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showInkAnnotation="0" codeName="ЭтаКнига" defaultThemeVersion="124226"/>
  <bookViews>
    <workbookView xWindow="0" yWindow="180" windowWidth="19950" windowHeight="7440" tabRatio="601" firstSheet="20" activeTab="23"/>
  </bookViews>
  <sheets>
    <sheet name="магазин Ташкентская " sheetId="1" r:id="rId1"/>
    <sheet name="2017 год" sheetId="5" r:id="rId2"/>
    <sheet name="2018" sheetId="6" r:id="rId3"/>
    <sheet name="ноябрь 2018" sheetId="7" r:id="rId4"/>
    <sheet name="Ноябрь 2017" sheetId="4" r:id="rId5"/>
    <sheet name="расходы " sheetId="3" r:id="rId6"/>
    <sheet name="Февраль 2019" sheetId="8" r:id="rId7"/>
    <sheet name="Март 2019" sheetId="9" r:id="rId8"/>
    <sheet name="Апрель 2019" sheetId="10" r:id="rId9"/>
    <sheet name="Май 2019" sheetId="11" r:id="rId10"/>
    <sheet name="Июнь 2019" sheetId="12" r:id="rId11"/>
    <sheet name="Июль 2019" sheetId="13" r:id="rId12"/>
    <sheet name="Август 2019" sheetId="14" r:id="rId13"/>
    <sheet name="Сентябрь 2019" sheetId="15" r:id="rId14"/>
    <sheet name="Октябрь 2019" sheetId="16" r:id="rId15"/>
    <sheet name="Ноябрь 2019" sheetId="17" r:id="rId16"/>
    <sheet name="Декабрь 2019" sheetId="18" r:id="rId17"/>
    <sheet name="Январь 2020" sheetId="19" r:id="rId18"/>
    <sheet name="Февраль 2020" sheetId="20" r:id="rId19"/>
    <sheet name="Март 2020" sheetId="22" r:id="rId20"/>
    <sheet name="Апрель 2020" sheetId="23" r:id="rId21"/>
    <sheet name="Май2020" sheetId="25" r:id="rId22"/>
    <sheet name="Июнь 2020" sheetId="26" r:id="rId23"/>
    <sheet name="Июль 2020" sheetId="28" r:id="rId24"/>
  </sheets>
  <definedNames>
    <definedName name="_xlnm._FilterDatabase" localSheetId="2" hidden="1">'2018'!$A$1024:$M$1024</definedName>
    <definedName name="_xlnm._FilterDatabase" localSheetId="12" hidden="1">'Август 2019'!$A$352:$L$378</definedName>
    <definedName name="_xlnm._FilterDatabase" localSheetId="16" hidden="1">'Декабрь 2019'!$A$2:$H$46</definedName>
    <definedName name="_xlnm._FilterDatabase" localSheetId="23" hidden="1">'Июль 2020'!$B$2:$K$648</definedName>
    <definedName name="_xlnm._FilterDatabase" localSheetId="15" hidden="1">'Ноябрь 2019'!$A$613:$H$659</definedName>
    <definedName name="_xlnm._FilterDatabase" localSheetId="14" hidden="1">'Октябрь 2019'!$A$645:$H$668</definedName>
    <definedName name="_xlnm._FilterDatabase" localSheetId="13" hidden="1">'Сентябрь 2019'!$A$481:$H$517</definedName>
    <definedName name="_xlnm._FilterDatabase" localSheetId="17" hidden="1">'Январь 2020'!$A$304:$H$333</definedName>
  </definedNames>
  <calcPr calcId="145621"/>
</workbook>
</file>

<file path=xl/calcChain.xml><?xml version="1.0" encoding="utf-8"?>
<calcChain xmlns="http://schemas.openxmlformats.org/spreadsheetml/2006/main">
  <c r="C630" i="28" l="1"/>
  <c r="D630" i="28"/>
  <c r="E630" i="28"/>
  <c r="F630" i="28"/>
  <c r="G630" i="28"/>
  <c r="H630" i="28"/>
  <c r="J630" i="28"/>
  <c r="C644" i="28"/>
  <c r="E644" i="28"/>
  <c r="F644" i="28"/>
  <c r="H644" i="28"/>
  <c r="J644" i="28"/>
  <c r="C648" i="28" l="1"/>
  <c r="G648" i="28"/>
  <c r="J648" i="28"/>
  <c r="F645" i="28"/>
  <c r="E648" i="28"/>
  <c r="F631" i="28"/>
  <c r="C979" i="26" l="1"/>
  <c r="I975" i="26"/>
  <c r="G975" i="26"/>
  <c r="F975" i="26"/>
  <c r="E975" i="26"/>
  <c r="D975" i="26"/>
  <c r="D981" i="26" s="1"/>
  <c r="C975" i="26"/>
  <c r="C938" i="26" l="1"/>
  <c r="I934" i="26"/>
  <c r="G934" i="26"/>
  <c r="F934" i="26"/>
  <c r="E934" i="26"/>
  <c r="D934" i="26"/>
  <c r="D940" i="26" s="1"/>
  <c r="C934" i="26"/>
  <c r="C892" i="26" l="1"/>
  <c r="I888" i="26"/>
  <c r="G888" i="26"/>
  <c r="F888" i="26"/>
  <c r="E888" i="26"/>
  <c r="D888" i="26"/>
  <c r="D894" i="26" s="1"/>
  <c r="C888" i="26"/>
  <c r="C872" i="26"/>
  <c r="I868" i="26"/>
  <c r="G868" i="26"/>
  <c r="F868" i="26"/>
  <c r="E868" i="26"/>
  <c r="D868" i="26"/>
  <c r="D874" i="26" s="1"/>
  <c r="C868" i="26"/>
  <c r="C845" i="26" l="1"/>
  <c r="I841" i="26"/>
  <c r="G841" i="26"/>
  <c r="F841" i="26"/>
  <c r="E841" i="26"/>
  <c r="D841" i="26"/>
  <c r="D847" i="26" s="1"/>
  <c r="C841" i="26"/>
  <c r="C812" i="26" l="1"/>
  <c r="I808" i="26"/>
  <c r="G808" i="26"/>
  <c r="F808" i="26"/>
  <c r="E808" i="26"/>
  <c r="D808" i="26"/>
  <c r="D814" i="26" s="1"/>
  <c r="C808" i="26"/>
  <c r="C767" i="26" l="1"/>
  <c r="I763" i="26"/>
  <c r="G763" i="26"/>
  <c r="F763" i="26"/>
  <c r="E763" i="26"/>
  <c r="D763" i="26"/>
  <c r="D769" i="26" s="1"/>
  <c r="C763" i="26"/>
  <c r="I741" i="26" l="1"/>
  <c r="C741" i="26"/>
  <c r="D741" i="26"/>
  <c r="D747" i="26" s="1"/>
  <c r="E741" i="26"/>
  <c r="F741" i="26"/>
  <c r="G741" i="26"/>
  <c r="C745" i="26"/>
  <c r="C635" i="26" l="1"/>
  <c r="I631" i="26"/>
  <c r="G631" i="26"/>
  <c r="F631" i="26"/>
  <c r="E631" i="26"/>
  <c r="D631" i="26"/>
  <c r="D637" i="26" s="1"/>
  <c r="C631" i="26"/>
  <c r="C685" i="26" l="1"/>
  <c r="I681" i="26"/>
  <c r="G681" i="26"/>
  <c r="F681" i="26"/>
  <c r="E681" i="26"/>
  <c r="D681" i="26"/>
  <c r="D687" i="26" s="1"/>
  <c r="C681" i="26"/>
  <c r="C666" i="26" l="1"/>
  <c r="I662" i="26"/>
  <c r="G662" i="26"/>
  <c r="F662" i="26"/>
  <c r="E662" i="26"/>
  <c r="D662" i="26"/>
  <c r="D668" i="26" s="1"/>
  <c r="C662" i="26"/>
  <c r="C605" i="26" l="1"/>
  <c r="I601" i="26"/>
  <c r="G601" i="26"/>
  <c r="F601" i="26"/>
  <c r="E601" i="26"/>
  <c r="D601" i="26"/>
  <c r="D607" i="26" s="1"/>
  <c r="C601" i="26"/>
  <c r="C571" i="26" l="1"/>
  <c r="I567" i="26"/>
  <c r="G567" i="26"/>
  <c r="F567" i="26"/>
  <c r="E567" i="26"/>
  <c r="D567" i="26"/>
  <c r="D573" i="26" s="1"/>
  <c r="C567" i="26"/>
  <c r="C534" i="26" l="1"/>
  <c r="I530" i="26"/>
  <c r="G530" i="26"/>
  <c r="F530" i="26"/>
  <c r="E530" i="26"/>
  <c r="D530" i="26"/>
  <c r="D536" i="26" s="1"/>
  <c r="C530" i="26"/>
  <c r="C496" i="26" l="1"/>
  <c r="I493" i="26"/>
  <c r="G493" i="26"/>
  <c r="F493" i="26"/>
  <c r="E493" i="26"/>
  <c r="D493" i="26"/>
  <c r="D498" i="26" s="1"/>
  <c r="C493" i="26"/>
  <c r="C460" i="26"/>
  <c r="I457" i="26"/>
  <c r="G457" i="26"/>
  <c r="F457" i="26"/>
  <c r="E457" i="26"/>
  <c r="D457" i="26"/>
  <c r="D462" i="26" s="1"/>
  <c r="C457" i="26"/>
  <c r="C436" i="26" l="1"/>
  <c r="I433" i="26"/>
  <c r="G433" i="26"/>
  <c r="F433" i="26"/>
  <c r="E433" i="26"/>
  <c r="D433" i="26"/>
  <c r="D438" i="26" s="1"/>
  <c r="C433" i="26"/>
  <c r="C401" i="26" l="1"/>
  <c r="I398" i="26"/>
  <c r="G398" i="26"/>
  <c r="F398" i="26"/>
  <c r="E398" i="26"/>
  <c r="D398" i="26"/>
  <c r="D403" i="26" s="1"/>
  <c r="C398" i="26"/>
  <c r="C369" i="26" l="1"/>
  <c r="I366" i="26"/>
  <c r="G366" i="26"/>
  <c r="F366" i="26"/>
  <c r="E366" i="26"/>
  <c r="D366" i="26"/>
  <c r="D371" i="26" s="1"/>
  <c r="C366" i="26"/>
  <c r="C332" i="26" l="1"/>
  <c r="I329" i="26"/>
  <c r="G329" i="26"/>
  <c r="F329" i="26"/>
  <c r="E329" i="26"/>
  <c r="D329" i="26"/>
  <c r="D334" i="26" s="1"/>
  <c r="C329" i="26"/>
  <c r="C296" i="26" l="1"/>
  <c r="I293" i="26"/>
  <c r="G293" i="26"/>
  <c r="F293" i="26"/>
  <c r="E293" i="26"/>
  <c r="D293" i="26"/>
  <c r="D298" i="26" s="1"/>
  <c r="C293" i="26"/>
  <c r="C252" i="26" l="1"/>
  <c r="I249" i="26"/>
  <c r="G249" i="26"/>
  <c r="F249" i="26"/>
  <c r="E249" i="26"/>
  <c r="D249" i="26"/>
  <c r="D254" i="26" s="1"/>
  <c r="C249" i="26"/>
  <c r="C224" i="26" l="1"/>
  <c r="I221" i="26"/>
  <c r="G221" i="26"/>
  <c r="F221" i="26"/>
  <c r="E221" i="26"/>
  <c r="D221" i="26"/>
  <c r="D226" i="26" s="1"/>
  <c r="C221" i="26"/>
  <c r="C189" i="26"/>
  <c r="I186" i="26"/>
  <c r="G186" i="26"/>
  <c r="F186" i="26"/>
  <c r="E186" i="26"/>
  <c r="D186" i="26"/>
  <c r="D191" i="26" s="1"/>
  <c r="C186" i="26"/>
  <c r="C159" i="26" l="1"/>
  <c r="I156" i="26"/>
  <c r="G156" i="26"/>
  <c r="F156" i="26"/>
  <c r="E156" i="26"/>
  <c r="D156" i="26"/>
  <c r="D161" i="26" s="1"/>
  <c r="C156" i="26"/>
  <c r="C126" i="26"/>
  <c r="I123" i="26"/>
  <c r="G123" i="26"/>
  <c r="F123" i="26"/>
  <c r="E123" i="26"/>
  <c r="D123" i="26"/>
  <c r="D128" i="26" s="1"/>
  <c r="C123" i="26"/>
  <c r="C94" i="26" l="1"/>
  <c r="I91" i="26"/>
  <c r="G91" i="26"/>
  <c r="F91" i="26"/>
  <c r="E91" i="26"/>
  <c r="D91" i="26"/>
  <c r="D96" i="26" s="1"/>
  <c r="C91" i="26"/>
  <c r="C57" i="26" l="1"/>
  <c r="I54" i="26"/>
  <c r="G54" i="26"/>
  <c r="F54" i="26"/>
  <c r="E54" i="26"/>
  <c r="D54" i="26"/>
  <c r="D59" i="26" s="1"/>
  <c r="C54" i="26"/>
  <c r="C23" i="26" l="1"/>
  <c r="I20" i="26"/>
  <c r="G20" i="26"/>
  <c r="F20" i="26"/>
  <c r="E20" i="26"/>
  <c r="D20" i="26"/>
  <c r="D25" i="26" s="1"/>
  <c r="C20" i="26"/>
  <c r="D1160" i="25" l="1"/>
  <c r="E1160" i="25"/>
  <c r="C1224" i="25"/>
  <c r="I1221" i="25"/>
  <c r="G1221" i="25"/>
  <c r="F1221" i="25"/>
  <c r="E1221" i="25"/>
  <c r="D1221" i="25"/>
  <c r="D1226" i="25" s="1"/>
  <c r="C1221" i="25"/>
  <c r="C1197" i="25"/>
  <c r="I1194" i="25"/>
  <c r="G1194" i="25"/>
  <c r="F1194" i="25"/>
  <c r="E1194" i="25"/>
  <c r="D1194" i="25"/>
  <c r="D1199" i="25" s="1"/>
  <c r="C1194" i="25"/>
  <c r="C1163" i="25" l="1"/>
  <c r="I1160" i="25"/>
  <c r="G1160" i="25"/>
  <c r="F1160" i="25"/>
  <c r="D1165" i="25"/>
  <c r="C1160" i="25"/>
  <c r="C1131" i="25" l="1"/>
  <c r="I1128" i="25"/>
  <c r="G1128" i="25"/>
  <c r="F1128" i="25"/>
  <c r="E1128" i="25"/>
  <c r="D1128" i="25"/>
  <c r="D1133" i="25" s="1"/>
  <c r="C1128" i="25"/>
  <c r="C1092" i="25" l="1"/>
  <c r="I1089" i="25"/>
  <c r="G1089" i="25"/>
  <c r="F1089" i="25"/>
  <c r="E1089" i="25"/>
  <c r="D1089" i="25"/>
  <c r="D1094" i="25" s="1"/>
  <c r="C1089" i="25"/>
  <c r="C1059" i="25" l="1"/>
  <c r="D1059" i="25"/>
  <c r="D1064" i="25" s="1"/>
  <c r="C1062" i="25"/>
  <c r="I1059" i="25"/>
  <c r="G1059" i="25"/>
  <c r="F1059" i="25"/>
  <c r="E1059" i="25"/>
  <c r="C1025" i="25" l="1"/>
  <c r="I1020" i="25"/>
  <c r="G1020" i="25"/>
  <c r="F1020" i="25"/>
  <c r="E1020" i="25"/>
  <c r="D1020" i="25"/>
  <c r="D1027" i="25" s="1"/>
  <c r="C1020" i="25"/>
  <c r="C988" i="25" l="1"/>
  <c r="I983" i="25"/>
  <c r="G983" i="25"/>
  <c r="F983" i="25"/>
  <c r="E983" i="25"/>
  <c r="D983" i="25"/>
  <c r="D990" i="25" s="1"/>
  <c r="C983" i="25"/>
  <c r="C948" i="25" l="1"/>
  <c r="I943" i="25"/>
  <c r="G943" i="25"/>
  <c r="F943" i="25"/>
  <c r="E943" i="25"/>
  <c r="D943" i="25"/>
  <c r="D950" i="25" s="1"/>
  <c r="C943" i="25"/>
  <c r="I915" i="25" l="1"/>
  <c r="D915" i="25"/>
  <c r="D920" i="25" s="1"/>
  <c r="E915" i="25"/>
  <c r="F915" i="25"/>
  <c r="G915" i="25"/>
  <c r="C915" i="25"/>
  <c r="C918" i="25"/>
  <c r="C877" i="25" l="1"/>
  <c r="I872" i="25"/>
  <c r="G872" i="25"/>
  <c r="F872" i="25"/>
  <c r="E872" i="25"/>
  <c r="D872" i="25"/>
  <c r="D879" i="25" s="1"/>
  <c r="C872" i="25"/>
  <c r="C843" i="25" l="1"/>
  <c r="I838" i="25"/>
  <c r="G838" i="25"/>
  <c r="F838" i="25"/>
  <c r="E838" i="25"/>
  <c r="D838" i="25"/>
  <c r="D845" i="25" s="1"/>
  <c r="C838" i="25"/>
  <c r="C801" i="25" l="1"/>
  <c r="I796" i="25"/>
  <c r="G796" i="25"/>
  <c r="F796" i="25"/>
  <c r="E796" i="25"/>
  <c r="D796" i="25"/>
  <c r="D803" i="25" s="1"/>
  <c r="C796" i="25"/>
  <c r="C764" i="25" l="1"/>
  <c r="I759" i="25"/>
  <c r="G759" i="25"/>
  <c r="F759" i="25"/>
  <c r="E759" i="25"/>
  <c r="D759" i="25"/>
  <c r="D766" i="25" s="1"/>
  <c r="C759" i="25"/>
  <c r="C406" i="25" l="1"/>
  <c r="I403" i="25"/>
  <c r="G403" i="25"/>
  <c r="F403" i="25"/>
  <c r="E403" i="25"/>
  <c r="D403" i="25"/>
  <c r="D408" i="25" s="1"/>
  <c r="C403" i="25"/>
  <c r="C454" i="25"/>
  <c r="D454" i="25"/>
  <c r="E454" i="25"/>
  <c r="F454" i="25"/>
  <c r="G454" i="25"/>
  <c r="I454" i="25"/>
  <c r="I21" i="25"/>
  <c r="G21" i="25"/>
  <c r="F21" i="25"/>
  <c r="E21" i="25"/>
  <c r="D21" i="25"/>
  <c r="C21" i="25"/>
  <c r="I712" i="25" l="1"/>
  <c r="D712" i="25"/>
  <c r="D719" i="25" s="1"/>
  <c r="E712" i="25"/>
  <c r="F712" i="25"/>
  <c r="G712" i="25"/>
  <c r="C712" i="25"/>
  <c r="C717" i="25"/>
  <c r="C689" i="25"/>
  <c r="I684" i="25"/>
  <c r="G684" i="25"/>
  <c r="F684" i="25"/>
  <c r="E684" i="25"/>
  <c r="D684" i="25"/>
  <c r="D691" i="25" s="1"/>
  <c r="C684" i="25"/>
  <c r="C653" i="25" l="1"/>
  <c r="I648" i="25"/>
  <c r="G648" i="25"/>
  <c r="F648" i="25"/>
  <c r="E648" i="25"/>
  <c r="D648" i="25"/>
  <c r="D655" i="25" s="1"/>
  <c r="C648" i="25"/>
  <c r="C603" i="25" l="1"/>
  <c r="I598" i="25"/>
  <c r="G598" i="25"/>
  <c r="F598" i="25"/>
  <c r="E598" i="25"/>
  <c r="D598" i="25"/>
  <c r="D605" i="25" s="1"/>
  <c r="C598" i="25"/>
  <c r="C553" i="25" l="1"/>
  <c r="I548" i="25"/>
  <c r="G548" i="25"/>
  <c r="F548" i="25"/>
  <c r="E548" i="25"/>
  <c r="D548" i="25"/>
  <c r="D555" i="25" s="1"/>
  <c r="C548" i="25"/>
  <c r="C504" i="25" l="1"/>
  <c r="I499" i="25"/>
  <c r="G499" i="25"/>
  <c r="F499" i="25"/>
  <c r="E499" i="25"/>
  <c r="D499" i="25"/>
  <c r="D506" i="25" s="1"/>
  <c r="C499" i="25"/>
  <c r="C459" i="25" l="1"/>
  <c r="D461" i="25"/>
  <c r="C372" i="25" l="1"/>
  <c r="I369" i="25"/>
  <c r="G369" i="25"/>
  <c r="F369" i="25"/>
  <c r="E369" i="25"/>
  <c r="D369" i="25"/>
  <c r="D374" i="25" s="1"/>
  <c r="C369" i="25"/>
  <c r="C335" i="25" l="1"/>
  <c r="I332" i="25"/>
  <c r="G332" i="25"/>
  <c r="F332" i="25"/>
  <c r="E332" i="25"/>
  <c r="D332" i="25"/>
  <c r="D337" i="25" s="1"/>
  <c r="C332" i="25"/>
  <c r="C283" i="25" l="1"/>
  <c r="I280" i="25"/>
  <c r="G280" i="25"/>
  <c r="F280" i="25"/>
  <c r="E280" i="25"/>
  <c r="D280" i="25"/>
  <c r="D285" i="25" s="1"/>
  <c r="C280" i="25"/>
  <c r="C235" i="25" l="1"/>
  <c r="I232" i="25"/>
  <c r="G232" i="25"/>
  <c r="F232" i="25"/>
  <c r="E232" i="25"/>
  <c r="D232" i="25"/>
  <c r="D237" i="25" s="1"/>
  <c r="C232" i="25"/>
  <c r="C182" i="25" l="1"/>
  <c r="I179" i="25"/>
  <c r="G179" i="25"/>
  <c r="F179" i="25"/>
  <c r="E179" i="25"/>
  <c r="D179" i="25"/>
  <c r="D184" i="25" s="1"/>
  <c r="C179" i="25"/>
  <c r="C118" i="25" l="1"/>
  <c r="I115" i="25"/>
  <c r="G115" i="25"/>
  <c r="F115" i="25"/>
  <c r="E115" i="25"/>
  <c r="D115" i="25"/>
  <c r="D120" i="25" s="1"/>
  <c r="C115" i="25"/>
  <c r="C93" i="25" l="1"/>
  <c r="I90" i="25"/>
  <c r="G90" i="25"/>
  <c r="F90" i="25"/>
  <c r="E90" i="25"/>
  <c r="D90" i="25"/>
  <c r="D95" i="25" s="1"/>
  <c r="C90" i="25"/>
  <c r="C54" i="25" l="1"/>
  <c r="I51" i="25"/>
  <c r="G51" i="25"/>
  <c r="F51" i="25"/>
  <c r="E51" i="25"/>
  <c r="D51" i="25"/>
  <c r="D56" i="25" s="1"/>
  <c r="C51" i="25"/>
  <c r="G403" i="23" l="1"/>
  <c r="I456" i="23" l="1"/>
  <c r="H211" i="23"/>
  <c r="C24" i="25"/>
  <c r="D26" i="25"/>
  <c r="C459" i="23"/>
  <c r="G456" i="23"/>
  <c r="F456" i="23"/>
  <c r="E456" i="23"/>
  <c r="D456" i="23"/>
  <c r="D461" i="23" s="1"/>
  <c r="C456" i="23"/>
  <c r="K456" i="23" l="1"/>
  <c r="C429" i="23"/>
  <c r="H426" i="23"/>
  <c r="G426" i="23"/>
  <c r="F426" i="23"/>
  <c r="E426" i="23"/>
  <c r="D426" i="23"/>
  <c r="C426" i="23"/>
  <c r="D431" i="23" l="1"/>
  <c r="K426" i="23"/>
  <c r="D403" i="23"/>
  <c r="E403" i="23"/>
  <c r="F403" i="23"/>
  <c r="H403" i="23"/>
  <c r="C403" i="23"/>
  <c r="C406" i="23"/>
  <c r="C373" i="23"/>
  <c r="H370" i="23"/>
  <c r="G370" i="23"/>
  <c r="F370" i="23"/>
  <c r="E370" i="23"/>
  <c r="D370" i="23"/>
  <c r="C370" i="23"/>
  <c r="K403" i="23" l="1"/>
  <c r="D375" i="23"/>
  <c r="K370" i="23"/>
  <c r="D408" i="23"/>
  <c r="D349" i="23"/>
  <c r="E349" i="23"/>
  <c r="F349" i="23"/>
  <c r="G349" i="23"/>
  <c r="H349" i="23"/>
  <c r="C349" i="23"/>
  <c r="C352" i="23"/>
  <c r="D354" i="23" l="1"/>
  <c r="K349" i="23"/>
  <c r="C326" i="23"/>
  <c r="H323" i="23"/>
  <c r="G323" i="23"/>
  <c r="F323" i="23"/>
  <c r="E323" i="23"/>
  <c r="D323" i="23"/>
  <c r="C323" i="23"/>
  <c r="C301" i="23"/>
  <c r="H298" i="23"/>
  <c r="G298" i="23"/>
  <c r="F298" i="23"/>
  <c r="E298" i="23"/>
  <c r="D298" i="23"/>
  <c r="C298" i="23"/>
  <c r="C280" i="23"/>
  <c r="H277" i="23"/>
  <c r="G277" i="23"/>
  <c r="F277" i="23"/>
  <c r="E277" i="23"/>
  <c r="D277" i="23"/>
  <c r="C277" i="23"/>
  <c r="D328" i="23" l="1"/>
  <c r="K323" i="23"/>
  <c r="D303" i="23"/>
  <c r="K298" i="23"/>
  <c r="D282" i="23"/>
  <c r="K277" i="23"/>
  <c r="C260" i="23"/>
  <c r="H257" i="23"/>
  <c r="G257" i="23"/>
  <c r="F257" i="23"/>
  <c r="E257" i="23"/>
  <c r="D257" i="23"/>
  <c r="C257" i="23"/>
  <c r="C236" i="23"/>
  <c r="H233" i="23"/>
  <c r="G233" i="23"/>
  <c r="F233" i="23"/>
  <c r="E233" i="23"/>
  <c r="D233" i="23"/>
  <c r="C233" i="23"/>
  <c r="D262" i="23" l="1"/>
  <c r="K257" i="23"/>
  <c r="D238" i="23"/>
  <c r="K233" i="23"/>
  <c r="C214" i="23"/>
  <c r="G211" i="23"/>
  <c r="F211" i="23"/>
  <c r="E211" i="23"/>
  <c r="D211" i="23"/>
  <c r="C211" i="23"/>
  <c r="C192" i="23"/>
  <c r="H189" i="23"/>
  <c r="G189" i="23"/>
  <c r="F189" i="23"/>
  <c r="E189" i="23"/>
  <c r="D189" i="23"/>
  <c r="C189" i="23"/>
  <c r="C175" i="23"/>
  <c r="H172" i="23"/>
  <c r="G172" i="23"/>
  <c r="F172" i="23"/>
  <c r="E172" i="23"/>
  <c r="D172" i="23"/>
  <c r="C172" i="23"/>
  <c r="C157" i="23"/>
  <c r="H154" i="23"/>
  <c r="G154" i="23"/>
  <c r="F154" i="23"/>
  <c r="E154" i="23"/>
  <c r="D154" i="23"/>
  <c r="C154" i="23"/>
  <c r="C139" i="23"/>
  <c r="H136" i="23"/>
  <c r="G136" i="23"/>
  <c r="F136" i="23"/>
  <c r="E136" i="23"/>
  <c r="D136" i="23"/>
  <c r="C136" i="23"/>
  <c r="C122" i="23"/>
  <c r="H119" i="23"/>
  <c r="G119" i="23"/>
  <c r="F119" i="23"/>
  <c r="E119" i="23"/>
  <c r="D119" i="23"/>
  <c r="C119" i="23"/>
  <c r="D124" i="23" l="1"/>
  <c r="K119" i="23"/>
  <c r="D194" i="23"/>
  <c r="K189" i="23"/>
  <c r="D177" i="23"/>
  <c r="K172" i="23"/>
  <c r="D159" i="23"/>
  <c r="K154" i="23"/>
  <c r="D141" i="23"/>
  <c r="K136" i="23"/>
  <c r="D216" i="23"/>
  <c r="K211" i="23"/>
  <c r="C105" i="23"/>
  <c r="H102" i="23"/>
  <c r="G102" i="23"/>
  <c r="F102" i="23"/>
  <c r="E102" i="23"/>
  <c r="D102" i="23"/>
  <c r="C102" i="23"/>
  <c r="D107" i="23" l="1"/>
  <c r="K102" i="23"/>
  <c r="C89" i="23"/>
  <c r="H86" i="23"/>
  <c r="G86" i="23"/>
  <c r="F86" i="23"/>
  <c r="E86" i="23"/>
  <c r="D86" i="23"/>
  <c r="C86" i="23"/>
  <c r="D91" i="23" l="1"/>
  <c r="K86" i="23"/>
  <c r="C67" i="23"/>
  <c r="H64" i="23"/>
  <c r="G64" i="23"/>
  <c r="F64" i="23"/>
  <c r="E64" i="23"/>
  <c r="D64" i="23"/>
  <c r="C64" i="23"/>
  <c r="D69" i="23" l="1"/>
  <c r="K64" i="23"/>
  <c r="C41" i="23"/>
  <c r="D41" i="23"/>
  <c r="E41" i="23"/>
  <c r="F41" i="23"/>
  <c r="G41" i="23"/>
  <c r="H41" i="23"/>
  <c r="C44" i="23"/>
  <c r="C17" i="23"/>
  <c r="H14" i="23"/>
  <c r="G14" i="23"/>
  <c r="F14" i="23"/>
  <c r="E14" i="23"/>
  <c r="D14" i="23"/>
  <c r="C14" i="23"/>
  <c r="K41" i="23" l="1"/>
  <c r="D19" i="23"/>
  <c r="K14" i="23"/>
  <c r="K457" i="23" s="1"/>
  <c r="D46" i="23"/>
  <c r="C719" i="22"/>
  <c r="H716" i="22"/>
  <c r="G716" i="22"/>
  <c r="F716" i="22"/>
  <c r="E716" i="22"/>
  <c r="D716" i="22"/>
  <c r="D721" i="22" s="1"/>
  <c r="C716" i="22"/>
  <c r="C701" i="22"/>
  <c r="H698" i="22"/>
  <c r="G698" i="22"/>
  <c r="F698" i="22"/>
  <c r="E698" i="22"/>
  <c r="D698" i="22"/>
  <c r="D703" i="22" s="1"/>
  <c r="C698" i="22"/>
  <c r="C649" i="22" l="1"/>
  <c r="C676" i="22"/>
  <c r="H673" i="22"/>
  <c r="G673" i="22"/>
  <c r="F673" i="22"/>
  <c r="E673" i="22"/>
  <c r="D673" i="22"/>
  <c r="D678" i="22" s="1"/>
  <c r="C673" i="22"/>
  <c r="H649" i="22" l="1"/>
  <c r="G649" i="22"/>
  <c r="D649" i="22"/>
  <c r="E649" i="22"/>
  <c r="F649" i="22"/>
  <c r="C652" i="22"/>
  <c r="D654" i="22"/>
  <c r="C613" i="22"/>
  <c r="H610" i="22"/>
  <c r="G610" i="22"/>
  <c r="F610" i="22"/>
  <c r="E610" i="22"/>
  <c r="D610" i="22"/>
  <c r="D615" i="22" s="1"/>
  <c r="C610" i="22"/>
  <c r="C598" i="22" l="1"/>
  <c r="H595" i="22"/>
  <c r="G595" i="22"/>
  <c r="F595" i="22"/>
  <c r="E595" i="22"/>
  <c r="D595" i="22"/>
  <c r="D600" i="22" s="1"/>
  <c r="C595" i="22"/>
  <c r="C578" i="22" l="1"/>
  <c r="H575" i="22"/>
  <c r="G575" i="22"/>
  <c r="F575" i="22"/>
  <c r="E575" i="22"/>
  <c r="D575" i="22"/>
  <c r="D580" i="22" s="1"/>
  <c r="C575" i="22"/>
  <c r="H551" i="22" l="1"/>
  <c r="C554" i="22"/>
  <c r="G551" i="22"/>
  <c r="F551" i="22"/>
  <c r="E551" i="22"/>
  <c r="D551" i="22"/>
  <c r="D556" i="22" s="1"/>
  <c r="C551" i="22"/>
  <c r="I526" i="22" l="1"/>
  <c r="C530" i="22" l="1"/>
  <c r="G526" i="22"/>
  <c r="F526" i="22"/>
  <c r="E526" i="22"/>
  <c r="D526" i="22"/>
  <c r="D532" i="22" s="1"/>
  <c r="C526" i="22"/>
  <c r="C495" i="22"/>
  <c r="H491" i="22"/>
  <c r="G491" i="22"/>
  <c r="F491" i="22"/>
  <c r="E491" i="22"/>
  <c r="D491" i="22"/>
  <c r="D497" i="22" s="1"/>
  <c r="C491" i="22"/>
  <c r="C473" i="22"/>
  <c r="H469" i="22"/>
  <c r="G469" i="22"/>
  <c r="F469" i="22"/>
  <c r="E469" i="22"/>
  <c r="D469" i="22"/>
  <c r="D475" i="22" s="1"/>
  <c r="C469" i="22"/>
  <c r="C448" i="22" l="1"/>
  <c r="H444" i="22"/>
  <c r="G444" i="22"/>
  <c r="F444" i="22"/>
  <c r="E444" i="22"/>
  <c r="D444" i="22"/>
  <c r="D450" i="22" s="1"/>
  <c r="C444" i="22"/>
  <c r="C375" i="22" l="1"/>
  <c r="D375" i="22"/>
  <c r="D381" i="22" s="1"/>
  <c r="E375" i="22"/>
  <c r="F375" i="22"/>
  <c r="G375" i="22"/>
  <c r="H375" i="22"/>
  <c r="C379" i="22"/>
  <c r="C407" i="22"/>
  <c r="D407" i="22"/>
  <c r="D413" i="22" s="1"/>
  <c r="E407" i="22"/>
  <c r="F407" i="22"/>
  <c r="G407" i="22"/>
  <c r="H407" i="22"/>
  <c r="C411" i="22"/>
  <c r="C341" i="22" l="1"/>
  <c r="H337" i="22"/>
  <c r="G337" i="22"/>
  <c r="F337" i="22"/>
  <c r="E337" i="22"/>
  <c r="D337" i="22"/>
  <c r="D343" i="22" s="1"/>
  <c r="C337" i="22"/>
  <c r="C307" i="22" l="1"/>
  <c r="H303" i="22"/>
  <c r="G303" i="22"/>
  <c r="F303" i="22"/>
  <c r="E303" i="22"/>
  <c r="D303" i="22"/>
  <c r="D309" i="22" s="1"/>
  <c r="C303" i="22"/>
  <c r="C281" i="22" l="1"/>
  <c r="I277" i="22"/>
  <c r="G277" i="22"/>
  <c r="F277" i="22"/>
  <c r="E277" i="22"/>
  <c r="D277" i="22"/>
  <c r="C277" i="22"/>
  <c r="C254" i="22" l="1"/>
  <c r="I250" i="22"/>
  <c r="G250" i="22"/>
  <c r="F250" i="22"/>
  <c r="E250" i="22"/>
  <c r="D250" i="22"/>
  <c r="C250" i="22"/>
  <c r="H214" i="22" l="1"/>
  <c r="C214" i="22"/>
  <c r="D214" i="22"/>
  <c r="D220" i="22" s="1"/>
  <c r="E214" i="22"/>
  <c r="C218" i="22"/>
  <c r="G214" i="22"/>
  <c r="F214" i="22"/>
  <c r="C145" i="22" l="1"/>
  <c r="H145" i="22"/>
  <c r="G167" i="22"/>
  <c r="H167" i="22"/>
  <c r="C183" i="22"/>
  <c r="H183" i="22"/>
  <c r="C167" i="22"/>
  <c r="D167" i="22"/>
  <c r="D173" i="22" s="1"/>
  <c r="E167" i="22"/>
  <c r="F167" i="22"/>
  <c r="D171" i="22"/>
  <c r="D175" i="22" s="1"/>
  <c r="C186" i="22"/>
  <c r="G183" i="22"/>
  <c r="F183" i="22"/>
  <c r="E183" i="22"/>
  <c r="D183" i="22"/>
  <c r="D188" i="22" s="1"/>
  <c r="C171" i="22"/>
  <c r="E145" i="22"/>
  <c r="D145" i="22" l="1"/>
  <c r="D150" i="22" s="1"/>
  <c r="C148" i="22"/>
  <c r="G145" i="22"/>
  <c r="F145" i="22"/>
  <c r="C130" i="22" l="1"/>
  <c r="I126" i="22"/>
  <c r="G126" i="22"/>
  <c r="F126" i="22"/>
  <c r="E126" i="22"/>
  <c r="D126" i="22"/>
  <c r="C126" i="22"/>
  <c r="C103" i="22" l="1"/>
  <c r="I99" i="22"/>
  <c r="G99" i="22"/>
  <c r="F99" i="22"/>
  <c r="E99" i="22"/>
  <c r="D99" i="22"/>
  <c r="C99" i="22"/>
  <c r="C70" i="22" l="1"/>
  <c r="I66" i="22"/>
  <c r="G66" i="22"/>
  <c r="F66" i="22"/>
  <c r="E66" i="22"/>
  <c r="D66" i="22"/>
  <c r="C66" i="22"/>
  <c r="C39" i="22" l="1"/>
  <c r="D39" i="22"/>
  <c r="E39" i="22"/>
  <c r="F39" i="22"/>
  <c r="G39" i="22"/>
  <c r="I39" i="22"/>
  <c r="C43" i="22"/>
  <c r="E23" i="22" l="1"/>
  <c r="C23" i="22"/>
  <c r="I20" i="22"/>
  <c r="G20" i="22"/>
  <c r="F20" i="22"/>
  <c r="E20" i="22"/>
  <c r="D20" i="22"/>
  <c r="C20" i="22"/>
  <c r="B733" i="20" l="1"/>
  <c r="C733" i="20"/>
  <c r="C740" i="20" s="1"/>
  <c r="D733" i="20"/>
  <c r="G733" i="20"/>
  <c r="B736" i="20"/>
  <c r="D736" i="20"/>
  <c r="D763" i="20"/>
  <c r="B763" i="20"/>
  <c r="G760" i="20"/>
  <c r="D760" i="20"/>
  <c r="C760" i="20"/>
  <c r="C767" i="20" s="1"/>
  <c r="B760" i="20"/>
  <c r="D715" i="20" l="1"/>
  <c r="B715" i="20"/>
  <c r="G712" i="20"/>
  <c r="D712" i="20"/>
  <c r="C712" i="20"/>
  <c r="C719" i="20" s="1"/>
  <c r="B712" i="20"/>
  <c r="G685" i="20" l="1"/>
  <c r="D685" i="20"/>
  <c r="C685" i="20"/>
  <c r="C693" i="20" s="1"/>
  <c r="B685" i="20"/>
  <c r="B660" i="20" l="1"/>
  <c r="D660" i="20"/>
  <c r="G657" i="20"/>
  <c r="D657" i="20"/>
  <c r="C657" i="20"/>
  <c r="C664" i="20" s="1"/>
  <c r="B657" i="20"/>
  <c r="G630" i="20" l="1"/>
  <c r="D630" i="20"/>
  <c r="C630" i="20"/>
  <c r="B630" i="20"/>
  <c r="D633" i="20" l="1"/>
  <c r="B633" i="20"/>
  <c r="C637" i="20"/>
  <c r="D607" i="20" l="1"/>
  <c r="B607" i="20"/>
  <c r="G604" i="20"/>
  <c r="D604" i="20"/>
  <c r="C604" i="20"/>
  <c r="C611" i="20" s="1"/>
  <c r="B604" i="20"/>
  <c r="D579" i="20" l="1"/>
  <c r="B579" i="20"/>
  <c r="G576" i="20"/>
  <c r="D576" i="20"/>
  <c r="C576" i="20"/>
  <c r="C583" i="20" s="1"/>
  <c r="B576" i="20"/>
  <c r="D552" i="20" l="1"/>
  <c r="B552" i="20"/>
  <c r="G549" i="20"/>
  <c r="D549" i="20"/>
  <c r="C549" i="20"/>
  <c r="C556" i="20" s="1"/>
  <c r="B549" i="20"/>
  <c r="D522" i="20" l="1"/>
  <c r="B522" i="20"/>
  <c r="G518" i="20"/>
  <c r="D518" i="20"/>
  <c r="C518" i="20"/>
  <c r="C526" i="20" s="1"/>
  <c r="B518" i="20"/>
  <c r="B491" i="20" l="1"/>
  <c r="D491" i="20" l="1"/>
  <c r="G487" i="20"/>
  <c r="D487" i="20"/>
  <c r="C487" i="20"/>
  <c r="C495" i="20" s="1"/>
  <c r="B487" i="20"/>
  <c r="B461" i="20"/>
  <c r="C461" i="20"/>
  <c r="C468" i="20" s="1"/>
  <c r="D461" i="20"/>
  <c r="G461" i="20"/>
  <c r="B464" i="20"/>
  <c r="C464" i="20"/>
  <c r="D464" i="20"/>
  <c r="C435" i="20" l="1"/>
  <c r="D435" i="20"/>
  <c r="B435" i="20"/>
  <c r="G435" i="20" l="1"/>
  <c r="C442" i="20"/>
  <c r="D438" i="20"/>
  <c r="C438" i="20"/>
  <c r="B438" i="20"/>
  <c r="D403" i="20" l="1"/>
  <c r="C403" i="20"/>
  <c r="B403" i="20"/>
  <c r="G400" i="20"/>
  <c r="D400" i="20"/>
  <c r="C400" i="20"/>
  <c r="C407" i="20" s="1"/>
  <c r="B400" i="20"/>
  <c r="D382" i="20" l="1"/>
  <c r="C382" i="20"/>
  <c r="B382" i="20"/>
  <c r="G379" i="20"/>
  <c r="D379" i="20"/>
  <c r="C379" i="20"/>
  <c r="C386" i="20" s="1"/>
  <c r="B379" i="20"/>
  <c r="D356" i="20"/>
  <c r="C356" i="20"/>
  <c r="B356" i="20"/>
  <c r="G353" i="20"/>
  <c r="D353" i="20"/>
  <c r="C353" i="20"/>
  <c r="C360" i="20" s="1"/>
  <c r="B353" i="20"/>
  <c r="D330" i="20" l="1"/>
  <c r="C330" i="20"/>
  <c r="B330" i="20"/>
  <c r="G327" i="20"/>
  <c r="D327" i="20"/>
  <c r="C327" i="20"/>
  <c r="C334" i="20" s="1"/>
  <c r="B327" i="20"/>
  <c r="D306" i="20" l="1"/>
  <c r="C306" i="20"/>
  <c r="B306" i="20"/>
  <c r="G303" i="20"/>
  <c r="D303" i="20"/>
  <c r="C303" i="20"/>
  <c r="C310" i="20" s="1"/>
  <c r="B303" i="20"/>
  <c r="D288" i="20" l="1"/>
  <c r="C288" i="20"/>
  <c r="B288" i="20"/>
  <c r="G285" i="20"/>
  <c r="D285" i="20"/>
  <c r="C285" i="20"/>
  <c r="C292" i="20" s="1"/>
  <c r="B285" i="20"/>
  <c r="D261" i="20" l="1"/>
  <c r="C261" i="20"/>
  <c r="B261" i="20"/>
  <c r="G258" i="20"/>
  <c r="D258" i="20"/>
  <c r="C258" i="20"/>
  <c r="C265" i="20" s="1"/>
  <c r="B258" i="20"/>
  <c r="B211" i="20" l="1"/>
  <c r="C211" i="20"/>
  <c r="D231" i="20"/>
  <c r="C231" i="20"/>
  <c r="B231" i="20"/>
  <c r="G228" i="20"/>
  <c r="D228" i="20"/>
  <c r="C228" i="20"/>
  <c r="C235" i="20" s="1"/>
  <c r="B228" i="20"/>
  <c r="D211" i="20"/>
  <c r="G207" i="20"/>
  <c r="D207" i="20"/>
  <c r="C207" i="20"/>
  <c r="C215" i="20" s="1"/>
  <c r="B207" i="20"/>
  <c r="D183" i="20"/>
  <c r="C183" i="20"/>
  <c r="B183" i="20"/>
  <c r="G180" i="20"/>
  <c r="D180" i="20"/>
  <c r="C180" i="20"/>
  <c r="C187" i="20" s="1"/>
  <c r="B180" i="20"/>
  <c r="D163" i="20" l="1"/>
  <c r="C163" i="20"/>
  <c r="B163" i="20"/>
  <c r="G160" i="20"/>
  <c r="D160" i="20"/>
  <c r="C160" i="20"/>
  <c r="C167" i="20" s="1"/>
  <c r="B160" i="20"/>
  <c r="D139" i="20" l="1"/>
  <c r="C139" i="20"/>
  <c r="B139" i="20"/>
  <c r="G136" i="20"/>
  <c r="D136" i="20"/>
  <c r="C136" i="20"/>
  <c r="C143" i="20" s="1"/>
  <c r="B136" i="20"/>
  <c r="D110" i="20" l="1"/>
  <c r="C110" i="20"/>
  <c r="B110" i="20"/>
  <c r="G107" i="20"/>
  <c r="D107" i="20"/>
  <c r="C107" i="20"/>
  <c r="C114" i="20" s="1"/>
  <c r="B107" i="20"/>
  <c r="C84" i="20" l="1"/>
  <c r="B84" i="20" l="1"/>
  <c r="G78" i="20"/>
  <c r="D78" i="20"/>
  <c r="C78" i="20"/>
  <c r="C88" i="20" s="1"/>
  <c r="B78" i="20"/>
  <c r="D49" i="20"/>
  <c r="C49" i="20"/>
  <c r="B49" i="20"/>
  <c r="G46" i="20"/>
  <c r="D46" i="20"/>
  <c r="C46" i="20"/>
  <c r="C53" i="20" s="1"/>
  <c r="B46" i="20"/>
  <c r="D24" i="20"/>
  <c r="C24" i="20"/>
  <c r="B24" i="20"/>
  <c r="G21" i="20"/>
  <c r="D21" i="20"/>
  <c r="C21" i="20"/>
  <c r="C28" i="20" s="1"/>
  <c r="B21" i="20"/>
  <c r="D879" i="19" l="1"/>
  <c r="C879" i="19"/>
  <c r="B879" i="19"/>
  <c r="G876" i="19"/>
  <c r="D876" i="19"/>
  <c r="C876" i="19"/>
  <c r="C883" i="19" s="1"/>
  <c r="B876" i="19"/>
  <c r="G852" i="19" l="1"/>
  <c r="D852" i="19"/>
  <c r="C852" i="19"/>
  <c r="C859" i="19" s="1"/>
  <c r="B852" i="19"/>
  <c r="D855" i="19"/>
  <c r="C855" i="19"/>
  <c r="B855" i="19"/>
  <c r="D829" i="19" l="1"/>
  <c r="C829" i="19"/>
  <c r="B829" i="19"/>
  <c r="G826" i="19"/>
  <c r="D826" i="19"/>
  <c r="C826" i="19"/>
  <c r="C833" i="19" s="1"/>
  <c r="B826" i="19"/>
  <c r="C805" i="19" l="1"/>
  <c r="D805" i="19"/>
  <c r="B805" i="19"/>
  <c r="G798" i="19"/>
  <c r="D798" i="19"/>
  <c r="C798" i="19"/>
  <c r="C809" i="19" s="1"/>
  <c r="B798" i="19"/>
  <c r="D770" i="19" l="1"/>
  <c r="C770" i="19"/>
  <c r="B770" i="19"/>
  <c r="G767" i="19"/>
  <c r="D767" i="19"/>
  <c r="C767" i="19"/>
  <c r="C774" i="19" s="1"/>
  <c r="B767" i="19"/>
  <c r="B709" i="19" l="1"/>
  <c r="B732" i="19" l="1"/>
  <c r="D735" i="19"/>
  <c r="C735" i="19"/>
  <c r="C741" i="19" s="1"/>
  <c r="B735" i="19"/>
  <c r="G732" i="19"/>
  <c r="D732" i="19"/>
  <c r="C732" i="19"/>
  <c r="C739" i="19" s="1"/>
  <c r="D712" i="19"/>
  <c r="C712" i="19"/>
  <c r="C718" i="19" s="1"/>
  <c r="B712" i="19"/>
  <c r="G709" i="19"/>
  <c r="D709" i="19"/>
  <c r="C709" i="19"/>
  <c r="C716" i="19" s="1"/>
  <c r="C689" i="19" l="1"/>
  <c r="C695" i="19" l="1"/>
  <c r="G685" i="19"/>
  <c r="D685" i="19"/>
  <c r="C685" i="19"/>
  <c r="C693" i="19" s="1"/>
  <c r="B685" i="19"/>
  <c r="C658" i="19"/>
  <c r="C665" i="19" s="1"/>
  <c r="D689" i="19"/>
  <c r="B689" i="19"/>
  <c r="D658" i="19"/>
  <c r="D661" i="19" l="1"/>
  <c r="C661" i="19"/>
  <c r="B661" i="19"/>
  <c r="G658" i="19"/>
  <c r="B658" i="19"/>
  <c r="D627" i="19" l="1"/>
  <c r="C627" i="19"/>
  <c r="B627" i="19"/>
  <c r="G623" i="19"/>
  <c r="D623" i="19"/>
  <c r="C623" i="19"/>
  <c r="C631" i="19" s="1"/>
  <c r="B623" i="19"/>
  <c r="D591" i="19" l="1"/>
  <c r="C591" i="19"/>
  <c r="B591" i="19"/>
  <c r="G588" i="19"/>
  <c r="D588" i="19"/>
  <c r="C588" i="19"/>
  <c r="C595" i="19" s="1"/>
  <c r="B588" i="19"/>
  <c r="D564" i="19" l="1"/>
  <c r="C564" i="19"/>
  <c r="B564" i="19"/>
  <c r="G561" i="19"/>
  <c r="D561" i="19"/>
  <c r="C561" i="19"/>
  <c r="C568" i="19" s="1"/>
  <c r="B561" i="19"/>
  <c r="B494" i="19" l="1"/>
  <c r="C494" i="19"/>
  <c r="G418" i="19" l="1"/>
  <c r="B418" i="19"/>
  <c r="D525" i="19"/>
  <c r="C525" i="19"/>
  <c r="B525" i="19"/>
  <c r="G522" i="19"/>
  <c r="D522" i="19"/>
  <c r="C522" i="19"/>
  <c r="C529" i="19" s="1"/>
  <c r="B522" i="19"/>
  <c r="D489" i="19" l="1"/>
  <c r="C489" i="19"/>
  <c r="B489" i="19"/>
  <c r="G486" i="19"/>
  <c r="D486" i="19"/>
  <c r="C486" i="19"/>
  <c r="C497" i="19" s="1"/>
  <c r="B486" i="19"/>
  <c r="G450" i="19" l="1"/>
  <c r="B450" i="19"/>
  <c r="D453" i="19" l="1"/>
  <c r="C453" i="19"/>
  <c r="B453" i="19"/>
  <c r="D450" i="19"/>
  <c r="C450" i="19"/>
  <c r="C456" i="19" s="1"/>
  <c r="D418" i="19"/>
  <c r="C418" i="19"/>
  <c r="D421" i="19" l="1"/>
  <c r="C421" i="19"/>
  <c r="B421" i="19"/>
  <c r="C424" i="19"/>
  <c r="D392" i="19" l="1"/>
  <c r="C392" i="19"/>
  <c r="B392" i="19"/>
  <c r="G389" i="19"/>
  <c r="D389" i="19"/>
  <c r="C389" i="19"/>
  <c r="C395" i="19" s="1"/>
  <c r="B389" i="19"/>
  <c r="B362" i="19" l="1"/>
  <c r="D362" i="19"/>
  <c r="G362" i="19" l="1"/>
  <c r="C362" i="19"/>
  <c r="C368" i="19" s="1"/>
  <c r="D365" i="19"/>
  <c r="C365" i="19"/>
  <c r="B365" i="19"/>
  <c r="C336" i="19" l="1"/>
  <c r="G332" i="19" l="1"/>
  <c r="C332" i="19"/>
  <c r="B332" i="19"/>
  <c r="D336" i="19" l="1"/>
  <c r="B336" i="19"/>
  <c r="D332" i="19"/>
  <c r="C339" i="19"/>
  <c r="G291" i="19" l="1"/>
  <c r="C291" i="19"/>
  <c r="C297" i="19" s="1"/>
  <c r="D291" i="19"/>
  <c r="B291" i="19"/>
  <c r="D294" i="19"/>
  <c r="C294" i="19"/>
  <c r="B294" i="19"/>
  <c r="B260" i="19" l="1"/>
  <c r="C260" i="19" l="1"/>
  <c r="G256" i="19"/>
  <c r="D256" i="19"/>
  <c r="C256" i="19"/>
  <c r="C263" i="19" s="1"/>
  <c r="B256" i="19"/>
  <c r="D232" i="19" l="1"/>
  <c r="C232" i="19"/>
  <c r="B232" i="19"/>
  <c r="G229" i="19"/>
  <c r="D229" i="19"/>
  <c r="C229" i="19"/>
  <c r="C235" i="19" s="1"/>
  <c r="B229" i="19"/>
  <c r="C204" i="19" l="1"/>
  <c r="G201" i="19"/>
  <c r="D201" i="19"/>
  <c r="C201" i="19"/>
  <c r="C207" i="19" s="1"/>
  <c r="B201" i="19"/>
  <c r="B170" i="19" l="1"/>
  <c r="C175" i="19"/>
  <c r="G170" i="19"/>
  <c r="C170" i="19"/>
  <c r="C178" i="19" s="1"/>
  <c r="D175" i="19"/>
  <c r="B175" i="19"/>
  <c r="D170" i="19"/>
  <c r="B1109" i="18" l="1"/>
  <c r="C1109" i="18"/>
  <c r="D1109" i="18"/>
  <c r="G1109" i="18"/>
  <c r="B1112" i="18"/>
  <c r="C1112" i="18"/>
  <c r="C129" i="19" l="1"/>
  <c r="G126" i="19"/>
  <c r="D126" i="19"/>
  <c r="C126" i="19"/>
  <c r="C132" i="19" s="1"/>
  <c r="B126" i="19"/>
  <c r="C95" i="19" l="1"/>
  <c r="G89" i="19"/>
  <c r="D89" i="19"/>
  <c r="C89" i="19"/>
  <c r="C98" i="19" s="1"/>
  <c r="B89" i="19"/>
  <c r="D63" i="19" l="1"/>
  <c r="B60" i="19"/>
  <c r="C60" i="19"/>
  <c r="C66" i="19" s="1"/>
  <c r="D60" i="19"/>
  <c r="G60" i="19"/>
  <c r="C63" i="19"/>
  <c r="B63" i="19"/>
  <c r="C23" i="19" l="1"/>
  <c r="B23" i="19"/>
  <c r="G20" i="19"/>
  <c r="D20" i="19"/>
  <c r="C20" i="19"/>
  <c r="C26" i="19" s="1"/>
  <c r="B20" i="19"/>
  <c r="C1115" i="18" l="1"/>
  <c r="C1083" i="18" l="1"/>
  <c r="B1083" i="18"/>
  <c r="G1080" i="18"/>
  <c r="D1080" i="18"/>
  <c r="C1080" i="18"/>
  <c r="C1086" i="18" s="1"/>
  <c r="B1080" i="18"/>
  <c r="B1051" i="18" l="1"/>
  <c r="C1051" i="18"/>
  <c r="G1043" i="18" l="1"/>
  <c r="D1043" i="18"/>
  <c r="C1043" i="18"/>
  <c r="C1054" i="18" s="1"/>
  <c r="B1043" i="18"/>
  <c r="C1016" i="18"/>
  <c r="B1016" i="18"/>
  <c r="G1013" i="18"/>
  <c r="D1013" i="18"/>
  <c r="C1013" i="18"/>
  <c r="C1019" i="18" s="1"/>
  <c r="B1013" i="18"/>
  <c r="C983" i="18"/>
  <c r="B983" i="18"/>
  <c r="G980" i="18"/>
  <c r="D980" i="18"/>
  <c r="C980" i="18"/>
  <c r="C986" i="18" s="1"/>
  <c r="B980" i="18"/>
  <c r="C958" i="18" l="1"/>
  <c r="B958" i="18"/>
  <c r="G954" i="18"/>
  <c r="D954" i="18"/>
  <c r="C954" i="18"/>
  <c r="C961" i="18" s="1"/>
  <c r="B954" i="18"/>
  <c r="C916" i="18" l="1"/>
  <c r="B916" i="18"/>
  <c r="G913" i="18"/>
  <c r="D913" i="18"/>
  <c r="C913" i="18"/>
  <c r="C919" i="18" s="1"/>
  <c r="B913" i="18"/>
  <c r="C874" i="18" l="1"/>
  <c r="B874" i="18"/>
  <c r="G871" i="18"/>
  <c r="D871" i="18"/>
  <c r="C871" i="18"/>
  <c r="C877" i="18" s="1"/>
  <c r="B871" i="18"/>
  <c r="C845" i="18" l="1"/>
  <c r="B845" i="18"/>
  <c r="G841" i="18"/>
  <c r="D841" i="18"/>
  <c r="C841" i="18"/>
  <c r="C848" i="18" s="1"/>
  <c r="B841" i="18"/>
  <c r="G796" i="18" l="1"/>
  <c r="C796" i="18"/>
  <c r="C802" i="18" s="1"/>
  <c r="D796" i="18"/>
  <c r="B796" i="18"/>
  <c r="C799" i="18"/>
  <c r="B799" i="18"/>
  <c r="G759" i="18" l="1"/>
  <c r="B759" i="18"/>
  <c r="C759" i="18"/>
  <c r="C765" i="18" s="1"/>
  <c r="D759" i="18"/>
  <c r="C762" i="18"/>
  <c r="B762" i="18"/>
  <c r="D719" i="18" l="1"/>
  <c r="C719" i="18"/>
  <c r="B719" i="18"/>
  <c r="G715" i="18"/>
  <c r="D715" i="18"/>
  <c r="C715" i="18"/>
  <c r="C722" i="18" s="1"/>
  <c r="B715" i="18"/>
  <c r="C680" i="18" l="1"/>
  <c r="D680" i="18"/>
  <c r="B680" i="18"/>
  <c r="D684" i="18" l="1"/>
  <c r="C684" i="18"/>
  <c r="B684" i="18"/>
  <c r="G680" i="18"/>
  <c r="C687" i="18"/>
  <c r="C650" i="18" l="1"/>
  <c r="B650" i="18"/>
  <c r="G647" i="18"/>
  <c r="D647" i="18"/>
  <c r="C647" i="18"/>
  <c r="C653" i="18" s="1"/>
  <c r="B647" i="18"/>
  <c r="G516" i="18" l="1"/>
  <c r="C516" i="18"/>
  <c r="C522" i="18" s="1"/>
  <c r="D516" i="18"/>
  <c r="B516" i="18"/>
  <c r="C604" i="18"/>
  <c r="C612" i="18" s="1"/>
  <c r="B604" i="18"/>
  <c r="C609" i="18"/>
  <c r="G604" i="18"/>
  <c r="D604" i="18"/>
  <c r="B609" i="18"/>
  <c r="C550" i="18"/>
  <c r="B550" i="18"/>
  <c r="G547" i="18"/>
  <c r="E547" i="18"/>
  <c r="D547" i="18"/>
  <c r="C547" i="18"/>
  <c r="C553" i="18" s="1"/>
  <c r="B547" i="18"/>
  <c r="C519" i="18"/>
  <c r="B519" i="18"/>
  <c r="E516" i="18"/>
  <c r="C495" i="18" l="1"/>
  <c r="B495" i="18"/>
  <c r="G492" i="18"/>
  <c r="E492" i="18"/>
  <c r="D492" i="18"/>
  <c r="C492" i="18"/>
  <c r="C498" i="18" s="1"/>
  <c r="B492" i="18"/>
  <c r="C468" i="18" l="1"/>
  <c r="B468" i="18"/>
  <c r="G465" i="18"/>
  <c r="E465" i="18"/>
  <c r="D465" i="18"/>
  <c r="C465" i="18"/>
  <c r="C471" i="18" s="1"/>
  <c r="B465" i="18"/>
  <c r="E439" i="18" l="1"/>
  <c r="G439" i="18"/>
  <c r="C439" i="18"/>
  <c r="C445" i="18" s="1"/>
  <c r="D439" i="18"/>
  <c r="B439" i="18"/>
  <c r="C442" i="18"/>
  <c r="B442" i="18"/>
  <c r="C407" i="18" l="1"/>
  <c r="B407" i="18"/>
  <c r="E404" i="18"/>
  <c r="D404" i="18"/>
  <c r="C404" i="18"/>
  <c r="C410" i="18" s="1"/>
  <c r="B404" i="18"/>
  <c r="C382" i="18" l="1"/>
  <c r="B382" i="18"/>
  <c r="E379" i="18"/>
  <c r="D379" i="18"/>
  <c r="C379" i="18"/>
  <c r="C385" i="18" s="1"/>
  <c r="B379" i="18"/>
  <c r="B349" i="18" l="1"/>
  <c r="C349" i="18"/>
  <c r="E344" i="18"/>
  <c r="D344" i="18"/>
  <c r="C344" i="18"/>
  <c r="C352" i="18" s="1"/>
  <c r="B344" i="18"/>
  <c r="G300" i="18" l="1"/>
  <c r="C300" i="18"/>
  <c r="C306" i="18" s="1"/>
  <c r="D300" i="18"/>
  <c r="E300" i="18"/>
  <c r="B300" i="18"/>
  <c r="E268" i="18" l="1"/>
  <c r="D268" i="18"/>
  <c r="C268" i="18"/>
  <c r="C274" i="18" s="1"/>
  <c r="B268" i="18"/>
  <c r="E233" i="18" l="1"/>
  <c r="D233" i="18"/>
  <c r="C233" i="18"/>
  <c r="C240" i="18" s="1"/>
  <c r="B233" i="18"/>
  <c r="D200" i="18" l="1"/>
  <c r="C200" i="18"/>
  <c r="B200" i="18"/>
  <c r="G197" i="18"/>
  <c r="B197" i="18"/>
  <c r="E197" i="18"/>
  <c r="D197" i="18"/>
  <c r="C197" i="18"/>
  <c r="C203" i="18" s="1"/>
  <c r="G168" i="18" l="1"/>
  <c r="D171" i="18"/>
  <c r="C171" i="18"/>
  <c r="C176" i="18" s="1"/>
  <c r="B171" i="18"/>
  <c r="E168" i="18"/>
  <c r="D168" i="18"/>
  <c r="C168" i="18"/>
  <c r="C174" i="18" s="1"/>
  <c r="B168" i="18"/>
  <c r="D142" i="18" l="1"/>
  <c r="C142" i="18"/>
  <c r="C147" i="18" s="1"/>
  <c r="B142" i="18"/>
  <c r="E139" i="18"/>
  <c r="D139" i="18"/>
  <c r="C139" i="18"/>
  <c r="C145" i="18" s="1"/>
  <c r="B139" i="18"/>
  <c r="D113" i="18" l="1"/>
  <c r="C113" i="18"/>
  <c r="C118" i="18" s="1"/>
  <c r="B113" i="18"/>
  <c r="E110" i="18"/>
  <c r="D110" i="18"/>
  <c r="C110" i="18"/>
  <c r="C116" i="18" s="1"/>
  <c r="B110" i="18"/>
  <c r="C80" i="18" l="1"/>
  <c r="C87" i="18" s="1"/>
  <c r="E80" i="18"/>
  <c r="D80" i="18"/>
  <c r="B80" i="18"/>
  <c r="D84" i="18"/>
  <c r="C84" i="18"/>
  <c r="C89" i="18" s="1"/>
  <c r="B84" i="18"/>
  <c r="D49" i="18"/>
  <c r="C49" i="18"/>
  <c r="C54" i="18" s="1"/>
  <c r="B49" i="18"/>
  <c r="E45" i="18"/>
  <c r="D45" i="18"/>
  <c r="C45" i="18"/>
  <c r="C52" i="18" s="1"/>
  <c r="B45" i="18"/>
  <c r="D1369" i="17" l="1"/>
  <c r="C1369" i="17"/>
  <c r="C1374" i="17" s="1"/>
  <c r="B1369" i="17"/>
  <c r="E1365" i="17"/>
  <c r="D1365" i="17"/>
  <c r="C1365" i="17"/>
  <c r="C1372" i="17" s="1"/>
  <c r="B1365" i="17"/>
  <c r="D1332" i="17"/>
  <c r="C1328" i="17" l="1"/>
  <c r="E1328" i="17"/>
  <c r="D1328" i="17" l="1"/>
  <c r="B1328" i="17"/>
  <c r="C1332" i="17"/>
  <c r="C1337" i="17" s="1"/>
  <c r="B1332" i="17"/>
  <c r="D1289" i="17" l="1"/>
  <c r="C1289" i="17"/>
  <c r="C1294" i="17" s="1"/>
  <c r="B1289" i="17"/>
  <c r="E1286" i="17"/>
  <c r="D1286" i="17"/>
  <c r="C1286" i="17"/>
  <c r="C1292" i="17" s="1"/>
  <c r="B1286" i="17"/>
  <c r="C1242" i="17" l="1"/>
  <c r="C1248" i="17" s="1"/>
  <c r="E1242" i="17"/>
  <c r="D1242" i="17"/>
  <c r="B1242" i="17"/>
  <c r="D1245" i="17"/>
  <c r="C1245" i="17"/>
  <c r="C1250" i="17" s="1"/>
  <c r="B1245" i="17"/>
  <c r="D1191" i="17" l="1"/>
  <c r="E1191" i="17"/>
  <c r="C1191" i="17"/>
  <c r="C1197" i="17" s="1"/>
  <c r="B1191" i="17"/>
  <c r="D1194" i="17"/>
  <c r="C1194" i="17"/>
  <c r="C1199" i="17" s="1"/>
  <c r="B1194" i="17"/>
  <c r="D1144" i="17"/>
  <c r="C1144" i="17"/>
  <c r="C1149" i="17" s="1"/>
  <c r="B1144" i="17"/>
  <c r="E1139" i="17"/>
  <c r="D1139" i="17"/>
  <c r="C1139" i="17"/>
  <c r="C1147" i="17" s="1"/>
  <c r="B1139" i="17"/>
  <c r="D1104" i="17" l="1"/>
  <c r="C1104" i="17"/>
  <c r="C1109" i="17" s="1"/>
  <c r="B1104" i="17"/>
  <c r="E1099" i="17"/>
  <c r="D1099" i="17"/>
  <c r="C1099" i="17"/>
  <c r="C1107" i="17" s="1"/>
  <c r="B1099" i="17"/>
  <c r="D1058" i="17" l="1"/>
  <c r="C1058" i="17"/>
  <c r="C1063" i="17" s="1"/>
  <c r="B1058" i="17"/>
  <c r="E1053" i="17"/>
  <c r="D1053" i="17"/>
  <c r="C1053" i="17"/>
  <c r="C1061" i="17" s="1"/>
  <c r="B1053" i="17"/>
  <c r="C1008" i="17" l="1"/>
  <c r="B1008" i="17"/>
  <c r="D1008" i="17"/>
  <c r="B1004" i="17"/>
  <c r="C1004" i="17"/>
  <c r="D1004" i="17"/>
  <c r="E1004" i="17"/>
  <c r="C1013" i="17" l="1"/>
  <c r="C1011" i="17"/>
  <c r="C951" i="17" l="1"/>
  <c r="C956" i="17" s="1"/>
  <c r="B941" i="17"/>
  <c r="C941" i="17"/>
  <c r="C954" i="17" s="1"/>
  <c r="D941" i="17"/>
  <c r="E941" i="17"/>
  <c r="E867" i="17" l="1"/>
  <c r="C867" i="17"/>
  <c r="C873" i="17" s="1"/>
  <c r="D867" i="17"/>
  <c r="B867" i="17"/>
  <c r="C870" i="17"/>
  <c r="C875" i="17" s="1"/>
  <c r="C833" i="17" l="1"/>
  <c r="E829" i="17"/>
  <c r="D829" i="17"/>
  <c r="C829" i="17"/>
  <c r="C836" i="17" s="1"/>
  <c r="B829" i="17"/>
  <c r="C782" i="17" l="1"/>
  <c r="E778" i="17"/>
  <c r="D778" i="17"/>
  <c r="C778" i="17"/>
  <c r="C785" i="17" s="1"/>
  <c r="B778" i="17"/>
  <c r="C716" i="17" l="1"/>
  <c r="E712" i="17"/>
  <c r="D712" i="17"/>
  <c r="C712" i="17"/>
  <c r="C719" i="17" s="1"/>
  <c r="B712" i="17"/>
  <c r="D659" i="17" l="1"/>
  <c r="C659" i="17"/>
  <c r="E655" i="17"/>
  <c r="D655" i="17"/>
  <c r="C655" i="17"/>
  <c r="C662" i="17" s="1"/>
  <c r="B655" i="17"/>
  <c r="C664" i="17" l="1"/>
  <c r="D602" i="17"/>
  <c r="C602" i="17"/>
  <c r="C607" i="17" s="1"/>
  <c r="E598" i="17"/>
  <c r="D598" i="17"/>
  <c r="C598" i="17"/>
  <c r="C605" i="17" s="1"/>
  <c r="B598" i="17"/>
  <c r="C559" i="17" l="1"/>
  <c r="D559" i="17"/>
  <c r="E559" i="17"/>
  <c r="B559" i="17"/>
  <c r="D564" i="17" l="1"/>
  <c r="C564" i="17"/>
  <c r="C569" i="17" s="1"/>
  <c r="C567" i="17"/>
  <c r="D524" i="17" l="1"/>
  <c r="C524" i="17"/>
  <c r="C529" i="17" s="1"/>
  <c r="E521" i="17"/>
  <c r="D521" i="17"/>
  <c r="C521" i="17"/>
  <c r="C527" i="17" s="1"/>
  <c r="B521" i="17"/>
  <c r="C484" i="17" l="1"/>
  <c r="C494" i="17" s="1"/>
  <c r="D484" i="17"/>
  <c r="B484" i="17"/>
  <c r="C491" i="17"/>
  <c r="C496" i="17" s="1"/>
  <c r="E484" i="17"/>
  <c r="D491" i="17"/>
  <c r="D443" i="17" l="1"/>
  <c r="C443" i="17"/>
  <c r="C448" i="17" s="1"/>
  <c r="E437" i="17"/>
  <c r="D437" i="17"/>
  <c r="C437" i="17"/>
  <c r="C446" i="17" s="1"/>
  <c r="B437" i="17"/>
  <c r="D400" i="17" l="1"/>
  <c r="C400" i="17"/>
  <c r="E394" i="17"/>
  <c r="D394" i="17"/>
  <c r="C394" i="17"/>
  <c r="C403" i="17" s="1"/>
  <c r="B394" i="17"/>
  <c r="C362" i="17" l="1"/>
  <c r="E357" i="17"/>
  <c r="D357" i="17"/>
  <c r="C357" i="17"/>
  <c r="C365" i="17" s="1"/>
  <c r="B357" i="17"/>
  <c r="C315" i="17" l="1"/>
  <c r="C320" i="17" s="1"/>
  <c r="E312" i="17"/>
  <c r="D312" i="17"/>
  <c r="C312" i="17"/>
  <c r="C318" i="17" s="1"/>
  <c r="B312" i="17"/>
  <c r="C281" i="17"/>
  <c r="C286" i="17" s="1"/>
  <c r="E278" i="17"/>
  <c r="D278" i="17"/>
  <c r="C278" i="17"/>
  <c r="C284" i="17" s="1"/>
  <c r="B278" i="17"/>
  <c r="C232" i="17" l="1"/>
  <c r="D232" i="17"/>
  <c r="E232" i="17"/>
  <c r="B232" i="17"/>
  <c r="C236" i="17" l="1"/>
  <c r="C241" i="17" s="1"/>
  <c r="C239" i="17"/>
  <c r="C178" i="17" l="1"/>
  <c r="B178" i="17"/>
  <c r="D178" i="17"/>
  <c r="E178" i="17"/>
  <c r="C181" i="17"/>
  <c r="C186" i="17" s="1"/>
  <c r="C132" i="17" l="1"/>
  <c r="C137" i="17" s="1"/>
  <c r="E129" i="17"/>
  <c r="D129" i="17"/>
  <c r="C129" i="17"/>
  <c r="C135" i="17" s="1"/>
  <c r="B129" i="17"/>
  <c r="B85" i="17" l="1"/>
  <c r="C85" i="17"/>
  <c r="C95" i="17" s="1"/>
  <c r="D85" i="17"/>
  <c r="E85" i="17"/>
  <c r="C92" i="17"/>
  <c r="C97" i="17" s="1"/>
  <c r="D92" i="17"/>
  <c r="B12" i="17"/>
  <c r="C12" i="17"/>
  <c r="D12" i="17"/>
  <c r="D49" i="17" l="1"/>
  <c r="C49" i="17"/>
  <c r="C54" i="17" s="1"/>
  <c r="E46" i="17"/>
  <c r="D46" i="17"/>
  <c r="C46" i="17"/>
  <c r="C52" i="17" s="1"/>
  <c r="B46" i="17"/>
  <c r="D15" i="17"/>
  <c r="C15" i="17"/>
  <c r="C20" i="17" s="1"/>
  <c r="E12" i="17"/>
  <c r="C18" i="17"/>
  <c r="B1136" i="16" l="1"/>
  <c r="C1136" i="16" l="1"/>
  <c r="E1136" i="16"/>
  <c r="D1136" i="16"/>
  <c r="B1101" i="16"/>
  <c r="C1101" i="16"/>
  <c r="D1101" i="16"/>
  <c r="E1101" i="16"/>
  <c r="D1139" i="16" l="1"/>
  <c r="C1139" i="16"/>
  <c r="C1144" i="16" s="1"/>
  <c r="C1142" i="16"/>
  <c r="C1107" i="16" l="1"/>
  <c r="D1104" i="16"/>
  <c r="C1104" i="16"/>
  <c r="C1109" i="16" s="1"/>
  <c r="D1065" i="16" l="1"/>
  <c r="C1065" i="16"/>
  <c r="C1070" i="16" s="1"/>
  <c r="E1062" i="16"/>
  <c r="D1062" i="16"/>
  <c r="C1062" i="16"/>
  <c r="C1068" i="16" s="1"/>
  <c r="B1062" i="16"/>
  <c r="C1028" i="16" l="1"/>
  <c r="D1028" i="16" l="1"/>
  <c r="C1033" i="16"/>
  <c r="E1024" i="16"/>
  <c r="D1024" i="16"/>
  <c r="C1024" i="16"/>
  <c r="C1031" i="16" s="1"/>
  <c r="B1024" i="16"/>
  <c r="D989" i="16" l="1"/>
  <c r="C989" i="16"/>
  <c r="E985" i="16"/>
  <c r="D985" i="16"/>
  <c r="C985" i="16"/>
  <c r="C992" i="16" s="1"/>
  <c r="B985" i="16"/>
  <c r="D962" i="16" l="1"/>
  <c r="C962" i="16"/>
  <c r="C967" i="16" s="1"/>
  <c r="E959" i="16"/>
  <c r="D959" i="16"/>
  <c r="C959" i="16"/>
  <c r="C965" i="16" s="1"/>
  <c r="B959" i="16"/>
  <c r="D927" i="16" l="1"/>
  <c r="C927" i="16"/>
  <c r="C932" i="16" s="1"/>
  <c r="E921" i="16"/>
  <c r="D921" i="16"/>
  <c r="C921" i="16"/>
  <c r="C930" i="16" s="1"/>
  <c r="B921" i="16"/>
  <c r="D887" i="16" l="1"/>
  <c r="C887" i="16"/>
  <c r="C892" i="16" s="1"/>
  <c r="E884" i="16"/>
  <c r="D884" i="16"/>
  <c r="C884" i="16"/>
  <c r="C890" i="16" s="1"/>
  <c r="B884" i="16"/>
  <c r="D856" i="16" l="1"/>
  <c r="C856" i="16"/>
  <c r="C861" i="16" s="1"/>
  <c r="E851" i="16"/>
  <c r="D851" i="16"/>
  <c r="C851" i="16"/>
  <c r="C859" i="16" s="1"/>
  <c r="B851" i="16"/>
  <c r="D811" i="16" l="1"/>
  <c r="C811" i="16"/>
  <c r="C816" i="16" s="1"/>
  <c r="E808" i="16"/>
  <c r="D808" i="16"/>
  <c r="C808" i="16"/>
  <c r="C814" i="16" s="1"/>
  <c r="B808" i="16"/>
  <c r="C781" i="16" l="1"/>
  <c r="C786" i="16" s="1"/>
  <c r="D781" i="16"/>
  <c r="E777" i="16"/>
  <c r="D777" i="16"/>
  <c r="C777" i="16"/>
  <c r="C784" i="16" s="1"/>
  <c r="B777" i="16"/>
  <c r="D731" i="16" l="1"/>
  <c r="C731" i="16"/>
  <c r="C736" i="16" s="1"/>
  <c r="E728" i="16"/>
  <c r="D728" i="16"/>
  <c r="C728" i="16"/>
  <c r="C734" i="16" s="1"/>
  <c r="B728" i="16"/>
  <c r="D706" i="16" l="1"/>
  <c r="C706" i="16"/>
  <c r="E703" i="16"/>
  <c r="D703" i="16"/>
  <c r="C703" i="16"/>
  <c r="C709" i="16" s="1"/>
  <c r="B703" i="16"/>
  <c r="D672" i="16" l="1"/>
  <c r="C672" i="16"/>
  <c r="C677" i="16" s="1"/>
  <c r="E669" i="16"/>
  <c r="D669" i="16"/>
  <c r="C669" i="16"/>
  <c r="C675" i="16" s="1"/>
  <c r="B669" i="16"/>
  <c r="D636" i="16"/>
  <c r="C636" i="16"/>
  <c r="C641" i="16" s="1"/>
  <c r="E633" i="16"/>
  <c r="D633" i="16"/>
  <c r="C633" i="16"/>
  <c r="C639" i="16" s="1"/>
  <c r="B633" i="16"/>
  <c r="C600" i="16" l="1"/>
  <c r="C605" i="16" s="1"/>
  <c r="D600" i="16"/>
  <c r="E596" i="16"/>
  <c r="D596" i="16"/>
  <c r="C596" i="16"/>
  <c r="C603" i="16" s="1"/>
  <c r="B596" i="16"/>
  <c r="D562" i="16" l="1"/>
  <c r="C562" i="16"/>
  <c r="C567" i="16" s="1"/>
  <c r="E559" i="16"/>
  <c r="D559" i="16"/>
  <c r="C559" i="16"/>
  <c r="C565" i="16" s="1"/>
  <c r="B559" i="16"/>
  <c r="D520" i="16" l="1"/>
  <c r="C525" i="16" s="1"/>
  <c r="C520" i="16"/>
  <c r="E517" i="16"/>
  <c r="D517" i="16"/>
  <c r="C517" i="16"/>
  <c r="C523" i="16" s="1"/>
  <c r="B517" i="16"/>
  <c r="C469" i="16" l="1"/>
  <c r="D472" i="16" l="1"/>
  <c r="C472" i="16"/>
  <c r="E469" i="16"/>
  <c r="D469" i="16"/>
  <c r="C475" i="16"/>
  <c r="B469" i="16"/>
  <c r="D445" i="16"/>
  <c r="C445" i="16"/>
  <c r="E442" i="16"/>
  <c r="D442" i="16"/>
  <c r="C442" i="16"/>
  <c r="C448" i="16" s="1"/>
  <c r="B442" i="16"/>
  <c r="D411" i="16" l="1"/>
  <c r="C411" i="16"/>
  <c r="E408" i="16"/>
  <c r="D408" i="16"/>
  <c r="C408" i="16"/>
  <c r="C414" i="16" s="1"/>
  <c r="B408" i="16"/>
  <c r="D379" i="16" l="1"/>
  <c r="C384" i="16" s="1"/>
  <c r="C379" i="16"/>
  <c r="E376" i="16"/>
  <c r="D376" i="16"/>
  <c r="C376" i="16"/>
  <c r="C382" i="16" s="1"/>
  <c r="B376" i="16"/>
  <c r="D339" i="16" l="1"/>
  <c r="C339" i="16"/>
  <c r="D262" i="16"/>
  <c r="C262" i="16"/>
  <c r="C344" i="16" l="1"/>
  <c r="E333" i="16"/>
  <c r="D333" i="16"/>
  <c r="C333" i="16"/>
  <c r="C342" i="16" s="1"/>
  <c r="B333" i="16"/>
  <c r="C300" i="16" l="1"/>
  <c r="C305" i="16" s="1"/>
  <c r="D300" i="16"/>
  <c r="B300" i="16"/>
  <c r="E295" i="16"/>
  <c r="D295" i="16"/>
  <c r="C295" i="16"/>
  <c r="C303" i="16" s="1"/>
  <c r="B295" i="16"/>
  <c r="C267" i="16" l="1"/>
  <c r="B262" i="16"/>
  <c r="E258" i="16"/>
  <c r="D258" i="16"/>
  <c r="C258" i="16"/>
  <c r="C265" i="16" s="1"/>
  <c r="B258" i="16"/>
  <c r="C160" i="16" l="1"/>
  <c r="D226" i="16" l="1"/>
  <c r="C226" i="16"/>
  <c r="C231" i="16" s="1"/>
  <c r="B226" i="16"/>
  <c r="E223" i="16"/>
  <c r="D223" i="16"/>
  <c r="C223" i="16"/>
  <c r="C229" i="16" s="1"/>
  <c r="B223" i="16"/>
  <c r="D199" i="16"/>
  <c r="C199" i="16"/>
  <c r="C204" i="16" s="1"/>
  <c r="B199" i="16"/>
  <c r="E196" i="16"/>
  <c r="D196" i="16"/>
  <c r="C196" i="16"/>
  <c r="C202" i="16" s="1"/>
  <c r="B196" i="16"/>
  <c r="D163" i="16"/>
  <c r="C163" i="16"/>
  <c r="C168" i="16" s="1"/>
  <c r="B163" i="16"/>
  <c r="E160" i="16"/>
  <c r="D160" i="16"/>
  <c r="C166" i="16"/>
  <c r="B160" i="16"/>
  <c r="D130" i="16" l="1"/>
  <c r="C130" i="16"/>
  <c r="C135" i="16" s="1"/>
  <c r="B130" i="16"/>
  <c r="E127" i="16"/>
  <c r="D127" i="16"/>
  <c r="C127" i="16"/>
  <c r="C133" i="16" s="1"/>
  <c r="B127" i="16"/>
  <c r="D85" i="16" l="1"/>
  <c r="C85" i="16"/>
  <c r="C90" i="16" s="1"/>
  <c r="B85" i="16"/>
  <c r="E81" i="16"/>
  <c r="D81" i="16"/>
  <c r="C81" i="16"/>
  <c r="C88" i="16" s="1"/>
  <c r="B81" i="16"/>
  <c r="C48" i="16" l="1"/>
  <c r="C53" i="16" s="1"/>
  <c r="E42" i="16"/>
  <c r="D42" i="16"/>
  <c r="C42" i="16"/>
  <c r="C51" i="16" s="1"/>
  <c r="B42" i="16"/>
  <c r="D48" i="16"/>
  <c r="B48" i="16"/>
  <c r="D1219" i="15" l="1"/>
  <c r="C1219" i="15"/>
  <c r="C1226" i="15" s="1"/>
  <c r="B1219" i="15"/>
  <c r="D1223" i="15"/>
  <c r="C1223" i="15"/>
  <c r="C1228" i="15" s="1"/>
  <c r="B1223" i="15"/>
  <c r="E1219" i="15"/>
  <c r="D1156" i="15" l="1"/>
  <c r="D1193" i="15" l="1"/>
  <c r="C1193" i="15"/>
  <c r="C1198" i="15" s="1"/>
  <c r="B1193" i="15"/>
  <c r="E1189" i="15"/>
  <c r="D1189" i="15"/>
  <c r="C1189" i="15"/>
  <c r="C1196" i="15" s="1"/>
  <c r="B1189" i="15"/>
  <c r="D1160" i="15" l="1"/>
  <c r="C1160" i="15"/>
  <c r="C1165" i="15" s="1"/>
  <c r="B1160" i="15"/>
  <c r="E1156" i="15"/>
  <c r="C1156" i="15"/>
  <c r="C1163" i="15" s="1"/>
  <c r="B1156" i="15"/>
  <c r="D1129" i="15"/>
  <c r="C1129" i="15"/>
  <c r="C1134" i="15" s="1"/>
  <c r="B1129" i="15"/>
  <c r="E1125" i="15"/>
  <c r="D1125" i="15"/>
  <c r="C1125" i="15"/>
  <c r="C1132" i="15" s="1"/>
  <c r="B1125" i="15"/>
  <c r="D1102" i="15" l="1"/>
  <c r="C1102" i="15"/>
  <c r="C1107" i="15" s="1"/>
  <c r="B1102" i="15"/>
  <c r="E1098" i="15"/>
  <c r="D1098" i="15"/>
  <c r="C1098" i="15"/>
  <c r="C1105" i="15" s="1"/>
  <c r="B1098" i="15"/>
  <c r="D1075" i="15" l="1"/>
  <c r="C1075" i="15"/>
  <c r="C1080" i="15" s="1"/>
  <c r="B1075" i="15"/>
  <c r="E1071" i="15"/>
  <c r="D1071" i="15"/>
  <c r="C1071" i="15"/>
  <c r="C1078" i="15" s="1"/>
  <c r="B1071" i="15"/>
  <c r="E1027" i="15" l="1"/>
  <c r="D1027" i="15"/>
  <c r="C1027" i="15"/>
  <c r="C1034" i="15" s="1"/>
  <c r="B1027" i="15"/>
  <c r="D1031" i="15"/>
  <c r="C1031" i="15"/>
  <c r="C1036" i="15" s="1"/>
  <c r="B1031" i="15"/>
  <c r="E990" i="15" l="1"/>
  <c r="D994" i="15"/>
  <c r="C994" i="15"/>
  <c r="C999" i="15" s="1"/>
  <c r="B994" i="15"/>
  <c r="D990" i="15"/>
  <c r="C990" i="15"/>
  <c r="C997" i="15" s="1"/>
  <c r="B990" i="15"/>
  <c r="D959" i="15" l="1"/>
  <c r="C959" i="15"/>
  <c r="C964" i="15" s="1"/>
  <c r="B959" i="15"/>
  <c r="E955" i="15"/>
  <c r="D955" i="15"/>
  <c r="C955" i="15"/>
  <c r="C962" i="15" s="1"/>
  <c r="B955" i="15"/>
  <c r="D931" i="15"/>
  <c r="C931" i="15"/>
  <c r="C936" i="15" s="1"/>
  <c r="B931" i="15"/>
  <c r="E927" i="15"/>
  <c r="D927" i="15"/>
  <c r="C927" i="15"/>
  <c r="C934" i="15" s="1"/>
  <c r="B927" i="15"/>
  <c r="D855" i="15" l="1"/>
  <c r="C855" i="15"/>
  <c r="C744" i="15"/>
  <c r="D896" i="15" l="1"/>
  <c r="C896" i="15"/>
  <c r="C901" i="15" s="1"/>
  <c r="B896" i="15"/>
  <c r="E892" i="15"/>
  <c r="D892" i="15"/>
  <c r="C892" i="15"/>
  <c r="C899" i="15" s="1"/>
  <c r="B892" i="15"/>
  <c r="B855" i="15" l="1"/>
  <c r="D859" i="15" l="1"/>
  <c r="C859" i="15"/>
  <c r="C864" i="15" s="1"/>
  <c r="B859" i="15"/>
  <c r="E855" i="15"/>
  <c r="C862" i="15"/>
  <c r="E813" i="15" l="1"/>
  <c r="C813" i="15"/>
  <c r="C820" i="15" s="1"/>
  <c r="D813" i="15"/>
  <c r="B813" i="15"/>
  <c r="D817" i="15"/>
  <c r="C817" i="15"/>
  <c r="C822" i="15" s="1"/>
  <c r="B817" i="15"/>
  <c r="D744" i="15" l="1"/>
  <c r="D781" i="15"/>
  <c r="C781" i="15"/>
  <c r="C786" i="15" s="1"/>
  <c r="B781" i="15"/>
  <c r="E777" i="15"/>
  <c r="D777" i="15"/>
  <c r="C777" i="15"/>
  <c r="C784" i="15" s="1"/>
  <c r="B777" i="15"/>
  <c r="B744" i="15" l="1"/>
  <c r="D748" i="15"/>
  <c r="C748" i="15"/>
  <c r="C753" i="15" s="1"/>
  <c r="B748" i="15"/>
  <c r="E744" i="15"/>
  <c r="C751" i="15"/>
  <c r="D707" i="15" l="1"/>
  <c r="C707" i="15"/>
  <c r="C712" i="15" s="1"/>
  <c r="B707" i="15"/>
  <c r="E703" i="15"/>
  <c r="D703" i="15"/>
  <c r="C703" i="15"/>
  <c r="C710" i="15" s="1"/>
  <c r="B703" i="15"/>
  <c r="D681" i="15"/>
  <c r="C681" i="15"/>
  <c r="C686" i="15" s="1"/>
  <c r="B681" i="15"/>
  <c r="E677" i="15"/>
  <c r="D677" i="15"/>
  <c r="C677" i="15"/>
  <c r="C684" i="15" s="1"/>
  <c r="B677" i="15"/>
  <c r="D642" i="15" l="1"/>
  <c r="C642" i="15"/>
  <c r="C647" i="15" s="1"/>
  <c r="B642" i="15"/>
  <c r="E638" i="15"/>
  <c r="D638" i="15"/>
  <c r="C638" i="15"/>
  <c r="C645" i="15" s="1"/>
  <c r="B638" i="15"/>
  <c r="D605" i="15" l="1"/>
  <c r="C605" i="15"/>
  <c r="C610" i="15" s="1"/>
  <c r="B605" i="15"/>
  <c r="E601" i="15"/>
  <c r="D601" i="15"/>
  <c r="C601" i="15"/>
  <c r="C608" i="15" s="1"/>
  <c r="B601" i="15"/>
  <c r="C568" i="15" l="1"/>
  <c r="C573" i="15" s="1"/>
  <c r="B568" i="15"/>
  <c r="E565" i="15"/>
  <c r="D565" i="15"/>
  <c r="C565" i="15"/>
  <c r="C571" i="15" s="1"/>
  <c r="B565" i="15"/>
  <c r="C519" i="15" l="1"/>
  <c r="C524" i="15" s="1"/>
  <c r="B519" i="15"/>
  <c r="E516" i="15"/>
  <c r="D516" i="15"/>
  <c r="C516" i="15"/>
  <c r="C522" i="15" s="1"/>
  <c r="B516" i="15"/>
  <c r="C472" i="15" l="1"/>
  <c r="C477" i="15" s="1"/>
  <c r="B472" i="15"/>
  <c r="E469" i="15"/>
  <c r="D469" i="15"/>
  <c r="C469" i="15"/>
  <c r="C475" i="15" s="1"/>
  <c r="B469" i="15"/>
  <c r="E421" i="15" l="1"/>
  <c r="B421" i="15"/>
  <c r="D421" i="15"/>
  <c r="C421" i="15"/>
  <c r="C427" i="15" s="1"/>
  <c r="C424" i="15"/>
  <c r="C429" i="15" s="1"/>
  <c r="B424" i="15"/>
  <c r="C377" i="15" l="1"/>
  <c r="C382" i="15" s="1"/>
  <c r="B377" i="15"/>
  <c r="E374" i="15"/>
  <c r="D374" i="15"/>
  <c r="C374" i="15"/>
  <c r="C380" i="15" s="1"/>
  <c r="B374" i="15"/>
  <c r="D347" i="15" l="1"/>
  <c r="E347" i="15"/>
  <c r="C347" i="15"/>
  <c r="C353" i="15" s="1"/>
  <c r="B347" i="15"/>
  <c r="C350" i="15"/>
  <c r="C355" i="15" s="1"/>
  <c r="B350" i="15"/>
  <c r="C300" i="15" l="1"/>
  <c r="C305" i="15" s="1"/>
  <c r="B300" i="15"/>
  <c r="E297" i="15"/>
  <c r="D297" i="15"/>
  <c r="C297" i="15"/>
  <c r="C303" i="15" s="1"/>
  <c r="B297" i="15"/>
  <c r="C258" i="15" l="1"/>
  <c r="C263" i="15" s="1"/>
  <c r="B258" i="15"/>
  <c r="E255" i="15"/>
  <c r="D255" i="15"/>
  <c r="C255" i="15"/>
  <c r="C261" i="15" s="1"/>
  <c r="B255" i="15"/>
  <c r="C212" i="15" l="1"/>
  <c r="C217" i="15" s="1"/>
  <c r="B212" i="15"/>
  <c r="E209" i="15"/>
  <c r="D209" i="15"/>
  <c r="C209" i="15"/>
  <c r="C215" i="15" s="1"/>
  <c r="B209" i="15"/>
  <c r="C174" i="15" l="1"/>
  <c r="C179" i="15" s="1"/>
  <c r="B174" i="15"/>
  <c r="E171" i="15"/>
  <c r="D171" i="15"/>
  <c r="C171" i="15"/>
  <c r="C177" i="15" s="1"/>
  <c r="B171" i="15"/>
  <c r="C125" i="15" l="1"/>
  <c r="D125" i="15"/>
  <c r="E125" i="15"/>
  <c r="B125" i="15"/>
  <c r="C128" i="15" l="1"/>
  <c r="C133" i="15" s="1"/>
  <c r="B128" i="15"/>
  <c r="C131" i="15"/>
  <c r="C72" i="15" l="1"/>
  <c r="C77" i="15" s="1"/>
  <c r="B72" i="15"/>
  <c r="E69" i="15"/>
  <c r="D69" i="15"/>
  <c r="C69" i="15"/>
  <c r="C75" i="15" s="1"/>
  <c r="B69" i="15"/>
  <c r="C32" i="15"/>
  <c r="C37" i="15" s="1"/>
  <c r="B32" i="15"/>
  <c r="E29" i="15"/>
  <c r="D29" i="15"/>
  <c r="C29" i="15"/>
  <c r="C35" i="15" s="1"/>
  <c r="B29" i="15"/>
  <c r="C1121" i="14" l="1"/>
  <c r="C1126" i="14" s="1"/>
  <c r="B1121" i="14"/>
  <c r="E1118" i="14"/>
  <c r="D1118" i="14"/>
  <c r="C1118" i="14"/>
  <c r="C1124" i="14" s="1"/>
  <c r="B1118" i="14"/>
  <c r="E1075" i="14" l="1"/>
  <c r="C1075" i="14"/>
  <c r="C1081" i="14" s="1"/>
  <c r="D1075" i="14"/>
  <c r="B1075" i="14"/>
  <c r="C1078" i="14"/>
  <c r="C1083" i="14" s="1"/>
  <c r="B1078" i="14"/>
  <c r="C1025" i="14" l="1"/>
  <c r="C1031" i="14" s="1"/>
  <c r="B1028" i="14"/>
  <c r="C1028" i="14"/>
  <c r="C1033" i="14" s="1"/>
  <c r="E1025" i="14"/>
  <c r="D1025" i="14"/>
  <c r="B1025" i="14"/>
  <c r="C980" i="14" l="1"/>
  <c r="E976" i="14"/>
  <c r="D976" i="14"/>
  <c r="C976" i="14"/>
  <c r="B976" i="14"/>
  <c r="D938" i="14" l="1"/>
  <c r="C938" i="14"/>
  <c r="C944" i="14" s="1"/>
  <c r="B938" i="14"/>
  <c r="E935" i="14"/>
  <c r="D935" i="14"/>
  <c r="C935" i="14"/>
  <c r="C942" i="14" s="1"/>
  <c r="B935" i="14"/>
  <c r="C864" i="14" l="1"/>
  <c r="D864" i="14"/>
  <c r="E864" i="14"/>
  <c r="D909" i="14" l="1"/>
  <c r="C909" i="14"/>
  <c r="C915" i="14" s="1"/>
  <c r="B909" i="14"/>
  <c r="E906" i="14"/>
  <c r="D906" i="14"/>
  <c r="C906" i="14"/>
  <c r="C913" i="14" s="1"/>
  <c r="B906" i="14"/>
  <c r="C871" i="14" l="1"/>
  <c r="E946" i="14" s="1"/>
  <c r="E948" i="14" s="1"/>
  <c r="E950" i="14" s="1"/>
  <c r="B864" i="14"/>
  <c r="D867" i="14"/>
  <c r="C867" i="14"/>
  <c r="C873" i="14" s="1"/>
  <c r="B867" i="14"/>
  <c r="D829" i="14" l="1"/>
  <c r="C829" i="14"/>
  <c r="C835" i="14" s="1"/>
  <c r="B829" i="14"/>
  <c r="E826" i="14"/>
  <c r="D826" i="14"/>
  <c r="C826" i="14"/>
  <c r="C833" i="14" s="1"/>
  <c r="B826" i="14"/>
  <c r="C456" i="14" l="1"/>
  <c r="D803" i="14"/>
  <c r="C803" i="14"/>
  <c r="C809" i="14" s="1"/>
  <c r="B803" i="14"/>
  <c r="E800" i="14"/>
  <c r="D800" i="14"/>
  <c r="C800" i="14"/>
  <c r="C807" i="14" s="1"/>
  <c r="B800" i="14"/>
  <c r="B688" i="14" l="1"/>
  <c r="D719" i="14"/>
  <c r="B719" i="14"/>
  <c r="C761" i="14"/>
  <c r="D761" i="14"/>
  <c r="E761" i="14"/>
  <c r="B761" i="14"/>
  <c r="D764" i="14" l="1"/>
  <c r="C764" i="14"/>
  <c r="C770" i="14" s="1"/>
  <c r="B764" i="14"/>
  <c r="C768" i="14"/>
  <c r="C719" i="14" l="1"/>
  <c r="D725" i="14" l="1"/>
  <c r="C725" i="14"/>
  <c r="C731" i="14" s="1"/>
  <c r="B725" i="14"/>
  <c r="E719" i="14"/>
  <c r="C729" i="14"/>
  <c r="E688" i="14" l="1"/>
  <c r="D688" i="14"/>
  <c r="C688" i="14"/>
  <c r="C696" i="14" s="1"/>
  <c r="D692" i="14"/>
  <c r="C692" i="14"/>
  <c r="C698" i="14" s="1"/>
  <c r="B692" i="14"/>
  <c r="D614" i="14" l="1"/>
  <c r="D653" i="14" l="1"/>
  <c r="C653" i="14"/>
  <c r="C659" i="14" s="1"/>
  <c r="B653" i="14"/>
  <c r="E649" i="14"/>
  <c r="D649" i="14"/>
  <c r="C649" i="14"/>
  <c r="C657" i="14" s="1"/>
  <c r="B649" i="14"/>
  <c r="D618" i="14" l="1"/>
  <c r="C618" i="14"/>
  <c r="C624" i="14" s="1"/>
  <c r="B618" i="14"/>
  <c r="E614" i="14"/>
  <c r="C614" i="14"/>
  <c r="C622" i="14" s="1"/>
  <c r="B614" i="14"/>
  <c r="C576" i="14" l="1"/>
  <c r="C584" i="14" s="1"/>
  <c r="B576" i="14"/>
  <c r="C580" i="14"/>
  <c r="C586" i="14" s="1"/>
  <c r="B580" i="14"/>
  <c r="D580" i="14"/>
  <c r="E576" i="14"/>
  <c r="D576" i="14"/>
  <c r="C537" i="14" l="1"/>
  <c r="C544" i="14" s="1"/>
  <c r="D540" i="14"/>
  <c r="B540" i="14"/>
  <c r="E537" i="14"/>
  <c r="D537" i="14"/>
  <c r="B537" i="14"/>
  <c r="D498" i="14" l="1"/>
  <c r="B498" i="14"/>
  <c r="E495" i="14"/>
  <c r="D495" i="14"/>
  <c r="C495" i="14"/>
  <c r="C502" i="14" s="1"/>
  <c r="B495" i="14"/>
  <c r="D456" i="14" l="1"/>
  <c r="B456" i="14"/>
  <c r="E450" i="14"/>
  <c r="D450" i="14"/>
  <c r="C450" i="14"/>
  <c r="B460" i="14" s="1"/>
  <c r="B450" i="14"/>
  <c r="D413" i="14" l="1"/>
  <c r="C413" i="14"/>
  <c r="B413" i="14"/>
  <c r="E410" i="14"/>
  <c r="D410" i="14"/>
  <c r="C410" i="14"/>
  <c r="B417" i="14" s="1"/>
  <c r="B410" i="14"/>
  <c r="C379" i="14" l="1"/>
  <c r="B386" i="14" s="1"/>
  <c r="D382" i="14"/>
  <c r="C382" i="14"/>
  <c r="B382" i="14"/>
  <c r="E379" i="14"/>
  <c r="D379" i="14"/>
  <c r="B379" i="14"/>
  <c r="D342" i="14" l="1"/>
  <c r="C342" i="14"/>
  <c r="B342" i="14"/>
  <c r="E339" i="14"/>
  <c r="D339" i="14"/>
  <c r="C339" i="14"/>
  <c r="B346" i="14" s="1"/>
  <c r="B339" i="14"/>
  <c r="D300" i="14" l="1"/>
  <c r="C300" i="14"/>
  <c r="B300" i="14"/>
  <c r="E297" i="14"/>
  <c r="D297" i="14"/>
  <c r="C297" i="14"/>
  <c r="B304" i="14" s="1"/>
  <c r="B297" i="14"/>
  <c r="D253" i="14" l="1"/>
  <c r="C253" i="14"/>
  <c r="B260" i="14" s="1"/>
  <c r="B253" i="14"/>
  <c r="E250" i="14"/>
  <c r="D250" i="14"/>
  <c r="C250" i="14"/>
  <c r="B257" i="14" s="1"/>
  <c r="B250" i="14"/>
  <c r="D204" i="14" l="1"/>
  <c r="C204" i="14"/>
  <c r="B211" i="14" s="1"/>
  <c r="B204" i="14"/>
  <c r="E201" i="14"/>
  <c r="D201" i="14"/>
  <c r="C201" i="14"/>
  <c r="B208" i="14" s="1"/>
  <c r="B201" i="14"/>
  <c r="D162" i="14" l="1"/>
  <c r="C162" i="14"/>
  <c r="B169" i="14" s="1"/>
  <c r="B162" i="14"/>
  <c r="E159" i="14"/>
  <c r="D159" i="14"/>
  <c r="C159" i="14"/>
  <c r="B166" i="14" s="1"/>
  <c r="B159" i="14"/>
  <c r="D126" i="14" l="1"/>
  <c r="C126" i="14"/>
  <c r="B133" i="14" s="1"/>
  <c r="B126" i="14"/>
  <c r="C123" i="14"/>
  <c r="E123" i="14"/>
  <c r="D123" i="14"/>
  <c r="B123" i="14"/>
  <c r="C98" i="14"/>
  <c r="B101" i="14" s="1"/>
  <c r="E98" i="14"/>
  <c r="D98" i="14"/>
  <c r="B98" i="14"/>
  <c r="B130" i="14" l="1"/>
  <c r="E61" i="14"/>
  <c r="D61" i="14"/>
  <c r="C61" i="14"/>
  <c r="B64" i="14" s="1"/>
  <c r="B61" i="14"/>
  <c r="E30" i="14" l="1"/>
  <c r="D30" i="14"/>
  <c r="C30" i="14"/>
  <c r="B33" i="14" s="1"/>
  <c r="B30" i="14"/>
  <c r="C1089" i="13" l="1"/>
  <c r="D1089" i="13"/>
  <c r="E1089" i="13"/>
  <c r="C1164" i="13" l="1"/>
  <c r="B1171" i="13" s="1"/>
  <c r="D1164" i="13"/>
  <c r="B1164" i="13"/>
  <c r="C1159" i="13" l="1"/>
  <c r="B1168" i="13" s="1"/>
  <c r="D1159" i="13"/>
  <c r="E1159" i="13"/>
  <c r="B1159" i="13"/>
  <c r="E1114" i="13" l="1"/>
  <c r="D1114" i="13"/>
  <c r="C1114" i="13"/>
  <c r="B1118" i="13" s="1"/>
  <c r="B1114" i="13"/>
  <c r="C1036" i="13" l="1"/>
  <c r="D1036" i="13"/>
  <c r="B1036" i="13"/>
  <c r="B1089" i="13" l="1"/>
  <c r="B1093" i="13" l="1"/>
  <c r="E1054" i="13" l="1"/>
  <c r="D1054" i="13"/>
  <c r="C1054" i="13" l="1"/>
  <c r="B1058" i="13" s="1"/>
  <c r="B1054" i="13"/>
  <c r="E1036" i="13" l="1"/>
  <c r="B1040" i="13"/>
  <c r="E1008" i="13" l="1"/>
  <c r="D1008" i="13"/>
  <c r="C1008" i="13"/>
  <c r="B1012" i="13" s="1"/>
  <c r="B1008" i="13"/>
  <c r="B983" i="13" l="1"/>
  <c r="D976" i="13"/>
  <c r="C976" i="13"/>
  <c r="B976" i="13"/>
  <c r="E973" i="13"/>
  <c r="D973" i="13"/>
  <c r="C973" i="13"/>
  <c r="B980" i="13" s="1"/>
  <c r="B973" i="13"/>
  <c r="C930" i="13" l="1"/>
  <c r="D930" i="13"/>
  <c r="E930" i="13"/>
  <c r="B930" i="13"/>
  <c r="B937" i="13" l="1"/>
  <c r="B940" i="13"/>
  <c r="D933" i="13"/>
  <c r="C933" i="13"/>
  <c r="B933" i="13"/>
  <c r="E881" i="13" l="1"/>
  <c r="C881" i="13"/>
  <c r="D881" i="13"/>
  <c r="B881" i="13"/>
  <c r="B891" i="13" l="1"/>
  <c r="D884" i="13"/>
  <c r="C884" i="13"/>
  <c r="B884" i="13"/>
  <c r="B888" i="13"/>
  <c r="D893" i="13" s="1"/>
  <c r="C838" i="13" l="1"/>
  <c r="B845" i="13" s="1"/>
  <c r="D838" i="13"/>
  <c r="E838" i="13"/>
  <c r="B838" i="13"/>
  <c r="B848" i="13"/>
  <c r="D841" i="13"/>
  <c r="C841" i="13"/>
  <c r="B841" i="13"/>
  <c r="C850" i="13" l="1"/>
  <c r="C803" i="13"/>
  <c r="B806" i="13" s="1"/>
  <c r="E803" i="13"/>
  <c r="D803" i="13"/>
  <c r="B803" i="13"/>
  <c r="E777" i="13" l="1"/>
  <c r="D777" i="13"/>
  <c r="C777" i="13"/>
  <c r="B780" i="13" s="1"/>
  <c r="B777" i="13"/>
  <c r="B747" i="13" l="1"/>
  <c r="B757" i="13"/>
  <c r="D750" i="13"/>
  <c r="C750" i="13"/>
  <c r="B750" i="13"/>
  <c r="E747" i="13"/>
  <c r="D747" i="13"/>
  <c r="C747" i="13"/>
  <c r="B754" i="13" s="1"/>
  <c r="B725" i="13" l="1"/>
  <c r="B715" i="13"/>
  <c r="E715" i="13"/>
  <c r="D715" i="13"/>
  <c r="C715" i="13"/>
  <c r="B722" i="13" s="1"/>
  <c r="D718" i="13"/>
  <c r="C718" i="13"/>
  <c r="B718" i="13"/>
  <c r="E688" i="13" l="1"/>
  <c r="B688" i="13"/>
  <c r="C688" i="13"/>
  <c r="D688" i="13"/>
  <c r="D691" i="13" l="1"/>
  <c r="C691" i="13"/>
  <c r="B698" i="13" s="1"/>
  <c r="B691" i="13"/>
  <c r="B695" i="13"/>
  <c r="D659" i="13" l="1"/>
  <c r="C659" i="13"/>
  <c r="B666" i="13" s="1"/>
  <c r="B659" i="13"/>
  <c r="E656" i="13"/>
  <c r="D656" i="13"/>
  <c r="C656" i="13"/>
  <c r="B663" i="13" s="1"/>
  <c r="D668" i="13" s="1"/>
  <c r="B656" i="13"/>
  <c r="D610" i="13" l="1"/>
  <c r="C610" i="13"/>
  <c r="B617" i="13" s="1"/>
  <c r="B610" i="13"/>
  <c r="E607" i="13"/>
  <c r="D607" i="13"/>
  <c r="C607" i="13"/>
  <c r="B614" i="13" s="1"/>
  <c r="B607" i="13"/>
  <c r="C569" i="13" l="1"/>
  <c r="D569" i="13"/>
  <c r="B569" i="13"/>
  <c r="B576" i="13" l="1"/>
  <c r="E563" i="13"/>
  <c r="D563" i="13"/>
  <c r="C563" i="13"/>
  <c r="B573" i="13" s="1"/>
  <c r="B563" i="13"/>
  <c r="D526" i="13"/>
  <c r="C526" i="13"/>
  <c r="B534" i="13" s="1"/>
  <c r="D530" i="13"/>
  <c r="C530" i="13"/>
  <c r="B537" i="13" s="1"/>
  <c r="B530" i="13"/>
  <c r="E526" i="13"/>
  <c r="B526" i="13"/>
  <c r="D496" i="13"/>
  <c r="C496" i="13"/>
  <c r="B503" i="13" s="1"/>
  <c r="B496" i="13"/>
  <c r="E492" i="13"/>
  <c r="D492" i="13"/>
  <c r="C492" i="13"/>
  <c r="B500" i="13" s="1"/>
  <c r="B492" i="13"/>
  <c r="B447" i="13" l="1"/>
  <c r="C447" i="13"/>
  <c r="D447" i="13"/>
  <c r="E447" i="13"/>
  <c r="C452" i="13"/>
  <c r="B452" i="13"/>
  <c r="D452" i="13" l="1"/>
  <c r="B459" i="13"/>
  <c r="B456" i="13"/>
  <c r="D460" i="13" l="1"/>
  <c r="D420" i="13"/>
  <c r="C420" i="13"/>
  <c r="B427" i="13" s="1"/>
  <c r="B420" i="13"/>
  <c r="E416" i="13"/>
  <c r="D416" i="13"/>
  <c r="C416" i="13"/>
  <c r="B424" i="13" s="1"/>
  <c r="B416" i="13"/>
  <c r="C379" i="13" l="1"/>
  <c r="D379" i="13"/>
  <c r="E379" i="13"/>
  <c r="B379" i="13"/>
  <c r="D383" i="13" l="1"/>
  <c r="C383" i="13"/>
  <c r="B390" i="13" s="1"/>
  <c r="B383" i="13"/>
  <c r="B387" i="13"/>
  <c r="C344" i="13" l="1"/>
  <c r="B352" i="13" s="1"/>
  <c r="D344" i="13"/>
  <c r="E344" i="13"/>
  <c r="B344" i="13"/>
  <c r="D348" i="13"/>
  <c r="C348" i="13"/>
  <c r="B355" i="13" s="1"/>
  <c r="B348" i="13"/>
  <c r="D308" i="13" l="1"/>
  <c r="C308" i="13"/>
  <c r="B315" i="13" s="1"/>
  <c r="B308" i="13"/>
  <c r="E304" i="13"/>
  <c r="D304" i="13"/>
  <c r="C304" i="13"/>
  <c r="B312" i="13" s="1"/>
  <c r="B304" i="13"/>
  <c r="D235" i="13" l="1"/>
  <c r="C235" i="13"/>
  <c r="B242" i="13" s="1"/>
  <c r="B235" i="13"/>
  <c r="E231" i="13"/>
  <c r="D231" i="13"/>
  <c r="C231" i="13"/>
  <c r="B239" i="13" s="1"/>
  <c r="B231" i="13"/>
  <c r="C272" i="13"/>
  <c r="B280" i="13" s="1"/>
  <c r="D276" i="13"/>
  <c r="C276" i="13"/>
  <c r="B283" i="13" s="1"/>
  <c r="B276" i="13"/>
  <c r="E272" i="13"/>
  <c r="D272" i="13"/>
  <c r="B272" i="13"/>
  <c r="D200" i="13" l="1"/>
  <c r="C200" i="13"/>
  <c r="B207" i="13" s="1"/>
  <c r="B200" i="13"/>
  <c r="E196" i="13"/>
  <c r="D196" i="13"/>
  <c r="C196" i="13"/>
  <c r="B204" i="13" s="1"/>
  <c r="B196" i="13"/>
  <c r="C154" i="13" l="1"/>
  <c r="B162" i="13" s="1"/>
  <c r="D154" i="13"/>
  <c r="E154" i="13"/>
  <c r="B154" i="13"/>
  <c r="D158" i="13"/>
  <c r="C158" i="13"/>
  <c r="B165" i="13" s="1"/>
  <c r="B158" i="13"/>
  <c r="C117" i="13" l="1"/>
  <c r="D117" i="13"/>
  <c r="B117" i="13"/>
  <c r="C110" i="13"/>
  <c r="D110" i="13"/>
  <c r="E110" i="13"/>
  <c r="B110" i="13"/>
  <c r="J110" i="13" l="1"/>
  <c r="B127" i="13"/>
  <c r="B121" i="13"/>
  <c r="B125" i="13" s="1"/>
  <c r="J73" i="13" l="1"/>
  <c r="D73" i="13"/>
  <c r="C73" i="13"/>
  <c r="D77" i="13"/>
  <c r="C77" i="13"/>
  <c r="B84" i="13" s="1"/>
  <c r="E73" i="13"/>
  <c r="B73" i="13"/>
  <c r="B81" i="13" l="1"/>
  <c r="C30" i="13"/>
  <c r="B38" i="13" s="1"/>
  <c r="D30" i="13"/>
  <c r="E30" i="13"/>
  <c r="B30" i="13"/>
  <c r="D34" i="13"/>
  <c r="C34" i="13"/>
  <c r="B41" i="13" s="1"/>
  <c r="D84" i="13" l="1"/>
  <c r="E1035" i="12"/>
  <c r="D1035" i="12"/>
  <c r="C1035" i="12"/>
  <c r="B1042" i="12" s="1"/>
  <c r="B1035" i="12"/>
  <c r="B1019" i="12"/>
  <c r="E1009" i="12" l="1"/>
  <c r="D1009" i="12"/>
  <c r="B1009" i="12"/>
  <c r="C1009" i="12"/>
  <c r="B1016" i="12" s="1"/>
  <c r="B986" i="12" l="1"/>
  <c r="C974" i="12"/>
  <c r="D974" i="12"/>
  <c r="B974" i="12"/>
  <c r="E974" i="12" l="1"/>
  <c r="C930" i="12" l="1"/>
  <c r="E930" i="12" l="1"/>
  <c r="D930" i="12"/>
  <c r="D889" i="12"/>
  <c r="E889" i="12"/>
  <c r="C889" i="12"/>
  <c r="B941" i="12"/>
  <c r="B930" i="12"/>
  <c r="B889" i="12" l="1"/>
  <c r="B893" i="12"/>
  <c r="J848" i="12" l="1"/>
  <c r="C852" i="12" l="1"/>
  <c r="B852" i="12"/>
  <c r="E848" i="12"/>
  <c r="D848" i="12"/>
  <c r="C848" i="12"/>
  <c r="B856" i="12" s="1"/>
  <c r="B848" i="12"/>
  <c r="J812" i="12" l="1"/>
  <c r="C816" i="12" l="1"/>
  <c r="B816" i="12"/>
  <c r="E812" i="12"/>
  <c r="D812" i="12"/>
  <c r="C812" i="12"/>
  <c r="B812" i="12"/>
  <c r="B772" i="12" l="1"/>
  <c r="D772" i="12"/>
  <c r="J772" i="12" l="1"/>
  <c r="C776" i="12"/>
  <c r="B776" i="12"/>
  <c r="E772" i="12"/>
  <c r="J743" i="12" l="1"/>
  <c r="C747" i="12"/>
  <c r="C772" i="12" s="1"/>
  <c r="B780" i="12" s="1"/>
  <c r="B747" i="12"/>
  <c r="E743" i="12"/>
  <c r="D743" i="12"/>
  <c r="C743" i="12"/>
  <c r="B751" i="12" s="1"/>
  <c r="B743" i="12"/>
  <c r="J703" i="12" l="1"/>
  <c r="C707" i="12"/>
  <c r="B707" i="12"/>
  <c r="E703" i="12"/>
  <c r="D703" i="12"/>
  <c r="C703" i="12"/>
  <c r="B711" i="12" s="1"/>
  <c r="B703" i="12"/>
  <c r="J668" i="12" l="1"/>
  <c r="C672" i="12"/>
  <c r="B672" i="12"/>
  <c r="E668" i="12"/>
  <c r="D668" i="12"/>
  <c r="C668" i="12"/>
  <c r="B676" i="12" s="1"/>
  <c r="B668" i="12"/>
  <c r="J638" i="12" l="1"/>
  <c r="C642" i="12"/>
  <c r="B642" i="12"/>
  <c r="E638" i="12"/>
  <c r="D638" i="12"/>
  <c r="C638" i="12"/>
  <c r="B646" i="12" s="1"/>
  <c r="B638" i="12"/>
  <c r="J601" i="12" l="1"/>
  <c r="C605" i="12"/>
  <c r="B605" i="12"/>
  <c r="E601" i="12"/>
  <c r="D601" i="12"/>
  <c r="C601" i="12"/>
  <c r="B609" i="12" s="1"/>
  <c r="B601" i="12"/>
  <c r="J563" i="12" l="1"/>
  <c r="C567" i="12"/>
  <c r="B567" i="12"/>
  <c r="E563" i="12"/>
  <c r="D563" i="12"/>
  <c r="C563" i="12"/>
  <c r="B571" i="12" s="1"/>
  <c r="B563" i="12"/>
  <c r="J527" i="12" l="1"/>
  <c r="J493" i="12"/>
  <c r="J450" i="12"/>
  <c r="C531" i="12"/>
  <c r="D531" i="12"/>
  <c r="B531" i="12"/>
  <c r="E527" i="12"/>
  <c r="D527" i="12"/>
  <c r="C527" i="12"/>
  <c r="B535" i="12" s="1"/>
  <c r="B527" i="12"/>
  <c r="D498" i="12"/>
  <c r="C498" i="12"/>
  <c r="B498" i="12"/>
  <c r="E493" i="12"/>
  <c r="D493" i="12"/>
  <c r="C493" i="12"/>
  <c r="B502" i="12" s="1"/>
  <c r="B493" i="12"/>
  <c r="D455" i="12" l="1"/>
  <c r="C455" i="12"/>
  <c r="B455" i="12"/>
  <c r="E450" i="12"/>
  <c r="D450" i="12"/>
  <c r="C450" i="12"/>
  <c r="B459" i="12" s="1"/>
  <c r="B450" i="12"/>
  <c r="D415" i="12" l="1"/>
  <c r="C415" i="12"/>
  <c r="B415" i="12"/>
  <c r="E410" i="12"/>
  <c r="D410" i="12"/>
  <c r="C410" i="12"/>
  <c r="B419" i="12" s="1"/>
  <c r="B410" i="12"/>
  <c r="J374" i="12" l="1"/>
  <c r="D379" i="12"/>
  <c r="C379" i="12"/>
  <c r="B379" i="12"/>
  <c r="D374" i="12"/>
  <c r="C374" i="12"/>
  <c r="B383" i="12" s="1"/>
  <c r="B374" i="12"/>
  <c r="J341" i="12" l="1"/>
  <c r="D346" i="12" l="1"/>
  <c r="C346" i="12"/>
  <c r="B346" i="12"/>
  <c r="F341" i="12"/>
  <c r="E341" i="12"/>
  <c r="D341" i="12"/>
  <c r="C341" i="12"/>
  <c r="B350" i="12" s="1"/>
  <c r="B341" i="12"/>
  <c r="J304" i="12" l="1"/>
  <c r="C304" i="12" l="1"/>
  <c r="D304" i="12"/>
  <c r="E304" i="12"/>
  <c r="F304" i="12"/>
  <c r="B304" i="12"/>
  <c r="D309" i="12"/>
  <c r="C309" i="12"/>
  <c r="B309" i="12"/>
  <c r="B313" i="12"/>
  <c r="J197" i="12" l="1"/>
  <c r="J235" i="12" l="1"/>
  <c r="D271" i="12"/>
  <c r="C271" i="12"/>
  <c r="B271" i="12"/>
  <c r="F266" i="12"/>
  <c r="E266" i="12"/>
  <c r="D266" i="12"/>
  <c r="C266" i="12"/>
  <c r="B275" i="12" s="1"/>
  <c r="B266" i="12"/>
  <c r="D240" i="12" l="1"/>
  <c r="C240" i="12"/>
  <c r="B240" i="12"/>
  <c r="F235" i="12"/>
  <c r="E235" i="12"/>
  <c r="D235" i="12"/>
  <c r="C235" i="12"/>
  <c r="B244" i="12" s="1"/>
  <c r="B235" i="12"/>
  <c r="D202" i="12" l="1"/>
  <c r="C202" i="12"/>
  <c r="B202" i="12"/>
  <c r="F197" i="12"/>
  <c r="E197" i="12"/>
  <c r="D197" i="12"/>
  <c r="C197" i="12"/>
  <c r="B206" i="12" s="1"/>
  <c r="B197" i="12"/>
  <c r="J163" i="12" l="1"/>
  <c r="D168" i="12"/>
  <c r="C168" i="12"/>
  <c r="B168" i="12"/>
  <c r="F163" i="12"/>
  <c r="E163" i="12"/>
  <c r="D163" i="12"/>
  <c r="C163" i="12"/>
  <c r="B172" i="12" s="1"/>
  <c r="B163" i="12"/>
  <c r="F141" i="12" l="1"/>
  <c r="E141" i="12"/>
  <c r="D141" i="12"/>
  <c r="C141" i="12"/>
  <c r="B145" i="12" s="1"/>
  <c r="B141" i="12"/>
  <c r="F120" i="12" l="1"/>
  <c r="E120" i="12"/>
  <c r="D120" i="12"/>
  <c r="C120" i="12"/>
  <c r="B124" i="12" s="1"/>
  <c r="B120" i="12"/>
  <c r="D90" i="12" l="1"/>
  <c r="C90" i="12"/>
  <c r="B90" i="12"/>
  <c r="F85" i="12"/>
  <c r="E85" i="12"/>
  <c r="D85" i="12"/>
  <c r="C85" i="12"/>
  <c r="B94" i="12" s="1"/>
  <c r="B85" i="12"/>
  <c r="J873" i="11" l="1"/>
  <c r="J51" i="12" l="1"/>
  <c r="J18" i="12"/>
  <c r="B63" i="12"/>
  <c r="D56" i="12"/>
  <c r="C56" i="12"/>
  <c r="B56" i="12"/>
  <c r="F51" i="12"/>
  <c r="E51" i="12"/>
  <c r="D51" i="12"/>
  <c r="C51" i="12"/>
  <c r="B60" i="12" s="1"/>
  <c r="B51" i="12"/>
  <c r="B30" i="12"/>
  <c r="D873" i="11" l="1"/>
  <c r="E873" i="11"/>
  <c r="F873" i="11"/>
  <c r="D878" i="11" l="1"/>
  <c r="C878" i="11"/>
  <c r="B878" i="11"/>
  <c r="C873" i="11"/>
  <c r="B873" i="11"/>
  <c r="J840" i="11" l="1"/>
  <c r="D845" i="11" l="1"/>
  <c r="C845" i="11"/>
  <c r="B845" i="11"/>
  <c r="F840" i="11"/>
  <c r="E840" i="11"/>
  <c r="D840" i="11"/>
  <c r="C840" i="11"/>
  <c r="B840" i="11"/>
  <c r="J804" i="11" l="1"/>
  <c r="J764" i="11" l="1"/>
  <c r="D809" i="11"/>
  <c r="C809" i="11"/>
  <c r="B815" i="11" s="1"/>
  <c r="B809" i="11"/>
  <c r="F804" i="11"/>
  <c r="E804" i="11"/>
  <c r="D804" i="11"/>
  <c r="C804" i="11"/>
  <c r="B812" i="11" s="1"/>
  <c r="B804" i="11"/>
  <c r="D769" i="11" l="1"/>
  <c r="C769" i="11"/>
  <c r="B775" i="11" s="1"/>
  <c r="B769" i="11"/>
  <c r="F764" i="11"/>
  <c r="E764" i="11"/>
  <c r="D764" i="11"/>
  <c r="C764" i="11"/>
  <c r="B772" i="11" s="1"/>
  <c r="B764" i="11"/>
  <c r="D733" i="11"/>
  <c r="E733" i="11"/>
  <c r="F733" i="11"/>
  <c r="C733" i="11"/>
  <c r="J733" i="11"/>
  <c r="D738" i="11" l="1"/>
  <c r="C738" i="11"/>
  <c r="B745" i="11" s="1"/>
  <c r="B738" i="11"/>
  <c r="B742" i="11"/>
  <c r="B733" i="11"/>
  <c r="D703" i="11" l="1"/>
  <c r="C703" i="11"/>
  <c r="B710" i="11" s="1"/>
  <c r="B703" i="11"/>
  <c r="F698" i="11"/>
  <c r="E698" i="11"/>
  <c r="D698" i="11"/>
  <c r="C698" i="11"/>
  <c r="B707" i="11" s="1"/>
  <c r="B698" i="11"/>
  <c r="J672" i="11" l="1"/>
  <c r="D677" i="11"/>
  <c r="C677" i="11"/>
  <c r="B684" i="11" s="1"/>
  <c r="B677" i="11"/>
  <c r="F672" i="11"/>
  <c r="E672" i="11"/>
  <c r="D672" i="11"/>
  <c r="C672" i="11"/>
  <c r="B681" i="11" s="1"/>
  <c r="B672" i="11"/>
  <c r="J641" i="11"/>
  <c r="J612" i="11"/>
  <c r="J575" i="11"/>
  <c r="J544" i="11"/>
  <c r="D646" i="11" l="1"/>
  <c r="C646" i="11"/>
  <c r="B653" i="11" s="1"/>
  <c r="B646" i="11"/>
  <c r="F641" i="11"/>
  <c r="E641" i="11"/>
  <c r="D641" i="11"/>
  <c r="C641" i="11"/>
  <c r="B650" i="11" s="1"/>
  <c r="B641" i="11"/>
  <c r="D23" i="12" l="1"/>
  <c r="C23" i="12"/>
  <c r="B23" i="12"/>
  <c r="F18" i="12"/>
  <c r="E18" i="12"/>
  <c r="D18" i="12"/>
  <c r="C18" i="12"/>
  <c r="B27" i="12" s="1"/>
  <c r="B18" i="12"/>
  <c r="D612" i="11" l="1"/>
  <c r="E612" i="11"/>
  <c r="F612" i="11"/>
  <c r="D617" i="11"/>
  <c r="C617" i="11"/>
  <c r="B624" i="11" s="1"/>
  <c r="B617" i="11"/>
  <c r="C612" i="11"/>
  <c r="B621" i="11" s="1"/>
  <c r="B612" i="11"/>
  <c r="B575" i="11" l="1"/>
  <c r="D575" i="11"/>
  <c r="E575" i="11"/>
  <c r="F575" i="11"/>
  <c r="C575" i="11"/>
  <c r="D580" i="11"/>
  <c r="C580" i="11"/>
  <c r="B587" i="11" s="1"/>
  <c r="B580" i="11"/>
  <c r="B584" i="11"/>
  <c r="D539" i="11" l="1"/>
  <c r="E539" i="11"/>
  <c r="F539" i="11"/>
  <c r="D544" i="11"/>
  <c r="C544" i="11" l="1"/>
  <c r="B551" i="11" s="1"/>
  <c r="B544" i="11"/>
  <c r="C539" i="11"/>
  <c r="B548" i="11" s="1"/>
  <c r="B539" i="11"/>
  <c r="C511" i="11" l="1"/>
  <c r="B518" i="11" s="1"/>
  <c r="B511" i="11"/>
  <c r="D506" i="11"/>
  <c r="E506" i="11"/>
  <c r="F506" i="11"/>
  <c r="C506" i="11"/>
  <c r="B515" i="11" s="1"/>
  <c r="B506" i="11"/>
  <c r="J511" i="11" l="1"/>
  <c r="J480" i="11" l="1"/>
  <c r="J441" i="11" l="1"/>
  <c r="F480" i="11"/>
  <c r="E480" i="11"/>
  <c r="D480" i="11"/>
  <c r="C480" i="11"/>
  <c r="B484" i="11" s="1"/>
  <c r="B480" i="11"/>
  <c r="J461" i="11"/>
  <c r="F461" i="11"/>
  <c r="E461" i="11"/>
  <c r="D461" i="11"/>
  <c r="C461" i="11"/>
  <c r="B465" i="11" s="1"/>
  <c r="B461" i="11"/>
  <c r="F441" i="11" l="1"/>
  <c r="E441" i="11"/>
  <c r="D441" i="11"/>
  <c r="C441" i="11"/>
  <c r="B445" i="11" s="1"/>
  <c r="B441" i="11"/>
  <c r="J412" i="11" l="1"/>
  <c r="F412" i="11"/>
  <c r="E412" i="11"/>
  <c r="D412" i="11"/>
  <c r="C412" i="11"/>
  <c r="B416" i="11" s="1"/>
  <c r="B412" i="11"/>
  <c r="J389" i="11" l="1"/>
  <c r="F389" i="11"/>
  <c r="E389" i="11"/>
  <c r="D389" i="11"/>
  <c r="C389" i="11"/>
  <c r="B393" i="11" s="1"/>
  <c r="B389" i="11"/>
  <c r="J364" i="11" l="1"/>
  <c r="F364" i="11"/>
  <c r="E364" i="11"/>
  <c r="D364" i="11"/>
  <c r="C364" i="11"/>
  <c r="B368" i="11" s="1"/>
  <c r="B364" i="11"/>
  <c r="J329" i="11" l="1"/>
  <c r="F329" i="11" l="1"/>
  <c r="E329" i="11"/>
  <c r="D329" i="11"/>
  <c r="C329" i="11"/>
  <c r="B333" i="11" s="1"/>
  <c r="B329" i="11"/>
  <c r="J301" i="11" l="1"/>
  <c r="J254" i="11"/>
  <c r="J232" i="11"/>
  <c r="J213" i="11"/>
  <c r="F301" i="11" l="1"/>
  <c r="E301" i="11"/>
  <c r="D301" i="11"/>
  <c r="C301" i="11"/>
  <c r="B305" i="11" s="1"/>
  <c r="B301" i="11"/>
  <c r="F279" i="11" l="1"/>
  <c r="E279" i="11"/>
  <c r="D279" i="11"/>
  <c r="C279" i="11"/>
  <c r="B283" i="11" s="1"/>
  <c r="B279" i="11"/>
  <c r="F254" i="11"/>
  <c r="E254" i="11"/>
  <c r="D254" i="11"/>
  <c r="C254" i="11"/>
  <c r="B258" i="11" s="1"/>
  <c r="B254" i="11"/>
  <c r="F232" i="11"/>
  <c r="E232" i="11"/>
  <c r="D232" i="11"/>
  <c r="C232" i="11"/>
  <c r="B236" i="11" s="1"/>
  <c r="B232" i="11"/>
  <c r="F213" i="11"/>
  <c r="E213" i="11"/>
  <c r="D213" i="11"/>
  <c r="C213" i="11"/>
  <c r="B217" i="11" s="1"/>
  <c r="B213" i="11"/>
  <c r="C188" i="11" l="1"/>
  <c r="B188" i="11"/>
  <c r="F188" i="11" l="1"/>
  <c r="E188" i="11"/>
  <c r="D188" i="11"/>
  <c r="B192" i="11"/>
  <c r="J157" i="11" l="1"/>
  <c r="F157" i="11"/>
  <c r="E157" i="11"/>
  <c r="D157" i="11"/>
  <c r="C157" i="11"/>
  <c r="B161" i="11" s="1"/>
  <c r="B157" i="11"/>
  <c r="J67" i="11" l="1"/>
  <c r="F128" i="11" l="1"/>
  <c r="E128" i="11"/>
  <c r="D128" i="11"/>
  <c r="C128" i="11"/>
  <c r="B132" i="11" s="1"/>
  <c r="B128" i="11"/>
  <c r="D106" i="11" l="1"/>
  <c r="E106" i="11"/>
  <c r="F106" i="11"/>
  <c r="B106" i="11"/>
  <c r="C106" i="11"/>
  <c r="B110" i="11" s="1"/>
  <c r="F67" i="11" l="1"/>
  <c r="E67" i="11"/>
  <c r="D67" i="11"/>
  <c r="C67" i="11"/>
  <c r="B71" i="11" s="1"/>
  <c r="B67" i="11"/>
  <c r="J39" i="11" l="1"/>
  <c r="F39" i="11" l="1"/>
  <c r="E39" i="11"/>
  <c r="D39" i="11"/>
  <c r="C39" i="11"/>
  <c r="B43" i="11" s="1"/>
  <c r="B39" i="11"/>
  <c r="J18" i="11" l="1"/>
  <c r="J764" i="10" l="1"/>
  <c r="F18" i="11"/>
  <c r="E18" i="11"/>
  <c r="D18" i="11"/>
  <c r="C18" i="11"/>
  <c r="B22" i="11" s="1"/>
  <c r="B18" i="11"/>
  <c r="F764" i="10" l="1"/>
  <c r="E764" i="10"/>
  <c r="D764" i="10"/>
  <c r="C764" i="10"/>
  <c r="B768" i="10" s="1"/>
  <c r="B764" i="10"/>
  <c r="F741" i="10" l="1"/>
  <c r="E741" i="10"/>
  <c r="D741" i="10"/>
  <c r="C741" i="10"/>
  <c r="B745" i="10" s="1"/>
  <c r="B741" i="10"/>
  <c r="F716" i="10" l="1"/>
  <c r="E716" i="10"/>
  <c r="D716" i="10"/>
  <c r="C716" i="10"/>
  <c r="B720" i="10" s="1"/>
  <c r="B716" i="10"/>
  <c r="E699" i="10" l="1"/>
  <c r="F699" i="10"/>
  <c r="C699" i="10"/>
  <c r="B703" i="10" s="1"/>
  <c r="D699" i="10"/>
  <c r="B699" i="10"/>
  <c r="J675" i="10"/>
  <c r="C675" i="10" l="1"/>
  <c r="D675" i="10"/>
  <c r="E675" i="10"/>
  <c r="F675" i="10"/>
  <c r="G675" i="10"/>
  <c r="H675" i="10"/>
  <c r="I675" i="10"/>
  <c r="B675" i="10"/>
  <c r="B679" i="10" l="1"/>
  <c r="D652" i="10" l="1"/>
  <c r="J652" i="10" l="1"/>
  <c r="G652" i="10" l="1"/>
  <c r="F652" i="10"/>
  <c r="E652" i="10"/>
  <c r="C652" i="10"/>
  <c r="B656" i="10" s="1"/>
  <c r="B652" i="10"/>
  <c r="J608" i="10"/>
  <c r="D585" i="10" l="1"/>
  <c r="E585" i="10"/>
  <c r="F585" i="10"/>
  <c r="G585" i="10"/>
  <c r="G608" i="10" l="1"/>
  <c r="F608" i="10"/>
  <c r="E608" i="10"/>
  <c r="D608" i="10"/>
  <c r="C608" i="10"/>
  <c r="B612" i="10" s="1"/>
  <c r="B608" i="10"/>
  <c r="C585" i="10" l="1"/>
  <c r="B589" i="10" s="1"/>
  <c r="B585" i="10"/>
  <c r="J564" i="10" l="1"/>
  <c r="G564" i="10" l="1"/>
  <c r="F564" i="10"/>
  <c r="E564" i="10"/>
  <c r="D564" i="10"/>
  <c r="C564" i="10"/>
  <c r="B568" i="10" s="1"/>
  <c r="B564" i="10"/>
  <c r="G536" i="10" l="1"/>
  <c r="F536" i="10"/>
  <c r="E536" i="10"/>
  <c r="D536" i="10"/>
  <c r="C536" i="10"/>
  <c r="B540" i="10" s="1"/>
  <c r="B536" i="10"/>
  <c r="G517" i="10"/>
  <c r="F517" i="10"/>
  <c r="E517" i="10"/>
  <c r="D517" i="10"/>
  <c r="C517" i="10"/>
  <c r="B521" i="10" s="1"/>
  <c r="B517" i="10"/>
  <c r="J499" i="10" l="1"/>
  <c r="G499" i="10" l="1"/>
  <c r="F499" i="10"/>
  <c r="E499" i="10"/>
  <c r="D499" i="10"/>
  <c r="C499" i="10"/>
  <c r="B503" i="10" s="1"/>
  <c r="B499" i="10"/>
  <c r="J477" i="10" l="1"/>
  <c r="G477" i="10" l="1"/>
  <c r="F477" i="10"/>
  <c r="E477" i="10"/>
  <c r="D477" i="10"/>
  <c r="C477" i="10"/>
  <c r="B481" i="10" s="1"/>
  <c r="B477" i="10"/>
  <c r="J444" i="10" l="1"/>
  <c r="G444" i="10" l="1"/>
  <c r="F444" i="10"/>
  <c r="E444" i="10"/>
  <c r="D444" i="10"/>
  <c r="C444" i="10"/>
  <c r="B448" i="10" s="1"/>
  <c r="B444" i="10"/>
  <c r="G419" i="10" l="1"/>
  <c r="F419" i="10"/>
  <c r="E419" i="10"/>
  <c r="D419" i="10"/>
  <c r="C419" i="10"/>
  <c r="B423" i="10" s="1"/>
  <c r="B419" i="10"/>
  <c r="G395" i="10" l="1"/>
  <c r="F395" i="10"/>
  <c r="E395" i="10"/>
  <c r="D395" i="10"/>
  <c r="C395" i="10"/>
  <c r="B399" i="10" s="1"/>
  <c r="B395" i="10"/>
  <c r="G372" i="10" l="1"/>
  <c r="F372" i="10"/>
  <c r="E372" i="10"/>
  <c r="D372" i="10"/>
  <c r="C372" i="10"/>
  <c r="B376" i="10" s="1"/>
  <c r="B372" i="10"/>
  <c r="G352" i="10"/>
  <c r="F352" i="10"/>
  <c r="E352" i="10"/>
  <c r="D352" i="10"/>
  <c r="C352" i="10"/>
  <c r="B356" i="10" s="1"/>
  <c r="B352" i="10"/>
  <c r="C330" i="10" l="1"/>
  <c r="B334" i="10" s="1"/>
  <c r="D330" i="10"/>
  <c r="E330" i="10"/>
  <c r="F330" i="10"/>
  <c r="G330" i="10"/>
  <c r="B330" i="10"/>
  <c r="J303" i="10" l="1"/>
  <c r="G303" i="10" l="1"/>
  <c r="F303" i="10"/>
  <c r="E303" i="10"/>
  <c r="D303" i="10"/>
  <c r="C303" i="10"/>
  <c r="B307" i="10" s="1"/>
  <c r="B303" i="10"/>
  <c r="J282" i="10" l="1"/>
  <c r="G282" i="10" l="1"/>
  <c r="F282" i="10"/>
  <c r="E282" i="10"/>
  <c r="D282" i="10"/>
  <c r="C282" i="10"/>
  <c r="B286" i="10" s="1"/>
  <c r="B282" i="10"/>
  <c r="J248" i="10" l="1"/>
  <c r="G248" i="10" l="1"/>
  <c r="F248" i="10"/>
  <c r="E248" i="10"/>
  <c r="D248" i="10"/>
  <c r="C248" i="10"/>
  <c r="B252" i="10" s="1"/>
  <c r="B248" i="10"/>
  <c r="J221" i="10" l="1"/>
  <c r="G221" i="10" l="1"/>
  <c r="F221" i="10"/>
  <c r="E221" i="10"/>
  <c r="D221" i="10"/>
  <c r="C221" i="10"/>
  <c r="B225" i="10" s="1"/>
  <c r="B221" i="10"/>
  <c r="G186" i="10" l="1"/>
  <c r="F186" i="10"/>
  <c r="E186" i="10"/>
  <c r="D186" i="10"/>
  <c r="C186" i="10"/>
  <c r="B190" i="10" s="1"/>
  <c r="B186" i="10"/>
  <c r="G161" i="10" l="1"/>
  <c r="F161" i="10"/>
  <c r="E161" i="10"/>
  <c r="D161" i="10"/>
  <c r="C161" i="10"/>
  <c r="B165" i="10" s="1"/>
  <c r="B161" i="10"/>
  <c r="J131" i="10" l="1"/>
  <c r="G131" i="10" l="1"/>
  <c r="F131" i="10"/>
  <c r="E131" i="10"/>
  <c r="D131" i="10"/>
  <c r="C131" i="10"/>
  <c r="B135" i="10" s="1"/>
  <c r="B131" i="10"/>
  <c r="J98" i="10" l="1"/>
  <c r="G98" i="10" l="1"/>
  <c r="F98" i="10"/>
  <c r="E98" i="10"/>
  <c r="D98" i="10"/>
  <c r="C98" i="10"/>
  <c r="B102" i="10" s="1"/>
  <c r="B98" i="10"/>
  <c r="J75" i="10" l="1"/>
  <c r="G75" i="10" l="1"/>
  <c r="F75" i="10"/>
  <c r="E75" i="10"/>
  <c r="D75" i="10"/>
  <c r="C75" i="10"/>
  <c r="B79" i="10" s="1"/>
  <c r="B75" i="10"/>
  <c r="J48" i="10" l="1"/>
  <c r="G48" i="10"/>
  <c r="F48" i="10"/>
  <c r="E48" i="10"/>
  <c r="D48" i="10"/>
  <c r="C48" i="10"/>
  <c r="B52" i="10" s="1"/>
  <c r="B48" i="10"/>
  <c r="G19" i="10" l="1"/>
  <c r="F19" i="10"/>
  <c r="E19" i="10"/>
  <c r="D19" i="10"/>
  <c r="C19" i="10"/>
  <c r="B23" i="10" s="1"/>
  <c r="B19" i="10"/>
  <c r="G722" i="9" l="1"/>
  <c r="F722" i="9"/>
  <c r="E722" i="9"/>
  <c r="D722" i="9"/>
  <c r="C722" i="9"/>
  <c r="B726" i="9" s="1"/>
  <c r="B722" i="9"/>
  <c r="D701" i="9" l="1"/>
  <c r="E701" i="9"/>
  <c r="F701" i="9"/>
  <c r="G701" i="9"/>
  <c r="C701" i="9"/>
  <c r="B705" i="9" l="1"/>
  <c r="B701" i="9"/>
  <c r="F678" i="9" l="1"/>
  <c r="E678" i="9"/>
  <c r="D678" i="9"/>
  <c r="C678" i="9"/>
  <c r="B682" i="9" s="1"/>
  <c r="B678" i="9"/>
  <c r="J651" i="9" l="1"/>
  <c r="F651" i="9"/>
  <c r="E651" i="9"/>
  <c r="D651" i="9"/>
  <c r="C651" i="9"/>
  <c r="B655" i="9" s="1"/>
  <c r="B651" i="9"/>
  <c r="J630" i="9" l="1"/>
  <c r="F630" i="9"/>
  <c r="E630" i="9"/>
  <c r="D630" i="9"/>
  <c r="C630" i="9"/>
  <c r="B634" i="9" s="1"/>
  <c r="B630" i="9"/>
  <c r="D573" i="9"/>
  <c r="C573" i="9"/>
  <c r="B573" i="9"/>
  <c r="J602" i="9" l="1"/>
  <c r="F602" i="9"/>
  <c r="E602" i="9"/>
  <c r="D602" i="9"/>
  <c r="C602" i="9"/>
  <c r="B606" i="9" s="1"/>
  <c r="B602" i="9"/>
  <c r="J573" i="9" l="1"/>
  <c r="F573" i="9"/>
  <c r="E573" i="9"/>
  <c r="B577" i="9"/>
  <c r="J549" i="9" l="1"/>
  <c r="J529" i="9" l="1"/>
  <c r="J471" i="9"/>
  <c r="J489" i="9"/>
  <c r="J506" i="9"/>
  <c r="F549" i="9" l="1"/>
  <c r="E549" i="9"/>
  <c r="D549" i="9"/>
  <c r="C549" i="9"/>
  <c r="B553" i="9" s="1"/>
  <c r="B549" i="9"/>
  <c r="F529" i="9" l="1"/>
  <c r="E529" i="9"/>
  <c r="D529" i="9"/>
  <c r="C529" i="9"/>
  <c r="B533" i="9" s="1"/>
  <c r="B529" i="9"/>
  <c r="F506" i="9" l="1"/>
  <c r="E506" i="9"/>
  <c r="D506" i="9"/>
  <c r="C506" i="9"/>
  <c r="B510" i="9" s="1"/>
  <c r="B506" i="9"/>
  <c r="F489" i="9"/>
  <c r="E489" i="9"/>
  <c r="D489" i="9"/>
  <c r="C489" i="9"/>
  <c r="B493" i="9" s="1"/>
  <c r="B489" i="9"/>
  <c r="D471" i="9"/>
  <c r="E471" i="9"/>
  <c r="F471" i="9"/>
  <c r="C471" i="9"/>
  <c r="B475" i="9" s="1"/>
  <c r="B471" i="9"/>
  <c r="D446" i="9" l="1"/>
  <c r="E446" i="9"/>
  <c r="F446" i="9"/>
  <c r="C446" i="9"/>
  <c r="J446" i="9" l="1"/>
  <c r="B450" i="9"/>
  <c r="B446" i="9"/>
  <c r="J420" i="9" l="1"/>
  <c r="F420" i="9"/>
  <c r="E420" i="9"/>
  <c r="D420" i="9"/>
  <c r="C420" i="9"/>
  <c r="B424" i="9" s="1"/>
  <c r="B420" i="9"/>
  <c r="J395" i="9" l="1"/>
  <c r="F395" i="9"/>
  <c r="E395" i="9"/>
  <c r="D395" i="9"/>
  <c r="C395" i="9"/>
  <c r="B399" i="9" s="1"/>
  <c r="B395" i="9"/>
  <c r="F375" i="9" l="1"/>
  <c r="E375" i="9"/>
  <c r="D375" i="9"/>
  <c r="C375" i="9"/>
  <c r="B379" i="9" s="1"/>
  <c r="B375" i="9"/>
  <c r="C343" i="9" l="1"/>
  <c r="B347" i="9" s="1"/>
  <c r="D343" i="9"/>
  <c r="E343" i="9"/>
  <c r="F343" i="9"/>
  <c r="B343" i="9"/>
  <c r="J314" i="9" l="1"/>
  <c r="F314" i="9" l="1"/>
  <c r="E314" i="9"/>
  <c r="D314" i="9"/>
  <c r="C314" i="9"/>
  <c r="B318" i="9" s="1"/>
  <c r="B314" i="9"/>
  <c r="J289" i="9" l="1"/>
  <c r="F289" i="9" l="1"/>
  <c r="E289" i="9"/>
  <c r="D289" i="9"/>
  <c r="C289" i="9"/>
  <c r="B293" i="9" s="1"/>
  <c r="B289" i="9"/>
  <c r="F255" i="9" l="1"/>
  <c r="E255" i="9"/>
  <c r="D255" i="9"/>
  <c r="C255" i="9"/>
  <c r="B259" i="9" s="1"/>
  <c r="B255" i="9"/>
  <c r="F231" i="9" l="1"/>
  <c r="E231" i="9"/>
  <c r="D231" i="9"/>
  <c r="C231" i="9"/>
  <c r="B235" i="9" s="1"/>
  <c r="B231" i="9"/>
  <c r="D211" i="9" l="1"/>
  <c r="E211" i="9"/>
  <c r="F211" i="9"/>
  <c r="C211" i="9"/>
  <c r="B215" i="9" s="1"/>
  <c r="B211" i="9"/>
  <c r="B188" i="9" l="1"/>
  <c r="C188" i="9" l="1"/>
  <c r="D188" i="9"/>
  <c r="F188" i="9" l="1"/>
  <c r="E188" i="9"/>
  <c r="B192" i="9"/>
  <c r="F166" i="9"/>
  <c r="E166" i="9"/>
  <c r="D166" i="9"/>
  <c r="C166" i="9"/>
  <c r="B170" i="9" s="1"/>
  <c r="B166" i="9"/>
  <c r="F152" i="9" l="1"/>
  <c r="E152" i="9"/>
  <c r="D152" i="9"/>
  <c r="C152" i="9"/>
  <c r="B156" i="9" s="1"/>
  <c r="B152" i="9"/>
  <c r="D131" i="9" l="1"/>
  <c r="E131" i="9"/>
  <c r="F131" i="9"/>
  <c r="C131" i="9"/>
  <c r="B135" i="9" s="1"/>
  <c r="B131" i="9"/>
  <c r="J102" i="9" l="1"/>
  <c r="D102" i="9" l="1"/>
  <c r="E102" i="9"/>
  <c r="F102" i="9"/>
  <c r="C102" i="9"/>
  <c r="B106" i="9" s="1"/>
  <c r="B102" i="9"/>
  <c r="J85" i="9" l="1"/>
  <c r="F85" i="9"/>
  <c r="E85" i="9"/>
  <c r="D85" i="9"/>
  <c r="C85" i="9"/>
  <c r="B89" i="9" s="1"/>
  <c r="B85" i="9"/>
  <c r="J56" i="9" l="1"/>
  <c r="F56" i="9" l="1"/>
  <c r="E56" i="9"/>
  <c r="D56" i="9"/>
  <c r="C56" i="9"/>
  <c r="B60" i="9" s="1"/>
  <c r="B56" i="9"/>
  <c r="C38" i="9" l="1"/>
  <c r="B42" i="9" s="1"/>
  <c r="D38" i="9"/>
  <c r="E38" i="9"/>
  <c r="F38" i="9"/>
  <c r="B38" i="9"/>
  <c r="C18" i="9"/>
  <c r="D18" i="9"/>
  <c r="E18" i="9"/>
  <c r="F18" i="9"/>
  <c r="B18" i="9"/>
  <c r="B22" i="9" l="1"/>
  <c r="D619" i="8"/>
  <c r="B619" i="8"/>
  <c r="C619" i="8" l="1"/>
  <c r="E619" i="8"/>
  <c r="F619" i="8"/>
  <c r="B623" i="8" l="1"/>
  <c r="J596" i="8" l="1"/>
  <c r="F596" i="8"/>
  <c r="E596" i="8"/>
  <c r="D596" i="8"/>
  <c r="C596" i="8"/>
  <c r="B600" i="8" s="1"/>
  <c r="B596" i="8"/>
  <c r="J580" i="8" l="1"/>
  <c r="C580" i="8" l="1"/>
  <c r="D580" i="8"/>
  <c r="E580" i="8"/>
  <c r="F580" i="8"/>
  <c r="B580" i="8"/>
  <c r="J554" i="8" l="1"/>
  <c r="B584" i="8" l="1"/>
  <c r="C554" i="8"/>
  <c r="B558" i="8" s="1"/>
  <c r="B554" i="8"/>
  <c r="F554" i="8"/>
  <c r="E554" i="8"/>
  <c r="D554" i="8"/>
  <c r="E490" i="8" l="1"/>
  <c r="F490" i="8"/>
  <c r="E510" i="8"/>
  <c r="F510" i="8"/>
  <c r="J510" i="8"/>
  <c r="J490" i="8"/>
  <c r="J530" i="8" l="1"/>
  <c r="D530" i="8"/>
  <c r="E530" i="8"/>
  <c r="F530" i="8"/>
  <c r="C530" i="8"/>
  <c r="D510" i="8"/>
  <c r="B510" i="8"/>
  <c r="B534" i="8" l="1"/>
  <c r="B530" i="8"/>
  <c r="D490" i="8" l="1"/>
  <c r="C490" i="8"/>
  <c r="B494" i="8" s="1"/>
  <c r="B490" i="8"/>
  <c r="C510" i="8"/>
  <c r="B514" i="8" s="1"/>
  <c r="D469" i="8" l="1"/>
  <c r="F469" i="8"/>
  <c r="E469" i="8"/>
  <c r="C469" i="8"/>
  <c r="B473" i="8" s="1"/>
  <c r="B469" i="8"/>
  <c r="J446" i="8" l="1"/>
  <c r="F446" i="8"/>
  <c r="E446" i="8"/>
  <c r="D446" i="8"/>
  <c r="C446" i="8"/>
  <c r="B450" i="8" s="1"/>
  <c r="B446" i="8"/>
  <c r="C428" i="8" l="1"/>
  <c r="D428" i="8"/>
  <c r="E428" i="8"/>
  <c r="F428" i="8"/>
  <c r="B428" i="8"/>
  <c r="C411" i="8" l="1"/>
  <c r="D411" i="8"/>
  <c r="E411" i="8"/>
  <c r="B411" i="8"/>
  <c r="C394" i="8" l="1"/>
  <c r="D394" i="8"/>
  <c r="E394" i="8"/>
  <c r="F394" i="8"/>
  <c r="B394" i="8"/>
  <c r="C372" i="8"/>
  <c r="D372" i="8"/>
  <c r="E372" i="8"/>
  <c r="F372" i="8"/>
  <c r="B372" i="8"/>
  <c r="D357" i="8"/>
  <c r="E357" i="8"/>
  <c r="F357" i="8"/>
  <c r="C357" i="8"/>
  <c r="B357" i="8"/>
  <c r="F338" i="8" l="1"/>
  <c r="E338" i="8"/>
  <c r="D338" i="8"/>
  <c r="C338" i="8"/>
  <c r="B338" i="8"/>
  <c r="J314" i="8" l="1"/>
  <c r="F314" i="8"/>
  <c r="E314" i="8"/>
  <c r="D314" i="8"/>
  <c r="C314" i="8"/>
  <c r="B318" i="8" s="1"/>
  <c r="B314" i="8"/>
  <c r="C287" i="8" l="1"/>
  <c r="B291" i="8" s="1"/>
  <c r="D287" i="8"/>
  <c r="E287" i="8"/>
  <c r="F287" i="8"/>
  <c r="B287" i="8"/>
  <c r="J269" i="8" l="1"/>
  <c r="F269" i="8" l="1"/>
  <c r="E269" i="8"/>
  <c r="D269" i="8"/>
  <c r="C269" i="8"/>
  <c r="B273" i="8" s="1"/>
  <c r="B269" i="8"/>
  <c r="J243" i="8" l="1"/>
  <c r="J224" i="8"/>
  <c r="C243" i="8" l="1"/>
  <c r="B247" i="8" s="1"/>
  <c r="D243" i="8"/>
  <c r="E243" i="8"/>
  <c r="F243" i="8"/>
  <c r="B243" i="8"/>
  <c r="C193" i="8" l="1"/>
  <c r="B197" i="8" s="1"/>
  <c r="B193" i="8"/>
  <c r="F224" i="8"/>
  <c r="E224" i="8"/>
  <c r="D224" i="8"/>
  <c r="C224" i="8"/>
  <c r="B228" i="8" s="1"/>
  <c r="B224" i="8"/>
  <c r="J193" i="8"/>
  <c r="F193" i="8"/>
  <c r="E193" i="8"/>
  <c r="D193" i="8"/>
  <c r="D168" i="8" l="1"/>
  <c r="E168" i="8"/>
  <c r="F168" i="8"/>
  <c r="C168" i="8"/>
  <c r="B172" i="8" l="1"/>
  <c r="B168" i="8"/>
  <c r="C136" i="8" l="1"/>
  <c r="D136" i="8"/>
  <c r="E136" i="8"/>
  <c r="F136" i="8"/>
  <c r="B136" i="8"/>
  <c r="B140" i="8" l="1"/>
  <c r="C115" i="8" l="1"/>
  <c r="D115" i="8"/>
  <c r="E115" i="8"/>
  <c r="F115" i="8"/>
  <c r="B115" i="8"/>
  <c r="B119" i="8" l="1"/>
  <c r="J99" i="8" l="1"/>
  <c r="C99" i="8"/>
  <c r="B103" i="8" s="1"/>
  <c r="D99" i="8"/>
  <c r="E99" i="8"/>
  <c r="F99" i="8"/>
  <c r="B99" i="8"/>
  <c r="J68" i="8" l="1"/>
  <c r="J48" i="8"/>
  <c r="C26" i="8"/>
  <c r="D26" i="8"/>
  <c r="E26" i="8"/>
  <c r="F26" i="8"/>
  <c r="B26" i="8"/>
  <c r="J26" i="8"/>
  <c r="F68" i="8"/>
  <c r="E68" i="8"/>
  <c r="D68" i="8"/>
  <c r="C68" i="8"/>
  <c r="B72" i="8" s="1"/>
  <c r="B68" i="8"/>
  <c r="F48" i="8" l="1"/>
  <c r="E48" i="8"/>
  <c r="D48" i="8"/>
  <c r="C48" i="8"/>
  <c r="B52" i="8" s="1"/>
  <c r="B48" i="8"/>
  <c r="B30" i="8" l="1"/>
  <c r="J2335" i="7" l="1"/>
  <c r="C2335" i="7"/>
  <c r="B2339" i="7" s="1"/>
  <c r="D2335" i="7"/>
  <c r="E2335" i="7"/>
  <c r="F2335" i="7"/>
  <c r="B2335" i="7"/>
  <c r="J2317" i="7" l="1"/>
  <c r="F2317" i="7"/>
  <c r="E2317" i="7"/>
  <c r="D2317" i="7"/>
  <c r="C2317" i="7"/>
  <c r="B2321" i="7" s="1"/>
  <c r="B2317" i="7"/>
  <c r="J2288" i="7" l="1"/>
  <c r="F2288" i="7"/>
  <c r="E2288" i="7"/>
  <c r="D2288" i="7"/>
  <c r="C2288" i="7"/>
  <c r="B2292" i="7" s="1"/>
  <c r="B2288" i="7"/>
  <c r="J2260" i="7" l="1"/>
  <c r="D2260" i="7"/>
  <c r="E2260" i="7"/>
  <c r="F2260" i="7"/>
  <c r="C2260" i="7"/>
  <c r="B2260" i="7"/>
  <c r="J2222" i="7" l="1"/>
  <c r="J2238" i="7" l="1"/>
  <c r="J2206" i="7"/>
  <c r="F2238" i="7" l="1"/>
  <c r="E2238" i="7"/>
  <c r="D2238" i="7"/>
  <c r="C2238" i="7"/>
  <c r="B2238" i="7"/>
  <c r="F2222" i="7" l="1"/>
  <c r="E2222" i="7"/>
  <c r="D2222" i="7"/>
  <c r="C2222" i="7"/>
  <c r="B2222" i="7"/>
  <c r="F2206" i="7" l="1"/>
  <c r="E2206" i="7"/>
  <c r="D2206" i="7"/>
  <c r="C2206" i="7"/>
  <c r="B2206" i="7"/>
  <c r="F2187" i="7" l="1"/>
  <c r="E2187" i="7"/>
  <c r="D2187" i="7"/>
  <c r="C2187" i="7"/>
  <c r="B2187" i="7"/>
  <c r="J2168" i="7" l="1"/>
  <c r="F2168" i="7"/>
  <c r="E2168" i="7"/>
  <c r="D2168" i="7"/>
  <c r="C2168" i="7"/>
  <c r="B2168" i="7"/>
  <c r="F2149" i="7" l="1"/>
  <c r="E2149" i="7"/>
  <c r="D2149" i="7"/>
  <c r="C2149" i="7"/>
  <c r="B2149" i="7"/>
  <c r="C2131" i="7" l="1"/>
  <c r="D2131" i="7"/>
  <c r="E2131" i="7"/>
  <c r="F2131" i="7"/>
  <c r="B2131" i="7"/>
  <c r="J2108" i="7" l="1"/>
  <c r="F2108" i="7"/>
  <c r="E2108" i="7"/>
  <c r="C2108" i="7"/>
  <c r="B2108" i="7"/>
  <c r="D2086" i="7"/>
  <c r="E2086" i="7"/>
  <c r="F2086" i="7"/>
  <c r="B2086" i="7"/>
  <c r="C2086" i="7"/>
  <c r="D2100" i="7" l="1"/>
  <c r="E2100" i="7"/>
  <c r="F2100" i="7"/>
  <c r="C2100" i="7"/>
  <c r="B2100" i="7"/>
  <c r="C2070" i="7" l="1"/>
  <c r="B2070" i="7"/>
  <c r="D2070" i="7" l="1"/>
  <c r="E2070" i="7"/>
  <c r="F2070" i="7"/>
  <c r="J2070" i="7"/>
  <c r="J2045" i="7" l="1"/>
  <c r="F2045" i="7"/>
  <c r="E2045" i="7"/>
  <c r="D2045" i="7"/>
  <c r="C2045" i="7"/>
  <c r="B2045" i="7"/>
  <c r="J2029" i="7" l="1"/>
  <c r="F2029" i="7" l="1"/>
  <c r="E2029" i="7"/>
  <c r="D2029" i="7"/>
  <c r="C2029" i="7"/>
  <c r="B2029" i="7"/>
  <c r="J2004" i="7" l="1"/>
  <c r="F2004" i="7" l="1"/>
  <c r="E2004" i="7"/>
  <c r="D2004" i="7"/>
  <c r="C2004" i="7"/>
  <c r="B2004" i="7"/>
  <c r="F1982" i="7" l="1"/>
  <c r="E1982" i="7"/>
  <c r="D1982" i="7"/>
  <c r="C1982" i="7"/>
  <c r="B1982" i="7"/>
  <c r="C1960" i="7" l="1"/>
  <c r="J1960" i="7"/>
  <c r="F1960" i="7"/>
  <c r="E1960" i="7"/>
  <c r="D1960" i="7"/>
  <c r="B1960" i="7"/>
  <c r="J1937" i="7" l="1"/>
  <c r="F1937" i="7"/>
  <c r="E1937" i="7"/>
  <c r="D1937" i="7"/>
  <c r="C1937" i="7"/>
  <c r="B1937" i="7"/>
  <c r="J1918" i="7" l="1"/>
  <c r="B1918" i="7"/>
  <c r="C1918" i="7"/>
  <c r="D1918" i="7"/>
  <c r="E1918" i="7"/>
  <c r="F1918" i="7"/>
  <c r="H1889" i="7" l="1"/>
  <c r="J1889" i="7"/>
  <c r="B1889" i="7"/>
  <c r="C1889" i="7"/>
  <c r="D1889" i="7"/>
  <c r="E1889" i="7"/>
  <c r="F1889" i="7"/>
  <c r="B1866" i="7" l="1"/>
  <c r="C1866" i="7"/>
  <c r="D1866" i="7"/>
  <c r="E1866" i="7"/>
  <c r="F1866" i="7"/>
  <c r="H1866" i="7"/>
  <c r="J1866" i="7"/>
  <c r="B1839" i="7" l="1"/>
  <c r="B1813" i="7"/>
  <c r="B1773" i="7"/>
  <c r="D1839" i="7" l="1"/>
  <c r="C1839" i="7"/>
  <c r="E1839" i="7"/>
  <c r="F1839" i="7"/>
  <c r="H1839" i="7"/>
  <c r="J1839" i="7"/>
  <c r="C1813" i="7" l="1"/>
  <c r="D1813" i="7"/>
  <c r="E1813" i="7"/>
  <c r="F1813" i="7"/>
  <c r="H1813" i="7"/>
  <c r="J1813" i="7"/>
  <c r="H1789" i="7" l="1"/>
  <c r="F1789" i="7"/>
  <c r="E1789" i="7"/>
  <c r="D1789" i="7"/>
  <c r="C1789" i="7"/>
  <c r="B1789" i="7"/>
  <c r="H1773" i="7" l="1"/>
  <c r="F1773" i="7"/>
  <c r="E1773" i="7"/>
  <c r="D1773" i="7"/>
  <c r="C1773" i="7"/>
  <c r="C1744" i="7" l="1"/>
  <c r="D1744" i="7"/>
  <c r="E1744" i="7"/>
  <c r="F1744" i="7"/>
  <c r="B1744" i="7"/>
  <c r="H1744" i="7"/>
  <c r="C1720" i="7" l="1"/>
  <c r="D1720" i="7"/>
  <c r="B1720" i="7" l="1"/>
  <c r="J1696" i="7" l="1"/>
  <c r="J1720" i="7" l="1"/>
  <c r="H1720" i="7" l="1"/>
  <c r="F1720" i="7"/>
  <c r="E1720" i="7"/>
  <c r="H1696" i="7" l="1"/>
  <c r="F1696" i="7"/>
  <c r="E1696" i="7"/>
  <c r="D1696" i="7"/>
  <c r="C1696" i="7"/>
  <c r="B1696" i="7"/>
  <c r="C1675" i="7" l="1"/>
  <c r="D1675" i="7"/>
  <c r="E1675" i="7"/>
  <c r="F1675" i="7"/>
  <c r="H1675" i="7"/>
  <c r="B1675" i="7"/>
  <c r="H1654" i="7" l="1"/>
  <c r="D1654" i="7"/>
  <c r="B1654" i="7"/>
  <c r="H1627" i="7" l="1"/>
  <c r="D1627" i="7"/>
  <c r="B1627" i="7"/>
  <c r="B1610" i="7" l="1"/>
  <c r="D1610" i="7" l="1"/>
  <c r="J1610" i="7" l="1"/>
  <c r="H1610" i="7"/>
  <c r="B1589" i="7" l="1"/>
  <c r="C1589" i="7"/>
  <c r="D1589" i="7"/>
  <c r="E1589" i="7"/>
  <c r="F1589" i="7"/>
  <c r="H1589" i="7"/>
  <c r="J1589" i="7"/>
  <c r="B1573" i="7"/>
  <c r="C1573" i="7"/>
  <c r="D1573" i="7"/>
  <c r="E1573" i="7"/>
  <c r="F1573" i="7"/>
  <c r="H1573" i="7"/>
  <c r="J1573" i="7"/>
  <c r="B1550" i="7"/>
  <c r="C1550" i="7"/>
  <c r="D1550" i="7"/>
  <c r="E1550" i="7"/>
  <c r="F1550" i="7"/>
  <c r="J1550" i="7"/>
  <c r="F1530" i="7" l="1"/>
  <c r="E1530" i="7"/>
  <c r="D1530" i="7"/>
  <c r="C1530" i="7"/>
  <c r="B1530" i="7"/>
  <c r="J1510" i="7" l="1"/>
  <c r="B1510" i="7"/>
  <c r="C1510" i="7"/>
  <c r="D1510" i="7"/>
  <c r="E1510" i="7"/>
  <c r="F1510" i="7"/>
  <c r="B1491" i="7" l="1"/>
  <c r="C1491" i="7"/>
  <c r="D1491" i="7"/>
  <c r="E1491" i="7"/>
  <c r="F1491" i="7"/>
  <c r="J1491" i="7"/>
  <c r="J1478" i="7" l="1"/>
  <c r="F1478" i="7"/>
  <c r="E1478" i="7"/>
  <c r="D1478" i="7"/>
  <c r="C1478" i="7"/>
  <c r="B1478" i="7"/>
  <c r="B1457" i="7" l="1"/>
  <c r="C1457" i="7"/>
  <c r="D1457" i="7"/>
  <c r="E1457" i="7"/>
  <c r="F1457" i="7"/>
  <c r="J1457" i="7"/>
  <c r="J1439" i="7" l="1"/>
  <c r="B1439" i="7"/>
  <c r="C1439" i="7"/>
  <c r="D1439" i="7"/>
  <c r="E1439" i="7"/>
  <c r="F1439" i="7"/>
  <c r="H1412" i="7"/>
  <c r="B1412" i="7"/>
  <c r="C1412" i="7"/>
  <c r="D1412" i="7"/>
  <c r="E1412" i="7"/>
  <c r="F1412" i="7"/>
  <c r="G1412" i="7"/>
  <c r="F1387" i="7" l="1"/>
  <c r="E1387" i="7"/>
  <c r="D1387" i="7"/>
  <c r="C1387" i="7"/>
  <c r="B1387" i="7"/>
  <c r="F1363" i="7" l="1"/>
  <c r="E1363" i="7"/>
  <c r="D1363" i="7"/>
  <c r="C1363" i="7"/>
  <c r="B1363" i="7"/>
  <c r="H1340" i="7" l="1"/>
  <c r="J1340" i="7"/>
  <c r="B1340" i="7"/>
  <c r="C1340" i="7"/>
  <c r="D1340" i="7"/>
  <c r="E1340" i="7"/>
  <c r="F1340" i="7"/>
  <c r="C1310" i="7" l="1"/>
  <c r="J1310" i="7" l="1"/>
  <c r="H1310" i="7"/>
  <c r="E1310" i="7"/>
  <c r="F1310" i="7"/>
  <c r="B1310" i="7"/>
  <c r="C1290" i="7"/>
  <c r="H1290" i="7"/>
  <c r="J1290" i="7"/>
  <c r="B1290" i="7"/>
  <c r="D1290" i="7"/>
  <c r="E1290" i="7"/>
  <c r="F1290" i="7"/>
  <c r="C1233" i="7" l="1"/>
  <c r="J1233" i="7"/>
  <c r="J1208" i="7" l="1"/>
  <c r="H1208" i="7"/>
  <c r="F1208" i="7"/>
  <c r="E1208" i="7"/>
  <c r="D1208" i="7"/>
  <c r="C1208" i="7"/>
  <c r="B1208" i="7"/>
  <c r="C1178" i="7" l="1"/>
  <c r="C1140" i="7"/>
  <c r="C1110" i="7"/>
  <c r="J1178" i="7" l="1"/>
  <c r="H1178" i="7"/>
  <c r="F1178" i="7"/>
  <c r="E1178" i="7"/>
  <c r="D1178" i="7"/>
  <c r="B1178" i="7"/>
  <c r="B1140" i="7" l="1"/>
  <c r="D1140" i="7"/>
  <c r="E1140" i="7"/>
  <c r="F1140" i="7"/>
  <c r="H1140" i="7"/>
  <c r="J1140" i="7"/>
  <c r="B1110" i="7"/>
  <c r="D1110" i="7"/>
  <c r="E1110" i="7"/>
  <c r="F1110" i="7"/>
  <c r="J1110" i="7"/>
  <c r="J1065" i="7" l="1"/>
  <c r="H1065" i="7"/>
  <c r="F1065" i="7"/>
  <c r="E1065" i="7"/>
  <c r="D1065" i="7"/>
  <c r="C1065" i="7"/>
  <c r="B1065" i="7"/>
  <c r="J1042" i="7" l="1"/>
  <c r="H1042" i="7"/>
  <c r="F1042" i="7"/>
  <c r="E1042" i="7"/>
  <c r="D1042" i="7"/>
  <c r="C1042" i="7"/>
  <c r="B1042" i="7"/>
  <c r="J1020" i="7" l="1"/>
  <c r="H1020" i="7"/>
  <c r="F1020" i="7"/>
  <c r="E1020" i="7"/>
  <c r="D1020" i="7"/>
  <c r="C1020" i="7"/>
  <c r="B1020" i="7"/>
  <c r="H984" i="7" l="1"/>
  <c r="J984" i="7"/>
  <c r="B984" i="7"/>
  <c r="C984" i="7"/>
  <c r="D984" i="7"/>
  <c r="E984" i="7"/>
  <c r="F984" i="7"/>
  <c r="H938" i="7" l="1"/>
  <c r="J938" i="7"/>
  <c r="B938" i="7"/>
  <c r="C938" i="7"/>
  <c r="D938" i="7"/>
  <c r="E938" i="7"/>
  <c r="F938" i="7"/>
  <c r="J908" i="7" l="1"/>
  <c r="H908" i="7"/>
  <c r="F908" i="7"/>
  <c r="E908" i="7"/>
  <c r="D908" i="7"/>
  <c r="C908" i="7"/>
  <c r="B908" i="7"/>
  <c r="J878" i="7"/>
  <c r="H878" i="7"/>
  <c r="F878" i="7"/>
  <c r="E878" i="7"/>
  <c r="D878" i="7"/>
  <c r="C878" i="7"/>
  <c r="B878" i="7"/>
  <c r="B857" i="7" l="1"/>
  <c r="C857" i="7"/>
  <c r="D857" i="7"/>
  <c r="E857" i="7"/>
  <c r="F857" i="7"/>
  <c r="H857" i="7"/>
  <c r="J857" i="7"/>
  <c r="H825" i="7" l="1"/>
  <c r="J825" i="7"/>
  <c r="B825" i="7"/>
  <c r="C825" i="7"/>
  <c r="D825" i="7"/>
  <c r="E825" i="7"/>
  <c r="F825" i="7"/>
  <c r="J784" i="7" l="1"/>
  <c r="H784" i="7" l="1"/>
  <c r="F784" i="7"/>
  <c r="E784" i="7"/>
  <c r="D784" i="7"/>
  <c r="C784" i="7"/>
  <c r="B784" i="7"/>
  <c r="J743" i="7" l="1"/>
  <c r="H743" i="7"/>
  <c r="F743" i="7"/>
  <c r="E743" i="7"/>
  <c r="D743" i="7"/>
  <c r="C743" i="7"/>
  <c r="B743" i="7"/>
  <c r="C693" i="7" l="1"/>
  <c r="H693" i="7" l="1"/>
  <c r="D693" i="7"/>
  <c r="E693" i="7"/>
  <c r="F693" i="7"/>
  <c r="B693" i="7"/>
  <c r="H652" i="7"/>
  <c r="C652" i="7"/>
  <c r="D652" i="7"/>
  <c r="E652" i="7"/>
  <c r="F652" i="7"/>
  <c r="B652" i="7"/>
  <c r="J693" i="7"/>
  <c r="J652" i="7"/>
  <c r="J595" i="7"/>
  <c r="H595" i="7"/>
  <c r="F595" i="7"/>
  <c r="E595" i="7"/>
  <c r="D595" i="7"/>
  <c r="C595" i="7"/>
  <c r="B595" i="7"/>
  <c r="B521" i="7" l="1"/>
  <c r="C521" i="7"/>
  <c r="D521" i="7"/>
  <c r="E521" i="7"/>
  <c r="F521" i="7"/>
  <c r="H521" i="7"/>
  <c r="J521" i="7"/>
  <c r="J459" i="7" l="1"/>
  <c r="C459" i="7"/>
  <c r="D459" i="7"/>
  <c r="E459" i="7"/>
  <c r="B459" i="7"/>
  <c r="H459" i="7" l="1"/>
  <c r="C380" i="7" l="1"/>
  <c r="D380" i="7"/>
  <c r="E380" i="7"/>
  <c r="F380" i="7"/>
  <c r="H380" i="7"/>
  <c r="J380" i="7"/>
  <c r="B380" i="7"/>
  <c r="J250" i="7" l="1"/>
  <c r="F250" i="7"/>
  <c r="E250" i="7"/>
  <c r="D250" i="7"/>
  <c r="C250" i="7"/>
  <c r="B250" i="7"/>
  <c r="F222" i="7"/>
  <c r="E222" i="7"/>
  <c r="D222" i="7"/>
  <c r="C222" i="7"/>
  <c r="B222" i="7"/>
  <c r="F193" i="7" l="1"/>
  <c r="E193" i="7"/>
  <c r="D193" i="7"/>
  <c r="C193" i="7"/>
  <c r="B193" i="7"/>
  <c r="H164" i="7" l="1"/>
  <c r="J164" i="7"/>
  <c r="B164" i="7"/>
  <c r="C164" i="7"/>
  <c r="D164" i="7"/>
  <c r="E164" i="7"/>
  <c r="F164" i="7"/>
  <c r="H132" i="7" l="1"/>
  <c r="J132" i="7"/>
  <c r="B132" i="7"/>
  <c r="C132" i="7"/>
  <c r="D132" i="7"/>
  <c r="E132" i="7"/>
  <c r="F132" i="7"/>
  <c r="D100" i="7" l="1"/>
  <c r="E100" i="7"/>
  <c r="C100" i="7"/>
  <c r="J64" i="7" l="1"/>
  <c r="B64" i="7"/>
  <c r="C64" i="7"/>
  <c r="D64" i="7"/>
  <c r="E64" i="7"/>
  <c r="F64" i="7"/>
  <c r="H64" i="7"/>
  <c r="H58" i="6" l="1"/>
  <c r="H112" i="6"/>
  <c r="H163" i="6"/>
  <c r="H206" i="6"/>
  <c r="H240" i="6"/>
  <c r="H283" i="6"/>
  <c r="H310" i="6"/>
  <c r="H338" i="6"/>
  <c r="H363" i="6"/>
  <c r="H382" i="6"/>
  <c r="H475" i="6"/>
  <c r="H495" i="6"/>
  <c r="H516" i="6"/>
  <c r="H541" i="6"/>
  <c r="H557" i="6"/>
  <c r="H572" i="6"/>
  <c r="H605" i="6"/>
  <c r="H641" i="6"/>
  <c r="H703" i="6"/>
  <c r="H797" i="6"/>
  <c r="H860" i="6"/>
  <c r="H934" i="6"/>
  <c r="H1018" i="6"/>
  <c r="H1110" i="6"/>
  <c r="H1154" i="6"/>
  <c r="H1187" i="6"/>
  <c r="H1217" i="6"/>
  <c r="H1240" i="6"/>
  <c r="H1265" i="6"/>
  <c r="H1280" i="6"/>
  <c r="H1296" i="6"/>
  <c r="H1320" i="6"/>
  <c r="H1336" i="6"/>
  <c r="H1356" i="6"/>
  <c r="H1372" i="6"/>
  <c r="H1389" i="6"/>
  <c r="H1403" i="6"/>
  <c r="H1431" i="6"/>
  <c r="H1449" i="6"/>
  <c r="H1473" i="6"/>
  <c r="H1496" i="6"/>
  <c r="H1514" i="6"/>
  <c r="H1529" i="6"/>
  <c r="H1542" i="6"/>
  <c r="H1559" i="6"/>
  <c r="H1581" i="6"/>
  <c r="H1603" i="6"/>
  <c r="H1620" i="6"/>
  <c r="H1637" i="6"/>
  <c r="H1662" i="6"/>
  <c r="H1679" i="6"/>
  <c r="H1701" i="6"/>
  <c r="H1721" i="6"/>
  <c r="H1732" i="6"/>
  <c r="H1754" i="6"/>
  <c r="H1790" i="6"/>
  <c r="H1804" i="6"/>
  <c r="H1823" i="6"/>
  <c r="H1842" i="6"/>
  <c r="H1855" i="6"/>
  <c r="H1871" i="6"/>
  <c r="H1887" i="6"/>
  <c r="H1920" i="6"/>
  <c r="H1942" i="6"/>
  <c r="H1956" i="6"/>
  <c r="H1976" i="6"/>
  <c r="H1993" i="6"/>
  <c r="H2011" i="6"/>
  <c r="H2031" i="6"/>
  <c r="H2047" i="6"/>
  <c r="H2064" i="6"/>
  <c r="H2084" i="6"/>
  <c r="H2106" i="6"/>
  <c r="H2133" i="6"/>
  <c r="H2154" i="6"/>
  <c r="H2188" i="6"/>
  <c r="H2214" i="6"/>
  <c r="H2245" i="6"/>
  <c r="H2259" i="6"/>
  <c r="H2280" i="6"/>
  <c r="H2312" i="6"/>
  <c r="H2334" i="6"/>
  <c r="H2355" i="6"/>
  <c r="H2379" i="6"/>
  <c r="H2403" i="6"/>
  <c r="H2427" i="6"/>
  <c r="H2447" i="6"/>
  <c r="H2468" i="6"/>
  <c r="H2489" i="6"/>
  <c r="H2514" i="6"/>
  <c r="H2532" i="6"/>
  <c r="H2558" i="6"/>
  <c r="H2578" i="6"/>
  <c r="H2598" i="6"/>
  <c r="H2615" i="6"/>
  <c r="H2633" i="6"/>
  <c r="H2658" i="6"/>
  <c r="H2679" i="6"/>
  <c r="H2699" i="6"/>
  <c r="H2731" i="6"/>
  <c r="H2751" i="6"/>
  <c r="H2766" i="6"/>
  <c r="H2791" i="6"/>
  <c r="H2812" i="6"/>
  <c r="H2829" i="6"/>
  <c r="H2858" i="6"/>
  <c r="H2879" i="6"/>
  <c r="H2890" i="6"/>
  <c r="H2931" i="6"/>
  <c r="H2959" i="6"/>
  <c r="H2974" i="6"/>
  <c r="H2991" i="6"/>
  <c r="H3019" i="6"/>
  <c r="H3038" i="6"/>
  <c r="H3066" i="6"/>
  <c r="H3086" i="6"/>
  <c r="H3107" i="6"/>
  <c r="H3127" i="6"/>
  <c r="H3144" i="6"/>
  <c r="H3162" i="6"/>
  <c r="H3180" i="6"/>
  <c r="H3192" i="6"/>
  <c r="H3225" i="6"/>
  <c r="H3247" i="6"/>
  <c r="H3272" i="6"/>
  <c r="H3291" i="6"/>
  <c r="H3312" i="6"/>
  <c r="H3326" i="6"/>
  <c r="H3352" i="6"/>
  <c r="H3372" i="6"/>
  <c r="H3396" i="6"/>
  <c r="H3424" i="6"/>
  <c r="H3454" i="6"/>
  <c r="H3475" i="6"/>
  <c r="H3495" i="6"/>
  <c r="H3518" i="6"/>
  <c r="H3538" i="6"/>
  <c r="H3555" i="6"/>
  <c r="H3576" i="6"/>
  <c r="H3593" i="6"/>
  <c r="H3607" i="6"/>
  <c r="H3622" i="6"/>
  <c r="H3644" i="6"/>
  <c r="H3669" i="6"/>
  <c r="H3694" i="6"/>
  <c r="H3714" i="6"/>
  <c r="H3733" i="6"/>
  <c r="H3757" i="6"/>
  <c r="H3777" i="6"/>
  <c r="H3802" i="6"/>
  <c r="H3825" i="6"/>
  <c r="H3846" i="6"/>
  <c r="H3870" i="6"/>
  <c r="H3896" i="6"/>
  <c r="H3920" i="6"/>
  <c r="H3933" i="6"/>
  <c r="H3954" i="6"/>
  <c r="H3973" i="6"/>
  <c r="H3993" i="6"/>
  <c r="H4014" i="6"/>
  <c r="H4038" i="6"/>
  <c r="H4057" i="6"/>
  <c r="H4100" i="6"/>
  <c r="H4129" i="6"/>
  <c r="H4166" i="6"/>
  <c r="H4206" i="6"/>
  <c r="H4232" i="6"/>
  <c r="H4253" i="6"/>
  <c r="H4279" i="6"/>
  <c r="H4344" i="6"/>
  <c r="H4358" i="6"/>
  <c r="H4381" i="6"/>
  <c r="H4398" i="6"/>
  <c r="H4418" i="6"/>
  <c r="H4447" i="6"/>
  <c r="H4471" i="6"/>
  <c r="H4493" i="6"/>
  <c r="H4518" i="6"/>
  <c r="H4546" i="6"/>
  <c r="H4570" i="6"/>
  <c r="H4606" i="6"/>
  <c r="H4637" i="6"/>
  <c r="H4667" i="6"/>
  <c r="H4686" i="6"/>
  <c r="H4709" i="6"/>
  <c r="H4736" i="6"/>
  <c r="H4754" i="6"/>
  <c r="H4786" i="6"/>
  <c r="H4811" i="6"/>
  <c r="H4837" i="6"/>
  <c r="H4863" i="6"/>
  <c r="H4882" i="6"/>
  <c r="H4913" i="6"/>
  <c r="H4937" i="6"/>
  <c r="H4972" i="6"/>
  <c r="H5000" i="6"/>
  <c r="H5030" i="6"/>
  <c r="H5057" i="6"/>
  <c r="H5076" i="6"/>
  <c r="H5104" i="6"/>
  <c r="H5127" i="6"/>
  <c r="H5153" i="6"/>
  <c r="H5179" i="6"/>
  <c r="H5208" i="6"/>
  <c r="H5234" i="6"/>
  <c r="H5251" i="6"/>
  <c r="H5275" i="6"/>
  <c r="H5304" i="6"/>
  <c r="H5333" i="6"/>
  <c r="H5360" i="6"/>
  <c r="H5387" i="6"/>
  <c r="H5414" i="6"/>
  <c r="H5434" i="6"/>
  <c r="H5620" i="6"/>
  <c r="H5654" i="6"/>
  <c r="H5684" i="6"/>
  <c r="H5717" i="6"/>
  <c r="H5799" i="6"/>
  <c r="H5873" i="6"/>
  <c r="H5962" i="6"/>
  <c r="H6705" i="6"/>
  <c r="H7097" i="6"/>
  <c r="H7130" i="6"/>
  <c r="H7164" i="6"/>
  <c r="H7205" i="6"/>
  <c r="H7247" i="6"/>
  <c r="H7294" i="6"/>
  <c r="H7329" i="6"/>
  <c r="H7359" i="6"/>
  <c r="B7689" i="6" l="1"/>
  <c r="D7689" i="6"/>
  <c r="C7689" i="6"/>
  <c r="F7359" i="6" l="1"/>
  <c r="E7359" i="6"/>
  <c r="D7359" i="6"/>
  <c r="C7359" i="6"/>
  <c r="B7359" i="6"/>
  <c r="F7329" i="6"/>
  <c r="E7329" i="6"/>
  <c r="D7329" i="6"/>
  <c r="C7329" i="6"/>
  <c r="B7329" i="6"/>
  <c r="F7294" i="6"/>
  <c r="E7294" i="6"/>
  <c r="D7294" i="6"/>
  <c r="C7294" i="6"/>
  <c r="B7294" i="6"/>
  <c r="F7247" i="6" l="1"/>
  <c r="E7247" i="6"/>
  <c r="D7247" i="6"/>
  <c r="C7247" i="6"/>
  <c r="B7247" i="6"/>
  <c r="F7205" i="6" l="1"/>
  <c r="E7205" i="6"/>
  <c r="D7205" i="6"/>
  <c r="C7205" i="6"/>
  <c r="B7205" i="6"/>
  <c r="F7164" i="6" l="1"/>
  <c r="E7164" i="6"/>
  <c r="D7164" i="6"/>
  <c r="C7164" i="6"/>
  <c r="B7164" i="6"/>
  <c r="F7130" i="6" l="1"/>
  <c r="E7130" i="6"/>
  <c r="D7130" i="6"/>
  <c r="C7130" i="6"/>
  <c r="B7130" i="6"/>
  <c r="B7097" i="6" l="1"/>
  <c r="C7097" i="6"/>
  <c r="D7097" i="6"/>
  <c r="E7097" i="6"/>
  <c r="F7097" i="6"/>
  <c r="J7097" i="6"/>
  <c r="B7066" i="6"/>
  <c r="C7066" i="6"/>
  <c r="D7066" i="6"/>
  <c r="E7066" i="6"/>
  <c r="F7066" i="6"/>
  <c r="J7066" i="6"/>
  <c r="B7038" i="6"/>
  <c r="C7038" i="6"/>
  <c r="D7038" i="6"/>
  <c r="E7038" i="6"/>
  <c r="F7038" i="6"/>
  <c r="J7038" i="6"/>
  <c r="F6857" i="6" l="1"/>
  <c r="E6857" i="6"/>
  <c r="C6857" i="6"/>
  <c r="B6857" i="6"/>
  <c r="D6857" i="6"/>
  <c r="F6783" i="6" l="1"/>
  <c r="E6783" i="6"/>
  <c r="D6783" i="6"/>
  <c r="C6783" i="6"/>
  <c r="B6783" i="6"/>
  <c r="C6705" i="6" l="1"/>
  <c r="E6705" i="6"/>
  <c r="F6705" i="6"/>
  <c r="B6705" i="6"/>
  <c r="C6640" i="6" l="1"/>
  <c r="D6640" i="6"/>
  <c r="E6640" i="6"/>
  <c r="F6640" i="6"/>
  <c r="J6640" i="6"/>
  <c r="B6640" i="6"/>
  <c r="C6011" i="6" l="1"/>
  <c r="F5962" i="6" l="1"/>
  <c r="E5962" i="6"/>
  <c r="D5962" i="6"/>
  <c r="C5962" i="6"/>
  <c r="B5962" i="6"/>
  <c r="F5873" i="6" l="1"/>
  <c r="E5873" i="6"/>
  <c r="D5873" i="6"/>
  <c r="C5873" i="6"/>
  <c r="B5873" i="6"/>
  <c r="F5799" i="6" l="1"/>
  <c r="E5799" i="6"/>
  <c r="D5799" i="6"/>
  <c r="C5799" i="6"/>
  <c r="B5799" i="6"/>
  <c r="B5717" i="6" l="1"/>
  <c r="C5717" i="6"/>
  <c r="D5717" i="6"/>
  <c r="E5717" i="6"/>
  <c r="F5717" i="6"/>
  <c r="J5717" i="6"/>
  <c r="J5684" i="6" l="1"/>
  <c r="F5684" i="6"/>
  <c r="E5684" i="6"/>
  <c r="D5684" i="6"/>
  <c r="C5684" i="6"/>
  <c r="B5684" i="6"/>
  <c r="J5654" i="6" l="1"/>
  <c r="F5654" i="6"/>
  <c r="E5654" i="6"/>
  <c r="D5654" i="6"/>
  <c r="C5654" i="6"/>
  <c r="B5654" i="6"/>
  <c r="F5591" i="6" l="1"/>
  <c r="C5620" i="6"/>
  <c r="D5620" i="6"/>
  <c r="E5620" i="6"/>
  <c r="F5620" i="6"/>
  <c r="J5620" i="6"/>
  <c r="B5620" i="6"/>
  <c r="E5591" i="6"/>
  <c r="D5591" i="6"/>
  <c r="C5591" i="6"/>
  <c r="B5591" i="6"/>
  <c r="E5575" i="6" l="1"/>
  <c r="D5575" i="6"/>
  <c r="C5575" i="6"/>
  <c r="B5575" i="6"/>
  <c r="C5552" i="6" l="1"/>
  <c r="E5552" i="6"/>
  <c r="D5552" i="6"/>
  <c r="B5552" i="6"/>
  <c r="E5519" i="6" l="1"/>
  <c r="D5519" i="6"/>
  <c r="C5519" i="6"/>
  <c r="B5519" i="6"/>
  <c r="E5491" i="6" l="1"/>
  <c r="D5491" i="6"/>
  <c r="C5491" i="6"/>
  <c r="B5491" i="6"/>
  <c r="J5465" i="6" l="1"/>
  <c r="E5465" i="6"/>
  <c r="D5465" i="6"/>
  <c r="C5465" i="6"/>
  <c r="B5465" i="6"/>
  <c r="J5434" i="6" l="1"/>
  <c r="E5434" i="6"/>
  <c r="D5434" i="6"/>
  <c r="C5434" i="6"/>
  <c r="B5434" i="6"/>
  <c r="J5414" i="6"/>
  <c r="E5414" i="6"/>
  <c r="D5414" i="6"/>
  <c r="C5414" i="6"/>
  <c r="B5414" i="6"/>
  <c r="E5387" i="6"/>
  <c r="D5387" i="6"/>
  <c r="C5387" i="6"/>
  <c r="B5387" i="6"/>
  <c r="J5360" i="6" l="1"/>
  <c r="E5360" i="6"/>
  <c r="D5360" i="6"/>
  <c r="C5360" i="6"/>
  <c r="B5360" i="6"/>
  <c r="J5333" i="6" l="1"/>
  <c r="E5333" i="6"/>
  <c r="D5333" i="6"/>
  <c r="C5333" i="6"/>
  <c r="B5333" i="6"/>
  <c r="J5304" i="6" l="1"/>
  <c r="E5304" i="6"/>
  <c r="D5304" i="6"/>
  <c r="C5304" i="6"/>
  <c r="B5304" i="6"/>
  <c r="C5275" i="6" l="1"/>
  <c r="D5275" i="6"/>
  <c r="E5275" i="6"/>
  <c r="B5275" i="6"/>
  <c r="J5275" i="6"/>
  <c r="J5251" i="6" l="1"/>
  <c r="F5251" i="6"/>
  <c r="E5251" i="6"/>
  <c r="D5251" i="6"/>
  <c r="C5251" i="6"/>
  <c r="B5251" i="6"/>
  <c r="J5234" i="6"/>
  <c r="F5234" i="6"/>
  <c r="E5234" i="6"/>
  <c r="D5234" i="6"/>
  <c r="C5234" i="6"/>
  <c r="B5234" i="6"/>
  <c r="J5208" i="6"/>
  <c r="F5208" i="6"/>
  <c r="E5208" i="6"/>
  <c r="D5208" i="6"/>
  <c r="C5208" i="6"/>
  <c r="B5208" i="6"/>
  <c r="J5179" i="6" l="1"/>
  <c r="F5179" i="6"/>
  <c r="E5179" i="6"/>
  <c r="D5179" i="6"/>
  <c r="C5179" i="6"/>
  <c r="B5179" i="6"/>
  <c r="J5153" i="6"/>
  <c r="F5153" i="6"/>
  <c r="E5153" i="6"/>
  <c r="D5153" i="6"/>
  <c r="C5153" i="6"/>
  <c r="B5153" i="6"/>
  <c r="J5127" i="6" l="1"/>
  <c r="F5127" i="6"/>
  <c r="E5127" i="6"/>
  <c r="D5127" i="6"/>
  <c r="C5127" i="6"/>
  <c r="K5183" i="6" s="1"/>
  <c r="B5127" i="6"/>
  <c r="J5104" i="6" l="1"/>
  <c r="F5104" i="6"/>
  <c r="E5104" i="6"/>
  <c r="D5104" i="6"/>
  <c r="C5104" i="6"/>
  <c r="B5104" i="6"/>
  <c r="F5076" i="6" l="1"/>
  <c r="E5076" i="6"/>
  <c r="D5076" i="6"/>
  <c r="C5076" i="6"/>
  <c r="B5076" i="6"/>
  <c r="J5057" i="6"/>
  <c r="F5057" i="6"/>
  <c r="E5057" i="6"/>
  <c r="D5057" i="6"/>
  <c r="C5057" i="6"/>
  <c r="B5057" i="6"/>
  <c r="B5030" i="6" l="1"/>
  <c r="C5030" i="6"/>
  <c r="D5030" i="6"/>
  <c r="E5030" i="6"/>
  <c r="F5030" i="6"/>
  <c r="J5030" i="6"/>
  <c r="J5000" i="6" l="1"/>
  <c r="B5000" i="6"/>
  <c r="C5000" i="6"/>
  <c r="D5000" i="6"/>
  <c r="E5000" i="6"/>
  <c r="B4972" i="6" l="1"/>
  <c r="C4972" i="6"/>
  <c r="D4972" i="6"/>
  <c r="E4972" i="6"/>
  <c r="F4972" i="6"/>
  <c r="J4972" i="6"/>
  <c r="F4937" i="6" l="1"/>
  <c r="E4937" i="6"/>
  <c r="D4937" i="6"/>
  <c r="C4937" i="6"/>
  <c r="B4937" i="6"/>
  <c r="F4913" i="6" l="1"/>
  <c r="E4913" i="6"/>
  <c r="D4913" i="6"/>
  <c r="C4913" i="6"/>
  <c r="B4913" i="6"/>
  <c r="B4882" i="6" l="1"/>
  <c r="C4882" i="6"/>
  <c r="D4882" i="6"/>
  <c r="E4882" i="6"/>
  <c r="F4882" i="6"/>
  <c r="J4882" i="6"/>
  <c r="B4863" i="6"/>
  <c r="C4863" i="6"/>
  <c r="D4863" i="6"/>
  <c r="E4863" i="6"/>
  <c r="F4863" i="6"/>
  <c r="J4863" i="6"/>
  <c r="J4837" i="6"/>
  <c r="B4837" i="6"/>
  <c r="C4837" i="6"/>
  <c r="D4837" i="6"/>
  <c r="E4837" i="6"/>
  <c r="F4837" i="6"/>
  <c r="F4811" i="6" l="1"/>
  <c r="E4811" i="6"/>
  <c r="D4811" i="6"/>
  <c r="C4811" i="6"/>
  <c r="B4811" i="6"/>
  <c r="F4786" i="6" l="1"/>
  <c r="E4786" i="6"/>
  <c r="D4786" i="6"/>
  <c r="C4786" i="6"/>
  <c r="B4786" i="6"/>
  <c r="F4754" i="6" l="1"/>
  <c r="E4754" i="6"/>
  <c r="D4754" i="6"/>
  <c r="C4754" i="6"/>
  <c r="B4754" i="6"/>
  <c r="F4736" i="6" l="1"/>
  <c r="E4736" i="6"/>
  <c r="D4736" i="6"/>
  <c r="C4736" i="6"/>
  <c r="B4736" i="6"/>
  <c r="B4686" i="6" l="1"/>
  <c r="C4686" i="6"/>
  <c r="D4686" i="6"/>
  <c r="E4686" i="6"/>
  <c r="F4686" i="6"/>
  <c r="F4709" i="6"/>
  <c r="E4709" i="6"/>
  <c r="D4709" i="6"/>
  <c r="C4709" i="6"/>
  <c r="B4709" i="6"/>
  <c r="F4667" i="6"/>
  <c r="E4667" i="6"/>
  <c r="D4667" i="6"/>
  <c r="C4667" i="6"/>
  <c r="B4667" i="6"/>
  <c r="F4637" i="6" l="1"/>
  <c r="E4637" i="6"/>
  <c r="D4637" i="6"/>
  <c r="C4637" i="6"/>
  <c r="B4637" i="6"/>
  <c r="B4606" i="6" l="1"/>
  <c r="C4606" i="6"/>
  <c r="D4606" i="6"/>
  <c r="E4606" i="6"/>
  <c r="F4606" i="6"/>
  <c r="B4570" i="6" l="1"/>
  <c r="C4570" i="6"/>
  <c r="A4573" i="6" s="1"/>
  <c r="D4570" i="6"/>
  <c r="E4570" i="6"/>
  <c r="F4570" i="6"/>
  <c r="J4570" i="6"/>
  <c r="C4546" i="6" l="1"/>
  <c r="B4546" i="6"/>
  <c r="D4546" i="6"/>
  <c r="E4546" i="6"/>
  <c r="F4546" i="6"/>
  <c r="J4546" i="6"/>
  <c r="J4518" i="6" l="1"/>
  <c r="F4518" i="6"/>
  <c r="E4518" i="6"/>
  <c r="D4518" i="6"/>
  <c r="C4518" i="6"/>
  <c r="A4521" i="6" s="1"/>
  <c r="B4518" i="6"/>
  <c r="J4493" i="6"/>
  <c r="C4493" i="6"/>
  <c r="A4496" i="6" s="1"/>
  <c r="D4493" i="6"/>
  <c r="E4493" i="6"/>
  <c r="F4493" i="6"/>
  <c r="B4493" i="6"/>
  <c r="L4493" i="6" l="1"/>
  <c r="K4520" i="6"/>
  <c r="J4471" i="6"/>
  <c r="F4471" i="6" l="1"/>
  <c r="E4471" i="6"/>
  <c r="D4471" i="6"/>
  <c r="C4471" i="6"/>
  <c r="A4474" i="6" s="1"/>
  <c r="L4473" i="6" s="1"/>
  <c r="B4471" i="6"/>
  <c r="J4447" i="6"/>
  <c r="F4447" i="6" l="1"/>
  <c r="E4447" i="6"/>
  <c r="D4447" i="6"/>
  <c r="C4447" i="6"/>
  <c r="A4450" i="6" s="1"/>
  <c r="L4447" i="6" s="1"/>
  <c r="M4523" i="6" s="1"/>
  <c r="B4447" i="6"/>
  <c r="J4418" i="6" l="1"/>
  <c r="F4418" i="6"/>
  <c r="E4418" i="6"/>
  <c r="D4418" i="6"/>
  <c r="C4418" i="6"/>
  <c r="A4421" i="6" s="1"/>
  <c r="B4418" i="6"/>
  <c r="J4398" i="6" l="1"/>
  <c r="F4398" i="6"/>
  <c r="E4398" i="6"/>
  <c r="D4398" i="6"/>
  <c r="C4398" i="6"/>
  <c r="A4401" i="6" s="1"/>
  <c r="B4398" i="6"/>
  <c r="F4381" i="6" l="1"/>
  <c r="E4381" i="6"/>
  <c r="D4381" i="6"/>
  <c r="C4381" i="6"/>
  <c r="A4384" i="6" s="1"/>
  <c r="B4381" i="6"/>
  <c r="J4358" i="6" l="1"/>
  <c r="F4358" i="6"/>
  <c r="E4358" i="6"/>
  <c r="D4358" i="6"/>
  <c r="C4358" i="6"/>
  <c r="B4358" i="6"/>
  <c r="A4361" i="6" l="1"/>
  <c r="M4360" i="6"/>
  <c r="C4344" i="6"/>
  <c r="D4344" i="6"/>
  <c r="E4344" i="6"/>
  <c r="F4344" i="6"/>
  <c r="J4344" i="6"/>
  <c r="B4344" i="6"/>
  <c r="F4322" i="6"/>
  <c r="J4322" i="6"/>
  <c r="D4322" i="6"/>
  <c r="E4322" i="6"/>
  <c r="C4322" i="6"/>
  <c r="A4324" i="6" s="1"/>
  <c r="B4322" i="6"/>
  <c r="A4347" i="6" l="1"/>
  <c r="M4348" i="6"/>
  <c r="B4308" i="6"/>
  <c r="A4281" i="6" l="1"/>
  <c r="B4279" i="6"/>
  <c r="C4253" i="6" l="1"/>
  <c r="A4255" i="6" s="1"/>
  <c r="B4253" i="6"/>
  <c r="C4232" i="6" l="1"/>
  <c r="A4234" i="6" s="1"/>
  <c r="B4232" i="6"/>
  <c r="C4206" i="6" l="1"/>
  <c r="A4208" i="6" s="1"/>
  <c r="B4206" i="6"/>
  <c r="A4183" i="6"/>
  <c r="B4181" i="6"/>
  <c r="C4166" i="6" l="1"/>
  <c r="A4168" i="6" s="1"/>
  <c r="B4166" i="6"/>
  <c r="A4147" i="6" l="1"/>
  <c r="B4145" i="6"/>
  <c r="C4129" i="6" l="1"/>
  <c r="A4131" i="6" s="1"/>
  <c r="B4129" i="6"/>
  <c r="C4100" i="6" l="1"/>
  <c r="A4102" i="6" s="1"/>
  <c r="B4100" i="6"/>
  <c r="A4076" i="6" l="1"/>
  <c r="A4059" i="6"/>
  <c r="B4057" i="6"/>
  <c r="C4038" i="6"/>
  <c r="A4040" i="6" s="1"/>
  <c r="B4038" i="6"/>
  <c r="A4016" i="6" l="1"/>
  <c r="B4014" i="6"/>
  <c r="A3995" i="6" l="1"/>
  <c r="B3993" i="6"/>
  <c r="A3975" i="6" l="1"/>
  <c r="B3973" i="6"/>
  <c r="C3954" i="6" l="1"/>
  <c r="A3956" i="6" s="1"/>
  <c r="B3954" i="6"/>
  <c r="D3933" i="6"/>
  <c r="C3933" i="6"/>
  <c r="A3935" i="6" s="1"/>
  <c r="B3933" i="6"/>
  <c r="D3920" i="6"/>
  <c r="C3920" i="6"/>
  <c r="A3922" i="6" s="1"/>
  <c r="B3920" i="6"/>
  <c r="D3896" i="6"/>
  <c r="C3896" i="6"/>
  <c r="A3898" i="6" s="1"/>
  <c r="B3896" i="6"/>
  <c r="D3870" i="6" l="1"/>
  <c r="C3870" i="6"/>
  <c r="A3872" i="6" s="1"/>
  <c r="B3870" i="6"/>
  <c r="D3846" i="6" l="1"/>
  <c r="C3846" i="6"/>
  <c r="A3848" i="6" s="1"/>
  <c r="B3846" i="6"/>
  <c r="D3825" i="6" l="1"/>
  <c r="C3825" i="6"/>
  <c r="A3827" i="6" s="1"/>
  <c r="B3825" i="6"/>
  <c r="D3802" i="6" l="1"/>
  <c r="C3802" i="6"/>
  <c r="A3804" i="6" s="1"/>
  <c r="B3802" i="6"/>
  <c r="D3777" i="6"/>
  <c r="C3777" i="6"/>
  <c r="A3779" i="6" s="1"/>
  <c r="B3777" i="6"/>
  <c r="D3757" i="6" l="1"/>
  <c r="C3757" i="6"/>
  <c r="A3759" i="6" s="1"/>
  <c r="B3757" i="6"/>
  <c r="D3733" i="6"/>
  <c r="C3733" i="6"/>
  <c r="A3735" i="6" s="1"/>
  <c r="B3733" i="6"/>
  <c r="AA3739" i="6"/>
  <c r="X3739" i="6"/>
  <c r="W3739" i="6"/>
  <c r="U3741" i="6" s="1"/>
  <c r="V3739" i="6"/>
  <c r="D3714" i="6" l="1"/>
  <c r="C3714" i="6"/>
  <c r="A3716" i="6" s="1"/>
  <c r="B3714" i="6"/>
  <c r="D3694" i="6" l="1"/>
  <c r="C3694" i="6"/>
  <c r="A3696" i="6" s="1"/>
  <c r="B3694" i="6"/>
  <c r="D3669" i="6" l="1"/>
  <c r="C3669" i="6"/>
  <c r="A3671" i="6" s="1"/>
  <c r="B3669" i="6"/>
  <c r="C3644" i="6" l="1"/>
  <c r="B3644" i="6"/>
  <c r="M3648" i="6" l="1"/>
  <c r="D3644" i="6"/>
  <c r="A3646" i="6"/>
  <c r="F3622" i="6" l="1"/>
  <c r="E3622" i="6"/>
  <c r="D3622" i="6"/>
  <c r="C3622" i="6"/>
  <c r="A3624" i="6" s="1"/>
  <c r="B3622" i="6"/>
  <c r="F3607" i="6"/>
  <c r="E3607" i="6"/>
  <c r="D3607" i="6"/>
  <c r="C3607" i="6"/>
  <c r="A3609" i="6" s="1"/>
  <c r="B3607" i="6"/>
  <c r="F3593" i="6"/>
  <c r="E3593" i="6"/>
  <c r="D3593" i="6"/>
  <c r="C3593" i="6"/>
  <c r="A3595" i="6" s="1"/>
  <c r="B3593" i="6"/>
  <c r="L3648" i="6" l="1"/>
  <c r="M3649" i="6" s="1"/>
  <c r="F3576" i="6"/>
  <c r="E3576" i="6"/>
  <c r="D3576" i="6"/>
  <c r="C3576" i="6"/>
  <c r="A3578" i="6" s="1"/>
  <c r="B3576" i="6"/>
  <c r="J2974" i="6" l="1"/>
  <c r="F2974" i="6"/>
  <c r="E2974" i="6"/>
  <c r="D2974" i="6"/>
  <c r="C2974" i="6"/>
  <c r="A2976" i="6" s="1"/>
  <c r="B2974" i="6"/>
  <c r="B3396" i="6"/>
  <c r="C3396" i="6"/>
  <c r="A3398" i="6" s="1"/>
  <c r="K3397" i="6" s="1"/>
  <c r="D3396" i="6"/>
  <c r="E3396" i="6"/>
  <c r="F3396" i="6"/>
  <c r="F3555" i="6" l="1"/>
  <c r="E3555" i="6"/>
  <c r="D3555" i="6"/>
  <c r="C3555" i="6"/>
  <c r="A3557" i="6" s="1"/>
  <c r="B3555" i="6"/>
  <c r="F3538" i="6" l="1"/>
  <c r="E3538" i="6"/>
  <c r="D3538" i="6"/>
  <c r="C3538" i="6"/>
  <c r="A3540" i="6" s="1"/>
  <c r="B3538" i="6"/>
  <c r="F3518" i="6" l="1"/>
  <c r="E3518" i="6"/>
  <c r="D3518" i="6"/>
  <c r="C3518" i="6"/>
  <c r="A3520" i="6" s="1"/>
  <c r="K3519" i="6" s="1"/>
  <c r="B3518" i="6"/>
  <c r="F3495" i="6" l="1"/>
  <c r="E3495" i="6"/>
  <c r="D3495" i="6"/>
  <c r="C3495" i="6"/>
  <c r="A3497" i="6" s="1"/>
  <c r="K3496" i="6" s="1"/>
  <c r="B3495" i="6"/>
  <c r="F3475" i="6"/>
  <c r="E3475" i="6"/>
  <c r="D3475" i="6"/>
  <c r="C3475" i="6"/>
  <c r="A3477" i="6" s="1"/>
  <c r="K3476" i="6" s="1"/>
  <c r="B3475" i="6"/>
  <c r="F3454" i="6"/>
  <c r="E3454" i="6"/>
  <c r="D3454" i="6"/>
  <c r="C3454" i="6"/>
  <c r="A3456" i="6" s="1"/>
  <c r="K3455" i="6" s="1"/>
  <c r="B3454" i="6"/>
  <c r="C3424" i="6" l="1"/>
  <c r="A3426" i="6" s="1"/>
  <c r="K3425" i="6" s="1"/>
  <c r="B3424" i="6"/>
  <c r="F3424" i="6"/>
  <c r="E3424" i="6"/>
  <c r="D3424" i="6"/>
  <c r="F3372" i="6" l="1"/>
  <c r="E3372" i="6"/>
  <c r="D3372" i="6"/>
  <c r="C3372" i="6"/>
  <c r="A3374" i="6" s="1"/>
  <c r="K3373" i="6" s="1"/>
  <c r="B3372" i="6"/>
  <c r="F3352" i="6" l="1"/>
  <c r="E3352" i="6"/>
  <c r="D3352" i="6"/>
  <c r="C3352" i="6"/>
  <c r="A3354" i="6" s="1"/>
  <c r="K3353" i="6" s="1"/>
  <c r="B3352" i="6"/>
  <c r="J3326" i="6" l="1"/>
  <c r="F3326" i="6"/>
  <c r="E3326" i="6"/>
  <c r="D3326" i="6"/>
  <c r="C3326" i="6"/>
  <c r="A3328" i="6" s="1"/>
  <c r="B3326" i="6"/>
  <c r="J3312" i="6"/>
  <c r="F3312" i="6"/>
  <c r="E3312" i="6"/>
  <c r="D3312" i="6"/>
  <c r="C3312" i="6"/>
  <c r="A3314" i="6" s="1"/>
  <c r="B3312" i="6"/>
  <c r="J3291" i="6"/>
  <c r="F3291" i="6"/>
  <c r="E3291" i="6"/>
  <c r="D3291" i="6"/>
  <c r="C3291" i="6"/>
  <c r="A3293" i="6" s="1"/>
  <c r="B3291" i="6"/>
  <c r="J3272" i="6" l="1"/>
  <c r="F3272" i="6"/>
  <c r="E3272" i="6"/>
  <c r="D3272" i="6"/>
  <c r="C3272" i="6"/>
  <c r="A3274" i="6" s="1"/>
  <c r="K3273" i="6" s="1"/>
  <c r="B3272" i="6"/>
  <c r="J3247" i="6" l="1"/>
  <c r="F3247" i="6"/>
  <c r="E3247" i="6"/>
  <c r="D3247" i="6"/>
  <c r="C3247" i="6"/>
  <c r="A3249" i="6" s="1"/>
  <c r="K3248" i="6" s="1"/>
  <c r="B3247" i="6"/>
  <c r="F3225" i="6" l="1"/>
  <c r="E3225" i="6"/>
  <c r="D3225" i="6"/>
  <c r="C3225" i="6"/>
  <c r="A3227" i="6" s="1"/>
  <c r="K3226" i="6" s="1"/>
  <c r="B3225" i="6"/>
  <c r="J3192" i="6" l="1"/>
  <c r="F3192" i="6"/>
  <c r="E3192" i="6"/>
  <c r="D3192" i="6"/>
  <c r="C3192" i="6"/>
  <c r="A3194" i="6" s="1"/>
  <c r="K3193" i="6" s="1"/>
  <c r="B3192" i="6"/>
  <c r="F3180" i="6" l="1"/>
  <c r="E3180" i="6"/>
  <c r="D3180" i="6"/>
  <c r="C3180" i="6"/>
  <c r="A3182" i="6" s="1"/>
  <c r="K3181" i="6" s="1"/>
  <c r="B3180" i="6"/>
  <c r="J3162" i="6"/>
  <c r="F3162" i="6"/>
  <c r="E3162" i="6"/>
  <c r="D3162" i="6"/>
  <c r="C3162" i="6"/>
  <c r="A3164" i="6" s="1"/>
  <c r="K3163" i="6" s="1"/>
  <c r="B3162" i="6"/>
  <c r="J3144" i="6"/>
  <c r="F3144" i="6"/>
  <c r="E3144" i="6"/>
  <c r="D3144" i="6"/>
  <c r="C3144" i="6"/>
  <c r="A3146" i="6" s="1"/>
  <c r="K3145" i="6" s="1"/>
  <c r="B3144" i="6"/>
  <c r="J3127" i="6" l="1"/>
  <c r="F3127" i="6"/>
  <c r="E3127" i="6"/>
  <c r="D3127" i="6"/>
  <c r="C3127" i="6"/>
  <c r="A3129" i="6" s="1"/>
  <c r="K3128" i="6" s="1"/>
  <c r="B3127" i="6"/>
  <c r="J3107" i="6" l="1"/>
  <c r="F3107" i="6"/>
  <c r="E3107" i="6"/>
  <c r="D3107" i="6"/>
  <c r="C3107" i="6"/>
  <c r="A3109" i="6" s="1"/>
  <c r="K3108" i="6" s="1"/>
  <c r="B3107" i="6"/>
  <c r="J3086" i="6"/>
  <c r="F3086" i="6"/>
  <c r="E3086" i="6"/>
  <c r="D3086" i="6"/>
  <c r="C3086" i="6"/>
  <c r="A3088" i="6" s="1"/>
  <c r="K3087" i="6" s="1"/>
  <c r="B3086" i="6"/>
  <c r="J3066" i="6" l="1"/>
  <c r="F3066" i="6"/>
  <c r="E3066" i="6"/>
  <c r="D3066" i="6"/>
  <c r="C3066" i="6"/>
  <c r="A3068" i="6" s="1"/>
  <c r="K3067" i="6" s="1"/>
  <c r="B3066" i="6"/>
  <c r="J3038" i="6"/>
  <c r="F3038" i="6"/>
  <c r="E3038" i="6"/>
  <c r="D3038" i="6"/>
  <c r="C3038" i="6"/>
  <c r="A3040" i="6" s="1"/>
  <c r="K3039" i="6" s="1"/>
  <c r="B3038" i="6"/>
  <c r="J3019" i="6"/>
  <c r="F3019" i="6"/>
  <c r="E3019" i="6"/>
  <c r="D3019" i="6"/>
  <c r="C3019" i="6"/>
  <c r="A3021" i="6" s="1"/>
  <c r="K3020" i="6" s="1"/>
  <c r="B3019" i="6"/>
  <c r="J2991" i="6" l="1"/>
  <c r="F2991" i="6"/>
  <c r="E2991" i="6"/>
  <c r="D2991" i="6"/>
  <c r="C2991" i="6"/>
  <c r="A2993" i="6" s="1"/>
  <c r="B2991" i="6"/>
  <c r="J2959" i="6" l="1"/>
  <c r="F2959" i="6"/>
  <c r="E2959" i="6"/>
  <c r="D2959" i="6"/>
  <c r="C2959" i="6"/>
  <c r="A2961" i="6" s="1"/>
  <c r="K2960" i="6" s="1"/>
  <c r="B2959" i="6"/>
  <c r="C2931" i="6" l="1"/>
  <c r="D2931" i="6"/>
  <c r="E2931" i="6"/>
  <c r="F2931" i="6"/>
  <c r="J2931" i="6"/>
  <c r="B2931" i="6"/>
  <c r="A2933" i="6" l="1"/>
  <c r="K2932" i="6" s="1"/>
  <c r="J2890" i="6" l="1"/>
  <c r="F2890" i="6"/>
  <c r="E2890" i="6"/>
  <c r="D2890" i="6"/>
  <c r="C2890" i="6"/>
  <c r="A2892" i="6" s="1"/>
  <c r="K2891" i="6" s="1"/>
  <c r="B2890" i="6"/>
  <c r="J2879" i="6" l="1"/>
  <c r="F2879" i="6"/>
  <c r="E2879" i="6"/>
  <c r="D2879" i="6"/>
  <c r="C2879" i="6"/>
  <c r="A2881" i="6" s="1"/>
  <c r="K2880" i="6" s="1"/>
  <c r="B2879" i="6"/>
  <c r="J2858" i="6" l="1"/>
  <c r="F2858" i="6"/>
  <c r="E2858" i="6"/>
  <c r="D2858" i="6"/>
  <c r="C2858" i="6"/>
  <c r="A2860" i="6" s="1"/>
  <c r="K2859" i="6" s="1"/>
  <c r="B2858" i="6"/>
  <c r="J2829" i="6" l="1"/>
  <c r="F2829" i="6"/>
  <c r="E2829" i="6"/>
  <c r="D2829" i="6"/>
  <c r="C2829" i="6"/>
  <c r="A2831" i="6" s="1"/>
  <c r="B2829" i="6"/>
  <c r="J2812" i="6" l="1"/>
  <c r="F2812" i="6"/>
  <c r="E2812" i="6"/>
  <c r="D2812" i="6"/>
  <c r="C2812" i="6"/>
  <c r="A2814" i="6" s="1"/>
  <c r="K2814" i="6" s="1"/>
  <c r="B2812" i="6"/>
  <c r="J2791" i="6" l="1"/>
  <c r="F2791" i="6"/>
  <c r="E2791" i="6"/>
  <c r="D2791" i="6"/>
  <c r="C2791" i="6"/>
  <c r="A2793" i="6" s="1"/>
  <c r="K2792" i="6" s="1"/>
  <c r="B2791" i="6"/>
  <c r="B2766" i="6" l="1"/>
  <c r="C2766" i="6"/>
  <c r="A2768" i="6" s="1"/>
  <c r="K2766" i="6" s="1"/>
  <c r="D2766" i="6"/>
  <c r="E2766" i="6"/>
  <c r="F2766" i="6"/>
  <c r="J2766" i="6"/>
  <c r="J2751" i="6" l="1"/>
  <c r="F2751" i="6"/>
  <c r="E2751" i="6"/>
  <c r="D2751" i="6"/>
  <c r="C2751" i="6"/>
  <c r="A2753" i="6" s="1"/>
  <c r="K2751" i="6" s="1"/>
  <c r="B2751" i="6"/>
  <c r="C2731" i="6" l="1"/>
  <c r="A2733" i="6" s="1"/>
  <c r="D2731" i="6"/>
  <c r="E2731" i="6"/>
  <c r="F2731" i="6"/>
  <c r="J2731" i="6"/>
  <c r="B2731" i="6"/>
  <c r="J2699" i="6" l="1"/>
  <c r="F2699" i="6"/>
  <c r="E2699" i="6"/>
  <c r="D2699" i="6"/>
  <c r="C2699" i="6"/>
  <c r="A2701" i="6" s="1"/>
  <c r="K2699" i="6" s="1"/>
  <c r="B2699" i="6"/>
  <c r="J2679" i="6" l="1"/>
  <c r="F2679" i="6"/>
  <c r="E2679" i="6"/>
  <c r="D2679" i="6"/>
  <c r="C2679" i="6"/>
  <c r="A2681" i="6" s="1"/>
  <c r="B2679" i="6"/>
  <c r="J2658" i="6" l="1"/>
  <c r="F2658" i="6"/>
  <c r="E2658" i="6"/>
  <c r="D2658" i="6"/>
  <c r="C2658" i="6"/>
  <c r="A2660" i="6" s="1"/>
  <c r="K2659" i="6" s="1"/>
  <c r="B2658" i="6"/>
  <c r="J2633" i="6" l="1"/>
  <c r="F2633" i="6"/>
  <c r="E2633" i="6"/>
  <c r="D2633" i="6"/>
  <c r="C2633" i="6"/>
  <c r="A2635" i="6" s="1"/>
  <c r="K2633" i="6" s="1"/>
  <c r="B2633" i="6"/>
  <c r="J2615" i="6" l="1"/>
  <c r="F2615" i="6"/>
  <c r="E2615" i="6"/>
  <c r="D2615" i="6"/>
  <c r="C2615" i="6"/>
  <c r="A2617" i="6" s="1"/>
  <c r="B2615" i="6"/>
  <c r="J2598" i="6"/>
  <c r="F2598" i="6"/>
  <c r="E2598" i="6"/>
  <c r="D2598" i="6"/>
  <c r="C2598" i="6"/>
  <c r="A2600" i="6" s="1"/>
  <c r="B2598" i="6"/>
  <c r="J2578" i="6" l="1"/>
  <c r="F2578" i="6"/>
  <c r="E2578" i="6"/>
  <c r="D2578" i="6"/>
  <c r="C2578" i="6"/>
  <c r="A2580" i="6" s="1"/>
  <c r="B2578" i="6"/>
  <c r="C2558" i="6" l="1"/>
  <c r="A2560" i="6" s="1"/>
  <c r="D2558" i="6"/>
  <c r="E2558" i="6"/>
  <c r="F2558" i="6"/>
  <c r="J2558" i="6"/>
  <c r="B2558" i="6"/>
  <c r="K2558" i="6" l="1"/>
  <c r="B2562" i="6"/>
  <c r="J2532" i="6"/>
  <c r="F2532" i="6"/>
  <c r="E2532" i="6"/>
  <c r="D2532" i="6"/>
  <c r="C2532" i="6"/>
  <c r="A2534" i="6" s="1"/>
  <c r="K2532" i="6" s="1"/>
  <c r="B2532" i="6"/>
  <c r="C2514" i="6" l="1"/>
  <c r="A2516" i="6" s="1"/>
  <c r="D2514" i="6"/>
  <c r="E2514" i="6"/>
  <c r="F2514" i="6"/>
  <c r="J2514" i="6"/>
  <c r="B2514" i="6"/>
  <c r="J2489" i="6" l="1"/>
  <c r="F2489" i="6"/>
  <c r="E2489" i="6"/>
  <c r="D2489" i="6"/>
  <c r="C2489" i="6"/>
  <c r="A2491" i="6" s="1"/>
  <c r="B2489" i="6"/>
  <c r="J2468" i="6" l="1"/>
  <c r="F2468" i="6"/>
  <c r="E2468" i="6"/>
  <c r="D2468" i="6"/>
  <c r="C2468" i="6"/>
  <c r="A2470" i="6" s="1"/>
  <c r="B2468" i="6"/>
  <c r="J2447" i="6"/>
  <c r="F2447" i="6"/>
  <c r="E2447" i="6"/>
  <c r="D2447" i="6"/>
  <c r="C2447" i="6"/>
  <c r="A2449" i="6" s="1"/>
  <c r="K2447" i="6" s="1"/>
  <c r="B2447" i="6"/>
  <c r="J2427" i="6"/>
  <c r="F2427" i="6"/>
  <c r="E2427" i="6"/>
  <c r="D2427" i="6"/>
  <c r="C2427" i="6"/>
  <c r="A2429" i="6" s="1"/>
  <c r="K2427" i="6" s="1"/>
  <c r="B2427" i="6"/>
  <c r="K2468" i="6" l="1"/>
  <c r="C2403" i="6"/>
  <c r="A2405" i="6" s="1"/>
  <c r="K2403" i="6" s="1"/>
  <c r="D2403" i="6"/>
  <c r="E2403" i="6"/>
  <c r="F2403" i="6"/>
  <c r="J2403" i="6"/>
  <c r="B2403" i="6"/>
  <c r="J2379" i="6" l="1"/>
  <c r="F2379" i="6"/>
  <c r="E2379" i="6"/>
  <c r="D2379" i="6"/>
  <c r="C2379" i="6"/>
  <c r="A2381" i="6" s="1"/>
  <c r="K2379" i="6" s="1"/>
  <c r="B2379" i="6"/>
  <c r="J2355" i="6" l="1"/>
  <c r="F2355" i="6"/>
  <c r="E2355" i="6"/>
  <c r="D2355" i="6"/>
  <c r="C2355" i="6"/>
  <c r="A2357" i="6" s="1"/>
  <c r="B2355" i="6"/>
  <c r="J2334" i="6" l="1"/>
  <c r="F2334" i="6"/>
  <c r="E2334" i="6"/>
  <c r="D2334" i="6"/>
  <c r="C2334" i="6"/>
  <c r="A2336" i="6" s="1"/>
  <c r="B2334" i="6"/>
  <c r="L109" i="1" l="1"/>
  <c r="J2312" i="6" l="1"/>
  <c r="F2312" i="6"/>
  <c r="E2312" i="6"/>
  <c r="D2312" i="6"/>
  <c r="C2312" i="6"/>
  <c r="A2314" i="6" s="1"/>
  <c r="B2312" i="6"/>
  <c r="L2660" i="6" s="1"/>
  <c r="L2768" i="6" s="1"/>
  <c r="L2793" i="6" s="1"/>
  <c r="L2812" i="6" s="1"/>
  <c r="L2858" i="6" s="1"/>
  <c r="L2879" i="6" s="1"/>
  <c r="K2312" i="6" l="1"/>
  <c r="J2280" i="6"/>
  <c r="F2280" i="6"/>
  <c r="E2280" i="6"/>
  <c r="D2280" i="6"/>
  <c r="C2280" i="6"/>
  <c r="A2282" i="6" s="1"/>
  <c r="B2280" i="6"/>
  <c r="J2259" i="6" l="1"/>
  <c r="F2259" i="6"/>
  <c r="E2259" i="6"/>
  <c r="D2259" i="6"/>
  <c r="C2259" i="6"/>
  <c r="A2261" i="6" s="1"/>
  <c r="B2263" i="6" s="1"/>
  <c r="B2259" i="6"/>
  <c r="C2245" i="6" l="1"/>
  <c r="A2247" i="6" s="1"/>
  <c r="B2249" i="6" s="1"/>
  <c r="D2245" i="6"/>
  <c r="E2245" i="6"/>
  <c r="F2245" i="6"/>
  <c r="J2245" i="6"/>
  <c r="B2245" i="6"/>
  <c r="J2214" i="6" l="1"/>
  <c r="F2214" i="6"/>
  <c r="E2214" i="6"/>
  <c r="D2214" i="6"/>
  <c r="C2214" i="6"/>
  <c r="A2216" i="6" s="1"/>
  <c r="K2214" i="6" s="1"/>
  <c r="B2214" i="6"/>
  <c r="C2188" i="6" l="1"/>
  <c r="D2188" i="6"/>
  <c r="E2188" i="6"/>
  <c r="F2188" i="6"/>
  <c r="J2188" i="6"/>
  <c r="B2188" i="6"/>
  <c r="F2170" i="6" l="1"/>
  <c r="E2170" i="6"/>
  <c r="D2170" i="6"/>
  <c r="B2170" i="6"/>
  <c r="A2172" i="6"/>
  <c r="K2171" i="6" s="1"/>
  <c r="B2154" i="6"/>
  <c r="C2154" i="6"/>
  <c r="A2156" i="6" s="1"/>
  <c r="D2154" i="6"/>
  <c r="E2154" i="6"/>
  <c r="F2154" i="6"/>
  <c r="J2154" i="6"/>
  <c r="A2190" i="6" l="1"/>
  <c r="K2188" i="6" s="1"/>
  <c r="K2155" i="6"/>
  <c r="C2133" i="6"/>
  <c r="D2133" i="6"/>
  <c r="E2133" i="6"/>
  <c r="F2133" i="6"/>
  <c r="J2133" i="6"/>
  <c r="B2133" i="6"/>
  <c r="A2135" i="6" l="1"/>
  <c r="K2135" i="6" s="1"/>
  <c r="J2120" i="6" l="1"/>
  <c r="F2120" i="6"/>
  <c r="E2120" i="6"/>
  <c r="D2120" i="6"/>
  <c r="C2120" i="6"/>
  <c r="A2122" i="6" s="1"/>
  <c r="K2121" i="6" s="1"/>
  <c r="B2120" i="6"/>
  <c r="J2106" i="6" l="1"/>
  <c r="F2106" i="6"/>
  <c r="E2106" i="6"/>
  <c r="D2106" i="6"/>
  <c r="C2106" i="6"/>
  <c r="A2108" i="6" s="1"/>
  <c r="K2107" i="6" s="1"/>
  <c r="B2106" i="6"/>
  <c r="C2084" i="6" l="1"/>
  <c r="D2084" i="6"/>
  <c r="E2084" i="6"/>
  <c r="F2084" i="6"/>
  <c r="J2084" i="6"/>
  <c r="B2084" i="6"/>
  <c r="A2086" i="6" l="1"/>
  <c r="K2085" i="6" s="1"/>
  <c r="J2064" i="6" l="1"/>
  <c r="F2064" i="6"/>
  <c r="E2064" i="6"/>
  <c r="D2064" i="6"/>
  <c r="C2064" i="6"/>
  <c r="A2066" i="6" s="1"/>
  <c r="K2065" i="6" s="1"/>
  <c r="B2064" i="6"/>
  <c r="J2047" i="6" l="1"/>
  <c r="F2047" i="6"/>
  <c r="E2047" i="6"/>
  <c r="D2047" i="6"/>
  <c r="C2047" i="6"/>
  <c r="A2049" i="6" s="1"/>
  <c r="B2047" i="6"/>
  <c r="K2048" i="6" l="1"/>
  <c r="J2031" i="6"/>
  <c r="F2031" i="6"/>
  <c r="E2031" i="6"/>
  <c r="D2031" i="6"/>
  <c r="C2031" i="6"/>
  <c r="A2033" i="6" s="1"/>
  <c r="B2031" i="6"/>
  <c r="K2032" i="6" l="1"/>
  <c r="J2011" i="6"/>
  <c r="F2011" i="6"/>
  <c r="E2011" i="6"/>
  <c r="D2011" i="6"/>
  <c r="C2011" i="6"/>
  <c r="A2013" i="6" s="1"/>
  <c r="B2011" i="6"/>
  <c r="C1993" i="6" l="1"/>
  <c r="A1995" i="6" s="1"/>
  <c r="D1993" i="6"/>
  <c r="E1993" i="6"/>
  <c r="F1993" i="6"/>
  <c r="J1993" i="6"/>
  <c r="B1993" i="6"/>
  <c r="C1976" i="6" l="1"/>
  <c r="F1976" i="6"/>
  <c r="E1976" i="6"/>
  <c r="B1976" i="6"/>
  <c r="D1976" i="6" l="1"/>
  <c r="J1976" i="6"/>
  <c r="A1978" i="6" l="1"/>
  <c r="K1977" i="6" s="1"/>
  <c r="J1956" i="6" l="1"/>
  <c r="F1956" i="6"/>
  <c r="E1956" i="6"/>
  <c r="D1956" i="6"/>
  <c r="C1956" i="6"/>
  <c r="A1959" i="6" s="1"/>
  <c r="B1956" i="6"/>
  <c r="C1942" i="6" l="1"/>
  <c r="A1945" i="6" s="1"/>
  <c r="D1942" i="6"/>
  <c r="E1942" i="6"/>
  <c r="F1942" i="6"/>
  <c r="J1942" i="6"/>
  <c r="B1942" i="6"/>
  <c r="D1920" i="6" l="1"/>
  <c r="J1920" i="6"/>
  <c r="F1920" i="6"/>
  <c r="E1920" i="6"/>
  <c r="C1920" i="6"/>
  <c r="A1922" i="6" s="1"/>
  <c r="B1920" i="6"/>
  <c r="J1903" i="6"/>
  <c r="F1903" i="6"/>
  <c r="E1903" i="6"/>
  <c r="D1903" i="6"/>
  <c r="C1903" i="6"/>
  <c r="A1905" i="6" s="1"/>
  <c r="B1903" i="6"/>
  <c r="J1887" i="6" l="1"/>
  <c r="F1887" i="6"/>
  <c r="E1887" i="6"/>
  <c r="D1887" i="6"/>
  <c r="C1887" i="6"/>
  <c r="A1889" i="6" s="1"/>
  <c r="B1887" i="6"/>
  <c r="C1871" i="6"/>
  <c r="D1871" i="6"/>
  <c r="E1871" i="6"/>
  <c r="F1871" i="6"/>
  <c r="K1888" i="6" l="1"/>
  <c r="W1893" i="6" s="1"/>
  <c r="J1871" i="6"/>
  <c r="A1873" i="6"/>
  <c r="K1872" i="6" s="1"/>
  <c r="B1871" i="6"/>
  <c r="J1855" i="6"/>
  <c r="F1855" i="6"/>
  <c r="E1855" i="6"/>
  <c r="D1855" i="6"/>
  <c r="C1855" i="6"/>
  <c r="A1857" i="6" s="1"/>
  <c r="B1855" i="6"/>
  <c r="K1844" i="6" l="1"/>
  <c r="C1842" i="6"/>
  <c r="D1842" i="6"/>
  <c r="E1842" i="6"/>
  <c r="F1842" i="6"/>
  <c r="J1842" i="6"/>
  <c r="B1842" i="6"/>
  <c r="F1823" i="6" l="1"/>
  <c r="E1823" i="6"/>
  <c r="D1823" i="6"/>
  <c r="C1823" i="6"/>
  <c r="B1823" i="6"/>
  <c r="F1804" i="6" l="1"/>
  <c r="E1804" i="6"/>
  <c r="D1804" i="6"/>
  <c r="C1804" i="6"/>
  <c r="B1804" i="6"/>
  <c r="F1790" i="6"/>
  <c r="E1790" i="6"/>
  <c r="D1790" i="6"/>
  <c r="C1790" i="6"/>
  <c r="B1790" i="6"/>
  <c r="C1770" i="6"/>
  <c r="D1770" i="6"/>
  <c r="E1770" i="6"/>
  <c r="F1770" i="6"/>
  <c r="B1770" i="6"/>
  <c r="J1770" i="6"/>
  <c r="J1754" i="6" l="1"/>
  <c r="C1754" i="6" l="1"/>
  <c r="A1756" i="6" s="1"/>
  <c r="K1756" i="6" s="1"/>
  <c r="D1754" i="6"/>
  <c r="E1754" i="6"/>
  <c r="F1754" i="6"/>
  <c r="B1754" i="6"/>
  <c r="L2191" i="6" s="1"/>
  <c r="J1732" i="6" l="1"/>
  <c r="F1732" i="6"/>
  <c r="E1732" i="6"/>
  <c r="D1732" i="6"/>
  <c r="C1732" i="6"/>
  <c r="A1734" i="6" s="1"/>
  <c r="B1732" i="6"/>
  <c r="C1721" i="6" l="1"/>
  <c r="J1721" i="6" l="1"/>
  <c r="F1721" i="6"/>
  <c r="E1721" i="6"/>
  <c r="D1721" i="6"/>
  <c r="A1723" i="6"/>
  <c r="K1721" i="6" s="1"/>
  <c r="B1721" i="6"/>
  <c r="C1701" i="6" l="1"/>
  <c r="A1703" i="6" s="1"/>
  <c r="K1702" i="6" s="1"/>
  <c r="D1701" i="6"/>
  <c r="E1701" i="6"/>
  <c r="F1701" i="6"/>
  <c r="B1701" i="6"/>
  <c r="J1701" i="6"/>
  <c r="F1679" i="6" l="1"/>
  <c r="E1679" i="6"/>
  <c r="D1662" i="6"/>
  <c r="C1679" i="6" l="1"/>
  <c r="F1662" i="6" l="1"/>
  <c r="E1662" i="6"/>
  <c r="C1662" i="6"/>
  <c r="J1679" i="6" l="1"/>
  <c r="D1679" i="6"/>
  <c r="A1681" i="6"/>
  <c r="B1679" i="6"/>
  <c r="K1679" i="6" l="1"/>
  <c r="J1662" i="6"/>
  <c r="A1664" i="6"/>
  <c r="B1662" i="6"/>
  <c r="K1662" i="6" l="1"/>
  <c r="M1679" i="6" s="1"/>
  <c r="J1637" i="6"/>
  <c r="F1637" i="6"/>
  <c r="E1637" i="6"/>
  <c r="D1637" i="6"/>
  <c r="C1637" i="6"/>
  <c r="A1639" i="6" s="1"/>
  <c r="B1637" i="6"/>
  <c r="B1620" i="6" l="1"/>
  <c r="J1620" i="6"/>
  <c r="F1620" i="6"/>
  <c r="E1620" i="6"/>
  <c r="D1620" i="6"/>
  <c r="C1620" i="6"/>
  <c r="A1622" i="6" s="1"/>
  <c r="K1622" i="6" s="1"/>
  <c r="J1603" i="6" l="1"/>
  <c r="F1603" i="6"/>
  <c r="E1603" i="6"/>
  <c r="D1603" i="6"/>
  <c r="C1603" i="6"/>
  <c r="A1605" i="6" s="1"/>
  <c r="K1605" i="6" s="1"/>
  <c r="B1603" i="6"/>
  <c r="J1581" i="6" l="1"/>
  <c r="F1581" i="6"/>
  <c r="E1581" i="6"/>
  <c r="D1581" i="6"/>
  <c r="C1581" i="6"/>
  <c r="A1583" i="6" s="1"/>
  <c r="B1581" i="6"/>
  <c r="J1559" i="6" l="1"/>
  <c r="F1559" i="6"/>
  <c r="E1559" i="6"/>
  <c r="D1559" i="6"/>
  <c r="C1559" i="6"/>
  <c r="A1561" i="6" s="1"/>
  <c r="B1559" i="6"/>
  <c r="J1542" i="6" l="1"/>
  <c r="F1542" i="6"/>
  <c r="E1542" i="6"/>
  <c r="D1542" i="6"/>
  <c r="C1542" i="6"/>
  <c r="A1544" i="6" s="1"/>
  <c r="B1542" i="6"/>
  <c r="J1529" i="6"/>
  <c r="F1529" i="6"/>
  <c r="E1529" i="6"/>
  <c r="D1529" i="6"/>
  <c r="C1529" i="6"/>
  <c r="A1531" i="6" s="1"/>
  <c r="B1529" i="6"/>
  <c r="K1542" i="6" l="1"/>
  <c r="K1529" i="6"/>
  <c r="J1514" i="6"/>
  <c r="F1514" i="6"/>
  <c r="E1514" i="6"/>
  <c r="D1514" i="6"/>
  <c r="C1514" i="6"/>
  <c r="A1516" i="6" s="1"/>
  <c r="B1514" i="6"/>
  <c r="J1496" i="6" l="1"/>
  <c r="F1496" i="6"/>
  <c r="E1496" i="6"/>
  <c r="D1496" i="6"/>
  <c r="C1496" i="6"/>
  <c r="A1498" i="6" s="1"/>
  <c r="K1497" i="6" s="1"/>
  <c r="B1496" i="6"/>
  <c r="D1320" i="6" l="1"/>
  <c r="D1296" i="6"/>
  <c r="J1473" i="6" l="1"/>
  <c r="F1473" i="6"/>
  <c r="E1473" i="6"/>
  <c r="D1473" i="6"/>
  <c r="C1473" i="6"/>
  <c r="A1475" i="6" s="1"/>
  <c r="B1473" i="6"/>
  <c r="J1449" i="6" l="1"/>
  <c r="F1449" i="6"/>
  <c r="E1449" i="6"/>
  <c r="D1449" i="6"/>
  <c r="C1449" i="6"/>
  <c r="A1451" i="6" s="1"/>
  <c r="K1451" i="6" s="1"/>
  <c r="B1449" i="6"/>
  <c r="J1431" i="6" l="1"/>
  <c r="F1431" i="6"/>
  <c r="E1431" i="6"/>
  <c r="D1431" i="6"/>
  <c r="C1431" i="6"/>
  <c r="A1433" i="6" s="1"/>
  <c r="K1432" i="6" s="1"/>
  <c r="B1431" i="6"/>
  <c r="D1403" i="6" l="1"/>
  <c r="D1356" i="6"/>
  <c r="D1372" i="6"/>
  <c r="D1389" i="6"/>
  <c r="J1403" i="6"/>
  <c r="F1403" i="6"/>
  <c r="E1403" i="6"/>
  <c r="C1403" i="6"/>
  <c r="A1405" i="6" s="1"/>
  <c r="B1403" i="6"/>
  <c r="J1389" i="6" l="1"/>
  <c r="F1389" i="6"/>
  <c r="E1389" i="6"/>
  <c r="C1389" i="6"/>
  <c r="A1391" i="6" s="1"/>
  <c r="B1389" i="6"/>
  <c r="J1372" i="6"/>
  <c r="F1372" i="6"/>
  <c r="E1372" i="6"/>
  <c r="C1372" i="6"/>
  <c r="A1374" i="6" s="1"/>
  <c r="B1372" i="6"/>
  <c r="J1356" i="6" l="1"/>
  <c r="F1356" i="6"/>
  <c r="E1356" i="6"/>
  <c r="C1356" i="6"/>
  <c r="A1358" i="6" s="1"/>
  <c r="B1356" i="6"/>
  <c r="J1336" i="6" l="1"/>
  <c r="F1336" i="6"/>
  <c r="E1336" i="6"/>
  <c r="C1336" i="6"/>
  <c r="A1338" i="6" s="1"/>
  <c r="B1336" i="6"/>
  <c r="K1338" i="6" l="1"/>
  <c r="J1320" i="6"/>
  <c r="F1320" i="6"/>
  <c r="E1320" i="6"/>
  <c r="C1320" i="6"/>
  <c r="A1322" i="6" s="1"/>
  <c r="B1320" i="6"/>
  <c r="B1296" i="6" l="1"/>
  <c r="J1296" i="6"/>
  <c r="F1296" i="6"/>
  <c r="E1296" i="6"/>
  <c r="C1296" i="6"/>
  <c r="A1298" i="6" s="1"/>
  <c r="K1298" i="6" s="1"/>
  <c r="J1280" i="6" l="1"/>
  <c r="F1280" i="6"/>
  <c r="E1280" i="6"/>
  <c r="C1280" i="6"/>
  <c r="A1282" i="6" s="1"/>
  <c r="B1280" i="6"/>
  <c r="K1280" i="6" l="1"/>
  <c r="J1265" i="6"/>
  <c r="F1265" i="6"/>
  <c r="E1265" i="6"/>
  <c r="D1265" i="6"/>
  <c r="C1265" i="6"/>
  <c r="A1267" i="6" s="1"/>
  <c r="B1265" i="6"/>
  <c r="K1266" i="6" l="1"/>
  <c r="B1240" i="6"/>
  <c r="J1240" i="6"/>
  <c r="F1240" i="6"/>
  <c r="E1240" i="6"/>
  <c r="D1240" i="6"/>
  <c r="C1240" i="6"/>
  <c r="A1242" i="6" s="1"/>
  <c r="J1217" i="6" l="1"/>
  <c r="F1217" i="6"/>
  <c r="E1217" i="6"/>
  <c r="D1217" i="6"/>
  <c r="C1217" i="6"/>
  <c r="A1219" i="6" s="1"/>
  <c r="L1218" i="6" s="1"/>
  <c r="B1217" i="6"/>
  <c r="C1187" i="6" l="1"/>
  <c r="A1189" i="6" s="1"/>
  <c r="D1187" i="6"/>
  <c r="E1187" i="6"/>
  <c r="F1187" i="6"/>
  <c r="J1187" i="6"/>
  <c r="B1187" i="6"/>
  <c r="J1154" i="6" l="1"/>
  <c r="F1154" i="6"/>
  <c r="E1154" i="6"/>
  <c r="D1154" i="6"/>
  <c r="C1154" i="6"/>
  <c r="A1156" i="6" s="1"/>
  <c r="B1154" i="6"/>
  <c r="K1110" i="6" l="1"/>
  <c r="C1110" i="6"/>
  <c r="A1112" i="6" s="1"/>
  <c r="D1110" i="6"/>
  <c r="E1110" i="6"/>
  <c r="F1110" i="6"/>
  <c r="J1110" i="6"/>
  <c r="B1110" i="6"/>
  <c r="K1112" i="6" l="1"/>
  <c r="C1018" i="6"/>
  <c r="A1020" i="6" s="1"/>
  <c r="D1018" i="6"/>
  <c r="E1018" i="6"/>
  <c r="F1018" i="6"/>
  <c r="J1018" i="6"/>
  <c r="B1018" i="6"/>
  <c r="K1020" i="6" l="1"/>
  <c r="B448" i="6"/>
  <c r="B426" i="6"/>
  <c r="C934" i="6" l="1"/>
  <c r="A936" i="6" s="1"/>
  <c r="D934" i="6"/>
  <c r="E934" i="6"/>
  <c r="F934" i="6"/>
  <c r="J934" i="6"/>
  <c r="B934" i="6"/>
  <c r="K934" i="6" l="1"/>
  <c r="J860" i="6"/>
  <c r="F860" i="6"/>
  <c r="E860" i="6"/>
  <c r="D860" i="6"/>
  <c r="C860" i="6"/>
  <c r="A862" i="6" s="1"/>
  <c r="K862" i="6" s="1"/>
  <c r="B860" i="6"/>
  <c r="C797" i="6" l="1"/>
  <c r="A799" i="6" s="1"/>
  <c r="K799" i="6" s="1"/>
  <c r="D797" i="6"/>
  <c r="E797" i="6"/>
  <c r="F797" i="6"/>
  <c r="J797" i="6"/>
  <c r="B797" i="6"/>
  <c r="J703" i="6" l="1"/>
  <c r="F703" i="6"/>
  <c r="E703" i="6"/>
  <c r="D703" i="6"/>
  <c r="C703" i="6"/>
  <c r="A705" i="6" s="1"/>
  <c r="B703" i="6"/>
  <c r="J641" i="6" l="1"/>
  <c r="F641" i="6"/>
  <c r="E641" i="6"/>
  <c r="D641" i="6"/>
  <c r="C641" i="6"/>
  <c r="A643" i="6" s="1"/>
  <c r="K643" i="6" s="1"/>
  <c r="B641" i="6"/>
  <c r="J605" i="6" l="1"/>
  <c r="F605" i="6"/>
  <c r="E605" i="6"/>
  <c r="D605" i="6"/>
  <c r="C605" i="6"/>
  <c r="B605" i="6"/>
  <c r="J572" i="6" l="1"/>
  <c r="K572" i="6" s="1"/>
  <c r="F572" i="6"/>
  <c r="E572" i="6"/>
  <c r="D572" i="6"/>
  <c r="C572" i="6"/>
  <c r="B572" i="6"/>
  <c r="J557" i="6"/>
  <c r="K557" i="6" s="1"/>
  <c r="F557" i="6"/>
  <c r="E557" i="6"/>
  <c r="D557" i="6"/>
  <c r="C557" i="6"/>
  <c r="B557" i="6"/>
  <c r="J541" i="6" l="1"/>
  <c r="F541" i="6"/>
  <c r="E541" i="6"/>
  <c r="D541" i="6"/>
  <c r="C541" i="6"/>
  <c r="B541" i="6"/>
  <c r="J516" i="6" l="1"/>
  <c r="F516" i="6"/>
  <c r="E516" i="6"/>
  <c r="D516" i="6"/>
  <c r="C516" i="6"/>
  <c r="B516" i="6"/>
  <c r="J495" i="6" l="1"/>
  <c r="F495" i="6"/>
  <c r="E495" i="6"/>
  <c r="D495" i="6"/>
  <c r="C495" i="6"/>
  <c r="B495" i="6"/>
  <c r="C475" i="6" l="1"/>
  <c r="D475" i="6"/>
  <c r="E475" i="6"/>
  <c r="F475" i="6"/>
  <c r="J475" i="6"/>
  <c r="B475" i="6"/>
  <c r="J448" i="6" l="1"/>
  <c r="D448" i="6"/>
  <c r="F448" i="6" l="1"/>
  <c r="E448" i="6"/>
  <c r="C448" i="6"/>
  <c r="C426" i="6" l="1"/>
  <c r="J426" i="6" l="1"/>
  <c r="F426" i="6"/>
  <c r="E426" i="6"/>
  <c r="F408" i="6"/>
  <c r="J382" i="6" l="1"/>
  <c r="F382" i="6"/>
  <c r="E382" i="6"/>
  <c r="D382" i="6"/>
  <c r="C382" i="6"/>
  <c r="B382" i="6"/>
  <c r="J363" i="6" l="1"/>
  <c r="F363" i="6"/>
  <c r="E363" i="6"/>
  <c r="D363" i="6"/>
  <c r="C363" i="6"/>
  <c r="B363" i="6"/>
  <c r="J338" i="6" l="1"/>
  <c r="F338" i="6"/>
  <c r="E338" i="6"/>
  <c r="D338" i="6"/>
  <c r="C338" i="6"/>
  <c r="B338" i="6"/>
  <c r="J310" i="6" l="1"/>
  <c r="F310" i="6"/>
  <c r="E310" i="6"/>
  <c r="D310" i="6"/>
  <c r="C310" i="6"/>
  <c r="B310" i="6"/>
  <c r="K285" i="6" l="1"/>
  <c r="J283" i="6" l="1"/>
  <c r="F283" i="6"/>
  <c r="E283" i="6"/>
  <c r="D283" i="6"/>
  <c r="C283" i="6"/>
  <c r="B283" i="6"/>
  <c r="J240" i="6" l="1"/>
  <c r="K239" i="6" s="1"/>
  <c r="F240" i="6"/>
  <c r="E240" i="6"/>
  <c r="D240" i="6"/>
  <c r="C240" i="6"/>
  <c r="B240" i="6"/>
  <c r="K164" i="6" l="1"/>
  <c r="J206" i="6"/>
  <c r="K207" i="6" s="1"/>
  <c r="F206" i="6"/>
  <c r="E206" i="6"/>
  <c r="D206" i="6"/>
  <c r="C206" i="6"/>
  <c r="B206" i="6"/>
  <c r="J163" i="6"/>
  <c r="F163" i="6"/>
  <c r="E163" i="6"/>
  <c r="D163" i="6"/>
  <c r="C163" i="6"/>
  <c r="B163" i="6"/>
  <c r="B112" i="6" l="1"/>
  <c r="J112" i="6"/>
  <c r="K114" i="6" s="1"/>
  <c r="F112" i="6"/>
  <c r="E112" i="6"/>
  <c r="D112" i="6"/>
  <c r="C112" i="6"/>
  <c r="C58" i="6" l="1"/>
  <c r="M1191" i="6" s="1"/>
  <c r="N1190" i="6" s="1"/>
  <c r="N1193" i="6" s="1"/>
  <c r="D58" i="6"/>
  <c r="E58" i="6"/>
  <c r="F58" i="6"/>
  <c r="J58" i="6"/>
  <c r="B58" i="6"/>
  <c r="M937" i="6" s="1"/>
  <c r="K60" i="6" l="1"/>
  <c r="H749" i="5"/>
  <c r="G749" i="5"/>
  <c r="F749" i="5"/>
  <c r="E749" i="5"/>
  <c r="D749" i="5"/>
  <c r="C749" i="5"/>
  <c r="B749" i="5"/>
  <c r="H731" i="5" l="1"/>
  <c r="G731" i="5"/>
  <c r="F731" i="5"/>
  <c r="E731" i="5"/>
  <c r="D731" i="5"/>
  <c r="C731" i="5"/>
  <c r="B731" i="5"/>
  <c r="H706" i="5" l="1"/>
  <c r="G706" i="5"/>
  <c r="F706" i="5"/>
  <c r="E706" i="5"/>
  <c r="D706" i="5"/>
  <c r="C706" i="5"/>
  <c r="B706" i="5"/>
  <c r="H686" i="5" l="1"/>
  <c r="G686" i="5"/>
  <c r="F686" i="5"/>
  <c r="E686" i="5"/>
  <c r="D686" i="5"/>
  <c r="C686" i="5"/>
  <c r="B686" i="5"/>
  <c r="H663" i="5" l="1"/>
  <c r="G663" i="5"/>
  <c r="F663" i="5"/>
  <c r="E663" i="5"/>
  <c r="D663" i="5"/>
  <c r="C663" i="5"/>
  <c r="B663" i="5"/>
  <c r="H635" i="5" l="1"/>
  <c r="G635" i="5"/>
  <c r="F635" i="5"/>
  <c r="E635" i="5"/>
  <c r="D635" i="5"/>
  <c r="C635" i="5"/>
  <c r="B635" i="5"/>
  <c r="H618" i="5" l="1"/>
  <c r="G618" i="5"/>
  <c r="F618" i="5"/>
  <c r="E618" i="5"/>
  <c r="D618" i="5"/>
  <c r="C618" i="5"/>
  <c r="B618" i="5"/>
  <c r="H597" i="5"/>
  <c r="G597" i="5"/>
  <c r="F597" i="5"/>
  <c r="E597" i="5"/>
  <c r="D597" i="5"/>
  <c r="C597" i="5"/>
  <c r="B597" i="5"/>
  <c r="H574" i="5" l="1"/>
  <c r="G574" i="5"/>
  <c r="F574" i="5"/>
  <c r="E574" i="5"/>
  <c r="D574" i="5"/>
  <c r="C574" i="5"/>
  <c r="B574" i="5"/>
  <c r="F553" i="5"/>
  <c r="E553" i="5"/>
  <c r="H553" i="5"/>
  <c r="G553" i="5"/>
  <c r="D553" i="5"/>
  <c r="C553" i="5"/>
  <c r="B553" i="5"/>
  <c r="C517" i="5" l="1"/>
  <c r="B517" i="5"/>
  <c r="H517" i="5"/>
  <c r="G517" i="5"/>
  <c r="F517" i="5"/>
  <c r="E517" i="5"/>
  <c r="D517" i="5"/>
  <c r="H485" i="5"/>
  <c r="G485" i="5"/>
  <c r="F485" i="5"/>
  <c r="E485" i="5"/>
  <c r="D485" i="5"/>
  <c r="C485" i="5"/>
  <c r="B485" i="5"/>
  <c r="H465" i="5"/>
  <c r="G465" i="5"/>
  <c r="F465" i="5"/>
  <c r="E465" i="5"/>
  <c r="D465" i="5"/>
  <c r="C465" i="5"/>
  <c r="B465" i="5"/>
  <c r="H430" i="5"/>
  <c r="G430" i="5"/>
  <c r="F430" i="5"/>
  <c r="E430" i="5"/>
  <c r="D430" i="5"/>
  <c r="C430" i="5"/>
  <c r="B430" i="5"/>
  <c r="H405" i="5" l="1"/>
  <c r="G405" i="5"/>
  <c r="F405" i="5"/>
  <c r="E405" i="5"/>
  <c r="D405" i="5"/>
  <c r="C405" i="5"/>
  <c r="B405" i="5"/>
  <c r="H379" i="5" l="1"/>
  <c r="G379" i="5"/>
  <c r="F379" i="5"/>
  <c r="E379" i="5"/>
  <c r="D379" i="5"/>
  <c r="C379" i="5"/>
  <c r="B379" i="5"/>
  <c r="H352" i="5" l="1"/>
  <c r="G352" i="5"/>
  <c r="F352" i="5"/>
  <c r="E352" i="5"/>
  <c r="D352" i="5"/>
  <c r="C352" i="5"/>
  <c r="B352" i="5"/>
  <c r="H320" i="5"/>
  <c r="G320" i="5"/>
  <c r="F320" i="5"/>
  <c r="E320" i="5"/>
  <c r="D320" i="5"/>
  <c r="C320" i="5"/>
  <c r="B320" i="5"/>
  <c r="H286" i="5" l="1"/>
  <c r="G286" i="5"/>
  <c r="F286" i="5"/>
  <c r="E286" i="5"/>
  <c r="D286" i="5"/>
  <c r="C286" i="5"/>
  <c r="B286" i="5"/>
  <c r="H269" i="5"/>
  <c r="G269" i="5"/>
  <c r="F269" i="5"/>
  <c r="E269" i="5"/>
  <c r="D269" i="5"/>
  <c r="C269" i="5"/>
  <c r="B269" i="5"/>
  <c r="H250" i="5" l="1"/>
  <c r="G250" i="5"/>
  <c r="F250" i="5"/>
  <c r="E250" i="5"/>
  <c r="D250" i="5"/>
  <c r="C250" i="5"/>
  <c r="B250" i="5"/>
  <c r="H219" i="5" l="1"/>
  <c r="G219" i="5"/>
  <c r="F219" i="5"/>
  <c r="E219" i="5"/>
  <c r="D219" i="5"/>
  <c r="C219" i="5"/>
  <c r="B219" i="5"/>
  <c r="H184" i="5" l="1"/>
  <c r="G184" i="5"/>
  <c r="F184" i="5"/>
  <c r="E184" i="5"/>
  <c r="D184" i="5"/>
  <c r="C184" i="5"/>
  <c r="B184" i="5"/>
  <c r="H151" i="5" l="1"/>
  <c r="G151" i="5"/>
  <c r="F151" i="5"/>
  <c r="E151" i="5"/>
  <c r="D151" i="5"/>
  <c r="C151" i="5"/>
  <c r="B151" i="5"/>
  <c r="C117" i="5" l="1"/>
  <c r="D117" i="5"/>
  <c r="E117" i="5"/>
  <c r="F117" i="5"/>
  <c r="G117" i="5"/>
  <c r="H117" i="5"/>
  <c r="B117" i="5"/>
  <c r="B64" i="5" l="1"/>
  <c r="G64" i="5"/>
  <c r="F64" i="5"/>
  <c r="E64" i="5"/>
  <c r="D64" i="5"/>
  <c r="C64" i="5"/>
  <c r="G39" i="5"/>
  <c r="F39" i="5"/>
  <c r="E39" i="5"/>
  <c r="D39" i="5"/>
  <c r="C39" i="5"/>
  <c r="B39" i="5"/>
  <c r="G17" i="5"/>
  <c r="F17" i="5"/>
  <c r="E17" i="5"/>
  <c r="D17" i="5"/>
  <c r="C17" i="5"/>
  <c r="B17" i="5"/>
  <c r="G897" i="4" l="1"/>
  <c r="F897" i="4"/>
  <c r="E897" i="4"/>
  <c r="D897" i="4"/>
  <c r="C897" i="4"/>
  <c r="B897" i="4"/>
  <c r="G874" i="4" l="1"/>
  <c r="F874" i="4"/>
  <c r="E874" i="4"/>
  <c r="D874" i="4"/>
  <c r="C874" i="4"/>
  <c r="B874" i="4"/>
  <c r="G850" i="4" l="1"/>
  <c r="F850" i="4"/>
  <c r="E850" i="4"/>
  <c r="D850" i="4"/>
  <c r="C850" i="4"/>
  <c r="B850" i="4"/>
  <c r="G822" i="4" l="1"/>
  <c r="F822" i="4"/>
  <c r="E822" i="4"/>
  <c r="D822" i="4"/>
  <c r="C822" i="4"/>
  <c r="B822" i="4"/>
  <c r="G793" i="4" l="1"/>
  <c r="F793" i="4"/>
  <c r="E793" i="4"/>
  <c r="D793" i="4"/>
  <c r="C793" i="4"/>
  <c r="B793" i="4"/>
  <c r="G773" i="4"/>
  <c r="F773" i="4"/>
  <c r="E773" i="4"/>
  <c r="D773" i="4"/>
  <c r="C773" i="4"/>
  <c r="B773" i="4"/>
  <c r="G747" i="4" l="1"/>
  <c r="F747" i="4"/>
  <c r="E747" i="4"/>
  <c r="D747" i="4"/>
  <c r="C747" i="4"/>
  <c r="B747" i="4"/>
  <c r="G709" i="4" l="1"/>
  <c r="F709" i="4"/>
  <c r="E709" i="4"/>
  <c r="D709" i="4"/>
  <c r="C709" i="4"/>
  <c r="B709" i="4"/>
  <c r="G677" i="4" l="1"/>
  <c r="F677" i="4"/>
  <c r="E677" i="4"/>
  <c r="D677" i="4"/>
  <c r="C677" i="4"/>
  <c r="B677" i="4"/>
  <c r="G645" i="4" l="1"/>
  <c r="F645" i="4"/>
  <c r="E645" i="4"/>
  <c r="D645" i="4"/>
  <c r="C645" i="4"/>
  <c r="B645" i="4"/>
  <c r="G613" i="4" l="1"/>
  <c r="F613" i="4"/>
  <c r="E613" i="4"/>
  <c r="D613" i="4"/>
  <c r="C613" i="4"/>
  <c r="B613" i="4"/>
  <c r="G571" i="4" l="1"/>
  <c r="F571" i="4"/>
  <c r="E571" i="4"/>
  <c r="D571" i="4"/>
  <c r="C571" i="4"/>
  <c r="B571" i="4"/>
  <c r="G545" i="4"/>
  <c r="F545" i="4"/>
  <c r="E545" i="4"/>
  <c r="D545" i="4"/>
  <c r="C545" i="4"/>
  <c r="B545" i="4"/>
  <c r="D514" i="4"/>
  <c r="E514" i="4"/>
  <c r="F514" i="4"/>
  <c r="C514" i="4" l="1"/>
  <c r="B514" i="4"/>
  <c r="G514" i="4" l="1"/>
  <c r="G483" i="4" l="1"/>
  <c r="F483" i="4"/>
  <c r="E483" i="4"/>
  <c r="D483" i="4"/>
  <c r="C483" i="4"/>
  <c r="B483" i="4"/>
  <c r="G463" i="4" l="1"/>
  <c r="F463" i="4"/>
  <c r="E463" i="4"/>
  <c r="D463" i="4"/>
  <c r="C463" i="4"/>
  <c r="B463" i="4"/>
  <c r="G434" i="4" l="1"/>
  <c r="F434" i="4"/>
  <c r="E434" i="4"/>
  <c r="D434" i="4"/>
  <c r="C434" i="4"/>
  <c r="B434" i="4"/>
  <c r="G404" i="4" l="1"/>
  <c r="F404" i="4"/>
  <c r="E404" i="4"/>
  <c r="D404" i="4"/>
  <c r="C404" i="4"/>
  <c r="B404" i="4"/>
  <c r="G370" i="4" l="1"/>
  <c r="F370" i="4"/>
  <c r="E370" i="4"/>
  <c r="D370" i="4"/>
  <c r="C370" i="4"/>
  <c r="B370" i="4"/>
  <c r="G346" i="4"/>
  <c r="F346" i="4"/>
  <c r="E346" i="4"/>
  <c r="D346" i="4"/>
  <c r="C346" i="4"/>
  <c r="B346" i="4"/>
  <c r="G319" i="4" l="1"/>
  <c r="F319" i="4"/>
  <c r="E319" i="4"/>
  <c r="D319" i="4"/>
  <c r="C319" i="4"/>
  <c r="B319" i="4"/>
  <c r="G288" i="4" l="1"/>
  <c r="F288" i="4"/>
  <c r="E288" i="4"/>
  <c r="D288" i="4"/>
  <c r="C288" i="4"/>
  <c r="B288" i="4"/>
  <c r="G253" i="4" l="1"/>
  <c r="F253" i="4"/>
  <c r="E253" i="4"/>
  <c r="D253" i="4"/>
  <c r="C253" i="4"/>
  <c r="B253" i="4"/>
  <c r="G217" i="4" l="1"/>
  <c r="F217" i="4"/>
  <c r="E217" i="4"/>
  <c r="D217" i="4"/>
  <c r="C217" i="4"/>
  <c r="B217" i="4"/>
  <c r="G187" i="4" l="1"/>
  <c r="F187" i="4"/>
  <c r="E187" i="4"/>
  <c r="D187" i="4"/>
  <c r="C187" i="4"/>
  <c r="B187" i="4"/>
  <c r="G139" i="4" l="1"/>
  <c r="F139" i="4"/>
  <c r="E139" i="4"/>
  <c r="D139" i="4"/>
  <c r="C139" i="4"/>
  <c r="B139" i="4"/>
  <c r="G125" i="4"/>
  <c r="F125" i="4"/>
  <c r="E125" i="4"/>
  <c r="D125" i="4"/>
  <c r="C125" i="4"/>
  <c r="B125" i="4"/>
  <c r="G102" i="4" l="1"/>
  <c r="F102" i="4"/>
  <c r="E102" i="4"/>
  <c r="D102" i="4"/>
  <c r="C102" i="4"/>
  <c r="B102" i="4"/>
  <c r="G85" i="4" l="1"/>
  <c r="F85" i="4"/>
  <c r="E85" i="4"/>
  <c r="D85" i="4"/>
  <c r="C85" i="4"/>
  <c r="B85" i="4"/>
  <c r="H148" i="1"/>
  <c r="G148" i="1"/>
  <c r="F148" i="1"/>
  <c r="E148" i="1"/>
  <c r="D148" i="1"/>
  <c r="C148" i="1"/>
  <c r="B148" i="1"/>
  <c r="G55" i="4" l="1"/>
  <c r="F55" i="4"/>
  <c r="E55" i="4"/>
  <c r="D55" i="4"/>
  <c r="C55" i="4"/>
  <c r="B55" i="4"/>
  <c r="G26" i="4" l="1"/>
  <c r="F26" i="4"/>
  <c r="E26" i="4"/>
  <c r="D26" i="4"/>
  <c r="C26" i="4"/>
  <c r="B26" i="4"/>
  <c r="C118" i="1" l="1"/>
  <c r="D118" i="1"/>
  <c r="E118" i="1"/>
  <c r="F118" i="1"/>
  <c r="G118" i="1"/>
  <c r="H118" i="1"/>
  <c r="B118" i="1" l="1"/>
  <c r="G89" i="1" l="1"/>
  <c r="E89" i="1"/>
  <c r="D89" i="1"/>
  <c r="C89" i="1"/>
  <c r="B89" i="1"/>
  <c r="G74" i="1"/>
  <c r="E74" i="1"/>
  <c r="D74" i="1"/>
  <c r="C74" i="1"/>
  <c r="B74" i="1"/>
  <c r="G45" i="1"/>
  <c r="E45" i="1"/>
  <c r="D45" i="1"/>
  <c r="C45" i="1"/>
  <c r="B45" i="1"/>
  <c r="D18" i="3" l="1"/>
  <c r="B18" i="3"/>
  <c r="A18" i="3"/>
  <c r="G19" i="1"/>
  <c r="E19" i="1"/>
  <c r="D8" i="3"/>
  <c r="B8" i="3"/>
  <c r="A8" i="3"/>
  <c r="A9" i="3" s="1"/>
  <c r="A3" i="1"/>
  <c r="C19" i="1"/>
  <c r="D19" i="1"/>
  <c r="B19" i="1"/>
  <c r="A19" i="3" l="1"/>
  <c r="M3433" i="6" l="1"/>
  <c r="M5561" i="6"/>
  <c r="M3403" i="6"/>
  <c r="M3460" i="6"/>
</calcChain>
</file>

<file path=xl/sharedStrings.xml><?xml version="1.0" encoding="utf-8"?>
<sst xmlns="http://schemas.openxmlformats.org/spreadsheetml/2006/main" count="40620" uniqueCount="8666">
  <si>
    <t xml:space="preserve">88 лом </t>
  </si>
  <si>
    <t xml:space="preserve">примечание </t>
  </si>
  <si>
    <t xml:space="preserve">45 лом </t>
  </si>
  <si>
    <t xml:space="preserve">обед и прочие </t>
  </si>
  <si>
    <t xml:space="preserve">итого </t>
  </si>
  <si>
    <t>кол-во</t>
  </si>
  <si>
    <t>сумма лом</t>
  </si>
  <si>
    <t>руслан</t>
  </si>
  <si>
    <t>7 чел.</t>
  </si>
  <si>
    <t>Energizer  35</t>
  </si>
  <si>
    <t>нал.</t>
  </si>
  <si>
    <t>без.нал</t>
  </si>
  <si>
    <t>наклемник</t>
  </si>
  <si>
    <t>Барс 100 JIS</t>
  </si>
  <si>
    <t>АКБ</t>
  </si>
  <si>
    <t>BOSCH 95</t>
  </si>
  <si>
    <t>WESTA 65</t>
  </si>
  <si>
    <t>DAMPER 60</t>
  </si>
  <si>
    <t>TEYKO 65JIS Данилла</t>
  </si>
  <si>
    <t xml:space="preserve">WESTA 60 </t>
  </si>
  <si>
    <t>MUTlu 90 низ</t>
  </si>
  <si>
    <t>FORLUX 74</t>
  </si>
  <si>
    <t>FORWARD 91</t>
  </si>
  <si>
    <t>RACER 190</t>
  </si>
  <si>
    <t>Продажа 26.10.2017г.</t>
  </si>
  <si>
    <t>Расходы</t>
  </si>
  <si>
    <t>итого:</t>
  </si>
  <si>
    <t>скидка за б/У</t>
  </si>
  <si>
    <t>приход 26.10.2017г.</t>
  </si>
  <si>
    <t xml:space="preserve">расход 26.10.2017г. Алибек </t>
  </si>
  <si>
    <t>касса 26.10.2017г.</t>
  </si>
  <si>
    <t xml:space="preserve">кол,б/у </t>
  </si>
  <si>
    <t xml:space="preserve">наименование </t>
  </si>
  <si>
    <t>лом к-во</t>
  </si>
  <si>
    <t>88 акб</t>
  </si>
  <si>
    <t>45 акб</t>
  </si>
  <si>
    <t>190 акб</t>
  </si>
  <si>
    <t>75 акб</t>
  </si>
  <si>
    <t xml:space="preserve">сдал </t>
  </si>
  <si>
    <t>27.10.2017г.</t>
  </si>
  <si>
    <t>Продажа 27.10.2017г.</t>
  </si>
  <si>
    <t>BARS 62 GOLD L+</t>
  </si>
  <si>
    <t>VOLTMAN 225 EURO</t>
  </si>
  <si>
    <t>WESTA 92 R+</t>
  </si>
  <si>
    <t>BARS 100 L+ JIS</t>
  </si>
  <si>
    <t>VOLTMAN 60 R+</t>
  </si>
  <si>
    <t>ISTOK 60 R+</t>
  </si>
  <si>
    <t>TEYKO 75 L+ JIS</t>
  </si>
  <si>
    <t>TEYKO 65 L+ JIS</t>
  </si>
  <si>
    <t>Скидка через Асель</t>
  </si>
  <si>
    <t>TEYKO 75 R+ JIS</t>
  </si>
  <si>
    <t>MOTO 6FM18AH</t>
  </si>
  <si>
    <t>Карта КазКом</t>
  </si>
  <si>
    <t>DOMINATOR 66 L+</t>
  </si>
  <si>
    <t>Через Алибека</t>
  </si>
  <si>
    <t>WESTA 192 EURO</t>
  </si>
  <si>
    <t>BARS 75 R+ JIS</t>
  </si>
  <si>
    <t>W*STAR 70 R+ PREM</t>
  </si>
  <si>
    <t>RACER 60 R+</t>
  </si>
  <si>
    <t>RACER 90 R+</t>
  </si>
  <si>
    <t>RACER 190EURO</t>
  </si>
  <si>
    <t>60 акб</t>
  </si>
  <si>
    <t>70 акб</t>
  </si>
  <si>
    <t>90 акб</t>
  </si>
  <si>
    <t>100 акб</t>
  </si>
  <si>
    <t>Продажа 28.10.2017г.</t>
  </si>
  <si>
    <t>FORWARD 75 R+</t>
  </si>
  <si>
    <t>ENERGIZER 68 R+ JIS</t>
  </si>
  <si>
    <t>(100,75) 9500</t>
  </si>
  <si>
    <t>BARS 62 GOLD R+</t>
  </si>
  <si>
    <t>BARS 50L+ тонк. Клем</t>
  </si>
  <si>
    <t>YIGITAKU70N50 L+</t>
  </si>
  <si>
    <t>ENERGIZER 95 R+ JIS</t>
  </si>
  <si>
    <t>(100,100,70,40) 16000</t>
  </si>
  <si>
    <t>BARS SILVER 55 L+</t>
  </si>
  <si>
    <t>FORLUX 60R+</t>
  </si>
  <si>
    <t>MUTLU 60 R+ JIS</t>
  </si>
  <si>
    <t>W*STAR 100 R+</t>
  </si>
  <si>
    <t>ENERGIZER 45L+ JIS тон кл</t>
  </si>
  <si>
    <t>MUTLU 90 R+</t>
  </si>
  <si>
    <t>HYPER 140</t>
  </si>
  <si>
    <t>Продажа 29.10.2017г.</t>
  </si>
  <si>
    <t>FB 66 R+</t>
  </si>
  <si>
    <t>WESTA 70 R+</t>
  </si>
  <si>
    <t>64 акб</t>
  </si>
  <si>
    <t>BARS 60 R+ SILVER</t>
  </si>
  <si>
    <t>HYPER 75 R+</t>
  </si>
  <si>
    <t>60 лом</t>
  </si>
  <si>
    <t>70 лом</t>
  </si>
  <si>
    <t>Продажа 30.10.2017г.</t>
  </si>
  <si>
    <t>Energizer 60 R+ jis</t>
  </si>
  <si>
    <t>Bars 75 R+ jis</t>
  </si>
  <si>
    <t>Bars silver 60 R+ черн. Кор. Бел. Крышка</t>
  </si>
  <si>
    <t>Teyko 75 R+ jis</t>
  </si>
  <si>
    <t>Energizer 68 R+ jis</t>
  </si>
  <si>
    <t>Energizer 45 R+ толс. Кл</t>
  </si>
  <si>
    <t>Energizer 35 L+ тонк. Кл.</t>
  </si>
  <si>
    <t xml:space="preserve">Westa 65 </t>
  </si>
  <si>
    <t>Forward 66</t>
  </si>
  <si>
    <t>Bars silver 55 R+</t>
  </si>
  <si>
    <t>Energizer 45 тонк.кл.</t>
  </si>
  <si>
    <t>Bars 65 R+ jis</t>
  </si>
  <si>
    <t>Teyko 75 L+ jis</t>
  </si>
  <si>
    <t>Moto 6 FM/12</t>
  </si>
  <si>
    <t>Forlux 70</t>
  </si>
  <si>
    <t>Voltman 60</t>
  </si>
  <si>
    <t>92 акб</t>
  </si>
  <si>
    <t>Racer 60 R+</t>
  </si>
  <si>
    <t>Мухаметов А.Ш.</t>
  </si>
  <si>
    <t>Обед</t>
  </si>
  <si>
    <t>Мото 4 ah</t>
  </si>
  <si>
    <t>Продажа 01.11.2017г.</t>
  </si>
  <si>
    <t>W*Star 60R+ premium</t>
  </si>
  <si>
    <t xml:space="preserve">Электра 90R+ </t>
  </si>
  <si>
    <t>Voltman 60 R+</t>
  </si>
  <si>
    <t>Bars 62 gold R+</t>
  </si>
  <si>
    <t>Westa 95 R+</t>
  </si>
  <si>
    <t>Virbag 190 К/Б</t>
  </si>
  <si>
    <t>Energizer 105 AGM</t>
  </si>
  <si>
    <t>140 акб</t>
  </si>
  <si>
    <t>Energizer 60R+ jis</t>
  </si>
  <si>
    <t>Energizer 68R+ jis</t>
  </si>
  <si>
    <t>Energizer 95 R+ jis</t>
  </si>
  <si>
    <t>Damper 60 R+</t>
  </si>
  <si>
    <t>Hankook 70 L+ jis</t>
  </si>
  <si>
    <t>Westa 192 euro</t>
  </si>
  <si>
    <t>Uragan 75 R+</t>
  </si>
  <si>
    <t>Bars 100 gold R+</t>
  </si>
  <si>
    <t>W*Star 70 R+ premium</t>
  </si>
  <si>
    <t>Hyper 60 R+</t>
  </si>
  <si>
    <t>Продажа .10.2017г.</t>
  </si>
  <si>
    <t>Продажа 02.11.2017г.</t>
  </si>
  <si>
    <t>Crona 60 R+</t>
  </si>
  <si>
    <t>Bars silver 75 L+</t>
  </si>
  <si>
    <t>T-Rex 75 L+ Jis</t>
  </si>
  <si>
    <t>Bars gold 100 R+/L+</t>
  </si>
  <si>
    <t>Bars 65 R+ Jis</t>
  </si>
  <si>
    <t>Forlux 74 R+</t>
  </si>
  <si>
    <t>Forlux 60 R+</t>
  </si>
  <si>
    <t>Energizer 100 R+ Premium</t>
  </si>
  <si>
    <t>unicum Bolk 190 болт</t>
  </si>
  <si>
    <t>Racer 90 R+</t>
  </si>
  <si>
    <t>Bars 62 gold L+</t>
  </si>
  <si>
    <t>Voltman 225 euro</t>
  </si>
  <si>
    <t>Energizer 68 R+ Jis</t>
  </si>
  <si>
    <t>Dominator 66 L+</t>
  </si>
  <si>
    <t>Moto 12 v9Ah</t>
  </si>
  <si>
    <t>(60/75)</t>
  </si>
  <si>
    <t>(45/55)</t>
  </si>
  <si>
    <t>Продажа 03.11.2017г.</t>
  </si>
  <si>
    <t>Energizer 70 L+ Plus</t>
  </si>
  <si>
    <t>Westa 60 R+</t>
  </si>
  <si>
    <t>Forlux 60R+</t>
  </si>
  <si>
    <t>Racer 132 Euro</t>
  </si>
  <si>
    <t>Bars 90 Silver R+</t>
  </si>
  <si>
    <t>Energizer 110 R+ Premium</t>
  </si>
  <si>
    <t>скидка Асель</t>
  </si>
  <si>
    <t>Продажа 04.11.2017г.</t>
  </si>
  <si>
    <t>60/100 акб</t>
  </si>
  <si>
    <t>Energizer 70 R+</t>
  </si>
  <si>
    <t>Hankook 62 L+</t>
  </si>
  <si>
    <t>Energizer 60 R+ Prem</t>
  </si>
  <si>
    <t>Yigitaku 70/50 R+</t>
  </si>
  <si>
    <t>Forlux 65 R+</t>
  </si>
  <si>
    <t>W*Star 100 R+</t>
  </si>
  <si>
    <t>Energizer 100 R+</t>
  </si>
  <si>
    <t>Energizer 60 R+ Jis</t>
  </si>
  <si>
    <t>Next 75 R+</t>
  </si>
  <si>
    <t>W*Star 77 R+</t>
  </si>
  <si>
    <t>Продажа 05.11.2017г.</t>
  </si>
  <si>
    <t>Bars 100 R+ Jis</t>
  </si>
  <si>
    <t>Bars 60 R+ silver</t>
  </si>
  <si>
    <t>Energizer 95 R+ Jis</t>
  </si>
  <si>
    <t>Energizer 95 R+ Plus</t>
  </si>
  <si>
    <t>Билялов А.А.</t>
  </si>
  <si>
    <t>Продажа 06.11.2017г.</t>
  </si>
  <si>
    <t xml:space="preserve">Bolk 190 К/б </t>
  </si>
  <si>
    <t>Forward 75 R+</t>
  </si>
  <si>
    <t>Racer 60 L+ gold</t>
  </si>
  <si>
    <t>Mutlu 60 R+ jis</t>
  </si>
  <si>
    <t>Hyper 75 R+ jis</t>
  </si>
  <si>
    <t>Yigiaku 70 N 50</t>
  </si>
  <si>
    <t>25500 оплатили 06.11.17 безнал</t>
  </si>
  <si>
    <t>Продажа 07.11.2017г.</t>
  </si>
  <si>
    <t>Teyko 75 R+ Jis</t>
  </si>
  <si>
    <t>Next 62 Gold R+</t>
  </si>
  <si>
    <t>Bars 90 R+ Silver</t>
  </si>
  <si>
    <t>Bars 55 L+ Silver</t>
  </si>
  <si>
    <t>Bars 42 L + Jis</t>
  </si>
  <si>
    <t>Energizer 110 Premium</t>
  </si>
  <si>
    <t>Energizer 60 R+ Premium</t>
  </si>
  <si>
    <t>Hyper 75 R+</t>
  </si>
  <si>
    <t>Energizer 35 R+ Jis тонк. Кл</t>
  </si>
  <si>
    <t>Taxi 75 L+</t>
  </si>
  <si>
    <t>Yigitaku 70N50</t>
  </si>
  <si>
    <t>T*Rex 60 R+ Premium</t>
  </si>
  <si>
    <t>Bars 62 L+ Gold</t>
  </si>
  <si>
    <t>Продажа 08.11.2017г.</t>
  </si>
  <si>
    <t>(60/60/75)</t>
  </si>
  <si>
    <t>Bars 60 R+ белый корпус</t>
  </si>
  <si>
    <t>W*Star 190 Euro</t>
  </si>
  <si>
    <t>Westa 70 R+</t>
  </si>
  <si>
    <t>Forward 91 R+</t>
  </si>
  <si>
    <t>(190/100/60)</t>
  </si>
  <si>
    <t>T*Rex 100 R+</t>
  </si>
  <si>
    <t>Energizer 35 L+ Jis</t>
  </si>
  <si>
    <t>W*Star 60 R+ Premium</t>
  </si>
  <si>
    <t>Yigitaku 70 N50</t>
  </si>
  <si>
    <t>Varta 95 R+ Jis</t>
  </si>
  <si>
    <t>Hankook 70 R+ Jis</t>
  </si>
  <si>
    <t>W*Star 90 R+</t>
  </si>
  <si>
    <t>Voltman 70 R+ замена брак на Forlux 70</t>
  </si>
  <si>
    <t>по гарантии</t>
  </si>
  <si>
    <t>Teyko 100 R+ Jis</t>
  </si>
  <si>
    <t>Racer 190 Euro</t>
  </si>
  <si>
    <t>Westa 92 R+</t>
  </si>
  <si>
    <t>(90) 4шт</t>
  </si>
  <si>
    <t>Hyper 91 R+</t>
  </si>
  <si>
    <t>(40/60)</t>
  </si>
  <si>
    <t>Итого:</t>
  </si>
  <si>
    <t>Продажа 09.11.2017г.</t>
  </si>
  <si>
    <t>(90)10000</t>
  </si>
  <si>
    <t>Mutlu 55 R+ Jis</t>
  </si>
  <si>
    <t>Racer 190 болт</t>
  </si>
  <si>
    <t>Racer 60 R+ gold</t>
  </si>
  <si>
    <t>Racer 132 euro</t>
  </si>
  <si>
    <t>(190)30000</t>
  </si>
  <si>
    <t>(100)5000</t>
  </si>
  <si>
    <t>Bars 100 L+ gold замена на W*Star 77 R+ gold + разница 2 шт 88 акб б/у лом 10000 за (Bars 100 gold L+)</t>
  </si>
  <si>
    <t>Покупка была 01.11.17 . Не подошла полярность W*Star 77 R+ Gold</t>
  </si>
  <si>
    <t>Voltman 225</t>
  </si>
  <si>
    <t>Energizer 220</t>
  </si>
  <si>
    <t>Bars 100  L+ jis</t>
  </si>
  <si>
    <t>FB 66</t>
  </si>
  <si>
    <t>Bars gold 77 R+</t>
  </si>
  <si>
    <t xml:space="preserve">Hyper 60 </t>
  </si>
  <si>
    <t>Westa 92</t>
  </si>
  <si>
    <t>Medalist 90 R+ jis</t>
  </si>
  <si>
    <t xml:space="preserve">Energizer 60 prem замена на Energizer 70 R+ st. </t>
  </si>
  <si>
    <t xml:space="preserve">Покупка была 07.11.17 . Не подошла по параметрам </t>
  </si>
  <si>
    <t xml:space="preserve">Westa 192 euro </t>
  </si>
  <si>
    <t>через Асель</t>
  </si>
  <si>
    <t>(100/100/75/60)</t>
  </si>
  <si>
    <t>Next 62 R+ Gold</t>
  </si>
  <si>
    <t>W-Star 70 prem</t>
  </si>
  <si>
    <t>Bars gold 100 L+</t>
  </si>
  <si>
    <t>Продажа 10.11.2017г.</t>
  </si>
  <si>
    <t>Bars 100 L+ jis</t>
  </si>
  <si>
    <t>Bars 100 R+ jis</t>
  </si>
  <si>
    <t>(90) 5000</t>
  </si>
  <si>
    <t>Yigitaku 70/50 L+ jis</t>
  </si>
  <si>
    <t>(100) 5000</t>
  </si>
  <si>
    <t>W-Star 77 prem</t>
  </si>
  <si>
    <t xml:space="preserve">Bars 50 R+ тонк. Кл. </t>
  </si>
  <si>
    <t xml:space="preserve">Crona 75 R+ </t>
  </si>
  <si>
    <t>Westa 65 R+</t>
  </si>
  <si>
    <t>Bars silver 75 R+</t>
  </si>
  <si>
    <t>Mutlu 90 R+ jis</t>
  </si>
  <si>
    <t>T-Rex 100 prem</t>
  </si>
  <si>
    <t>Energizer 70 R+/L+</t>
  </si>
  <si>
    <t>W-Star 60 prem</t>
  </si>
  <si>
    <t>T-rex 60 prem</t>
  </si>
  <si>
    <t>Продажа 11.11.2017г.</t>
  </si>
  <si>
    <t>Westa 192</t>
  </si>
  <si>
    <t>Bars silver 140</t>
  </si>
  <si>
    <t>Energizer 77 Prem</t>
  </si>
  <si>
    <t>Bars silver 60 R+</t>
  </si>
  <si>
    <t>Energizer 60 prem</t>
  </si>
  <si>
    <t>Medalist 70 R+ jis</t>
  </si>
  <si>
    <t>T-rex 42 R+ jis</t>
  </si>
  <si>
    <t>Energizer 70 L+</t>
  </si>
  <si>
    <t>T-rex 70 prem</t>
  </si>
  <si>
    <t>W-star 60 prem</t>
  </si>
  <si>
    <t>(70) 4500</t>
  </si>
  <si>
    <t>Продажа 12.11.2017г.</t>
  </si>
  <si>
    <t>Mutlu 100 st</t>
  </si>
  <si>
    <t>Racer 190 КБ</t>
  </si>
  <si>
    <t>T-rex 50 R+ тон. Кл</t>
  </si>
  <si>
    <t>Medalist 70 L+ jis</t>
  </si>
  <si>
    <t>Energizer 68 L+ jis</t>
  </si>
  <si>
    <t>Medalist 65 R+ jis</t>
  </si>
  <si>
    <t>Energizer 35 L+ jis</t>
  </si>
  <si>
    <t>Продажа 13.11.2017г.</t>
  </si>
  <si>
    <t>Energizer 180</t>
  </si>
  <si>
    <t>Energizer 80 prem</t>
  </si>
  <si>
    <t xml:space="preserve">Voltman 60 </t>
  </si>
  <si>
    <t>Energizer 95 AGM</t>
  </si>
  <si>
    <t>T-Rex 75 L+ jis</t>
  </si>
  <si>
    <t>Mutlu 90 R+ st</t>
  </si>
  <si>
    <t>Energizer 95 L+ jis</t>
  </si>
  <si>
    <t xml:space="preserve">Racer 60 </t>
  </si>
  <si>
    <t>Racer 75 R+</t>
  </si>
  <si>
    <t>Bars gold 100 R+</t>
  </si>
  <si>
    <t>Virbac 190 КБ</t>
  </si>
  <si>
    <t>Электра 90 R+</t>
  </si>
  <si>
    <t>Bars silver 55 L+</t>
  </si>
  <si>
    <t>Energizer 110 R+ prem</t>
  </si>
  <si>
    <t>(225) 24000</t>
  </si>
  <si>
    <t xml:space="preserve">Долг за 12.11.2017 г </t>
  </si>
  <si>
    <t>Продажа 14.11.2017г.</t>
  </si>
  <si>
    <t>Istok 140 euro</t>
  </si>
  <si>
    <t>Energizer 70 R+ St.</t>
  </si>
  <si>
    <t>Bars 75 R+ Silver</t>
  </si>
  <si>
    <t>T*Rex 100 R+ Premium</t>
  </si>
  <si>
    <t>Forward 60 R+</t>
  </si>
  <si>
    <t>Mutlu 90R+ Jis</t>
  </si>
  <si>
    <t>W*Star 100 R+ Premium</t>
  </si>
  <si>
    <t>Medalist 65 R+ Jis</t>
  </si>
  <si>
    <t>Energizer 60 R+ Plus</t>
  </si>
  <si>
    <t>Next 45 R+ толс клем</t>
  </si>
  <si>
    <t>Продажа 15.11.2017г.</t>
  </si>
  <si>
    <t>Rex 70 R+ Jis</t>
  </si>
  <si>
    <t>W*Star 77 R+ premium</t>
  </si>
  <si>
    <t>Next 190 болт</t>
  </si>
  <si>
    <t>Mutlu 100 R+ st</t>
  </si>
  <si>
    <t>Forward 66 R+</t>
  </si>
  <si>
    <t>Next 100 R+ Jis</t>
  </si>
  <si>
    <t>Energizer95 R+ Jis</t>
  </si>
  <si>
    <t>Mutlu 44 R+ SMF 54413</t>
  </si>
  <si>
    <t>Energizer 70 R+ St</t>
  </si>
  <si>
    <t>Продажа 16.11.2017г.</t>
  </si>
  <si>
    <t>Varta 60 st</t>
  </si>
  <si>
    <t>Bpsch 95 L+</t>
  </si>
  <si>
    <t>Rex 55 R+ jis тонк. Кл.</t>
  </si>
  <si>
    <t>Next 50 R+ jis толст. Кл</t>
  </si>
  <si>
    <t>W-Star 140</t>
  </si>
  <si>
    <t>Racer 75 L+ Gold</t>
  </si>
  <si>
    <t>Racer 75 R+ Gold</t>
  </si>
  <si>
    <t>Medalist 70 R+ jis(57029)</t>
  </si>
  <si>
    <t>Ернар скидка</t>
  </si>
  <si>
    <t>Hyper 91</t>
  </si>
  <si>
    <t>Forward 60</t>
  </si>
  <si>
    <t>Next gold 62 R+</t>
  </si>
  <si>
    <t>Bars gold 77 L+</t>
  </si>
  <si>
    <t>Арман 16500 со скид</t>
  </si>
  <si>
    <t>Racer 60 L+Gold</t>
  </si>
  <si>
    <t>Продажа за 17.11.2017</t>
  </si>
  <si>
    <t>Medalist 70 L+ jis(57024)</t>
  </si>
  <si>
    <t>Продажа за 18.11.2017</t>
  </si>
  <si>
    <t>Расходы:</t>
  </si>
  <si>
    <t>220 тг Почта возврат</t>
  </si>
  <si>
    <t>300 тг Парковка</t>
  </si>
  <si>
    <t>170000 Руслан</t>
  </si>
  <si>
    <t>Итого:307520</t>
  </si>
  <si>
    <t>Energizer 45 R+ Jis толс кл</t>
  </si>
  <si>
    <t>(75/60/60)</t>
  </si>
  <si>
    <t xml:space="preserve">Bars 62 L+  Gold </t>
  </si>
  <si>
    <t xml:space="preserve">Bars 62 R+  Gold </t>
  </si>
  <si>
    <t>Mutlu 100 R+ jis</t>
  </si>
  <si>
    <t>Bars 50 R+ jis</t>
  </si>
  <si>
    <t xml:space="preserve">Bars silver 60 R+ </t>
  </si>
  <si>
    <t xml:space="preserve">Voltman 60 R+ </t>
  </si>
  <si>
    <t xml:space="preserve">Energizer 100 R+ Premium </t>
  </si>
  <si>
    <t>(60)-4 шт</t>
  </si>
  <si>
    <t>Продажа за 19.11.2017</t>
  </si>
  <si>
    <t>Teyko 65 R+ Jis</t>
  </si>
  <si>
    <t>Medalist 70 R+ Jis(57029)</t>
  </si>
  <si>
    <t>Bars 60 R+ Silver</t>
  </si>
  <si>
    <t>Voltman 225 Euro</t>
  </si>
  <si>
    <t>Mutlu 60 R+ (L2 60,054 A)</t>
  </si>
  <si>
    <t>Mutlu 100 R+ (L5 100,083 A)</t>
  </si>
  <si>
    <t>150 тг парковка</t>
  </si>
  <si>
    <t>2100 тг обед</t>
  </si>
  <si>
    <t>2100 тг Обед</t>
  </si>
  <si>
    <t>Mutlu 63 R+ L2</t>
  </si>
  <si>
    <t>100000 Руслан</t>
  </si>
  <si>
    <t>128500 Асель</t>
  </si>
  <si>
    <t>T*Rex 100 Premium замена брака на Westa 100 R+</t>
  </si>
  <si>
    <t>130000 Руслан</t>
  </si>
  <si>
    <t>Продажа за 20.11.2017</t>
  </si>
  <si>
    <t>Energizer 95 L+ Jis</t>
  </si>
  <si>
    <t>(100/75/60)</t>
  </si>
  <si>
    <t>Energizer 45 R+ Jis толст клеммы</t>
  </si>
  <si>
    <t>Energizer 74 R+ Plus</t>
  </si>
  <si>
    <t>T*Rex 77 R+ Premium</t>
  </si>
  <si>
    <t>Energizer 70 L+ Plus.</t>
  </si>
  <si>
    <t>(60/70/70/75)17500</t>
  </si>
  <si>
    <t>Bars 42 R+ Jis тонк клем</t>
  </si>
  <si>
    <t>T*Rex 42 R+ Jis тонк клем</t>
  </si>
  <si>
    <t>Energizer 140 euro</t>
  </si>
  <si>
    <t>Moto 6FM 12V/12Ah</t>
  </si>
  <si>
    <t>Mutlu 75 R+ St. L2</t>
  </si>
  <si>
    <t>Westa 192 Euro</t>
  </si>
  <si>
    <t>(70/75)</t>
  </si>
  <si>
    <t>Bars 100 Gold L+</t>
  </si>
  <si>
    <t>Forlux 70 R+</t>
  </si>
  <si>
    <t>(.190)</t>
  </si>
  <si>
    <t>Продажа за 21.11.2017</t>
  </si>
  <si>
    <t>Rex 70 R+ jis</t>
  </si>
  <si>
    <t>T-rex 75 R+ jis</t>
  </si>
  <si>
    <t>Energizer 70 R+ st</t>
  </si>
  <si>
    <t xml:space="preserve">Forlux 70 </t>
  </si>
  <si>
    <t>Racer 190 euro</t>
  </si>
  <si>
    <t>W-Star 100 prem</t>
  </si>
  <si>
    <t>Racer 190</t>
  </si>
  <si>
    <t>Forlux 65</t>
  </si>
  <si>
    <t>Energizer 140</t>
  </si>
  <si>
    <t>Power 66</t>
  </si>
  <si>
    <t xml:space="preserve">Руслан взял с кассы 70 000 тг </t>
  </si>
  <si>
    <t>(60/60/60) -12000</t>
  </si>
  <si>
    <t>(180/190) - 20000</t>
  </si>
  <si>
    <t>(75/75) - 9000</t>
  </si>
  <si>
    <t>(45/60/60/70/75)</t>
  </si>
  <si>
    <t>Продажа за 22.11.2017</t>
  </si>
  <si>
    <t>Energizer 180 Euro</t>
  </si>
  <si>
    <t>Bars Silver 60 R+</t>
  </si>
  <si>
    <t>(60/100)</t>
  </si>
  <si>
    <t>Hiper 60 R+</t>
  </si>
  <si>
    <t>Medalist 70 R+ Jis</t>
  </si>
  <si>
    <t>Rex 65 R+ Jis</t>
  </si>
  <si>
    <t>Bars Silver 75 R+</t>
  </si>
  <si>
    <t>Тендер</t>
  </si>
  <si>
    <t>T*Rex 75 R+</t>
  </si>
  <si>
    <t>Westa 192 Euro замена брака на SanFox 190 k/б</t>
  </si>
  <si>
    <t>Замена брака по гарантии</t>
  </si>
  <si>
    <t>Bars 62 R+ Gold замена брака на Bars 62 R+ Gold</t>
  </si>
  <si>
    <t>4500 c кассы</t>
  </si>
  <si>
    <t>4000 с кассы</t>
  </si>
  <si>
    <t>Адиль скидка</t>
  </si>
  <si>
    <t>Расход:</t>
  </si>
  <si>
    <t>Bars Silver 55 L+</t>
  </si>
  <si>
    <t>8500 за лом</t>
  </si>
  <si>
    <t>Hankook 55 R+ Jis (UMF75B24L)</t>
  </si>
  <si>
    <t>Bars 75 R+ Jis</t>
  </si>
  <si>
    <t>Продажа за 23.11.2017</t>
  </si>
  <si>
    <t>Bars gold 62 L+</t>
  </si>
  <si>
    <t>Energizer 45 R+ Jis тонк клем</t>
  </si>
  <si>
    <t xml:space="preserve">Forlux 92 R+ </t>
  </si>
  <si>
    <t>(100/100/220)</t>
  </si>
  <si>
    <t>W*Star 140 Euro</t>
  </si>
  <si>
    <t>Эльмира Есбукеновна</t>
  </si>
  <si>
    <t>(60/60/70)</t>
  </si>
  <si>
    <t xml:space="preserve">Crona 60 R+ </t>
  </si>
  <si>
    <t>Bars Silver 55 R+</t>
  </si>
  <si>
    <t>W*Star 77 Premium</t>
  </si>
  <si>
    <t>Продажа за 24.11.2017</t>
  </si>
  <si>
    <t>Energizer 220 Commercial</t>
  </si>
  <si>
    <t>VirBag 190 К/Б</t>
  </si>
  <si>
    <t>W*Star 60 Premium</t>
  </si>
  <si>
    <t>T*Rex 100 Premium</t>
  </si>
  <si>
    <t>Next 50 R+ Jis толс клем</t>
  </si>
  <si>
    <t>Bars 100 L+ Jis</t>
  </si>
  <si>
    <t>Bars Gold 100 R+</t>
  </si>
  <si>
    <t>Next 77 R+ Gold</t>
  </si>
  <si>
    <t>Hankook 50 R+ Jis</t>
  </si>
  <si>
    <t>(60/100/100)</t>
  </si>
  <si>
    <t>W*Star 100 Premium</t>
  </si>
  <si>
    <t>5000 тг</t>
  </si>
  <si>
    <t>Продажа за 25.11.2017</t>
  </si>
  <si>
    <t>Bars silver 90 R+</t>
  </si>
  <si>
    <t>Rex 36 L+ jis</t>
  </si>
  <si>
    <t>Forward 91</t>
  </si>
  <si>
    <t>Energizer 35 R+ jis</t>
  </si>
  <si>
    <t>Rex 80 R+ jis</t>
  </si>
  <si>
    <t>Next 100 R+ jis</t>
  </si>
  <si>
    <t>47/55/55/55/60</t>
  </si>
  <si>
    <t>Продажа за 26.11.2017</t>
  </si>
  <si>
    <t>Medalist 55 R+ jis</t>
  </si>
  <si>
    <t>Moto 6FM/9</t>
  </si>
  <si>
    <t>Energizer 95 R+jis</t>
  </si>
  <si>
    <t>Mutlu 44 R+</t>
  </si>
  <si>
    <t>Next 62 R+</t>
  </si>
  <si>
    <t>Брак</t>
  </si>
  <si>
    <t>Обед - 1500</t>
  </si>
  <si>
    <t>Обед - 2100</t>
  </si>
  <si>
    <t>Продажа за 27.11.2017</t>
  </si>
  <si>
    <t>Bars 42 R+ jis тонк.кл</t>
  </si>
  <si>
    <t>Bars gold 62 R+</t>
  </si>
  <si>
    <t xml:space="preserve">Forlux 60 </t>
  </si>
  <si>
    <t xml:space="preserve">Брак </t>
  </si>
  <si>
    <t>Продажа за 28.11.2017</t>
  </si>
  <si>
    <t>Energizer 45 R+ тонк.кл</t>
  </si>
  <si>
    <t>Hyper 66</t>
  </si>
  <si>
    <t>Westa 70</t>
  </si>
  <si>
    <t>Next 75 L+ jis</t>
  </si>
  <si>
    <t>Teyko 100 R+ jis</t>
  </si>
  <si>
    <t>Next 50 R+ jis толс. Кл</t>
  </si>
  <si>
    <t>W-Star 90 prem</t>
  </si>
  <si>
    <t>Moto 6FM 12V/ 7A</t>
  </si>
  <si>
    <t>Energizer 95 R+ Plus L5</t>
  </si>
  <si>
    <t>Energizer 60 L+ Jis</t>
  </si>
  <si>
    <t>W*star 90 R+</t>
  </si>
  <si>
    <t>Crona 60R+ замена брака на Crona 60</t>
  </si>
  <si>
    <t xml:space="preserve">Hankook 70 R+ jis </t>
  </si>
  <si>
    <t>(75/100)</t>
  </si>
  <si>
    <t>Bars 75 L+ Silver</t>
  </si>
  <si>
    <t>60/74/75 Берик ага</t>
  </si>
  <si>
    <t>(540тг батарейка)</t>
  </si>
  <si>
    <t>Rex 45 L+ jis</t>
  </si>
  <si>
    <t>W*star 190 euro</t>
  </si>
  <si>
    <t>Bars silver 140 euro</t>
  </si>
  <si>
    <t>Voltman 192 euro</t>
  </si>
  <si>
    <t xml:space="preserve">Bars 100 L + jis </t>
  </si>
  <si>
    <t>Билялов А. А.</t>
  </si>
  <si>
    <t>Продажа за 29.11.2017</t>
  </si>
  <si>
    <t>Скидка Данил</t>
  </si>
  <si>
    <t>Bars 100 R+ Gold</t>
  </si>
  <si>
    <t>T*Rex 60 R+</t>
  </si>
  <si>
    <t>Электра 60 R+</t>
  </si>
  <si>
    <t>Обед 700 Руслан</t>
  </si>
  <si>
    <t>Продажа за 30.11.2017</t>
  </si>
  <si>
    <t>Next silver 60 R+</t>
  </si>
  <si>
    <t>Energizer 100 prem</t>
  </si>
  <si>
    <t>Электра 60 L+</t>
  </si>
  <si>
    <t>Racer 60 L+</t>
  </si>
  <si>
    <t>Next 50 L+ jis тонк. Кл</t>
  </si>
  <si>
    <t xml:space="preserve">Долг отдал Арман  на сумму - 16500 тг от 17.11.2017г </t>
  </si>
  <si>
    <t>(100/75)</t>
  </si>
  <si>
    <t>Продажа за 01.12.2017г</t>
  </si>
  <si>
    <t>Next 50 R+ jis толст кл</t>
  </si>
  <si>
    <t>Forward  60</t>
  </si>
  <si>
    <t>Westa 700</t>
  </si>
  <si>
    <t>Обед - 5000</t>
  </si>
  <si>
    <t>Продажа за 02.12.2017г</t>
  </si>
  <si>
    <t>T-Rex 60 prem</t>
  </si>
  <si>
    <t>Energizer 70 st R+</t>
  </si>
  <si>
    <t>Bars 77 L+</t>
  </si>
  <si>
    <t>Next 60 R+</t>
  </si>
  <si>
    <t>Rex 45 R+ jis тонк кл</t>
  </si>
  <si>
    <t>W-star 70 prem</t>
  </si>
  <si>
    <t>Hyper 60</t>
  </si>
  <si>
    <t>Istok 91</t>
  </si>
  <si>
    <t>Расход за рекламу - 31 480 тг</t>
  </si>
  <si>
    <t>На Кобру - 21 000 тг</t>
  </si>
  <si>
    <t>Обед - 1400 тг</t>
  </si>
  <si>
    <t>Продажа за 03.12.2017г</t>
  </si>
  <si>
    <t>Forward 75</t>
  </si>
  <si>
    <t>Mutlu 90 st R+</t>
  </si>
  <si>
    <t>Energizer 70 st L+</t>
  </si>
  <si>
    <t>T-Rex 75 L+</t>
  </si>
  <si>
    <t>Rex 65 R+ jis</t>
  </si>
  <si>
    <t>Crona 90</t>
  </si>
  <si>
    <t>T-rex 75 R+</t>
  </si>
  <si>
    <t>Баланс на тел. - 3000 тг</t>
  </si>
  <si>
    <t>Обед - 2800 тг</t>
  </si>
  <si>
    <t>Продажа за 04.12.2017г</t>
  </si>
  <si>
    <t>Damper 60</t>
  </si>
  <si>
    <t>Электра 75 R+</t>
  </si>
  <si>
    <t>Next 75 L+</t>
  </si>
  <si>
    <t>Hankook 55 R+ jis</t>
  </si>
  <si>
    <t>Power 75</t>
  </si>
  <si>
    <t>T-rex 42 R+ jis тонк кл</t>
  </si>
  <si>
    <t>Crona 60</t>
  </si>
  <si>
    <t>T-rex 75 L+/R+</t>
  </si>
  <si>
    <t>Bars 62 R+</t>
  </si>
  <si>
    <t>Next 75 R+ silver</t>
  </si>
  <si>
    <t>Замена брака Forlux 100</t>
  </si>
  <si>
    <t>________________Мухаметов А.Ш.</t>
  </si>
  <si>
    <t>Продажа за 05.12.2017г</t>
  </si>
  <si>
    <t>Teyko 65 R+ jis</t>
  </si>
  <si>
    <t>Racer 132</t>
  </si>
  <si>
    <t>Next silver 75 R+</t>
  </si>
  <si>
    <t>Crona 75 R+</t>
  </si>
  <si>
    <t>________________Билялов А.А.</t>
  </si>
  <si>
    <t>Продажа за 06.12.2017г</t>
  </si>
  <si>
    <t>Energizer 45 R+ Jis толс клеммы</t>
  </si>
  <si>
    <t>Energizer 45 R+ Jis тонк клеммы</t>
  </si>
  <si>
    <t>Energizer 77 Premium</t>
  </si>
  <si>
    <t>W*Star 230 Euro</t>
  </si>
  <si>
    <t>Power 75 R+</t>
  </si>
  <si>
    <t>Продажа за 07.12.2017г</t>
  </si>
  <si>
    <t>Teyko 75 L+ Jis</t>
  </si>
  <si>
    <t>Bars Silver 60 L+</t>
  </si>
  <si>
    <t>Next 75 R+ Jis</t>
  </si>
  <si>
    <t>Energizer 70 St R+</t>
  </si>
  <si>
    <t>Energizer 45 L+ Jis тонк клеммы</t>
  </si>
  <si>
    <t>Racer 190 К/б</t>
  </si>
  <si>
    <t>Energizer 60 Premium</t>
  </si>
  <si>
    <t>Продажа за 08.12.2017г</t>
  </si>
  <si>
    <t>Bars 75 R+ Jis замена на  Next 75L+ Jis</t>
  </si>
  <si>
    <t>Замена по гарантии</t>
  </si>
  <si>
    <t xml:space="preserve">T-Rex 60 Premium замена на T-Rex 60 Premium </t>
  </si>
  <si>
    <t>Hyper 66 R+</t>
  </si>
  <si>
    <t>Bars 77 Gold R +</t>
  </si>
  <si>
    <t>W*Star 100 Premium брак</t>
  </si>
  <si>
    <t>Ташкентская</t>
  </si>
  <si>
    <t>Next 75 L+ Jis</t>
  </si>
  <si>
    <t>Yigitaku 70/50 L+</t>
  </si>
  <si>
    <t>Next 75 L+ /R+ Jis</t>
  </si>
  <si>
    <t xml:space="preserve">Bars 75 R+ Jis </t>
  </si>
  <si>
    <t>Bars 62 Gold R+</t>
  </si>
  <si>
    <t>Next 60 R+ Standart</t>
  </si>
  <si>
    <t>Продажа за 09.12.2017г</t>
  </si>
  <si>
    <t xml:space="preserve">Energizer 70 R+ </t>
  </si>
  <si>
    <t>Medalist 90 R+ Jis</t>
  </si>
  <si>
    <t>Продажа за 10.12.2017г</t>
  </si>
  <si>
    <t>Долг Руслан</t>
  </si>
  <si>
    <t>Next 100 L+ Jis</t>
  </si>
  <si>
    <t>Bars silver 60 L+</t>
  </si>
  <si>
    <t>Rex 80 R+ Jis</t>
  </si>
  <si>
    <t>Продажа за 12.12.2017г</t>
  </si>
  <si>
    <t>Продажа за 11.12.2017г</t>
  </si>
  <si>
    <t>W*Star 140 euro</t>
  </si>
  <si>
    <t>Racer 60 R+ Gold</t>
  </si>
  <si>
    <t>Magnum 190 К/б</t>
  </si>
  <si>
    <t>(66/50)</t>
  </si>
  <si>
    <t>Energizer 100 R+ Prem</t>
  </si>
  <si>
    <t>Bars 55 R+ Silver</t>
  </si>
  <si>
    <t>Bars 77 R+ Gold</t>
  </si>
  <si>
    <t>(90/90/60)</t>
  </si>
  <si>
    <t>T*Rex 100 R+ Jis</t>
  </si>
  <si>
    <t>T*Rex 50 R+ Jis тонк кл</t>
  </si>
  <si>
    <t>W*Star 77 R+ Premium</t>
  </si>
  <si>
    <t xml:space="preserve">Bars 100 L+ Jis </t>
  </si>
  <si>
    <t>Продажа за 13.12.2017г</t>
  </si>
  <si>
    <t>T-rex 100 R+ jis</t>
  </si>
  <si>
    <t>Mutlu 90 st L+</t>
  </si>
  <si>
    <t>T-Rex 77 prem</t>
  </si>
  <si>
    <t>Продажа за 14.12.2017г</t>
  </si>
  <si>
    <t>Next 75 R+ jis</t>
  </si>
  <si>
    <t>Bars 42 R+ тонк кл Jis</t>
  </si>
  <si>
    <t>Продажа за 15.12.2017г</t>
  </si>
  <si>
    <t>Medalist 90 L+ Jis</t>
  </si>
  <si>
    <t>Mutlu 63 L+ st</t>
  </si>
  <si>
    <t>Energizer 100 Premium</t>
  </si>
  <si>
    <t>Next75 R+ Jis</t>
  </si>
  <si>
    <t>Rex 80 L+ Jis</t>
  </si>
  <si>
    <t>Продажа за 16.12.2017г</t>
  </si>
  <si>
    <t>T*Rex 77 Premium</t>
  </si>
  <si>
    <t>Forward 60 замена брака на Istok 60</t>
  </si>
  <si>
    <t>T*Rex 60 Premium</t>
  </si>
  <si>
    <t>Taxi 90 L+</t>
  </si>
  <si>
    <t>Mutlu 70 R+ Jis</t>
  </si>
  <si>
    <t>Mutlu 60 R+ St</t>
  </si>
  <si>
    <t>Mutlu 60 R+ Jis</t>
  </si>
  <si>
    <t>Racer 190 К/Б</t>
  </si>
  <si>
    <t>Next 230 Euro</t>
  </si>
  <si>
    <t>Voltman 74</t>
  </si>
  <si>
    <t>Продажа за 17.12.2017г</t>
  </si>
  <si>
    <t>Forlux 100 R+</t>
  </si>
  <si>
    <t>Mutlu 63 L+  L263,060,B</t>
  </si>
  <si>
    <t xml:space="preserve">Forward 60 </t>
  </si>
  <si>
    <t>Продажа за 18.12.2017г</t>
  </si>
  <si>
    <t>обед</t>
  </si>
  <si>
    <t xml:space="preserve">Bars 42 L + Jis тонк </t>
  </si>
  <si>
    <t>Bars 62 R+ Gold</t>
  </si>
  <si>
    <t>Антифриз  для служ/авто 156 DC</t>
  </si>
  <si>
    <t>995 тг</t>
  </si>
  <si>
    <t>Mutlu 68 R+ Jis</t>
  </si>
  <si>
    <t>Next 50 R+ Jis тонк</t>
  </si>
  <si>
    <t>Energizer 45 R+ Jis толс</t>
  </si>
  <si>
    <t>Taxi 60 R+</t>
  </si>
  <si>
    <t xml:space="preserve">Energizer 45 R+ Jis тонк </t>
  </si>
  <si>
    <t>мойка</t>
  </si>
  <si>
    <t>Продажа за 19.12.2017г</t>
  </si>
  <si>
    <t>Next 100 L+ jis</t>
  </si>
  <si>
    <t>Next 65 R+ jis</t>
  </si>
  <si>
    <t>Bars silver 190 КБ</t>
  </si>
  <si>
    <t>Medalist 40 R+ jis</t>
  </si>
  <si>
    <t>Mutlu 68 R+ jis</t>
  </si>
  <si>
    <t>Mutlu 84 R+ st</t>
  </si>
  <si>
    <t>T-Rex 65 R+ jis</t>
  </si>
  <si>
    <t>Продажа за 21.12.2017г</t>
  </si>
  <si>
    <t>Mutlu 75 R+ st</t>
  </si>
  <si>
    <t>Varta 70 R+ jis</t>
  </si>
  <si>
    <t>Forlux 100</t>
  </si>
  <si>
    <t>Next 75 R+ st</t>
  </si>
  <si>
    <t>Mutlu 70 R+ jis</t>
  </si>
  <si>
    <t>Продажа за 22.12.2017г</t>
  </si>
  <si>
    <t>Bars 100 L+jis</t>
  </si>
  <si>
    <t>Hankook 90 R+ jis</t>
  </si>
  <si>
    <t>Varta 70 R+jis</t>
  </si>
  <si>
    <t>Продажа за 23.12.2017г</t>
  </si>
  <si>
    <t>T-rex 65 R+ jis</t>
  </si>
  <si>
    <t>Energizer 45 R+ тонк кл</t>
  </si>
  <si>
    <t>Rex 80 L+ jis</t>
  </si>
  <si>
    <t>Продажа за 24.12.2017г</t>
  </si>
  <si>
    <t>Bars 60 silver L+</t>
  </si>
  <si>
    <t>Продажа за 25.12.2017г</t>
  </si>
  <si>
    <t>Hankook 45 L+ jis</t>
  </si>
  <si>
    <t>Forlux 74</t>
  </si>
  <si>
    <t xml:space="preserve">Next  silver 60 R+ </t>
  </si>
  <si>
    <t>Замена брака (Bars silver 60 R+)</t>
  </si>
  <si>
    <t>Voltman 65</t>
  </si>
  <si>
    <t>Medalist 90 L+ jis</t>
  </si>
  <si>
    <t>Продажа за 26.12.2017г</t>
  </si>
  <si>
    <t>Bars gold 100 L+/R+</t>
  </si>
  <si>
    <t>Racer 75 L+</t>
  </si>
  <si>
    <t>T-rex 75 L+ jis</t>
  </si>
  <si>
    <t>Продажа за 27.12.2017г</t>
  </si>
  <si>
    <t>Hankook 60 R+ jis</t>
  </si>
  <si>
    <t>Bars silver 75 R+ низк</t>
  </si>
  <si>
    <t>Продажа за 28.12.2017г</t>
  </si>
  <si>
    <t xml:space="preserve">Voltman 65 </t>
  </si>
  <si>
    <t>Next 75 R+ низ</t>
  </si>
  <si>
    <t>замена брака</t>
  </si>
  <si>
    <t>Продажа за 29.12.2017г</t>
  </si>
  <si>
    <t>Mutlu 42 R+ jis</t>
  </si>
  <si>
    <t>Next 77 R+</t>
  </si>
  <si>
    <t>Energizer 52 R+ st</t>
  </si>
  <si>
    <t>Продажа за 03.01.2018</t>
  </si>
  <si>
    <t>Crona 90 R+</t>
  </si>
  <si>
    <t xml:space="preserve">Hyper 66 </t>
  </si>
  <si>
    <t>Rex 55 R+ jis</t>
  </si>
  <si>
    <t>Teyko 75 L+</t>
  </si>
  <si>
    <t>Energizer 45 R+ толс кл</t>
  </si>
  <si>
    <t xml:space="preserve">Bars gold 77 R+ </t>
  </si>
  <si>
    <t>Varta 60 R+ jis</t>
  </si>
  <si>
    <t>Rex 55 L+ jis</t>
  </si>
  <si>
    <t>Продажа за 04.01.2018</t>
  </si>
  <si>
    <t>Forlux 60</t>
  </si>
  <si>
    <t>Teyko 65 L+ jis</t>
  </si>
  <si>
    <t>Energizer 77 prem</t>
  </si>
  <si>
    <t>W-star 100 prem</t>
  </si>
  <si>
    <t xml:space="preserve">Taxi 60 </t>
  </si>
  <si>
    <t>Замена брака</t>
  </si>
  <si>
    <t>Bars 100 L + jis</t>
  </si>
  <si>
    <t>Баланс на тел</t>
  </si>
  <si>
    <t>Продажа за 05.01.2018</t>
  </si>
  <si>
    <t>Hankook 90 L+ jis</t>
  </si>
  <si>
    <t>Moto 6 FM/9</t>
  </si>
  <si>
    <t>W-Star 140 prem</t>
  </si>
  <si>
    <t xml:space="preserve">Bars gold 77 L+ </t>
  </si>
  <si>
    <t>Bars 65 L+ jis</t>
  </si>
  <si>
    <t>Power 90</t>
  </si>
  <si>
    <t xml:space="preserve">Varta 74 </t>
  </si>
  <si>
    <t>Продажа за 06.01.2018</t>
  </si>
  <si>
    <t>Балланс Алтынбек</t>
  </si>
  <si>
    <t>Moto 6 FM/7</t>
  </si>
  <si>
    <t>Hankook 95 L+ jis</t>
  </si>
  <si>
    <t>Next gold 77 R+</t>
  </si>
  <si>
    <t>Hankook 65 R+ jis</t>
  </si>
  <si>
    <t>Energizer 45 L+  тонк кл</t>
  </si>
  <si>
    <t>T-rex 90 prem</t>
  </si>
  <si>
    <t>T-rex 100 prem</t>
  </si>
  <si>
    <t>Асел скидка</t>
  </si>
  <si>
    <t>Ароматизатор(1080)2шт карта</t>
  </si>
  <si>
    <t>Продажа за 07.01.2018</t>
  </si>
  <si>
    <t>Rex 45 R+ Jis тонк кл</t>
  </si>
  <si>
    <t>Varta 100 st</t>
  </si>
  <si>
    <t>Возврат Bars 75 R+ jis доплатили 16200</t>
  </si>
  <si>
    <t>Продажа за 08.01.2018</t>
  </si>
  <si>
    <t>Energizer95 R+jis</t>
  </si>
  <si>
    <t>Bars 77 L+ Gold</t>
  </si>
  <si>
    <t>Next 65 R+ Jis</t>
  </si>
  <si>
    <t>Руслан без оплаты</t>
  </si>
  <si>
    <t xml:space="preserve">Voltman 74 </t>
  </si>
  <si>
    <t>Bars Silver 75 L+</t>
  </si>
  <si>
    <t>Карта Сбер</t>
  </si>
  <si>
    <t>Energizer 45 L+ jis тонк кл</t>
  </si>
  <si>
    <t>Next 50 R+ Jis тонк кл</t>
  </si>
  <si>
    <t>T*Rex 75 Jis L+ замена брака на Bars 75 L+ Jis</t>
  </si>
  <si>
    <t>Bars   75 R+ Jis</t>
  </si>
  <si>
    <t>Перемычка для болтовых 1500</t>
  </si>
  <si>
    <t>100 литров</t>
  </si>
  <si>
    <t>Varta 95 R+ jis</t>
  </si>
  <si>
    <t>Замена брака на Voltman 74</t>
  </si>
  <si>
    <t>Скидка Айкын ага 2000</t>
  </si>
  <si>
    <t>T-rex 77 prem</t>
  </si>
  <si>
    <t>Продажа за 09.01.2018</t>
  </si>
  <si>
    <t>Замена Брака</t>
  </si>
  <si>
    <t>Energizer 45 R+ jis тонк кл</t>
  </si>
  <si>
    <t>Hankook 70 R+ jis</t>
  </si>
  <si>
    <t xml:space="preserve">кол.б/у </t>
  </si>
  <si>
    <t>Продажа за 10.01.2018</t>
  </si>
  <si>
    <t xml:space="preserve">Hyper 91 </t>
  </si>
  <si>
    <t>Varta 60 R+ L2</t>
  </si>
  <si>
    <t xml:space="preserve">Next 75 R+ </t>
  </si>
  <si>
    <t>W*Star 70 Premium</t>
  </si>
  <si>
    <t xml:space="preserve">Forlux 74 </t>
  </si>
  <si>
    <t>Voltman 60 Замена брака по гарантии на Voltman 60</t>
  </si>
  <si>
    <t>Продажа за 11.01.2018</t>
  </si>
  <si>
    <t>Next 50 R+ Jis тонк клем</t>
  </si>
  <si>
    <t>Varta 74 R+</t>
  </si>
  <si>
    <t>Varta 100 R+ Silver dynam</t>
  </si>
  <si>
    <t>Скидка для фонда детей ивалидов</t>
  </si>
  <si>
    <t>T*Rex 75 R+ Jis</t>
  </si>
  <si>
    <t>Карта</t>
  </si>
  <si>
    <t>6FM Moto 18 Ah</t>
  </si>
  <si>
    <t xml:space="preserve">Teyko 100 R+ Jis </t>
  </si>
  <si>
    <t>Forward 91R+</t>
  </si>
  <si>
    <t>________________Успанов Нурлан</t>
  </si>
  <si>
    <t>Продажа за 12.01.2018</t>
  </si>
  <si>
    <t>W*Star 60 R+</t>
  </si>
  <si>
    <t>Bars 42 R+ Jis тонк клемм</t>
  </si>
  <si>
    <t>Energizer 60 R+ Jis замена по гарантии на Energizer 60 R+ Jis</t>
  </si>
  <si>
    <t>Crona 190 Болт</t>
  </si>
  <si>
    <t xml:space="preserve">Energizer 95 R+ Jis </t>
  </si>
  <si>
    <t xml:space="preserve">Voltman 74 R+ </t>
  </si>
  <si>
    <t xml:space="preserve">Energizer 68 R+ Jis </t>
  </si>
  <si>
    <t>Продажа за 13.01.2018</t>
  </si>
  <si>
    <t>Bars 60 R+silver бел.корп</t>
  </si>
  <si>
    <t>Next 45 R+ jis тонк.клем</t>
  </si>
  <si>
    <t>Energizer 45 L+ jis</t>
  </si>
  <si>
    <t>Bars 75 R+ silver бел.корп</t>
  </si>
  <si>
    <t>Voltman 65 R+</t>
  </si>
  <si>
    <t>Bars silver 60 R+ черн.</t>
  </si>
  <si>
    <t>Bars 60 R+silver черн.</t>
  </si>
  <si>
    <t>Продажа за 14.01.2018</t>
  </si>
  <si>
    <t>W-Star 77 R+</t>
  </si>
  <si>
    <t>Energizer 60 R+ prem.</t>
  </si>
  <si>
    <t>W-Star 60 R+</t>
  </si>
  <si>
    <t>Арман Аванс 70000</t>
  </si>
  <si>
    <t>Возврат Электра L+60 был куплен 08.01.2018г на сумму 13800</t>
  </si>
  <si>
    <t>Возврат 12.01.2018г</t>
  </si>
  <si>
    <t>Продажа за 15.01.2018</t>
  </si>
  <si>
    <t>Next 60 R+ silver</t>
  </si>
  <si>
    <t>Taxi 75 L+ silver</t>
  </si>
  <si>
    <t>Teyko 50 R+ jis тонк кл</t>
  </si>
  <si>
    <t>Bars 50 R+ jis тонк кл</t>
  </si>
  <si>
    <t>Next 62 R+ gold</t>
  </si>
  <si>
    <t>Moto 6FM/12</t>
  </si>
  <si>
    <t>Продажа за 16.01.2018</t>
  </si>
  <si>
    <t>Возврат денег 24000</t>
  </si>
  <si>
    <t>W-Star 230</t>
  </si>
  <si>
    <t>T-Rex 42 L+ jis тонк кл</t>
  </si>
  <si>
    <t>T-Rex 90 prem</t>
  </si>
  <si>
    <t>Racer 90 L+</t>
  </si>
  <si>
    <t>Продажа за 17.01.2018</t>
  </si>
  <si>
    <t>Асель для Наб центра</t>
  </si>
  <si>
    <t>T-Rex 42 R+ jis тонк кл</t>
  </si>
  <si>
    <t>Istok 91 st</t>
  </si>
  <si>
    <t>Продажа за 18.01.2018</t>
  </si>
  <si>
    <t>Bars 50 L+ тонк кл</t>
  </si>
  <si>
    <t>Energizer 45 R+ jis Тонк кл</t>
  </si>
  <si>
    <t>Продажа за 19.01.2018</t>
  </si>
  <si>
    <t>Westa 60</t>
  </si>
  <si>
    <t>Замена брака Бост трейдинг</t>
  </si>
  <si>
    <t>Next 75 L+jis</t>
  </si>
  <si>
    <t>Продажа за 20.01.2018</t>
  </si>
  <si>
    <t>Карта Казком</t>
  </si>
  <si>
    <t>Energizer 45 R+ Jis тонк</t>
  </si>
  <si>
    <t>Продажа за 21.01.2018</t>
  </si>
  <si>
    <t>moto 12 V 9 A белый</t>
  </si>
  <si>
    <t>Карта сбербанк</t>
  </si>
  <si>
    <t>Next 75 R+ Standart низ</t>
  </si>
  <si>
    <t>Продажа за 22.01.2018</t>
  </si>
  <si>
    <t>Next75 R+ standart</t>
  </si>
  <si>
    <t>Energizer 60 R+Jis</t>
  </si>
  <si>
    <t>Bars Gold 100 L+</t>
  </si>
  <si>
    <t>Energizer 70 R+St</t>
  </si>
  <si>
    <t>T*Rex 42 R+ Jis тонк</t>
  </si>
  <si>
    <t>Crona 190 болт</t>
  </si>
  <si>
    <t xml:space="preserve">T*Rex 65 R+ Jis </t>
  </si>
  <si>
    <t>Электра Gold 60 L+</t>
  </si>
  <si>
    <t>(132/132/230)</t>
  </si>
  <si>
    <t>Qazqom Карта</t>
  </si>
  <si>
    <t>Bars 77 Gold R+</t>
  </si>
  <si>
    <t>(60/60)</t>
  </si>
  <si>
    <t>Next 62 R+ standart</t>
  </si>
  <si>
    <t>(Руслан скидка 1000 тг)</t>
  </si>
  <si>
    <t>Bars 65 L+ Jis</t>
  </si>
  <si>
    <t>Cбербанк Карта</t>
  </si>
  <si>
    <t>Продажа за 23.01.2018</t>
  </si>
  <si>
    <t>Energizer 70 st</t>
  </si>
  <si>
    <t>Energizer 35 L+jis</t>
  </si>
  <si>
    <t>Bars 230</t>
  </si>
  <si>
    <t>скидка Руслан 2000 тг</t>
  </si>
  <si>
    <t>Антифриз</t>
  </si>
  <si>
    <t>Руслан</t>
  </si>
  <si>
    <t>Rex 45 L+ jis тонк кл</t>
  </si>
  <si>
    <t>Продажа за 24.01.2018</t>
  </si>
  <si>
    <t>Next 50 R+ jis тонк кл</t>
  </si>
  <si>
    <t>Varta 95 L+ jis</t>
  </si>
  <si>
    <t>Долг Дастан 10500</t>
  </si>
  <si>
    <t xml:space="preserve">Westa 60 </t>
  </si>
  <si>
    <t>Energizer 52</t>
  </si>
  <si>
    <t>Скидка Асель (Николай)</t>
  </si>
  <si>
    <t>Mutlu 60 st</t>
  </si>
  <si>
    <t>Hankook 60 R+</t>
  </si>
  <si>
    <t>Замена брака (Forward)</t>
  </si>
  <si>
    <t>Energizer 70 L+ st</t>
  </si>
  <si>
    <t>Energizer 35 R+</t>
  </si>
  <si>
    <t>Замена Брака (Energizer 35 R+)</t>
  </si>
  <si>
    <t>Energizer 45 R+ квадр</t>
  </si>
  <si>
    <t>Замена Брака (Bars 75 R+ jis)</t>
  </si>
  <si>
    <t xml:space="preserve">Асель </t>
  </si>
  <si>
    <t>Продажа за 25.01.2018</t>
  </si>
  <si>
    <t>W-Star 100</t>
  </si>
  <si>
    <t>Next 45 R+ jis тонк кл</t>
  </si>
  <si>
    <t xml:space="preserve">Energizer 52 </t>
  </si>
  <si>
    <t>Next 50 R+ jis  толс кл</t>
  </si>
  <si>
    <t>Next 50 L+ jis тонк кл</t>
  </si>
  <si>
    <t>Crona 190</t>
  </si>
  <si>
    <t>Energizer 95 R+ / L+ jis</t>
  </si>
  <si>
    <t>Замена с Доплатой (energizer 45 квадр)</t>
  </si>
  <si>
    <t>Energizer 95 R+</t>
  </si>
  <si>
    <t>T-Rex 75 R+ jis</t>
  </si>
  <si>
    <t>Сrona 90</t>
  </si>
  <si>
    <t xml:space="preserve">Обед </t>
  </si>
  <si>
    <t>Продажа за 26.01.2018</t>
  </si>
  <si>
    <t>Next silver 62 R+</t>
  </si>
  <si>
    <t>Замена брака (Next 60 R+)</t>
  </si>
  <si>
    <t>карта</t>
  </si>
  <si>
    <t xml:space="preserve">Next silver 60 R+ </t>
  </si>
  <si>
    <t>Energizer 70</t>
  </si>
  <si>
    <t>Продажа за 27.01.2018</t>
  </si>
  <si>
    <t>Energizer 45 R+ квад</t>
  </si>
  <si>
    <t>Racer 60</t>
  </si>
  <si>
    <t>Varta 45 R+ jis</t>
  </si>
  <si>
    <t>Mutlu 90 st</t>
  </si>
  <si>
    <t>Next 75 R+ / L+ Jis</t>
  </si>
  <si>
    <t>Varta 70 L+ jis</t>
  </si>
  <si>
    <t xml:space="preserve">Forward 66 </t>
  </si>
  <si>
    <t>Varta 74</t>
  </si>
  <si>
    <t>Hankook 90 R+</t>
  </si>
  <si>
    <t>Возврат денег</t>
  </si>
  <si>
    <t>Bars silver  60 R+</t>
  </si>
  <si>
    <t>Продажа за 28.01.2018</t>
  </si>
  <si>
    <t>Bars gold 77 R+ jis</t>
  </si>
  <si>
    <t>Возврат Energizer 100 prem и доплата</t>
  </si>
  <si>
    <t>Next 50 R+ jis толс кл</t>
  </si>
  <si>
    <t xml:space="preserve">Istok 91 </t>
  </si>
  <si>
    <t xml:space="preserve">Hankook 90 R+ </t>
  </si>
  <si>
    <t>Hankook 90 L+</t>
  </si>
  <si>
    <t>Замена брака  Yigitaku 90</t>
  </si>
  <si>
    <t>W- Star 60 prem</t>
  </si>
  <si>
    <t>Energizer 45 R+ jis</t>
  </si>
  <si>
    <t>Bars 50 R+ jis  тонк кл</t>
  </si>
  <si>
    <t>Mutlu 63 st</t>
  </si>
  <si>
    <t>Medalist 65 L+ jis</t>
  </si>
  <si>
    <t>Бензин</t>
  </si>
  <si>
    <t>Продажа за 29.01.2018</t>
  </si>
  <si>
    <t>Next 50 L+ тонк кл</t>
  </si>
  <si>
    <t>T-rex 42 L+  тонк кл</t>
  </si>
  <si>
    <t xml:space="preserve">Racer 60 L+ </t>
  </si>
  <si>
    <t xml:space="preserve">Forward 75 </t>
  </si>
  <si>
    <t>Crona 75</t>
  </si>
  <si>
    <t xml:space="preserve">Damper 60 </t>
  </si>
  <si>
    <t>Bars 42 L+ jis тонк кл</t>
  </si>
  <si>
    <t>Возврат денег - 16500 тг</t>
  </si>
  <si>
    <t>Next 50 R+ толст кл</t>
  </si>
  <si>
    <t>Teyko 42 R+ тонк кл</t>
  </si>
  <si>
    <t>Mutlu 63 R+ jis</t>
  </si>
  <si>
    <t>Teyko 50 R+ тонк кл</t>
  </si>
  <si>
    <t xml:space="preserve">Возврат Mutlu 60 R+ st </t>
  </si>
  <si>
    <t>W- Star 77 prem</t>
  </si>
  <si>
    <t>Bars 50 L+ jis тонк кл</t>
  </si>
  <si>
    <t>Next 75 R+/L+ jis</t>
  </si>
  <si>
    <t>Замена брака (Energizer 68 R+ st)</t>
  </si>
  <si>
    <t>Hyper 91 st</t>
  </si>
  <si>
    <t>Возврат денег 21000 тг</t>
  </si>
  <si>
    <t>Varta 60 R+ st</t>
  </si>
  <si>
    <t>Продажа за 30.01.2018</t>
  </si>
  <si>
    <t>Bars 42 R+ jis тонк кл</t>
  </si>
  <si>
    <t>Next 75 R+  jis</t>
  </si>
  <si>
    <t xml:space="preserve">Forward 91 </t>
  </si>
  <si>
    <t>T-rex 42 L+ jis тонк кл</t>
  </si>
  <si>
    <t>Varta 45 R+ jis тонк кл</t>
  </si>
  <si>
    <t>Отдали долг за АКБ от 24.01.2018г</t>
  </si>
  <si>
    <t>Продажа за 31.01.2018</t>
  </si>
  <si>
    <t>Hankook 85 R+ jis</t>
  </si>
  <si>
    <t>Продажа за 01.02.2018</t>
  </si>
  <si>
    <t>Замена брака с возвратом денег- 5300</t>
  </si>
  <si>
    <t>Продажа за 02.02.2018</t>
  </si>
  <si>
    <t>Карта сбер</t>
  </si>
  <si>
    <t>Teyko 50 R+ Jis тон</t>
  </si>
  <si>
    <t>карта казком</t>
  </si>
  <si>
    <t>(60/70)</t>
  </si>
  <si>
    <t>W*Star 70 R+ Premium</t>
  </si>
  <si>
    <t>скидка 500 тг</t>
  </si>
  <si>
    <t>Bars 60 R+ Silver черный</t>
  </si>
  <si>
    <t>Продажа за 03.02.2018</t>
  </si>
  <si>
    <t>T-Rex 100 Premium</t>
  </si>
  <si>
    <t>Energizer60 R+ Premium</t>
  </si>
  <si>
    <t>(90/70/60)</t>
  </si>
  <si>
    <t>Долг Аселя</t>
  </si>
  <si>
    <t>Продажа за 04.02.2018</t>
  </si>
  <si>
    <t>Селикон</t>
  </si>
  <si>
    <t>Продажа за 05.02.2018</t>
  </si>
  <si>
    <t>Долг вернул Руслан от 08.01.2018г</t>
  </si>
  <si>
    <t>Долг вернула Аселя от 03.02.2018г</t>
  </si>
  <si>
    <t>Продажа за 06.02.2018</t>
  </si>
  <si>
    <t>Racer 75 L+/R+</t>
  </si>
  <si>
    <t>Unikum 190 КБ</t>
  </si>
  <si>
    <t xml:space="preserve">Bars silver 190 КБ </t>
  </si>
  <si>
    <t>Вольтметр</t>
  </si>
  <si>
    <t>Мойка 029</t>
  </si>
  <si>
    <t>Мойка 232</t>
  </si>
  <si>
    <t>Жидкость для стекол</t>
  </si>
  <si>
    <t>Продажа за 07.02.2018</t>
  </si>
  <si>
    <t>Продажа за 08.02.2018</t>
  </si>
  <si>
    <t>T*Rex 42 R+ jis тонк</t>
  </si>
  <si>
    <t>Varta  60 R+ st</t>
  </si>
  <si>
    <t>Электра 75 К+</t>
  </si>
  <si>
    <t>Брак Ташкентская</t>
  </si>
  <si>
    <t>Bars60 R+ Silver</t>
  </si>
  <si>
    <t>________________Успанов Н.</t>
  </si>
  <si>
    <t>Продажа за 09.02.2018</t>
  </si>
  <si>
    <t>Эльмира Есбукеновна скидка 800 тг</t>
  </si>
  <si>
    <t>W*Star 90</t>
  </si>
  <si>
    <t>Bars 100 R+Gold</t>
  </si>
  <si>
    <t>Продажа за 10.02.2018</t>
  </si>
  <si>
    <t>Rex 65 L+ Jis</t>
  </si>
  <si>
    <t>Next 60 R+ standart</t>
  </si>
  <si>
    <t>Bars Gold 77 R+</t>
  </si>
  <si>
    <t>Продажа за 11.02.2018</t>
  </si>
  <si>
    <t>Мойка Caddy</t>
  </si>
  <si>
    <t xml:space="preserve"> замена брака на Next 65 R+ Jis по гарантии</t>
  </si>
  <si>
    <t xml:space="preserve">Bars 65 R+ Jis </t>
  </si>
  <si>
    <t>Продажа за 12.02.2018</t>
  </si>
  <si>
    <t>Moto 9 Ah</t>
  </si>
  <si>
    <t>Bars Gold 62 R+</t>
  </si>
  <si>
    <t>W*Star 60</t>
  </si>
  <si>
    <t>W*Star 100</t>
  </si>
  <si>
    <t>Bars 190 К/б</t>
  </si>
  <si>
    <t>Magnum 190 КБ</t>
  </si>
  <si>
    <t>На карточку Айкын ага</t>
  </si>
  <si>
    <t>Мото 7 ah</t>
  </si>
  <si>
    <t>Продажа за 13.02.2018</t>
  </si>
  <si>
    <t>Замена Брака Forlux 65</t>
  </si>
  <si>
    <t>Продажа за 14.02.2018</t>
  </si>
  <si>
    <t>Rex 100 L+ jis</t>
  </si>
  <si>
    <t>Moto 6 fm/12</t>
  </si>
  <si>
    <t>T-Rex 100 R+ jis</t>
  </si>
  <si>
    <t>Продажа за 15.02.2018</t>
  </si>
  <si>
    <t>Hankook 45 R+ jis</t>
  </si>
  <si>
    <t xml:space="preserve">Crona 75 </t>
  </si>
  <si>
    <t>Замена брака (Westa 70)</t>
  </si>
  <si>
    <t>Mutlu 42 L+ jis</t>
  </si>
  <si>
    <t>Продажа за 16.02.2018</t>
  </si>
  <si>
    <t>Next 50 R+ jis</t>
  </si>
  <si>
    <t>Rex 90 R+ jis</t>
  </si>
  <si>
    <t>Продажа за 17.02.2018</t>
  </si>
  <si>
    <t>6FM9AH moto</t>
  </si>
  <si>
    <t>Продажа за 18.02.2018</t>
  </si>
  <si>
    <t>Скидка от Айкын Сеитказиевичa</t>
  </si>
  <si>
    <t>Bars 50 L+ Jis тонк клеммы</t>
  </si>
  <si>
    <t>Next 75 R+ бел. Корпус</t>
  </si>
  <si>
    <t>Bars75 R+ бел. корпус</t>
  </si>
  <si>
    <t>Продажа за 19.02.2018</t>
  </si>
  <si>
    <t>Next 60 R+ St</t>
  </si>
  <si>
    <t>Rex 90 R+ Jis</t>
  </si>
  <si>
    <t>Bars 75 R+ (бел корп низ)</t>
  </si>
  <si>
    <t>Next 60 R+ (Бел корп черн крыш)</t>
  </si>
  <si>
    <t>Next 90 R+ Silver</t>
  </si>
  <si>
    <t>Kaspi Red</t>
  </si>
  <si>
    <t>Rex 90 L+ Jis</t>
  </si>
  <si>
    <t>Продажа за 20.02.2018</t>
  </si>
  <si>
    <t>Mutlu 90 R+ L5</t>
  </si>
  <si>
    <t>Mutlu 100 R+ L5</t>
  </si>
  <si>
    <t>Forward 60 замена брака + доплата розницы клиенту 900 тг на W*Star 60 Premium</t>
  </si>
  <si>
    <t>Карта Каспи Ред</t>
  </si>
  <si>
    <t xml:space="preserve"> Скидка2000, (38000 тг,без оплатыАдиль)</t>
  </si>
  <si>
    <t>Продажа за 21.02.2018</t>
  </si>
  <si>
    <t>Каспи Ред</t>
  </si>
  <si>
    <t>Start Bat 100 R+</t>
  </si>
  <si>
    <t>Start Bat 60 R+</t>
  </si>
  <si>
    <t>Bars 75 R+ Silver(бел корп)</t>
  </si>
  <si>
    <t>Наг. вилка</t>
  </si>
  <si>
    <t>Hankook 45 R+ Jis</t>
  </si>
  <si>
    <t>Продажа за 22.02.2018</t>
  </si>
  <si>
    <t>Start batt</t>
  </si>
  <si>
    <t>T-rex 42 L+ jis</t>
  </si>
  <si>
    <t>Замена брака (T-rex 42 L+ jis)</t>
  </si>
  <si>
    <t>карта Сбербанк</t>
  </si>
  <si>
    <t>Bars 42 R+ jis</t>
  </si>
  <si>
    <t>Айкын ага</t>
  </si>
  <si>
    <t>Замена брака (Energizer 110)</t>
  </si>
  <si>
    <t>Продажа за 23.02.2018</t>
  </si>
  <si>
    <t>Замена брака (Energizer 60 R+ jis)</t>
  </si>
  <si>
    <t>Замена брака (Bars 100L+)</t>
  </si>
  <si>
    <t>Продажа за 24.02.2018</t>
  </si>
  <si>
    <t>Volt 60 R+(Жел корп)</t>
  </si>
  <si>
    <t>(500тг Руслан скидка)</t>
  </si>
  <si>
    <t>Energizer 45 L+ Jis тонк</t>
  </si>
  <si>
    <t>карта Сбер</t>
  </si>
  <si>
    <t>СтартБатт 60 R+</t>
  </si>
  <si>
    <t>Продажа за 25.02.2018</t>
  </si>
  <si>
    <t>________________Билялов А.</t>
  </si>
  <si>
    <t>Next 50 L+ jis</t>
  </si>
  <si>
    <t>Moto 6 FM/7A</t>
  </si>
  <si>
    <t>Bars silver 190</t>
  </si>
  <si>
    <t>Next silver 75 R+ низ</t>
  </si>
  <si>
    <t>Замена брака (Racer 60 L+)</t>
  </si>
  <si>
    <t>Bars 75 L+ jis</t>
  </si>
  <si>
    <t>Замена брака (Bars 75 L+ jis)</t>
  </si>
  <si>
    <t>Bars silver 60 R+ низк</t>
  </si>
  <si>
    <t>Продажа за 26.02.2018</t>
  </si>
  <si>
    <t>На машину служебную Кадди</t>
  </si>
  <si>
    <t>Next 190 КБ</t>
  </si>
  <si>
    <t>Start Batt 60 R+</t>
  </si>
  <si>
    <t>Продажа за 27.02.2018</t>
  </si>
  <si>
    <t>Start Batt 77 темн сер</t>
  </si>
  <si>
    <t>Moto 12N5/3B</t>
  </si>
  <si>
    <t>600 тг скидка Асель</t>
  </si>
  <si>
    <t>Замена брака (Voltman 225)</t>
  </si>
  <si>
    <t>Продажа за 28.02.2018</t>
  </si>
  <si>
    <t>Next silver 60 R+ низ</t>
  </si>
  <si>
    <t>Hankook 100 R+ jis</t>
  </si>
  <si>
    <t>Замена брака (Next 75 L+ jis)</t>
  </si>
  <si>
    <t>Moto 6FM/7</t>
  </si>
  <si>
    <t>Скидка Асель (1000)</t>
  </si>
  <si>
    <t>Возврат денег на сумму -52000 тг</t>
  </si>
  <si>
    <t>Продажа за 01.03.2018г</t>
  </si>
  <si>
    <t>Продажа за 02.03.2018г</t>
  </si>
  <si>
    <t>Kaspi Red карта</t>
  </si>
  <si>
    <t>5000 скидка Адиль Сейтказиевич</t>
  </si>
  <si>
    <t>Карта Сбербанк</t>
  </si>
  <si>
    <t xml:space="preserve">Балланс </t>
  </si>
  <si>
    <t>Итого</t>
  </si>
  <si>
    <t>Продажа за 04.03.2018г</t>
  </si>
  <si>
    <t>Startbat 77 R+</t>
  </si>
  <si>
    <t>Bars L+ 75 silver</t>
  </si>
  <si>
    <t>70/90</t>
  </si>
  <si>
    <t>75/75/60/45</t>
  </si>
  <si>
    <t>Energizer R+ 100 prem.</t>
  </si>
  <si>
    <t>Racer L+ 60</t>
  </si>
  <si>
    <t>Bars R+ 75 silver</t>
  </si>
  <si>
    <t>70/70</t>
  </si>
  <si>
    <t>Damper R+ 60</t>
  </si>
  <si>
    <t>Успанов.Н.К</t>
  </si>
  <si>
    <t>Next 60 R+ бел.корп.</t>
  </si>
  <si>
    <t>Продажа за 03.03.2018г</t>
  </si>
  <si>
    <t>Продажа за 05.03.2018г</t>
  </si>
  <si>
    <t>Bars 100 R+ gold</t>
  </si>
  <si>
    <t>Bars R+ 75 silver бе.корп.</t>
  </si>
  <si>
    <t>Bars R+ 75 jis</t>
  </si>
  <si>
    <t>Next 50 R+ jis тонк.кл</t>
  </si>
  <si>
    <t>скидка 300 тг.</t>
  </si>
  <si>
    <t>Продажа за 06.03.2018г</t>
  </si>
  <si>
    <t>Bars gold 77R+</t>
  </si>
  <si>
    <t>Хоз товары</t>
  </si>
  <si>
    <t>Продажа за 07.03.2018г</t>
  </si>
  <si>
    <t>Bars silver 60 L+ черн</t>
  </si>
  <si>
    <t>Скидка Нурлан 600 тг</t>
  </si>
  <si>
    <t>Продажа за 08.03.2018г</t>
  </si>
  <si>
    <t>Продажа за 09.03.2018г</t>
  </si>
  <si>
    <t>Moto 12/9</t>
  </si>
  <si>
    <t>Voltman 70</t>
  </si>
  <si>
    <t>Start batt 77 R+ темн сер</t>
  </si>
  <si>
    <t>Продажа за 10.03.2018г</t>
  </si>
  <si>
    <t>Bars R+ 50 jis толст.кл.</t>
  </si>
  <si>
    <t>Bars R+ 65 jis</t>
  </si>
  <si>
    <t>Racer R+60</t>
  </si>
  <si>
    <t>Bars 60 L+ silver</t>
  </si>
  <si>
    <t>Замена брака Next L+60 silver</t>
  </si>
  <si>
    <t>W-star R+60</t>
  </si>
  <si>
    <t>Bars R+60 silver</t>
  </si>
  <si>
    <t>Продажа за 11.03.2018г</t>
  </si>
  <si>
    <t>Moto 12N9-4B-1</t>
  </si>
  <si>
    <t>Bars L+100 jis</t>
  </si>
  <si>
    <t>Next R+100 jis</t>
  </si>
  <si>
    <t>Moto 6 FM-7L</t>
  </si>
  <si>
    <t>Next 50 L+ jis тонк.кл</t>
  </si>
  <si>
    <t>150000 Айкын Сейтказиевич забрал</t>
  </si>
  <si>
    <t>Startbatt R+100 сер.</t>
  </si>
  <si>
    <t>Startbatt R+60 сер.</t>
  </si>
  <si>
    <t>Продажа за 12.03.2018г</t>
  </si>
  <si>
    <t>Bars 140 euro</t>
  </si>
  <si>
    <t>Voltman 92</t>
  </si>
  <si>
    <t>Teyko 42 R+ jis</t>
  </si>
  <si>
    <t>Unikum 190 euro</t>
  </si>
  <si>
    <t>Продажа за 13.03.2018г</t>
  </si>
  <si>
    <t>Voltman 100</t>
  </si>
  <si>
    <t>Возврат Star Bat 60 R+</t>
  </si>
  <si>
    <t>Успанов Н.К</t>
  </si>
  <si>
    <t>________________Успанов Н.К</t>
  </si>
  <si>
    <t>Продажа за 14.03.2018г</t>
  </si>
  <si>
    <t>Bars 190 КБ</t>
  </si>
  <si>
    <t>Crona 190 КБ</t>
  </si>
  <si>
    <t>Дус</t>
  </si>
  <si>
    <t>________________ Мухаметов А.Ш.</t>
  </si>
  <si>
    <t>Продажа за 15.03.2018г</t>
  </si>
  <si>
    <t xml:space="preserve">Next 62 R+ </t>
  </si>
  <si>
    <t>Скидка Асель (Мутлу Толкын)</t>
  </si>
  <si>
    <t>Продажа за 16.03.2018г</t>
  </si>
  <si>
    <t>Kaspi red</t>
  </si>
  <si>
    <t>Bars silver 215</t>
  </si>
  <si>
    <t>Energizer 68 L+jis</t>
  </si>
  <si>
    <t>Продажа за 17.03.2018г</t>
  </si>
  <si>
    <t>________________ Билялов А.</t>
  </si>
  <si>
    <t>Асель скидка 100 тг</t>
  </si>
  <si>
    <t>Асель скидка 300 тг</t>
  </si>
  <si>
    <t>Продажа за 18.03.2018г</t>
  </si>
  <si>
    <t>Next 50 R+ Jis толст</t>
  </si>
  <si>
    <t xml:space="preserve">Next 65 R+ Jis </t>
  </si>
  <si>
    <t>Bars 75 R+ Silver (белый)</t>
  </si>
  <si>
    <t>Парковка</t>
  </si>
  <si>
    <t xml:space="preserve">Energizer 95 L+ Jis  замена брака на Energizer 95 L+ Jis </t>
  </si>
  <si>
    <t>Продажа за 19.03.2018г</t>
  </si>
  <si>
    <t>________________ Успанов Н.К</t>
  </si>
  <si>
    <t>аванс шаров</t>
  </si>
  <si>
    <t>Продажа за 20.03.2018г</t>
  </si>
  <si>
    <t>Электро 90 R+</t>
  </si>
  <si>
    <t>Мото 6FM/9</t>
  </si>
  <si>
    <t>Кефир</t>
  </si>
  <si>
    <t>________________ Мухаметова А.Ш.</t>
  </si>
  <si>
    <t>Продажа за 21.03.2018г</t>
  </si>
  <si>
    <t>Teyko 65 L+ Jis</t>
  </si>
  <si>
    <t>Bars 75 R+Silver</t>
  </si>
  <si>
    <t>(75/75)</t>
  </si>
  <si>
    <t>Moto 12 V 7 Ah(без электролита)</t>
  </si>
  <si>
    <t>карта сбер</t>
  </si>
  <si>
    <t>Next 75 R+ Standart</t>
  </si>
  <si>
    <t>Продажа за 22.03.2018г</t>
  </si>
  <si>
    <t>6FM Moto 7 Ah (черный)</t>
  </si>
  <si>
    <t>Продажа за 23.03.2018г</t>
  </si>
  <si>
    <t>Start bat 77 R+ серый</t>
  </si>
  <si>
    <t>Адиль</t>
  </si>
  <si>
    <t>Продажа за 24.03.2018г</t>
  </si>
  <si>
    <t>Bars R+ 75 Jis</t>
  </si>
  <si>
    <t>Bars R+ 62 gold</t>
  </si>
  <si>
    <t>W-star 230 euro</t>
  </si>
  <si>
    <t>Bars R+ 100 gold</t>
  </si>
  <si>
    <t>Energizer R+ 100</t>
  </si>
  <si>
    <t>W-star R+ 60</t>
  </si>
  <si>
    <t>Скидка 100 тг</t>
  </si>
  <si>
    <t>Moto 12N7L-4B</t>
  </si>
  <si>
    <t>Next R+ 60 silver</t>
  </si>
  <si>
    <t>Bars R+ 60 silver</t>
  </si>
  <si>
    <t>Замена брака Bars R+60 silver</t>
  </si>
  <si>
    <t>Продажа за 25.03.2018г</t>
  </si>
  <si>
    <t>Voltman R+ 60</t>
  </si>
  <si>
    <t>Next R+ 60 бел.корп.</t>
  </si>
  <si>
    <t>Bars R+ 77 gold</t>
  </si>
  <si>
    <t>T-Rex R+ 100</t>
  </si>
  <si>
    <t>Bars 190  камина болт</t>
  </si>
  <si>
    <t>230/230/140/100</t>
  </si>
  <si>
    <t>Замена с доплатой Hyper R+ 91-3000 тг возврат.</t>
  </si>
  <si>
    <t>Продажа за 26.03.2018г</t>
  </si>
  <si>
    <t>Мото 6 FM/9ah</t>
  </si>
  <si>
    <t>Возврат денег - 6700 тг</t>
  </si>
  <si>
    <t>Мото 5/12 ah</t>
  </si>
  <si>
    <t>Замена брака (Электра 60 R+)</t>
  </si>
  <si>
    <t>Сдал в кассу:</t>
  </si>
  <si>
    <t>Продажа за 27.03.2018г</t>
  </si>
  <si>
    <t>Star Bat 60 R+</t>
  </si>
  <si>
    <t>Bars silver 90 L+</t>
  </si>
  <si>
    <t>Возврат денег - 6500 тг</t>
  </si>
  <si>
    <t>Мото 6fm/7ah</t>
  </si>
  <si>
    <t>Продажа за 28.03.2018г</t>
  </si>
  <si>
    <t>Virbak 190 КБ</t>
  </si>
  <si>
    <t>Bars silver 60 R+ низ</t>
  </si>
  <si>
    <t xml:space="preserve">Bars 75 R+ jis </t>
  </si>
  <si>
    <t>Volt 60</t>
  </si>
  <si>
    <t>(2200 тг Акксесуары)</t>
  </si>
  <si>
    <t>Next standart 75 R+</t>
  </si>
  <si>
    <t>Продажа за 29.03.2018г</t>
  </si>
  <si>
    <t>Hankook 55 R+ (75B24R)</t>
  </si>
  <si>
    <t>Energizer 110 prem</t>
  </si>
  <si>
    <t>Продажа за 30.03.2018г</t>
  </si>
  <si>
    <t>Voltman 192</t>
  </si>
  <si>
    <t>Moto 7 ah/12v</t>
  </si>
  <si>
    <t>Продажа за 01.04.2018г</t>
  </si>
  <si>
    <t xml:space="preserve">Next standart 60 R+ </t>
  </si>
  <si>
    <t xml:space="preserve">Замена брака на Next standart 60 R+ </t>
  </si>
  <si>
    <t>Next 75 R+ низк</t>
  </si>
  <si>
    <t>Next 50 R+ jis тонк</t>
  </si>
  <si>
    <t>Mutlu 60 R+  L2</t>
  </si>
  <si>
    <t>Teyko 42 R+ Jis тонк</t>
  </si>
  <si>
    <t>Volt 60 R+</t>
  </si>
  <si>
    <t>Обед)</t>
  </si>
  <si>
    <t>Продажа за 02.04.2018г</t>
  </si>
  <si>
    <t>Карта Каспи</t>
  </si>
  <si>
    <t>Продажа за 03.04.2018г</t>
  </si>
  <si>
    <t>Energizer 52 R+</t>
  </si>
  <si>
    <t>Замена брака (Bars 42 R+ jis)</t>
  </si>
  <si>
    <t>Bars 190 euro</t>
  </si>
  <si>
    <t>Продажа за 04.04.2018г</t>
  </si>
  <si>
    <t>Moto 6 FM/9ah</t>
  </si>
  <si>
    <t>Bars 42 L+ jis</t>
  </si>
  <si>
    <t>Возврат</t>
  </si>
  <si>
    <t>Mutlu 100 st R+</t>
  </si>
  <si>
    <t>Mutlu 75 st R+</t>
  </si>
  <si>
    <t>Продажа за 05.04.2018г</t>
  </si>
  <si>
    <t xml:space="preserve">Next 90 R+ </t>
  </si>
  <si>
    <t>Возврат денег в сумме 16500 тг</t>
  </si>
  <si>
    <t>Moto 4 ah/12</t>
  </si>
  <si>
    <t>Moto 6 FM/18</t>
  </si>
  <si>
    <t>Hankook 45 R+ jis (55B19L)</t>
  </si>
  <si>
    <t>Балланс (8775)</t>
  </si>
  <si>
    <t>Продажа за 06.04.2018г</t>
  </si>
  <si>
    <t>Замена брака (W-Star 230)</t>
  </si>
  <si>
    <t>Teyko 50 R+ jis тонк</t>
  </si>
  <si>
    <t>Продажа за 07.04.2018г</t>
  </si>
  <si>
    <t xml:space="preserve">Электра 60 R+ </t>
  </si>
  <si>
    <t>Продажа за 08.04.2018г</t>
  </si>
  <si>
    <t>Voltman 74 R+</t>
  </si>
  <si>
    <t>За трансформатор</t>
  </si>
  <si>
    <t>Продажа за 09.04.2018г</t>
  </si>
  <si>
    <t>Продажа за 10.04.2018г</t>
  </si>
  <si>
    <t>Voltman 70 R+</t>
  </si>
  <si>
    <t>Moto 5 ah</t>
  </si>
  <si>
    <t>Moto 7 ah</t>
  </si>
  <si>
    <t>Voltman R+70</t>
  </si>
  <si>
    <t>Замена по  гарантии на Voltman R+ 70</t>
  </si>
  <si>
    <t>________________ Успанов.Н</t>
  </si>
  <si>
    <t>Продажа за 11.04.2018г</t>
  </si>
  <si>
    <t>Moto 6fm/7L</t>
  </si>
  <si>
    <t>Замена по  гарантии на Next 50 L+ тонк кл</t>
  </si>
  <si>
    <t>Next 50 L+ JIS тонк кл</t>
  </si>
  <si>
    <t>Продажа за 12.04.2018г</t>
  </si>
  <si>
    <t>Moto 7ah</t>
  </si>
  <si>
    <t>Bars 50 R+ jis толс кл</t>
  </si>
  <si>
    <t>Возврат денег на сумму 22500 тг</t>
  </si>
  <si>
    <t>Unikum 190 ПБ</t>
  </si>
  <si>
    <t>Продажа за 13.04.2018г</t>
  </si>
  <si>
    <t>Замена брака  (Star batt 60)</t>
  </si>
  <si>
    <t>Замена брака  (Next 75 R+ jis)</t>
  </si>
  <si>
    <t>Varta 100 R+ st</t>
  </si>
  <si>
    <t>Продажа за 14.04.2018г</t>
  </si>
  <si>
    <t>Voltman R+ 65</t>
  </si>
  <si>
    <t>Varta R+ 70 Jis</t>
  </si>
  <si>
    <t>T-rex R+ 100</t>
  </si>
  <si>
    <t>60/90</t>
  </si>
  <si>
    <t>Bars L+ 50 Jis тонк.кл</t>
  </si>
  <si>
    <t>Taxi R+ 60</t>
  </si>
  <si>
    <t>Адиль Сейтказиевич- 50000</t>
  </si>
  <si>
    <t>Продажа за 15.04.2018г</t>
  </si>
  <si>
    <t>Forlux R+ 65 rus</t>
  </si>
  <si>
    <t>Voltman R+ 100</t>
  </si>
  <si>
    <t>Next R+ 65 Jis</t>
  </si>
  <si>
    <t>Energizer R+ 95 Jis</t>
  </si>
  <si>
    <t xml:space="preserve">Bars R+ 75 Jis </t>
  </si>
  <si>
    <t>Forlux R+ 70 rus</t>
  </si>
  <si>
    <t>Crona R + 60</t>
  </si>
  <si>
    <t>Айкын Сейтказиевич</t>
  </si>
  <si>
    <t>Мойка 029 DC</t>
  </si>
  <si>
    <t xml:space="preserve">energizer R+ 60 </t>
  </si>
  <si>
    <t>Замена брака  (Rex 70 R+ jis)</t>
  </si>
  <si>
    <t>Продажа за 16.04.2018г</t>
  </si>
  <si>
    <t>Next standart 60 R+</t>
  </si>
  <si>
    <t>Замена брака (Voltman 74)</t>
  </si>
  <si>
    <t>Продажа за 17.04.2018г</t>
  </si>
  <si>
    <t>Moto 9 ah</t>
  </si>
  <si>
    <t>Unikum 90 R+</t>
  </si>
  <si>
    <t>Батарейка на телефон</t>
  </si>
  <si>
    <t>Замена Брака (Hyper 66)</t>
  </si>
  <si>
    <t>Продажа за 18.04.2018г</t>
  </si>
  <si>
    <t>Bars 50 R+ тонк кл</t>
  </si>
  <si>
    <t>Moto 6 fm/18 ah</t>
  </si>
  <si>
    <t>Forlux 74 R+ (Rus)</t>
  </si>
  <si>
    <t>Продажа за 19.04.2018г</t>
  </si>
  <si>
    <t>Bars 100 R+jis</t>
  </si>
  <si>
    <t>Ремонт колеса</t>
  </si>
  <si>
    <t>Продажа за 20.04.2018г</t>
  </si>
  <si>
    <t>Next 42 R+ jis тонк кл</t>
  </si>
  <si>
    <t>Forlux 70 R+ RUS</t>
  </si>
  <si>
    <t>w-Star 77 prem</t>
  </si>
  <si>
    <t>Мото 5 ah</t>
  </si>
  <si>
    <t>Замена брака на Bars 75 R+ jis</t>
  </si>
  <si>
    <t>Hankook 90 L+ jis (105D31R)</t>
  </si>
  <si>
    <t>Продажа за 21.04.2018г</t>
  </si>
  <si>
    <t>Westa 65 R+ (Укр)</t>
  </si>
  <si>
    <t>Next 60 R+ Standart (Черн)</t>
  </si>
  <si>
    <t>Moto 6 FM-7L (Черн)</t>
  </si>
  <si>
    <t xml:space="preserve">Bars 100 Gold R+ </t>
  </si>
  <si>
    <t>Next 75 R+ Standart (бел низ)</t>
  </si>
  <si>
    <t>Доставка через интернет</t>
  </si>
  <si>
    <t>Продажа за 22.04.2018г</t>
  </si>
  <si>
    <t>Teyko R+ 50 jis(тонк.кл.)</t>
  </si>
  <si>
    <t>Crona R+ 60</t>
  </si>
  <si>
    <t>Next R+ 75 jis</t>
  </si>
  <si>
    <t>Forlux R+ 100 украина</t>
  </si>
  <si>
    <t>Продажа за 23.04.2018г</t>
  </si>
  <si>
    <t>Замена брака (Global 180)</t>
  </si>
  <si>
    <t>Energizer 74 R+</t>
  </si>
  <si>
    <t>Power 60 R+</t>
  </si>
  <si>
    <t>Hankook 55 R+ jis толс кл</t>
  </si>
  <si>
    <t>Istok 140</t>
  </si>
  <si>
    <t>Замена брака (Forward 190)</t>
  </si>
  <si>
    <t>Uragan 132</t>
  </si>
  <si>
    <t>Moto 6 FM/7L</t>
  </si>
  <si>
    <t>Next Standart 62 R+</t>
  </si>
  <si>
    <t>Energizer 60 R+ plus</t>
  </si>
  <si>
    <t>Taxi 75 L+ st</t>
  </si>
  <si>
    <t>Кассовая лента</t>
  </si>
  <si>
    <t>Продажа за 24.04.2018г</t>
  </si>
  <si>
    <t>Forlux 60 R+ (rus)</t>
  </si>
  <si>
    <t>Westa 65 R+ (ukr)</t>
  </si>
  <si>
    <t>Next silver 75 R+ черн</t>
  </si>
  <si>
    <t>Next 50 L+ jis  тонк кл</t>
  </si>
  <si>
    <t>Bars silver 75 R+ / L</t>
  </si>
  <si>
    <t>Ремонт зарядного устроиства</t>
  </si>
  <si>
    <t>Обед Думан</t>
  </si>
  <si>
    <t>Продажа за 25.04.2018г</t>
  </si>
  <si>
    <t>Продажа за 26.04.2018г</t>
  </si>
  <si>
    <t>Varta 45 R+ тонк кл</t>
  </si>
  <si>
    <t>Замена брака (Bars silver 60 L+)</t>
  </si>
  <si>
    <t>Hankook R+ 90 (105D31R)</t>
  </si>
  <si>
    <t>Forlux 70 R+ (rus)</t>
  </si>
  <si>
    <t>Forlux 60 R+ Rus</t>
  </si>
  <si>
    <t>Доплата за 25.04.2018г в сумме-3000 тг</t>
  </si>
  <si>
    <t>12500(60/60/70)</t>
  </si>
  <si>
    <t>Продажа за 27.04.2018г</t>
  </si>
  <si>
    <t>Forlux 60 R+ rus</t>
  </si>
  <si>
    <t>Возврат денег - 20 000 тг</t>
  </si>
  <si>
    <t>Замена по гарантий (Bars 75 R+jis)</t>
  </si>
  <si>
    <t>Продажа за 28.04.2018г</t>
  </si>
  <si>
    <t>Star bat 60 R+ st</t>
  </si>
  <si>
    <t>Продажа за 01.05.2018г</t>
  </si>
  <si>
    <t xml:space="preserve">Energizer 220 </t>
  </si>
  <si>
    <t xml:space="preserve">Hyper 190 </t>
  </si>
  <si>
    <t>Bars 230 Euro</t>
  </si>
  <si>
    <t>Next 50 R+ тонк</t>
  </si>
  <si>
    <t>Racer 60 L+ (Черный)</t>
  </si>
  <si>
    <t>Замена брака Voltman 225 доплата 74000 тг</t>
  </si>
  <si>
    <t>Каспи Рэд</t>
  </si>
  <si>
    <t>Доставка</t>
  </si>
  <si>
    <t>6FM Moto  9A</t>
  </si>
  <si>
    <t>Racer 60 L+ Крас крышка</t>
  </si>
  <si>
    <t>Taxi 60 R+ Замена брака Racer 60 R+</t>
  </si>
  <si>
    <t>Next silver 75 R+ низк (бел корп)</t>
  </si>
  <si>
    <t>(230/50/50)</t>
  </si>
  <si>
    <t>Bars 50 R+ толс клем</t>
  </si>
  <si>
    <t>Medalist 70 L+ Jis (57024)</t>
  </si>
  <si>
    <t>Hyper100</t>
  </si>
  <si>
    <t>moto 12 V 7 A без электрол</t>
  </si>
  <si>
    <t>moto 12 V 9 A без электрол</t>
  </si>
  <si>
    <t>Продажа за 02.05.2018г</t>
  </si>
  <si>
    <t>Forward R +75</t>
  </si>
  <si>
    <t>Racer L+ 60 черн.</t>
  </si>
  <si>
    <t>Teyko R+ 65 jis</t>
  </si>
  <si>
    <t>Hyper R+ 75</t>
  </si>
  <si>
    <t xml:space="preserve">Next R+ 75 Jis </t>
  </si>
  <si>
    <t>W-star R+ 77</t>
  </si>
  <si>
    <t xml:space="preserve">Next R+ 100 Jis </t>
  </si>
  <si>
    <t>Hankook R+ 85 jis  115D26L</t>
  </si>
  <si>
    <t>Next L+ 75 jis</t>
  </si>
  <si>
    <t>Next R+ 50 jis тонк.кл</t>
  </si>
  <si>
    <t>Racer 132 евро</t>
  </si>
  <si>
    <t>Замена брака Bars 140</t>
  </si>
  <si>
    <t>Hyper R+ 100</t>
  </si>
  <si>
    <t>Mutlu R+ 60 jis</t>
  </si>
  <si>
    <t>Расходы на мебель 225 тг.</t>
  </si>
  <si>
    <t>Сетевая карта Адиль-7000 тг.</t>
  </si>
  <si>
    <t>Moto 12V7A Возврат денег 5000 тг.</t>
  </si>
  <si>
    <t>________________ Успанов .Н</t>
  </si>
  <si>
    <t>Forlux 74  РОССИЯ</t>
  </si>
  <si>
    <t>Продажа за 04.05.2018г</t>
  </si>
  <si>
    <t>Электра R+ 60</t>
  </si>
  <si>
    <t>Mutlu R+ 100 jis</t>
  </si>
  <si>
    <t>Rex R+ 90 jis</t>
  </si>
  <si>
    <t>Energizer R+ 68 jis</t>
  </si>
  <si>
    <t>Замена на Energizer L+ 70</t>
  </si>
  <si>
    <t>(190/190)</t>
  </si>
  <si>
    <t>Продажа за 05.05.2018г</t>
  </si>
  <si>
    <t>Varta R+ 60</t>
  </si>
  <si>
    <t>W-star R+ 90</t>
  </si>
  <si>
    <t>Bars L+ 77 gold</t>
  </si>
  <si>
    <t>60/75</t>
  </si>
  <si>
    <t>Bars L+ 100 jis</t>
  </si>
  <si>
    <t>Bars 190 болт</t>
  </si>
  <si>
    <t>T-rex R+ 75 jis</t>
  </si>
  <si>
    <t>8000(140)</t>
  </si>
  <si>
    <t>Продажа за 06.05.2018г</t>
  </si>
  <si>
    <t>Скидка Асель 3000тг.</t>
  </si>
  <si>
    <t>60/80</t>
  </si>
  <si>
    <t>Next R+ 60</t>
  </si>
  <si>
    <t>Продажа за 07.05.2018г</t>
  </si>
  <si>
    <t>Istok R+ 60</t>
  </si>
  <si>
    <t>Crona R+ 75</t>
  </si>
  <si>
    <t>Mutlu R+ 100</t>
  </si>
  <si>
    <t>Forward R+ 75</t>
  </si>
  <si>
    <t>T-rex R+ 65 jis</t>
  </si>
  <si>
    <t>Forward R+ 60</t>
  </si>
  <si>
    <t>Racer R+ 60</t>
  </si>
  <si>
    <t>Продажа за 08.05.2018г</t>
  </si>
  <si>
    <t>Energizer R+ 110</t>
  </si>
  <si>
    <t>Next R+ 42 jis тонк.</t>
  </si>
  <si>
    <t>Bars L+60 silver</t>
  </si>
  <si>
    <t>Hankook R+ 55 jis тонк.</t>
  </si>
  <si>
    <t>доставка</t>
  </si>
  <si>
    <t>405000 тг. Адиль Сейтказиевич на рекламу</t>
  </si>
  <si>
    <t>Продажа за 09.05.2018г</t>
  </si>
  <si>
    <t>Bars L+ 62</t>
  </si>
  <si>
    <t>Bars 190 болт.</t>
  </si>
  <si>
    <t>Moto 12v9ah</t>
  </si>
  <si>
    <t>Next R+ 75 silver</t>
  </si>
  <si>
    <t>Продажа за 10.05.2018г</t>
  </si>
  <si>
    <t>100/110 Скидка 500 тг.</t>
  </si>
  <si>
    <t>Next R+ 100 jis</t>
  </si>
  <si>
    <t xml:space="preserve">                                </t>
  </si>
  <si>
    <t>Продажа за 11.05.2018г</t>
  </si>
  <si>
    <t>Продажа за 12.05.2018г</t>
  </si>
  <si>
    <t>Moto 12V 9-4B</t>
  </si>
  <si>
    <t>Varta R+ 70 jis</t>
  </si>
  <si>
    <t>70/70/50</t>
  </si>
  <si>
    <t>Energizer R+ 45 jis тонк.</t>
  </si>
  <si>
    <t>Next L+ 50 тонк.</t>
  </si>
  <si>
    <t>Teyko R+ 50 тонк.</t>
  </si>
  <si>
    <t>Продажа за 13.05.2018г</t>
  </si>
  <si>
    <t>Next R+ 65 jis</t>
  </si>
  <si>
    <t>Energizer R+ 74 plus</t>
  </si>
  <si>
    <t>Energizer R+ 95 jis</t>
  </si>
  <si>
    <t>8000 (60/60)</t>
  </si>
  <si>
    <t>Адиль Сейтказиевич 20000</t>
  </si>
  <si>
    <t>Продажа за 14.05.2018г</t>
  </si>
  <si>
    <t>Next R+ 75 st.</t>
  </si>
  <si>
    <t>Energizer 220 euro</t>
  </si>
  <si>
    <t>Замена на Energizer 220 euro</t>
  </si>
  <si>
    <t xml:space="preserve">________________Успанов.Н </t>
  </si>
  <si>
    <t>Next R+ 62 gold</t>
  </si>
  <si>
    <t xml:space="preserve">Скидка 500 </t>
  </si>
  <si>
    <t>Bars R+ 50 jis тонк.</t>
  </si>
  <si>
    <t>50/75</t>
  </si>
  <si>
    <t>Unicum 190 euro</t>
  </si>
  <si>
    <t>T-rex L+ 42 jis тонк.</t>
  </si>
  <si>
    <t>Bars L+ 65 jis</t>
  </si>
  <si>
    <t>Voltman R+ 74</t>
  </si>
  <si>
    <t>Скидка 300</t>
  </si>
  <si>
    <t>Hyper R+ 91</t>
  </si>
  <si>
    <t>Teyko L+ 75 jis</t>
  </si>
  <si>
    <t xml:space="preserve">T-rex R+ 75 jis </t>
  </si>
  <si>
    <t>Next R+ 60 низк.бел.</t>
  </si>
  <si>
    <t>Расход Vivit auto аксессуары 33255 тг.</t>
  </si>
  <si>
    <t>4200 тг.</t>
  </si>
  <si>
    <t>6000 (110) тг</t>
  </si>
  <si>
    <t>Продажа за 15.05.2018г</t>
  </si>
  <si>
    <t>Продажа за 16.05.2018г</t>
  </si>
  <si>
    <t>Moto 6FM 9A</t>
  </si>
  <si>
    <t>T-rex R+ 60</t>
  </si>
  <si>
    <t>Energizer L+ 68 jis</t>
  </si>
  <si>
    <t>Bars R+ 100 jis</t>
  </si>
  <si>
    <t>W-star 140 euro</t>
  </si>
  <si>
    <t>190/140</t>
  </si>
  <si>
    <t>Energizer L+95 jis</t>
  </si>
  <si>
    <t>Energizer L+ 95 jis</t>
  </si>
  <si>
    <t>Next R+ 100</t>
  </si>
  <si>
    <t>Замена по гарантии на Yigitaku R+ 100 jis</t>
  </si>
  <si>
    <t>Voltman R+ 192</t>
  </si>
  <si>
    <t>Next R+ 60 низк.</t>
  </si>
  <si>
    <t>Racer L+ 75</t>
  </si>
  <si>
    <t>Bars L+ 50 jis тонк.</t>
  </si>
  <si>
    <t>Medalist  R+ jis 105D31L</t>
  </si>
  <si>
    <t>Energizer  R+ 100</t>
  </si>
  <si>
    <t>W-star R+ 70</t>
  </si>
  <si>
    <t>Energizer  R+ 95 jis</t>
  </si>
  <si>
    <t>22500 (110/110/110/75)</t>
  </si>
  <si>
    <t>Продажа за 17.05.2018г</t>
  </si>
  <si>
    <t>Продажа за 18.05.2018г</t>
  </si>
  <si>
    <t>Racer 75 R+ замена на Hyper 66</t>
  </si>
  <si>
    <t>Bars 60 R+ Silver (черн)</t>
  </si>
  <si>
    <t>70/60</t>
  </si>
  <si>
    <t>T*Rex 65 R+ Jis</t>
  </si>
  <si>
    <t>Istok 60 R+</t>
  </si>
  <si>
    <t>Next 50 R+ Jis  тонк замена на Next 50 L+ Jis тонк</t>
  </si>
  <si>
    <t>Продажа за 19.05.2018г</t>
  </si>
  <si>
    <t>Teyko 50 R+ Jis</t>
  </si>
  <si>
    <t>Next 75 R+ Silver</t>
  </si>
  <si>
    <t>Продажа за 20.05.2018г</t>
  </si>
  <si>
    <t>Teyko 50 R+ Jis тонк</t>
  </si>
  <si>
    <t>Next 50 R+ Jis (толст кл бел)</t>
  </si>
  <si>
    <t>Сбербанк</t>
  </si>
  <si>
    <t>Hyper 190 Euro</t>
  </si>
  <si>
    <t>Продажа за 21.05.2018г</t>
  </si>
  <si>
    <t>Racer 190 камина болт</t>
  </si>
  <si>
    <t>Varta R+ 74</t>
  </si>
  <si>
    <t>Voltman 140 euro</t>
  </si>
  <si>
    <t>Next R+ 60 бел.корп</t>
  </si>
  <si>
    <t>Bars 230 euro</t>
  </si>
  <si>
    <t>230/230.  Карта Сбербанк</t>
  </si>
  <si>
    <t>Energizer R+ 80 prem.</t>
  </si>
  <si>
    <t>80/80</t>
  </si>
  <si>
    <t>T-rex R+ 100 jis</t>
  </si>
  <si>
    <t>9000 (70/70)</t>
  </si>
  <si>
    <t>Продажа за 22.05.2018г</t>
  </si>
  <si>
    <t>Rex L+ 55 jis тонк.</t>
  </si>
  <si>
    <t xml:space="preserve">Racer R+ 60 </t>
  </si>
  <si>
    <t>Обмен на Westa R+ 65 возврат денег 2000 тг.</t>
  </si>
  <si>
    <t>Скидка 4000 тг. Алибек</t>
  </si>
  <si>
    <t>Электра R+ 90</t>
  </si>
  <si>
    <t>ЭлектраL + 60</t>
  </si>
  <si>
    <t>Westа R+ 70</t>
  </si>
  <si>
    <t>Bars L+ 90 silver</t>
  </si>
  <si>
    <t>T-rex L+ 100 jis</t>
  </si>
  <si>
    <t>Bars gold R+ 100</t>
  </si>
  <si>
    <t>Скидка 500 тг.</t>
  </si>
  <si>
    <t>Racer R+ 90</t>
  </si>
  <si>
    <t>Bars gold L+ 77</t>
  </si>
  <si>
    <t>Energizer R+ 100 premium</t>
  </si>
  <si>
    <t>Замена по гарантии на Energizer R+ 95 jis</t>
  </si>
  <si>
    <t>10000 (100/100)</t>
  </si>
  <si>
    <t>14000 (100/100/60)</t>
  </si>
  <si>
    <t>Продажа за 23.05.2018г</t>
  </si>
  <si>
    <t>Продажа за 24.05.2018г</t>
  </si>
  <si>
    <t>Bars R+  75 silver черн.</t>
  </si>
  <si>
    <t>Racer R+ 75</t>
  </si>
  <si>
    <t>Bars L+100 gold</t>
  </si>
  <si>
    <t>Bars  R+ 100 gold</t>
  </si>
  <si>
    <t>Energizer R+ 77</t>
  </si>
  <si>
    <t>Westa R+ 92</t>
  </si>
  <si>
    <t>Bars L+  75 silver</t>
  </si>
  <si>
    <t>Bars R+ 60  Silver</t>
  </si>
  <si>
    <t>Продажа за 25.05.2018г</t>
  </si>
  <si>
    <t>Скидка 300 тг.</t>
  </si>
  <si>
    <t>Скидка 4000 тг.</t>
  </si>
  <si>
    <t>Bars 190 камина болт</t>
  </si>
  <si>
    <t>Bars gold R+ 62</t>
  </si>
  <si>
    <t>Скидка 900 тг.</t>
  </si>
  <si>
    <t>Next L+ 60 silver черн.</t>
  </si>
  <si>
    <t>Продажа за 26.05.2018г</t>
  </si>
  <si>
    <t>Moto 6FM- 9AH</t>
  </si>
  <si>
    <t>Forlux R+ 74</t>
  </si>
  <si>
    <t>Продажа за 27.05.2018г</t>
  </si>
  <si>
    <t>Energizer R+ 74 prem.</t>
  </si>
  <si>
    <t>Moto 6FM -9 AH</t>
  </si>
  <si>
    <t>Продажа за 28.05.2018г</t>
  </si>
  <si>
    <t>Energizer R+ 52</t>
  </si>
  <si>
    <t>Power R+ 60</t>
  </si>
  <si>
    <t>Продажа за 29.05.2018г</t>
  </si>
  <si>
    <t>Электра L+ 75</t>
  </si>
  <si>
    <t>8000 (55/100)</t>
  </si>
  <si>
    <t>Замена по гарантии Bars R+ 75 jis на Bars R+ 75 jis</t>
  </si>
  <si>
    <t>Next R+ 75 silver низк.</t>
  </si>
  <si>
    <t>Замена по гарантии Bars R+ 50 jis толст. на Bars R+ 50 jis толст.</t>
  </si>
  <si>
    <t>Продажа за 30.05.2018г</t>
  </si>
  <si>
    <t xml:space="preserve">Bars R+ 60 silver </t>
  </si>
  <si>
    <t>Westa R+ 74</t>
  </si>
  <si>
    <t>Bars R+ 60 silver низк.</t>
  </si>
  <si>
    <t>Energizer R+ 60 st.plus</t>
  </si>
  <si>
    <t>Продажа за 03.05.2018г</t>
  </si>
  <si>
    <t>Bars R+ 60 silver бел.корп</t>
  </si>
  <si>
    <t>Energizer L+70</t>
  </si>
  <si>
    <t>Next R+ 90 черн.</t>
  </si>
  <si>
    <t>10000(100/100)</t>
  </si>
  <si>
    <t>Продажа за 31.05.2018г</t>
  </si>
  <si>
    <t>Voltman R+ 70</t>
  </si>
  <si>
    <t>Energizer R+ 100 prem</t>
  </si>
  <si>
    <t xml:space="preserve">Next R+ 75 silver </t>
  </si>
  <si>
    <t>Taxi L+ 90</t>
  </si>
  <si>
    <t>Продажа за 01.06.2018г</t>
  </si>
  <si>
    <t>Продажа за 02.06.2018г</t>
  </si>
  <si>
    <t>Карта Сбербанк 230/230</t>
  </si>
  <si>
    <t>Bars L+ 75 jis</t>
  </si>
  <si>
    <t>Bars gold L+ 100</t>
  </si>
  <si>
    <t>Электра L+ 60</t>
  </si>
  <si>
    <t>Bars R+ 50 jis толст.</t>
  </si>
  <si>
    <t>Hankook L+ 90 jis</t>
  </si>
  <si>
    <t>Продажа за 03.06.2018г</t>
  </si>
  <si>
    <t>Energizer R+ 60 jis</t>
  </si>
  <si>
    <t>Moto  12v7 ah</t>
  </si>
  <si>
    <t>14000 Kaspi red</t>
  </si>
  <si>
    <t>Продажа за 04.06.2018г</t>
  </si>
  <si>
    <t>Westa R+ 65</t>
  </si>
  <si>
    <t>Электра R+ 75</t>
  </si>
  <si>
    <t>Замена по гарантии T-rex R+ 65 jis на Next R+ 65 jis</t>
  </si>
  <si>
    <t>Адиль Сейтказиевич 40000 тг.</t>
  </si>
  <si>
    <t>Продажа за 05.06.2018г</t>
  </si>
  <si>
    <t>T-rex R+ 45 jis тонк.</t>
  </si>
  <si>
    <t xml:space="preserve">T-rex R+ 65 jis </t>
  </si>
  <si>
    <t xml:space="preserve">Next R+ 62 </t>
  </si>
  <si>
    <t>Hankook R+ 70 jis 80D26L</t>
  </si>
  <si>
    <t>Next R+ 75  silver</t>
  </si>
  <si>
    <t xml:space="preserve">T-rex R+ 60 </t>
  </si>
  <si>
    <t>75/75/75/100/50</t>
  </si>
  <si>
    <t>Westa R+ 70</t>
  </si>
  <si>
    <t xml:space="preserve"> </t>
  </si>
  <si>
    <t>Продажа за 06.06.2018г</t>
  </si>
  <si>
    <t>T-rex R+ 60 prem.</t>
  </si>
  <si>
    <t>Bars silver R+ 60</t>
  </si>
  <si>
    <t>Mutlu R+ 100 prem.</t>
  </si>
  <si>
    <t>Bars 190 к/болт</t>
  </si>
  <si>
    <t>Next L+ 60 silver</t>
  </si>
  <si>
    <t>Замена по гарантии Bars 190 к/болт на Bars 190 к/болт</t>
  </si>
  <si>
    <t>Замена по гарантии Bars 75 R+ silver  на Bars 75 R+ silver бел.корп</t>
  </si>
  <si>
    <t>Продажа за 07.06.2018г</t>
  </si>
  <si>
    <t>Energizer R+ 52 plus</t>
  </si>
  <si>
    <t>Power R+ 75</t>
  </si>
  <si>
    <t>Карта Сбербанк           (   60/50  )</t>
  </si>
  <si>
    <t>Продажа за 08.06.2018г</t>
  </si>
  <si>
    <t>Moto 6FM-9A</t>
  </si>
  <si>
    <t>Bars R+ 75 silver низк.</t>
  </si>
  <si>
    <t>Bars R+ 60 черн.</t>
  </si>
  <si>
    <t>9000 (75/75)</t>
  </si>
  <si>
    <t>500 мото 10 АН</t>
  </si>
  <si>
    <t>Адиль Сейтказиевич 70 000</t>
  </si>
  <si>
    <t>Продажа за 09.06.2018г</t>
  </si>
  <si>
    <t>Bars R+ 75 jis замена по гарантии на Bars R+ 75 jis</t>
  </si>
  <si>
    <t>Bars L+ 60 silver</t>
  </si>
  <si>
    <t>Продажа за 10.06.2018г</t>
  </si>
  <si>
    <t>Voltman R+ 92</t>
  </si>
  <si>
    <t>Bars R+ 60</t>
  </si>
  <si>
    <t>Продажа за 11.06.2018г</t>
  </si>
  <si>
    <t>T-rex R+ 50 тонк.</t>
  </si>
  <si>
    <t>Bars 100 L+ gold</t>
  </si>
  <si>
    <t>Bars R+ 75 низк.</t>
  </si>
  <si>
    <t>Racer L+ 90</t>
  </si>
  <si>
    <t>9000  (75/75)</t>
  </si>
  <si>
    <t>8000 (110/50)</t>
  </si>
  <si>
    <t>Продажа за 12.06.2018г</t>
  </si>
  <si>
    <t>Bars L+ 42 jis</t>
  </si>
  <si>
    <t>Next R+ 50 jis толст.</t>
  </si>
  <si>
    <t>T-rex R+ 100 prem.</t>
  </si>
  <si>
    <t>Замена по гарантии Next R+ 65 jis на Next R+ 65 jis</t>
  </si>
  <si>
    <t>Продажа за 13.06.2018г</t>
  </si>
  <si>
    <t>Energizer L+ 45 jis тонк.</t>
  </si>
  <si>
    <t>Energizer L+ 68 jis замена по гарантии на Energizer R+ 68 jis</t>
  </si>
  <si>
    <t>190/190/75/75/90/90/60-43000 тг.</t>
  </si>
  <si>
    <t>Адиль Сейтказиевич-20000 тг.</t>
  </si>
  <si>
    <t>Скидка 1500тг., 80 ан</t>
  </si>
  <si>
    <t>Продажа за 14.06.2018г</t>
  </si>
  <si>
    <t>Next L+ 100 jis</t>
  </si>
  <si>
    <t>Varta R+ 60 jis</t>
  </si>
  <si>
    <t>Teyko L+ 65 jis</t>
  </si>
  <si>
    <t>(75/60) Карта Сбербанк</t>
  </si>
  <si>
    <t>Продажа за 15.06.2018г</t>
  </si>
  <si>
    <t>Продажа за 16.06.2018г</t>
  </si>
  <si>
    <t>Продажа за 17.06.2018г</t>
  </si>
  <si>
    <t>Продажа за 18.06.2018г</t>
  </si>
  <si>
    <t>T-Rex 60 Premium</t>
  </si>
  <si>
    <t xml:space="preserve">W*Star 77 Premium замена брака по гарантии на W*Star 77 Premium </t>
  </si>
  <si>
    <t>Bars 65 R+ Jis Premium замена брака по гарантии на Bars 65 R+ Jis</t>
  </si>
  <si>
    <t>T-Rex 75 R+ Jis</t>
  </si>
  <si>
    <t>Bars 140 Euro</t>
  </si>
  <si>
    <t>Mutlu 100 R+(L5.100.083.A)</t>
  </si>
  <si>
    <t>Next 100 R+ Jis замена брака по гарантии на T-Rex 100 R+ Jis</t>
  </si>
  <si>
    <t>Forlux 100 R+ (Украина)</t>
  </si>
  <si>
    <t>Все расходы взяты с кассы продаж!</t>
  </si>
  <si>
    <t>Teyko R+ 42 jis тонк.</t>
  </si>
  <si>
    <t>T-rex R+ 77 prem.</t>
  </si>
  <si>
    <t>Сбербанк карта. Скидка 400 тг.</t>
  </si>
  <si>
    <t>Moto 6FM-7L</t>
  </si>
  <si>
    <t>Замена по гарантии Teyko R+ 75 jis на Teyko R+ 75 jis</t>
  </si>
  <si>
    <t>Mutlu R+ 75</t>
  </si>
  <si>
    <t>Bars R+ 75 silver низк.бел.</t>
  </si>
  <si>
    <t>Мойка 029DC 02-2000</t>
  </si>
  <si>
    <t>карта сбербанк</t>
  </si>
  <si>
    <t>Продажа за 19.06.2018г</t>
  </si>
  <si>
    <t xml:space="preserve">Rex R+ 70 jis </t>
  </si>
  <si>
    <t>Rex R+ 100 jis</t>
  </si>
  <si>
    <t>Bars 190 к/б</t>
  </si>
  <si>
    <t>Продажа за 20.06.2018г</t>
  </si>
  <si>
    <t xml:space="preserve">Damper R+ 60 </t>
  </si>
  <si>
    <t xml:space="preserve">Westa R+ 92 </t>
  </si>
  <si>
    <t>100/100/70/70/132</t>
  </si>
  <si>
    <t>Hyper 190 euro</t>
  </si>
  <si>
    <t>Продажа за 21.06.2018г</t>
  </si>
  <si>
    <t>Energizer R+ 74</t>
  </si>
  <si>
    <t>Скидка 1000 тг.</t>
  </si>
  <si>
    <t>Hankook R+ 70 jis</t>
  </si>
  <si>
    <t>10000 (190)</t>
  </si>
  <si>
    <t>Продажа за 22.06.2018г</t>
  </si>
  <si>
    <t>Элетра R+ 60</t>
  </si>
  <si>
    <t xml:space="preserve">Varta R+ 60 </t>
  </si>
  <si>
    <t>Forlux R+ 100</t>
  </si>
  <si>
    <t>Energizer L+ 60</t>
  </si>
  <si>
    <t>Teyko R+ 50 jis</t>
  </si>
  <si>
    <t>60/50</t>
  </si>
  <si>
    <t>Замена Bars L+ 62 gold на Электра L+ 60</t>
  </si>
  <si>
    <t>Продажа за 23.06.2018г</t>
  </si>
  <si>
    <t>Next R+ 90 silver</t>
  </si>
  <si>
    <t>Teyko R+ 75 jis</t>
  </si>
  <si>
    <t>Продажа за 24.06.2018г</t>
  </si>
  <si>
    <t>Hankook R+ 55 jis</t>
  </si>
  <si>
    <t>Voltman R + 70</t>
  </si>
  <si>
    <t>Замена по гарантии W-star R+ 77 на Forlux R+ 70 доплата 4100тг.</t>
  </si>
  <si>
    <t>Продажа за 25.06.2018г</t>
  </si>
  <si>
    <t>Hankook R+ 45 jis</t>
  </si>
  <si>
    <t>Moto 12N9-4B</t>
  </si>
  <si>
    <t>Bars R+ 60 низк.</t>
  </si>
  <si>
    <t>Next 230 euro</t>
  </si>
  <si>
    <t>Energizer 100 prem.</t>
  </si>
  <si>
    <t>Next R+ 90</t>
  </si>
  <si>
    <t>Скидка 1000</t>
  </si>
  <si>
    <t>Замена по гарантии Teyko R+ 65 jis на Teyko L+ 65 jis</t>
  </si>
  <si>
    <t>Продажа за 26.06.2018г</t>
  </si>
  <si>
    <t>Next L+ 75 silver</t>
  </si>
  <si>
    <t xml:space="preserve">Racer 132 </t>
  </si>
  <si>
    <t>Next silver R+ 60</t>
  </si>
  <si>
    <t>Hankook R+ 90 jis</t>
  </si>
  <si>
    <t>6500(70/50)</t>
  </si>
  <si>
    <t>Замена по гарантии Istok 140 euro на Istok 140 euro</t>
  </si>
  <si>
    <t>Продажа за 27.06.2018г</t>
  </si>
  <si>
    <t>75/75/60</t>
  </si>
  <si>
    <t>Bars silver R+ 75</t>
  </si>
  <si>
    <t>Energizer L+ 70</t>
  </si>
  <si>
    <t>9000(75/75)</t>
  </si>
  <si>
    <t>3000(50)</t>
  </si>
  <si>
    <t>10000(90/90)</t>
  </si>
  <si>
    <t>Energizer L+ 60 plus</t>
  </si>
  <si>
    <t>Medalist R+ 90 jis</t>
  </si>
  <si>
    <t>Rex R+ 65 jis</t>
  </si>
  <si>
    <t>60/60</t>
  </si>
  <si>
    <t>(230/230)- 24000 тг.</t>
  </si>
  <si>
    <t>Замена по гарантии Voltman L+ 60  на Электра L+ 60</t>
  </si>
  <si>
    <t>Продажа за 28.06.2018г</t>
  </si>
  <si>
    <t>Продажа за 29.06.2018г</t>
  </si>
  <si>
    <t>Mutlu R+ 60</t>
  </si>
  <si>
    <t>Вода 5л.-1300 тг.</t>
  </si>
  <si>
    <t>Продажа за 01.07.2018г</t>
  </si>
  <si>
    <t>Energizer L+ 35 jis</t>
  </si>
  <si>
    <t>Moto 12 v 4 ah</t>
  </si>
  <si>
    <t>Mutlu L+ 63</t>
  </si>
  <si>
    <t>Шнур-зарядка на Айфон-3000 тг.</t>
  </si>
  <si>
    <t>Продажа за 02.07.2018г</t>
  </si>
  <si>
    <t xml:space="preserve">Доплата за акб </t>
  </si>
  <si>
    <t>Астана-энерго</t>
  </si>
  <si>
    <t>Научно-исследовательский центр</t>
  </si>
  <si>
    <t>Болат охрана</t>
  </si>
  <si>
    <t>6000(110)</t>
  </si>
  <si>
    <t>Продажа за 03.07.2018г</t>
  </si>
  <si>
    <t>Racer 190 к/б</t>
  </si>
  <si>
    <t>Crona R+ 90</t>
  </si>
  <si>
    <t>T-rex R+ 65jis</t>
  </si>
  <si>
    <t>Продажа за 04.07.2018г</t>
  </si>
  <si>
    <t>Caddy 156 DC 02</t>
  </si>
  <si>
    <t>W-star R+  60</t>
  </si>
  <si>
    <t>Bars R+ 42 jis тонк.</t>
  </si>
  <si>
    <t>Электра R+ 60 бел.крышка</t>
  </si>
  <si>
    <t>Energizer R+ 60 prem.</t>
  </si>
  <si>
    <t>Продажа за 05.07.2018г</t>
  </si>
  <si>
    <t>Energizer L+ 45 тонк.</t>
  </si>
  <si>
    <t>Клемма АКБ легкая</t>
  </si>
  <si>
    <t>Westa R+ 65 ukr.</t>
  </si>
  <si>
    <t>Bars L+ 62 gold</t>
  </si>
  <si>
    <t>Forlux R+ 100 ukr.</t>
  </si>
  <si>
    <t>Bars 215 silver</t>
  </si>
  <si>
    <t>Замена по гарантии на Next R+ 60 silver</t>
  </si>
  <si>
    <t>сдал</t>
  </si>
  <si>
    <t>Продажа за 06.07.2018г</t>
  </si>
  <si>
    <t xml:space="preserve">Unikum 75 R+ </t>
  </si>
  <si>
    <t>W-Star 77 R+ prem</t>
  </si>
  <si>
    <t>Forlux 74 R+ Укр</t>
  </si>
  <si>
    <t>Продажа за 07.07.2018г</t>
  </si>
  <si>
    <t>Замена брака на Teyko 65 L+ jis</t>
  </si>
  <si>
    <t>Energizer 60 R+ st</t>
  </si>
  <si>
    <t>Next 50 R+ jis толс кл бел</t>
  </si>
  <si>
    <t>Замена брака на Next 50 R+ jis толс кл бел</t>
  </si>
  <si>
    <t>Racer 60 R+ st</t>
  </si>
  <si>
    <t>Почта</t>
  </si>
  <si>
    <t>W-Star 60 R+ prem</t>
  </si>
  <si>
    <t>Продажа за 08.07.2018г</t>
  </si>
  <si>
    <t>Каспи Ред карта</t>
  </si>
  <si>
    <t>Bars 50 R+ толс кл</t>
  </si>
  <si>
    <t>Voltman 65 R+ st</t>
  </si>
  <si>
    <t>Istok 60 R+ st</t>
  </si>
  <si>
    <t>________________ Кутжанов Р.</t>
  </si>
  <si>
    <t>Мото-10 ah</t>
  </si>
  <si>
    <t>________________ Кутжанов Р.Е.</t>
  </si>
  <si>
    <t>Продажа за 09.07.2018г</t>
  </si>
  <si>
    <t>Kaspi RED</t>
  </si>
  <si>
    <t>Bars 77 R+ gold</t>
  </si>
  <si>
    <t>T-rex 77 R+  premium</t>
  </si>
  <si>
    <t xml:space="preserve">Bars 75 R+ JIS </t>
  </si>
  <si>
    <t xml:space="preserve">Next 65 R+ JIS </t>
  </si>
  <si>
    <t>замена по гарантий (Bars 65 R+ JIS)</t>
  </si>
  <si>
    <t>карта Сбер банк</t>
  </si>
  <si>
    <t xml:space="preserve">Next 100 L+ JIS </t>
  </si>
  <si>
    <t>Hankook 70 R+ JIS (80D26L)</t>
  </si>
  <si>
    <t xml:space="preserve">Varta 95 R+ JIS </t>
  </si>
  <si>
    <t xml:space="preserve">Energizer 68 R+ JIS </t>
  </si>
  <si>
    <t>T-rex 60 R+  premium</t>
  </si>
  <si>
    <t>Обед 2800 тг</t>
  </si>
  <si>
    <t>Продажа за 10.07.2018г</t>
  </si>
  <si>
    <t>Energizer 68 R+ JIS</t>
  </si>
  <si>
    <t xml:space="preserve">T-REX 65 R+ JIS </t>
  </si>
  <si>
    <t>Energizer 60 R+ JIS</t>
  </si>
  <si>
    <t>Парковка Барлык</t>
  </si>
  <si>
    <t>Продажа за 11.07.2018г</t>
  </si>
  <si>
    <t>Racer 190 кам конус</t>
  </si>
  <si>
    <t>Продажа за 12.07.2018г</t>
  </si>
  <si>
    <t>W-Star 70 R+ prem</t>
  </si>
  <si>
    <t>T-Rex 65 L+ jis</t>
  </si>
  <si>
    <t>Racer 190 кам болт</t>
  </si>
  <si>
    <t>(Батарейки 2016) -690 тг</t>
  </si>
  <si>
    <t>T-rex 50 R+ jis тонк кл</t>
  </si>
  <si>
    <t>Bars 140</t>
  </si>
  <si>
    <t xml:space="preserve">Energizer 74 </t>
  </si>
  <si>
    <t>Откад</t>
  </si>
  <si>
    <t>Продажа за 13.07.2018г</t>
  </si>
  <si>
    <t>Racer 75 R+ st</t>
  </si>
  <si>
    <t>Bars 60 R+ низк</t>
  </si>
  <si>
    <t>Карта Сберб</t>
  </si>
  <si>
    <t>Электра 60 R+ st</t>
  </si>
  <si>
    <t xml:space="preserve">Svordindustries ТОО </t>
  </si>
  <si>
    <t>Продажа за 14.07.2018г</t>
  </si>
  <si>
    <t>Moto 6 FM 12 V.</t>
  </si>
  <si>
    <t>Hankook 100 R+ jis (60045)</t>
  </si>
  <si>
    <t>Westa 74 r+</t>
  </si>
  <si>
    <t>Продажа за 15.07.2018г</t>
  </si>
  <si>
    <t>Westa 74 R+</t>
  </si>
  <si>
    <t>Bars 75 R+ низк</t>
  </si>
  <si>
    <t>Moto 6FM/9ah</t>
  </si>
  <si>
    <t>Next 7 R+ jis</t>
  </si>
  <si>
    <t>Bars 62 R+ gold</t>
  </si>
  <si>
    <t>Продажа за 16.07.2018г</t>
  </si>
  <si>
    <t>Teyko 50 R+ JIS тонк.кл</t>
  </si>
  <si>
    <t>Westa 70 R+ (Украина)</t>
  </si>
  <si>
    <t>Next 65 R+  JIS</t>
  </si>
  <si>
    <t>Voltman 100 R+</t>
  </si>
  <si>
    <t>Сбер банк</t>
  </si>
  <si>
    <t>Mutlu 90 R+ JIS (D31.90.072.C)</t>
  </si>
  <si>
    <t>T-rex 100 R+ premium</t>
  </si>
  <si>
    <t>W-star 70 R+ premium</t>
  </si>
  <si>
    <t>Продажа за 17.07.2018г</t>
  </si>
  <si>
    <t>Bars silver 190  EURO</t>
  </si>
  <si>
    <t xml:space="preserve">W-star 60 R+ </t>
  </si>
  <si>
    <t>Канат СВХ скидка через офис.</t>
  </si>
  <si>
    <t>Bars 50 R+ JIS  толс.кл.</t>
  </si>
  <si>
    <t xml:space="preserve">Next 75 R+ JIS </t>
  </si>
  <si>
    <t>Energizer 52 R+  Plus</t>
  </si>
  <si>
    <t xml:space="preserve">Next 100 R+ JIS </t>
  </si>
  <si>
    <t>Продажа за 18.07.2018г</t>
  </si>
  <si>
    <t>T-rex 60 R+ premium</t>
  </si>
  <si>
    <t>Next silver 60 L+</t>
  </si>
  <si>
    <t xml:space="preserve">Bars silver 75 R+ </t>
  </si>
  <si>
    <t xml:space="preserve">карта </t>
  </si>
  <si>
    <t>Электра 60 пр+</t>
  </si>
  <si>
    <t>Kaspi RED (12.07.18)</t>
  </si>
  <si>
    <t>Next 75 R+ JIS</t>
  </si>
  <si>
    <t>Bars 42 R+ JIS тон.кл</t>
  </si>
  <si>
    <t xml:space="preserve">Rex 90 L+ JIS </t>
  </si>
  <si>
    <t>T-rex 77 R+ premium</t>
  </si>
  <si>
    <t xml:space="preserve">T-rex 65 R+ JIS </t>
  </si>
  <si>
    <t>Energizer 100 R+ premium</t>
  </si>
  <si>
    <t>W-star 60 R+ premium</t>
  </si>
  <si>
    <t xml:space="preserve">Rex 65 R+ JIS </t>
  </si>
  <si>
    <t>Назерке аванс</t>
  </si>
  <si>
    <t>________________ Успанов Н.</t>
  </si>
  <si>
    <t>500 тг. Скидка</t>
  </si>
  <si>
    <t>Продажа за 19.07.2018г</t>
  </si>
  <si>
    <t>Forlux R+ 65</t>
  </si>
  <si>
    <t>Varta R+ 60 standart</t>
  </si>
  <si>
    <t>Карта Сберанк</t>
  </si>
  <si>
    <t>Bars L+ 42 jis тонк.</t>
  </si>
  <si>
    <t>Замена по гарантии на W-star R+ 77</t>
  </si>
  <si>
    <t>Продажа за 20.07.2018г</t>
  </si>
  <si>
    <t>T-rex R+ 50 jis толст.</t>
  </si>
  <si>
    <t>Next R+ 75 silver черн.</t>
  </si>
  <si>
    <t>Mutlu 70 AGM</t>
  </si>
  <si>
    <t>Скидка 2000 тг.</t>
  </si>
  <si>
    <t>Продажа за 21.07.2018г</t>
  </si>
  <si>
    <t>Mutlu R+ 90 jis</t>
  </si>
  <si>
    <t>Rex R+ 80 jis</t>
  </si>
  <si>
    <t>Продажа за 22.07.2018г</t>
  </si>
  <si>
    <t>Next R+ 77 gold</t>
  </si>
  <si>
    <t>Medalist L+ 90 jis</t>
  </si>
  <si>
    <t>Teyko R+ 50 jis тонк.</t>
  </si>
  <si>
    <t>Продажа за 23.07.2018г</t>
  </si>
  <si>
    <t>Продажа за 24.07.2018г</t>
  </si>
  <si>
    <t>Мархаббат тате 4400 тг скидка</t>
  </si>
  <si>
    <t>Energizer 225 euro</t>
  </si>
  <si>
    <t>Energizer 180 euro</t>
  </si>
  <si>
    <t>Продажа за 25.07.2018г</t>
  </si>
  <si>
    <t>Forlux R+ 60 ukr.</t>
  </si>
  <si>
    <t>Hankook R+ 100 jis</t>
  </si>
  <si>
    <t xml:space="preserve">Voltman R+ 65 </t>
  </si>
  <si>
    <t>Замена по гарантии Bars R+ 75 jis</t>
  </si>
  <si>
    <t>Батарейка Energizer AAA max</t>
  </si>
  <si>
    <t>Продажа за 26.07.2018г</t>
  </si>
  <si>
    <t>Hyper R+ 60</t>
  </si>
  <si>
    <t>Hankook R+ 85 jis</t>
  </si>
  <si>
    <t>T-rex L+ 75 jis</t>
  </si>
  <si>
    <t>Energizer R+100 prem</t>
  </si>
  <si>
    <t>Energizer R+ 95 AGM</t>
  </si>
  <si>
    <t>Bars 190 К/Б</t>
  </si>
  <si>
    <t>Продажа за 27.07.2018г</t>
  </si>
  <si>
    <t xml:space="preserve">Unikum 90 R+ </t>
  </si>
  <si>
    <t>Moto 6 FM  12 V</t>
  </si>
  <si>
    <t>T-REX  77 R+ premium</t>
  </si>
  <si>
    <t>карта"сбер банк"</t>
  </si>
  <si>
    <t>без нал</t>
  </si>
  <si>
    <t>Электра 75 лв+</t>
  </si>
  <si>
    <t>Racer 190 камтна болт</t>
  </si>
  <si>
    <t>Westa 100 R+</t>
  </si>
  <si>
    <t>замена по гарантий (T-REX 100 R+ premium)</t>
  </si>
  <si>
    <t>Bars 100 R+ JIS</t>
  </si>
  <si>
    <t>Продажа за 28.07.2018г</t>
  </si>
  <si>
    <t>Bars 75 R+ JIS</t>
  </si>
  <si>
    <t>карта"Сбер банк"</t>
  </si>
  <si>
    <t>Bars 100 L+  JIS</t>
  </si>
  <si>
    <t>Карта"Сбер банк"</t>
  </si>
  <si>
    <t xml:space="preserve">Bars 75 L+ JIS </t>
  </si>
  <si>
    <t xml:space="preserve">Next  65 R+ JIS </t>
  </si>
  <si>
    <t xml:space="preserve">Bars 65 R+ JIS </t>
  </si>
  <si>
    <t>Продажа за 29.07.2018г</t>
  </si>
  <si>
    <t>Next silver 60 R+ низ.</t>
  </si>
  <si>
    <t xml:space="preserve">Next silver 75 R+ </t>
  </si>
  <si>
    <t>T-rex 65 R+ JIS</t>
  </si>
  <si>
    <t xml:space="preserve">Varta 70 R+ JIS </t>
  </si>
  <si>
    <t>Bars 62 L+ gold</t>
  </si>
  <si>
    <t>Продажа за 30.07.2018г</t>
  </si>
  <si>
    <t xml:space="preserve">ЗаменаMutlu R+ 100 на Voltman 100 R+ </t>
  </si>
  <si>
    <t>Bars L+ 60 Silver</t>
  </si>
  <si>
    <t>Hankook 100 L+ jis</t>
  </si>
  <si>
    <t>19500(110/75/75/75)</t>
  </si>
  <si>
    <t>20000(190)</t>
  </si>
  <si>
    <t>Продажа за 31.07.2018г</t>
  </si>
  <si>
    <t xml:space="preserve">Next R+ 60 низк. </t>
  </si>
  <si>
    <t>Power 190 euro</t>
  </si>
  <si>
    <t>Скидка 3000 тг.</t>
  </si>
  <si>
    <t xml:space="preserve">Hyper R+ 75 </t>
  </si>
  <si>
    <t>Rex R+ 70 jis</t>
  </si>
  <si>
    <t>каспи рэд</t>
  </si>
  <si>
    <t>kaspi red</t>
  </si>
  <si>
    <t>Продажа за 01.08.2018г</t>
  </si>
  <si>
    <t xml:space="preserve">Energizer 60 R+ Plus </t>
  </si>
  <si>
    <t>T-rex 90 R+  premium</t>
  </si>
  <si>
    <t xml:space="preserve">Next 75 R+  JIS </t>
  </si>
  <si>
    <t xml:space="preserve">Bars 100 L+ JIS </t>
  </si>
  <si>
    <t xml:space="preserve">Crona 90 R+ </t>
  </si>
  <si>
    <t>Без нал</t>
  </si>
  <si>
    <t>Bars 50 L+ JIS тонк.кл.</t>
  </si>
  <si>
    <t>Карта Сбер банк</t>
  </si>
  <si>
    <t>Moto 12 V.9 Ah.</t>
  </si>
  <si>
    <t xml:space="preserve">Energizer 100 R+ premium </t>
  </si>
  <si>
    <t>Карта Сбер бенк</t>
  </si>
  <si>
    <t xml:space="preserve">Energizer 95 R+ JIS </t>
  </si>
  <si>
    <t>Energizer 74 R+ plus</t>
  </si>
  <si>
    <t>Racer  75 R+</t>
  </si>
  <si>
    <t>Продажа за 02.08.2018г</t>
  </si>
  <si>
    <t>Energizer 68 R+ Plus  низ.</t>
  </si>
  <si>
    <t>Ёмкость АКБ</t>
  </si>
  <si>
    <t>W-star 60 R+</t>
  </si>
  <si>
    <t xml:space="preserve">Bars 100 R+ JIS </t>
  </si>
  <si>
    <t xml:space="preserve">Bars silver 90 R+ </t>
  </si>
  <si>
    <t>CК"Мирас" ТОО</t>
  </si>
  <si>
    <t>Medalist 100 L+ JIS (115D31R)</t>
  </si>
  <si>
    <t xml:space="preserve"> Карта Сбер банк</t>
  </si>
  <si>
    <t>Medalist 70 L+ JIS (57024)</t>
  </si>
  <si>
    <t xml:space="preserve">Teyko 75 L+ JIS </t>
  </si>
  <si>
    <t>Продажа за 03.08.2018г</t>
  </si>
  <si>
    <t>Mutlu 60 R (L2.60.054.A)</t>
  </si>
  <si>
    <t xml:space="preserve">Bars golt 100 L+ </t>
  </si>
  <si>
    <t>TOO SBI Engineering</t>
  </si>
  <si>
    <t>T-rex 90 R+ premium</t>
  </si>
  <si>
    <t>Bars 75 L+ JIS</t>
  </si>
  <si>
    <t>через офис(Гульзира Абдыкаевна)</t>
  </si>
  <si>
    <t>Energizer  74 R+ plus</t>
  </si>
  <si>
    <t>Карта сбер банк</t>
  </si>
  <si>
    <t>Продажа за 04.08.2018г</t>
  </si>
  <si>
    <t>Емкость</t>
  </si>
  <si>
    <t>75/75/75/100</t>
  </si>
  <si>
    <t xml:space="preserve">Energizer R+ 68 jis </t>
  </si>
  <si>
    <t>Емкость акб</t>
  </si>
  <si>
    <t>Продажа за 05.08.2018г</t>
  </si>
  <si>
    <t>60/70</t>
  </si>
  <si>
    <t>Bars R+ 75 silver черн.</t>
  </si>
  <si>
    <t>Bars R+ 62 обсл.</t>
  </si>
  <si>
    <t>Замена по гарантии Voltman 225 euro</t>
  </si>
  <si>
    <t>Адиль Сейтказиевич-15000</t>
  </si>
  <si>
    <t>Продажа за 06.08.2018г</t>
  </si>
  <si>
    <t>Racer 190 кам.конус</t>
  </si>
  <si>
    <t>Next R +75 jis</t>
  </si>
  <si>
    <t>Bars R+  75 silver</t>
  </si>
  <si>
    <t>Замена по гарантии на T-rex R+ 100 jis</t>
  </si>
  <si>
    <t>Energizer R+ 45 jis тонк</t>
  </si>
  <si>
    <t>Next R+ 45 jis тонк.</t>
  </si>
  <si>
    <t>Next R+ 62 gold обсл.</t>
  </si>
  <si>
    <t>Замена по гарантии Bars R+ 62 gold</t>
  </si>
  <si>
    <t>Продажа за 07.08.2018г</t>
  </si>
  <si>
    <t>Energizer R+ 95 jis тонк.</t>
  </si>
  <si>
    <t>Замена по гарантии на Energizer R+ 95jis</t>
  </si>
  <si>
    <t xml:space="preserve">Mutlu R+ 75 </t>
  </si>
  <si>
    <t>Unicum R+ 90</t>
  </si>
  <si>
    <t>Bars L+ 100 gold</t>
  </si>
  <si>
    <t>Bars L+ 50 jis тонк</t>
  </si>
  <si>
    <t>Замена по гарантии Teyko R+ 50 jis тонк.</t>
  </si>
  <si>
    <t>Продажа за 08.08.2018г</t>
  </si>
  <si>
    <t>Тетрадь</t>
  </si>
  <si>
    <t>Hyper 75 R+ st</t>
  </si>
  <si>
    <t>Unikum 75 R+</t>
  </si>
  <si>
    <t>Next 60 R+ st</t>
  </si>
  <si>
    <t>Bars 62 R+ st</t>
  </si>
  <si>
    <t>Замена Teyko 75 R+ jis на Teyko 75 L+ jis</t>
  </si>
  <si>
    <t xml:space="preserve">Voltman 100 </t>
  </si>
  <si>
    <t>ИТОГО:</t>
  </si>
  <si>
    <t>Продажа за 09.08.2018г</t>
  </si>
  <si>
    <t>Voltman 74 R+ st</t>
  </si>
  <si>
    <t>Bars GOLD 100 R+ st</t>
  </si>
  <si>
    <t>Next gold 62 R+ st</t>
  </si>
  <si>
    <t>45/60</t>
  </si>
  <si>
    <t>Продажа за 10.08.2018г</t>
  </si>
  <si>
    <t>Ковчег XXI</t>
  </si>
  <si>
    <t>Bars R+ 60 silver черн.</t>
  </si>
  <si>
    <t>Риал гольф</t>
  </si>
  <si>
    <t>Bars 215 6 вт.</t>
  </si>
  <si>
    <t>100/60</t>
  </si>
  <si>
    <t>Стандарт Мониторинг</t>
  </si>
  <si>
    <t>Bars R+ 90 silver</t>
  </si>
  <si>
    <t>Forlux R+ 60</t>
  </si>
  <si>
    <t>Vista Project</t>
  </si>
  <si>
    <t>Продажа за 11.08.2018г</t>
  </si>
  <si>
    <t>T- rex R+ 65 jis</t>
  </si>
  <si>
    <t>Forlux R+ 74 ukr.</t>
  </si>
  <si>
    <t>T- rex R+ 60 prem.</t>
  </si>
  <si>
    <t>Замена по гарантии на T-rex R+ 60 prem.</t>
  </si>
  <si>
    <t>Продажа за 12.08.2018г</t>
  </si>
  <si>
    <t>Продажа за 13.08.2018г</t>
  </si>
  <si>
    <t xml:space="preserve">T-rex 77 R+ premium </t>
  </si>
  <si>
    <t xml:space="preserve">W-star 60 R+  premium </t>
  </si>
  <si>
    <t>ТОО"Selena CA"</t>
  </si>
  <si>
    <t>Energizer 68 L+ JIS</t>
  </si>
  <si>
    <t>Скидка (Рома IT.1500 тг.)</t>
  </si>
  <si>
    <t xml:space="preserve">Racer 132 euro </t>
  </si>
  <si>
    <t>ТОО"Альта Строй КЗ"</t>
  </si>
  <si>
    <t xml:space="preserve">Forward 75 R+ </t>
  </si>
  <si>
    <t xml:space="preserve">ТОО "Эфко Алматы" </t>
  </si>
  <si>
    <t xml:space="preserve">Next 100 R+  JIS </t>
  </si>
  <si>
    <t xml:space="preserve">Next 60 R+ silver </t>
  </si>
  <si>
    <t>Voltman 225  euro</t>
  </si>
  <si>
    <t>Замена по гарантий(Voltman 225)2 шт.(г.Актобе)</t>
  </si>
  <si>
    <t>Продажа за 14.08.2018г</t>
  </si>
  <si>
    <t>ЛЭУ</t>
  </si>
  <si>
    <t>Energizer R+ 60 plus</t>
  </si>
  <si>
    <t>АО Алматы газ сервис</t>
  </si>
  <si>
    <t>________________ Успанов Н</t>
  </si>
  <si>
    <t>Продажа за 15.08.2018г</t>
  </si>
  <si>
    <t xml:space="preserve">Доставка </t>
  </si>
  <si>
    <t>Тазалык сити</t>
  </si>
  <si>
    <t>Замена по гарантии на W-star R+ 60</t>
  </si>
  <si>
    <t>Продажа за 16.08.2018г</t>
  </si>
  <si>
    <t>ДСУ 13</t>
  </si>
  <si>
    <t>Forward R+ 91</t>
  </si>
  <si>
    <t>Manpower-D .Карта Сбербанк</t>
  </si>
  <si>
    <r>
      <t>КСБ Казахстан .</t>
    </r>
    <r>
      <rPr>
        <b/>
        <sz val="11"/>
        <color rgb="FFFF0000"/>
        <rFont val="Calibri"/>
        <family val="2"/>
        <charset val="204"/>
        <scheme val="minor"/>
      </rPr>
      <t>Доставка</t>
    </r>
  </si>
  <si>
    <t>Доставка GT-Oil</t>
  </si>
  <si>
    <t>Продажа за 17.08.2018г</t>
  </si>
  <si>
    <t>Замена по гарантии на Next R+ 50 jis толст.</t>
  </si>
  <si>
    <t>АО Казпочта</t>
  </si>
  <si>
    <t>100,100,100,60,140,140</t>
  </si>
  <si>
    <t>Мы доплатили 7500тг.</t>
  </si>
  <si>
    <t>Moto 6 FM 9A</t>
  </si>
  <si>
    <t>Hankook R+ 62 st.</t>
  </si>
  <si>
    <t>Продажа за 18.08.2018г</t>
  </si>
  <si>
    <t>Доставка GT-OIL</t>
  </si>
  <si>
    <t>Продажа за 19.08.2018г</t>
  </si>
  <si>
    <t>Bars L+ 55 silver</t>
  </si>
  <si>
    <t>Unikum R+ 60</t>
  </si>
  <si>
    <t>Bars R+60 низк.</t>
  </si>
  <si>
    <t>Westa 70A R+</t>
  </si>
  <si>
    <t>Замена по гарантии на Westa 70A R+</t>
  </si>
  <si>
    <t>Energizer 68A R+ Jis</t>
  </si>
  <si>
    <t>Bars Asia 65A R+ Jis</t>
  </si>
  <si>
    <t>Energizer 95A L+</t>
  </si>
  <si>
    <t>Bars 75A R+ (Низкий)</t>
  </si>
  <si>
    <t>Скидка 2000</t>
  </si>
  <si>
    <t>T-rex 60A R+</t>
  </si>
  <si>
    <t>Unikum 190 EVRO</t>
  </si>
  <si>
    <t xml:space="preserve">Moto 12V 7A </t>
  </si>
  <si>
    <t>Bars 90A L+</t>
  </si>
  <si>
    <t>TOO "ЯРЛ"</t>
  </si>
  <si>
    <t>Mutlu 60A R+</t>
  </si>
  <si>
    <t>Next Asia 65A R+ Jis</t>
  </si>
  <si>
    <t>Voltman 70A R+ JIS</t>
  </si>
  <si>
    <t>от Айкына Сейтказиевича (отдали бесплатно)</t>
  </si>
  <si>
    <t>Teyko 42A R+ (тонкие кл.)Jis</t>
  </si>
  <si>
    <t>Voltman 225A</t>
  </si>
  <si>
    <t>Asko Invest</t>
  </si>
  <si>
    <t>Bars Silver 75A R+</t>
  </si>
  <si>
    <t>Medalist 40A R+ (тонк. Кл)</t>
  </si>
  <si>
    <t>W-Star 70A R+</t>
  </si>
  <si>
    <t>Карта Kaspi Red</t>
  </si>
  <si>
    <t>Voltman 95A R+ Jis</t>
  </si>
  <si>
    <t>Bars 62A R+</t>
  </si>
  <si>
    <t>Продажа за 20.08.2018г</t>
  </si>
  <si>
    <t>3500тг</t>
  </si>
  <si>
    <t>мото</t>
  </si>
  <si>
    <t>Продажа за 21.08.2018г</t>
  </si>
  <si>
    <t>Energizer R+ 45 толст.</t>
  </si>
  <si>
    <t>ТОО Каганат</t>
  </si>
  <si>
    <t>ИП Жаманова</t>
  </si>
  <si>
    <t>ИП Дмитриев</t>
  </si>
  <si>
    <t>Mutlu R+ 90</t>
  </si>
  <si>
    <t>Bars gold R+ 62 обсл.</t>
  </si>
  <si>
    <t>Замена по гарантии на Bars R+ 65 jis</t>
  </si>
  <si>
    <t>60/100</t>
  </si>
  <si>
    <t>Гульзира Абдыкаевна-50000тг</t>
  </si>
  <si>
    <t>Продажа за 22.08.2018г</t>
  </si>
  <si>
    <t>Bars L+ 50 толст.</t>
  </si>
  <si>
    <t>Замена на Teyko R+ 50 jis тонк. 21.08.18</t>
  </si>
  <si>
    <t>75/75</t>
  </si>
  <si>
    <t>Voltman R+ 95 jis</t>
  </si>
  <si>
    <t>Замена по гарантии на Teyko R+ 65 jis</t>
  </si>
  <si>
    <t>Алматы газ сервис</t>
  </si>
  <si>
    <t>Voltman L+ 95 jis</t>
  </si>
  <si>
    <t>T-rex R+ 50 jis</t>
  </si>
  <si>
    <t>Продажа за 23.08.2018г</t>
  </si>
  <si>
    <t>Voltman R+ 70 jis</t>
  </si>
  <si>
    <t>Voltman R+ 74 plus</t>
  </si>
  <si>
    <t>Energizer R+ 45 тонк.</t>
  </si>
  <si>
    <t>35/45</t>
  </si>
  <si>
    <t>Доставка GT-oil</t>
  </si>
  <si>
    <t>Voltman L+ 70 jis</t>
  </si>
  <si>
    <t xml:space="preserve">Voltman R+ 70 </t>
  </si>
  <si>
    <t>Замена по гарантии на Mutlu R+ 100 jis</t>
  </si>
  <si>
    <t>sapa intersystem</t>
  </si>
  <si>
    <t>Подарок от Айкына Сейтказиевича</t>
  </si>
  <si>
    <t xml:space="preserve">Доплата </t>
  </si>
  <si>
    <t>С расходной кассы взяли,продажа 17.08.2018</t>
  </si>
  <si>
    <t>Продажа за 24.08.2018г</t>
  </si>
  <si>
    <t>Замена по гарантии на Energizer L+ 60 plus</t>
  </si>
  <si>
    <t>Mutlu L+ 60 st</t>
  </si>
  <si>
    <t>Замена по гарантии на T-rex R+ 65 Jis</t>
  </si>
  <si>
    <t>SBI Ingineering</t>
  </si>
  <si>
    <t xml:space="preserve">Forward R+ 91 </t>
  </si>
  <si>
    <t>Замена по гарантии на Forward R+ 91</t>
  </si>
  <si>
    <t>14000 скидка Айкын Сейтказиевич</t>
  </si>
  <si>
    <t>Unicum R+ 75</t>
  </si>
  <si>
    <t>5000тг</t>
  </si>
  <si>
    <t>10000тг</t>
  </si>
  <si>
    <t>6000тг</t>
  </si>
  <si>
    <t>Продажа за 25.08.2018г</t>
  </si>
  <si>
    <t>Hankook 62 R+ st</t>
  </si>
  <si>
    <t>Сбербанк карта</t>
  </si>
  <si>
    <t>Bars 60 R+ st</t>
  </si>
  <si>
    <t>Moto 6 FM/12 ah</t>
  </si>
  <si>
    <t>Ebergizer 45 R+ тонк кл jis</t>
  </si>
  <si>
    <t>Замена по гарантий Energizer 45 R+ jis тонк кл</t>
  </si>
  <si>
    <t>Продажа за 26.08.2018г</t>
  </si>
  <si>
    <t xml:space="preserve">Замена по гарантий Next 100 L + jis </t>
  </si>
  <si>
    <t>Westa 74 R+ st</t>
  </si>
  <si>
    <t>Westa 60 R+ st</t>
  </si>
  <si>
    <t>Kaspi red карта</t>
  </si>
  <si>
    <t>Forlux 100 R+ st</t>
  </si>
  <si>
    <t>100 скидка</t>
  </si>
  <si>
    <t>74/80</t>
  </si>
  <si>
    <t>Bars 75 R+ st</t>
  </si>
  <si>
    <t>1000 скидка</t>
  </si>
  <si>
    <t>Возврат Taxi R+ 60 13,08,2018 c доплатой 4100</t>
  </si>
  <si>
    <t>Продажа за 27.08.2018г</t>
  </si>
  <si>
    <t>Замена по гарантии на Teyko R+ 50 тонк.</t>
  </si>
  <si>
    <t>1500 скидка Spets Energy</t>
  </si>
  <si>
    <t>2400 скидка Асель</t>
  </si>
  <si>
    <t>Hyper L+ 60</t>
  </si>
  <si>
    <t>Unicum R+ 60</t>
  </si>
  <si>
    <t>Next R+ 90silver</t>
  </si>
  <si>
    <t>ASATAI</t>
  </si>
  <si>
    <t xml:space="preserve">APL </t>
  </si>
  <si>
    <t>ТОО"Step Auto"</t>
  </si>
  <si>
    <t>Alliance Group</t>
  </si>
  <si>
    <t>Замена по гарантии на Bars R+ Jis</t>
  </si>
  <si>
    <t>Продажа за 28.08.2018г</t>
  </si>
  <si>
    <t>Замена по гарантии на Voltman 225 euro</t>
  </si>
  <si>
    <t xml:space="preserve">Westa R+ 70 </t>
  </si>
  <si>
    <t>(30.07.18)Замена по горантий(Voltman 60 R+)</t>
  </si>
  <si>
    <t>Teyko R+ 42 jis</t>
  </si>
  <si>
    <t>Bars silver 75 R +  (низ)</t>
  </si>
  <si>
    <t>2000 тг скидка через офис</t>
  </si>
  <si>
    <t xml:space="preserve">Power 60 R+ </t>
  </si>
  <si>
    <t xml:space="preserve"> ТОО Курылыс ТЭД</t>
  </si>
  <si>
    <t>Mutlu 90 R+  L5.</t>
  </si>
  <si>
    <t>Замена по гарантии (Mutlu 90 R+  L5)</t>
  </si>
  <si>
    <t>Isker TOO</t>
  </si>
  <si>
    <t xml:space="preserve">Forlux 100  R+  </t>
  </si>
  <si>
    <t xml:space="preserve">Voltman 140 euro </t>
  </si>
  <si>
    <t>T-rex 70 R+  premium</t>
  </si>
  <si>
    <t>4-гор больница</t>
  </si>
  <si>
    <t>Замена по гарантии(T-rex 100 R+)доплата 8000 тг.</t>
  </si>
  <si>
    <t>Moto 6 FM/12 A</t>
  </si>
  <si>
    <t>moto 12 ah</t>
  </si>
  <si>
    <t>Energizer 60 R+ premium</t>
  </si>
  <si>
    <t>Продажа за 29.08.2018г</t>
  </si>
  <si>
    <t>Сдал________________ Кутжанов Р.</t>
  </si>
  <si>
    <t>Продажа за 01.09.2018г</t>
  </si>
  <si>
    <t>Hankook L+ 70 jis</t>
  </si>
  <si>
    <t>Qazaq travel</t>
  </si>
  <si>
    <t xml:space="preserve">Карта Сбербанк </t>
  </si>
  <si>
    <t>T-rex R+ 90 prem.</t>
  </si>
  <si>
    <t>Скидка 1000 тг. Spets energy</t>
  </si>
  <si>
    <t xml:space="preserve">3600- Скидка </t>
  </si>
  <si>
    <t>Energizer 110 R+ prem.</t>
  </si>
  <si>
    <t>АБЗ БАКАД</t>
  </si>
  <si>
    <t>Mutlu L+ 60 jis</t>
  </si>
  <si>
    <t>Next R + 75 jis</t>
  </si>
  <si>
    <t>Energizer R+ 95AGM</t>
  </si>
  <si>
    <t>Продажа за 02.09.2018г</t>
  </si>
  <si>
    <t>Замена по гарантии на Bars R+ 60 silver низк.</t>
  </si>
  <si>
    <t>Скидка 1000 тг</t>
  </si>
  <si>
    <t>Power R+ 90</t>
  </si>
  <si>
    <t>10000 тг.</t>
  </si>
  <si>
    <t>3500тг.</t>
  </si>
  <si>
    <t>4000тг</t>
  </si>
  <si>
    <t>8000 тг.</t>
  </si>
  <si>
    <t>24000 тг.</t>
  </si>
  <si>
    <t>4000 тг.</t>
  </si>
  <si>
    <t>1400(2 чел.)</t>
  </si>
  <si>
    <t>4200(6чел.)</t>
  </si>
  <si>
    <t>Продажа за 03.09.2018г</t>
  </si>
  <si>
    <t>Замена по гарантии на Вars L+ 75 jis</t>
  </si>
  <si>
    <t>Hyper 140 euro</t>
  </si>
  <si>
    <t>Замена по гарантии на Hyper 140 euro 2 шт</t>
  </si>
  <si>
    <t>BULAK TOO</t>
  </si>
  <si>
    <t>ТОО Технопарк Алатау</t>
  </si>
  <si>
    <t>Isker company</t>
  </si>
  <si>
    <t>СГК Сокол</t>
  </si>
  <si>
    <t>60/60/70</t>
  </si>
  <si>
    <t>Замена по гарантии на Мutlu R+ 90 jis</t>
  </si>
  <si>
    <t>Карта Сбербанк. ЖАРЫК Сервис</t>
  </si>
  <si>
    <t>6000тг.</t>
  </si>
  <si>
    <t>4000тг.</t>
  </si>
  <si>
    <t>5000тг.</t>
  </si>
  <si>
    <t>3000тг.</t>
  </si>
  <si>
    <t>2800тг.</t>
  </si>
  <si>
    <t>10000тг.</t>
  </si>
  <si>
    <t>Зарядное устройство аванс</t>
  </si>
  <si>
    <t>Сдал________________ Успанов Н.</t>
  </si>
  <si>
    <t>Продажа за 04.09.2018г</t>
  </si>
  <si>
    <t>ДСУ-13</t>
  </si>
  <si>
    <t>Crona R+ 60 обсл.</t>
  </si>
  <si>
    <t>КА-Строй</t>
  </si>
  <si>
    <t>Замена по гарантии на T-Rex R+ 65 jis</t>
  </si>
  <si>
    <t>T-rex R+ 42 R+ jis</t>
  </si>
  <si>
    <t>ТОО Kelun-kazpharm</t>
  </si>
  <si>
    <t>Продажа за 05.09.2018г</t>
  </si>
  <si>
    <t>Возврат от 23.08.18 Next R+ 62 gold и Барс R+ 50 толст доплата 4500 тг.</t>
  </si>
  <si>
    <t>Замена на Istok R+ 91</t>
  </si>
  <si>
    <t>Forlux R+ 74 rus</t>
  </si>
  <si>
    <t>ТОО Goldman and young</t>
  </si>
  <si>
    <t>Westa R+ 74 UKR.</t>
  </si>
  <si>
    <t>ТОО Жайик-AS</t>
  </si>
  <si>
    <t>8000тг.</t>
  </si>
  <si>
    <t>9000тг.</t>
  </si>
  <si>
    <t>Продажа за 06.09.2018г</t>
  </si>
  <si>
    <t>ТОО Жарык</t>
  </si>
  <si>
    <t>ТОО Мавид</t>
  </si>
  <si>
    <t>ТОО Досфарм</t>
  </si>
  <si>
    <t>Скидка 1500тг.</t>
  </si>
  <si>
    <t>Mutlu R+ 63</t>
  </si>
  <si>
    <t>70/110</t>
  </si>
  <si>
    <t>Mutlu R+ 75 jis</t>
  </si>
  <si>
    <t>Скидка 500тг.</t>
  </si>
  <si>
    <t>Ультра-спектр</t>
  </si>
  <si>
    <t>Bars R+ 50 тонк. Jis</t>
  </si>
  <si>
    <t>T-rex R+ 77</t>
  </si>
  <si>
    <t>Продажа за 07.09.2018г</t>
  </si>
  <si>
    <t>Racer 190 к/болт</t>
  </si>
  <si>
    <t>ТОО Нартас</t>
  </si>
  <si>
    <t>Байарал ТОО</t>
  </si>
  <si>
    <t>Замена по гарантии на Voltman R+ 65</t>
  </si>
  <si>
    <t>100/100</t>
  </si>
  <si>
    <t>Продажа за 08.09.2018г</t>
  </si>
  <si>
    <t>ForLux R+ 74 ukr</t>
  </si>
  <si>
    <t>Замена по гарантии на Mutlu R+ 45 jis</t>
  </si>
  <si>
    <t>T-rex L+ 42 jis тонк</t>
  </si>
  <si>
    <t>Замена по гарантии на Next L+ 42 jis тонк.</t>
  </si>
  <si>
    <t xml:space="preserve">Voltman R+ 100 </t>
  </si>
  <si>
    <t>2100тг.</t>
  </si>
  <si>
    <t>Продажа за 09.09.2018г</t>
  </si>
  <si>
    <t>1400тг.</t>
  </si>
  <si>
    <t>Next 50 L+ jis тонк.</t>
  </si>
  <si>
    <t>Продажа за 10.09.2018г</t>
  </si>
  <si>
    <t>ОАУСА   Доставка</t>
  </si>
  <si>
    <t>Асатай</t>
  </si>
  <si>
    <t>Hankook L+ 90 jis  105D31R</t>
  </si>
  <si>
    <t>ТОО Тау-бетон</t>
  </si>
  <si>
    <t>Energizer R+ 52 толст.</t>
  </si>
  <si>
    <t>Замена по гарантии на Bars L+ 42 jis</t>
  </si>
  <si>
    <t>Скидка-12000тг. От Руслана</t>
  </si>
  <si>
    <t>Скидка-1000тг.</t>
  </si>
  <si>
    <t>Алматыгазсервис</t>
  </si>
  <si>
    <t>Возврат за 30.08.2018 Damper R+ 60 -2 шт. доплата 1500тг.</t>
  </si>
  <si>
    <t>Продажа за 11.09.2018г</t>
  </si>
  <si>
    <t>Продажа за 12.09.2018г</t>
  </si>
  <si>
    <t xml:space="preserve">Voltman R+ 95 JIS </t>
  </si>
  <si>
    <t>Spets energy скидка 1000тг.</t>
  </si>
  <si>
    <t>75/45</t>
  </si>
  <si>
    <t>T-rex R+ 90</t>
  </si>
  <si>
    <t>Varta R+ 100</t>
  </si>
  <si>
    <t>Скидка 2000тг.</t>
  </si>
  <si>
    <t>Moto 12V7A</t>
  </si>
  <si>
    <t>Medalist R+ 40 jis</t>
  </si>
  <si>
    <t>100/100/75</t>
  </si>
  <si>
    <t>Arte De Lusso</t>
  </si>
  <si>
    <t>12000тг.</t>
  </si>
  <si>
    <t>Продажа за 13.09.2018г</t>
  </si>
  <si>
    <t>Mutlu R+ 70 jis</t>
  </si>
  <si>
    <t>45/45/60</t>
  </si>
  <si>
    <t xml:space="preserve">Возврат Medalist R+ 40 jis 12.09.18  с доплатой </t>
  </si>
  <si>
    <t>Energizer L+ 45 jis</t>
  </si>
  <si>
    <t>Timil ИП</t>
  </si>
  <si>
    <t>Репин ИП</t>
  </si>
  <si>
    <t>70/100</t>
  </si>
  <si>
    <t>Прима мороженое</t>
  </si>
  <si>
    <t>900 тг Скидка</t>
  </si>
  <si>
    <t>Mutlu R+ 68 jis</t>
  </si>
  <si>
    <t>Продажа за 14.09.2018г</t>
  </si>
  <si>
    <t>Bars R+ 77 обсл.</t>
  </si>
  <si>
    <t>Теплоинвест-Азия</t>
  </si>
  <si>
    <t>Cкидка-2000тг.</t>
  </si>
  <si>
    <t>60/77</t>
  </si>
  <si>
    <t>Racer R+ 60 обсл.</t>
  </si>
  <si>
    <t>Mutlu R+ 63 низк.</t>
  </si>
  <si>
    <t>КазАвтоТехосмотр</t>
  </si>
  <si>
    <t>Bars L+ 50 jis</t>
  </si>
  <si>
    <t>24000тг.</t>
  </si>
  <si>
    <t>72000тг.</t>
  </si>
  <si>
    <t>Продажа за 15.09.2018г</t>
  </si>
  <si>
    <t>Racer R+ 132 euro</t>
  </si>
  <si>
    <t>Westa R+ 70 ukr.</t>
  </si>
  <si>
    <t xml:space="preserve">Тоо Office-Expert </t>
  </si>
  <si>
    <t>Westa R+ 74 ukr.</t>
  </si>
  <si>
    <t>Дворник Valeo 45/18</t>
  </si>
  <si>
    <t>Продажа за 16.09.2018г</t>
  </si>
  <si>
    <t>Westa R+ 70 ukr</t>
  </si>
  <si>
    <t>СП Neft</t>
  </si>
  <si>
    <t>Скидка 1000тг.</t>
  </si>
  <si>
    <t>Bars L+ 60silver</t>
  </si>
  <si>
    <t>Special oil. Доставка</t>
  </si>
  <si>
    <t>Продажа за 17.09.2018г</t>
  </si>
  <si>
    <t>4900тг.</t>
  </si>
  <si>
    <t>Строй-материалы</t>
  </si>
  <si>
    <t>5600тг.</t>
  </si>
  <si>
    <t>Продажа за 18.09.2018г</t>
  </si>
  <si>
    <t>Racer R+ 60 st.</t>
  </si>
  <si>
    <t>ТОО Факел</t>
  </si>
  <si>
    <t>Racer R+ 75 st.</t>
  </si>
  <si>
    <t xml:space="preserve">Bars R+ 42 jis тонк. </t>
  </si>
  <si>
    <t>Hankook R+ 100 st.</t>
  </si>
  <si>
    <t>АО Алматыгазсервис</t>
  </si>
  <si>
    <t xml:space="preserve">T-rex R+ 90 </t>
  </si>
  <si>
    <t>1000тг. Скидка</t>
  </si>
  <si>
    <t>Продажа за 19.09.2018г</t>
  </si>
  <si>
    <t xml:space="preserve">Energizer  180 euro </t>
  </si>
  <si>
    <t>ЖК Элит</t>
  </si>
  <si>
    <t>T-Rex L+ 100</t>
  </si>
  <si>
    <t>Varta R+ 45 jis</t>
  </si>
  <si>
    <t xml:space="preserve">Kaspi </t>
  </si>
  <si>
    <t>Moto 6 FM-9A</t>
  </si>
  <si>
    <t>Kaspi</t>
  </si>
  <si>
    <t>Next R+ 62 обсл.</t>
  </si>
  <si>
    <t>T-Rex R+ 77</t>
  </si>
  <si>
    <t>ТОО Казферросталь</t>
  </si>
  <si>
    <t>Forlux R+ 70</t>
  </si>
  <si>
    <t>Продажа за 20.09.2018г</t>
  </si>
  <si>
    <t xml:space="preserve">Racer R+ 75 </t>
  </si>
  <si>
    <t>Комитет лесного хозяйства</t>
  </si>
  <si>
    <t xml:space="preserve">Racer L+ 75 </t>
  </si>
  <si>
    <t>Next R+ 50 jis тонк.</t>
  </si>
  <si>
    <t>ALA Print</t>
  </si>
  <si>
    <t>T-rex R+ 42 jis тонк.</t>
  </si>
  <si>
    <t>Energizer L+ 68  jis</t>
  </si>
  <si>
    <t>Excellent Group</t>
  </si>
  <si>
    <t>Алматы транс снаб</t>
  </si>
  <si>
    <t xml:space="preserve">Energizer R+  95 jis </t>
  </si>
  <si>
    <t>Продажа за 21.09.2018г</t>
  </si>
  <si>
    <t>190/190</t>
  </si>
  <si>
    <t>Energizer R+ 70 plus</t>
  </si>
  <si>
    <t xml:space="preserve">Эфко </t>
  </si>
  <si>
    <t>Istok R+ 91</t>
  </si>
  <si>
    <t>Казбиотранс</t>
  </si>
  <si>
    <t>Отес био Азия</t>
  </si>
  <si>
    <t>Next R +100 jis</t>
  </si>
  <si>
    <t xml:space="preserve">Crona R+ 60 </t>
  </si>
  <si>
    <t>Возврат денег от 13800 20.09.2018г</t>
  </si>
  <si>
    <t>Продажа за 22.09.2018г</t>
  </si>
  <si>
    <t>60/60/45</t>
  </si>
  <si>
    <t>60/60/100</t>
  </si>
  <si>
    <t>Флора дизайн ТОО</t>
  </si>
  <si>
    <t>Unikum R+ 75</t>
  </si>
  <si>
    <t>Rex R+ 74</t>
  </si>
  <si>
    <t>Скидка- 1500тг.</t>
  </si>
  <si>
    <t>Продажа за 23.09.2018г</t>
  </si>
  <si>
    <t xml:space="preserve">Hyper R+ 91 </t>
  </si>
  <si>
    <t>Замена по гарантии на Istok R +91</t>
  </si>
  <si>
    <t>Замена по гарантии на Bars R+ 60 silver</t>
  </si>
  <si>
    <t>Kaspi red .ТОО Казникойл</t>
  </si>
  <si>
    <t xml:space="preserve">Kaspi red </t>
  </si>
  <si>
    <t>210000. Ребята со склада забрал с кассы</t>
  </si>
  <si>
    <t>160000тг.Серик забрал для камаза с кассы</t>
  </si>
  <si>
    <t>80000тг. Айкын Сейтказиевич с кассы</t>
  </si>
  <si>
    <t>Продажа за 24.09.2018г</t>
  </si>
  <si>
    <t>Возврат денег от 11.09.2018г. 17000</t>
  </si>
  <si>
    <t>ТОО Транс-инвест</t>
  </si>
  <si>
    <t>Alias Valve Group</t>
  </si>
  <si>
    <t>100/100/100/60</t>
  </si>
  <si>
    <t>2000тг. Скидка</t>
  </si>
  <si>
    <t>Продажа за 25.09.2018г</t>
  </si>
  <si>
    <t>Mutlu R+ 60 низк.</t>
  </si>
  <si>
    <t>Замена по гарантии на Racer 132 euro</t>
  </si>
  <si>
    <t>Дорчеказак</t>
  </si>
  <si>
    <t>Next R+ 50 jis</t>
  </si>
  <si>
    <t>Mutlu L+ 100 jis</t>
  </si>
  <si>
    <t>Кaspi red</t>
  </si>
  <si>
    <t>СарыкольДорСтрой</t>
  </si>
  <si>
    <t>Mutlu R+ 80 jis</t>
  </si>
  <si>
    <t>Замена по гарантии на Mutlu 80 R+ jis</t>
  </si>
  <si>
    <t>26000тг.</t>
  </si>
  <si>
    <t>Продажа за 26.09.2018г</t>
  </si>
  <si>
    <t>Продажа за 27.09.2018г</t>
  </si>
  <si>
    <t xml:space="preserve">Bars L+ 50 jis тонк. </t>
  </si>
  <si>
    <t>ИСИ ГИПС</t>
  </si>
  <si>
    <t>Next R+ 45 jis</t>
  </si>
  <si>
    <t>Замена по гарантии на Электра R+ 60</t>
  </si>
  <si>
    <t>Вывоз мусора</t>
  </si>
  <si>
    <t>2000тг.</t>
  </si>
  <si>
    <t>Интеррин</t>
  </si>
  <si>
    <t>Voltman 100 R+ st</t>
  </si>
  <si>
    <t>ТОО Курты</t>
  </si>
  <si>
    <t xml:space="preserve">Energizer 100 R+ </t>
  </si>
  <si>
    <t>Списать Адиль Сейтказиевич</t>
  </si>
  <si>
    <t>Voltman 95 R+ jis</t>
  </si>
  <si>
    <t>13000тг.</t>
  </si>
  <si>
    <t xml:space="preserve">Forward R+ 60 </t>
  </si>
  <si>
    <t>Вьезд на базар</t>
  </si>
  <si>
    <t>500тг.</t>
  </si>
  <si>
    <t>Hyper R+75</t>
  </si>
  <si>
    <t>Istok R+ 75</t>
  </si>
  <si>
    <t xml:space="preserve">Energizer 110 R+ </t>
  </si>
  <si>
    <t>PRO AUTO KZ TOO</t>
  </si>
  <si>
    <t xml:space="preserve">Электра L+ 75 </t>
  </si>
  <si>
    <t>Айдос Сейтказиевич в рассрочку</t>
  </si>
  <si>
    <t>Moto 6FM 18 A</t>
  </si>
  <si>
    <t>Продажа за 28.09.2018г</t>
  </si>
  <si>
    <t>Racer 75 L+ st</t>
  </si>
  <si>
    <t>Элитэнергосервис ТОО</t>
  </si>
  <si>
    <t>GT oil  ТОО</t>
  </si>
  <si>
    <t>Aristan EPC ТОО</t>
  </si>
  <si>
    <t>Продажа за 01.10.2018г</t>
  </si>
  <si>
    <t xml:space="preserve">Energizer R+ 100 </t>
  </si>
  <si>
    <t>ИП Шлапаков С.В</t>
  </si>
  <si>
    <t xml:space="preserve">Energizer R+ 110 </t>
  </si>
  <si>
    <t>Замена брака с доплатой W-star R+ 60</t>
  </si>
  <si>
    <t>Energizer R+ 70</t>
  </si>
  <si>
    <t>T-rex R+ 60 prem</t>
  </si>
  <si>
    <t xml:space="preserve">Шынгыс получил с кассы </t>
  </si>
  <si>
    <t xml:space="preserve">Energizer R+ 52 </t>
  </si>
  <si>
    <t>Forlux R+ 60 rus.</t>
  </si>
  <si>
    <t>Дана ЭК</t>
  </si>
  <si>
    <t>АО Бахус</t>
  </si>
  <si>
    <t>ART Flowers</t>
  </si>
  <si>
    <t>Замена по гарантии на T-rex  R+ 65 jis</t>
  </si>
  <si>
    <t>Spets energy</t>
  </si>
  <si>
    <t>Next R+ 77</t>
  </si>
  <si>
    <t>Ascoinvest</t>
  </si>
  <si>
    <t>АО Май</t>
  </si>
  <si>
    <t>Возврат Forward R+ 60 c доплатой</t>
  </si>
  <si>
    <t>7700тг.</t>
  </si>
  <si>
    <t>200000тг. С кассы</t>
  </si>
  <si>
    <t xml:space="preserve">4000тг. </t>
  </si>
  <si>
    <t>Продажа за 02.10.2018г</t>
  </si>
  <si>
    <t>Timil.rz</t>
  </si>
  <si>
    <t>Voltman 225 euro сл.ручка</t>
  </si>
  <si>
    <t>T-rex L+ 65 jis</t>
  </si>
  <si>
    <t>1000тг. скидка</t>
  </si>
  <si>
    <t>Moto 12 v 7 ah</t>
  </si>
  <si>
    <t>Продажа за 03.10.2018г</t>
  </si>
  <si>
    <t>Next R+ 50 тонк.кл</t>
  </si>
  <si>
    <t>Скидка 4000тг.</t>
  </si>
  <si>
    <t>Возврат Energizer R+ 100 prem. Доплата 34000тг. АО МАЙ</t>
  </si>
  <si>
    <t>КазБиоТранс</t>
  </si>
  <si>
    <t>Продажа за 04.10.2018г</t>
  </si>
  <si>
    <t>Руслан на вагон 150000тг. С кассы</t>
  </si>
  <si>
    <t>Продажа за 05.10.2018г</t>
  </si>
  <si>
    <t>Westa R+ 60</t>
  </si>
  <si>
    <t>70/75</t>
  </si>
  <si>
    <t>Доставка Gt-oil</t>
  </si>
  <si>
    <t>Mutlu L+ 80 jis</t>
  </si>
  <si>
    <t>Замена по гарантии на Mutlu L+ 80 jis</t>
  </si>
  <si>
    <t>Bars 190  к/б</t>
  </si>
  <si>
    <t>Казферросталь</t>
  </si>
  <si>
    <t>Продажа за 06.10.2018г</t>
  </si>
  <si>
    <t>Mutlu R+ 55 jis</t>
  </si>
  <si>
    <t>ТОО Алматы транс снаб</t>
  </si>
  <si>
    <t>Талгар транс</t>
  </si>
  <si>
    <t>Energizer R+ 45 jis</t>
  </si>
  <si>
    <t>Замена по гарантии на Energizer R+ 45 jis</t>
  </si>
  <si>
    <t>16000тг.</t>
  </si>
  <si>
    <t>1000тг.</t>
  </si>
  <si>
    <t>6000тг. С кассы</t>
  </si>
  <si>
    <t>Продажа за 07.10.2018г</t>
  </si>
  <si>
    <t xml:space="preserve">Next R+ 60 silver </t>
  </si>
  <si>
    <t>4000тг. С кассы</t>
  </si>
  <si>
    <t>57400 расх.касса -6000 с осн.касса</t>
  </si>
  <si>
    <t>1400тг. С расх.кассы</t>
  </si>
  <si>
    <t>Продажа за 08.10.2018г</t>
  </si>
  <si>
    <t>Замена по гарантии на Energizer R+ 68 jis</t>
  </si>
  <si>
    <t>Energizer R+ 35 jis</t>
  </si>
  <si>
    <t>Bars R+ 50jis толст.</t>
  </si>
  <si>
    <t>Замена по гарантии на Bars R+ 90 silver</t>
  </si>
  <si>
    <t>ТОО ОТС Лтд</t>
  </si>
  <si>
    <t>Bars R+ 50jis тонк.</t>
  </si>
  <si>
    <t>Замена по гарантии на Bars L+ 100 jis</t>
  </si>
  <si>
    <t>Hankook L+ 85 jis</t>
  </si>
  <si>
    <t xml:space="preserve">5000тг. </t>
  </si>
  <si>
    <t>Продажа за 09.10.2018г</t>
  </si>
  <si>
    <t>Spets energy . Скидка 1000тг.</t>
  </si>
  <si>
    <t>Bars  R+ 62 обсл.</t>
  </si>
  <si>
    <t>Флора дизайн</t>
  </si>
  <si>
    <t xml:space="preserve">Forlux R+ 65 </t>
  </si>
  <si>
    <t>Росс обл. ТОО</t>
  </si>
  <si>
    <t>Excellent trade</t>
  </si>
  <si>
    <t>75/70</t>
  </si>
  <si>
    <t>LG Electr.</t>
  </si>
  <si>
    <t>Продажа за 10.10.2018г</t>
  </si>
  <si>
    <t>Доставка. Тарлан</t>
  </si>
  <si>
    <t>ТОО Нео лайф</t>
  </si>
  <si>
    <t>Rex L+ 36 jis</t>
  </si>
  <si>
    <t>Bars L+ 62 обсл.</t>
  </si>
  <si>
    <t>Доставка.Gt-oil</t>
  </si>
  <si>
    <t>Азия life</t>
  </si>
  <si>
    <t>4200тг.</t>
  </si>
  <si>
    <t>Продажа за 11.10.2018г</t>
  </si>
  <si>
    <t>Ковчег ххi</t>
  </si>
  <si>
    <t>BARS R+ 100 gold</t>
  </si>
  <si>
    <t>Элетра R+ 75</t>
  </si>
  <si>
    <t>Тендр ТОО Астрологич. Институт</t>
  </si>
  <si>
    <t>12000тг. С кассы</t>
  </si>
  <si>
    <t>15000тг. С кассы</t>
  </si>
  <si>
    <t>Ароматизатор Fresh speed</t>
  </si>
  <si>
    <t>Продажа за 12.10.2018г</t>
  </si>
  <si>
    <t>Next 100 R+ JIS</t>
  </si>
  <si>
    <t>Next 100 L+ JIS</t>
  </si>
  <si>
    <t>TOO Isker company</t>
  </si>
  <si>
    <t>Бенай-KZ TOO</t>
  </si>
  <si>
    <t>Voltman 95 L+ JIS</t>
  </si>
  <si>
    <t>Bars 62 R+ голд</t>
  </si>
  <si>
    <t xml:space="preserve">T-REX 75 R+ JIS </t>
  </si>
  <si>
    <t>Mutlu 80 AGM</t>
  </si>
  <si>
    <t xml:space="preserve">T-REX 42 R+ JIS </t>
  </si>
  <si>
    <t xml:space="preserve">Energizer 95 R+ AGM </t>
  </si>
  <si>
    <t xml:space="preserve">T-REX 75 L+ JIS </t>
  </si>
  <si>
    <t xml:space="preserve">Bars 62 R+ </t>
  </si>
  <si>
    <t>ИП Автотех-А</t>
  </si>
  <si>
    <t xml:space="preserve">Bars 60 L+ silver </t>
  </si>
  <si>
    <t>Mutlu 75 R+  низ</t>
  </si>
  <si>
    <t>Voltman 70 R+ JIS</t>
  </si>
  <si>
    <t>Kapта</t>
  </si>
  <si>
    <t>T-REX 60 R+ premium</t>
  </si>
  <si>
    <t xml:space="preserve">Voltman 95 R+ JIS </t>
  </si>
  <si>
    <t>90/100</t>
  </si>
  <si>
    <t>Продажа за 13.10.2018г</t>
  </si>
  <si>
    <t>Продажа за 14.10.2018г</t>
  </si>
  <si>
    <t xml:space="preserve">Racer 190 болт </t>
  </si>
  <si>
    <t xml:space="preserve">Карта Высот рем Строй </t>
  </si>
  <si>
    <t>Forlux 60 R+ Украина</t>
  </si>
  <si>
    <t xml:space="preserve">T-REX 65 L+ JIS </t>
  </si>
  <si>
    <t>IBA service ИП</t>
  </si>
  <si>
    <t>Bars 75 R+ silver</t>
  </si>
  <si>
    <t xml:space="preserve">Mutlu 100 L+ JIS </t>
  </si>
  <si>
    <t xml:space="preserve">Mutlu 42 L+ JIS </t>
  </si>
  <si>
    <t xml:space="preserve">Карта </t>
  </si>
  <si>
    <t>Продажа за 15.10.2018г</t>
  </si>
  <si>
    <t>ТОО Квант-груп</t>
  </si>
  <si>
    <t>Westa 65 R+ st</t>
  </si>
  <si>
    <t>Электра 75 R+ st</t>
  </si>
  <si>
    <t>Mutlu 80 R+ jis</t>
  </si>
  <si>
    <t>Алматинский вагоноремонтные завод</t>
  </si>
  <si>
    <t>Замена по гарантий Next 100 R+ jis</t>
  </si>
  <si>
    <t>Mutlu 60 R+</t>
  </si>
  <si>
    <t>Voltman 95 L+ jis</t>
  </si>
  <si>
    <t>Университет Алматы</t>
  </si>
  <si>
    <t>T-rex 100 L+ jis</t>
  </si>
  <si>
    <t xml:space="preserve">Forward 190 </t>
  </si>
  <si>
    <t>ИП Шлапанов С.В.</t>
  </si>
  <si>
    <t>Mutlu 55 R+ jis</t>
  </si>
  <si>
    <t xml:space="preserve">Bars 140 </t>
  </si>
  <si>
    <t>3000тг. С кассы</t>
  </si>
  <si>
    <t>2000тг. С кассы</t>
  </si>
  <si>
    <t>5000тг. С кассы</t>
  </si>
  <si>
    <t>17000 с кассы -14900 с расх.кассы</t>
  </si>
  <si>
    <t>Сдал________________________ Успанов.Н</t>
  </si>
  <si>
    <t>Продажа за 16.10.2018г</t>
  </si>
  <si>
    <t>ТОО Вип строй НС</t>
  </si>
  <si>
    <t>Kaspi gold</t>
  </si>
  <si>
    <t>Energizer L+ 70 plus</t>
  </si>
  <si>
    <t>ТОО СОМЭ</t>
  </si>
  <si>
    <t>KASPI RED</t>
  </si>
  <si>
    <t>Mutlu R+ 55 jis тонк.</t>
  </si>
  <si>
    <t>Миа строй</t>
  </si>
  <si>
    <t>ТОО ЖК-Караой</t>
  </si>
  <si>
    <t>Kaspi  red</t>
  </si>
  <si>
    <t>Rex R+ 55 jis</t>
  </si>
  <si>
    <t>Mutlu R+ 75 st.</t>
  </si>
  <si>
    <t>Продажа за 17.10.2018г</t>
  </si>
  <si>
    <t>Замена по гарантии на Mutlu R+ 75 st.</t>
  </si>
  <si>
    <t>Замена по гарантии Bars R+ 60 с доплатой</t>
  </si>
  <si>
    <t>Next L+ 62 silver</t>
  </si>
  <si>
    <t>Varta L+ 95 jis</t>
  </si>
  <si>
    <t>60/66</t>
  </si>
  <si>
    <t xml:space="preserve">Energizer R+ 70 </t>
  </si>
  <si>
    <t>Varta L+ 70 jis</t>
  </si>
  <si>
    <t>Next L+ 65 jis</t>
  </si>
  <si>
    <t>Продажа за 18.10.2018г</t>
  </si>
  <si>
    <t>ТОО СТ Лифт экуипмент</t>
  </si>
  <si>
    <t>Kazstroy enineering</t>
  </si>
  <si>
    <t>Bars 190 кам.конус</t>
  </si>
  <si>
    <t>Energy Company Almaty</t>
  </si>
  <si>
    <t>Замена по гарантии на Mutlu R+ 60 jis</t>
  </si>
  <si>
    <t xml:space="preserve">Intec company </t>
  </si>
  <si>
    <t>60I</t>
  </si>
  <si>
    <t>Флора-дизайн</t>
  </si>
  <si>
    <t>Varta R+ 60 st.</t>
  </si>
  <si>
    <t>ТОО Рамасан</t>
  </si>
  <si>
    <t>38000тг с кассы-8200тг расх.касса</t>
  </si>
  <si>
    <t>Продажа за 19.10.2018г</t>
  </si>
  <si>
    <t>SPD Express</t>
  </si>
  <si>
    <t>Voltman R+74</t>
  </si>
  <si>
    <t>60/60/70/70/70//120</t>
  </si>
  <si>
    <t>Bars L/R+ 75 silver</t>
  </si>
  <si>
    <t>Замена по гарантии на Bars L+ 100 gold</t>
  </si>
  <si>
    <t>Rin pharm</t>
  </si>
  <si>
    <t>Isker</t>
  </si>
  <si>
    <t>ТОО Палм-ЕС</t>
  </si>
  <si>
    <t>SBI Engineering</t>
  </si>
  <si>
    <t>Продажа за 20.10.2018г</t>
  </si>
  <si>
    <t>Energizer R+ 105 AGM</t>
  </si>
  <si>
    <t>ТОО Султан-маркетинг</t>
  </si>
  <si>
    <t>Замена по гарантии на Барс R+ 75 jis</t>
  </si>
  <si>
    <t>Замена по гарантии на Rex R+ 70 jis</t>
  </si>
  <si>
    <t>Заменили Starbatt R+ 60 с доплатой  8500тг.</t>
  </si>
  <si>
    <t>I-plaza</t>
  </si>
  <si>
    <t>ИП Побежимова</t>
  </si>
  <si>
    <t>Mutlu R+ 80 AGM</t>
  </si>
  <si>
    <t>20000тг.</t>
  </si>
  <si>
    <t>Продажа за 21.10.2018г</t>
  </si>
  <si>
    <t>TOO Taxi dim</t>
  </si>
  <si>
    <t>I-Plaza</t>
  </si>
  <si>
    <t>Moto 6 FM 12 V</t>
  </si>
  <si>
    <t xml:space="preserve">T-rex R+ 77 </t>
  </si>
  <si>
    <t>Баланс тел.</t>
  </si>
  <si>
    <t>3000тг. Алибек</t>
  </si>
  <si>
    <t>Продажа за 22.10.2018г</t>
  </si>
  <si>
    <t>140/120</t>
  </si>
  <si>
    <t>Local staff</t>
  </si>
  <si>
    <t>75/75/75</t>
  </si>
  <si>
    <t>Скидка-2900тг.</t>
  </si>
  <si>
    <t>Spets energy Скидка- 1500тг.</t>
  </si>
  <si>
    <t>T-rex R+ 70</t>
  </si>
  <si>
    <t>Voltman  140 euro</t>
  </si>
  <si>
    <t>100/45</t>
  </si>
  <si>
    <t>ТОО СД Груп  карта</t>
  </si>
  <si>
    <t>Varta R+ 74 st.</t>
  </si>
  <si>
    <t>T-rex R+ 42 jis</t>
  </si>
  <si>
    <t>ТОО Компьютерный сервис</t>
  </si>
  <si>
    <t>Продажа за 23.10.2018г</t>
  </si>
  <si>
    <t>Скидка-2000тг.</t>
  </si>
  <si>
    <t>Mutlu R+ 105 jis</t>
  </si>
  <si>
    <t>Замена по гарантии на Hyper R+ 77</t>
  </si>
  <si>
    <t>Mutlu R+ 60 st.</t>
  </si>
  <si>
    <t>Замена по гарантии на Bars 230 euro</t>
  </si>
  <si>
    <t>W-star  R+ 60</t>
  </si>
  <si>
    <t>Академия Кайнар</t>
  </si>
  <si>
    <t>Mutlu 190 euro</t>
  </si>
  <si>
    <t>TOO A$Mkz</t>
  </si>
  <si>
    <t>ИТОГО</t>
  </si>
  <si>
    <t>39000тг.</t>
  </si>
  <si>
    <t>4500тг.</t>
  </si>
  <si>
    <t>Продажа за 24.10.2018г</t>
  </si>
  <si>
    <t>Voltman R+ 60 jis</t>
  </si>
  <si>
    <t>Регул А ТОО</t>
  </si>
  <si>
    <t>Medalist R+ 40 jis тонк.</t>
  </si>
  <si>
    <t xml:space="preserve">Voltman R+ 60 </t>
  </si>
  <si>
    <t>ТОО СК Казгенстрой</t>
  </si>
  <si>
    <t>95/100</t>
  </si>
  <si>
    <t>Дастархан-той</t>
  </si>
  <si>
    <t>Галым куанышевич-30000тг. На ремонт. С кассы</t>
  </si>
  <si>
    <t>Продажа за 26.10.2018г</t>
  </si>
  <si>
    <t>Замена по гарантии на Voltman R+ 60</t>
  </si>
  <si>
    <t>Svordindustries</t>
  </si>
  <si>
    <t>Замена по гарантии на Next R+ 45 jis тонк.</t>
  </si>
  <si>
    <t>AZIA NG</t>
  </si>
  <si>
    <t>ИП Репин</t>
  </si>
  <si>
    <t>Замена по гарантии на Bars R+ 100 jis</t>
  </si>
  <si>
    <t>ТОО Адал</t>
  </si>
  <si>
    <t>Дсу-13</t>
  </si>
  <si>
    <t>52000тг.</t>
  </si>
  <si>
    <t>130/100</t>
  </si>
  <si>
    <t>100/70</t>
  </si>
  <si>
    <t>11000тг.</t>
  </si>
  <si>
    <t>Продажа за 27.10.2018г</t>
  </si>
  <si>
    <t>90/90</t>
  </si>
  <si>
    <t>Замена по гарантии на Damper R+ 60</t>
  </si>
  <si>
    <t>Продажа за 28.10.2018г</t>
  </si>
  <si>
    <t>40000 расход на парковку</t>
  </si>
  <si>
    <t>Продажа за 29.10.2018г</t>
  </si>
  <si>
    <t>TNS Service TOO</t>
  </si>
  <si>
    <t>GT-Oil service</t>
  </si>
  <si>
    <t xml:space="preserve">Замена по  гарантии  на Next R+ 45 jis </t>
  </si>
  <si>
    <t>Брак с магазина</t>
  </si>
  <si>
    <t>General Hab</t>
  </si>
  <si>
    <t>Xantis Pharma</t>
  </si>
  <si>
    <t>T-rex R+  77</t>
  </si>
  <si>
    <t>Medalist R+ 100 jis</t>
  </si>
  <si>
    <t>Voltman R+ 100 jis</t>
  </si>
  <si>
    <t>Продажа за 30.10.2018г</t>
  </si>
  <si>
    <t>3500 Скидка Асель</t>
  </si>
  <si>
    <t>Istok 190 euro</t>
  </si>
  <si>
    <t xml:space="preserve">W-star R+ 60 </t>
  </si>
  <si>
    <t>Принт Инвест Алматы</t>
  </si>
  <si>
    <t>Vivit auto 53 100тг. Оплата за акссесуары</t>
  </si>
  <si>
    <t>Продажа за 31.10.2018г</t>
  </si>
  <si>
    <t>FORLUX  70 пр+ (Россия)</t>
  </si>
  <si>
    <t>Rex 65 R  Jis</t>
  </si>
  <si>
    <t>Rex 55 R</t>
  </si>
  <si>
    <t>Mutlu  60 R+ Jis (D23.60.052.C)</t>
  </si>
  <si>
    <t>BARS Silver 190  (Евро)  черный</t>
  </si>
  <si>
    <t>Mutlu  75 R+ Jis (D26.75.064.C)</t>
  </si>
  <si>
    <t>VOLTMAN  65 пр+</t>
  </si>
  <si>
    <t>BARS Asia 100 JIS R+</t>
  </si>
  <si>
    <t>T-REX Premium  70 R+</t>
  </si>
  <si>
    <t>Продажа за 01.11.2018г</t>
  </si>
  <si>
    <t>T-rex R+ 70 prem.</t>
  </si>
  <si>
    <t>230/230</t>
  </si>
  <si>
    <t>Лом</t>
  </si>
  <si>
    <t>Емкость АКБ</t>
  </si>
  <si>
    <t>Продажа за 05.11.2018г</t>
  </si>
  <si>
    <t>Voltman 92 R+</t>
  </si>
  <si>
    <t>заменапо гарантии (Forward 60 R+)доплата 3000тг.</t>
  </si>
  <si>
    <t>Rex 70 R+ JIS</t>
  </si>
  <si>
    <t xml:space="preserve">Energizer 60 R+ JIS </t>
  </si>
  <si>
    <t>Energizer 60 L+ Plus</t>
  </si>
  <si>
    <t>Rex 55 R+ JIS</t>
  </si>
  <si>
    <t>Bars 62 R+ обсл</t>
  </si>
  <si>
    <t>TOO Auto Glass import</t>
  </si>
  <si>
    <t xml:space="preserve">Energizer 45 R+ JIS </t>
  </si>
  <si>
    <t>W-star 70 R+</t>
  </si>
  <si>
    <t>скидка 2000тг.</t>
  </si>
  <si>
    <t xml:space="preserve">Mutlu 80 L+ JIS </t>
  </si>
  <si>
    <t>ТОО Алмасат</t>
  </si>
  <si>
    <t>Скидка 3000 тг. Руслан.</t>
  </si>
  <si>
    <t xml:space="preserve">Next 75 L+ JIS </t>
  </si>
  <si>
    <t>Скидка 2000 тг. Руслан.</t>
  </si>
  <si>
    <t xml:space="preserve">Bars 50 L+ JIS </t>
  </si>
  <si>
    <t>Bars 100 R+  gold</t>
  </si>
  <si>
    <t xml:space="preserve">Hankook 85 R+ JIS </t>
  </si>
  <si>
    <t>ТОО Ансар</t>
  </si>
  <si>
    <t>Bars 90 R+ silver</t>
  </si>
  <si>
    <t>Сдал________________________ Кутжанов Р.</t>
  </si>
  <si>
    <t>Energizer 60 R+ premium 1шт возврат (28.10.2018г) ,доплата 4500тг.</t>
  </si>
  <si>
    <t>Продажа за 06.11.2018г</t>
  </si>
  <si>
    <t xml:space="preserve">Next 75 L+  silver </t>
  </si>
  <si>
    <t>ТОО"Компания Каганат сервис"</t>
  </si>
  <si>
    <t xml:space="preserve">Mutlu 80 R+ JIS </t>
  </si>
  <si>
    <t>Rex 70 R+ L+ JIS</t>
  </si>
  <si>
    <t xml:space="preserve">T-rex 75 L+  JIS </t>
  </si>
  <si>
    <t>карта голд</t>
  </si>
  <si>
    <t>Mutlu 225 euro</t>
  </si>
  <si>
    <t>225/225</t>
  </si>
  <si>
    <t xml:space="preserve">Voltman 65 R+ </t>
  </si>
  <si>
    <t xml:space="preserve">Voltman 92 R+ </t>
  </si>
  <si>
    <t>VK Corp TOO</t>
  </si>
  <si>
    <t xml:space="preserve">Bars 75 R+ L+ silver </t>
  </si>
  <si>
    <t xml:space="preserve">Energizer 35 L+ JIS </t>
  </si>
  <si>
    <t xml:space="preserve">Voltman 60  R+ JIS </t>
  </si>
  <si>
    <t>Vital Logistics  (1000 тг скидка Адил)</t>
  </si>
  <si>
    <t xml:space="preserve">T-rex 42 R+  JIS </t>
  </si>
  <si>
    <t>Карта голд</t>
  </si>
  <si>
    <t xml:space="preserve">Racer 60 R+ </t>
  </si>
  <si>
    <t xml:space="preserve">Mutlu 60 R+ L2 </t>
  </si>
  <si>
    <t>Forlux 60 R+ Укр</t>
  </si>
  <si>
    <t xml:space="preserve">Mutlu 60  R+ JIS </t>
  </si>
  <si>
    <t>Forlux 100 R+ Укр</t>
  </si>
  <si>
    <t xml:space="preserve">обед </t>
  </si>
  <si>
    <t>Сдал________________________ Мухаметов А.Ш.</t>
  </si>
  <si>
    <t>Продажа за 07.11.2018г</t>
  </si>
  <si>
    <t xml:space="preserve">Racer 75 R+ </t>
  </si>
  <si>
    <t>TOO Svord industres</t>
  </si>
  <si>
    <t>Bars 60 R+ silver (низ).</t>
  </si>
  <si>
    <t>Bars 50 L+ JIS  тон.кл.</t>
  </si>
  <si>
    <t xml:space="preserve">Voltman 95 R+  JIS </t>
  </si>
  <si>
    <t xml:space="preserve">Mutlu 70 R+ L+ </t>
  </si>
  <si>
    <t xml:space="preserve">Damper 60 R+ </t>
  </si>
  <si>
    <t>Bars 60 R+  silver</t>
  </si>
  <si>
    <t xml:space="preserve">Voltman 60 R+ JIS </t>
  </si>
  <si>
    <t>Продажа за 08.11.2018г</t>
  </si>
  <si>
    <t xml:space="preserve">Teyko 65 L+ JIS </t>
  </si>
  <si>
    <t xml:space="preserve">Energizer 45 L+ JIS </t>
  </si>
  <si>
    <t>ТОО Фирма Жан Тис</t>
  </si>
  <si>
    <t>Карта (доставка)</t>
  </si>
  <si>
    <t>Замена по гарантии(W-star 60 R+)</t>
  </si>
  <si>
    <t xml:space="preserve">Voltman 95 L+ JIS </t>
  </si>
  <si>
    <t xml:space="preserve">T-rex 100 L+ JIS </t>
  </si>
  <si>
    <t>Voltman 60 L+</t>
  </si>
  <si>
    <t>ЭФКО Алматы ТОО</t>
  </si>
  <si>
    <t xml:space="preserve">Next 50 L+ JIS </t>
  </si>
  <si>
    <t>Замена по гарантии (Teyko 50 L+ JIS)</t>
  </si>
  <si>
    <t xml:space="preserve">Istok 60 R+ </t>
  </si>
  <si>
    <t xml:space="preserve">Voltman 70 R+ JIS </t>
  </si>
  <si>
    <t xml:space="preserve">Карта ТОО Нефрос Азия </t>
  </si>
  <si>
    <t>Ргкп"САЦ"</t>
  </si>
  <si>
    <t>Kaspi RED (Щетка 350/26 2000тг.)</t>
  </si>
  <si>
    <t>Продажа за 09.11.2018г</t>
  </si>
  <si>
    <t xml:space="preserve">Hyper 60 R+ </t>
  </si>
  <si>
    <t>Voltman 70 R+ jis</t>
  </si>
  <si>
    <t>Тарбагатай жолдары</t>
  </si>
  <si>
    <t>МТЗ Казахстан</t>
  </si>
  <si>
    <t>Замена по гарантии Ascoinvest (Energizer 220)</t>
  </si>
  <si>
    <t>Продажа за 10.11.2018г</t>
  </si>
  <si>
    <t>Успанов</t>
  </si>
  <si>
    <t>.Н</t>
  </si>
  <si>
    <t>Rex R+ 74 st.</t>
  </si>
  <si>
    <t>Voltman R+ 70 st.</t>
  </si>
  <si>
    <t>Kaspi red Скидка- 1000 тг.</t>
  </si>
  <si>
    <t>Rex L+ 70 jis</t>
  </si>
  <si>
    <t>Сдал___________________Успанов.Н</t>
  </si>
  <si>
    <t>Продажа за 11.11.2018г</t>
  </si>
  <si>
    <t>ТОО Skymax integrations</t>
  </si>
  <si>
    <t>Замена по гарантии на T-rex 60 prem.</t>
  </si>
  <si>
    <t>Next L+ 90 silver</t>
  </si>
  <si>
    <t>Excellent trade Скидка 1000</t>
  </si>
  <si>
    <t>Mutlu L+ 90 jis</t>
  </si>
  <si>
    <t>Racer 190 болт.</t>
  </si>
  <si>
    <t>VK Corp.</t>
  </si>
  <si>
    <t>Moto 6 FM 9 A</t>
  </si>
  <si>
    <t>Next R+ 40 jis</t>
  </si>
  <si>
    <t>Алматы нан</t>
  </si>
  <si>
    <t>Crona R + 75</t>
  </si>
  <si>
    <t>Hankook R+ 65 jis</t>
  </si>
  <si>
    <t>Текели ПМЗ</t>
  </si>
  <si>
    <t>Продажа за 12.11.2018г</t>
  </si>
  <si>
    <t>Продажа за 13.11.2018г</t>
  </si>
  <si>
    <t>Next  100 R+ jis</t>
  </si>
  <si>
    <t>Bars 75 R+ st низк</t>
  </si>
  <si>
    <t>ИП Побежимова (Карта)</t>
  </si>
  <si>
    <t>Rex 74</t>
  </si>
  <si>
    <t>2500 клемма</t>
  </si>
  <si>
    <t>Forward 100</t>
  </si>
  <si>
    <t>ТОО Актай Сауда</t>
  </si>
  <si>
    <t>Hankook 55 L+ jis</t>
  </si>
  <si>
    <t>Hyper 60 L+ st</t>
  </si>
  <si>
    <t>Damper 60 R+ st</t>
  </si>
  <si>
    <t>Rex 70 R+/L+</t>
  </si>
  <si>
    <t>Mutlu 63 R+ st</t>
  </si>
  <si>
    <t>T-rex 65 L+ jis</t>
  </si>
  <si>
    <t>Hankook 95 R+ jis</t>
  </si>
  <si>
    <t>Forlux 60 R+ st</t>
  </si>
  <si>
    <t>Unikum 60 R+ st</t>
  </si>
  <si>
    <t>Voltman 60 R+ jis</t>
  </si>
  <si>
    <t>Next 62 R+ st</t>
  </si>
  <si>
    <t>75/75/100/90</t>
  </si>
  <si>
    <t>Next 90 L+ st</t>
  </si>
  <si>
    <t>Next 77 R+ st</t>
  </si>
  <si>
    <t>Bakat Group ТОО</t>
  </si>
  <si>
    <t>Замена с доплатой возврат Bars 100 R+ jis</t>
  </si>
  <si>
    <t>Istok 100</t>
  </si>
  <si>
    <t>Спец учебный центр</t>
  </si>
  <si>
    <t>Racer 60 L+ st</t>
  </si>
  <si>
    <t>Продажа за 14.11.2018г</t>
  </si>
  <si>
    <t>Arte Di Lusso ТОО</t>
  </si>
  <si>
    <t>Voltman 60 R+ st</t>
  </si>
  <si>
    <t>Crona 75 R+ st</t>
  </si>
  <si>
    <t>Forlux 65 R+ st</t>
  </si>
  <si>
    <t>Адал ТОО</t>
  </si>
  <si>
    <t>Voltman 140</t>
  </si>
  <si>
    <t xml:space="preserve">Mutlu 75 R+ </t>
  </si>
  <si>
    <t>Mutlu 105 R+ jis</t>
  </si>
  <si>
    <t>Казагрокомплект</t>
  </si>
  <si>
    <t>140/140/140/140/60</t>
  </si>
  <si>
    <t>Bars 60 R+ st низк</t>
  </si>
  <si>
    <t>Anton Oilfeld карта</t>
  </si>
  <si>
    <t>Crona 60 R+ st</t>
  </si>
  <si>
    <t>Taxi 60 R+ st</t>
  </si>
  <si>
    <t>Safarihome Карта</t>
  </si>
  <si>
    <t>Bars gold 77 R+ st</t>
  </si>
  <si>
    <t>Bars 100 R+/L+ jis</t>
  </si>
  <si>
    <t xml:space="preserve">Сдал________________________ </t>
  </si>
  <si>
    <t>Продажа за 15.11.2018г</t>
  </si>
  <si>
    <t xml:space="preserve">Next 190 euro </t>
  </si>
  <si>
    <t xml:space="preserve">Next 62 R+  обсл </t>
  </si>
  <si>
    <t xml:space="preserve">Rex 36 R+ JIS </t>
  </si>
  <si>
    <t xml:space="preserve">Next 75 R+ silver </t>
  </si>
  <si>
    <t>ПАЛМ ЕС</t>
  </si>
  <si>
    <t xml:space="preserve">Energizer 68 L+  JIS </t>
  </si>
  <si>
    <t>Bars 100 L+ JIS</t>
  </si>
  <si>
    <t xml:space="preserve">Kaspi RED </t>
  </si>
  <si>
    <t xml:space="preserve">Bars 60 R+ </t>
  </si>
  <si>
    <t xml:space="preserve">Hankook 85 L+ JIS </t>
  </si>
  <si>
    <t>Скидка 3000 тг Асель</t>
  </si>
  <si>
    <t xml:space="preserve">Bars 100 R+ gold </t>
  </si>
  <si>
    <t>Bars 60 R+  низ</t>
  </si>
  <si>
    <t xml:space="preserve">Mutlu 70 R+ JIS </t>
  </si>
  <si>
    <t xml:space="preserve">Next 45 R+  JIS </t>
  </si>
  <si>
    <t xml:space="preserve">Energizer 95 L+ JIS </t>
  </si>
  <si>
    <t xml:space="preserve">Teyko 65 R+ JIS </t>
  </si>
  <si>
    <t xml:space="preserve">Voltman 95 L+ R+ JIS </t>
  </si>
  <si>
    <t xml:space="preserve">Bars 75 R+ silver </t>
  </si>
  <si>
    <t>Mutlu 100 R+ низ</t>
  </si>
  <si>
    <t xml:space="preserve">Bars 90 R+ </t>
  </si>
  <si>
    <t>Скитка -500 тг</t>
  </si>
  <si>
    <t>Скитка -3000 тг.</t>
  </si>
  <si>
    <t xml:space="preserve">Energizer 60 L+ Plus </t>
  </si>
  <si>
    <t xml:space="preserve">Hyper 60 L+ </t>
  </si>
  <si>
    <t>Скидка - 3000 тг.</t>
  </si>
  <si>
    <t xml:space="preserve">Rex 70 R+ JIS </t>
  </si>
  <si>
    <t>Щетки -2800 2 шт.Kaspi RED</t>
  </si>
  <si>
    <t>1000 тг-скидка Руслан</t>
  </si>
  <si>
    <t>ИТОГО:38</t>
  </si>
  <si>
    <t>Продажа за 16.11.2018г</t>
  </si>
  <si>
    <t>Скидка 500</t>
  </si>
  <si>
    <t xml:space="preserve">Электра R+ 60 </t>
  </si>
  <si>
    <t>Varta R+ 70</t>
  </si>
  <si>
    <t>Хлебобулочный комбинат</t>
  </si>
  <si>
    <t>Петропавл. Хлеб</t>
  </si>
  <si>
    <t>ТОО Сайран</t>
  </si>
  <si>
    <t>Kaspi red Cartown</t>
  </si>
  <si>
    <t xml:space="preserve">Uni master </t>
  </si>
  <si>
    <t>Bars L+ 77gold</t>
  </si>
  <si>
    <t>ДСУ 13 Доставка</t>
  </si>
  <si>
    <t>Подарок Айкын Сейтказиевич</t>
  </si>
  <si>
    <t>Карта ТОО Алатау Алтын ондирис</t>
  </si>
  <si>
    <t>Petrolleum ТОО</t>
  </si>
  <si>
    <t>ТОО Антиген</t>
  </si>
  <si>
    <t>Energizer R+ 95 st.</t>
  </si>
  <si>
    <t xml:space="preserve">Voltman R+ 92 </t>
  </si>
  <si>
    <t>ДСК Регул А</t>
  </si>
  <si>
    <t>Next 190 euro</t>
  </si>
  <si>
    <t>ТОО РТС Деко</t>
  </si>
  <si>
    <t>Каз био транс</t>
  </si>
  <si>
    <t>Aqua food</t>
  </si>
  <si>
    <t>Mutlu L+ 75 jis</t>
  </si>
  <si>
    <t>Скидка 1500</t>
  </si>
  <si>
    <t>100/100/70/70/60/60</t>
  </si>
  <si>
    <t>Перевозка</t>
  </si>
  <si>
    <t>Электролит</t>
  </si>
  <si>
    <t>Продажа за 17.11.2018г</t>
  </si>
  <si>
    <t xml:space="preserve">Crona R+ 75 </t>
  </si>
  <si>
    <t>Hankook L+55 jis</t>
  </si>
  <si>
    <t>ТОО Термотранс</t>
  </si>
  <si>
    <t>Moto 6FM 12</t>
  </si>
  <si>
    <t>Bars L+ 60</t>
  </si>
  <si>
    <t>45/60/120</t>
  </si>
  <si>
    <t>Подарок от офиса Саят из банка</t>
  </si>
  <si>
    <t>ТОО Алматы принт сервис</t>
  </si>
  <si>
    <t>Moto 6FM 9 ah</t>
  </si>
  <si>
    <t>Hankook R+ 60 jis</t>
  </si>
  <si>
    <t>Продажа за 18.11.2018г</t>
  </si>
  <si>
    <t>Next R+ 42 jis</t>
  </si>
  <si>
    <t>Замена T-rex R+ 42 jis по гарантии</t>
  </si>
  <si>
    <t xml:space="preserve">Hyper R+ 60 </t>
  </si>
  <si>
    <t>Тау бетон</t>
  </si>
  <si>
    <t xml:space="preserve">Замена Teyko R+ 50 jis с доплатой. Скидка 2000 </t>
  </si>
  <si>
    <t>ТОО Ушконыр Ун</t>
  </si>
  <si>
    <t>Mutlu R+ 63 st</t>
  </si>
  <si>
    <t>Замена по гарантии Teyko R+ 42 jis</t>
  </si>
  <si>
    <t>Мойка 156/029</t>
  </si>
  <si>
    <t xml:space="preserve">Замена по гарантии </t>
  </si>
  <si>
    <t>Unikum 60 r+</t>
  </si>
  <si>
    <t>Bars 190 евро</t>
  </si>
  <si>
    <t>Продажа за 19.11.2018г</t>
  </si>
  <si>
    <t>Bars 60 L+ st</t>
  </si>
  <si>
    <t>Замена по гарантий Next 75 L+jis</t>
  </si>
  <si>
    <t>Hankook 75 R+ jis</t>
  </si>
  <si>
    <t>Bars 75 R+/L+ jis</t>
  </si>
  <si>
    <t>Nanotech Paints</t>
  </si>
  <si>
    <t>Bars 230/W/Star 230</t>
  </si>
  <si>
    <t>Юкси ИП</t>
  </si>
  <si>
    <t>Forlux 74 R+ st</t>
  </si>
  <si>
    <t>Замена по гарантий Teyko 42 R+jis</t>
  </si>
  <si>
    <t>Lifttrucks JH ТОО</t>
  </si>
  <si>
    <t>Adal Su ТОО</t>
  </si>
  <si>
    <t>Карта скидка Асель 2000 тг</t>
  </si>
  <si>
    <t>Logitex ТОО</t>
  </si>
  <si>
    <t>Хоз.Товары в магазин</t>
  </si>
  <si>
    <t>Замена по гарантий Energizer 45 L+ jis</t>
  </si>
  <si>
    <t xml:space="preserve">Замена по гарантий Bars silver 90 R+ </t>
  </si>
  <si>
    <t>Сдал________________________  Кутжанов Р.</t>
  </si>
  <si>
    <t>Продажа за 20.11.2018г</t>
  </si>
  <si>
    <t>скидка через Руслана</t>
  </si>
  <si>
    <t>скидка через Алибек</t>
  </si>
  <si>
    <t>Voltman 70 L+ jis</t>
  </si>
  <si>
    <t>РЭМ Кран ТОО</t>
  </si>
  <si>
    <t xml:space="preserve">Bars silver 75 L+ </t>
  </si>
  <si>
    <t>60-70</t>
  </si>
  <si>
    <t>Bars 90 R+ st</t>
  </si>
  <si>
    <t>Hankook 85 L+ jis</t>
  </si>
  <si>
    <t>Hyper 60 R+ st</t>
  </si>
  <si>
    <t>Westa 100 R+ st</t>
  </si>
  <si>
    <t>65-70</t>
  </si>
  <si>
    <t>Fresh Sport Racer - 200 тг Карта</t>
  </si>
  <si>
    <t>Продажа за 21.11.2018г</t>
  </si>
  <si>
    <t xml:space="preserve">Электра 75 R+ </t>
  </si>
  <si>
    <t xml:space="preserve">Teyko 100 R+ JIS </t>
  </si>
  <si>
    <t>Forward 140</t>
  </si>
  <si>
    <t>Брак Тараз.</t>
  </si>
  <si>
    <t xml:space="preserve">Hyper 140 </t>
  </si>
  <si>
    <t>W-star 90 R+</t>
  </si>
  <si>
    <t>ТОО"ПАЛМ-ЕС"</t>
  </si>
  <si>
    <t>Haper 60 R+</t>
  </si>
  <si>
    <t xml:space="preserve">Mutlu 55 R+ JIS </t>
  </si>
  <si>
    <t>Замена по гарантии(Energizer 45 R+ JIS )5000 тг доплата.</t>
  </si>
  <si>
    <t>Bars 190 камина/болт</t>
  </si>
  <si>
    <t xml:space="preserve">Mutlu 70 L+ JIS </t>
  </si>
  <si>
    <t xml:space="preserve">Voltman 70 R+ </t>
  </si>
  <si>
    <t>ТОО"Гулденстрой"</t>
  </si>
  <si>
    <t xml:space="preserve">Hankook 65 R+ JIS </t>
  </si>
  <si>
    <t>Energizer 110 R+</t>
  </si>
  <si>
    <t>Energizer 60 R+  Plus</t>
  </si>
  <si>
    <t>Замена по гарантии с доплаты(Bars 60 R+)</t>
  </si>
  <si>
    <t>Bars 60 R+  низ.</t>
  </si>
  <si>
    <t>Bars 60 L+  silver</t>
  </si>
  <si>
    <t>АО"НСК Астана-Курылыс"</t>
  </si>
  <si>
    <t>Продажа за 22.11.2018г</t>
  </si>
  <si>
    <t>доставка  Карта</t>
  </si>
  <si>
    <t xml:space="preserve">Mutlu 100 R+ JIS </t>
  </si>
  <si>
    <t xml:space="preserve">Racer 190 euro </t>
  </si>
  <si>
    <t>Next 77 R+ gold</t>
  </si>
  <si>
    <t>Bars 65 R+ silver</t>
  </si>
  <si>
    <t>Замена по гарантии(Bars 62 R+  обсл)</t>
  </si>
  <si>
    <t>ТОО"Каганакт сервис"</t>
  </si>
  <si>
    <t>Продажа за 23.11.2018г</t>
  </si>
  <si>
    <t>Rex R+ 36</t>
  </si>
  <si>
    <t xml:space="preserve">Hankook R+ 55 jis </t>
  </si>
  <si>
    <t>ТОО Азия пласт</t>
  </si>
  <si>
    <t>ТОО Диамант групп</t>
  </si>
  <si>
    <t>Excellent trade Скидка 2000</t>
  </si>
  <si>
    <t>Продажа за 24.11.2018г</t>
  </si>
  <si>
    <t>Агрохим Пром</t>
  </si>
  <si>
    <t>Замена по гарантии на Energizer 225 euro</t>
  </si>
  <si>
    <t>60/70/100</t>
  </si>
  <si>
    <t>Hankook R+ 60 st.</t>
  </si>
  <si>
    <t>Карта. Скидка 1000</t>
  </si>
  <si>
    <t>Mutlu R+ 63 st.</t>
  </si>
  <si>
    <t>77/70/100</t>
  </si>
  <si>
    <t>Мойка 029/156</t>
  </si>
  <si>
    <t>Energizer L+ 60 jis</t>
  </si>
  <si>
    <t>Сдал________________________  Успанов.Н</t>
  </si>
  <si>
    <t>Продажа за 25.11.2018г</t>
  </si>
  <si>
    <t>Замена по гарантии(Bars 62 R+)</t>
  </si>
  <si>
    <t>Bars 60 R+   низ.</t>
  </si>
  <si>
    <t>Next 75 R+  JIS</t>
  </si>
  <si>
    <t>Mutlu 75 R+ низ.</t>
  </si>
  <si>
    <t>Mutlu 70 R+ JIS</t>
  </si>
  <si>
    <t>Продажа за 26.11.2018г</t>
  </si>
  <si>
    <t>Возврат REX 70 R+ JIS без оплаты</t>
  </si>
  <si>
    <t>60.70</t>
  </si>
  <si>
    <t>Bars  75 R+  низ</t>
  </si>
  <si>
    <t>Скидка Асель</t>
  </si>
  <si>
    <t>Varta 100 R+</t>
  </si>
  <si>
    <t xml:space="preserve">Mutlu 60 R+ JIS </t>
  </si>
  <si>
    <t>скидка Гулзира Абдыкаевна</t>
  </si>
  <si>
    <t>Forlux 65 R+ обмен с доплатой</t>
  </si>
  <si>
    <t>Energizer 110 premium</t>
  </si>
  <si>
    <t>Bars 75 R+</t>
  </si>
  <si>
    <t>Алматы Транс снаб</t>
  </si>
  <si>
    <t>General HAB Corp</t>
  </si>
  <si>
    <t>Bars 75 R+ низ</t>
  </si>
  <si>
    <t>60.60</t>
  </si>
  <si>
    <t>ТОО Каганат севис</t>
  </si>
  <si>
    <t xml:space="preserve">Hankook 90 R+ JIS </t>
  </si>
  <si>
    <t>Карта скидка 6400 Э.Эсбукеновна.</t>
  </si>
  <si>
    <t>Сдал________________________  Успанов .Н</t>
  </si>
  <si>
    <t>Продажа за 27.11.2018г</t>
  </si>
  <si>
    <t>70/90/90</t>
  </si>
  <si>
    <t>Брак магазина</t>
  </si>
  <si>
    <t>Замена брака T-Rex 77 R+</t>
  </si>
  <si>
    <t>Adal ТОО</t>
  </si>
  <si>
    <t>Next 45 R+ jis</t>
  </si>
  <si>
    <t>Алматы Газ Сервис</t>
  </si>
  <si>
    <t>Moto 6 FM/7 ah</t>
  </si>
  <si>
    <t>Асель Долг нет оплаты</t>
  </si>
  <si>
    <t>Лекарство для шефа</t>
  </si>
  <si>
    <t>Продажа за 28.11.2018г</t>
  </si>
  <si>
    <t>ИП Карлина</t>
  </si>
  <si>
    <t>Racer 75 L+ gold</t>
  </si>
  <si>
    <t>ТОО Excellent Trade</t>
  </si>
  <si>
    <t>ТОО Байарал</t>
  </si>
  <si>
    <t>Скидка 6000 тг Мархабат тате</t>
  </si>
  <si>
    <t>Energizer 60 R+ низ</t>
  </si>
  <si>
    <t>Аскар ага Аванс c кассы</t>
  </si>
  <si>
    <t>Продажа за 29.11.2018г</t>
  </si>
  <si>
    <t>Bars 60 R+ низ</t>
  </si>
  <si>
    <t>Карта BV Product</t>
  </si>
  <si>
    <t>60</t>
  </si>
  <si>
    <t>Агропролив ТОО</t>
  </si>
  <si>
    <t>Next 60 L+ st</t>
  </si>
  <si>
    <t>Racer 90 L+ st</t>
  </si>
  <si>
    <t>Мойка</t>
  </si>
  <si>
    <t>Продажа за 01.12.2018г</t>
  </si>
  <si>
    <t>Сдал________________________  Кутжанов Р.Е.</t>
  </si>
  <si>
    <t>Moto 6 FM/9Ah</t>
  </si>
  <si>
    <t>Ж-Каскелен</t>
  </si>
  <si>
    <t>Mutlu 55 R+ JIS</t>
  </si>
  <si>
    <t>Скидка -1500</t>
  </si>
  <si>
    <t>Istok 100 R+</t>
  </si>
  <si>
    <t>100.120</t>
  </si>
  <si>
    <t>Скидка -8500</t>
  </si>
  <si>
    <t>ТОО"Европа Коммертц"</t>
  </si>
  <si>
    <t>Varta 70 L+ JIS</t>
  </si>
  <si>
    <t>Energizer 95 R+ JIS</t>
  </si>
  <si>
    <t>4500 скидка Алибек.</t>
  </si>
  <si>
    <t>Bars 62 R+  черн/корпус</t>
  </si>
  <si>
    <t xml:space="preserve">Bars 60 R+ silver </t>
  </si>
  <si>
    <t>60.70.moto 12 Ah</t>
  </si>
  <si>
    <t>Forlux 65 R+  Укр</t>
  </si>
  <si>
    <t>Hankook 70 R+ JIS</t>
  </si>
  <si>
    <t xml:space="preserve">Hyper 75 R+ </t>
  </si>
  <si>
    <t>Bars 75 R+  silver</t>
  </si>
  <si>
    <t>Продажа за 02.12.2018г</t>
  </si>
  <si>
    <t xml:space="preserve">Bars 75 R+  silver </t>
  </si>
  <si>
    <t>Bars 75 R+ низ.</t>
  </si>
  <si>
    <t xml:space="preserve">Электра 60 L+ </t>
  </si>
  <si>
    <t>Hyper 60 L+</t>
  </si>
  <si>
    <t xml:space="preserve">Energizer 52 R+ </t>
  </si>
  <si>
    <t>Mutlu 100 R+</t>
  </si>
  <si>
    <t xml:space="preserve">T-rex 75 L+ JIS </t>
  </si>
  <si>
    <t>Продажа за 03.12.2018г</t>
  </si>
  <si>
    <t>Замена по гарантии на Teyko R+ 42 jis</t>
  </si>
  <si>
    <t xml:space="preserve">Energizer R+ 95 jis </t>
  </si>
  <si>
    <t>Varta R+ 100 prem.</t>
  </si>
  <si>
    <t>Bars R+ 62 черн.</t>
  </si>
  <si>
    <t>Kaspi red. Скидка 1500</t>
  </si>
  <si>
    <t>Istok R+ 100</t>
  </si>
  <si>
    <t>Замена Hyper R+ 100 по гарантии</t>
  </si>
  <si>
    <t>Kaspi RED (30.11.18)</t>
  </si>
  <si>
    <t>Карта (30.11.18)</t>
  </si>
  <si>
    <t>Spets energy. Карта</t>
  </si>
  <si>
    <t>Продажа за 04.12.2018г</t>
  </si>
  <si>
    <t>Продажа за 06.12.2018г</t>
  </si>
  <si>
    <t>Карта. Доставка</t>
  </si>
  <si>
    <t>70-70</t>
  </si>
  <si>
    <t>Voltman L+ 60</t>
  </si>
  <si>
    <t>Volk 190 euro</t>
  </si>
  <si>
    <t>190-190</t>
  </si>
  <si>
    <t>ЭФКО ТОО</t>
  </si>
  <si>
    <t xml:space="preserve">Unikum 60 R+ </t>
  </si>
  <si>
    <t>Kaspi red. Скидка 4000</t>
  </si>
  <si>
    <t>Mutlu R+ 60 AGM</t>
  </si>
  <si>
    <t>Казинжэнергокомплект</t>
  </si>
  <si>
    <t>Volk R+ 75</t>
  </si>
  <si>
    <t>Карта. Картаун</t>
  </si>
  <si>
    <t>Продажа за 07.12.2018г</t>
  </si>
  <si>
    <t>Доставка Gt oil</t>
  </si>
  <si>
    <t>Rex R+ 36 jis</t>
  </si>
  <si>
    <t>Kaspi red,замена Next R+ 45 jis с доплатой</t>
  </si>
  <si>
    <t>Energizer R+ 95  AGM</t>
  </si>
  <si>
    <t>Десткий дом подарок от Адиль Сейтказиевич</t>
  </si>
  <si>
    <t>ТОО НПК</t>
  </si>
  <si>
    <t>ТОО Сапа kz</t>
  </si>
  <si>
    <t>АО Алатау-тендер,без оплаты</t>
  </si>
  <si>
    <t>Bars R+ 60 silver низк</t>
  </si>
  <si>
    <t>Продажа за 08.12.2018г</t>
  </si>
  <si>
    <t xml:space="preserve">Energizer 45 R+  JIS </t>
  </si>
  <si>
    <t xml:space="preserve">Next 60 L+  silver </t>
  </si>
  <si>
    <t xml:space="preserve">Bars 75 L+  silver </t>
  </si>
  <si>
    <t>Bars 62 R+  обсл</t>
  </si>
  <si>
    <t xml:space="preserve">Bars 140 euro </t>
  </si>
  <si>
    <t>100.100</t>
  </si>
  <si>
    <t>Energizer 60 L+  Plus</t>
  </si>
  <si>
    <t>Moto 12v/7Ah</t>
  </si>
  <si>
    <t>Moto 6 FM/9 Ah</t>
  </si>
  <si>
    <t>Bars 62 R+  (черн)</t>
  </si>
  <si>
    <t>70.70</t>
  </si>
  <si>
    <t>Продажа за 09.12.2018г</t>
  </si>
  <si>
    <t>Замена по гарантии(Mutlu 70 R+ JIS)</t>
  </si>
  <si>
    <t xml:space="preserve">Medalist 90 R+ JIS </t>
  </si>
  <si>
    <t>Mutlu 120 euro</t>
  </si>
  <si>
    <t>Mutlu 60 R+ JIS</t>
  </si>
  <si>
    <t>190.190</t>
  </si>
  <si>
    <t>TOO"STEP AVTO TRANS COMPANY"</t>
  </si>
  <si>
    <t>Сдал________________________  Успанов Н.К</t>
  </si>
  <si>
    <t>Эльмира Эсбукеновна- 200 000 с кассы</t>
  </si>
  <si>
    <t xml:space="preserve">Аванс </t>
  </si>
  <si>
    <t>Продажа за 10.12.2018г</t>
  </si>
  <si>
    <t>Next 62 R+  обсл</t>
  </si>
  <si>
    <t>Mutlu 100 R+ L5. низ.</t>
  </si>
  <si>
    <t>ТОО"Лобофарма"</t>
  </si>
  <si>
    <t>Замена по гарантии(Racer 60 L+)</t>
  </si>
  <si>
    <t>Bars 65 R+ JIS</t>
  </si>
  <si>
    <t>Next 90 R+ standart</t>
  </si>
  <si>
    <t>Teyko 65 R+ JIS</t>
  </si>
  <si>
    <t>Bolk 75 R+</t>
  </si>
  <si>
    <t>Скидка 2000тг от Адиль ага.</t>
  </si>
  <si>
    <t>Voltman 95 R+  JIS</t>
  </si>
  <si>
    <t>Продажа за 11.12.2018г</t>
  </si>
  <si>
    <t xml:space="preserve">Скидка 3000 </t>
  </si>
  <si>
    <t>100/100/100</t>
  </si>
  <si>
    <t>Next R+ 77 silver</t>
  </si>
  <si>
    <t>Замена по гарантии на Next R+ 77 silver</t>
  </si>
  <si>
    <t>Hankook L+ 55 jis</t>
  </si>
  <si>
    <t>Продажа за 13.12.2018г</t>
  </si>
  <si>
    <t>Next L+  62 silver</t>
  </si>
  <si>
    <t>60/60/60/60</t>
  </si>
  <si>
    <t xml:space="preserve">Карта . Скидка 2000 </t>
  </si>
  <si>
    <t>Bars R+ 42 jis</t>
  </si>
  <si>
    <t>Next R+ 62 silver</t>
  </si>
  <si>
    <t>60.100</t>
  </si>
  <si>
    <t>GT oil . Доставка</t>
  </si>
  <si>
    <t>Мойка 029 dc</t>
  </si>
  <si>
    <t>Продажа за 14.12.2018г</t>
  </si>
  <si>
    <t>T-rex 77 R+</t>
  </si>
  <si>
    <t>Bars 75 L+  silver</t>
  </si>
  <si>
    <t>Жер-Ана  ЛТД</t>
  </si>
  <si>
    <t xml:space="preserve">Next 62 L+  </t>
  </si>
  <si>
    <t xml:space="preserve">Mutlu 90 R+ JIS </t>
  </si>
  <si>
    <t xml:space="preserve">Rex 80 R+  JIS </t>
  </si>
  <si>
    <t>Varta 95 R+  JIS</t>
  </si>
  <si>
    <t>Hankook 70 R+  JIS</t>
  </si>
  <si>
    <t>Caspian ts</t>
  </si>
  <si>
    <t>1000 тг. скидка</t>
  </si>
  <si>
    <t>Bars 100 R+  JIS</t>
  </si>
  <si>
    <t>ИП Жаманова.</t>
  </si>
  <si>
    <t>Bars 77 L+ gold</t>
  </si>
  <si>
    <t>Продажа за 15.12.2018г</t>
  </si>
  <si>
    <t>Forward 190 euro</t>
  </si>
  <si>
    <t>ТОО "Рулан Сервис ЛТД"</t>
  </si>
  <si>
    <t>Mutlu 75 R+    низ.</t>
  </si>
  <si>
    <t>Bars 77 R+</t>
  </si>
  <si>
    <t xml:space="preserve">Bars 90 R+  silver </t>
  </si>
  <si>
    <t>Teyko 65 R+  JIS</t>
  </si>
  <si>
    <t>Medalist 90 R+  JIS</t>
  </si>
  <si>
    <t>T-rex 60 R+</t>
  </si>
  <si>
    <t xml:space="preserve">Rex 80 R+ JIS </t>
  </si>
  <si>
    <t>Next 75 R+  низ.</t>
  </si>
  <si>
    <t>Unikum 60 R+  gold</t>
  </si>
  <si>
    <t>Energizer 70 R+  st</t>
  </si>
  <si>
    <t>1000 тг скидка</t>
  </si>
  <si>
    <t>Продажа за 16.12.2018г</t>
  </si>
  <si>
    <t>Next 40 R+ JIS тон.кл.</t>
  </si>
  <si>
    <t>Bolk 60 R+</t>
  </si>
  <si>
    <t>Продажа за 17.12.2018г</t>
  </si>
  <si>
    <t>Voltman R+70 jis</t>
  </si>
  <si>
    <t>Mutlu L+ 60 st.</t>
  </si>
  <si>
    <t>Казникойл. Карта</t>
  </si>
  <si>
    <t>70000-Руслан(перевозка Камаза) с кассы</t>
  </si>
  <si>
    <t>14600 с расходной-70000 с кассы</t>
  </si>
  <si>
    <t>Продажа за 18.12.2018г</t>
  </si>
  <si>
    <t>Moon 60 R+</t>
  </si>
  <si>
    <t>Mutlu 75 R+ JIS</t>
  </si>
  <si>
    <t>Продажа за 19.12.2018г</t>
  </si>
  <si>
    <t>Mutlu 80 R+  JIS</t>
  </si>
  <si>
    <t>T-rex 65 R+</t>
  </si>
  <si>
    <t>Замена по гарантий (Bars 75 R+ JIS)</t>
  </si>
  <si>
    <t>Forlux 92 R+</t>
  </si>
  <si>
    <t>General HAB</t>
  </si>
  <si>
    <t>Ценники</t>
  </si>
  <si>
    <t>Продажа за 20.12.2018г</t>
  </si>
  <si>
    <t xml:space="preserve">ТОО General HAB </t>
  </si>
  <si>
    <t>Bars R+ 62 обсл</t>
  </si>
  <si>
    <t>Philips H4 Лампа</t>
  </si>
  <si>
    <t>Органосп ТОО</t>
  </si>
  <si>
    <t>Продажа за 21.12.2018г</t>
  </si>
  <si>
    <t>Teyko 100 R+ JIS</t>
  </si>
  <si>
    <t>Bars 62 R+  черн.</t>
  </si>
  <si>
    <t>Электра 60 R+  голд</t>
  </si>
  <si>
    <t>ТОО"IT solution lad"</t>
  </si>
  <si>
    <t xml:space="preserve">Energizer 74 R+ Plus </t>
  </si>
  <si>
    <t>Bars 190  К/Б</t>
  </si>
  <si>
    <t xml:space="preserve">Bars 60 L+ </t>
  </si>
  <si>
    <t>Voltman 70 R+  JIS</t>
  </si>
  <si>
    <t xml:space="preserve">Мойка </t>
  </si>
  <si>
    <t>Продажа за 22.12.2018г</t>
  </si>
  <si>
    <t>KazTas Astana</t>
  </si>
  <si>
    <t xml:space="preserve">Voltman 95 R +  JIS </t>
  </si>
  <si>
    <t xml:space="preserve">Voltman 60 R +  JIS </t>
  </si>
  <si>
    <t xml:space="preserve">Next 77 R+ </t>
  </si>
  <si>
    <t xml:space="preserve">Mutlu 75 R+ JIS </t>
  </si>
  <si>
    <t>T-rex 77 R +</t>
  </si>
  <si>
    <t>Next 75 R+ (низ)</t>
  </si>
  <si>
    <t>Продажа за 23.12.2018г</t>
  </si>
  <si>
    <t>Замена по гарантии(Mutlu 75 R+ JIS)</t>
  </si>
  <si>
    <t>Продажа за 24.12.2018г</t>
  </si>
  <si>
    <t xml:space="preserve">Varta 70 R+  JIS </t>
  </si>
  <si>
    <t xml:space="preserve">Bolk 75 R+ </t>
  </si>
  <si>
    <t>ТОО"БЕКА Строй-2000"</t>
  </si>
  <si>
    <t xml:space="preserve">Next 75 R+  silver </t>
  </si>
  <si>
    <t>скидка через Руслан.</t>
  </si>
  <si>
    <t>Westa 92 R+ st</t>
  </si>
  <si>
    <t>ТОО Компания RT</t>
  </si>
  <si>
    <t>Сдал________________________Р.</t>
  </si>
  <si>
    <t>Успанов.Н</t>
  </si>
  <si>
    <t xml:space="preserve"> в упре есть.Долг вернул Айдос Сейтказиевич</t>
  </si>
  <si>
    <t>в упре есть Долг вернул Айдос Сейтказиевич - 29500 тг</t>
  </si>
  <si>
    <t>Продажа за 25.12.2018г</t>
  </si>
  <si>
    <t>EL Group ТОО</t>
  </si>
  <si>
    <t>Next R+ 60 silver низк.</t>
  </si>
  <si>
    <t>General hab ТОО</t>
  </si>
  <si>
    <t>Продажа за 26.12.2018г</t>
  </si>
  <si>
    <t>Next R+ 75 низк</t>
  </si>
  <si>
    <t>Mutlu R+ 75 st</t>
  </si>
  <si>
    <t>Medalist L+ 100 jis</t>
  </si>
  <si>
    <t>Volk R+ 60</t>
  </si>
  <si>
    <t>Kaspi red.Скидка 2000</t>
  </si>
  <si>
    <t>Moto 12V5 AH</t>
  </si>
  <si>
    <t>75/75/75/75</t>
  </si>
  <si>
    <t>Продажа за 27.12.2018г</t>
  </si>
  <si>
    <t>Spets Energy</t>
  </si>
  <si>
    <t>Замена брака T-rex 75 R+ jis</t>
  </si>
  <si>
    <t>Замена брака Teyko 65 R+ jis</t>
  </si>
  <si>
    <t>Arte Di Lusso</t>
  </si>
  <si>
    <t>Voltman 70 R+ st</t>
  </si>
  <si>
    <t>52/70/90</t>
  </si>
  <si>
    <t>Power 60 R+ st</t>
  </si>
  <si>
    <t>GT oil Доставка</t>
  </si>
  <si>
    <t>Mutlu 75 R+ jis</t>
  </si>
  <si>
    <t>Продажа за 28.12.2018г</t>
  </si>
  <si>
    <t>70/70/70</t>
  </si>
  <si>
    <t>ДСУ-13 Доставка</t>
  </si>
  <si>
    <t>Bars silver 75 R+ низк.</t>
  </si>
  <si>
    <t>Продажа за 29.12.2018г</t>
  </si>
  <si>
    <t>Volk 75 R+ st</t>
  </si>
  <si>
    <t>T-rex 70 R+ prem</t>
  </si>
  <si>
    <t>Mutlu 75 L+ jis</t>
  </si>
  <si>
    <t>Moto 12v/9A</t>
  </si>
  <si>
    <t>Vivit avto</t>
  </si>
  <si>
    <t>Next 190 КК</t>
  </si>
  <si>
    <t>Замена брака на Racer 190 euro</t>
  </si>
  <si>
    <t xml:space="preserve">T-rex 75 R+ JIS </t>
  </si>
  <si>
    <t>Продажа за 03.01.2019г</t>
  </si>
  <si>
    <t>Адил ага</t>
  </si>
  <si>
    <t>Руслан (камазга)</t>
  </si>
  <si>
    <t>Кутжанов Р.</t>
  </si>
  <si>
    <t>Voltman 60 R+  JIS</t>
  </si>
  <si>
    <t xml:space="preserve">Bars 75 R+  JIS </t>
  </si>
  <si>
    <t>2100 (30.12.18)</t>
  </si>
  <si>
    <t>4000 (30.12.18)</t>
  </si>
  <si>
    <t>2800 (31.12.18)</t>
  </si>
  <si>
    <t>2500 (31.12.18)</t>
  </si>
  <si>
    <t>Продажа за 04.01.2019г</t>
  </si>
  <si>
    <t>Термо транс сервис</t>
  </si>
  <si>
    <t xml:space="preserve">W-star R+ 70 </t>
  </si>
  <si>
    <t>Замена Next R+ 50 jis толст. с доплатой.Скидка 1000</t>
  </si>
  <si>
    <t>Канц.товары</t>
  </si>
  <si>
    <t>Доки для Айкын.С</t>
  </si>
  <si>
    <t>Долг Аскара</t>
  </si>
  <si>
    <t>Продажа за 05.01.2019г</t>
  </si>
  <si>
    <t>Moto 12 V 9 A без электр.</t>
  </si>
  <si>
    <t>Продажа за 06.01.2019г</t>
  </si>
  <si>
    <t>Hankook 65 R+ JIS</t>
  </si>
  <si>
    <t xml:space="preserve">Rex 45 R+  JIS </t>
  </si>
  <si>
    <t>Hankook 60 R+ JIS</t>
  </si>
  <si>
    <t xml:space="preserve">Voltman 95 L+  JIS </t>
  </si>
  <si>
    <t xml:space="preserve">Mutlu 60 R+  JIS </t>
  </si>
  <si>
    <t>W-star 90 R+   premium</t>
  </si>
  <si>
    <t>Bars 90 R+  silver</t>
  </si>
  <si>
    <t>Bars 62 R+  обсл.</t>
  </si>
  <si>
    <t>Мойка (029)</t>
  </si>
  <si>
    <t>Продажа за 07.01.2019г</t>
  </si>
  <si>
    <t xml:space="preserve">Bars 100 L+  gold </t>
  </si>
  <si>
    <t>Алматытранс Снаб.</t>
  </si>
  <si>
    <t>60.60.60</t>
  </si>
  <si>
    <t xml:space="preserve">Teyko 75 R+ JIS </t>
  </si>
  <si>
    <t>Racer 132  euro</t>
  </si>
  <si>
    <t xml:space="preserve">Скидка 2000 тг. </t>
  </si>
  <si>
    <t>Unikum 190 камина.болт</t>
  </si>
  <si>
    <t>Успанов Н</t>
  </si>
  <si>
    <t>Замена по гарантии на Bars R+75 jis</t>
  </si>
  <si>
    <t>Замена по гарантии Teyko R+ 75 jis</t>
  </si>
  <si>
    <t>Замена по гарантии T-rex R+ 100 jis</t>
  </si>
  <si>
    <t>Next R+ 40 jis тонк.</t>
  </si>
  <si>
    <t>Замена по гарантии Bars R+ 40 jis</t>
  </si>
  <si>
    <t>Продажа за 08.01.2019г</t>
  </si>
  <si>
    <t>Teyko 65 L+ JIS</t>
  </si>
  <si>
    <t xml:space="preserve">ПР электро севис </t>
  </si>
  <si>
    <t xml:space="preserve">Bars 190  euro </t>
  </si>
  <si>
    <t>Тосол центр</t>
  </si>
  <si>
    <t>Mutlu 63 R+  st</t>
  </si>
  <si>
    <t>Alamet -Trade</t>
  </si>
  <si>
    <t>Mutlu 100 R+  st</t>
  </si>
  <si>
    <t>Energizer 70 R+  Plus</t>
  </si>
  <si>
    <t>Unikum 190 к.б.</t>
  </si>
  <si>
    <t>Электра 75 R+   голд</t>
  </si>
  <si>
    <t>Замена по гарантии (Damper 60R+)</t>
  </si>
  <si>
    <t>Элмира тате</t>
  </si>
  <si>
    <t>30000 с кассы</t>
  </si>
  <si>
    <t>Продажа за 09.01.2019г</t>
  </si>
  <si>
    <t xml:space="preserve">T-rex 75 R+  JIS </t>
  </si>
  <si>
    <t>Next 75 R+  st</t>
  </si>
  <si>
    <t>Rex 45 L+ JIS</t>
  </si>
  <si>
    <t>ТОО"Пром инвест Алматы"</t>
  </si>
  <si>
    <t xml:space="preserve">Bars 77 L+ </t>
  </si>
  <si>
    <t>1000 тг. Скидка</t>
  </si>
  <si>
    <t>Доставка 1000 тг.скидка</t>
  </si>
  <si>
    <t>Organosyn lifesciences</t>
  </si>
  <si>
    <t>Продажа за 10.01.2019г</t>
  </si>
  <si>
    <t>Bars 77 R+ st</t>
  </si>
  <si>
    <t>1000 тг.скидка Храм Церков.</t>
  </si>
  <si>
    <t xml:space="preserve">T-rex 70 R+ </t>
  </si>
  <si>
    <t xml:space="preserve">Energizer 60 L+ JIS </t>
  </si>
  <si>
    <t>100.60</t>
  </si>
  <si>
    <t xml:space="preserve">1000 тг.Скидка </t>
  </si>
  <si>
    <t xml:space="preserve">Bars 100 R+  JIS </t>
  </si>
  <si>
    <t>ТОО"ОБО Беттерманн"</t>
  </si>
  <si>
    <t xml:space="preserve">Bars 62 R+  gold </t>
  </si>
  <si>
    <t>Gtoil сервис доставка</t>
  </si>
  <si>
    <t>ИП"Жаманова"</t>
  </si>
  <si>
    <t>VK Corp</t>
  </si>
  <si>
    <t>Замена по горантии(Voltman 100 R+)</t>
  </si>
  <si>
    <t>2000 тг.Скидка.</t>
  </si>
  <si>
    <t>Продажа за 11.01.2019г</t>
  </si>
  <si>
    <t>Bars 62 R+ обс</t>
  </si>
  <si>
    <t>МАЗ Центр</t>
  </si>
  <si>
    <t>Talap-T</t>
  </si>
  <si>
    <t>Rex 45 R+ jis</t>
  </si>
  <si>
    <t>Your Logistics</t>
  </si>
  <si>
    <t>T-Rex 60 R+ prem</t>
  </si>
  <si>
    <t>Брак с Магазина</t>
  </si>
  <si>
    <t>Продажа за 12.01.2019г</t>
  </si>
  <si>
    <t>Istok 100 R+ st</t>
  </si>
  <si>
    <t>T-Rex 70 prem</t>
  </si>
  <si>
    <t>Текели ГМЗ ТОО</t>
  </si>
  <si>
    <t>Racer 75 R+ gold</t>
  </si>
  <si>
    <t>Продажа за 13.01.2019г</t>
  </si>
  <si>
    <t>Rex 70 L+ jis</t>
  </si>
  <si>
    <t>Замена по гарантии на Energizer 220 euro</t>
  </si>
  <si>
    <t>Moto 12 V 9 A с электр.</t>
  </si>
  <si>
    <t>Rex L+ 55 jis</t>
  </si>
  <si>
    <t>EnergizerR+ 45 jis тонк.</t>
  </si>
  <si>
    <t>Замена T-rex R+ 50 jis с доплатой</t>
  </si>
  <si>
    <t>Замена Bars R+ 50 jis с доплатой</t>
  </si>
  <si>
    <t>Energizer R+ 70 st.</t>
  </si>
  <si>
    <t>Продажа за 14.01.2019г</t>
  </si>
  <si>
    <t>Energizer 45 R+ Jis</t>
  </si>
  <si>
    <t>Bars Silver 60 R+ низкий</t>
  </si>
  <si>
    <t>ТОО "TOP Security" Доставка</t>
  </si>
  <si>
    <t>Mutlu 75 R+ Jis</t>
  </si>
  <si>
    <t>Пл.Карта</t>
  </si>
  <si>
    <t>ТОО"Nanoteh Paints" Доставка</t>
  </si>
  <si>
    <t>Hankook 105 R+ St.</t>
  </si>
  <si>
    <t>REX 45 R+ Jis</t>
  </si>
  <si>
    <t>Мойка Caddy 156 DC</t>
  </si>
  <si>
    <t>Продажа за 15.01.2019г</t>
  </si>
  <si>
    <t>TRS Engineering</t>
  </si>
  <si>
    <t>Energizer 60 L+ st</t>
  </si>
  <si>
    <t>Bolk 60 R+ st</t>
  </si>
  <si>
    <t>ТОО Expo Plus</t>
  </si>
  <si>
    <t>Переплет журнал</t>
  </si>
  <si>
    <t>Fresh Sport Sped Air</t>
  </si>
  <si>
    <t>Лампа H7 Narva 48328</t>
  </si>
  <si>
    <t>ТОО Чигиз Company</t>
  </si>
  <si>
    <t>Каспи Рэд Авто Тех А ИП</t>
  </si>
  <si>
    <t>Продажа за 16.01.2019г</t>
  </si>
  <si>
    <t>Mutlu 55 R+ jis толс</t>
  </si>
  <si>
    <t>90</t>
  </si>
  <si>
    <t>Карта (Скидка Асель)</t>
  </si>
  <si>
    <t>Замена по Гарантий (Next 75 R+ jis)</t>
  </si>
  <si>
    <t>(Скидка Асель)</t>
  </si>
  <si>
    <t>ТОО Нефтегазоборудование</t>
  </si>
  <si>
    <t>Продажа за 17.01.2019г</t>
  </si>
  <si>
    <t>Доставка Алтынбек (Скидка Адиль)</t>
  </si>
  <si>
    <t>ТОО "ХКБ Алматынан"</t>
  </si>
  <si>
    <t>ТОО "VK Corp"</t>
  </si>
  <si>
    <t>Электра 90 R+ st</t>
  </si>
  <si>
    <t>Незамерзайка</t>
  </si>
  <si>
    <t>скидка 1000 тг</t>
  </si>
  <si>
    <t xml:space="preserve">Energizer 45 R+ jis </t>
  </si>
  <si>
    <t>42/50</t>
  </si>
  <si>
    <t>Щетки дворники М-550 (22) и М-475 (19)</t>
  </si>
  <si>
    <t>105</t>
  </si>
  <si>
    <t>Продажа за 19.01.2019г</t>
  </si>
  <si>
    <t>Продажа за 18.01.2019г</t>
  </si>
  <si>
    <t>Hankook 100 R+ st</t>
  </si>
  <si>
    <t>Доставка Алтынбек</t>
  </si>
  <si>
    <t>100</t>
  </si>
  <si>
    <t>Forward 75 R+ st</t>
  </si>
  <si>
    <t>Замена по гарантий с доплатой (Crona 75 R+ st)</t>
  </si>
  <si>
    <t xml:space="preserve">GT Oil Service </t>
  </si>
  <si>
    <t>Возврат денег был куплен 15.01.2019г сумма - 28500 тг</t>
  </si>
  <si>
    <t>Forward 60 R+ st</t>
  </si>
  <si>
    <t>Продажа за 20.01.2019г</t>
  </si>
  <si>
    <t>Bars 215</t>
  </si>
  <si>
    <t>Фотографу (с кассы)</t>
  </si>
  <si>
    <t>С кассы</t>
  </si>
  <si>
    <t>Продажа за 21.01.2019г</t>
  </si>
  <si>
    <t>Байыров Т.К.</t>
  </si>
  <si>
    <t>T-Rex 42 R+ Jis</t>
  </si>
  <si>
    <t xml:space="preserve">Bars Silver 75 R+ </t>
  </si>
  <si>
    <t>ТОО "ЛЭУ" (счет на оплату выдан 21.01.19г.)</t>
  </si>
  <si>
    <t>W-Star 60 R+ premium</t>
  </si>
  <si>
    <t>75</t>
  </si>
  <si>
    <t>Mutlu 75 L+ Jis</t>
  </si>
  <si>
    <t>Детский дом "Перзент" скидка 2000тг.</t>
  </si>
  <si>
    <t>ТОО " Нартас"</t>
  </si>
  <si>
    <t>Перемещение на Рыскулова 232</t>
  </si>
  <si>
    <t>Voltman 70 R+ Jis</t>
  </si>
  <si>
    <t>ТОО " ТЕКА-Проект"</t>
  </si>
  <si>
    <t>Next 40 R+ Jis</t>
  </si>
  <si>
    <t>Mutlu 100 R+ Jis</t>
  </si>
  <si>
    <t>T-Rex 77 R+ premium</t>
  </si>
  <si>
    <t>W-Star 90 R+ premium</t>
  </si>
  <si>
    <t>ТОО " Kok Tengri"</t>
  </si>
  <si>
    <t xml:space="preserve">Bars Silver 90 L+ </t>
  </si>
  <si>
    <t>Продажа за 22.01.2019г</t>
  </si>
  <si>
    <t>Bars 62 L+ st</t>
  </si>
  <si>
    <t>Energizer 68 + jis</t>
  </si>
  <si>
    <t xml:space="preserve">Voltman 100 R+ </t>
  </si>
  <si>
    <t>Продажа за 23.01.2019г</t>
  </si>
  <si>
    <t>Power 100</t>
  </si>
  <si>
    <t>Доставка Николай</t>
  </si>
  <si>
    <t xml:space="preserve">Energizer 74 R+ </t>
  </si>
  <si>
    <t>T-Rex 42 R+ jis</t>
  </si>
  <si>
    <t>40</t>
  </si>
  <si>
    <t>70</t>
  </si>
  <si>
    <t>Мойка 156</t>
  </si>
  <si>
    <t>Продажа за 24.01.2019г</t>
  </si>
  <si>
    <t>Bars 60 R+ нов.</t>
  </si>
  <si>
    <t>ТОО"Проектный Институт-Казгипровоздух"</t>
  </si>
  <si>
    <t>T-Rex 60 R+ premium</t>
  </si>
  <si>
    <t>Bars 62 R+ нов.</t>
  </si>
  <si>
    <t>ТОО"Xantis Pharma"</t>
  </si>
  <si>
    <t>ТОО" SBI Engineering"</t>
  </si>
  <si>
    <t>100/2. 70/1.</t>
  </si>
  <si>
    <t>Продажа за 25.01.2019г</t>
  </si>
  <si>
    <t>ТОО Крос Пресс</t>
  </si>
  <si>
    <t>Hanseplant Almaty (Доставка)</t>
  </si>
  <si>
    <t>Moto  12v/5 ah</t>
  </si>
  <si>
    <t>Istok 75 R+</t>
  </si>
  <si>
    <t>ТОО АлматыГазСервисХолдинг</t>
  </si>
  <si>
    <t>ТОО АДСК</t>
  </si>
  <si>
    <t>Продажа за 26.01.2019г</t>
  </si>
  <si>
    <t>T-Rex 100 L+ Jis</t>
  </si>
  <si>
    <t>T-Rex 100 R+ premium</t>
  </si>
  <si>
    <t>Energizer 60 R+ standart</t>
  </si>
  <si>
    <t>Продажа за 27.01.2019г</t>
  </si>
  <si>
    <t>W-Strar  100 R+ premium</t>
  </si>
  <si>
    <t>Клемма Европейская (25002)</t>
  </si>
  <si>
    <t>Продажа за 28.01.2019г</t>
  </si>
  <si>
    <t>Bars 77 R+ обсл</t>
  </si>
  <si>
    <t>Bars 77 L+ обсл</t>
  </si>
  <si>
    <t>KSP Red</t>
  </si>
  <si>
    <t>Next 62 L+</t>
  </si>
  <si>
    <t xml:space="preserve">Energizer 225 </t>
  </si>
  <si>
    <t>Гараж 7 вернул долг в сумме - 14 000 тг</t>
  </si>
  <si>
    <t>414 000 тг</t>
  </si>
  <si>
    <t>Продажа за 29.01.2019г</t>
  </si>
  <si>
    <t>Азия Газ NG</t>
  </si>
  <si>
    <t>50</t>
  </si>
  <si>
    <t>45</t>
  </si>
  <si>
    <t>Bars gold 62 L+ st</t>
  </si>
  <si>
    <t>35</t>
  </si>
  <si>
    <t>KSP Red (Доставка Николай)</t>
  </si>
  <si>
    <t>Итого: Сдал в офис</t>
  </si>
  <si>
    <t>Продажа за 30.01.2019г</t>
  </si>
  <si>
    <t xml:space="preserve">Forlux 65 R+ </t>
  </si>
  <si>
    <t>KSP RED</t>
  </si>
  <si>
    <t>Замена по гарантий Teyko 75 R+ jis</t>
  </si>
  <si>
    <t>Power 100 R+</t>
  </si>
  <si>
    <t>GT oli service (долг лома)</t>
  </si>
  <si>
    <t>Клемма Европейская</t>
  </si>
  <si>
    <t>ТОО Falcon</t>
  </si>
  <si>
    <t>Веники для двора кол-ве 3 шт</t>
  </si>
  <si>
    <t>Продажа за 31.01.2019г</t>
  </si>
  <si>
    <t>KSP red</t>
  </si>
  <si>
    <t>ТОО Компания Каганат</t>
  </si>
  <si>
    <t>Карта (Доставка Николай)</t>
  </si>
  <si>
    <t>Замена печати</t>
  </si>
  <si>
    <t>Продажа за 01.02.2019г</t>
  </si>
  <si>
    <t>ТОО Сутти Арман</t>
  </si>
  <si>
    <t>Hyper 190</t>
  </si>
  <si>
    <t>Power 100 R+ ST</t>
  </si>
  <si>
    <t>Замена по гарантий (Teyko 75 R+ jis)</t>
  </si>
  <si>
    <t>Скидка Индира - 4000 тг</t>
  </si>
  <si>
    <t>Bars 75 R+ st нов</t>
  </si>
  <si>
    <t>Замена по гарантий (Hyper 60)</t>
  </si>
  <si>
    <t>Bars 60 R+ st нов</t>
  </si>
  <si>
    <t>60/60/60/70</t>
  </si>
  <si>
    <t>ТОО "Эфко Алматы"</t>
  </si>
  <si>
    <t>Forlux 70 R+ st</t>
  </si>
  <si>
    <t>Продажа за 02.02.2019г</t>
  </si>
  <si>
    <t>Voltman 92 R+ st</t>
  </si>
  <si>
    <t>Замена по гарантий T-rex 100 R+ jis</t>
  </si>
  <si>
    <t>Щетка Valeo 530</t>
  </si>
  <si>
    <t>Клемма с барашком</t>
  </si>
  <si>
    <t>Байыров Т.К</t>
  </si>
  <si>
    <t>Bars 100 R+Jis</t>
  </si>
  <si>
    <t>Продажа за 03.02.2019г</t>
  </si>
  <si>
    <t>Mutlu 60 R+ L2</t>
  </si>
  <si>
    <t>Voltman 60 R+ Jis</t>
  </si>
  <si>
    <t>Доставка АКБ Тараз</t>
  </si>
  <si>
    <t>Заезд Сайран</t>
  </si>
  <si>
    <t>Продажа за 04.02.2019г</t>
  </si>
  <si>
    <t>Hyper 190A</t>
  </si>
  <si>
    <t>Hyper 75 R+ St</t>
  </si>
  <si>
    <t>Moto 6FM-12A</t>
  </si>
  <si>
    <t>100(2).75(2).</t>
  </si>
  <si>
    <t>ТОО"Svordindustries"</t>
  </si>
  <si>
    <t>ТОО"Жамбылская цементная производственная компавния"</t>
  </si>
  <si>
    <t>Istok 140A</t>
  </si>
  <si>
    <t>Доставка Алтынбек ТОО "Евразия Строй Снаб"</t>
  </si>
  <si>
    <t>Bars 42 R+ Jis</t>
  </si>
  <si>
    <t>"TRS Engineering" ТОО</t>
  </si>
  <si>
    <t>ТОО "Bro-Building Company" Доставка Николай</t>
  </si>
  <si>
    <t>Voltman 65 R+ St.</t>
  </si>
  <si>
    <t>ТОО Фирма ЛЭУ без опл</t>
  </si>
  <si>
    <t>Продажа за 05.02.2019г</t>
  </si>
  <si>
    <t>Next 230A</t>
  </si>
  <si>
    <t>ТОО "Ale Rum"</t>
  </si>
  <si>
    <t>Bars silver 75 R+ нов.</t>
  </si>
  <si>
    <t>ТОО " GT-Oil "Доставка Николай</t>
  </si>
  <si>
    <t>Чехол на руль Caddy 156 DC</t>
  </si>
  <si>
    <t>Перчатки рабочие</t>
  </si>
  <si>
    <t>Продажа за 06.02.2019г</t>
  </si>
  <si>
    <t>Bars Silver 190A</t>
  </si>
  <si>
    <t>ТОО " Dostyk Gas Terminal "</t>
  </si>
  <si>
    <t>Bars Silver 75 R+ Jis</t>
  </si>
  <si>
    <t>Voltman 95 R+ Jis</t>
  </si>
  <si>
    <t>100\75</t>
  </si>
  <si>
    <t>Voltman 100 R+ St</t>
  </si>
  <si>
    <t>Energizer 70 R+ st.</t>
  </si>
  <si>
    <t>Продажа за 07.02.2019г</t>
  </si>
  <si>
    <t>74/100</t>
  </si>
  <si>
    <t>Power 75 R+ st</t>
  </si>
  <si>
    <t>ТОО Масакагромай</t>
  </si>
  <si>
    <t>Energizer 60 R+ prem</t>
  </si>
  <si>
    <t xml:space="preserve">Брак с магазина </t>
  </si>
  <si>
    <t>Westa 70 R+ st</t>
  </si>
  <si>
    <t>Тряпки для Маг</t>
  </si>
  <si>
    <t>Клемма</t>
  </si>
  <si>
    <t>Лампочки Philips H4</t>
  </si>
  <si>
    <t>Батарейк Energizer 2016</t>
  </si>
  <si>
    <t>3000 (c кассы)</t>
  </si>
  <si>
    <t>Moon 60 R+ st</t>
  </si>
  <si>
    <t>Доставка Николай от Адилья</t>
  </si>
  <si>
    <t>Продажа за 08.02.2019г</t>
  </si>
  <si>
    <t>Bars 77 L+ st</t>
  </si>
  <si>
    <t>ТОО Вираж Запчасти</t>
  </si>
  <si>
    <t>ТОО Эфко Алматы</t>
  </si>
  <si>
    <t>ТОО QazaQ Жер-Курылыс</t>
  </si>
  <si>
    <t>Омыватель</t>
  </si>
  <si>
    <t>Продажа за 09.02.2019г</t>
  </si>
  <si>
    <t>Клеммы 25002</t>
  </si>
  <si>
    <t>Forward 91 R+ st</t>
  </si>
  <si>
    <t>50/60/90</t>
  </si>
  <si>
    <t>Доставка Николай (Карта)</t>
  </si>
  <si>
    <t>Замена по гарантий (Bars 62 R+ st)</t>
  </si>
  <si>
    <t>Брак Магазина</t>
  </si>
  <si>
    <t>Продажа за 10.02.2019г</t>
  </si>
  <si>
    <t>Energizer 95 R+ AGM</t>
  </si>
  <si>
    <t>Перемещение на Рыскулова (2шт)</t>
  </si>
  <si>
    <t>Карта Перемещение с Рыскулова</t>
  </si>
  <si>
    <t>Bars 62 L+ Jis</t>
  </si>
  <si>
    <t xml:space="preserve">Руслан взял с кассы </t>
  </si>
  <si>
    <t>Продажа за 11.02.2019г</t>
  </si>
  <si>
    <t>ТОО AIBI-N</t>
  </si>
  <si>
    <t>ТОО Раджа ЛТД</t>
  </si>
  <si>
    <t>ТОО АзияГрадСтрой.kz</t>
  </si>
  <si>
    <t>Клемма 25002</t>
  </si>
  <si>
    <t>Заправка картриджа</t>
  </si>
  <si>
    <t>Продажа за 12.02.2019г</t>
  </si>
  <si>
    <t>Mutlu 80 R+ Jis</t>
  </si>
  <si>
    <t>Bars 50 R+ Jis</t>
  </si>
  <si>
    <t>Bars 62 R+ st.</t>
  </si>
  <si>
    <t>ТОО " GT-Oil Service"</t>
  </si>
  <si>
    <t>Next 42 R+ Jis тон.кл</t>
  </si>
  <si>
    <t>Доставка Коля скидка Алибек 1000тг</t>
  </si>
  <si>
    <t>Bars 75 L+ Jis</t>
  </si>
  <si>
    <t xml:space="preserve">T-Rex 100 R+ premium </t>
  </si>
  <si>
    <t>Замена по гарантий (T-Rex 100 R+ premium )</t>
  </si>
  <si>
    <t>Продажа за 13.02.2019г</t>
  </si>
  <si>
    <t>KsP RED</t>
  </si>
  <si>
    <r>
      <t>KsP RED (</t>
    </r>
    <r>
      <rPr>
        <sz val="11"/>
        <color theme="1"/>
        <rFont val="Calibri"/>
        <family val="2"/>
        <charset val="204"/>
        <scheme val="minor"/>
      </rPr>
      <t>Доставка Николай)</t>
    </r>
  </si>
  <si>
    <t>(Замена брака по гарантий Next 75 R+jis)</t>
  </si>
  <si>
    <t>Сдал________________________Байыров Т.К</t>
  </si>
  <si>
    <t>(Замена брака по гарантий Электра 60 R+)</t>
  </si>
  <si>
    <t>Продажа за 14.02.2019г</t>
  </si>
  <si>
    <t>Замена по гарантий (Teyko 50 R+)</t>
  </si>
  <si>
    <t>Замена по гарантий (Hyper 60 R+)</t>
  </si>
  <si>
    <t>Скидка 2000 тг Айкын ага</t>
  </si>
  <si>
    <t>Next 75 L+ st</t>
  </si>
  <si>
    <t>Power 100 R+ st</t>
  </si>
  <si>
    <t>Bolk 190 euro</t>
  </si>
  <si>
    <t>Rex 36 R+ jis</t>
  </si>
  <si>
    <t>ТОО ХимОйлПродактс</t>
  </si>
  <si>
    <t>5600 (с кассы)</t>
  </si>
  <si>
    <t>5000 (с кассы)</t>
  </si>
  <si>
    <t>Продажа за 15.02.2019г</t>
  </si>
  <si>
    <t xml:space="preserve">ТОО"Arte Dilusso" </t>
  </si>
  <si>
    <t>Istok 100 R+ st.</t>
  </si>
  <si>
    <t>Forward 75 R+ st.</t>
  </si>
  <si>
    <t>Bars 75 R+ st.</t>
  </si>
  <si>
    <t>Bars 50 R+ Jis тон.кл</t>
  </si>
  <si>
    <t>Voltman 95 L+ Jis</t>
  </si>
  <si>
    <t>Продажа за 16.02.2019г</t>
  </si>
  <si>
    <t>Next 60 R+ st.</t>
  </si>
  <si>
    <t>Продажа за 17.02.2019г</t>
  </si>
  <si>
    <t>Продажа за 18.02.2019г</t>
  </si>
  <si>
    <t>Hankook 55 L+ Jis тон.кл</t>
  </si>
  <si>
    <t>ТОО "Aviasila "</t>
  </si>
  <si>
    <t>Bars 77 L+ st.</t>
  </si>
  <si>
    <t>4000/5000</t>
  </si>
  <si>
    <t>Mutlu 63 R+ st.</t>
  </si>
  <si>
    <t>Заезд Caddy 156/029 DC</t>
  </si>
  <si>
    <t>Продажа за 19.02.2019г</t>
  </si>
  <si>
    <t>ИП "Репин"</t>
  </si>
  <si>
    <t>Bars 190A Ком.Болт</t>
  </si>
  <si>
    <t>Hankook 65 R+ Jis</t>
  </si>
  <si>
    <t>Bars silver 75 R+ st.</t>
  </si>
  <si>
    <t>ТОО "GT Oil service"</t>
  </si>
  <si>
    <t>Varta 60 R+ Jis</t>
  </si>
  <si>
    <t>Руслан долг.Аскар электрик</t>
  </si>
  <si>
    <t>Алибек долг.Аскар электрик</t>
  </si>
  <si>
    <t>обслуживание L.Cr. Prado (Лампочки, антифриз,кр.рад., диагн-ка.)</t>
  </si>
  <si>
    <t>Продажа за 20.02.2019г</t>
  </si>
  <si>
    <t>Оплата за щетки дворники не оф</t>
  </si>
  <si>
    <t xml:space="preserve">Mutlu 75 L+ Jis </t>
  </si>
  <si>
    <t>Продажа за 21.02.2019г</t>
  </si>
  <si>
    <t>W-Star 70 R+ premium</t>
  </si>
  <si>
    <t>ТОО "GT-Oil service"</t>
  </si>
  <si>
    <t>Bars 42 R+ Jis тон.кл (серый)</t>
  </si>
  <si>
    <t>Energizer 60 R+ st.</t>
  </si>
  <si>
    <t>Bars 62 L+ st.</t>
  </si>
  <si>
    <t>Mutlu 190A Euro</t>
  </si>
  <si>
    <t>"Astana-Parts" ТОО</t>
  </si>
  <si>
    <t>Замена по гарантий (2шт)</t>
  </si>
  <si>
    <t>Istok 60 R+ st.</t>
  </si>
  <si>
    <t>Bars Silver 62 R+</t>
  </si>
  <si>
    <t>Vival auto</t>
  </si>
  <si>
    <t>Мойка Pado 722 HCA02</t>
  </si>
  <si>
    <t>Щетки Mitsuji M-600 (1шт)</t>
  </si>
  <si>
    <t>Щетки Mitsuji M-550 (1шт)</t>
  </si>
  <si>
    <t xml:space="preserve">Voltman 225A </t>
  </si>
  <si>
    <t>Racer 190A К.Б (2 шт)</t>
  </si>
  <si>
    <t>Продажа за 22.02.2019г</t>
  </si>
  <si>
    <t>Батарейка Energizer maximum AAA</t>
  </si>
  <si>
    <t>Продажа за 23.02.2019г</t>
  </si>
  <si>
    <t>ALMATY LTD ТОО</t>
  </si>
  <si>
    <t xml:space="preserve">Bars 62 L+ </t>
  </si>
  <si>
    <t>Energizer 100 R+ st</t>
  </si>
  <si>
    <t>Продажа за 24.02.2019г</t>
  </si>
  <si>
    <t>Mutlu 55 R+ Jis тон.кл</t>
  </si>
  <si>
    <t>Varta 95 L+ Jis</t>
  </si>
  <si>
    <t>Клемма европейская малая 25002 (1 пара)</t>
  </si>
  <si>
    <t>Клемма грузовая малая 25007 (1 пара)</t>
  </si>
  <si>
    <t>Батарейки аксесу</t>
  </si>
  <si>
    <t>Продажа за 25.02.2019г</t>
  </si>
  <si>
    <t>Next 42 R+ jis</t>
  </si>
  <si>
    <t>ORGANOSYN ТОО</t>
  </si>
  <si>
    <t>Bars 90 L+ st</t>
  </si>
  <si>
    <t>кызыл енбек тоо</t>
  </si>
  <si>
    <t>ТОО  Ка-Строй ЛТД</t>
  </si>
  <si>
    <t>Лампочки PHILIPS 12961 W5W</t>
  </si>
  <si>
    <t>Продажа за 26.02.2019г</t>
  </si>
  <si>
    <t>Excellent Trade ТОО</t>
  </si>
  <si>
    <t>POWER 100 r+</t>
  </si>
  <si>
    <t>KSP Red (Istok 75 R+ st) 24000 ТГ</t>
  </si>
  <si>
    <t>Замена по гарантий с доплатой Istok 75 R+ st ПЕРЕН</t>
  </si>
  <si>
    <t>Racer 60 R+st</t>
  </si>
  <si>
    <t>Фирма-Демеу ТОО</t>
  </si>
  <si>
    <t>Замена по гарантий Taxi 60 R+ st</t>
  </si>
  <si>
    <t>Продажа за 27.02.2019г</t>
  </si>
  <si>
    <t>ТОО Алматы Транс Снаб</t>
  </si>
  <si>
    <t>ТОО  Экстренная мед Помощь</t>
  </si>
  <si>
    <t>W-Star 60  prem</t>
  </si>
  <si>
    <t>Замена по гарантий W-star 60 prem</t>
  </si>
  <si>
    <t>Forlux 92 R+ st</t>
  </si>
  <si>
    <t>Bars 62 L+ нов</t>
  </si>
  <si>
    <t>Сиф и Омывайка</t>
  </si>
  <si>
    <t>Продажа за 28.02.2019г</t>
  </si>
  <si>
    <t>ТОО"KazStroykom Engineering"</t>
  </si>
  <si>
    <t>ТОО "Тау Кен"</t>
  </si>
  <si>
    <t>ТОО"Юско Логистик Интернешнл"</t>
  </si>
  <si>
    <t>ПФ "Электросервис"</t>
  </si>
  <si>
    <t>REX 36 R+ Jis</t>
  </si>
  <si>
    <t>Скидка Мархабат Мейрбековна</t>
  </si>
  <si>
    <t>Щетки Mitsuji M-530 (1шт), M-600 (1шт).</t>
  </si>
  <si>
    <t>Xtream 77 prem</t>
  </si>
  <si>
    <t>VK Corp ТОО (Ви Кей Корп)</t>
  </si>
  <si>
    <t>Продажа за 01.03.2019г</t>
  </si>
  <si>
    <t>Bars 190 ПБ</t>
  </si>
  <si>
    <t>Продажа за 02.03.2019г</t>
  </si>
  <si>
    <t>Замена по гарантий Bars 75 R+ jis</t>
  </si>
  <si>
    <t>Mutlu 80 R+ AGM</t>
  </si>
  <si>
    <t>Замена по гарантий Bars 50 R+ jis</t>
  </si>
  <si>
    <t xml:space="preserve">Перемычка №30570 </t>
  </si>
  <si>
    <t xml:space="preserve">KSP RED </t>
  </si>
  <si>
    <t>Продажа за 03.03.2019г</t>
  </si>
  <si>
    <t>Crona 65 R+ jis</t>
  </si>
  <si>
    <t>KSP RED Достака Николай</t>
  </si>
  <si>
    <t>Bars 62 L+ новый</t>
  </si>
  <si>
    <t>Bars 62 R+ новый</t>
  </si>
  <si>
    <t>Mutlu 135</t>
  </si>
  <si>
    <t>Расчет за клемы</t>
  </si>
  <si>
    <t>Продажа за 04.03.2019г</t>
  </si>
  <si>
    <t>МТ - Фарм ТОО</t>
  </si>
  <si>
    <t>Hankook 105 R+ st</t>
  </si>
  <si>
    <t>ТОО Гульденстрой</t>
  </si>
  <si>
    <t xml:space="preserve">ДСУ 13 </t>
  </si>
  <si>
    <t>Mitsuji M-500</t>
  </si>
  <si>
    <t>Mitsuji TRW-700</t>
  </si>
  <si>
    <t>Перемычки 25044</t>
  </si>
  <si>
    <t>Клемма 25007</t>
  </si>
  <si>
    <t>Лампочки 12961 w5w</t>
  </si>
  <si>
    <t>ТОО"Ascoinvest" (Без оплаты)</t>
  </si>
  <si>
    <t>Продажа за 05.03.2019г</t>
  </si>
  <si>
    <t>Forward 60 R+ st.</t>
  </si>
  <si>
    <t>Crona 65 R+ Jis</t>
  </si>
  <si>
    <t>Замена по гарантий Bars 230A (1шт)</t>
  </si>
  <si>
    <t>Bars 230A НАБ-Центр</t>
  </si>
  <si>
    <t>Energizer 220A</t>
  </si>
  <si>
    <t>ТОО" Ж Каскелен"</t>
  </si>
  <si>
    <t>ТОО"Ascoinvest" отдали долг за январь месяц</t>
  </si>
  <si>
    <t>Продажа за 06.03.2019г</t>
  </si>
  <si>
    <t>Bars 42 R+ Jis сер. Тон.кл</t>
  </si>
  <si>
    <t>Forlux 65 L+</t>
  </si>
  <si>
    <t>ТОО "Nomad Geo Service"</t>
  </si>
  <si>
    <t>KSP Магазин</t>
  </si>
  <si>
    <t>Замена по гарантий (Next 50 R+ Jis)</t>
  </si>
  <si>
    <t>Ремонт Caddy 156 DC</t>
  </si>
  <si>
    <t>Продажа за 07.03.2019г</t>
  </si>
  <si>
    <t>Kaspi магазин</t>
  </si>
  <si>
    <t>ТОО Агрофирма Керуен</t>
  </si>
  <si>
    <t>Moto 9 ah/12</t>
  </si>
  <si>
    <t>Клемма 25037 - 1800 тг Карта</t>
  </si>
  <si>
    <t>Продажа за 08.03.2019г</t>
  </si>
  <si>
    <t>Energizer AAA max</t>
  </si>
  <si>
    <t>Продажа за 09.03.2019г</t>
  </si>
  <si>
    <t>Замена брака Energizer 95 L+ jis</t>
  </si>
  <si>
    <t>ТОО 12-месяцев</t>
  </si>
  <si>
    <t>Скидка 2000тг. Толкын с Mutlu</t>
  </si>
  <si>
    <t>T-Rex 65 L+ Jis</t>
  </si>
  <si>
    <t>Продажа за 10.03.2019г</t>
  </si>
  <si>
    <t xml:space="preserve">Bars gold 100 R+ </t>
  </si>
  <si>
    <t>Forward 100 R+ (1шт)</t>
  </si>
  <si>
    <t>X-Treme 77 R+</t>
  </si>
  <si>
    <t xml:space="preserve">Forlux 74 R+ </t>
  </si>
  <si>
    <t>Продажа за 11.03.2019г</t>
  </si>
  <si>
    <t>Bars Silver 90 L+</t>
  </si>
  <si>
    <t>Торг. Дом "МТЗ Казахстан"</t>
  </si>
  <si>
    <t>Bars 60 L+ St.</t>
  </si>
  <si>
    <t>T-Rex 42 R+ Jis тон.кл</t>
  </si>
  <si>
    <t>ТОО "Байкал Курылыс"</t>
  </si>
  <si>
    <t>(1шт)</t>
  </si>
  <si>
    <t>Клеммы с барашком М8 (1шт)</t>
  </si>
  <si>
    <t>KSP Магазин Газиз Садык</t>
  </si>
  <si>
    <t>W-Star 100  prem</t>
  </si>
  <si>
    <t>Замена по гарантий Forwrad 60 R+</t>
  </si>
  <si>
    <t>Продажа за 12.03.2019г</t>
  </si>
  <si>
    <t>ТОО Evolin</t>
  </si>
  <si>
    <t>KSP магазин (Алибек Койчугулов)</t>
  </si>
  <si>
    <t>Energizer Maxis  AAA</t>
  </si>
  <si>
    <t>Клемма с барашком М8</t>
  </si>
  <si>
    <t>KSP магазин (Герасимов М.А.)</t>
  </si>
  <si>
    <t>Замена по гарантий карта</t>
  </si>
  <si>
    <t>Продажа за 13.03.2019г</t>
  </si>
  <si>
    <t>ТОО "Nomad Geo Service" Карта</t>
  </si>
  <si>
    <t>ТОО "Real Service KZ"</t>
  </si>
  <si>
    <t>Energizer 68 L+ Jis</t>
  </si>
  <si>
    <t>Фирма ЛЭУ (без оплаты)</t>
  </si>
  <si>
    <t>Bars 60 R+ st.</t>
  </si>
  <si>
    <t>Bars 90 R+ st.</t>
  </si>
  <si>
    <t>ДСУ-13 (без оплаты)</t>
  </si>
  <si>
    <t>Racer 190A К.Болт</t>
  </si>
  <si>
    <t>2\1</t>
  </si>
  <si>
    <t>6000\4000</t>
  </si>
  <si>
    <t>60\70</t>
  </si>
  <si>
    <t xml:space="preserve"> ТОО"Пром Сервис Строй"</t>
  </si>
  <si>
    <t>Energizer 45 R+ кв</t>
  </si>
  <si>
    <t>KSP Магазин (Куаныш Бабалыков)</t>
  </si>
  <si>
    <t>УШ Бакалаврият</t>
  </si>
  <si>
    <t>Клемма 25001</t>
  </si>
  <si>
    <t>Карта Возврат денег 13.03.2019</t>
  </si>
  <si>
    <t>Xtream 100 R+ st</t>
  </si>
  <si>
    <t>GT Oil ТОО</t>
  </si>
  <si>
    <t>Продажа за 14.03.2019г</t>
  </si>
  <si>
    <t>ТОО Тарлан Сарбаз</t>
  </si>
  <si>
    <t>ТОО ДСУ 13</t>
  </si>
  <si>
    <t>Ж Каскелен</t>
  </si>
  <si>
    <t>Moto 9ah/12v</t>
  </si>
  <si>
    <t>Лампочки 12499 P21/5W</t>
  </si>
  <si>
    <t>Bolk 75 R+ st</t>
  </si>
  <si>
    <t>Продажа за 15.03.2019г</t>
  </si>
  <si>
    <t>Gt-Oil ТОО</t>
  </si>
  <si>
    <t>Замена по гарантий Teyko 65 L+ jis</t>
  </si>
  <si>
    <t>Сrona 65 R+ jis</t>
  </si>
  <si>
    <t>ТОО Kaztransref</t>
  </si>
  <si>
    <t>KSP Магазин (Еркинбекова Арайлым)</t>
  </si>
  <si>
    <t>Продажа за 16.03.2019г</t>
  </si>
  <si>
    <t>Xtream 77 R+ st</t>
  </si>
  <si>
    <t>100/140</t>
  </si>
  <si>
    <t>ТОО Коммунальный гараж спецтехники</t>
  </si>
  <si>
    <t>Замена по гарантий (Crona 60 R+ st)</t>
  </si>
  <si>
    <t>Power 90 R+ st</t>
  </si>
  <si>
    <t>Замена по гарантий (Next 65 R+ st)</t>
  </si>
  <si>
    <t>70/70/95/95</t>
  </si>
  <si>
    <t>Перемычка 30570</t>
  </si>
  <si>
    <t>Продажа за 17.03.2019г</t>
  </si>
  <si>
    <t>Bars 100 R+ st</t>
  </si>
  <si>
    <t>KSP магазин (Абатов Нурлан)</t>
  </si>
  <si>
    <t>Продажа за 18.03.2019г</t>
  </si>
  <si>
    <t>ТОО Sardar - Tranzit</t>
  </si>
  <si>
    <t>Батарейка 2032</t>
  </si>
  <si>
    <t>Продажа за 19.03.2019г</t>
  </si>
  <si>
    <t>ТОО Транс-Инвест АБ</t>
  </si>
  <si>
    <t>Energizer 95 L+jis</t>
  </si>
  <si>
    <t>Istok 60 R+ jis</t>
  </si>
  <si>
    <t>Racer 90 R+ st</t>
  </si>
  <si>
    <t>ТОО Гулденустрой</t>
  </si>
  <si>
    <t>ТОО Каржылык жал</t>
  </si>
  <si>
    <t>Energizer 100 R+ prem</t>
  </si>
  <si>
    <t>Клеммы</t>
  </si>
  <si>
    <t>Продажа за 20.03.2019г</t>
  </si>
  <si>
    <t>T-Rex 100 R+ Jis</t>
  </si>
  <si>
    <t>ТОО "Платформа-А"</t>
  </si>
  <si>
    <t>Varta 70 R+ Jis</t>
  </si>
  <si>
    <t>ТОО "Агрофирма-Керуен"</t>
  </si>
  <si>
    <t>ТОО "SKY Mountain"</t>
  </si>
  <si>
    <t>Forward 190 A</t>
  </si>
  <si>
    <t>Bars 190 A Euro</t>
  </si>
  <si>
    <t>KSP Магазин (Ыбраимкулов. Э)</t>
  </si>
  <si>
    <t>ТОО "ЯРЛ"</t>
  </si>
  <si>
    <t>ТОО "Масакагромай"</t>
  </si>
  <si>
    <t>Bars 190 A Ком.Болт</t>
  </si>
  <si>
    <t xml:space="preserve">За клемы      A-Logist </t>
  </si>
  <si>
    <t>Заезд авто-вокзал Сайран Caddy 156 DC</t>
  </si>
  <si>
    <t>Доставка г.Шымкент</t>
  </si>
  <si>
    <t>Продажа за 21.03.2019г</t>
  </si>
  <si>
    <t>Next  60 L+ st.</t>
  </si>
  <si>
    <t>Next  60 R+ st.</t>
  </si>
  <si>
    <t>KSP Магазин (Аскаров. Е)</t>
  </si>
  <si>
    <t>Арка из Шаров</t>
  </si>
  <si>
    <t>Racer 75 R+ (на сайте оформлен L+)</t>
  </si>
  <si>
    <t>Продажа за 22.03.2019г</t>
  </si>
  <si>
    <t>KSP Магазин (Мединцев.В)</t>
  </si>
  <si>
    <t>Next 65 L+ Jis</t>
  </si>
  <si>
    <t>Стекло очистители (Mitsuji)M-450,M-650.</t>
  </si>
  <si>
    <t>Продажа за 23.03.2019г</t>
  </si>
  <si>
    <t>Hankook 55 L+ Jis</t>
  </si>
  <si>
    <t>Hankook 75 R+ Jis выносные клемы</t>
  </si>
  <si>
    <t>KSP Магазин (Дихамбаев.Б)</t>
  </si>
  <si>
    <t>Moto 12N-5A</t>
  </si>
  <si>
    <t>X-Treme 77 R+ st.</t>
  </si>
  <si>
    <t>KSP Магазин (Бейсенов.Ч)</t>
  </si>
  <si>
    <t>KSP Магазин (Болатбек.Т)</t>
  </si>
  <si>
    <t>Продажа за 24.03.2019г</t>
  </si>
  <si>
    <t>Racer 132 A</t>
  </si>
  <si>
    <t>Voltman 70 R+ Jis (1 шт.)</t>
  </si>
  <si>
    <t>Замена по гарантий (1шт)</t>
  </si>
  <si>
    <t>Next 132 A</t>
  </si>
  <si>
    <t>ДСУ-13 (Без оплаты)</t>
  </si>
  <si>
    <t xml:space="preserve">Батарейки Energizer Maximum AAA </t>
  </si>
  <si>
    <t>Аванс</t>
  </si>
  <si>
    <t>Продажа за 25.03.2019г</t>
  </si>
  <si>
    <t>T-rex 60 R+ st</t>
  </si>
  <si>
    <t>KSP Магазин Павел</t>
  </si>
  <si>
    <t xml:space="preserve">Rex 80 R+ jis </t>
  </si>
  <si>
    <t>Продажа за 26.03.2019г</t>
  </si>
  <si>
    <t>Crona 65 R+ st</t>
  </si>
  <si>
    <t>ТОО Асатай</t>
  </si>
  <si>
    <t>Mutlu 90 L+ jis</t>
  </si>
  <si>
    <t>T-rex 77 R+ st</t>
  </si>
  <si>
    <t>Crona 90 R+ st</t>
  </si>
  <si>
    <t>Замена по гарантий Crona 90 R+ st</t>
  </si>
  <si>
    <t>KSP Магазин (Нусупжанов Ербол)</t>
  </si>
  <si>
    <t>Перемычка 25014</t>
  </si>
  <si>
    <t>Перемычка 25001</t>
  </si>
  <si>
    <t>KSP Магазин Динмуханбед А</t>
  </si>
  <si>
    <t>Продажа за 27.03.2019г</t>
  </si>
  <si>
    <t>KSP Магазин(Оразаева А)</t>
  </si>
  <si>
    <t>KSP Магазин ( Турлыгожаев Ж)</t>
  </si>
  <si>
    <t>ПФ Электросервис</t>
  </si>
  <si>
    <t>Электра 60 L+ st</t>
  </si>
  <si>
    <t>Замена по гарантий (Star Batt 60 R+)</t>
  </si>
  <si>
    <t>Замена по гарантий (Racer 60 R+)</t>
  </si>
  <si>
    <t>Next 132 R+ st</t>
  </si>
  <si>
    <t>Замена по гарантий (Mutlu 68 R+ jis)</t>
  </si>
  <si>
    <t>Замена по гарантий (T-rex 100 prem)</t>
  </si>
  <si>
    <t>Продажа за 28.03.2019г</t>
  </si>
  <si>
    <t>Kainar 50 R+ jis</t>
  </si>
  <si>
    <t>Замена по гарантий (T-rex 42 R+ jis)</t>
  </si>
  <si>
    <t>Racer 190 A ком.болт</t>
  </si>
  <si>
    <t xml:space="preserve"> ДСУ-13</t>
  </si>
  <si>
    <t>ТОО " VITA BOTTLERS" Казахстан</t>
  </si>
  <si>
    <t>Energizer 180 A</t>
  </si>
  <si>
    <t>ТОО "Svodindastries"</t>
  </si>
  <si>
    <t>KSP Магазин (Уналбаев. Д)</t>
  </si>
  <si>
    <t>Продажа за 29.03.2019г</t>
  </si>
  <si>
    <t>Energizer 110 A st.</t>
  </si>
  <si>
    <t>М-Трейд</t>
  </si>
  <si>
    <t>KSP Магазин (Абраманов.М)</t>
  </si>
  <si>
    <t>Замена брака (Hyper 60 R+ 1шт.)</t>
  </si>
  <si>
    <t>Next 60 L+</t>
  </si>
  <si>
    <t>Bars silver 140A</t>
  </si>
  <si>
    <t>Mutlu 105 R+ Jis</t>
  </si>
  <si>
    <t>Bars 42 R+ Jis тон.кл серый</t>
  </si>
  <si>
    <t>ТОО "БАЗИС-РЕМСТРОЙ"</t>
  </si>
  <si>
    <t>ТОО "Ecoculture Fields"</t>
  </si>
  <si>
    <t>ТОО "Бастау Снаб"</t>
  </si>
  <si>
    <t xml:space="preserve">Клеммы азия 25003 (2 шт) </t>
  </si>
  <si>
    <t xml:space="preserve">Клеммы азия 25003 (1 шт) </t>
  </si>
  <si>
    <t>Перемычка 25014 (1шт)</t>
  </si>
  <si>
    <t>KSP Магазин (Сабыргалиев.М)</t>
  </si>
  <si>
    <t>Продажа за 30.03.2019г</t>
  </si>
  <si>
    <t>Замена брака (Teyko 42 R+ jis)</t>
  </si>
  <si>
    <t xml:space="preserve">Bars gold 62 R+ </t>
  </si>
  <si>
    <t>Замена брака (Energizer 220)</t>
  </si>
  <si>
    <t>Клеммы 25001 (1 пара)</t>
  </si>
  <si>
    <t>Щетки Valeo VFR 650/26 (1 шт)</t>
  </si>
  <si>
    <t>Щетки Valeo VFR 550/22 (1 шт)</t>
  </si>
  <si>
    <t>Продажа за 31.03.2019г</t>
  </si>
  <si>
    <t>KSP Магазин (Акбетенов.К)</t>
  </si>
  <si>
    <t>Taxi  60 R+</t>
  </si>
  <si>
    <t>Energizer  60 R+ Jis</t>
  </si>
  <si>
    <t>Moto 7A</t>
  </si>
  <si>
    <t>Клемма 25037</t>
  </si>
  <si>
    <t>KSP Магазин (Ларин А)</t>
  </si>
  <si>
    <t>KSP Магазин (Леонтев Н)</t>
  </si>
  <si>
    <t>Продажа за 01.04.2019г</t>
  </si>
  <si>
    <t>Bars gold 100 R+ st</t>
  </si>
  <si>
    <t>АО "ДСУ-13" (без оплаты тов.забрали)</t>
  </si>
  <si>
    <t>KSP Магазин  (Ушкемпиров.Н)</t>
  </si>
  <si>
    <t>Voltman 100 R+ st.</t>
  </si>
  <si>
    <t>KSP Магазин  (Нагибин.Ю)</t>
  </si>
  <si>
    <t>Voltman 95 L+ Jis.</t>
  </si>
  <si>
    <t>Energizer 74 R+ st.</t>
  </si>
  <si>
    <t>Bars silver 75 R+ НИЗ.</t>
  </si>
  <si>
    <t>Racer 60 R+ st.</t>
  </si>
  <si>
    <t>KSP Магазин  (Люгаев.А)</t>
  </si>
  <si>
    <t>ТОО "ЭФКО Алматы"</t>
  </si>
  <si>
    <t>istok 60 R+</t>
  </si>
  <si>
    <t>Narva HB4 (48680)</t>
  </si>
  <si>
    <t>Energizer MAX AAA в блистере</t>
  </si>
  <si>
    <t>Продажа за 02.04.2019г</t>
  </si>
  <si>
    <t>SanFox 77 R+ st</t>
  </si>
  <si>
    <t xml:space="preserve">Istok 140 </t>
  </si>
  <si>
    <t>60/60/100/100/100</t>
  </si>
  <si>
    <t>70/70/90/90/90</t>
  </si>
  <si>
    <t>Замена брака по гарантий (Mutlu 105 R+ jis)</t>
  </si>
  <si>
    <t>Перемычка 25027</t>
  </si>
  <si>
    <t>Парковка Сайран</t>
  </si>
  <si>
    <t>KSP Магазин (Нурхасынова.С)</t>
  </si>
  <si>
    <t>Продажа за 03.04.2019г</t>
  </si>
  <si>
    <t>KSP Магазин (Асадов Рамиль)</t>
  </si>
  <si>
    <t>ТОО "VK Korp"</t>
  </si>
  <si>
    <t>REX 70 R+ Jis</t>
  </si>
  <si>
    <t>3000/2000</t>
  </si>
  <si>
    <t>KSP Магазин (Аминов.Д)</t>
  </si>
  <si>
    <t>Power 190 A</t>
  </si>
  <si>
    <t>Bolk 190 A</t>
  </si>
  <si>
    <t>KSP Магазин (Абдрахманова.А)</t>
  </si>
  <si>
    <t xml:space="preserve">Брак магазина </t>
  </si>
  <si>
    <t>Замена масло 156</t>
  </si>
  <si>
    <t>ДСУ 13 без оплаты</t>
  </si>
  <si>
    <t>Продажа за 04.04.2019г</t>
  </si>
  <si>
    <t>Racer 190A Ком.Болт</t>
  </si>
  <si>
    <t>АО "ДСУ-13"</t>
  </si>
  <si>
    <t>T-Rex 70 R+ premium</t>
  </si>
  <si>
    <t>istok 100 R+</t>
  </si>
  <si>
    <t>ТОО "ПАЛМ-ЕС"</t>
  </si>
  <si>
    <t>Клеммы М8 с барашком (2шт)</t>
  </si>
  <si>
    <t>Клеммы Европейская 25001 (2шт)</t>
  </si>
  <si>
    <t>Вулканизация</t>
  </si>
  <si>
    <t>W-Star 77 R+ premium</t>
  </si>
  <si>
    <t>Продажа за 05.04.2019г</t>
  </si>
  <si>
    <t>ТОО "Auto Glass Import "</t>
  </si>
  <si>
    <t>Mutlu  100 R+ Jis</t>
  </si>
  <si>
    <t>KSP Магазин (Ибраева.З)</t>
  </si>
  <si>
    <t>KSP Магазин (Абашин.А)</t>
  </si>
  <si>
    <t>KSP Магазин (Корниненко.И)</t>
  </si>
  <si>
    <t>KSP Магазин (Утельбаев.Б)</t>
  </si>
  <si>
    <t>KSP Магазин (Матвиенко.С)</t>
  </si>
  <si>
    <t>KSP Магазин (Дусингалиева.Н)</t>
  </si>
  <si>
    <t>KSP Магазин (Тен.К)</t>
  </si>
  <si>
    <t>Продажа за 06.04.2019г</t>
  </si>
  <si>
    <t>KSP Магазин ()</t>
  </si>
  <si>
    <t>Voltman 70 L+ Jis</t>
  </si>
  <si>
    <t>Карта скидка 1000тг. А.П</t>
  </si>
  <si>
    <t>GT-Oil</t>
  </si>
  <si>
    <t>Voltman 192 A</t>
  </si>
  <si>
    <t>Bars 77 R+ st.</t>
  </si>
  <si>
    <t>Voltman 95 L+</t>
  </si>
  <si>
    <t>3000\5000</t>
  </si>
  <si>
    <t>60\90</t>
  </si>
  <si>
    <t>Клеммы 25007 (2шт)</t>
  </si>
  <si>
    <t>KSP Магазин (Узаков.Е)</t>
  </si>
  <si>
    <t>KSP Магазин (Редченко.А)</t>
  </si>
  <si>
    <t>KSP Магазин (Шульга.М)</t>
  </si>
  <si>
    <t>KSP Магазин (Юсупова.О)</t>
  </si>
  <si>
    <t>KSP Магазин (Никонова.О)</t>
  </si>
  <si>
    <t>Продажа за 07.04.2019г</t>
  </si>
  <si>
    <t>Mutlu 100 R+ st.</t>
  </si>
  <si>
    <t>ТОО " ЖОЛ"</t>
  </si>
  <si>
    <t>Mutlu 100 L+ st.</t>
  </si>
  <si>
    <t>Energizer 105 R+ AGM</t>
  </si>
  <si>
    <t>ReX 80 R+ Jis</t>
  </si>
  <si>
    <t>Hankook 60 R+ Jis</t>
  </si>
  <si>
    <t>Замена по гарантий</t>
  </si>
  <si>
    <t>MOON 60 R+</t>
  </si>
  <si>
    <t>ReX 65 R+ st.</t>
  </si>
  <si>
    <t>Продажа за 08.04.2019г</t>
  </si>
  <si>
    <t>Bars silver 60 R+ st низ</t>
  </si>
  <si>
    <t>KSP Магазин (Акмолдаева Г)</t>
  </si>
  <si>
    <t>KSP Магазин (Горохов К)</t>
  </si>
  <si>
    <t>Mutlu 75 R+ st L3</t>
  </si>
  <si>
    <t>KSP Магазин (Чернопиский А)</t>
  </si>
  <si>
    <t>Замена брака Mutlu 75 R+ st L3</t>
  </si>
  <si>
    <t>Mutlu 75 R+ st LB3</t>
  </si>
  <si>
    <t>KSP Магазин (Романенко С)</t>
  </si>
  <si>
    <t xml:space="preserve">W-Star 60 R+ premium </t>
  </si>
  <si>
    <t>KSP Магазин (Айтказинова А)</t>
  </si>
  <si>
    <t>Mitsuji 410</t>
  </si>
  <si>
    <t>Замена брака Teyko 42 R+ jis</t>
  </si>
  <si>
    <t>А-logistic клеммы</t>
  </si>
  <si>
    <t>Продажа за 09.04.2019г</t>
  </si>
  <si>
    <t>T-Rex 90 R+ premium</t>
  </si>
  <si>
    <t>KSP Магазин (Тукелов.Б)</t>
  </si>
  <si>
    <t>Power 100 R+ st.</t>
  </si>
  <si>
    <t>Bars silver 60 R+ st.</t>
  </si>
  <si>
    <t>Racer 190A Ком.Болт.</t>
  </si>
  <si>
    <t>ДСУ-13 забрали без оплаты</t>
  </si>
  <si>
    <t>ТОО "VtlDes Premium"</t>
  </si>
  <si>
    <t>KSP Магазин (Ивченко.О)</t>
  </si>
  <si>
    <t>Energizer plus 60 R+</t>
  </si>
  <si>
    <t>Moto 18A</t>
  </si>
  <si>
    <t>A-logist (за клеммы)</t>
  </si>
  <si>
    <t xml:space="preserve">Клеммы М8 </t>
  </si>
  <si>
    <t>Продажа за 10.04.2019г</t>
  </si>
  <si>
    <t>KSP Магазин (Байгазак Н)</t>
  </si>
  <si>
    <t>Bars 100 L+ st</t>
  </si>
  <si>
    <t>ДСУ 13 нет оплаты</t>
  </si>
  <si>
    <t xml:space="preserve">Rex 65 R+ </t>
  </si>
  <si>
    <t>Next 132</t>
  </si>
  <si>
    <t>KSP Магазин (Байторинов Е)</t>
  </si>
  <si>
    <t>Energizer 45 L+ Jis</t>
  </si>
  <si>
    <t>Next 62 L+ st.</t>
  </si>
  <si>
    <t>Замена по гарантий Next 100 R+ Jis</t>
  </si>
  <si>
    <t>Продажа за 11.04.2019г</t>
  </si>
  <si>
    <t>Power 60 R+ st.</t>
  </si>
  <si>
    <t xml:space="preserve">Bars 50 R+ Jis </t>
  </si>
  <si>
    <t>KSP Магазин (Ерин.А)</t>
  </si>
  <si>
    <t xml:space="preserve">Bars 75 L+ Jis </t>
  </si>
  <si>
    <t>3000\4000</t>
  </si>
  <si>
    <t>Varta 60 R+ st.</t>
  </si>
  <si>
    <t>Продажа за 12.04.2019г</t>
  </si>
  <si>
    <t>Moto Varta 12 ah</t>
  </si>
  <si>
    <t>Замена по гарантий Bars 62 R+ st</t>
  </si>
  <si>
    <t>KSP Магазин (Курманов Б)</t>
  </si>
  <si>
    <t>KSP Магазин (Митин С)</t>
  </si>
  <si>
    <t>Продажа за 13.04.2019г</t>
  </si>
  <si>
    <t>KSP Магазин ( )</t>
  </si>
  <si>
    <t>Mutlu 70 R+ AGM</t>
  </si>
  <si>
    <t>Продажа за 14.04.2019г</t>
  </si>
  <si>
    <t>Energizer 60 R+</t>
  </si>
  <si>
    <t>Bars 60 R+</t>
  </si>
  <si>
    <t>Bars 75 L+</t>
  </si>
  <si>
    <t>Rex 70 R Jis</t>
  </si>
  <si>
    <t>Батарейка Energizer 2032 (5шт)</t>
  </si>
  <si>
    <t xml:space="preserve">KSP Магазин </t>
  </si>
  <si>
    <t>Продажа за 15.04.2019г</t>
  </si>
  <si>
    <t xml:space="preserve">Energizer maximum AA Асель офис </t>
  </si>
  <si>
    <t>Расход в офис 850 тг.</t>
  </si>
  <si>
    <t>Mutlu 60 R+ st</t>
  </si>
  <si>
    <t>Замена по гарантий Mutlu 60 R+ st</t>
  </si>
  <si>
    <t>Energizer 220 A</t>
  </si>
  <si>
    <t>Замена по гарантий Energizer 220 A              ТОО "Ascoinvest "</t>
  </si>
  <si>
    <t xml:space="preserve">Energizer maximum AAA </t>
  </si>
  <si>
    <t>Forward  60 R+ st</t>
  </si>
  <si>
    <t>Хоз.товары</t>
  </si>
  <si>
    <t>Продажа за 16.04.2019г</t>
  </si>
  <si>
    <t>Sanfox 75 R+ st</t>
  </si>
  <si>
    <t>T-Rex 65 L+jis</t>
  </si>
  <si>
    <t>Next 75 L+st</t>
  </si>
  <si>
    <t>Energizer plus 60 R+ st.</t>
  </si>
  <si>
    <t>KSP Магазин (Усманов.Ф)</t>
  </si>
  <si>
    <t>Батарейки Energizer 2025</t>
  </si>
  <si>
    <t>Varta 100 R+ st.</t>
  </si>
  <si>
    <t>Продажа за 17.04.2019г</t>
  </si>
  <si>
    <t>KSP Магазин (Горлова.Е)</t>
  </si>
  <si>
    <t>Батарейка Energizer 2032</t>
  </si>
  <si>
    <t>Эльмира Есбукенова (долг 750тг.)</t>
  </si>
  <si>
    <t>Kainar 50 R+ Jis</t>
  </si>
  <si>
    <t>Next 90 R+ st</t>
  </si>
  <si>
    <t>KSP Магазин (Исмагулов Ю)</t>
  </si>
  <si>
    <t>Замена по гарантий Energizer 68 R+ jis</t>
  </si>
  <si>
    <t>MITSUJI  450-530</t>
  </si>
  <si>
    <t xml:space="preserve">ТОО "AutoGlassImport" </t>
  </si>
  <si>
    <t>Перемычка № 25041</t>
  </si>
  <si>
    <t>Продажа за 18.04.2019г</t>
  </si>
  <si>
    <t>ДСУ-13 АО без опл</t>
  </si>
  <si>
    <t>Замена по гарантий Forward 60 R+ st</t>
  </si>
  <si>
    <t>Бумага А4 желт</t>
  </si>
  <si>
    <t>KSP Магазин (Пилипенко С)</t>
  </si>
  <si>
    <t>Продажа за 19.04.2019г</t>
  </si>
  <si>
    <t>Westa 60 R+ st.</t>
  </si>
  <si>
    <t>KSP Магазин (Исабекова.А)</t>
  </si>
  <si>
    <t>Mutlu 100 L+ jis</t>
  </si>
  <si>
    <t>Bars 75 R+st</t>
  </si>
  <si>
    <t>Bars 190 КК</t>
  </si>
  <si>
    <t>Фирма ЛЭУ нет опл</t>
  </si>
  <si>
    <t>KSP Магазин (Беспека Н)</t>
  </si>
  <si>
    <t>Клемма М8</t>
  </si>
  <si>
    <t>Клемма груз</t>
  </si>
  <si>
    <t>Продажа за 20.04.2019г</t>
  </si>
  <si>
    <t>Unicum Energi 100 R+ st.</t>
  </si>
  <si>
    <t>Продажа за 21.04.2019г</t>
  </si>
  <si>
    <t>Rex 65 R+ st</t>
  </si>
  <si>
    <t>Замена по гарантий Next 50 L+ Jis</t>
  </si>
  <si>
    <t>Mutlu 80 R+ EFB</t>
  </si>
  <si>
    <t>KSP Магазин (Ирбитский.А)</t>
  </si>
  <si>
    <t>Moto 24A</t>
  </si>
  <si>
    <t>Продажа за 22.04.2019г</t>
  </si>
  <si>
    <t>Hyper 140 A</t>
  </si>
  <si>
    <t>Bars 60 L+ st.</t>
  </si>
  <si>
    <t>KSP Магазин (Чинибаев.Р)</t>
  </si>
  <si>
    <t>KSP Магазин (Сагадат.С)</t>
  </si>
  <si>
    <t>Racer 190 A Ком.Болт</t>
  </si>
  <si>
    <t>ТОО " Алакол Акбас " Карта</t>
  </si>
  <si>
    <t>Medalis 40 R+ Jis обмен по гарантий</t>
  </si>
  <si>
    <t>Замена на T-Rex 42 R+ Jis с доплатой</t>
  </si>
  <si>
    <t>KSP Магазин (Турарбеков.Е)</t>
  </si>
  <si>
    <t>Продажа за 23.04.2019г</t>
  </si>
  <si>
    <t>ТОО"Green Service"</t>
  </si>
  <si>
    <t>Автолампа Narva HB4 (2шт.)</t>
  </si>
  <si>
    <t>Автолампа Philips W5W  (1шт.)</t>
  </si>
  <si>
    <t>KSP Магазин (Булекбаева.Ж)</t>
  </si>
  <si>
    <t>Продажа за 24.04.2019г</t>
  </si>
  <si>
    <t>100/190</t>
  </si>
  <si>
    <t>Поменяли на 22.04.2019г Medalist 40 R+ jis</t>
  </si>
  <si>
    <t>ТОО "Гранат Торг" без оплаты</t>
  </si>
  <si>
    <t>Продажа за 25.04.2019г</t>
  </si>
  <si>
    <t xml:space="preserve">Power 100 </t>
  </si>
  <si>
    <t>KSP Магазин (Ергали М)</t>
  </si>
  <si>
    <t>Фирма ЛЭУ ТОО</t>
  </si>
  <si>
    <t>Бай-Тау-Сервис ТОО</t>
  </si>
  <si>
    <t>IMCS ТОО</t>
  </si>
  <si>
    <t>Асель</t>
  </si>
  <si>
    <t>KSP Магазин (Сисатов С)</t>
  </si>
  <si>
    <t>KSP Магазин (Есмагамбетов М)</t>
  </si>
  <si>
    <t xml:space="preserve">Power 190 </t>
  </si>
  <si>
    <t>Moto 6FM/7L ah</t>
  </si>
  <si>
    <t>Smart Master Service ТОО</t>
  </si>
  <si>
    <t>Замена по гарантий Mutlu 100 R+ st</t>
  </si>
  <si>
    <t>Возврат денег 8000 тг</t>
  </si>
  <si>
    <t>Продажа за 26.04.2019г</t>
  </si>
  <si>
    <t>ТОО ГазСервисСтрой"</t>
  </si>
  <si>
    <t>KSP Магазин (Ермухан Медалиев)</t>
  </si>
  <si>
    <t>Замена по гарантий Hyper 140</t>
  </si>
  <si>
    <t>70/70/90</t>
  </si>
  <si>
    <t>Продажа за 27.04.2019г</t>
  </si>
  <si>
    <t>KSP Магазин (Бейсеуов М)</t>
  </si>
  <si>
    <t>KSP Магазин (Казтай А)</t>
  </si>
  <si>
    <t>KSP Магазин (Арман А)</t>
  </si>
  <si>
    <t>Продажа за 28.04.2019г</t>
  </si>
  <si>
    <t>Продажа за 29.04.2019г</t>
  </si>
  <si>
    <t>СиноТехМаш ТОО</t>
  </si>
  <si>
    <t>Timil.RZ</t>
  </si>
  <si>
    <t>(KSP Магазин Абдурахманов P)</t>
  </si>
  <si>
    <t>Mutlu 75 R+ St</t>
  </si>
  <si>
    <t>Скидка 10 % Купон</t>
  </si>
  <si>
    <t>ТОО Фирма ЛЭУ нет опл</t>
  </si>
  <si>
    <t>3000           (Скидка 10 % Купон)</t>
  </si>
  <si>
    <t>Продажа за 30.04.2019г</t>
  </si>
  <si>
    <t>Aviasila</t>
  </si>
  <si>
    <t>Energizer 74 R+ st</t>
  </si>
  <si>
    <t>Продажа за 01.05.2019г</t>
  </si>
  <si>
    <t>KSP Магазин (Бажанов Н)</t>
  </si>
  <si>
    <t>Fleedlot СПК</t>
  </si>
  <si>
    <t>KSP Магазин (Белов В)</t>
  </si>
  <si>
    <t>Купон 10 %</t>
  </si>
  <si>
    <t>KSP Магазин (Оспанова Д)</t>
  </si>
  <si>
    <t>Электра 75 R+ jis</t>
  </si>
  <si>
    <t>W-Star 70 R+ st</t>
  </si>
  <si>
    <t>Замена по гарантий  Voltman 60 R+ st</t>
  </si>
  <si>
    <t>Продажа за 02.05.2019г</t>
  </si>
  <si>
    <t>KSP Магазин (Бейсенбаев М)</t>
  </si>
  <si>
    <t>Hankook 110 R+ st</t>
  </si>
  <si>
    <t>ТОО "НИК-Тараз"</t>
  </si>
  <si>
    <t>ТОО "Автокомплекс Азия Авто"</t>
  </si>
  <si>
    <t>KSP Магазин (Төлепов A)</t>
  </si>
  <si>
    <t>Продажа за 03.05.2019г</t>
  </si>
  <si>
    <t>ИП "Жаманова"</t>
  </si>
  <si>
    <t>Hankook 95 R+ Jis</t>
  </si>
  <si>
    <t>Energizer 68 R+ Jis.</t>
  </si>
  <si>
    <t>Bars 100 L+ st.</t>
  </si>
  <si>
    <t>Voltman 74 R+ st.</t>
  </si>
  <si>
    <t>Energizer 95 R+ AGM.</t>
  </si>
  <si>
    <t>ТОО "Eurasia Trade Line"</t>
  </si>
  <si>
    <t>Bars 190 A. Ком.Кон</t>
  </si>
  <si>
    <t>Next 62 L+ gold</t>
  </si>
  <si>
    <t>Energy 1</t>
  </si>
  <si>
    <t>Ануар 50.000 тг. Долг</t>
  </si>
  <si>
    <t>Продажа за 04.05.2019г</t>
  </si>
  <si>
    <t>ТОО "Алматы Транс Снаб"</t>
  </si>
  <si>
    <t>Energizer 225</t>
  </si>
  <si>
    <t>Би.И.Ай Электро</t>
  </si>
  <si>
    <t>Unikum 90 R+ st</t>
  </si>
  <si>
    <t>ТОО Фирма ЛЭУ</t>
  </si>
  <si>
    <t>ТОО "АгроИмпэкс Алатау"</t>
  </si>
  <si>
    <t>KSP Магазин (Пайзуллаев С)</t>
  </si>
  <si>
    <t>оплатили в 25.04.2019 года</t>
  </si>
  <si>
    <t>Voltman 70 R+st</t>
  </si>
  <si>
    <t>Продажа за 05.05.2019г</t>
  </si>
  <si>
    <t>KSP Магазин (Борисенко.Ю)</t>
  </si>
  <si>
    <t>KSP Магазин (Жарасбек.М)</t>
  </si>
  <si>
    <t>Energizer 35 R+ Jis</t>
  </si>
  <si>
    <t>ТОО "Бай-Тау Сервис"</t>
  </si>
  <si>
    <t>Voltman 60 L+ st.</t>
  </si>
  <si>
    <t>KSP Магазин (Акан.Б)</t>
  </si>
  <si>
    <t>istok 100 R+ st.</t>
  </si>
  <si>
    <t>Заменен по гарантий Next 100 R+ Jis</t>
  </si>
  <si>
    <t>Клеммы 25001</t>
  </si>
  <si>
    <t>KSP Магазин (Нурманова Н.Ю.)</t>
  </si>
  <si>
    <t>Продажа за 06.05.2019г</t>
  </si>
  <si>
    <t>Mutlu 60 R+ AGM</t>
  </si>
  <si>
    <t xml:space="preserve">Карта  ТОО "La FERME" </t>
  </si>
  <si>
    <t>Moto 6 FM-7 L</t>
  </si>
  <si>
    <t>Клеммы М-8 с барашком</t>
  </si>
  <si>
    <t>Racer 190 A Ком Б</t>
  </si>
  <si>
    <t>ТОО "Асатай"</t>
  </si>
  <si>
    <t>Продажа за 07.05.2019г</t>
  </si>
  <si>
    <t>KSP Магазин (Юсупов Т)</t>
  </si>
  <si>
    <t>Sanfox 77 R+ st</t>
  </si>
  <si>
    <t xml:space="preserve">Next 230 </t>
  </si>
  <si>
    <t>Замена по гарантий (W-Star 60 prem)</t>
  </si>
  <si>
    <t>Bars 190 A Ком.Пл.Б</t>
  </si>
  <si>
    <t>KSP Магазин (Щепетков.В)</t>
  </si>
  <si>
    <t>Арамотизатор Diamond limited silver</t>
  </si>
  <si>
    <t>Клемма М8 с барашком</t>
  </si>
  <si>
    <t>Продажа за 08.05.2019г</t>
  </si>
  <si>
    <t>Bars 190 A К.Б</t>
  </si>
  <si>
    <t>ТОО "АвтоТрейд"</t>
  </si>
  <si>
    <t>Forlux 70 R+ st.</t>
  </si>
  <si>
    <t>ИСК "Масато" ТОО</t>
  </si>
  <si>
    <t>Unikum 75 R+ st.</t>
  </si>
  <si>
    <t>Energizer 110 R+ premium</t>
  </si>
  <si>
    <t>ТОО "Гулденстрой"</t>
  </si>
  <si>
    <t>Mutlu 55 R+ Jis.</t>
  </si>
  <si>
    <t>ТОО "Arte dilusso" (Без оплаты)</t>
  </si>
  <si>
    <t>Bars 90 L+ st.</t>
  </si>
  <si>
    <t>Заменен по гарантий Bars 90 R+ st.</t>
  </si>
  <si>
    <t>Лента кассовая</t>
  </si>
  <si>
    <t>Продажа за 09.05.2019г</t>
  </si>
  <si>
    <t>Unicum 60 R+</t>
  </si>
  <si>
    <t>Продажа за 10.05.2019г</t>
  </si>
  <si>
    <t>Bars 100 R+</t>
  </si>
  <si>
    <t>Mutlu 60 R+ st.</t>
  </si>
  <si>
    <t>Bars 190 A Пл.Болт</t>
  </si>
  <si>
    <t>Bars 65 L+</t>
  </si>
  <si>
    <t>Заменен по гарантий от 02.05.19г.</t>
  </si>
  <si>
    <t>Продажа за 11.05.2019г</t>
  </si>
  <si>
    <t>KSP Магазин (Аршидинов. А)</t>
  </si>
  <si>
    <t>Teyko 42 R+ Jis</t>
  </si>
  <si>
    <t>Замена по гарантий Teyko 42 R+ Jis</t>
  </si>
  <si>
    <t>Forlux 65 R+ st.</t>
  </si>
  <si>
    <t>Bars silver 190A Ком.Конус</t>
  </si>
  <si>
    <t>Virbac 190A Ком.Болт</t>
  </si>
  <si>
    <t>ДСУ-13 (без оплаты,товар забрали)</t>
  </si>
  <si>
    <t>Автолампа Narva H4 48881</t>
  </si>
  <si>
    <t>Продажа за 12.05.2019г</t>
  </si>
  <si>
    <t>KSP Магазин (Маслаков.Н)</t>
  </si>
  <si>
    <t xml:space="preserve">Energizer MAX  AAA </t>
  </si>
  <si>
    <t>Замена по гарантий (Next 65 R+ jis)</t>
  </si>
  <si>
    <t>Продажа за 13.05.2019г</t>
  </si>
  <si>
    <t>Hankook 85 R+ Jis</t>
  </si>
  <si>
    <t>ТОО "General Hab" (Забрали без оплаты )</t>
  </si>
  <si>
    <t>90/140</t>
  </si>
  <si>
    <t>Батарейка Energizer AAA</t>
  </si>
  <si>
    <t>Astana-Fruits ТОО</t>
  </si>
  <si>
    <t>ТОО Флора Дизаин Сервис (Забрали без оплаты )</t>
  </si>
  <si>
    <t>A-Logist перемычка масса</t>
  </si>
  <si>
    <t>Продажа за 14.05.2019г</t>
  </si>
  <si>
    <t>ТОО "Белорусская аграрная компания"</t>
  </si>
  <si>
    <t>Эльмира Есбекуновна долг</t>
  </si>
  <si>
    <t>Hankook 72 R+ st</t>
  </si>
  <si>
    <t>Алматынан ТОО</t>
  </si>
  <si>
    <t>Unikum 75 R+ st</t>
  </si>
  <si>
    <t>Bolk 75 L+ st</t>
  </si>
  <si>
    <t>Power 190</t>
  </si>
  <si>
    <t>ТОО "Гранат Торг" нет опл</t>
  </si>
  <si>
    <t>ТОО "КомСтрой LTD"</t>
  </si>
  <si>
    <t>Продажа за 15.05.2019г</t>
  </si>
  <si>
    <t>Hyper 60 R+ st.</t>
  </si>
  <si>
    <t>Next 75 R+ st.</t>
  </si>
  <si>
    <t xml:space="preserve">Voltman 225 </t>
  </si>
  <si>
    <t xml:space="preserve">Замена по гарантий Voltman 225 </t>
  </si>
  <si>
    <t>Unicum 75 R+</t>
  </si>
  <si>
    <t>Продажа за 16.05.2019г</t>
  </si>
  <si>
    <t>АО "Агромашхолдинг"</t>
  </si>
  <si>
    <t>KSP Магазин (Нурунбеков Б)</t>
  </si>
  <si>
    <t>AVIASILA ТОО</t>
  </si>
  <si>
    <t>Вернула долг Эльмира Есбукеновна от 14.05.2019 (T-Rex 75 R+ jis/ кол-во 1 штук)</t>
  </si>
  <si>
    <t>Ароматизатор  (Organic cool blak)</t>
  </si>
  <si>
    <t>Алибек</t>
  </si>
  <si>
    <t>Продажа за 17.05.2019г</t>
  </si>
  <si>
    <t>KSP Магазин (Ерланулы.Е)</t>
  </si>
  <si>
    <t>B-Clay ТОО</t>
  </si>
  <si>
    <t>Moto 6FM/9A</t>
  </si>
  <si>
    <t>ТОО "КазАвиация"</t>
  </si>
  <si>
    <t>Клемма японские</t>
  </si>
  <si>
    <t>BOLK 60 R+</t>
  </si>
  <si>
    <t>Bars 62 L+</t>
  </si>
  <si>
    <t>ДСУ-13 (без оплаты тов.забрали)</t>
  </si>
  <si>
    <t>Продажа за 18.05.2019г</t>
  </si>
  <si>
    <t>KSP Магазин (Турсунбаев)</t>
  </si>
  <si>
    <t>ТОО "Garage Monitoring"</t>
  </si>
  <si>
    <t>Unicom 60 R+</t>
  </si>
  <si>
    <t>Varta 60 R+</t>
  </si>
  <si>
    <t>Next 42 R+ Jis</t>
  </si>
  <si>
    <t>Продажа за 19.05.2019г</t>
  </si>
  <si>
    <t>Скидка 1000тг. От Ернура Шымкент</t>
  </si>
  <si>
    <t xml:space="preserve">Лампочки Philips R10W </t>
  </si>
  <si>
    <t>Клеммы Азия 25003</t>
  </si>
  <si>
    <t>Продажа за 20.05.2019г</t>
  </si>
  <si>
    <t>ТОО "Теплоинвест Азия"</t>
  </si>
  <si>
    <t>KSP Магазин (Бурсикова.В)</t>
  </si>
  <si>
    <t>KSP Магазин (Мамбеталы.К)</t>
  </si>
  <si>
    <t>КА "Агентство по работе с дебиторами"</t>
  </si>
  <si>
    <t>Bars silver 190A Euro</t>
  </si>
  <si>
    <t xml:space="preserve">Лампочки PHILIPS R10W </t>
  </si>
  <si>
    <t>Клеммы 25007</t>
  </si>
  <si>
    <t>Перемычка 25044</t>
  </si>
  <si>
    <t>BOOLK 60 R+</t>
  </si>
  <si>
    <t>Аксессуары</t>
  </si>
  <si>
    <t>Итого: Сдал в офис нал за АКБ</t>
  </si>
  <si>
    <t>Итого: Сдал в офис нал за Аксессуары</t>
  </si>
  <si>
    <t>Продажа за 21.05.2019г</t>
  </si>
  <si>
    <t>Istok 190 (укр)</t>
  </si>
  <si>
    <t>ТОО "Нартас"</t>
  </si>
  <si>
    <t>7/70/90</t>
  </si>
  <si>
    <t>ТОО "Sungate сервис"</t>
  </si>
  <si>
    <t>Клемма 25037 М-8 (с барашком)</t>
  </si>
  <si>
    <t>Перемычка 25044 "Масса"</t>
  </si>
  <si>
    <t>ТОО "Aviasila"</t>
  </si>
  <si>
    <t>АО ДСУ-13 без оплаты (товар забрали)</t>
  </si>
  <si>
    <t>ТОО "МакМартАлатау"</t>
  </si>
  <si>
    <t>Продажа за 22.05.2019г</t>
  </si>
  <si>
    <t>Power 190A</t>
  </si>
  <si>
    <t>ТОО "Vista Project"</t>
  </si>
  <si>
    <t>Bars silver 62 L+</t>
  </si>
  <si>
    <t>Bars silver 190A Ком.Пл.Болт</t>
  </si>
  <si>
    <t>ТОО "Карьер Аксай"</t>
  </si>
  <si>
    <t>Карта Forte Bank</t>
  </si>
  <si>
    <t>Vega 60 R+</t>
  </si>
  <si>
    <t>KSP Магазин (Булекбаев.Ж)</t>
  </si>
  <si>
    <t>KSP Магазин (Нуржанов.И)</t>
  </si>
  <si>
    <t>KSP Магазин (Шарипов.Т)</t>
  </si>
  <si>
    <t>АО "ДСУ-13" (без опл. Тов.забрали)</t>
  </si>
  <si>
    <t>FireBall 77 R+</t>
  </si>
  <si>
    <t>FireBall 60 R+</t>
  </si>
  <si>
    <t>Продажа за 23.05.2019г</t>
  </si>
  <si>
    <t>Bars 190A Пл.Болт</t>
  </si>
  <si>
    <t>ТОО "ТАТ-Арка"</t>
  </si>
  <si>
    <t>ТОО "Ecoculture"</t>
  </si>
  <si>
    <t>Bars 100 R+ st.</t>
  </si>
  <si>
    <t>Energizer 45 R + квадрат</t>
  </si>
  <si>
    <t>ТОО "Сапа-Интерсистем"</t>
  </si>
  <si>
    <t>Varta 45 R+ Jis</t>
  </si>
  <si>
    <t>ТОО "ФлораДизайнСервис"</t>
  </si>
  <si>
    <t>Hankook 110 R+ st.</t>
  </si>
  <si>
    <t>Замана по гарантии (W-Star 60 R+ premium)</t>
  </si>
  <si>
    <t>KSP Магазин (Абдрахманов.Б)</t>
  </si>
  <si>
    <t>Продажа за 24.05.2019г</t>
  </si>
  <si>
    <t>ТОО "B-Clay "</t>
  </si>
  <si>
    <t>70/95</t>
  </si>
  <si>
    <t>Energizer MAXIMUM AAA</t>
  </si>
  <si>
    <t>Замана по гарантии (Forward 190A)</t>
  </si>
  <si>
    <t>Замана по гарантии (T-Rex 42 R+ Jis )</t>
  </si>
  <si>
    <t>Продажа за 25.05.2019г</t>
  </si>
  <si>
    <t>istok 60 R+ (Украина)</t>
  </si>
  <si>
    <t xml:space="preserve">Istok 100 R+ </t>
  </si>
  <si>
    <t>Замана по гарантии (Bars 50 R+ jis)</t>
  </si>
  <si>
    <t>Продажа за 26.05.2019г</t>
  </si>
  <si>
    <t>KSP Магазин (Имангазин. А)</t>
  </si>
  <si>
    <t>KSP Магазин (Ержанова.Н)</t>
  </si>
  <si>
    <t>Продажа за 27.05.2019г</t>
  </si>
  <si>
    <t xml:space="preserve">Bars 60 R+ st. </t>
  </si>
  <si>
    <t>X-Trem 77 R+</t>
  </si>
  <si>
    <t xml:space="preserve">Bars silver 75 R+ st. </t>
  </si>
  <si>
    <t>Bars silver 190 A Euro</t>
  </si>
  <si>
    <t xml:space="preserve">Varta 74 R+ </t>
  </si>
  <si>
    <t xml:space="preserve">Varta 95 L+ </t>
  </si>
  <si>
    <t>ТОО "Экспрессавтоматика"</t>
  </si>
  <si>
    <t>Долив.масло W-caddy 156 DC</t>
  </si>
  <si>
    <t>Продажа за 28.05.2019г</t>
  </si>
  <si>
    <t>KSP Магазин (Маммедов.Т)</t>
  </si>
  <si>
    <t>FireBall 77 R+ (Украина)</t>
  </si>
  <si>
    <t>ТОО "АСПАЗ"</t>
  </si>
  <si>
    <t>Voltman 70 R+ st.</t>
  </si>
  <si>
    <t>ТОО "VK KORP"</t>
  </si>
  <si>
    <t>Energizer 140A</t>
  </si>
  <si>
    <t>ТОО "VK KORP" Возврат Bars 140A 3шт. От 25.04.19 ожидаем</t>
  </si>
  <si>
    <t>Продажа за 29.05.2019г</t>
  </si>
  <si>
    <t>Инструменты для магазина</t>
  </si>
  <si>
    <t>Щетки Mitsuji M-450 (18). M-600 (24)</t>
  </si>
  <si>
    <t>70/50</t>
  </si>
  <si>
    <t>ТОО "СП NEFT"</t>
  </si>
  <si>
    <t>ТОО "БСФ"</t>
  </si>
  <si>
    <t>Forlux 74 R+ st.</t>
  </si>
  <si>
    <t>Racer 190A Euro</t>
  </si>
  <si>
    <t>ТОО "Тау-Бетон"</t>
  </si>
  <si>
    <t>ТОО "VK-Corp"</t>
  </si>
  <si>
    <t>Продажа за 30.05.2019г</t>
  </si>
  <si>
    <t>Долг вернули  Алмаатинский Зоологически парк от (12.10.2017г.)</t>
  </si>
  <si>
    <t>Istok 77 R+ st</t>
  </si>
  <si>
    <t>Замена по гарантий W-Star 60 prem</t>
  </si>
  <si>
    <t>Замена по гарантий Istok 60 R+ st</t>
  </si>
  <si>
    <t xml:space="preserve">Energizer 70 R+ st </t>
  </si>
  <si>
    <t>За Апрель месяц</t>
  </si>
  <si>
    <t>Итого: Сдал в офис наличными за (Аксессуары)</t>
  </si>
  <si>
    <t>Продажа за 31.05.2019г</t>
  </si>
  <si>
    <t>Замена по гарантий Hyper 60 R+ Мерке</t>
  </si>
  <si>
    <t>Замена по гарантий Crona 65 R+ Jis</t>
  </si>
  <si>
    <t>ТОО " ЖО-Интерсервис"</t>
  </si>
  <si>
    <t>ТОО "Компания Канағат"</t>
  </si>
  <si>
    <t>Продажа за 01.06.2019г</t>
  </si>
  <si>
    <t>Продажа за 02.06.2019г</t>
  </si>
  <si>
    <t>Next silver 90 L+</t>
  </si>
  <si>
    <t xml:space="preserve">ТОО "Айкомстрой" </t>
  </si>
  <si>
    <t>ТОО "OZEL Trade &amp; Co"</t>
  </si>
  <si>
    <t>KSP Магазин (Калимов.Д)</t>
  </si>
  <si>
    <t>T- Rex 100 R+ Jis</t>
  </si>
  <si>
    <t>T- Rex 100 L+ Jis</t>
  </si>
  <si>
    <t>Bars silver 60 R+ НИЗ.</t>
  </si>
  <si>
    <t>Bars silver 77 L+ нов</t>
  </si>
  <si>
    <t>Hankook 75 R+ Jis</t>
  </si>
  <si>
    <t>Долг вернул Ануар</t>
  </si>
  <si>
    <t>Продажа за 03.06.2019г</t>
  </si>
  <si>
    <t xml:space="preserve">Energizer 180 </t>
  </si>
  <si>
    <t xml:space="preserve">FireBall 77 R+ </t>
  </si>
  <si>
    <t>АО Алматыгаз Сервис Холдинг</t>
  </si>
  <si>
    <t>Energizer 110</t>
  </si>
  <si>
    <t xml:space="preserve">ТОО ASI Building </t>
  </si>
  <si>
    <t>KSP магазин Фуга Яна</t>
  </si>
  <si>
    <t>Замена по гарантий Teyko 65 R+ jis c доплатой</t>
  </si>
  <si>
    <t>Клемма малая грузовая</t>
  </si>
  <si>
    <t>За зарядку АКБ</t>
  </si>
  <si>
    <t>Ароматизатор Little Joe</t>
  </si>
  <si>
    <t>Флора Дизайн Сервис</t>
  </si>
  <si>
    <t>Продажа за 04.06.2019г</t>
  </si>
  <si>
    <t>Hankook 72 R+ st.</t>
  </si>
  <si>
    <t>ТОО "CK-Astara"</t>
  </si>
  <si>
    <t>ТОО VK Corp</t>
  </si>
  <si>
    <t>Замена по гарантий T-Rex 75 R+ jis</t>
  </si>
  <si>
    <t>Istok 60 R+ укр</t>
  </si>
  <si>
    <t>Возврат денег за Мото 6 FM/7L - 7800 тг</t>
  </si>
  <si>
    <t>15000 тг - Адиль Сейтказиевич</t>
  </si>
  <si>
    <t>Продажа за 05.06.2019г</t>
  </si>
  <si>
    <t>Istok 77 R+st укр</t>
  </si>
  <si>
    <t>KSP Магазин Хазмин Д</t>
  </si>
  <si>
    <t>T-rex 77 R+ prem</t>
  </si>
  <si>
    <t>ТОО Каздорпроект</t>
  </si>
  <si>
    <t>Mutlu 44 R+ st</t>
  </si>
  <si>
    <t>KSP Магазин Ермаганбетов Е.</t>
  </si>
  <si>
    <t>Продажа за 06.06.2019г</t>
  </si>
  <si>
    <t>Возврат денег 7800тг.</t>
  </si>
  <si>
    <t>Замена по гарантий Bars gold 62 R+</t>
  </si>
  <si>
    <t>Moto 6FM-12</t>
  </si>
  <si>
    <t>ТОО "Isker Company" (Без оплаты, тов.забр)</t>
  </si>
  <si>
    <t>Next gold 62 L+</t>
  </si>
  <si>
    <t>Bars silver 140 A</t>
  </si>
  <si>
    <t>ТОО "Svordindustries"</t>
  </si>
  <si>
    <t>Ароматизатор Organic New Car</t>
  </si>
  <si>
    <t>Чехол заш.пленка</t>
  </si>
  <si>
    <t xml:space="preserve">Номера на тел. 2шт. Samsung     J-6 </t>
  </si>
  <si>
    <t>Продажа за 07.06.2019г</t>
  </si>
  <si>
    <t>Bars 190A euro</t>
  </si>
  <si>
    <t>ТОО "VK Corp" (оплатили)</t>
  </si>
  <si>
    <t xml:space="preserve">ТОО "Карьер Алтай" </t>
  </si>
  <si>
    <t xml:space="preserve">istok 100 R+ (Украина) Документы </t>
  </si>
  <si>
    <t xml:space="preserve">Замена на Mutlu 100 L+ Jis </t>
  </si>
  <si>
    <t>Возврат по чеку Varta 95 L+ Jis от 27.05.19г.</t>
  </si>
  <si>
    <t>T-Rex 65 R+ Jis</t>
  </si>
  <si>
    <t>Продажа за 08.06.2019г</t>
  </si>
  <si>
    <t>Продажа за 08+RC:R[16]C[9].06.2019г</t>
  </si>
  <si>
    <t>Voltman 60 R+ st.</t>
  </si>
  <si>
    <t>KSP Магазин (Жарменов.М)</t>
  </si>
  <si>
    <t>KSP Магазин (Манапов.М)</t>
  </si>
  <si>
    <t>Карта 6000 тг. Долг.</t>
  </si>
  <si>
    <t>Varta Moto 12v-12ah</t>
  </si>
  <si>
    <t>Продажа за 09.06.2019г</t>
  </si>
  <si>
    <t>istok 60 R+ st.</t>
  </si>
  <si>
    <t>42/70</t>
  </si>
  <si>
    <t>Moto 5A</t>
  </si>
  <si>
    <t>Руслан взял с кассы</t>
  </si>
  <si>
    <t>Продажа за 10.06.2019г</t>
  </si>
  <si>
    <t>Karhu 77 R+ st</t>
  </si>
  <si>
    <t>Voltman 60 L+ st</t>
  </si>
  <si>
    <t>ТОО Эфко Алматы (нет оплаты)</t>
  </si>
  <si>
    <t>W-Star 77  prem</t>
  </si>
  <si>
    <t>4/2</t>
  </si>
  <si>
    <t>Bars 75 R+ НИЗ.</t>
  </si>
  <si>
    <t>KSP Магазин (Хабибуллакызы.А)</t>
  </si>
  <si>
    <t>Продажа за 11.06.2019г</t>
  </si>
  <si>
    <t>VK Corp ТОО (Алибек)</t>
  </si>
  <si>
    <t>скидка Руслан 3000 тг</t>
  </si>
  <si>
    <t>АФ АО Агромашхолдинг</t>
  </si>
  <si>
    <t>Firball 77 R+ st</t>
  </si>
  <si>
    <t>Клеммы 25037 с Барашком М-8</t>
  </si>
  <si>
    <t>1</t>
  </si>
  <si>
    <t>KSP Магазин (Зотева.М)</t>
  </si>
  <si>
    <t>KSP Магазин (Мукашев.М)</t>
  </si>
  <si>
    <t>Продажа за 12.06.2019г</t>
  </si>
  <si>
    <t>Mutlu 75 R+ st.</t>
  </si>
  <si>
    <t>Bars 75 R+ НИЗ</t>
  </si>
  <si>
    <t>Hankook 70 L+ Jis</t>
  </si>
  <si>
    <t>КХ "Хусайнов Х.Н"</t>
  </si>
  <si>
    <t>ТОО "Гео-Инвест"</t>
  </si>
  <si>
    <t>Клеммы 25037 с барашком М-8</t>
  </si>
  <si>
    <t>8/4</t>
  </si>
  <si>
    <t>1/1</t>
  </si>
  <si>
    <t>Продажа за 13.06.2019г</t>
  </si>
  <si>
    <t>Продажа за 13+RC:R[21]C[9].06.2019г</t>
  </si>
  <si>
    <t>ТОО "Zeinet"</t>
  </si>
  <si>
    <t>Bars silver 190 A Ком.Болт</t>
  </si>
  <si>
    <t>ТОО " ТАТ-Арка"</t>
  </si>
  <si>
    <t>ТОО " Карал Клаб Азия"</t>
  </si>
  <si>
    <t>Bars silver 90 R+ st.</t>
  </si>
  <si>
    <t>ТОО "Isker Company " (без опл.)</t>
  </si>
  <si>
    <t>ТОО "Флора Алматы" (без опл.)</t>
  </si>
  <si>
    <t>Замена по гарантий T-Rex 100 R+ Jis</t>
  </si>
  <si>
    <t>KSP Магазин (Оспанова К)</t>
  </si>
  <si>
    <t>Forlux 60 L+ st.</t>
  </si>
  <si>
    <t>Карта форте банк</t>
  </si>
  <si>
    <t>Voltman 65 R+ st.</t>
  </si>
  <si>
    <t>ТОО "Гулденстрой" (без оплаты) товар забрали</t>
  </si>
  <si>
    <t>АО "ДСУ-13" (без оплаты) товар забрали</t>
  </si>
  <si>
    <t>Power 90 R+ st.</t>
  </si>
  <si>
    <t>Замена по гарантий T-Rex 42 R+ Jis</t>
  </si>
  <si>
    <t>KSP Магазин (Балкина.Н)</t>
  </si>
  <si>
    <t>Westa 65 R+ st.</t>
  </si>
  <si>
    <t>KSP Магазин (Швабелент.В)</t>
  </si>
  <si>
    <t>Energizer  plus 60 R+</t>
  </si>
  <si>
    <t>KSP Магазин (Турганов Р)</t>
  </si>
  <si>
    <t>KSP Магазин (Шайкимова Ж)</t>
  </si>
  <si>
    <t>Замена по гарантий Voltman 60 R+ st</t>
  </si>
  <si>
    <t>Продажа за 14.06.2019г</t>
  </si>
  <si>
    <t>Продажа за 15.06.2019г</t>
  </si>
  <si>
    <t>KSP Магазин (Анакулева.Г)</t>
  </si>
  <si>
    <t>Istok 60 R+ (Украина)</t>
  </si>
  <si>
    <t>Bars silver 75 R+ нов</t>
  </si>
  <si>
    <t>KSP Магазин (Старцев.С)</t>
  </si>
  <si>
    <t>Bars silver 75 L+ нов</t>
  </si>
  <si>
    <t>KSP Магазин (Куанышева.К)</t>
  </si>
  <si>
    <t>KSP Магазин (Никифоров.Р)</t>
  </si>
  <si>
    <t>Varta 12ah 12v</t>
  </si>
  <si>
    <t>KSP Магазин (Дубовая.А)</t>
  </si>
  <si>
    <t>KSP Магазин (Роговцева.А)</t>
  </si>
  <si>
    <t>Продажа за 16.06.2019г</t>
  </si>
  <si>
    <t>KSP Магазин (Рыскулова.М)</t>
  </si>
  <si>
    <t>KSP Магазин (Аймашев.Е)</t>
  </si>
  <si>
    <t>KSP Магазин (Яковлев.В)</t>
  </si>
  <si>
    <t>KSP Магазин (Парахин.М)</t>
  </si>
  <si>
    <t>Bars 77 R+ st. Нов</t>
  </si>
  <si>
    <t>Замена по гарантий Bars gold 62 L+</t>
  </si>
  <si>
    <t>KSP Магазин (Досхожаев.А)</t>
  </si>
  <si>
    <t>Bars 100 R+ st. Нов</t>
  </si>
  <si>
    <t>Mitsuji M-410 "16"</t>
  </si>
  <si>
    <t>Mitsuji M-510 "20"</t>
  </si>
  <si>
    <t>Moto 10Ah</t>
  </si>
  <si>
    <t>Продажа за 17.06.2019г</t>
  </si>
  <si>
    <t>KSP Магазин (Исхаков.)</t>
  </si>
  <si>
    <t>Bars 42 L+ Jis</t>
  </si>
  <si>
    <t>Замена по гарантий T-Rex 42 L+ Jis</t>
  </si>
  <si>
    <t>Bars silver 77 R+</t>
  </si>
  <si>
    <t xml:space="preserve">Bars silver 100 R+ </t>
  </si>
  <si>
    <t>ТОО "TAU DEVELOPMENT"</t>
  </si>
  <si>
    <t>ТОО "ГазСервисСтрой"</t>
  </si>
  <si>
    <t>Bars 50 L+ Jis</t>
  </si>
  <si>
    <t>Замена по гарантий Teyko 100 R+ Jis                     ТОО "B-Clay"</t>
  </si>
  <si>
    <t>Ремонт кл.зажигание    Caddy 156 DC</t>
  </si>
  <si>
    <t>KSP Магазин (Ташманова.Г)</t>
  </si>
  <si>
    <t>Продажа за 18.06.2019г</t>
  </si>
  <si>
    <t>ТОО "Азия Газ NG"</t>
  </si>
  <si>
    <t>П.К. "Медэкспорт Италия"</t>
  </si>
  <si>
    <t>KSP Магазин (Заитов Ринат) допл.Картой 1000тг.</t>
  </si>
  <si>
    <t>KSP Магазин (Таипова.Е)</t>
  </si>
  <si>
    <t>ТОО "АлматыТрансСнаб"</t>
  </si>
  <si>
    <t>Bars 190A Euro</t>
  </si>
  <si>
    <t>FireBall</t>
  </si>
  <si>
    <t>Продажа за 19.06.2019г</t>
  </si>
  <si>
    <t>KSP Магазин (Молдамуратов.Б)</t>
  </si>
  <si>
    <t>Moto 6FM 18A</t>
  </si>
  <si>
    <t>ТОО "Компания Каганат Сервис"</t>
  </si>
  <si>
    <t xml:space="preserve">Карта ТОО "ТОЙ-БОСС" </t>
  </si>
  <si>
    <t>Energizer Plus 60 R+ st</t>
  </si>
  <si>
    <t>Hankook MF75DT-630 Выностные клеммы</t>
  </si>
  <si>
    <t>Замена по гарантий T-Rex 75 R+ Jis</t>
  </si>
  <si>
    <t xml:space="preserve">Адиль Сейтказиевич  </t>
  </si>
  <si>
    <t>Продажа за 20.06.2019г</t>
  </si>
  <si>
    <t>KSP Магазин (Оспанов.Н)</t>
  </si>
  <si>
    <t>istok 60 R+ (Россия)</t>
  </si>
  <si>
    <t>KSP Магазин (Сагинов.К)</t>
  </si>
  <si>
    <t>Fire Ball 60 R+</t>
  </si>
  <si>
    <t>ТОО "Казинжэнергопроект"</t>
  </si>
  <si>
    <t>Bars silver 75 R+ НИЗ</t>
  </si>
  <si>
    <t>2</t>
  </si>
  <si>
    <t>Продажа за 21.06.2019г</t>
  </si>
  <si>
    <t>ТОО "Азия Центр"</t>
  </si>
  <si>
    <t>Bars silver 100 R+</t>
  </si>
  <si>
    <t>Racer gold 60 R+</t>
  </si>
  <si>
    <t>Hankook 60 R+ st.</t>
  </si>
  <si>
    <t>Next silver 190A  Ком.Болт</t>
  </si>
  <si>
    <t>АО " ДСУ-13 без оплаты"</t>
  </si>
  <si>
    <t>Next 62 R+ st.</t>
  </si>
  <si>
    <t>Продажа за 22.06.2019г</t>
  </si>
  <si>
    <t xml:space="preserve">Energizer plus 70 R+ </t>
  </si>
  <si>
    <t>Next 75 R+ обсл.</t>
  </si>
  <si>
    <t>T-Rex 100 R+</t>
  </si>
  <si>
    <t>Moto 12N-4B</t>
  </si>
  <si>
    <t>Замена по гарантий Bars 230A НАБ-Центр</t>
  </si>
  <si>
    <t>Next 230A (1шт)</t>
  </si>
  <si>
    <t>Varta 74 R+ st.</t>
  </si>
  <si>
    <t>KSP Магазин (Сейлханов.Н)</t>
  </si>
  <si>
    <t>istok 60 R+ (Рос)</t>
  </si>
  <si>
    <t>KSP Магазин (Жомартов.Е)</t>
  </si>
  <si>
    <t>Moto 6FM-18A</t>
  </si>
  <si>
    <t>T Rex 75 R+ Jis</t>
  </si>
  <si>
    <t>T Rex 90 R+ Prem</t>
  </si>
  <si>
    <t>Hankook 90 R+ Jis</t>
  </si>
  <si>
    <t>KSP Магазин (Кабылбеков Б)</t>
  </si>
  <si>
    <t>Продажа за 23.06.2019г</t>
  </si>
  <si>
    <t>Бензин Кэдди 156</t>
  </si>
  <si>
    <t>T Rex 100 L+</t>
  </si>
  <si>
    <t>ТОО "Бай-Тау-Сервис"</t>
  </si>
  <si>
    <t>Bars Gold 62 L+</t>
  </si>
  <si>
    <t>X Trem 77 R+</t>
  </si>
  <si>
    <t>Bars Silver 100 R+</t>
  </si>
  <si>
    <t xml:space="preserve">T Rex 90 R+ Prem </t>
  </si>
  <si>
    <t>Istok 60 R+ (Укр)</t>
  </si>
  <si>
    <t>ТОО Бюро по работе с должниками</t>
  </si>
  <si>
    <t>60/60/42</t>
  </si>
  <si>
    <t>Energizer 2032</t>
  </si>
  <si>
    <t>KSP Red Замена по гарантии T Rex 42 R+ Jis</t>
  </si>
  <si>
    <t>Mitsuji 550/510</t>
  </si>
  <si>
    <t>Талант на Toyota Camry</t>
  </si>
  <si>
    <t>Продажа за 24.06.2019г</t>
  </si>
  <si>
    <t>Сдал________________________Әбілқасымұлы Н</t>
  </si>
  <si>
    <t>Продажа за 25.06.2019г</t>
  </si>
  <si>
    <t>ТОО "188 kz"</t>
  </si>
  <si>
    <t>KSP Магазин Марниц Умитжан</t>
  </si>
  <si>
    <t>Istok 100 R+ st укр</t>
  </si>
  <si>
    <t>Bars Silver 90 R+</t>
  </si>
  <si>
    <t>Kaspi магазин Барлыбаев Берик</t>
  </si>
  <si>
    <t>Kaspi магазин Романцов Роман</t>
  </si>
  <si>
    <t>Istok 60 R+ Рос</t>
  </si>
  <si>
    <t>Продажа за 26.06.2019г</t>
  </si>
  <si>
    <t>T Rex 60 R+ Prem</t>
  </si>
  <si>
    <t xml:space="preserve">Bars Silver 60 L+ </t>
  </si>
  <si>
    <t>ТОО Фирма ПиК</t>
  </si>
  <si>
    <t>ТОО GT Oil Service</t>
  </si>
  <si>
    <t>Bars Silver 140</t>
  </si>
  <si>
    <t>ТОО СП-NEFT</t>
  </si>
  <si>
    <t>T Rex 65 R+ Jis</t>
  </si>
  <si>
    <t>Клеммы Европейские  25001</t>
  </si>
  <si>
    <t>Продажа за 27.06.2019г</t>
  </si>
  <si>
    <t>Next Silver 62 R+</t>
  </si>
  <si>
    <t>Varta 70 L+ Jis</t>
  </si>
  <si>
    <t>35/50</t>
  </si>
  <si>
    <t>Автолампа Philips 21/5W</t>
  </si>
  <si>
    <t xml:space="preserve">Ароматизатор Арабский </t>
  </si>
  <si>
    <t>Bars Silver75 R+</t>
  </si>
  <si>
    <t>Istok 60 R+ (Рос)</t>
  </si>
  <si>
    <t>ТОО "Стандарт Мониторинг"</t>
  </si>
  <si>
    <t>Замена по гарантии Voltman 95 R+ Jis</t>
  </si>
  <si>
    <t xml:space="preserve">Voltman 190 </t>
  </si>
  <si>
    <t>карта ТОО "ПАЛМ-ЕС"</t>
  </si>
  <si>
    <t>АО "АлматыГазСервис Холдинг"</t>
  </si>
  <si>
    <t>Fire Ball 140</t>
  </si>
  <si>
    <t>Energizer Max AAA</t>
  </si>
  <si>
    <t>Итого: Сдал в офис наличными за Аксессуары</t>
  </si>
  <si>
    <t>Итого: Сдал в офис наличными за АКБ</t>
  </si>
  <si>
    <t xml:space="preserve">Bars Silver 60 R+ </t>
  </si>
  <si>
    <t>Продажа за 28.06.2019г</t>
  </si>
  <si>
    <t>Unikum 60 R+</t>
  </si>
  <si>
    <t>T- rex 42 R+ jis</t>
  </si>
  <si>
    <t>40/40/100</t>
  </si>
  <si>
    <t>Наклемники азия 25003</t>
  </si>
  <si>
    <t>Moto 4 ah</t>
  </si>
  <si>
    <t>Vega 60 R+ st</t>
  </si>
  <si>
    <t>Карта Forte bank</t>
  </si>
  <si>
    <t>Organic</t>
  </si>
  <si>
    <t>T-Rex 100 L+ jis</t>
  </si>
  <si>
    <t>Bars 50 L+ jis</t>
  </si>
  <si>
    <t>Fire Ball 60 R+ st</t>
  </si>
  <si>
    <t>Итого: Сдал в офис  за Аксессуары</t>
  </si>
  <si>
    <t>Продажа за 29.06.2019г (перенесен на 01.07.2019г)</t>
  </si>
  <si>
    <t>Продажа за 30.06.2019г  (перенесен на 01.07.2019г)</t>
  </si>
  <si>
    <t xml:space="preserve">Продажа за 01.07.2019г  </t>
  </si>
  <si>
    <t>Продажа было за 29.06.2019г и за 30.06.2019г</t>
  </si>
  <si>
    <t>KSP Магазин (Исаев А)</t>
  </si>
  <si>
    <t>Istok 77 R+ укр</t>
  </si>
  <si>
    <t>Замена по гарантий (Bars 60 R+st) с доплатой карта</t>
  </si>
  <si>
    <t>Замена по гарантий (T-Rex 65 R+ jis) с доплатой карта</t>
  </si>
  <si>
    <t>ТОО Vent KarkaraService</t>
  </si>
  <si>
    <t>Karhu 77 R+</t>
  </si>
  <si>
    <t>ТОО ДСУ-13 без оплаты</t>
  </si>
  <si>
    <t>ИП Карсакбаев</t>
  </si>
  <si>
    <t>W Star 70 R+ Prem</t>
  </si>
  <si>
    <t>W Star 60 R+ Prem</t>
  </si>
  <si>
    <t>KSP Магазин (Искаков А)</t>
  </si>
  <si>
    <t>Наклемник европейский 25037</t>
  </si>
  <si>
    <t>Мойка Кэдди 156</t>
  </si>
  <si>
    <t>Кусторез</t>
  </si>
  <si>
    <t>Next Silver 75 R+</t>
  </si>
  <si>
    <t>ТОО Бостан</t>
  </si>
  <si>
    <t>Замена по гарантии Bars Silver 75 R+</t>
  </si>
  <si>
    <t>T Rex 100 L+ Jis</t>
  </si>
  <si>
    <t>Замена по гарантии Bars Silver 75 L+</t>
  </si>
  <si>
    <t>Возврат денег с кассы 30 000 тг</t>
  </si>
  <si>
    <t>Vega 190</t>
  </si>
  <si>
    <t>Скидка 4000 тг</t>
  </si>
  <si>
    <t>Medalist 70 L+ Jis</t>
  </si>
  <si>
    <t>Istok 77 R+</t>
  </si>
  <si>
    <t xml:space="preserve">Продажа за 02.07.2019г  </t>
  </si>
  <si>
    <t>карта, скидка 2000 тг. Алматы Жарнама</t>
  </si>
  <si>
    <t>Philips H7</t>
  </si>
  <si>
    <t>Mitsuji H11</t>
  </si>
  <si>
    <t>Energizer maximum AAA</t>
  </si>
  <si>
    <t>Energizer 2025, А27</t>
  </si>
  <si>
    <t>Возврат деньги покупателю:</t>
  </si>
  <si>
    <t>Наличными за АКБ</t>
  </si>
  <si>
    <t>Итого Сдал деньги Офис:</t>
  </si>
  <si>
    <t xml:space="preserve">Продажа за 03.07.2019г  </t>
  </si>
  <si>
    <t>Фирма ЛЭУ нет оплаты</t>
  </si>
  <si>
    <t>KSP Магазин (Курмангазин Б)</t>
  </si>
  <si>
    <t xml:space="preserve">Mutlu 240 </t>
  </si>
  <si>
    <t>KSP Магазин (Мухтарова М)</t>
  </si>
  <si>
    <t>ТОО Гульденустрой нет оплаты</t>
  </si>
  <si>
    <t>KSP Магазин (Серик М)</t>
  </si>
  <si>
    <t>Замена по гарантий Voltman 60 L+ st</t>
  </si>
  <si>
    <t xml:space="preserve">Продажа за 04.07.2019г  </t>
  </si>
  <si>
    <t>Galaxy Service ТОО</t>
  </si>
  <si>
    <t>Sanfox 77 R+st</t>
  </si>
  <si>
    <t>KSP Магазин (Айбек А)</t>
  </si>
  <si>
    <t>KSP Магазин (Карипаев Т)</t>
  </si>
  <si>
    <t xml:space="preserve">ТОО VK Corp </t>
  </si>
  <si>
    <t>Замена по гарантий Teyko 42 R+ jis</t>
  </si>
  <si>
    <t>Rex 65 L+ jis</t>
  </si>
  <si>
    <t>Forlux 60 L+</t>
  </si>
  <si>
    <t>T Rex 77 R+ Prem</t>
  </si>
  <si>
    <t>Скидка 3000 тг Эльмира Есбукеновна. Тимур</t>
  </si>
  <si>
    <t>Moto 7Ah</t>
  </si>
  <si>
    <t>Kaspi Магазин Нажмеддинов А.</t>
  </si>
  <si>
    <t>Замена по гарантии T Rex 65 R+ Jis</t>
  </si>
  <si>
    <t>Замена по гарантии T Rex 42 R+ Jis</t>
  </si>
  <si>
    <t>Kaspi Магазин Абубекулы А</t>
  </si>
  <si>
    <t>Bars 190 камина конус</t>
  </si>
  <si>
    <t>Varta 12Ah</t>
  </si>
  <si>
    <t>Bars Silver 140 euro</t>
  </si>
  <si>
    <t xml:space="preserve">Продажа за 06.07.2019г  </t>
  </si>
  <si>
    <t xml:space="preserve">Продажа за 05.07.2019г  </t>
  </si>
  <si>
    <t>T Rex 70 R+ Prem</t>
  </si>
  <si>
    <t>KSP Магазин (Барышкова И)</t>
  </si>
  <si>
    <t>Замена по гарантий Hyper 60 R+</t>
  </si>
  <si>
    <t>Hyper 75 R+ укр</t>
  </si>
  <si>
    <t>moto 6 FM/9</t>
  </si>
  <si>
    <t xml:space="preserve">Продажа за 07.07.2019г  </t>
  </si>
  <si>
    <t>Каспи магазин (Башкеева)</t>
  </si>
  <si>
    <t>Bars 60 R+ st низ</t>
  </si>
  <si>
    <t>FireBall 60 R+ st</t>
  </si>
  <si>
    <t>Замена по гарантий Energizer 45 R+ jis</t>
  </si>
  <si>
    <t>Аванс Адиль</t>
  </si>
  <si>
    <t xml:space="preserve">Продажа за 08.07.2019г  </t>
  </si>
  <si>
    <t>Next 40 R+ jis</t>
  </si>
  <si>
    <t>МТ-Фарм ТОО</t>
  </si>
  <si>
    <t>KSP Магазин Диханбаев Талгат</t>
  </si>
  <si>
    <t>Istok 100 R+ укр</t>
  </si>
  <si>
    <t>ТОО Avtovishki</t>
  </si>
  <si>
    <t>T-rex 100 R+ prem</t>
  </si>
  <si>
    <t>Замена по гарантий Bars 90 R+ st</t>
  </si>
  <si>
    <t xml:space="preserve">Продажа за 09.07.2019г  </t>
  </si>
  <si>
    <t>Замена по гарантий с доплатой  14000 тг Energizer 60 R jis от 01.07.2019</t>
  </si>
  <si>
    <t>Замена по гарантии Energizer 95 L+ Jis</t>
  </si>
  <si>
    <t>ТОО Азия Строй Контракт</t>
  </si>
  <si>
    <t>Hankook 72 R+</t>
  </si>
  <si>
    <t>ТОО Петропавловский хлебобулочный комбинат</t>
  </si>
  <si>
    <t>Fireball 60 R+</t>
  </si>
  <si>
    <t>Замена по гарантии Bars 50 R+ Jis</t>
  </si>
  <si>
    <t>Bars Silver 75 R+ низкий</t>
  </si>
  <si>
    <t>Energizer 2016</t>
  </si>
  <si>
    <t>Лампочки</t>
  </si>
  <si>
    <t>Istok 77 R+ st укр</t>
  </si>
  <si>
    <t xml:space="preserve">Продажа за 10.07.2019г  </t>
  </si>
  <si>
    <t>KSP Магазин Аметов А</t>
  </si>
  <si>
    <t>Energizer 95 R+ st</t>
  </si>
  <si>
    <t>70/100/100</t>
  </si>
  <si>
    <t>ТОО Фирма Пик</t>
  </si>
  <si>
    <t>KSP Магазин Азимов Р</t>
  </si>
  <si>
    <t>KSP Магазин Рахиманов A</t>
  </si>
  <si>
    <t xml:space="preserve">Продажа за 11.07.2019г  </t>
  </si>
  <si>
    <t>Next 190 кб</t>
  </si>
  <si>
    <t>ТОО "ДСУ-13"</t>
  </si>
  <si>
    <t>Наклемник 25037</t>
  </si>
  <si>
    <t xml:space="preserve">Батарейки Energizer max </t>
  </si>
  <si>
    <t xml:space="preserve">Ароматизатор Little </t>
  </si>
  <si>
    <t xml:space="preserve">Продажа за 12.07.2019г  </t>
  </si>
  <si>
    <t>ТОО "Фирма ЛЭУ"</t>
  </si>
  <si>
    <t>KSP Магазин Сабырбеккызы М</t>
  </si>
  <si>
    <t>KSP Магазин Толегенов А</t>
  </si>
  <si>
    <t>KSP Магазин Даурен Даулет</t>
  </si>
  <si>
    <t>Mutlu 42 R+ Jis</t>
  </si>
  <si>
    <t>Замена по гарантии Energizer 45 R+ Jis</t>
  </si>
  <si>
    <t>T Rex 100 R+ Jis</t>
  </si>
  <si>
    <t>FireBall 190</t>
  </si>
  <si>
    <t>ТОО "Kaztranserf"</t>
  </si>
  <si>
    <t>KSP Магазин Кусаинов Т</t>
  </si>
  <si>
    <t>Next Silver 190 к б</t>
  </si>
  <si>
    <t>KSP Магазин Мустафаева Р</t>
  </si>
  <si>
    <t>W Star 90 R+ Prem</t>
  </si>
  <si>
    <t xml:space="preserve">Продажа за 13.07.2019г  </t>
  </si>
  <si>
    <t xml:space="preserve">Westa 65 R+ </t>
  </si>
  <si>
    <t>KSP Магазин Алимкулова А</t>
  </si>
  <si>
    <t xml:space="preserve">Электре 75 R+ </t>
  </si>
  <si>
    <t>Istok 60 R+ Укр</t>
  </si>
  <si>
    <t>KSP Магазин Едилов</t>
  </si>
  <si>
    <t>Istok 100 R+ Укр</t>
  </si>
  <si>
    <t>KSP Магазин Мустахимова Н</t>
  </si>
  <si>
    <t>ТОО "Xantis Pharma" карта</t>
  </si>
  <si>
    <t>Замена по гарантии Voltman 60 L+ st</t>
  </si>
  <si>
    <t xml:space="preserve">Продажа за 14.07.2019г  </t>
  </si>
  <si>
    <t>Bars Silver 62 L+</t>
  </si>
  <si>
    <t>60/18</t>
  </si>
  <si>
    <t>карта Forte Bank</t>
  </si>
  <si>
    <t>KSP Магазин Сейтмуратова З</t>
  </si>
  <si>
    <t>Philips H3</t>
  </si>
  <si>
    <t>Energizer Maximum AAA</t>
  </si>
  <si>
    <t>Mitsuji H4</t>
  </si>
  <si>
    <t>Перемычка 25041</t>
  </si>
  <si>
    <t xml:space="preserve">Продажа за 15.07.2019г  </t>
  </si>
  <si>
    <t>АО Междунородный Образ</t>
  </si>
  <si>
    <t>Арыстан Курылыс Фирма</t>
  </si>
  <si>
    <t>Бумага и Картон Ltd. ТОО</t>
  </si>
  <si>
    <t>KSP Магазин Найзабеков С</t>
  </si>
  <si>
    <t>Fire Ball 100 R+ st</t>
  </si>
  <si>
    <t>АлматыҚұбырҚұрылыс ТОО нет опл</t>
  </si>
  <si>
    <t>KSP Магазин Погадаев М</t>
  </si>
  <si>
    <t>Istok 60 R+ st россия</t>
  </si>
  <si>
    <t xml:space="preserve">Продажа за 16.07.2019г  </t>
  </si>
  <si>
    <t>Kharhu 77 R+ st</t>
  </si>
  <si>
    <t>Mutlu 84 R+ EFB</t>
  </si>
  <si>
    <t>ТОО Тау-Бетон</t>
  </si>
  <si>
    <t>KSP Магазин Сапаров Б</t>
  </si>
  <si>
    <t>ТОО Ароминг</t>
  </si>
  <si>
    <t>KSP Магазин Ашимбекова А</t>
  </si>
  <si>
    <t>Замена по гарантий Energizer 95 AGM</t>
  </si>
  <si>
    <t>Замена по гарантий Mutlu 80 R+ jis</t>
  </si>
  <si>
    <t>Замена по гарантий Racer 75 L+st</t>
  </si>
  <si>
    <t>KSP Магазин Саданов С</t>
  </si>
  <si>
    <t>Клемма 25003</t>
  </si>
  <si>
    <t>KSP Магазин Дабыр Е</t>
  </si>
  <si>
    <t xml:space="preserve">Продажа за 17.07.2019г  </t>
  </si>
  <si>
    <t>Moto 6FM7L</t>
  </si>
  <si>
    <t>Next Silver 75 R+ низк</t>
  </si>
  <si>
    <t>Ароматизатор Dry Sport</t>
  </si>
  <si>
    <t>ТОО Казахстанская рудная компания</t>
  </si>
  <si>
    <t xml:space="preserve">Продажа за 18.07.2019г  </t>
  </si>
  <si>
    <t>ТОО Idia Market</t>
  </si>
  <si>
    <t>Замена по гарантии Teyko 100 R+ Jis</t>
  </si>
  <si>
    <t>Bars 60 R+ st низкий</t>
  </si>
  <si>
    <t>KSP Магазин Ерназаров Р</t>
  </si>
  <si>
    <t>Moto 6FM18</t>
  </si>
  <si>
    <t>Next Silver 60 R+</t>
  </si>
  <si>
    <t>Next 190 к.б.</t>
  </si>
  <si>
    <t>ТОО 12 Месяцев</t>
  </si>
  <si>
    <t>ТОО КазПромКурылыс</t>
  </si>
  <si>
    <t>FireBall 100 R+</t>
  </si>
  <si>
    <t xml:space="preserve"> Rex 70 R+ Prem</t>
  </si>
  <si>
    <t xml:space="preserve">Продажа за 19.07.2019г  </t>
  </si>
  <si>
    <t xml:space="preserve">Продажа за 20.07.2019г  </t>
  </si>
  <si>
    <t>Istok 77 R+ Укр</t>
  </si>
  <si>
    <t xml:space="preserve">Продажа за 21.07.2019г  </t>
  </si>
  <si>
    <t>KSP магазин Бекмагамбетов Ж</t>
  </si>
  <si>
    <t>T Rex 42 R+ Jis</t>
  </si>
  <si>
    <t>T Rex 100 R+ Prem</t>
  </si>
  <si>
    <t>Замена по гарантии W Star 60 R+ Prem</t>
  </si>
  <si>
    <t>Istok 100 R+ (Рос)</t>
  </si>
  <si>
    <t xml:space="preserve">Forward 60 R+ </t>
  </si>
  <si>
    <t xml:space="preserve">Продажа за 22.07.2019г  </t>
  </si>
  <si>
    <t>Istok 60 R+ st укр</t>
  </si>
  <si>
    <t>ТОО Мекада  оплата карта</t>
  </si>
  <si>
    <t>Kazenergy systems ТОО</t>
  </si>
  <si>
    <t>Bolk 60 L+ st</t>
  </si>
  <si>
    <t>Mitsushi 410-650</t>
  </si>
  <si>
    <t>Замена по гарантий Mutlu 70</t>
  </si>
  <si>
    <t>Тойбосс-KZ ТОО</t>
  </si>
  <si>
    <t xml:space="preserve">Продажа за 23.07.2019г  </t>
  </si>
  <si>
    <t>Замена по гарантий Voltman 225 euro</t>
  </si>
  <si>
    <t>Замена по гарантий Bars 50 L+ jis</t>
  </si>
  <si>
    <t>Mutlu 50 R+ jis</t>
  </si>
  <si>
    <t>лампочка</t>
  </si>
  <si>
    <t>Замена по гарантий Crona 60 R+ st</t>
  </si>
  <si>
    <t xml:space="preserve">Fire Ball 190 </t>
  </si>
  <si>
    <t>Fire Ball 100</t>
  </si>
  <si>
    <t>Научно-производственное предприятие "Интеррин" ТОО</t>
  </si>
  <si>
    <t>ТОО К2-8611</t>
  </si>
  <si>
    <t xml:space="preserve">Продажа за 24.07.2019г  </t>
  </si>
  <si>
    <t>W Star 77 R+ Prem</t>
  </si>
  <si>
    <t>KSP Магазин Торгаев К</t>
  </si>
  <si>
    <t>KSP Магазин Достанов А</t>
  </si>
  <si>
    <t>KSP Магазин Шайкалиев А</t>
  </si>
  <si>
    <t>KSP Магазин Елдар Е</t>
  </si>
  <si>
    <t>ТОО Альянс</t>
  </si>
  <si>
    <t>KSP Магазин Дауб М</t>
  </si>
  <si>
    <t>KSP Магазин Басович М</t>
  </si>
  <si>
    <t>Next Silver 75 R+ низкий</t>
  </si>
  <si>
    <t>KSP Магазин Койшыбай С</t>
  </si>
  <si>
    <t>Next Silver 90 L+</t>
  </si>
  <si>
    <t>Next Silver 90 R+</t>
  </si>
  <si>
    <t>Карта ТОО Фирма ПиК</t>
  </si>
  <si>
    <t>Mutlu 75 R+ LB3</t>
  </si>
  <si>
    <t>KSP Магазин Кенжегул Айтмухамет</t>
  </si>
  <si>
    <t xml:space="preserve">Продажа за 25.07.2019г  </t>
  </si>
  <si>
    <t>T rex 100 R+ Prem</t>
  </si>
  <si>
    <t>ТОО Параллель</t>
  </si>
  <si>
    <t>Hyper 60 R+ Укр</t>
  </si>
  <si>
    <t>Карта ИП Бакиев</t>
  </si>
  <si>
    <t xml:space="preserve">Vega 60 R+ </t>
  </si>
  <si>
    <t>Замена по гарантии Bars Gold 62 R+</t>
  </si>
  <si>
    <t xml:space="preserve">Продажа за 26.07.2019г  </t>
  </si>
  <si>
    <t>Next 100 R+ st</t>
  </si>
  <si>
    <t>Fruitconsulting ТОО</t>
  </si>
  <si>
    <t>Гулденстрой ТОО</t>
  </si>
  <si>
    <t xml:space="preserve">СП "NEFT" ТОО </t>
  </si>
  <si>
    <t>Istok 100 R+ st Укр</t>
  </si>
  <si>
    <t>карта KSP Red</t>
  </si>
  <si>
    <t>Замена по гарантии Voltman 60 R+ st</t>
  </si>
  <si>
    <t xml:space="preserve">Продажа за 27.07.2019г  </t>
  </si>
  <si>
    <t>Bars 60 L+st</t>
  </si>
  <si>
    <t>GT-OIL ТОО</t>
  </si>
  <si>
    <t>KSP Shop Алиев Е</t>
  </si>
  <si>
    <t>Next 75 R+ st низк</t>
  </si>
  <si>
    <t>ТОО Крома КЗ</t>
  </si>
  <si>
    <t>АО ДСУ-13 ТОО (нет оплаты)</t>
  </si>
  <si>
    <t>Teyko 75+ jis</t>
  </si>
  <si>
    <t xml:space="preserve">Продажа за 28.07.2019г  </t>
  </si>
  <si>
    <t>KSP Магазин Тарасов М</t>
  </si>
  <si>
    <t>Hyper 75 R+ st Укр</t>
  </si>
  <si>
    <t xml:space="preserve">Продажа за 29.07.2019г  </t>
  </si>
  <si>
    <t>Istok 60 R+ erh</t>
  </si>
  <si>
    <t>KSP Магазин Табишев Б</t>
  </si>
  <si>
    <t>Фирма Лэу нет оплаты</t>
  </si>
  <si>
    <t>Гулденстрой нет оплаты</t>
  </si>
  <si>
    <t>Bars 75 L+ st</t>
  </si>
  <si>
    <t>KSP Магазин Шевченко Ю</t>
  </si>
  <si>
    <t>KSP Магазин Мушанова Г</t>
  </si>
  <si>
    <t>KSP Магазин Измаилов С</t>
  </si>
  <si>
    <t xml:space="preserve">Продажа за 30.07.2019г  </t>
  </si>
  <si>
    <t>70/70/70/90</t>
  </si>
  <si>
    <t>Скидка Эсбукеновна</t>
  </si>
  <si>
    <t>Xtream 100 R+</t>
  </si>
  <si>
    <t>KSP Магазин Кашкимбаев К</t>
  </si>
  <si>
    <t xml:space="preserve">Продажа за 31.07.2019г  </t>
  </si>
  <si>
    <t>Bars 60 R+ jis</t>
  </si>
  <si>
    <t>РСП Эталон ТОО</t>
  </si>
  <si>
    <t>Bars 60 L+ jis</t>
  </si>
  <si>
    <t>ИП Шульгин В.Н</t>
  </si>
  <si>
    <t>KSP магазин Серикбаев Р</t>
  </si>
  <si>
    <t>KSP магазин Ерденбекова Г</t>
  </si>
  <si>
    <t>Божко Александр Викторович ИП</t>
  </si>
  <si>
    <t xml:space="preserve">Стеклоочистители Valeo </t>
  </si>
  <si>
    <t>Moto 7L</t>
  </si>
  <si>
    <t xml:space="preserve">Продажа за 01.08.2019г  </t>
  </si>
  <si>
    <t>Скидка талон 10 %</t>
  </si>
  <si>
    <t>Rex 70 L+</t>
  </si>
  <si>
    <t>Energizer 110 R+ st</t>
  </si>
  <si>
    <t>Fire Ball 77 R+ st</t>
  </si>
  <si>
    <t>VITA BOTTLERS КАЗАХСТАН ТОО</t>
  </si>
  <si>
    <t>Hyper 60 R+ st укр</t>
  </si>
  <si>
    <t>ТЕКА-Проект ТОО</t>
  </si>
  <si>
    <t>Вернули долг от 26.07.2019 г в сумме 5000 тг</t>
  </si>
  <si>
    <t>Замена по гарантий с доплатой 16000 тг (T-rex 65 R+ jis)</t>
  </si>
  <si>
    <t>Замена по гарантий Voltman 70 R+ jis</t>
  </si>
  <si>
    <t xml:space="preserve">Продажа за 02.08.2019г  </t>
  </si>
  <si>
    <t>Замена по гарантий Next 40 R+ jis</t>
  </si>
  <si>
    <t>IFT PROJECT DEVELOPMENT ТОО</t>
  </si>
  <si>
    <t xml:space="preserve">Продажа за 03.08.2019г  </t>
  </si>
  <si>
    <t>Bars 100 L+Jis</t>
  </si>
  <si>
    <t>Istok 100 R+ Рос</t>
  </si>
  <si>
    <t>Teyko 100 R+</t>
  </si>
  <si>
    <t>75/100</t>
  </si>
  <si>
    <t>Скидка 4000 тг Аселя</t>
  </si>
  <si>
    <t xml:space="preserve">Продажа за 04.08.2019г  </t>
  </si>
  <si>
    <t>KSP Магазин Рахтаев Р</t>
  </si>
  <si>
    <t>KSP Магазин Абуов А</t>
  </si>
  <si>
    <t>Скидка 2000 тг Адиль Сейтказиевич</t>
  </si>
  <si>
    <t xml:space="preserve">Next Silver 60 R+ </t>
  </si>
  <si>
    <t>TOO Taxi Dim</t>
  </si>
  <si>
    <t>KSP Магазин Шәріпбек Р</t>
  </si>
  <si>
    <t>Автолампа Mitsuji H4</t>
  </si>
  <si>
    <t xml:space="preserve">Продажа за 05.08.2019г  </t>
  </si>
  <si>
    <t>Замена по гарантий Bars 60 L+ st</t>
  </si>
  <si>
    <t>Дворники М450 и М530</t>
  </si>
  <si>
    <t xml:space="preserve">Продажа за 06.08.2019г  </t>
  </si>
  <si>
    <t>KSP Магазин Орлов И</t>
  </si>
  <si>
    <t>ТермоТрансСервис ТОО</t>
  </si>
  <si>
    <t>KSP Магазин Кадырова А</t>
  </si>
  <si>
    <t>Next 230</t>
  </si>
  <si>
    <t>Замена по гарантий Next 75 L+ jis</t>
  </si>
  <si>
    <t>ИП Spets Energy Карта</t>
  </si>
  <si>
    <t>Дворники М410 и М600</t>
  </si>
  <si>
    <t>Fire ball 77 R+ st</t>
  </si>
  <si>
    <t>GT Oil service</t>
  </si>
  <si>
    <t>Сдал________________________Мухаметов А.Ш.</t>
  </si>
  <si>
    <t xml:space="preserve">Продажа за 07.08.2019г  </t>
  </si>
  <si>
    <t>KSP Магазин Айдарова А.</t>
  </si>
  <si>
    <t>KSP Магазин Елюбаев К</t>
  </si>
  <si>
    <t>KSP Магазин Елгин Р</t>
  </si>
  <si>
    <t>KSP Магазин Байгутов Г</t>
  </si>
  <si>
    <t>Moto 18</t>
  </si>
  <si>
    <t>Замена по гарантий Bars 100 R+ jis</t>
  </si>
  <si>
    <t>Bars 62 R+ jis</t>
  </si>
  <si>
    <t>Замена по гарантий Bars 62 R+ jis</t>
  </si>
  <si>
    <t>Hyper 100 R+ укр</t>
  </si>
  <si>
    <t>АО ДСУ-13 нет опл</t>
  </si>
  <si>
    <t>KSP Магазин Тойманов Н</t>
  </si>
  <si>
    <t>Возрат суммы 20 000 тг картой (06.08.2019)</t>
  </si>
  <si>
    <t xml:space="preserve">Продажа за 08.08.2019г  </t>
  </si>
  <si>
    <t>KSP Магазин Рустенбаев Д</t>
  </si>
  <si>
    <t>Varta 74 R+ st</t>
  </si>
  <si>
    <t>ТОО Сино ТехМаш</t>
  </si>
  <si>
    <t>KSP Магазин Арсаламова Равза</t>
  </si>
  <si>
    <t>Spets Energy ИП карта</t>
  </si>
  <si>
    <t>Клемма № 25001</t>
  </si>
  <si>
    <t xml:space="preserve">Продажа за 09.08.2019г  </t>
  </si>
  <si>
    <t>vega 60 R+ st</t>
  </si>
  <si>
    <t>KSP Магазин Жаулыбай Ә</t>
  </si>
  <si>
    <t>KSP Магазин Николаев C</t>
  </si>
  <si>
    <t>Замена по гарантий Mutlu 60 R+ jis</t>
  </si>
  <si>
    <t>Клемма № 25037</t>
  </si>
  <si>
    <t xml:space="preserve">Продажа за 10.08.2019г  </t>
  </si>
  <si>
    <t>Istok 60 укр</t>
  </si>
  <si>
    <t>T- rex 100 R+ jis</t>
  </si>
  <si>
    <t>KSP Магазин Естаева А</t>
  </si>
  <si>
    <t>KSP Магазин Дружинин Д</t>
  </si>
  <si>
    <t>Замена по гарантий Next 75 L+ st</t>
  </si>
  <si>
    <t>Замена по гарантий Power 60 R+ st</t>
  </si>
  <si>
    <t xml:space="preserve">Hankook 110 </t>
  </si>
  <si>
    <t>Замена по гарантий Медведь 60 (Астана)</t>
  </si>
  <si>
    <t xml:space="preserve">Продажа за 11.08.2019г  </t>
  </si>
  <si>
    <t>KSP Магазин Пономорев</t>
  </si>
  <si>
    <t>T- rex 75 R+ jis</t>
  </si>
  <si>
    <t>Кдеммы № 25037</t>
  </si>
  <si>
    <t xml:space="preserve">Продажа за 12.08.2019г  </t>
  </si>
  <si>
    <t>KSP Магазин Ибраймов М</t>
  </si>
  <si>
    <t>ТОО "АлматыҚұбырҚұрылыс"</t>
  </si>
  <si>
    <t>Bars Silver 190 КБ</t>
  </si>
  <si>
    <t>Карта Форте</t>
  </si>
  <si>
    <t xml:space="preserve">Vega 190 </t>
  </si>
  <si>
    <t>Next Silver 60 R+ низк</t>
  </si>
  <si>
    <t>70/70/100</t>
  </si>
  <si>
    <t>Varts 95 R+ Jis</t>
  </si>
  <si>
    <t>Bars Silver 60 R+ низк</t>
  </si>
  <si>
    <t>Клемма № 25027</t>
  </si>
  <si>
    <t>Стеклоочистители Mitsuji 26</t>
  </si>
  <si>
    <t xml:space="preserve">Продажа за 13.08.2019г  </t>
  </si>
  <si>
    <t>Mutlu 70 L+ Jis</t>
  </si>
  <si>
    <t>Hyper 60 R+ (Укр)</t>
  </si>
  <si>
    <t>Замена по гарантии Next 40 R+ Jis</t>
  </si>
  <si>
    <t>ТОО "Гулденстрой" без оп</t>
  </si>
  <si>
    <t>Стеклоочистители Mitsuji 14</t>
  </si>
  <si>
    <t xml:space="preserve">Продажа за 14.08.2019г  </t>
  </si>
  <si>
    <t>Hyper 75 R+ (Укр)</t>
  </si>
  <si>
    <t>ИП Назарбекова</t>
  </si>
  <si>
    <t>Замена по гарантии Voltman 100 R+</t>
  </si>
  <si>
    <t>ТОО ICE Pro</t>
  </si>
  <si>
    <t>Замена по гарантии Istok 140 2 шт</t>
  </si>
  <si>
    <t xml:space="preserve">Продажа за 15.08.2019г  </t>
  </si>
  <si>
    <t>Карта ТОО Generation Service</t>
  </si>
  <si>
    <t>KSP Магазин Бейсенбекова Н</t>
  </si>
  <si>
    <t>ТОО Агромашхолдинг</t>
  </si>
  <si>
    <t>ТОО Бай Тау Сервис</t>
  </si>
  <si>
    <t>Скидка 1000 тг. Галым аға</t>
  </si>
  <si>
    <t>Мархабат Мейірбековна 2000 скидка</t>
  </si>
  <si>
    <t>Замена по гарантии Bars 50 L+ Jis</t>
  </si>
  <si>
    <t>Energizer 110 R+ Prem</t>
  </si>
  <si>
    <t>ТОО Arte Di Lusso нет оп</t>
  </si>
  <si>
    <t>ТОО ДСУ-13 нет оп</t>
  </si>
  <si>
    <t>Автолампы Narva H4</t>
  </si>
  <si>
    <t xml:space="preserve">Продажа за 16.08.2019г  </t>
  </si>
  <si>
    <t xml:space="preserve">Продажа за 17.08.2019г  </t>
  </si>
  <si>
    <t>Замена по гарантий Rex 36 R+ jis</t>
  </si>
  <si>
    <t xml:space="preserve">Алматы Транс Снаб ТОО </t>
  </si>
  <si>
    <t>Замена по гарантий c допл T-rex 65 R+ jis</t>
  </si>
  <si>
    <t>KSP Магазин Сулейманов А</t>
  </si>
  <si>
    <t>Карта ИП Spets Energy</t>
  </si>
  <si>
    <t>KSP Магазин Горикова А.</t>
  </si>
  <si>
    <t>KPS Магазин Қарсыбеков Д.</t>
  </si>
  <si>
    <t xml:space="preserve">Продажа за 18.08.2019г  </t>
  </si>
  <si>
    <t>KSP Магазин Алимтонова А.</t>
  </si>
  <si>
    <t>ТОО Темир-Дос Карта</t>
  </si>
  <si>
    <t>Hyper 75 R+ Укр</t>
  </si>
  <si>
    <t>Замена Bars 65 R+ Jis от 17.08.2019 г.</t>
  </si>
  <si>
    <t>Замена по гарантии Bars 75 R+ Jis</t>
  </si>
  <si>
    <t xml:space="preserve">Продажа за 19.08.2019г  </t>
  </si>
  <si>
    <t xml:space="preserve">Fire Ball 60 R+ </t>
  </si>
  <si>
    <t>Автолампа P21/W5</t>
  </si>
  <si>
    <t>Energizer AAA Max</t>
  </si>
  <si>
    <t>Клемма 25008</t>
  </si>
  <si>
    <t xml:space="preserve">Продажа за 20.08.2019г  </t>
  </si>
  <si>
    <t>KSP Магазин Войтенко Э</t>
  </si>
  <si>
    <t xml:space="preserve">Istok 77 R+ </t>
  </si>
  <si>
    <t>Bars 62 R+ бел</t>
  </si>
  <si>
    <t>KSP Магазин Ельчибаев М</t>
  </si>
  <si>
    <t>KSP Магазин Усенов К</t>
  </si>
  <si>
    <t xml:space="preserve">Продажа за 21.08.2019г  </t>
  </si>
  <si>
    <t>ТОО Электроматериалы</t>
  </si>
  <si>
    <t>KSP Магазин Жабаев А</t>
  </si>
  <si>
    <t>Bars 90 L+ Jis</t>
  </si>
  <si>
    <t>ТОО ПФ Электросервис</t>
  </si>
  <si>
    <t>Замена по гарантии Bars 65 R+ Jis</t>
  </si>
  <si>
    <t>ТОО Isnterbric</t>
  </si>
  <si>
    <t xml:space="preserve">Продажа за 22.08.2019г  </t>
  </si>
  <si>
    <t>Mutlu 63 R+</t>
  </si>
  <si>
    <t>Замена по гарантии Mutlu 63 R+</t>
  </si>
  <si>
    <t xml:space="preserve">Карта. 3000 тг скидка </t>
  </si>
  <si>
    <t>Батарея Energizer 2025</t>
  </si>
  <si>
    <t xml:space="preserve">Продажа за 23.08.2019г  </t>
  </si>
  <si>
    <t>KSP Магазин Мазабеков С</t>
  </si>
  <si>
    <t xml:space="preserve">Замена по гарантии Voltman 100 R+ </t>
  </si>
  <si>
    <t>ТОО ДСУ-13 нет оп.</t>
  </si>
  <si>
    <t>KSP Магазин Рысбек М</t>
  </si>
  <si>
    <t>KSP Ишан Ф</t>
  </si>
  <si>
    <t>KSP Магазин Молочиев А</t>
  </si>
  <si>
    <t>Замена по гарантии Mutlu 55 R+ Jis</t>
  </si>
  <si>
    <t>KSP Магазин Умирзаков Д</t>
  </si>
  <si>
    <t xml:space="preserve">Forlux 60 R+ </t>
  </si>
  <si>
    <t>70/70/60</t>
  </si>
  <si>
    <t>Bars 75 R+ низкий</t>
  </si>
  <si>
    <t>Racer 190 Кб</t>
  </si>
  <si>
    <t>ТОО Тау Бетон</t>
  </si>
  <si>
    <t>KSP Магазин Сабуров А</t>
  </si>
  <si>
    <t>KSP Магазин Татаринов М</t>
  </si>
  <si>
    <t>ТОО Ушконыр ҰН НБ и К</t>
  </si>
  <si>
    <t>Клеммы гр лента</t>
  </si>
  <si>
    <t xml:space="preserve">Продажа за 24.08.2019г  </t>
  </si>
  <si>
    <t xml:space="preserve">Продажа за 25.08.2019г  </t>
  </si>
  <si>
    <t>Замена брака по гарантий Bars 62 L+ st</t>
  </si>
  <si>
    <t>KSP Магазин Харисов Р</t>
  </si>
  <si>
    <t>KSP Магазин Каумбаев</t>
  </si>
  <si>
    <t>KSP Магазин Абиыров М</t>
  </si>
  <si>
    <t>ТОО SafeLink</t>
  </si>
  <si>
    <t>Клеммы с барашком № 25037</t>
  </si>
  <si>
    <t>Energizer 60 R+ St</t>
  </si>
  <si>
    <t>Mutlu 90 L+ Jis</t>
  </si>
  <si>
    <t>KSP Магазин Косарев М.</t>
  </si>
  <si>
    <t>Mutlu 190 Euro</t>
  </si>
  <si>
    <t>Замена брака по гарантии Mutlu 190 Euro</t>
  </si>
  <si>
    <t>Istok 60 R+ UK</t>
  </si>
  <si>
    <t>Барс 77 R+ St</t>
  </si>
  <si>
    <t>Bars 62 R+ белый, обсл</t>
  </si>
  <si>
    <t>KSP Магазин Кусниев Н.</t>
  </si>
  <si>
    <t>Мото 7А сухоз.</t>
  </si>
  <si>
    <t>Mutlu 100 L+ Jis</t>
  </si>
  <si>
    <t>Hyper 75 R+ UK</t>
  </si>
  <si>
    <t>Клеммы с барашком № 25001</t>
  </si>
  <si>
    <t>Mitsuji M650</t>
  </si>
  <si>
    <t xml:space="preserve">Продажа за 26.08.2019г  </t>
  </si>
  <si>
    <t xml:space="preserve">Продажа за 27.08.2019г  </t>
  </si>
  <si>
    <t>KSP  Магазин Гусеинов М</t>
  </si>
  <si>
    <t>KSP  Магазин Петрова Е</t>
  </si>
  <si>
    <t>KSP  Магазин Жайсанов Б</t>
  </si>
  <si>
    <t>KSP  Магазин Марар В</t>
  </si>
  <si>
    <t>Замена по гарантии Next 42 R+ Jis</t>
  </si>
  <si>
    <t>Замена по гарантии Bars 42 R+ Jis</t>
  </si>
  <si>
    <t>KSP  Магазин Казиев Б</t>
  </si>
  <si>
    <t>KSP  Магазин Миррахимов Д</t>
  </si>
  <si>
    <t>KSP  Магазин Бралинов А</t>
  </si>
  <si>
    <t xml:space="preserve">Taxi 60 R+ </t>
  </si>
  <si>
    <t>W Star 60 R+</t>
  </si>
  <si>
    <t>KSP  Магазин Абишев Б</t>
  </si>
  <si>
    <t>KSP  Магазин Кулымбаева А</t>
  </si>
  <si>
    <t>ТОО ДСУ-13</t>
  </si>
  <si>
    <t>KSP  Магазин Елеубаев У</t>
  </si>
  <si>
    <t>Клеммы переходники</t>
  </si>
  <si>
    <t>ТОО Флора Алматы</t>
  </si>
  <si>
    <t>KSP Магазин Купин П</t>
  </si>
  <si>
    <t>KSP Магазин Максимович А</t>
  </si>
  <si>
    <t>Fire Ball 190</t>
  </si>
  <si>
    <t>KSP Магазин Айдарбеков В</t>
  </si>
  <si>
    <t>KSP Магазин Жунускулов Р</t>
  </si>
  <si>
    <t>KSP Магазин Сулейменов Ш</t>
  </si>
  <si>
    <t>KSP Магазин Середина С</t>
  </si>
  <si>
    <t>KSP Магазин Волосатов В</t>
  </si>
  <si>
    <t>KSP Магазин Омарбеков С</t>
  </si>
  <si>
    <t xml:space="preserve">Next Silver 75 R+ </t>
  </si>
  <si>
    <t>KSP Магазин Исмаилов Д</t>
  </si>
  <si>
    <t>KSP Магазин Талғатқызы Ж</t>
  </si>
  <si>
    <t>KSP Магазин Огородников А</t>
  </si>
  <si>
    <t>KSP Магазин Абеленцев А</t>
  </si>
  <si>
    <t>KSP Магазин Абеленцева О</t>
  </si>
  <si>
    <t>KSP Магазин Кобзев А</t>
  </si>
  <si>
    <t xml:space="preserve">Продажа за 28.08.2019г  </t>
  </si>
  <si>
    <t xml:space="preserve">Продажа за 29.08.2019г  </t>
  </si>
  <si>
    <t>KSP Магазин Торебеков А</t>
  </si>
  <si>
    <t>KSP Магазин Испанов А</t>
  </si>
  <si>
    <t>KSP Магазин Молдахан Д</t>
  </si>
  <si>
    <t>ТОО Asia Құрылыс N.A.</t>
  </si>
  <si>
    <t>KSP Магазин Туганбаев Е</t>
  </si>
  <si>
    <t>KSP Магазин Ромасева Д</t>
  </si>
  <si>
    <t>T rex 65 R+ Jis</t>
  </si>
  <si>
    <t xml:space="preserve">Racer 90 L+ </t>
  </si>
  <si>
    <t>KSP Магазин Казакпаев А</t>
  </si>
  <si>
    <t>KSP Магазин Кулушов Б</t>
  </si>
  <si>
    <t>Hankook 55</t>
  </si>
  <si>
    <t>KSP Магазин Якунин К</t>
  </si>
  <si>
    <t>Замена по гарантии Energizer 100 R+ Prem</t>
  </si>
  <si>
    <t>KSP Магазин Беширов К</t>
  </si>
  <si>
    <t>KSP Магазин Харсанов М</t>
  </si>
  <si>
    <t>75/60</t>
  </si>
  <si>
    <t>Замена по гарантии Voltman 95 L+ Jis</t>
  </si>
  <si>
    <t xml:space="preserve">Замена по гарантии Fire Ball 60 R+ </t>
  </si>
  <si>
    <t>KSP Магазин Элефтерияди Д</t>
  </si>
  <si>
    <t>KSP QR</t>
  </si>
  <si>
    <t>Bars 75 L+ низкий</t>
  </si>
  <si>
    <t>90/90/75</t>
  </si>
  <si>
    <t>KSP Магазин Жармено Е</t>
  </si>
  <si>
    <t>60/70/70</t>
  </si>
  <si>
    <t>KSP Магазин Сарсембаева Г</t>
  </si>
  <si>
    <t>Energizer Maximum AA</t>
  </si>
  <si>
    <t xml:space="preserve">Продажа за 01.09.2019г  </t>
  </si>
  <si>
    <t>KSP Магазин Сайпул Д</t>
  </si>
  <si>
    <t>Mutlu 100 L+jis</t>
  </si>
  <si>
    <t>Mutlu 100 L+ st</t>
  </si>
  <si>
    <t>KSP Магазин Миленин Д</t>
  </si>
  <si>
    <t>Racer 70 L+ st</t>
  </si>
  <si>
    <t>KSP Магазин Жукиев У</t>
  </si>
  <si>
    <t>KSP Магазин Койшибекова А</t>
  </si>
  <si>
    <t>KSP Магазин Кожекеев А</t>
  </si>
  <si>
    <t>Замена по гарантии Bars 75 R+ jis</t>
  </si>
  <si>
    <t>Замена по гарантии Voltman 65 R+ st</t>
  </si>
  <si>
    <t>Замена по гарантии T-rex 100 R+ jis</t>
  </si>
  <si>
    <t>Bars R+ st</t>
  </si>
  <si>
    <t>Замена по гарантии Bars 60 R+ st</t>
  </si>
  <si>
    <t>Замена по гарантии W-Star 60 prem</t>
  </si>
  <si>
    <t>Замена по гарантии Teyko 65 R+ jis</t>
  </si>
  <si>
    <t>Замена по гарантии Электра 60 R+ st</t>
  </si>
  <si>
    <t>Замена по гарантии Teyko 75 R+ jis 2 шт с допл</t>
  </si>
  <si>
    <t>Замена по гарантии T- rex 75 R+ jis 1 шт с допл</t>
  </si>
  <si>
    <t>Varta 12 ah</t>
  </si>
  <si>
    <t>Продажа за 30.08.2019г  ( Записаны на 01.09.2019г)</t>
  </si>
  <si>
    <t>Продажа за 31.08.2019г   ( Записаны на 01.09.2019г)</t>
  </si>
  <si>
    <t xml:space="preserve">Продажа за 02.09.2019г  </t>
  </si>
  <si>
    <t>Vector 7</t>
  </si>
  <si>
    <t>18/42</t>
  </si>
  <si>
    <t>KSP Магазин Кавлиев А</t>
  </si>
  <si>
    <t>Hyper 60 R+ st рос</t>
  </si>
  <si>
    <t>KSP RED и Карта</t>
  </si>
  <si>
    <t>Замена по гарантий Energizer 95 R+ jis</t>
  </si>
  <si>
    <t>KSP Магазин Керимкул А</t>
  </si>
  <si>
    <t>Дворники 480/550</t>
  </si>
  <si>
    <t xml:space="preserve">Продажа за 03.09.2019г  </t>
  </si>
  <si>
    <t xml:space="preserve">Racer 190 </t>
  </si>
  <si>
    <t>Bars 50 R+ jis толс</t>
  </si>
  <si>
    <t>KSP Магазин Абдрахманов А</t>
  </si>
  <si>
    <t>50/60/100/100</t>
  </si>
  <si>
    <t>KSP Магазин Жансаев Н</t>
  </si>
  <si>
    <t>Bars 50 R+ Jis толс</t>
  </si>
  <si>
    <t>Каспи магазин Касымкулов Д</t>
  </si>
  <si>
    <t>100/75</t>
  </si>
  <si>
    <t>Mutlu 60 L+ st</t>
  </si>
  <si>
    <t>Каспи магазин Садыков Ж</t>
  </si>
  <si>
    <t>ТОО TNS-Intec</t>
  </si>
  <si>
    <t>ТОО РСП Эталон</t>
  </si>
  <si>
    <t>Каспи магазин Исаев А</t>
  </si>
  <si>
    <t>Bars 62 R+ обсл. бел</t>
  </si>
  <si>
    <t>Energy 100 R+</t>
  </si>
  <si>
    <t>ТОО Almaty Green Fields</t>
  </si>
  <si>
    <t>Каспи магазин Молдабекова А</t>
  </si>
  <si>
    <t xml:space="preserve">Продажа за 04.09.2019г  </t>
  </si>
  <si>
    <t>Расход Павлодар</t>
  </si>
  <si>
    <t>KSP Red 2 карточки</t>
  </si>
  <si>
    <t>Каспи магазин Туреханов А</t>
  </si>
  <si>
    <t>Замена по гарантии Voltman 74 R+</t>
  </si>
  <si>
    <t xml:space="preserve">KSP Red </t>
  </si>
  <si>
    <t>TOO Garipov</t>
  </si>
  <si>
    <t>6FM18</t>
  </si>
  <si>
    <t>Ароматизатор</t>
  </si>
  <si>
    <t xml:space="preserve">Продажа за 05.09.2019г  </t>
  </si>
  <si>
    <t xml:space="preserve">Продажа за 06.09.2019г  </t>
  </si>
  <si>
    <t>TOO GT Oil Service</t>
  </si>
  <si>
    <t>ТОО Электросервис</t>
  </si>
  <si>
    <t>Каспи магазин Курбаналиев К</t>
  </si>
  <si>
    <t>ТОО Техснабэлектрикс</t>
  </si>
  <si>
    <t>Energy 100</t>
  </si>
  <si>
    <t>ТОО Алтын Дан</t>
  </si>
  <si>
    <t>Каспи магазин Нурлыбеков Д</t>
  </si>
  <si>
    <t>10 % скидка по талону</t>
  </si>
  <si>
    <t xml:space="preserve">Продажа за 07.09.2019г  </t>
  </si>
  <si>
    <t>Каспи магазин Кабденова Д</t>
  </si>
  <si>
    <t xml:space="preserve">Замена по гарантии Racer 60 R+ </t>
  </si>
  <si>
    <t>Bars 50 R+ Jis тонк</t>
  </si>
  <si>
    <t xml:space="preserve">Продажа за 08.09.2019г  </t>
  </si>
  <si>
    <t>Racer 75 R+ St</t>
  </si>
  <si>
    <t>Next 75 R+ St</t>
  </si>
  <si>
    <t>Замена по гарантии Bars 75 R+ St</t>
  </si>
  <si>
    <t>Скидка 1000 (Арман)</t>
  </si>
  <si>
    <t>Mutlu 75 R+ L3</t>
  </si>
  <si>
    <t>Скидка 1000 (Г.А.)</t>
  </si>
  <si>
    <t>Voltman 74 R+ St</t>
  </si>
  <si>
    <t>Каспи магазин Ахметов Д</t>
  </si>
  <si>
    <t>смешанная оплата(19000 KSP Red )</t>
  </si>
  <si>
    <t>Замена по гарантии Forlux 74 R+</t>
  </si>
  <si>
    <t>карта + доставка1000</t>
  </si>
  <si>
    <t>Каспи магазин Майлибаев</t>
  </si>
  <si>
    <t>Сдал________________________Пуртов Д</t>
  </si>
  <si>
    <t xml:space="preserve">Продажа за 09.09.2019г  </t>
  </si>
  <si>
    <t>Каспи магазин Чубаров О</t>
  </si>
  <si>
    <t xml:space="preserve">Hyper 75 R+ Uk </t>
  </si>
  <si>
    <t xml:space="preserve">Istok 60 R+ RU </t>
  </si>
  <si>
    <t>Замена по гарантии Istok 60 R+ RU</t>
  </si>
  <si>
    <t xml:space="preserve">Замена по гарантии Racer 60 L+ </t>
  </si>
  <si>
    <t>Каспи магазин Оспанов Е</t>
  </si>
  <si>
    <t>ТОО Сабиум</t>
  </si>
  <si>
    <t>Hyper 190 UK</t>
  </si>
  <si>
    <t>ТОО АлматыҚұбырҚұрылыс</t>
  </si>
  <si>
    <t>Varta 12</t>
  </si>
  <si>
    <t>Next 100 R+ бел. обсл</t>
  </si>
  <si>
    <t>Moto 6FM9</t>
  </si>
  <si>
    <t>Сдал________________________Әбілқасымұлы Н.</t>
  </si>
  <si>
    <t xml:space="preserve">Продажа за 10.09.2019г  </t>
  </si>
  <si>
    <t>ТОО Фирма СМР</t>
  </si>
  <si>
    <t>Карта Скидка Г.А.</t>
  </si>
  <si>
    <t>Bars 77 L+ бел</t>
  </si>
  <si>
    <t>Bars 62 R+ бел. обс</t>
  </si>
  <si>
    <t>Каспи магазин Бейспаев Б</t>
  </si>
  <si>
    <t>Каспи магазин Ибрагимов А</t>
  </si>
  <si>
    <t>Замена по гарантии Energizer 95 R+ Jis</t>
  </si>
  <si>
    <t>Mutlu 90 R+ Jis</t>
  </si>
  <si>
    <t>TOO GT OIL Service</t>
  </si>
  <si>
    <t>Sail 50 R+ Jis тонк.</t>
  </si>
  <si>
    <t xml:space="preserve">Продажа за 11.09.2019г  </t>
  </si>
  <si>
    <t>Voltman 60 A R+ St</t>
  </si>
  <si>
    <t>Каспи магазин Омаров Н.</t>
  </si>
  <si>
    <t>Bars 190 Кам.Болт</t>
  </si>
  <si>
    <t>Racer 60A R+</t>
  </si>
  <si>
    <t>Замена по гарантии Westa 65R+</t>
  </si>
  <si>
    <t>Bars 75R+Jis</t>
  </si>
  <si>
    <t>ТОО Тат-Арка</t>
  </si>
  <si>
    <t>Next 100 R+ бел.обсл</t>
  </si>
  <si>
    <t>Bars 62 R+ бел. обсл</t>
  </si>
  <si>
    <t>Замена по гарантии Voltman 225 г. Костанай</t>
  </si>
  <si>
    <t>Замена по гарантии Voltman 225 Рустембаев</t>
  </si>
  <si>
    <t>Каспи магазин Радченко А</t>
  </si>
  <si>
    <t>Bars 50 R+ Jis толс.</t>
  </si>
  <si>
    <t>Каспи магазин Шугобай С</t>
  </si>
  <si>
    <t>Racer 190 евро</t>
  </si>
  <si>
    <t>ТОО Agroprark Ontustik</t>
  </si>
  <si>
    <t>Bars 50 L+ Jis тонк.</t>
  </si>
  <si>
    <t>Каспи магазин Алим Н</t>
  </si>
  <si>
    <t>Замена по гарантии Mutlu 75 R+ Jis</t>
  </si>
  <si>
    <t>Наклемники 25001</t>
  </si>
  <si>
    <t>ТОО Пожарная Безопасность</t>
  </si>
  <si>
    <t>Istok 100 R+ UK</t>
  </si>
  <si>
    <t>ТОО Асыл Ресорсес Карта</t>
  </si>
  <si>
    <t>Next 100 R+ бел. обс</t>
  </si>
  <si>
    <t>Bars 50 R+ Jis толст.</t>
  </si>
  <si>
    <t>Каспи магазин Шиндаков С</t>
  </si>
  <si>
    <t>Каспи магазин Кокенов А</t>
  </si>
  <si>
    <t>Каспи магазин Сарсикеев Э</t>
  </si>
  <si>
    <t>ТОО Арыстан Құрылыс</t>
  </si>
  <si>
    <t>Каспи магазин Бацаева А</t>
  </si>
  <si>
    <t xml:space="preserve">Продажа за 12.09.2019г  </t>
  </si>
  <si>
    <t xml:space="preserve">Продажа за 13.09.2019г  </t>
  </si>
  <si>
    <t>TOO Smart Satu DC</t>
  </si>
  <si>
    <t>ТОО AAEngineering Group Карта</t>
  </si>
  <si>
    <t>Каспи магазин Абилова З</t>
  </si>
  <si>
    <t>TOO Isker Company</t>
  </si>
  <si>
    <t>ТОО Метропроект</t>
  </si>
  <si>
    <t>T Rex 100 R+ prem</t>
  </si>
  <si>
    <t>Forlux 74 R+ St</t>
  </si>
  <si>
    <t>Замена по гарантии Forlux 74 R+ St</t>
  </si>
  <si>
    <t>Westa 74 R+ St</t>
  </si>
  <si>
    <t>Hyper 60 R+St Uk</t>
  </si>
  <si>
    <t xml:space="preserve">Voltman 70 R+ Jis </t>
  </si>
  <si>
    <t xml:space="preserve">Каспи магазин Кауыншиев М </t>
  </si>
  <si>
    <t>Next 100 R+ St</t>
  </si>
  <si>
    <t>Istok 60 R+ Uk</t>
  </si>
  <si>
    <t xml:space="preserve">Продажа за 14.09.2019г  </t>
  </si>
  <si>
    <t xml:space="preserve">Продажа за 15.09.2019г  </t>
  </si>
  <si>
    <t>Hyper 60 R+ Uk</t>
  </si>
  <si>
    <t>Energizer  68 R+ Jis</t>
  </si>
  <si>
    <t>Замена по гарантии Teyko 75 R+ Jis</t>
  </si>
  <si>
    <t xml:space="preserve">Продажа за 16.09.2019г  </t>
  </si>
  <si>
    <t>Fire Ball 77 R+</t>
  </si>
  <si>
    <t>ИП Абдуллина</t>
  </si>
  <si>
    <t>Каспи магазин Желилов К</t>
  </si>
  <si>
    <t>ТОО "Golden Rill Group"</t>
  </si>
  <si>
    <t>Hankook 105 R+</t>
  </si>
  <si>
    <t>Bars 50 R+ Jis толст</t>
  </si>
  <si>
    <t>6FM9A</t>
  </si>
  <si>
    <t>6FM18A</t>
  </si>
  <si>
    <t>Bars 50 R+ Jis тонк.</t>
  </si>
  <si>
    <t>Bars 75 R+ низк.</t>
  </si>
  <si>
    <t>Каспи магазин Ильясова Н</t>
  </si>
  <si>
    <t>Каспи магазин Жакаева Б</t>
  </si>
  <si>
    <t xml:space="preserve">Продажа за 17.09.2019г  </t>
  </si>
  <si>
    <t>Bars 62 R+ бел. Обс</t>
  </si>
  <si>
    <t xml:space="preserve">Energizer 60 R+ </t>
  </si>
  <si>
    <t>Замена по гарантии  Energizer 68 R+ Jis</t>
  </si>
  <si>
    <t>ДСУ13 ( без оплаты)</t>
  </si>
  <si>
    <t xml:space="preserve">Forlux 100 R+ </t>
  </si>
  <si>
    <t>Каспи магазин Маткаримов З.</t>
  </si>
  <si>
    <t>W-Star 77 R+ prem.</t>
  </si>
  <si>
    <t>Bars 75 R+ St</t>
  </si>
  <si>
    <t>Каспи магазин Казиева А</t>
  </si>
  <si>
    <t>ТОО "АС Снаб"</t>
  </si>
  <si>
    <t>Карта+нал</t>
  </si>
  <si>
    <t>Каспи магази Нурбеков Д.</t>
  </si>
  <si>
    <t>Замена по гарантии Teyko 42 R+ jis</t>
  </si>
  <si>
    <t>ТОО LVR Asia</t>
  </si>
  <si>
    <t xml:space="preserve">Продажа за 18.09.2019г  </t>
  </si>
  <si>
    <t xml:space="preserve">Forlux 192 </t>
  </si>
  <si>
    <t>Замена по гарантии Voltman 192 Ақтөбе Шин Торг</t>
  </si>
  <si>
    <t>ИП Сулейменова</t>
  </si>
  <si>
    <t>Замена по гарантии Voltman 70 R+ Jis</t>
  </si>
  <si>
    <t>Замена по гарантии Voltman 70 L+ Jis</t>
  </si>
  <si>
    <t xml:space="preserve">Varta 12 </t>
  </si>
  <si>
    <t>Каспи магазин Рахманов Т</t>
  </si>
  <si>
    <t>Наклемник без этикетки</t>
  </si>
  <si>
    <t xml:space="preserve">Продажа за 19.09.2019г  </t>
  </si>
  <si>
    <t>Карта(Перемещ. С Рыскулова)</t>
  </si>
  <si>
    <t>Forlux 60 R+  17г</t>
  </si>
  <si>
    <t>Скидка 3000 Асель</t>
  </si>
  <si>
    <t>Bars 140 Evro</t>
  </si>
  <si>
    <t>ТОО "Арыстан Курылыс"</t>
  </si>
  <si>
    <t>Bars 50 R+ толст.</t>
  </si>
  <si>
    <t>Bars 50 R+ тонк.</t>
  </si>
  <si>
    <t>GT Oil</t>
  </si>
  <si>
    <t>T-Rex 77 R+ Prem</t>
  </si>
  <si>
    <t>W-Star 60 R+ Prem</t>
  </si>
  <si>
    <t>ТОО "Каз Гео Инвест"</t>
  </si>
  <si>
    <t xml:space="preserve">Energizer 125 L+  </t>
  </si>
  <si>
    <t>TOO SBI Ingineering</t>
  </si>
  <si>
    <t>ТОО Платформа А</t>
  </si>
  <si>
    <t>Bars 90 L+ St</t>
  </si>
  <si>
    <t>Energizer 70 R+ низ</t>
  </si>
  <si>
    <t>TOO Svord Industries</t>
  </si>
  <si>
    <t xml:space="preserve">Bars 75 R+ St </t>
  </si>
  <si>
    <t>Каспи магазин Насыр С</t>
  </si>
  <si>
    <t>Каспи магазин Хамза А</t>
  </si>
  <si>
    <t>Karhu 77 L+</t>
  </si>
  <si>
    <t xml:space="preserve">Каспи магазин Батыралиев Н </t>
  </si>
  <si>
    <t xml:space="preserve">Продажа за 20.09.2019г  </t>
  </si>
  <si>
    <t>Varta 60R+ Jis</t>
  </si>
  <si>
    <t>Fire Ball 140 Evro</t>
  </si>
  <si>
    <t>Forlux 60 R+ 18</t>
  </si>
  <si>
    <t>ТОО Новые Технологии Безопастности ГРУПП</t>
  </si>
  <si>
    <t>Fire Ball 100 R+</t>
  </si>
  <si>
    <t>TOO Vita Battlers</t>
  </si>
  <si>
    <t xml:space="preserve">Bars 100 R+ </t>
  </si>
  <si>
    <t>R-rex 60 R+ Prem</t>
  </si>
  <si>
    <t>Bars 62 R+ St</t>
  </si>
  <si>
    <t>Алматы Транс Снаб</t>
  </si>
  <si>
    <t>Bars 77 L+ St</t>
  </si>
  <si>
    <t>Forlux 65 R+ St</t>
  </si>
  <si>
    <t>KSP Магазин Жуынисхан М</t>
  </si>
  <si>
    <t>Агромаш Холдинг</t>
  </si>
  <si>
    <t>Нурлан 2000 скидка</t>
  </si>
  <si>
    <t>ТОО Авантажфуд</t>
  </si>
  <si>
    <t xml:space="preserve">Продажа за 21.09.2019г  </t>
  </si>
  <si>
    <t>Istok 100 R+ Rus</t>
  </si>
  <si>
    <t>Next 62 L+ бел. обс</t>
  </si>
  <si>
    <t>Bars 190 п.б.</t>
  </si>
  <si>
    <t>Электра 75 L+</t>
  </si>
  <si>
    <t>Bars 190 к.б.</t>
  </si>
  <si>
    <t xml:space="preserve">ТОО Фирма ЛЭУ </t>
  </si>
  <si>
    <t>Каспи магазин Еспембетов Ж</t>
  </si>
  <si>
    <t xml:space="preserve">Продажа за 22.09.2019г  </t>
  </si>
  <si>
    <t>Ароматизатор Bob</t>
  </si>
  <si>
    <t xml:space="preserve">Westa 74 R+ </t>
  </si>
  <si>
    <t>ИП Spec Energy</t>
  </si>
  <si>
    <t>метропроект</t>
  </si>
  <si>
    <t>Next 100 R+ бел.</t>
  </si>
  <si>
    <t>замена по гарантии Bars 100 R+ St</t>
  </si>
  <si>
    <t xml:space="preserve">Racer 60 L+ 1 </t>
  </si>
  <si>
    <t>Fire Ball</t>
  </si>
  <si>
    <t>Voltman 60 L+ St</t>
  </si>
  <si>
    <t>Too Galanz Bootlers</t>
  </si>
  <si>
    <t>Bars 75 RE+ St</t>
  </si>
  <si>
    <t>Каспи магазин Сыздыков К.</t>
  </si>
  <si>
    <t>Racer 190 К.б.</t>
  </si>
  <si>
    <t>замена по гарантии Bars 60 R+St</t>
  </si>
  <si>
    <t>Next 62 R+ St</t>
  </si>
  <si>
    <t>Каспи магазин Ахметкеримов Н.</t>
  </si>
  <si>
    <t>Bars 90 R+ St</t>
  </si>
  <si>
    <t>Каспи магазин Айбарулы Е.</t>
  </si>
  <si>
    <t>Narwa H7</t>
  </si>
  <si>
    <t xml:space="preserve">Продажа за 23.09.2019г  </t>
  </si>
  <si>
    <t xml:space="preserve">Продажа за 24.09.2019г  </t>
  </si>
  <si>
    <t>Замена по гарантии Fire Ball 60 R+</t>
  </si>
  <si>
    <t>Каспи магазин Матаев Е</t>
  </si>
  <si>
    <t>Каспи магазин Джакыпбекова М</t>
  </si>
  <si>
    <t>Замена по гарантии Bars 75 R+ st</t>
  </si>
  <si>
    <t>Каспи магазин Килибаева Ж</t>
  </si>
  <si>
    <t>Сдал__________________________Әбілқасымұлы Н.</t>
  </si>
  <si>
    <t>Замена по гарантии Bars 190 к.б.</t>
  </si>
  <si>
    <t>ТОО BMC</t>
  </si>
  <si>
    <t>ТОО Гулденстрой</t>
  </si>
  <si>
    <t>ТОО Galanz Bottlers</t>
  </si>
  <si>
    <t>Каспи магазин Серикбаев О</t>
  </si>
  <si>
    <t>Каспи магазин Валеев А</t>
  </si>
  <si>
    <t>Каспи магазин Пожидаев А</t>
  </si>
  <si>
    <t>Замена по гарантии с доплатой Bars 75 R+ Jis</t>
  </si>
  <si>
    <t>Каспи магазин Түйеші С</t>
  </si>
  <si>
    <t>Каспи магазин Шагырбаев С</t>
  </si>
  <si>
    <t xml:space="preserve">Продажа за 25.09.2019г  </t>
  </si>
  <si>
    <t xml:space="preserve">Продажа за 26.09.2019г  </t>
  </si>
  <si>
    <t>ИП Spets Energy</t>
  </si>
  <si>
    <t xml:space="preserve">Продажа за 27.09.2019г  </t>
  </si>
  <si>
    <t>Energizer 68R+</t>
  </si>
  <si>
    <t>Сая Самал</t>
  </si>
  <si>
    <t>Каспи магазин Рудик И</t>
  </si>
  <si>
    <t>Mutlu 80 L+ Jis</t>
  </si>
  <si>
    <t>Каспи магазин Дауткулов Д</t>
  </si>
  <si>
    <t xml:space="preserve">Продажа за 28.09.2019г  </t>
  </si>
  <si>
    <t>Bars 230 A</t>
  </si>
  <si>
    <t>замена по гарантии Bars 230</t>
  </si>
  <si>
    <t>ТОО Луч</t>
  </si>
  <si>
    <t>Hankook 70 R+</t>
  </si>
  <si>
    <t>Hankook 70 L+</t>
  </si>
  <si>
    <t>Замена по гарантии Rex 80 R+ Jis</t>
  </si>
  <si>
    <t>Bars 60 R+ St</t>
  </si>
  <si>
    <t>Next 40 R+ Jis тонк.</t>
  </si>
  <si>
    <t>Mutlu 75L+ Jis</t>
  </si>
  <si>
    <t>Next 60 R+ белый низ.</t>
  </si>
  <si>
    <t xml:space="preserve">Продажа за 29.09.2019г  </t>
  </si>
  <si>
    <t>Каспи магазин Берлизов Д</t>
  </si>
  <si>
    <t>Bars 50 L+ Jis тонк</t>
  </si>
  <si>
    <t>Каспи магазин Кускеев Д</t>
  </si>
  <si>
    <t xml:space="preserve">Продажа за 30.09.2019г  </t>
  </si>
  <si>
    <t>ТОО Азия Центр</t>
  </si>
  <si>
    <t>ТОО Ascoinvest</t>
  </si>
  <si>
    <t>W Star 100 R+ Prem</t>
  </si>
  <si>
    <t>ТОО КазПромҚұрылыс</t>
  </si>
  <si>
    <t>ТОО Агро Импекс Алатау</t>
  </si>
  <si>
    <t>ТОО ДСУ</t>
  </si>
  <si>
    <t>Каспи магазин Тажиева А</t>
  </si>
  <si>
    <t>Каспи магазин Бейсемолдаев Г</t>
  </si>
  <si>
    <t>Sail 50 R+ Jis</t>
  </si>
  <si>
    <t>Hyper 100 R+</t>
  </si>
  <si>
    <t>ТОО Nanotech Paint</t>
  </si>
  <si>
    <t>Каспи магазин Мунтин Т</t>
  </si>
  <si>
    <t>ТОО Фирма Санжар</t>
  </si>
  <si>
    <t>Замена по гарантии Voltman 225</t>
  </si>
  <si>
    <t>Каспи магазин Сванкулов Д</t>
  </si>
  <si>
    <t>Каспи магазин Кенжегулов С</t>
  </si>
  <si>
    <t>ТОО Лаб СЭМ</t>
  </si>
  <si>
    <t>Каспи магазин Бейсекова Г</t>
  </si>
  <si>
    <t>ТОО Agropark Ontustik</t>
  </si>
  <si>
    <t>Каспи магазин Аликпаев Д</t>
  </si>
  <si>
    <t>Наклемники с барашком</t>
  </si>
  <si>
    <t>Наклемники без этикеток</t>
  </si>
  <si>
    <t>Перемычка 50 см</t>
  </si>
  <si>
    <t>Дворники Mitsuji M-650</t>
  </si>
  <si>
    <t xml:space="preserve">Продажа за 01.10.2019г  </t>
  </si>
  <si>
    <t>Sail 75 R+ Jis</t>
  </si>
  <si>
    <t>T-Rex 100 R+ Prem</t>
  </si>
  <si>
    <t>KSP Магазин Шамилов Н.</t>
  </si>
  <si>
    <t>Электра 60L+</t>
  </si>
  <si>
    <t>скидка 1000</t>
  </si>
  <si>
    <t>Next 60 R+ низкий</t>
  </si>
  <si>
    <t>TOO Фуд Маш</t>
  </si>
  <si>
    <t>Карта+ доставка</t>
  </si>
  <si>
    <t>Bars 60 L+ St</t>
  </si>
  <si>
    <t xml:space="preserve">Продажа за 03.10.2019г  </t>
  </si>
  <si>
    <t>ТОО МТ Фарм</t>
  </si>
  <si>
    <t xml:space="preserve">Racer 90 R+ </t>
  </si>
  <si>
    <t>ТОО МТЗ Казахстан</t>
  </si>
  <si>
    <t>Sail 70 R+ Jis</t>
  </si>
  <si>
    <t>Замена по гарантии Mutlu 60 R+ Jis</t>
  </si>
  <si>
    <t>Перемычка короткая</t>
  </si>
  <si>
    <t>ТОО РТС ЛТД</t>
  </si>
  <si>
    <t xml:space="preserve">Продажа за 04.10.2019г  </t>
  </si>
  <si>
    <t>ДСУ13</t>
  </si>
  <si>
    <t>Bars 190 К. Б.</t>
  </si>
  <si>
    <t>Mutlu 55 R+ кв.</t>
  </si>
  <si>
    <t>ТОО Алматы Гидро Геология</t>
  </si>
  <si>
    <t>Bars 75 L+ St</t>
  </si>
  <si>
    <t xml:space="preserve">Продажа за 05.10.2019г  </t>
  </si>
  <si>
    <t xml:space="preserve">Продажа за 06.10.2019г  </t>
  </si>
  <si>
    <t xml:space="preserve">Damper  60 R+ </t>
  </si>
  <si>
    <t>2000 Скидка</t>
  </si>
  <si>
    <t>Bars 100 L+ St</t>
  </si>
  <si>
    <t>100-3 70-2</t>
  </si>
  <si>
    <t>T-rex 60 R+ Prem</t>
  </si>
  <si>
    <t>Замена по гарантии T-rex 60 R+ Prem</t>
  </si>
  <si>
    <t xml:space="preserve">Fire Ball 100 R+ </t>
  </si>
  <si>
    <t>60/70/80,30-3шт</t>
  </si>
  <si>
    <t>ТОО СПК Feed lot</t>
  </si>
  <si>
    <t>T-Rex 70 R+ Prem</t>
  </si>
  <si>
    <t>Sail 50 R+ Jis тонк</t>
  </si>
  <si>
    <t>Moto 12 N7L-4B</t>
  </si>
  <si>
    <t xml:space="preserve">Rex 70 R+ Jis </t>
  </si>
  <si>
    <t>Замена по гарантии Rex 70 R+</t>
  </si>
  <si>
    <t>Mutlu 60R+ Jis</t>
  </si>
  <si>
    <t xml:space="preserve">60 / 70 </t>
  </si>
  <si>
    <t>Наклемник евро</t>
  </si>
  <si>
    <t>Bars 190 Euro</t>
  </si>
  <si>
    <t xml:space="preserve">Bars 140 Euro </t>
  </si>
  <si>
    <t xml:space="preserve">Продажа за 07.10.2019г  </t>
  </si>
  <si>
    <t>ИП Шлапаков С</t>
  </si>
  <si>
    <t>Замена по гарантии Racer 90 R+</t>
  </si>
  <si>
    <t>Mitsuji M-400</t>
  </si>
  <si>
    <t>Mitsuji M-650</t>
  </si>
  <si>
    <t>Toyota Camry 575 LK</t>
  </si>
  <si>
    <t xml:space="preserve">Продажа за 08.10.2019г  </t>
  </si>
  <si>
    <t>ТОО МИА Строй</t>
  </si>
  <si>
    <t>Istok 60 R+ Ru</t>
  </si>
  <si>
    <t>Istok 190</t>
  </si>
  <si>
    <t>ТОО Металлосклад-Т</t>
  </si>
  <si>
    <t>Карта ТОО Facility Management</t>
  </si>
  <si>
    <t>Mutlu 225 Euro</t>
  </si>
  <si>
    <t>Замена по гарантии Bars 100 L+ Jis</t>
  </si>
  <si>
    <t>ТОО Алматынан</t>
  </si>
  <si>
    <t>Замена по гарантии Next 75 L+ Jis</t>
  </si>
  <si>
    <t>Перемычка минус</t>
  </si>
  <si>
    <t>Наклемники грузовая малая</t>
  </si>
  <si>
    <t xml:space="preserve">Продажа за 09.10.2019г  </t>
  </si>
  <si>
    <t>Next 100 R+ st бел</t>
  </si>
  <si>
    <t>Hyper 60 R+ Ru</t>
  </si>
  <si>
    <t>TOO CPIS</t>
  </si>
  <si>
    <t>TOO GR Agro</t>
  </si>
  <si>
    <t>TOO Ascoinvest</t>
  </si>
  <si>
    <t>Наклемники 25003</t>
  </si>
  <si>
    <t>Valeo 400</t>
  </si>
  <si>
    <t>Mitsuji M-600</t>
  </si>
  <si>
    <t>Mitsuji M-480</t>
  </si>
  <si>
    <t>ТОО Авиация</t>
  </si>
  <si>
    <t>T-rex 75 R+ Jis</t>
  </si>
  <si>
    <t>АО НаЦЭкС Карта</t>
  </si>
  <si>
    <t>Crona 75 R+ St</t>
  </si>
  <si>
    <t>Bars 230 Evro</t>
  </si>
  <si>
    <t>TOO Selena</t>
  </si>
  <si>
    <t>Voltman 225 Evro</t>
  </si>
  <si>
    <t>Замена по гарантии Voltman 225 Evro</t>
  </si>
  <si>
    <t>Istok 140 Uk</t>
  </si>
  <si>
    <t>Mutlu 60 L+ St</t>
  </si>
  <si>
    <t>TOO Agropark Ontustik</t>
  </si>
  <si>
    <t>Rex 36</t>
  </si>
  <si>
    <t>ТОО Алм Транс Снаб</t>
  </si>
  <si>
    <t xml:space="preserve">Продажа за 10.10.2019г  </t>
  </si>
  <si>
    <t>1000 тг скидка СВХ Терминал</t>
  </si>
  <si>
    <t>Сдал__________________________Пуртов Д.И.</t>
  </si>
  <si>
    <t>Energizer 100 R+ PR</t>
  </si>
  <si>
    <t>Rex 36 R+ Jis</t>
  </si>
  <si>
    <t xml:space="preserve">Продажа за 11.10.2019г  </t>
  </si>
  <si>
    <t>RSP Red</t>
  </si>
  <si>
    <t>Bars 75 L+Jis</t>
  </si>
  <si>
    <t>замена по гарантии Bars 75 L+</t>
  </si>
  <si>
    <t>АС-Связь Строй ТОО</t>
  </si>
  <si>
    <t>Mutlu 95 AGM</t>
  </si>
  <si>
    <t>Bars 50 R+</t>
  </si>
  <si>
    <t>замена по гар. c доплатой Teyko 42 R+ Jis</t>
  </si>
  <si>
    <t>TOO Galanz Botlers</t>
  </si>
  <si>
    <t>Hankook 100 R+ St</t>
  </si>
  <si>
    <t xml:space="preserve">Ароматизатор </t>
  </si>
  <si>
    <t>карта+ нал</t>
  </si>
  <si>
    <t xml:space="preserve">Продажа за 12.10.2019г  </t>
  </si>
  <si>
    <t>Замена по гарантии Bars 100 R+ Jis</t>
  </si>
  <si>
    <t xml:space="preserve">Westa 75 R+ </t>
  </si>
  <si>
    <t xml:space="preserve">Racer 75 L+ </t>
  </si>
  <si>
    <t>Mutlu 70 L+</t>
  </si>
  <si>
    <t>T Rex 42 L+ Jis</t>
  </si>
  <si>
    <t>Замена по гарантии Teyko 42 R+ Jis</t>
  </si>
  <si>
    <t>Istok 100 R+ Uk</t>
  </si>
  <si>
    <t>Замена по гарантии Istok 100 R+</t>
  </si>
  <si>
    <t xml:space="preserve">Продажа за 13.10.2019г  </t>
  </si>
  <si>
    <t xml:space="preserve">Продажа за 14.10.2019г  </t>
  </si>
  <si>
    <t>Racer 190 к.б.</t>
  </si>
  <si>
    <t>ТОО Ayt Housing</t>
  </si>
  <si>
    <t>ТОО Аолун Машинери</t>
  </si>
  <si>
    <t>Каспи магазин Морозов Н</t>
  </si>
  <si>
    <t>Mutlu 95 R+ AGM</t>
  </si>
  <si>
    <t>Замена по гарантии Mutlu 95 R+ AGM</t>
  </si>
  <si>
    <t>ИП Карсакпаев</t>
  </si>
  <si>
    <t>190/100</t>
  </si>
  <si>
    <t>Rex 36 R+</t>
  </si>
  <si>
    <t>Next 62 R+ бел</t>
  </si>
  <si>
    <t>60/60/50/40</t>
  </si>
  <si>
    <t>Каспи магазин Сагимбаев Е</t>
  </si>
  <si>
    <t>Каспи магазин Исаев Ж</t>
  </si>
  <si>
    <t>Каспи магазин Жумадилов Э</t>
  </si>
  <si>
    <t xml:space="preserve">Продажа за 15.10.2019г  </t>
  </si>
  <si>
    <t>ТОО Кызыл Енбек</t>
  </si>
  <si>
    <t>Замена по гарантии T Rex 70 R+ Prem</t>
  </si>
  <si>
    <t>ТОО Учебный Центр</t>
  </si>
  <si>
    <t>Замена по гарантии T Rex 60 R+ Prem</t>
  </si>
  <si>
    <t>TOO Grand Сервис</t>
  </si>
  <si>
    <t>Наклемник с барашком</t>
  </si>
  <si>
    <t xml:space="preserve">Продажа за 16.10.2019г  </t>
  </si>
  <si>
    <t>Next 62 R+ st бел</t>
  </si>
  <si>
    <t>TOO Techno Service Global</t>
  </si>
  <si>
    <t xml:space="preserve">Hankook 62 R+ </t>
  </si>
  <si>
    <t>TOO Armada S</t>
  </si>
  <si>
    <t>TOO Алвис</t>
  </si>
  <si>
    <t>ТОО БАТ</t>
  </si>
  <si>
    <t>Racer 60 L+ Jis</t>
  </si>
  <si>
    <t xml:space="preserve">Продажа за 17.10.2019г  </t>
  </si>
  <si>
    <t>T-rex 100 R+ Jis</t>
  </si>
  <si>
    <t>T-rex 42 L+ Jis</t>
  </si>
  <si>
    <t>TOO Home Mart</t>
  </si>
  <si>
    <t>Карта CBX 100</t>
  </si>
  <si>
    <t>W- Star 100 R+ Prem</t>
  </si>
  <si>
    <t>KSP Магазин Дуйсенова</t>
  </si>
  <si>
    <t>KSP Магазин Шарипова К</t>
  </si>
  <si>
    <t>Varta 12 A (Moto)</t>
  </si>
  <si>
    <t>Замена по гаранти Mutlu 60 R+ Jis</t>
  </si>
  <si>
    <t>KSP Магазин Касымов М</t>
  </si>
  <si>
    <t>ТОО Тат- Арка</t>
  </si>
  <si>
    <t xml:space="preserve">Продажа за 18.10.2019г  </t>
  </si>
  <si>
    <t xml:space="preserve">Fire Ball 77 R+ </t>
  </si>
  <si>
    <t xml:space="preserve">Westa 60 R+ </t>
  </si>
  <si>
    <t>Каспи магазин Түменбаев М</t>
  </si>
  <si>
    <t>Каспи магазин Абдуразаков Т</t>
  </si>
  <si>
    <t>Каспи магазин Габдикаримов А</t>
  </si>
  <si>
    <t>2000 тг скидка Асель</t>
  </si>
  <si>
    <t>Каспи магазин Ыдырыс М</t>
  </si>
  <si>
    <t>Наклемник 25001</t>
  </si>
  <si>
    <t xml:space="preserve">Продажа за 19.10.2019г  </t>
  </si>
  <si>
    <t>T- rex 100 R+ Jis</t>
  </si>
  <si>
    <t>T- rex 100 L+ Jis</t>
  </si>
  <si>
    <t>ТОО Ландшафт Плюс</t>
  </si>
  <si>
    <t>T- rex 75 R+ Jis</t>
  </si>
  <si>
    <t>Каспи магазин Альжанов О</t>
  </si>
  <si>
    <t>Next 45 R+ Jis тонк</t>
  </si>
  <si>
    <t>3000 тг скидка Эсбукеновна</t>
  </si>
  <si>
    <t>ТОО ИПЦ Альянс карта</t>
  </si>
  <si>
    <t>Каспи магазин Толенов А</t>
  </si>
  <si>
    <t xml:space="preserve">Продажа за 20.10.2019г  </t>
  </si>
  <si>
    <t>TOO Besis</t>
  </si>
  <si>
    <t>Каспи магазин Сатыбалдиев Е</t>
  </si>
  <si>
    <t>Наклемники 25024</t>
  </si>
  <si>
    <t xml:space="preserve">Продажа за 21.10.2019г  </t>
  </si>
  <si>
    <t>Next 42 L+ Jis</t>
  </si>
  <si>
    <t>100/70/35/35/50</t>
  </si>
  <si>
    <t>100/100/60</t>
  </si>
  <si>
    <t>Каспи магазин Талғат Ж</t>
  </si>
  <si>
    <t>TOO Kok Tengri</t>
  </si>
  <si>
    <t>100 т г скидка Г.А.</t>
  </si>
  <si>
    <t>12/12/30/75</t>
  </si>
  <si>
    <t>TOO Kelun Kazpharma</t>
  </si>
  <si>
    <t>5000 тг скидка М.М.</t>
  </si>
  <si>
    <t>Каспи магазин Жумантаев А</t>
  </si>
  <si>
    <t>Каспи магазин Нуралдинова Б</t>
  </si>
  <si>
    <t>Наклемник с барашком 25024</t>
  </si>
  <si>
    <t xml:space="preserve">Продажа за 22.10.2019г  </t>
  </si>
  <si>
    <t>ТОО Agropark Outustik</t>
  </si>
  <si>
    <t>ТОО Смарт Нетворк</t>
  </si>
  <si>
    <t>Замена по гарантии с допл.Energizer68R+</t>
  </si>
  <si>
    <t>1000 тг скидка Рома</t>
  </si>
  <si>
    <t>Bars 190 плоск. Болт</t>
  </si>
  <si>
    <t>ТОО Отес Био</t>
  </si>
  <si>
    <t>Damper 60 A R+</t>
  </si>
  <si>
    <t>Varta 12A</t>
  </si>
  <si>
    <t>Ksp Red</t>
  </si>
  <si>
    <t>Агрополив</t>
  </si>
  <si>
    <t>Energizer 74 R+ St</t>
  </si>
  <si>
    <t>Hyper 75 R+ Uk</t>
  </si>
  <si>
    <t>Каспи магазин Сюваев Д</t>
  </si>
  <si>
    <t>TOO SP Neft</t>
  </si>
  <si>
    <t>Каспи магазин Айдосулы А</t>
  </si>
  <si>
    <t>Energizer 60 R+ st 2019</t>
  </si>
  <si>
    <t>TOO Ayt Facility</t>
  </si>
  <si>
    <t>TOO Мастер Электрик</t>
  </si>
  <si>
    <t>Наклемник 25024</t>
  </si>
  <si>
    <t>Наклемник 25050</t>
  </si>
  <si>
    <t>Наклемник 25008</t>
  </si>
  <si>
    <t>TOO Shatyr Plus</t>
  </si>
  <si>
    <t xml:space="preserve">Продажа за 23.10.2019г  </t>
  </si>
  <si>
    <t xml:space="preserve">Продажа за 24.10.2019г  </t>
  </si>
  <si>
    <t>ТОО МТ-Фарм</t>
  </si>
  <si>
    <t>ТОО Svord Industries</t>
  </si>
  <si>
    <t>TOO Story Class Development</t>
  </si>
  <si>
    <t>Каспи магазин Алипбаева Г</t>
  </si>
  <si>
    <t xml:space="preserve">Продажа за 25.10.2019г  </t>
  </si>
  <si>
    <t>TOO Zhelken trade</t>
  </si>
  <si>
    <t>ТОО Экибастузкоммунсервис</t>
  </si>
  <si>
    <t>Каспи магазин Емелбай Ғ</t>
  </si>
  <si>
    <t>Titan EuroSilver 85 R+ низк</t>
  </si>
  <si>
    <t xml:space="preserve">Arctic Asia 80 R+ </t>
  </si>
  <si>
    <t>Карта Скидка Елнұр Шымкент 1 шт 18900 тг</t>
  </si>
  <si>
    <t>Titan AsiaSilver 77 R+</t>
  </si>
  <si>
    <t xml:space="preserve">Arctic Asia 95 R+ </t>
  </si>
  <si>
    <t>Titan Standart 75 R+</t>
  </si>
  <si>
    <t>Titan AsiaSilver 57 R+</t>
  </si>
  <si>
    <t>Каспи магазин Бекетаев Д</t>
  </si>
  <si>
    <t>Mitsuji M-530</t>
  </si>
  <si>
    <t>Наклемник грузовая малая</t>
  </si>
  <si>
    <t xml:space="preserve">Продажа за 26.10.2019г  </t>
  </si>
  <si>
    <t>ТОО Галерея Центр</t>
  </si>
  <si>
    <t>Каспи магазин Немеребай А</t>
  </si>
  <si>
    <t>Titan Asia St 75 R+</t>
  </si>
  <si>
    <t>Arctic Asia 95 R+</t>
  </si>
  <si>
    <t>Каспи магазин Базарбаев Р</t>
  </si>
  <si>
    <t xml:space="preserve">Продажа за 27.10.2019г  </t>
  </si>
  <si>
    <t>Energizer 60 R+ Plus 19</t>
  </si>
  <si>
    <t>1000 Скидка (Коля)</t>
  </si>
  <si>
    <t>T-Rex 77 R+ Prem.</t>
  </si>
  <si>
    <t>Titan 70 R+ Jis A.S.</t>
  </si>
  <si>
    <t>KSP RED + Нал</t>
  </si>
  <si>
    <t>Митсуджи М-600</t>
  </si>
  <si>
    <t>Митсуджи М-410</t>
  </si>
  <si>
    <t>Titan 80 R+ Jis ARCTIC</t>
  </si>
  <si>
    <t>Сдал__________________________Пуртов Д.И</t>
  </si>
  <si>
    <t xml:space="preserve">Продажа за 28.10.2019г  </t>
  </si>
  <si>
    <t>Bars 77 R+ St</t>
  </si>
  <si>
    <t>Titin 65 R+ Jis Arct.</t>
  </si>
  <si>
    <t>Titan 75 R+ St Arct.</t>
  </si>
  <si>
    <t>Varta 60 R+ St</t>
  </si>
  <si>
    <t xml:space="preserve">Bars 75 R+ Низкий </t>
  </si>
  <si>
    <t xml:space="preserve">Next 50 R+ </t>
  </si>
  <si>
    <t>Titan 77 R+ Jis AsiaSil.</t>
  </si>
  <si>
    <t>Titan 62 R+ St</t>
  </si>
  <si>
    <t>Titan 100 R+ Jis AsiaSil.</t>
  </si>
  <si>
    <t>Каспи магазин Дюсенова Ж</t>
  </si>
  <si>
    <t>Titan 70 R+ Jis  AsiaSil.</t>
  </si>
  <si>
    <t>Forlux 60 R+ RU 17г</t>
  </si>
  <si>
    <t>карта (15000+9000)</t>
  </si>
  <si>
    <t>Митсуджи М 450</t>
  </si>
  <si>
    <t>Митсуджи М 550</t>
  </si>
  <si>
    <t>Titan Asia St 72 R+</t>
  </si>
  <si>
    <t xml:space="preserve">Продажа за 29.10.2019г  </t>
  </si>
  <si>
    <t xml:space="preserve">Titan AsiaSilver 100 R+ </t>
  </si>
  <si>
    <t>ТОО Вин Инжиниринг</t>
  </si>
  <si>
    <t>ТОО Eurasia Foods</t>
  </si>
  <si>
    <t>Каспи магазин Маямеров Б</t>
  </si>
  <si>
    <t>Каспи магазин Шәмшіұлы Д</t>
  </si>
  <si>
    <t>Virbac 190 к.б.</t>
  </si>
  <si>
    <t>Titan AsiaSt. 50 R+</t>
  </si>
  <si>
    <t>100/50/50</t>
  </si>
  <si>
    <t>Замена по гарантии Energizer 68 R+ Jis</t>
  </si>
  <si>
    <t>Каспи магазин Аматов Н</t>
  </si>
  <si>
    <t>Next 50 R+ Jis</t>
  </si>
  <si>
    <t>Каспи магазин Кенесов У</t>
  </si>
  <si>
    <t>Titan 85 R+ низ. EuroSilver</t>
  </si>
  <si>
    <t>ТОО ДСУ-13 нет оплаты</t>
  </si>
  <si>
    <t>Energizer 74 R+ 2019</t>
  </si>
  <si>
    <t>Titan EuroSilver 70 R+</t>
  </si>
  <si>
    <t>Energizer 45 R+ квадрат</t>
  </si>
  <si>
    <t xml:space="preserve">TOO Ayt Facility Management </t>
  </si>
  <si>
    <t>Titan EuroSilver 110 R+</t>
  </si>
  <si>
    <t>ТОО ЖанТис</t>
  </si>
  <si>
    <t>ТОО Жетісу Жаңа Құрылыс</t>
  </si>
  <si>
    <t>Каспи магазин Сактаганов М</t>
  </si>
  <si>
    <t>РГУ НИЦ</t>
  </si>
  <si>
    <t>Racer 90  L+</t>
  </si>
  <si>
    <t xml:space="preserve">Продажа за 30.10.2019г  </t>
  </si>
  <si>
    <t xml:space="preserve">Продажа за 31.10.2019г  </t>
  </si>
  <si>
    <t>Замена по гарантии Bars 230 euro</t>
  </si>
  <si>
    <t>Каспи магазин Карабаев М</t>
  </si>
  <si>
    <t>Bars 90 L+</t>
  </si>
  <si>
    <t>Bars 90 R+</t>
  </si>
  <si>
    <t>TOO DosFarm</t>
  </si>
  <si>
    <t>Каспи магазин Кулатаев</t>
  </si>
  <si>
    <t>TOO Effective Media Liaison</t>
  </si>
  <si>
    <t>Каспи магазин Нурхалиев Е</t>
  </si>
  <si>
    <t>T Rex 42 R+ Jis 2017 г.</t>
  </si>
  <si>
    <t>Списание с магазина</t>
  </si>
  <si>
    <t>Каспи магазин Абилов Р</t>
  </si>
  <si>
    <t>Каспи магазин Макрушина И</t>
  </si>
  <si>
    <t>Bars Gold 77 L+</t>
  </si>
  <si>
    <t>ТОО Фирма ЖанТиС</t>
  </si>
  <si>
    <t>Каспи магазин Мукушева Г</t>
  </si>
  <si>
    <t>Кол-во</t>
  </si>
  <si>
    <t>Наличка</t>
  </si>
  <si>
    <t>Безналичный</t>
  </si>
  <si>
    <t xml:space="preserve">Кол.Б/У </t>
  </si>
  <si>
    <t>Скидка за Б/У</t>
  </si>
  <si>
    <t xml:space="preserve">Наименование </t>
  </si>
  <si>
    <t>3000 тг скидка Асель</t>
  </si>
  <si>
    <t>Каспи магазин Жолдыбаев Е</t>
  </si>
  <si>
    <t>ТОО AkRus-SV</t>
  </si>
  <si>
    <t>Каспи магазин Меньшиков Д</t>
  </si>
  <si>
    <t>Titan Asia Silver 77 R+</t>
  </si>
  <si>
    <t>Каспи магазин Ибрагимов С</t>
  </si>
  <si>
    <t>ТОО Алтек Индастриалс</t>
  </si>
  <si>
    <t xml:space="preserve">Продажа за 01.11.2019г  </t>
  </si>
  <si>
    <t xml:space="preserve">Продажа за 02.11.2019г  </t>
  </si>
  <si>
    <t xml:space="preserve">Продажа за 03.11.2019г  </t>
  </si>
  <si>
    <t>Замена по гарантии Bars 190 euro</t>
  </si>
  <si>
    <t>Каспи магазин Жакупбаев Д</t>
  </si>
  <si>
    <t>ТОО Road Star Plus</t>
  </si>
  <si>
    <t>Каспи магазин Төлен Б</t>
  </si>
  <si>
    <t>Каспи магазин Джамышев А</t>
  </si>
  <si>
    <t>Fire Ball 75 R+</t>
  </si>
  <si>
    <t>Tita Asia St. 72 R+</t>
  </si>
  <si>
    <t>Переходник 25023</t>
  </si>
  <si>
    <t>Mitsuji M-430</t>
  </si>
  <si>
    <t>Mitsuji M-550</t>
  </si>
  <si>
    <t>Ароматизатор Арабский</t>
  </si>
  <si>
    <t>Наклемники 2024</t>
  </si>
  <si>
    <t>Каспи магазин Дуйсенбиев А</t>
  </si>
  <si>
    <t>Каспи магазин Амангельдинов Б</t>
  </si>
  <si>
    <t xml:space="preserve">Продажа за 04.11.2019г  </t>
  </si>
  <si>
    <t>Каспи магазин Мостипан Е</t>
  </si>
  <si>
    <t>Titan Asia St. 77 R+</t>
  </si>
  <si>
    <t>Titan Asia St. 72 R+</t>
  </si>
  <si>
    <t>Каспи магазин Тоқтасынов Д</t>
  </si>
  <si>
    <t>Arctic Asia 65 R+</t>
  </si>
  <si>
    <t>Energizer 60 R+ st 19</t>
  </si>
  <si>
    <t>Каспи магазин Саркисян С</t>
  </si>
  <si>
    <t>Titan ES 63 R+</t>
  </si>
  <si>
    <t>Каспи магазин Космалева О</t>
  </si>
  <si>
    <t>Titan ES 70 R+</t>
  </si>
  <si>
    <t xml:space="preserve">Продажа за 05.11.2019г  </t>
  </si>
  <si>
    <t>Titan St. 75 R+</t>
  </si>
  <si>
    <t>Замена по гарантии Rex 70 R+ Jis</t>
  </si>
  <si>
    <t>Titan St. 62 R+</t>
  </si>
  <si>
    <t>Titan AsiaSilver 100 R+</t>
  </si>
  <si>
    <t>100/100/60/60</t>
  </si>
  <si>
    <t>Titan AsiaSilver 70 R+</t>
  </si>
  <si>
    <t>Каспи магазин Әбдірасілов А</t>
  </si>
  <si>
    <t>Каспи магазин Кураков Ю</t>
  </si>
  <si>
    <t>Каспи магазин Кариев Е</t>
  </si>
  <si>
    <t>Arctic Titan 62 R+</t>
  </si>
  <si>
    <t>6FM9</t>
  </si>
  <si>
    <t>Каспи магазин Нусупов Б Возврат с кассы 1000 тг</t>
  </si>
  <si>
    <t>Возврат с кассы Нусупову Б 1000 тг</t>
  </si>
  <si>
    <t>1000 тг скидка 2018 г</t>
  </si>
  <si>
    <t>Замена по гарантии Next 45 R+ Jis</t>
  </si>
  <si>
    <t>Акционные 18 года</t>
  </si>
  <si>
    <t>Каспи магазин Аликеева З</t>
  </si>
  <si>
    <t>Titan Asia St. 62 R+</t>
  </si>
  <si>
    <t>Next 100 R+ бел</t>
  </si>
  <si>
    <t>Energizer 60 R+ st 19 г</t>
  </si>
  <si>
    <t>TOO Ayt Facility Management</t>
  </si>
  <si>
    <t>ТОО Бастау Снаб</t>
  </si>
  <si>
    <t>ТОО ПК Деметра</t>
  </si>
  <si>
    <t>Переходники 25023</t>
  </si>
  <si>
    <t>Titan Asia Silver 57 R+</t>
  </si>
  <si>
    <t>1000 тг скидка ТОО Эфко Алматы</t>
  </si>
  <si>
    <t xml:space="preserve">Продажа за 06.11.2019г  </t>
  </si>
  <si>
    <t xml:space="preserve">Продажа за 07.11.2019г  </t>
  </si>
  <si>
    <t>Next 100 R+ белый</t>
  </si>
  <si>
    <t>TOO AJS Engineering</t>
  </si>
  <si>
    <t>Каспи магазин Уалиев Н</t>
  </si>
  <si>
    <t>Titan EuroSilver 110</t>
  </si>
  <si>
    <t>ТОО Наружнач реклама-регионы</t>
  </si>
  <si>
    <t>Arctic Asia 80 R+</t>
  </si>
  <si>
    <t>2000 тг скидка Эсбукеновна</t>
  </si>
  <si>
    <t>Titan AsiaSt. 62 R+</t>
  </si>
  <si>
    <t>Mutlu 240</t>
  </si>
  <si>
    <t>Замена по гарантии Next 100 R+ Jis</t>
  </si>
  <si>
    <t>7000 тг скидка Руслан</t>
  </si>
  <si>
    <t>Каспи магазин Жумадил М</t>
  </si>
  <si>
    <t>4000 тг скидка Эсбукеновна</t>
  </si>
  <si>
    <t xml:space="preserve">Продажа за 08.11.2019г  </t>
  </si>
  <si>
    <t>Titan Standrart 75 R+</t>
  </si>
  <si>
    <t>TOO TSL Logistik</t>
  </si>
  <si>
    <t>6FM7L</t>
  </si>
  <si>
    <t>Каспи магазин Калиев А</t>
  </si>
  <si>
    <t>Каспи магазин Ковалев В</t>
  </si>
  <si>
    <t>Titan Standrart 62 R+</t>
  </si>
  <si>
    <t>Narva H7</t>
  </si>
  <si>
    <t>Каспи магазин Ниязов Д</t>
  </si>
  <si>
    <t xml:space="preserve">Продажа за 09.11.2019г  </t>
  </si>
  <si>
    <t>Energizer 60 R+ St 19г</t>
  </si>
  <si>
    <t>Bars 62 L+ St</t>
  </si>
  <si>
    <t xml:space="preserve">Next 60 R+ </t>
  </si>
  <si>
    <t>Bars 75 R+ Низкий</t>
  </si>
  <si>
    <t>KSP Mag Икибаев М</t>
  </si>
  <si>
    <t>Titan Eurosilver 70 R+</t>
  </si>
  <si>
    <t>Hyper 60 R+ RU</t>
  </si>
  <si>
    <t>Замена с доплатой Titan 77 от 06,11,19</t>
  </si>
  <si>
    <t>Xtrime 77 R+ St</t>
  </si>
  <si>
    <t xml:space="preserve">M-650 </t>
  </si>
  <si>
    <t>смешенная</t>
  </si>
  <si>
    <t>Racer 60 R+ St</t>
  </si>
  <si>
    <t>ТОО Фирма ПИК</t>
  </si>
  <si>
    <t>KSP Mag Кенжегалиев А</t>
  </si>
  <si>
    <t>T-Rex 50 R+ Jis</t>
  </si>
  <si>
    <t>Titan Standart 62 R+</t>
  </si>
  <si>
    <t>Клемы25024</t>
  </si>
  <si>
    <t xml:space="preserve">Продажа за 10.11.2019г  </t>
  </si>
  <si>
    <t>Каспи магазин Кеңесбай Б</t>
  </si>
  <si>
    <t>Titan Arctic 65R+ JIS</t>
  </si>
  <si>
    <t>KSP Mag  Досболова Ф</t>
  </si>
  <si>
    <t>Каспи магазин Рзагалиев А</t>
  </si>
  <si>
    <t>Каспи магазин Жунусбаев Б</t>
  </si>
  <si>
    <t>Mitsuji M-510</t>
  </si>
  <si>
    <t>Наклемник малая грузовая</t>
  </si>
  <si>
    <t xml:space="preserve">Продажа за 11.11.2019г  </t>
  </si>
  <si>
    <t>TOO Arte Di Lusso</t>
  </si>
  <si>
    <t>ТОО Нур Строй Сервис НП</t>
  </si>
  <si>
    <t>ТОО Орда Сервис А</t>
  </si>
  <si>
    <t>Teyko 42 L+ Jis</t>
  </si>
  <si>
    <t>Замена по гарантии с доплатой Teyko 42 R+ Jis</t>
  </si>
  <si>
    <t>TOO Vita Bottlers</t>
  </si>
  <si>
    <t>Каспи магазин Наржигитов Б</t>
  </si>
  <si>
    <t>Titan AsiaSt 62 R+</t>
  </si>
  <si>
    <t>Titan asiaSt 50 R+</t>
  </si>
  <si>
    <t>Valeo 19</t>
  </si>
  <si>
    <t>Valeo 24</t>
  </si>
  <si>
    <t>Наклемник переходник</t>
  </si>
  <si>
    <t xml:space="preserve">Продажа за 12.11.2019г  </t>
  </si>
  <si>
    <t>TOO Golden Rill Group</t>
  </si>
  <si>
    <t>6000 тг скидка Асель</t>
  </si>
  <si>
    <t>Каспи магазин Арипханов Е</t>
  </si>
  <si>
    <t>РГУ НИЦ РК</t>
  </si>
  <si>
    <t>TOO Etalon Holding</t>
  </si>
  <si>
    <t>Energizer 45 R+ st</t>
  </si>
  <si>
    <t>TOO Big Almaty Group</t>
  </si>
  <si>
    <t>Energizer 80 R+ Prem</t>
  </si>
  <si>
    <t>Каспи магазин Қыпшақбаева А</t>
  </si>
  <si>
    <t>Philips W21</t>
  </si>
  <si>
    <t>Philips W21W5</t>
  </si>
  <si>
    <t>Narva W5</t>
  </si>
  <si>
    <t>Масса</t>
  </si>
  <si>
    <t>Каспи магазин Жумаханова А</t>
  </si>
  <si>
    <t xml:space="preserve">Продажа за 13.11.2019г  </t>
  </si>
  <si>
    <t xml:space="preserve">Замена по гарантии Voltman 225 </t>
  </si>
  <si>
    <t>TOO Bon Food Distribution</t>
  </si>
  <si>
    <t>Titan Asia St. 90 R+</t>
  </si>
  <si>
    <t xml:space="preserve">ИП Репин М.Н. Карта  </t>
  </si>
  <si>
    <t>Каспи магазин Иванов Е</t>
  </si>
  <si>
    <t>TOO Safarihome</t>
  </si>
  <si>
    <t>TOO Avtovishki</t>
  </si>
  <si>
    <t>Titan EFB 60 R+</t>
  </si>
  <si>
    <t>Каспи магазин Пиралиев Т</t>
  </si>
  <si>
    <t>Скидка Толкын Мутлу</t>
  </si>
  <si>
    <t>Замена по гарантии Mutlu 100 R+ Jis</t>
  </si>
  <si>
    <t>Mutlu 100 L+ Jis 19</t>
  </si>
  <si>
    <t>Замена по гарантии  Mutlu 100 L+ Jis</t>
  </si>
  <si>
    <t xml:space="preserve">Продажа за 14.11.2019г  </t>
  </si>
  <si>
    <t>Каспи магазин Шоимбеков А</t>
  </si>
  <si>
    <t xml:space="preserve">Продажа за 15.11.2019г  </t>
  </si>
  <si>
    <t>Каспи магазин Кулинченко М</t>
  </si>
  <si>
    <t>Titan Asia Silver 70 R+</t>
  </si>
  <si>
    <t>ИП Люц Я.Р.</t>
  </si>
  <si>
    <t>T Rex 50 R+ Jis</t>
  </si>
  <si>
    <t>Каспи магазин Аблай Д</t>
  </si>
  <si>
    <t>Перминов Д</t>
  </si>
  <si>
    <t>TOO TNS Intec</t>
  </si>
  <si>
    <t>Каспи магазин Ходжаев А</t>
  </si>
  <si>
    <t>TOO СП NEFT</t>
  </si>
  <si>
    <t>Narwa W5W</t>
  </si>
  <si>
    <t>Изолента</t>
  </si>
  <si>
    <t>Каспи магазин Боранбаев А</t>
  </si>
  <si>
    <t xml:space="preserve">Продажа за 16.11.2019г  </t>
  </si>
  <si>
    <t>Каспи магазин Хамраев Н</t>
  </si>
  <si>
    <t>Titan Asia St. 50 R+</t>
  </si>
  <si>
    <t>Каспи магазин Шынызақ Р</t>
  </si>
  <si>
    <t xml:space="preserve">Titan Standart 75 R+ </t>
  </si>
  <si>
    <t>Каспи магазин Омирзаков А</t>
  </si>
  <si>
    <t>Bars 100 R+ JIs</t>
  </si>
  <si>
    <t>Каспи магазин Рахматов А</t>
  </si>
  <si>
    <t>Bars 65 R+ JIs</t>
  </si>
  <si>
    <t>Каспи магазин Ильяс М</t>
  </si>
  <si>
    <t>Каспи магазин Чеченева А</t>
  </si>
  <si>
    <t>Каспи магазин Әбінағиева А</t>
  </si>
  <si>
    <t>Каспи магазин Тұрымбетова Ж</t>
  </si>
  <si>
    <t>TOO Techno Global Service</t>
  </si>
  <si>
    <t>Каспи магазин Сарсембаев А</t>
  </si>
  <si>
    <t>Каспи магазин Клунова С</t>
  </si>
  <si>
    <t>Каспи магазин Ахметов Б</t>
  </si>
  <si>
    <t>Каспи магазин Молжанова А</t>
  </si>
  <si>
    <t>Каспи магазин Әрмен Д</t>
  </si>
  <si>
    <t>Каспи магазин Абдигапаров Г</t>
  </si>
  <si>
    <t>Narva H4</t>
  </si>
  <si>
    <t>Каспи магазин Прокопенко А</t>
  </si>
  <si>
    <t xml:space="preserve">Westa 100 R+ </t>
  </si>
  <si>
    <t>KSP Red QR</t>
  </si>
  <si>
    <t>Titan Asis Silver 57 R+ Jis</t>
  </si>
  <si>
    <t>Ksp Red+ нал</t>
  </si>
  <si>
    <t>Next 75 R+ НИЗ</t>
  </si>
  <si>
    <t>Titan Arctic 75 R+ St</t>
  </si>
  <si>
    <t xml:space="preserve">Titan Asia St 90 R+ Jis </t>
  </si>
  <si>
    <t xml:space="preserve">Titan EvroSilver 110 R+ </t>
  </si>
  <si>
    <t>Varta 100 R+ St</t>
  </si>
  <si>
    <t>VoltMan 70 R+ St</t>
  </si>
  <si>
    <t>Next 75 R+ Низ</t>
  </si>
  <si>
    <t>Damper 75 R+ St</t>
  </si>
  <si>
    <t>Crona 60 R+ St</t>
  </si>
  <si>
    <t>Titan Asia Silver 77 R+ Jis</t>
  </si>
  <si>
    <t>Клемы 25024</t>
  </si>
  <si>
    <t xml:space="preserve">Каспи магазин Ганжали Мохаммад </t>
  </si>
  <si>
    <t>Каспи магазин Оразалиева Ж</t>
  </si>
  <si>
    <t>Каспи магазин Елемесов Т</t>
  </si>
  <si>
    <t xml:space="preserve">Каспи магазин Садирова А (1000 возврат из кассы) </t>
  </si>
  <si>
    <t>Каспи магазин Кулмырзаев Е</t>
  </si>
  <si>
    <t>Каспи магазин Махпиров А</t>
  </si>
  <si>
    <t>Каспи магазин Наурузов А</t>
  </si>
  <si>
    <t>Каспи магазин Жаманбаев М</t>
  </si>
  <si>
    <t>Каспи магазин Тан А</t>
  </si>
  <si>
    <t>Каспи магазин Зиброва Н</t>
  </si>
  <si>
    <t>Каспи магазин Смогулов Б</t>
  </si>
  <si>
    <t>Каспи магазин Шеримбетов М</t>
  </si>
  <si>
    <t>Каспи магазин Жантурсынов А</t>
  </si>
  <si>
    <t>Каспи магазин Меречин Н</t>
  </si>
  <si>
    <t xml:space="preserve">Продажа за 17.11.2019г  </t>
  </si>
  <si>
    <t xml:space="preserve">Продажа за 18.11.2019г  </t>
  </si>
  <si>
    <t>TOO Excelent climate</t>
  </si>
  <si>
    <t>Замена по гарантии Voltman 192</t>
  </si>
  <si>
    <t>Карта скидка Есбукеновна</t>
  </si>
  <si>
    <t>Titan ES 110 R+</t>
  </si>
  <si>
    <t>TOO SD Consulting</t>
  </si>
  <si>
    <t>ТОО Азия Газ NG</t>
  </si>
  <si>
    <t>ТОО Альфа Ломбард</t>
  </si>
  <si>
    <t>TOO IBB Engineering</t>
  </si>
  <si>
    <t>Bars  62 L+ st</t>
  </si>
  <si>
    <t>100/100/190</t>
  </si>
  <si>
    <t>Каспи магазин Жұхаев Б</t>
  </si>
  <si>
    <t>Каспи магазин Нурдилдаева С</t>
  </si>
  <si>
    <t xml:space="preserve">Каспи магазин Мадреймова </t>
  </si>
  <si>
    <t>Titan EvroSilver 63 R+</t>
  </si>
  <si>
    <t>Next 75 R+Jis</t>
  </si>
  <si>
    <t>Bars 190 Evro</t>
  </si>
  <si>
    <t>Замена по гарантии Bars 190 Evro</t>
  </si>
  <si>
    <t>ТОО Isker Company</t>
  </si>
  <si>
    <t>Sail 70 R+Jis</t>
  </si>
  <si>
    <t>Titan Asia Silver 57</t>
  </si>
  <si>
    <t>TOO Kaz Eco Food</t>
  </si>
  <si>
    <t xml:space="preserve">Xtrime 77 R+ </t>
  </si>
  <si>
    <t xml:space="preserve">Racer 190 КБ </t>
  </si>
  <si>
    <t>SBI Inginering</t>
  </si>
  <si>
    <t>W-Star 60 R+ Prem.</t>
  </si>
  <si>
    <t>Bars 75R+ Jis</t>
  </si>
  <si>
    <t>ТОО Тур Строй</t>
  </si>
  <si>
    <t>Titan AsiaStandart</t>
  </si>
  <si>
    <t>Кар + Нал</t>
  </si>
  <si>
    <t xml:space="preserve">Forlux 70 R+ </t>
  </si>
  <si>
    <t>клема 25037</t>
  </si>
  <si>
    <t>ТОО Bon Food</t>
  </si>
  <si>
    <t>клема 25001</t>
  </si>
  <si>
    <t>T-Rex60 R+ Prem</t>
  </si>
  <si>
    <t>Titan EvroSilver 85 R+</t>
  </si>
  <si>
    <t xml:space="preserve">Продажа за 19.11.2019г  </t>
  </si>
  <si>
    <t xml:space="preserve">Каспи магазин Шеримбетов Mалик
</t>
  </si>
  <si>
    <t>Каспи магазин Бекишев Максат</t>
  </si>
  <si>
    <t>Каспи магазин Михеев Антон</t>
  </si>
  <si>
    <t>Каспи магазин Ибраимов Тураркул</t>
  </si>
  <si>
    <t>Каспи магазин Ашимбеков Ринат</t>
  </si>
  <si>
    <t>Каспи магазин Ытыраимхан Жомарт</t>
  </si>
  <si>
    <t>Каспи магазин Иманкулов Жигер</t>
  </si>
  <si>
    <t>Каспи магазин Мищенко В</t>
  </si>
  <si>
    <t xml:space="preserve">Продажа за 20.11.2019г  </t>
  </si>
  <si>
    <t>ТОО ГазСервСтрой</t>
  </si>
  <si>
    <t>TOO Agro Export</t>
  </si>
  <si>
    <t>Titan Asia 50 R+</t>
  </si>
  <si>
    <t>Каспи магазин Подкопылова А</t>
  </si>
  <si>
    <t>Каспи магазин Дуганов П</t>
  </si>
  <si>
    <t>клема 25024</t>
  </si>
  <si>
    <t>Замена по гарантии Energizer 180</t>
  </si>
  <si>
    <t xml:space="preserve">Продажа за 21.11.2019г  </t>
  </si>
  <si>
    <t>Energizer 74 R+ 19</t>
  </si>
  <si>
    <t>ТОО ЖаркентГазСервис</t>
  </si>
  <si>
    <t>Скидка 6500 тг Асель</t>
  </si>
  <si>
    <t>Замена по гарантии Bars 60 L+ st</t>
  </si>
  <si>
    <t>Замена по гарантии Forlux 100 R+</t>
  </si>
  <si>
    <t>ТОО Тамаша</t>
  </si>
  <si>
    <t>Каспи магазин Пенкина Ю.С.</t>
  </si>
  <si>
    <t>Narva H1</t>
  </si>
  <si>
    <t>T  Rex 100 L+ Jis</t>
  </si>
  <si>
    <t>Titan Arctic 75 R+</t>
  </si>
  <si>
    <t>ТОО Карьер Аксай</t>
  </si>
  <si>
    <t>Каспи магазин Юлдашев П</t>
  </si>
  <si>
    <t>Arctic 95 R+ Jis</t>
  </si>
  <si>
    <t>Каспи магазин Касымов А</t>
  </si>
  <si>
    <t>Каспи магазин Мендикулов С</t>
  </si>
  <si>
    <t>Каспи магазин Джолдасбекова Ж</t>
  </si>
  <si>
    <t>Mitsuji M-660</t>
  </si>
  <si>
    <t>Сдал__________________________Пуртов Д. И.</t>
  </si>
  <si>
    <t xml:space="preserve">4000 тг возврат за Unikum 190 2 шт. по Каспи </t>
  </si>
  <si>
    <t xml:space="preserve">Продажа за 22.11.2019г  </t>
  </si>
  <si>
    <t>Titan SilverSt 110 R+</t>
  </si>
  <si>
    <t>Varta 60 R+ ST</t>
  </si>
  <si>
    <t>(Залог 32000) TOO Дуншэн</t>
  </si>
  <si>
    <t>Forward 60 R+ Ru</t>
  </si>
  <si>
    <t>Карта + Нал</t>
  </si>
  <si>
    <t>Клема 25024</t>
  </si>
  <si>
    <t>Arctic Titan 80 R+</t>
  </si>
  <si>
    <t>Titan 62 St R+</t>
  </si>
  <si>
    <t>KSP Magazin Жамиев Жансейит</t>
  </si>
  <si>
    <t>Titan AsiaSt 72 R+</t>
  </si>
  <si>
    <t>Titan AsiaSilver 70 R+ Jis</t>
  </si>
  <si>
    <t>Bars 62 R+  St</t>
  </si>
  <si>
    <t>Hyper 190 Uk</t>
  </si>
  <si>
    <t>Titan EvroSilv 63R+</t>
  </si>
  <si>
    <t>Митсуджи Н4 (Лампа)</t>
  </si>
  <si>
    <t xml:space="preserve">Продажа за 23.11.2019г  </t>
  </si>
  <si>
    <t>Каспи магазин Жумабаев Ж</t>
  </si>
  <si>
    <t>Каспи магазин Сервайская И</t>
  </si>
  <si>
    <t>Energizer 125 R+</t>
  </si>
  <si>
    <t>Energizer 125 L+</t>
  </si>
  <si>
    <t>TOO BeyAzh Trans</t>
  </si>
  <si>
    <t>Замена по гарантии Bars 50 R+ Jis тонк</t>
  </si>
  <si>
    <t>Каспи магазин Нурханов Б</t>
  </si>
  <si>
    <t>Каспи магазин Иванова А</t>
  </si>
  <si>
    <t>Каспи магазин Джабынаев М</t>
  </si>
  <si>
    <t>Каспи магазин Айазбеков Т</t>
  </si>
  <si>
    <t>Наклемник малая гр</t>
  </si>
  <si>
    <t xml:space="preserve">Продажа за 24.11.2019г  </t>
  </si>
  <si>
    <t>Возврат. Покупал через каспи</t>
  </si>
  <si>
    <t>Titan Asia St 62 R+</t>
  </si>
  <si>
    <t>Каспи магазин Абдраманов Б</t>
  </si>
  <si>
    <t>Каспи магазин Скрипин В</t>
  </si>
  <si>
    <t>Каспи магазин Девтяриков А</t>
  </si>
  <si>
    <t>Каспи магазин Коваленко М</t>
  </si>
  <si>
    <t>Titan ES 85 R+</t>
  </si>
  <si>
    <t>TOO EnergyCompanyAlmaty</t>
  </si>
  <si>
    <t>ТОО Ақ-Ниет</t>
  </si>
  <si>
    <t xml:space="preserve">Продажа за 26.11.2019г  </t>
  </si>
  <si>
    <t>ТОО 12 месяцев</t>
  </si>
  <si>
    <t>ТОО ГРК Искандер</t>
  </si>
  <si>
    <t>Замена по гарантии Bars 50 R+ Jis тонк.</t>
  </si>
  <si>
    <t>Каспи магазин Баутов С</t>
  </si>
  <si>
    <t>Каспи магазин Омаркулов Г</t>
  </si>
  <si>
    <t>Замена по гарантии Next 100 R+ бел.</t>
  </si>
  <si>
    <t xml:space="preserve">Titan Asia Silver 77 R+ </t>
  </si>
  <si>
    <t>Каспи магазин Есимбеков Г</t>
  </si>
  <si>
    <t xml:space="preserve">Energizer 80 R+ </t>
  </si>
  <si>
    <t>Каспи магазин Әбдібаш Ф</t>
  </si>
  <si>
    <t>Каспи магазин Омаров Е</t>
  </si>
  <si>
    <t xml:space="preserve">Продажа за 27.11.2019г  </t>
  </si>
  <si>
    <t>Возврат от ТОО ДСУ-13</t>
  </si>
  <si>
    <t>Карта ТОО I S FMG</t>
  </si>
  <si>
    <t>Каспи магазин Текесбаева Г</t>
  </si>
  <si>
    <t>Каспи магазин Ложечка А</t>
  </si>
  <si>
    <t>Каспи магазин Онорин Р</t>
  </si>
  <si>
    <t>ИП МВК Транс</t>
  </si>
  <si>
    <t>Titan Asia Silver 100 R+</t>
  </si>
  <si>
    <t>Каспи магазин Устинов В</t>
  </si>
  <si>
    <t>Каспи магазин Жексембай А</t>
  </si>
  <si>
    <t>Каспи магазин Токпанова К</t>
  </si>
  <si>
    <t>ТОО Talap T</t>
  </si>
  <si>
    <t>Damper 75 R+</t>
  </si>
  <si>
    <t>2000 тг скидка Г.А.</t>
  </si>
  <si>
    <t xml:space="preserve">Продажа за 28.11.2019г  </t>
  </si>
  <si>
    <t>Возврат Bars 100 R+ Jis от 27.11.2019 г</t>
  </si>
  <si>
    <t>Titan Arctic 62 R+</t>
  </si>
  <si>
    <t>Каспи магазин Хаетов Ф</t>
  </si>
  <si>
    <t>Скидка Назерке</t>
  </si>
  <si>
    <t>Замена по гарантии Bars 140 euro</t>
  </si>
  <si>
    <t xml:space="preserve">Продажа за 29.11.2019г  </t>
  </si>
  <si>
    <t>ТОО IT-Partners LLP</t>
  </si>
  <si>
    <t>Каспи магазин Жандарбеков Ж</t>
  </si>
  <si>
    <t>TOO BeyAzh</t>
  </si>
  <si>
    <t>Каспи магазин Алимходжаева Г</t>
  </si>
  <si>
    <t>Каспи магазин Айдаубаев Б</t>
  </si>
  <si>
    <t>Каспи магазин Есжанова М</t>
  </si>
  <si>
    <t>Каспи магазин Керейқұл Н</t>
  </si>
  <si>
    <t>Каспи магазин Умбетьяров Д</t>
  </si>
  <si>
    <t>Каспи магазин Медведев Р</t>
  </si>
  <si>
    <t>1000 тг возврат за Next 65 R+ Jis Есжанова М по Каспи</t>
  </si>
  <si>
    <t>Каспи магазин Абдырақым Қ</t>
  </si>
  <si>
    <t>Замена по гарантии Racer 60 R+</t>
  </si>
  <si>
    <t>Перемычка 30 см</t>
  </si>
  <si>
    <t>Наклемник с барашком М8</t>
  </si>
  <si>
    <t xml:space="preserve">Продажа за 30.11.2019г  </t>
  </si>
  <si>
    <t>Каспи магазин Мамедов Р</t>
  </si>
  <si>
    <t>Каспи магазин Тунгышбаев Ф</t>
  </si>
  <si>
    <t>Moto 9A обслуж. с электро-м</t>
  </si>
  <si>
    <t>Sail 75 R+ JIs</t>
  </si>
  <si>
    <t>Voltman 95 L+ JIs</t>
  </si>
  <si>
    <t>Каспи магазин Буркитов А</t>
  </si>
  <si>
    <t>ТОО Той Босс-KZ</t>
  </si>
  <si>
    <t>Istok 60 R+ RU</t>
  </si>
  <si>
    <t>Huper 100 R+</t>
  </si>
  <si>
    <t>QR</t>
  </si>
  <si>
    <t>Bars 100 R+ St</t>
  </si>
  <si>
    <t>T-rex 65 R+ Jis</t>
  </si>
  <si>
    <t>Titan Asia St 50 R+ Jis</t>
  </si>
  <si>
    <t>Mutlu 80 R+Jis</t>
  </si>
  <si>
    <t>c Ручкина Евгения</t>
  </si>
  <si>
    <t>Bars 60 L+</t>
  </si>
  <si>
    <t>28500 ????</t>
  </si>
  <si>
    <t xml:space="preserve">Продажа за 01.12.2019г  </t>
  </si>
  <si>
    <t xml:space="preserve">Продажа за 02.12.2019г  </t>
  </si>
  <si>
    <t>T Rex 65 L+ Jis</t>
  </si>
  <si>
    <t>2017 г</t>
  </si>
  <si>
    <t>Next 100 L+ JIs</t>
  </si>
  <si>
    <t>TOO Asan Group Карта</t>
  </si>
  <si>
    <t xml:space="preserve">Замена по гарантии Istok 140 </t>
  </si>
  <si>
    <t>Каспи магазин Файзуллаев Т</t>
  </si>
  <si>
    <t>75/80</t>
  </si>
  <si>
    <t>Карта 500 тг скидка</t>
  </si>
  <si>
    <t xml:space="preserve">Продажа за 03.12.2019г  </t>
  </si>
  <si>
    <t>Замена по гарантии Next 75 R+ Jis</t>
  </si>
  <si>
    <t>ТОО Алматинский завод Промсвязь</t>
  </si>
  <si>
    <t>7000 тг скидка Г.А.</t>
  </si>
  <si>
    <t>Каспи магазин Нурбеков М</t>
  </si>
  <si>
    <t>ТОО Хлебобараночный комбинат Аксай</t>
  </si>
  <si>
    <t>Каспи магазин Казбеков Б</t>
  </si>
  <si>
    <t>TOO Svordindustries</t>
  </si>
  <si>
    <t>Каспи магазин Намазов Ержан</t>
  </si>
  <si>
    <t>Каспи магазин Кожахметов Алмат</t>
  </si>
  <si>
    <t>Каспи магазин Кейко Олег</t>
  </si>
  <si>
    <t xml:space="preserve"> Каспи магазин Яхьяров Зульфия</t>
  </si>
  <si>
    <t>Каспи магазин  Медетбекова Камшат</t>
  </si>
  <si>
    <t>Каспи магазин Сегизбаев Жангельды</t>
  </si>
  <si>
    <t>Каспи магазин Шарудо Вероника</t>
  </si>
  <si>
    <t>Каспи магазин Астахова Жанна</t>
  </si>
  <si>
    <t>Energizer A 27</t>
  </si>
  <si>
    <t xml:space="preserve">Продажа за 04.12.2019г  </t>
  </si>
  <si>
    <t>ИП Зурначиди М</t>
  </si>
  <si>
    <t>Каспи магазин Романенко И</t>
  </si>
  <si>
    <t>75/7-12A</t>
  </si>
  <si>
    <t>Каспи магазин Ахметова Э</t>
  </si>
  <si>
    <t>TOO Tarker</t>
  </si>
  <si>
    <t>Каспи магазин Джамандыков К</t>
  </si>
  <si>
    <t>ЧЛ Шумилов В</t>
  </si>
  <si>
    <t>TOO TRUST-S</t>
  </si>
  <si>
    <t>ИП БАСТАУ</t>
  </si>
  <si>
    <t>AO Galanz Bottlers</t>
  </si>
  <si>
    <t>KSP Red 1000 тг скидка</t>
  </si>
  <si>
    <t>Mutlu 60 R+ ST</t>
  </si>
  <si>
    <t>ч.л. Шумилов В.</t>
  </si>
  <si>
    <t>W-star 100 R+ Prem</t>
  </si>
  <si>
    <t>TOO "Trust-S"</t>
  </si>
  <si>
    <t>W-star  77 R+ Prem</t>
  </si>
  <si>
    <t>ИП"Бастау"</t>
  </si>
  <si>
    <t>TOO "Galanz-Bottlers"</t>
  </si>
  <si>
    <t>Перемычка 25012</t>
  </si>
  <si>
    <t xml:space="preserve">Продажа за 05.12.2019г  </t>
  </si>
  <si>
    <t>Bars 100 L+</t>
  </si>
  <si>
    <t>ДСУ 13 (без оплаты)</t>
  </si>
  <si>
    <t>ТОО ТЯЖ-ТЕХ (скидка 2000 )</t>
  </si>
  <si>
    <t>Energizer 70 R+ Plus</t>
  </si>
  <si>
    <t>TOO Aristan- EPC</t>
  </si>
  <si>
    <t>Energizer 52 R+ Plus</t>
  </si>
  <si>
    <t>Замена по гарантии Energizer 100 R+</t>
  </si>
  <si>
    <t>Митсуджи М- 530</t>
  </si>
  <si>
    <t>Митсуджи М- 550</t>
  </si>
  <si>
    <t xml:space="preserve">Продажа за 06.12.2019г  </t>
  </si>
  <si>
    <t xml:space="preserve">Продажа за 07.12.2019г  </t>
  </si>
  <si>
    <t>Каспи магазин Алпысбаева Г</t>
  </si>
  <si>
    <t>Каспи магазин Нусипбеков А</t>
  </si>
  <si>
    <t>Жолдасбаев Н</t>
  </si>
  <si>
    <t xml:space="preserve">Продажа за 08.12.2019г  </t>
  </si>
  <si>
    <t>Каспи магазин Аметов М</t>
  </si>
  <si>
    <t xml:space="preserve">Продажа за 09.12.2019г  </t>
  </si>
  <si>
    <t>TOO Ayt Housing Complex</t>
  </si>
  <si>
    <t>Каспи магазин Шахворостов М</t>
  </si>
  <si>
    <t>ИП Spets Energy карта</t>
  </si>
  <si>
    <t>Каспи магазин Голубев Г</t>
  </si>
  <si>
    <t>Каспи магазин Канетова А</t>
  </si>
  <si>
    <t>ТОО КазСертик-А</t>
  </si>
  <si>
    <t xml:space="preserve">Перемычка </t>
  </si>
  <si>
    <t xml:space="preserve">Продажа за 10.12.2019г  </t>
  </si>
  <si>
    <t>Каспи магазин Туменбаева М</t>
  </si>
  <si>
    <t>ТОО РБУ Бетонсервис</t>
  </si>
  <si>
    <t>Каспи магазин Герасименко Ю</t>
  </si>
  <si>
    <t>Moto 7 бел</t>
  </si>
  <si>
    <t>70/70/7-7 шт</t>
  </si>
  <si>
    <t>Каспи магазин Алюнин В</t>
  </si>
  <si>
    <t xml:space="preserve">Продажа за 11.12.2019г  </t>
  </si>
  <si>
    <t>Каспи магазин Дүйсенбекқызы Ж</t>
  </si>
  <si>
    <t>Каспи магазин Лукьяров И</t>
  </si>
  <si>
    <t>50/100</t>
  </si>
  <si>
    <t>Каспи магазин Власова О</t>
  </si>
  <si>
    <t>Антифриз 10 кг Кр</t>
  </si>
  <si>
    <t xml:space="preserve">Продажа за 12.12.2019г  </t>
  </si>
  <si>
    <t>Каспи магазин Орынбасов Б</t>
  </si>
  <si>
    <t>190-3/140-2/100-4</t>
  </si>
  <si>
    <t>ТОО Сүтті Арман</t>
  </si>
  <si>
    <t>Каспи магазин Синицын И</t>
  </si>
  <si>
    <t>Каспи магазин Қалдыбай Е</t>
  </si>
  <si>
    <t>Каспи магазин Тенизбаев Д</t>
  </si>
  <si>
    <t>Каспи магазин Джамбаев М</t>
  </si>
  <si>
    <t>ТОО Агрофирма ТЖН и К</t>
  </si>
  <si>
    <t>Каспи магазин Тұрғанбекқызы А</t>
  </si>
  <si>
    <t>Карта 2000 тг скидка Мейірбековна</t>
  </si>
  <si>
    <t xml:space="preserve">Продажа за 13.12.2019г  </t>
  </si>
  <si>
    <t>Ксп маг Абилов Р отда 12.12 поступ 13.12</t>
  </si>
  <si>
    <t>Bars 90 L+ ST</t>
  </si>
  <si>
    <t>ТОО "Agromercur"</t>
  </si>
  <si>
    <t>Arctic 62 Standart</t>
  </si>
  <si>
    <t>Замена по гарантии Электра 60 R+</t>
  </si>
  <si>
    <t>Energizer 80 R+</t>
  </si>
  <si>
    <t>Аксай Нан</t>
  </si>
  <si>
    <t>ТОО "Дуние-Агро" Карта</t>
  </si>
  <si>
    <t>клемы 25001</t>
  </si>
  <si>
    <t>ТОО "Азия Строй Контракт"</t>
  </si>
  <si>
    <t>Bars 60 R+ ST</t>
  </si>
  <si>
    <t>ТОО"АзияСтройКонтракт" клемы25001</t>
  </si>
  <si>
    <t>Hankook 90 L+Jis</t>
  </si>
  <si>
    <t>Mutlu 100 R+ ST</t>
  </si>
  <si>
    <t>Bars 100 L+ ST</t>
  </si>
  <si>
    <t>Voltman 60 R+ ST</t>
  </si>
  <si>
    <t xml:space="preserve">Продажа за 14.12.2019г  </t>
  </si>
  <si>
    <t>Сдал__________________________Әбілқасымұлы Н</t>
  </si>
  <si>
    <t xml:space="preserve">Продажа за 15.12.2019г  </t>
  </si>
  <si>
    <t>Energizer 77 R+ Prem</t>
  </si>
  <si>
    <t>Каспи магазин Жапарбеков А</t>
  </si>
  <si>
    <t>Каспи магазин Үйсінбаев Ғ</t>
  </si>
  <si>
    <t>Каспи магазин Абдувалиев Х</t>
  </si>
  <si>
    <t>Каспи магазин Турапова М</t>
  </si>
  <si>
    <t>Каспи магазин Ошақбай С</t>
  </si>
  <si>
    <t>Каспи магазин Боготский А</t>
  </si>
  <si>
    <t>Каспи магазин Жораев М</t>
  </si>
  <si>
    <t>Каспи магазин Тимофеев М</t>
  </si>
  <si>
    <t>Каспи магазин Досбаев У. Б.</t>
  </si>
  <si>
    <t>Каспи магазин Қуандыков Д</t>
  </si>
  <si>
    <t>Каспи магазин Харсиева К</t>
  </si>
  <si>
    <t>Каспи магазин Тезекеева А</t>
  </si>
  <si>
    <t>Каспи магазин Шаверина М</t>
  </si>
  <si>
    <t>Bars 75 R+ JIs</t>
  </si>
  <si>
    <t>Каспи магазин Калыбаев А</t>
  </si>
  <si>
    <t>Каспи магазин Алиджанов Ч</t>
  </si>
  <si>
    <t>Каспи магазин Копбергенов А</t>
  </si>
  <si>
    <t>Каспи магазин Ғаділов А</t>
  </si>
  <si>
    <t>Каспи магазин Оразбай А</t>
  </si>
  <si>
    <t>Energizer 68 R+ Jis 17 г</t>
  </si>
  <si>
    <t xml:space="preserve">Наклемник </t>
  </si>
  <si>
    <t>Замена по гарантии с доплатой T Rex 70 R+ Prem</t>
  </si>
  <si>
    <t xml:space="preserve">Продажа за 16.12.2019г  </t>
  </si>
  <si>
    <t xml:space="preserve">Продажа за 17.12.2019г  </t>
  </si>
  <si>
    <t>Каспи магазин Худайбергенов И</t>
  </si>
  <si>
    <t>Каспи магазин Бейбіт Е</t>
  </si>
  <si>
    <t>Сдал__________________________ӘБілқасымұлы Н.</t>
  </si>
  <si>
    <t xml:space="preserve">Продажа за 18.12.2019г  </t>
  </si>
  <si>
    <t>Каспи магазин Утегенов А</t>
  </si>
  <si>
    <t>Замена по гарантии с доплатой Istok 100 R+</t>
  </si>
  <si>
    <t>Energizer 68 R+ Jis 17</t>
  </si>
  <si>
    <t>Каспи магазин Хандани Г</t>
  </si>
  <si>
    <t>Каспи магазин Кротова А</t>
  </si>
  <si>
    <t>Каспи  магазин Тулегенов Е</t>
  </si>
  <si>
    <t>Каспи магазин Исак Н</t>
  </si>
  <si>
    <t>Каспи магазин Алтай Б</t>
  </si>
  <si>
    <t>Каспи магазин Чен Ж</t>
  </si>
  <si>
    <t>Каспи магазин Ефременко А</t>
  </si>
  <si>
    <t xml:space="preserve">Продажа за 19.12.2019г  </t>
  </si>
  <si>
    <t>Каспи магазин Ташметов Б</t>
  </si>
  <si>
    <t>Каспи магазин Дуйсекеев Б</t>
  </si>
  <si>
    <t>TOO VIK ELITE</t>
  </si>
  <si>
    <t>ТОО Текели ГМЗ</t>
  </si>
  <si>
    <t>Каспи магазин Исалы Е</t>
  </si>
  <si>
    <t>T Rex 75 L+ Jis</t>
  </si>
  <si>
    <t>Каспи магазин Колмаков Д</t>
  </si>
  <si>
    <t>TOO Galanz Bottlers Кор. отдел 1</t>
  </si>
  <si>
    <t>Сдал__________________________Пуртов Д</t>
  </si>
  <si>
    <t>Перемычка толстая</t>
  </si>
  <si>
    <t>Каспи магазин Зюбаев Д</t>
  </si>
  <si>
    <t xml:space="preserve">Продажа за 20.12.2019г  </t>
  </si>
  <si>
    <t>Митсуджи H7</t>
  </si>
  <si>
    <t>17 год</t>
  </si>
  <si>
    <t>Bars 62 R+ ST</t>
  </si>
  <si>
    <t>Bars 60 L+ ST</t>
  </si>
  <si>
    <t>Карта 17 год</t>
  </si>
  <si>
    <t>Rex 65 R+ St</t>
  </si>
  <si>
    <t xml:space="preserve">Продажа за 21.12.2019г  </t>
  </si>
  <si>
    <t>Каспи магазин Мырзалиев Т</t>
  </si>
  <si>
    <t>Каспи магазин Рябцев Н</t>
  </si>
  <si>
    <t>Каспи магазин Сандыбаева Г</t>
  </si>
  <si>
    <t>Каспи магазин Проводин Ю</t>
  </si>
  <si>
    <t>Каспи магазин Бесбай Т</t>
  </si>
  <si>
    <t>Каспи магазин Темірбек А</t>
  </si>
  <si>
    <t xml:space="preserve">Продажа за 22.12.2019г  </t>
  </si>
  <si>
    <t xml:space="preserve">Forlux 60 L+ </t>
  </si>
  <si>
    <t>Каспи магазин Турганбекова Д</t>
  </si>
  <si>
    <t>Каспи магазин Жайсамбаев Р</t>
  </si>
  <si>
    <t>Каспи магазин Ясунов У</t>
  </si>
  <si>
    <t>Каспи магазин Мамырбаев Ә</t>
  </si>
  <si>
    <t>Каспи магазин Төлебай Т</t>
  </si>
  <si>
    <t>Митсуджи дворник М-450</t>
  </si>
  <si>
    <t>Митсуджи дворник М-480</t>
  </si>
  <si>
    <t>Bars 62 L+St</t>
  </si>
  <si>
    <t>TOO Kaz Trans Ref</t>
  </si>
  <si>
    <t>Votman 74 R+</t>
  </si>
  <si>
    <t>TOO Zeinet &amp; SSE</t>
  </si>
  <si>
    <t>TOO Road Star Plus</t>
  </si>
  <si>
    <t>Energizer 95 R+ St</t>
  </si>
  <si>
    <t>17 Год Акция</t>
  </si>
  <si>
    <t xml:space="preserve"> Next 75 R+ St</t>
  </si>
  <si>
    <t>Замена по Гарантии Next 75 R+ Jis</t>
  </si>
  <si>
    <t>W-Star 77 R+ Prem</t>
  </si>
  <si>
    <t>ТОО Mobify</t>
  </si>
  <si>
    <t xml:space="preserve">Продажа за 23.12.2019г  </t>
  </si>
  <si>
    <t xml:space="preserve">Продажа за 24.12.2019г  </t>
  </si>
  <si>
    <t>Forlux 70 R+ St</t>
  </si>
  <si>
    <t>ИП Мухтар</t>
  </si>
  <si>
    <t>Svordindustrial</t>
  </si>
  <si>
    <t>Агро-Гарант ТОО</t>
  </si>
  <si>
    <t>Forlux 100 R+ St</t>
  </si>
  <si>
    <t>Istok 60 R+  UK</t>
  </si>
  <si>
    <t xml:space="preserve">Продажа за 25.12.2019г  </t>
  </si>
  <si>
    <t xml:space="preserve">Voltman 95 L+ Jis </t>
  </si>
  <si>
    <t>OZEL Trade</t>
  </si>
  <si>
    <t>Наклемники 25037</t>
  </si>
  <si>
    <t>Кашкели З.А.</t>
  </si>
  <si>
    <t>Galanz Bottlerz</t>
  </si>
  <si>
    <t>Moto 6 FM 7L</t>
  </si>
  <si>
    <t>Bars75 R+ St</t>
  </si>
  <si>
    <t>QR Карта</t>
  </si>
  <si>
    <t>100-2/20-1/12-1</t>
  </si>
  <si>
    <t>60-2/70-1</t>
  </si>
  <si>
    <t xml:space="preserve">Продажа за 26.12.2019г  </t>
  </si>
  <si>
    <t>T-Rex 60 R+ Prem</t>
  </si>
  <si>
    <t>17Год</t>
  </si>
  <si>
    <t>TOO Ушан</t>
  </si>
  <si>
    <t>Racer 190 Evreo</t>
  </si>
  <si>
    <t>TOO Han Tengri</t>
  </si>
  <si>
    <t xml:space="preserve">Voltman 140 </t>
  </si>
  <si>
    <t>Переходник</t>
  </si>
  <si>
    <t>Наклемники</t>
  </si>
  <si>
    <t xml:space="preserve">Продажа за 27.12.2019г  </t>
  </si>
  <si>
    <t>Возврат. Продажа от 23.12.19</t>
  </si>
  <si>
    <t>Mutlu 100 R+ St</t>
  </si>
  <si>
    <t>Замена по гарантии с допл. Titan 110 ES</t>
  </si>
  <si>
    <t>TOO Фирма ЛЭУ</t>
  </si>
  <si>
    <t>Philips 10W</t>
  </si>
  <si>
    <t xml:space="preserve">Продажа за 28.12.2019г  </t>
  </si>
  <si>
    <t>Racer 190 К.Б.</t>
  </si>
  <si>
    <t>ТОО Европа Комерц 2000 скидка</t>
  </si>
  <si>
    <t>ТОО Европа Комерц 6000 скидка</t>
  </si>
  <si>
    <t>Voltman 60 R+ St</t>
  </si>
  <si>
    <t>Ksp Red рузыходжиев И.Р.</t>
  </si>
  <si>
    <t>6000 Скидка Руслан</t>
  </si>
  <si>
    <t>Energizer 68 R+Jis</t>
  </si>
  <si>
    <t>17 Год</t>
  </si>
  <si>
    <t xml:space="preserve">Продажа за 29.12.2019г  </t>
  </si>
  <si>
    <t>Titan euroSilver 85 R+</t>
  </si>
  <si>
    <t>Racre 190 euro</t>
  </si>
  <si>
    <t>KSP Маг Джамандыков К.</t>
  </si>
  <si>
    <t>KSP Маг Шин Денис</t>
  </si>
  <si>
    <t>KSP Маг Ибрагимова Умитжан</t>
  </si>
  <si>
    <t>KSP Маг Романов Алексей</t>
  </si>
  <si>
    <t>Возврат KSP Маг Омаркулов от 26.11.19</t>
  </si>
  <si>
    <t>KSP Маг Ким Дмитрий Васильевич</t>
  </si>
  <si>
    <t>KSP Маг Сайман Алиби</t>
  </si>
  <si>
    <t>KSP Маг Шукралиев Жандос</t>
  </si>
  <si>
    <t>KSP Маг Ауетай Серикбол</t>
  </si>
  <si>
    <t>KSP Маг Дудникова Оксана</t>
  </si>
  <si>
    <t>KSP Маг Берлибек Кайрат</t>
  </si>
  <si>
    <t>KSP Маг Қозыбеков Аубәкір</t>
  </si>
  <si>
    <t>KSP Маг Миндалина Зауре Усеневна</t>
  </si>
  <si>
    <t>KSP Маг Есдаулетов Дарханбек</t>
  </si>
  <si>
    <t>KSP Маг Конаков Азамат</t>
  </si>
  <si>
    <t xml:space="preserve">KSP Маг Илюхин Алексей </t>
  </si>
  <si>
    <t>KSP Маг Дусенбаев Жасулан</t>
  </si>
  <si>
    <t>KSP Маг Фархутдинов Вадим</t>
  </si>
  <si>
    <t>KSP Маг Каналин А</t>
  </si>
  <si>
    <t>KSP Маг Мусабеков К.</t>
  </si>
  <si>
    <t>KSP Маг Жумагазина М.М.</t>
  </si>
  <si>
    <t>KSP Маг Камза К.Б.</t>
  </si>
  <si>
    <t>KSP Маг Разхан К.</t>
  </si>
  <si>
    <t>KSP Маг Туребаева Д.</t>
  </si>
  <si>
    <t>Ksp Mag Акшолакова А.</t>
  </si>
  <si>
    <t>Ksp Mag Лебедев С.</t>
  </si>
  <si>
    <t>карта + нал</t>
  </si>
  <si>
    <t>Ksp Mag Михатов К.</t>
  </si>
  <si>
    <t>Ksp Mag Ризахметов М.</t>
  </si>
  <si>
    <t>Замена по гарантии с допл. Voltman 100 R+</t>
  </si>
  <si>
    <t xml:space="preserve">Ksp Mag Колмахан </t>
  </si>
  <si>
    <t>Замена по гарантии Bars 75 R+ низ</t>
  </si>
  <si>
    <t>перемычка 25012</t>
  </si>
  <si>
    <t>Митсуджи двор. М410</t>
  </si>
  <si>
    <t>Митсуджи двор. М350</t>
  </si>
  <si>
    <t>Митсуджи двор. М600</t>
  </si>
  <si>
    <t>Митсуджи двор. М650</t>
  </si>
  <si>
    <t>Возврат продажа от 29.12.2019 г</t>
  </si>
  <si>
    <t>Возврат продажа Bars 100 R+ st от 29.12.2019 г</t>
  </si>
  <si>
    <t>TOO Zeinet</t>
  </si>
  <si>
    <t>Каспи магазин Тинхан Н</t>
  </si>
  <si>
    <t>Каспи магазин Мусаев Р</t>
  </si>
  <si>
    <t>Energizer 95 R+ st 17</t>
  </si>
  <si>
    <t>Замена по гарантии с доплатой Fire Ball 100 R</t>
  </si>
  <si>
    <t>Global Techno Service ТОО</t>
  </si>
  <si>
    <t>KSP Mag Давлетов Даурен</t>
  </si>
  <si>
    <t>Huper 60 R+ Ru</t>
  </si>
  <si>
    <t>Переходники</t>
  </si>
  <si>
    <t>KSP Mag Маметов Ердаулет</t>
  </si>
  <si>
    <t>Ksp Mag Шуйеншинов Б</t>
  </si>
  <si>
    <t>Next 60 L+ St</t>
  </si>
  <si>
    <t xml:space="preserve">Продажа за 31.12.2019г  </t>
  </si>
  <si>
    <t>Каспи магазин Полторобатько Ю</t>
  </si>
  <si>
    <t>Акционный</t>
  </si>
  <si>
    <t>60/75/75/100</t>
  </si>
  <si>
    <t>Каспи магазин Чикаев А</t>
  </si>
  <si>
    <t>Next 75 R+ ST</t>
  </si>
  <si>
    <t>Dines 17 год</t>
  </si>
  <si>
    <t>Замена по гарантии Next 50 R+ Jis</t>
  </si>
  <si>
    <t>Forlux 60 R+ St</t>
  </si>
  <si>
    <t>Скидка 8000 Е.Е</t>
  </si>
  <si>
    <t>ТОО Ауа Жай</t>
  </si>
  <si>
    <t>Energizer 60 L+ St</t>
  </si>
  <si>
    <t>Racer 75 L+ St</t>
  </si>
  <si>
    <t>Energizer 77 R+ St</t>
  </si>
  <si>
    <t>Global Tehno Service</t>
  </si>
  <si>
    <t>переходник 25023</t>
  </si>
  <si>
    <t>Каспи магазин Кюсубаева Асем</t>
  </si>
  <si>
    <t>Каспи магазин Турысбек Улан</t>
  </si>
  <si>
    <t>Каспи магазин Даурбеков Батыр</t>
  </si>
  <si>
    <t xml:space="preserve">Продажа за 05.01.2020г  </t>
  </si>
  <si>
    <t xml:space="preserve">Продажа за 04.01.2020г  </t>
  </si>
  <si>
    <t xml:space="preserve">Продажа за 30.12.2019г  </t>
  </si>
  <si>
    <t>Замена по гарантии Energizer 60 R+ Jis</t>
  </si>
  <si>
    <t xml:space="preserve">Продажа за 06.01.2020г  </t>
  </si>
  <si>
    <t>Energizer 95 L+Jis</t>
  </si>
  <si>
    <t>Каспи магазин Дүйсебек А</t>
  </si>
  <si>
    <t>100/100/140</t>
  </si>
  <si>
    <t xml:space="preserve">Titan Asia Silver 57 R+ </t>
  </si>
  <si>
    <t>Наклменик с барашком</t>
  </si>
  <si>
    <t>Перемычка</t>
  </si>
  <si>
    <t>Перемычка масса</t>
  </si>
  <si>
    <t>Замена по гарантии Next 230</t>
  </si>
  <si>
    <t>Каспи магазин Турбин В</t>
  </si>
  <si>
    <t>Каспи магазин Исмагилова Н</t>
  </si>
  <si>
    <t>Каспи магазин Касымбеков Н</t>
  </si>
  <si>
    <t>Каспи магазин Закир Б</t>
  </si>
  <si>
    <t>Каспи магазин Бошанова Н</t>
  </si>
  <si>
    <t>Каспи магазин Сапрыгин М</t>
  </si>
  <si>
    <t xml:space="preserve">Продажа за 07.01.2020г  </t>
  </si>
  <si>
    <t>Каспи магазин  Газиев К</t>
  </si>
  <si>
    <t>2500 тг скидка Руслан для СВХ</t>
  </si>
  <si>
    <t>Руслан (Жұмахан склад)</t>
  </si>
  <si>
    <t>Замена по гарантии Next 65 R+ Jis</t>
  </si>
  <si>
    <t>Каспи магазин Жұмабай С</t>
  </si>
  <si>
    <t xml:space="preserve">Next Gold 62 R+ </t>
  </si>
  <si>
    <t>ТОО Leader Строй</t>
  </si>
  <si>
    <t>60/60/40</t>
  </si>
  <si>
    <t>4000 тг скидка для Индиры</t>
  </si>
  <si>
    <t>ТОО Dosfarm</t>
  </si>
  <si>
    <t>ТОО Сантехмонтаж</t>
  </si>
  <si>
    <t>Каспи магазин Утенов Ж</t>
  </si>
  <si>
    <t>Vega 60 R+ Uk</t>
  </si>
  <si>
    <t>Mutlu 60 L-SR</t>
  </si>
  <si>
    <t>Наклемник 25003</t>
  </si>
  <si>
    <t>Антифриз 1 кг красный</t>
  </si>
  <si>
    <t>Замена по гарантии Rex 36 R+ Jis</t>
  </si>
  <si>
    <t xml:space="preserve">Продажа за 08.01.2020г  </t>
  </si>
  <si>
    <t>Каспи магазин Ким Ш</t>
  </si>
  <si>
    <t xml:space="preserve">Продажа за 09.01.2020г  </t>
  </si>
  <si>
    <t>Каспи магазин Шинтасов Д</t>
  </si>
  <si>
    <t>Каспи магазин Бакиртова Б</t>
  </si>
  <si>
    <t>АО Алматыгазсервис Холдинг</t>
  </si>
  <si>
    <t>Возврат денег с кассы продажа от 08.01.20</t>
  </si>
  <si>
    <t>Каспи магазин Прмағамбет А</t>
  </si>
  <si>
    <t>Каспи магазин Ділімбет Н</t>
  </si>
  <si>
    <t>Каспи магазин Саринов Е</t>
  </si>
  <si>
    <t>Ароматизатиор Арабский</t>
  </si>
  <si>
    <t xml:space="preserve">Продажа за 10.01.2020г  </t>
  </si>
  <si>
    <t>Алматыгазсервис - Холдинг АО</t>
  </si>
  <si>
    <t xml:space="preserve">Продажа за 11.01.2020г  </t>
  </si>
  <si>
    <t>Next 75 R+ Низкий белый</t>
  </si>
  <si>
    <t>Fire Ball 60 R+ Uk</t>
  </si>
  <si>
    <t>Карта + нал</t>
  </si>
  <si>
    <t>Bars 65 L+ Jis 17год</t>
  </si>
  <si>
    <t>Next 230 Evro</t>
  </si>
  <si>
    <t>Скидка 1000тг</t>
  </si>
  <si>
    <t>Forlux 60 L+ St</t>
  </si>
  <si>
    <t>переходники 25023</t>
  </si>
  <si>
    <t>Антифриз Крас. 1кг</t>
  </si>
  <si>
    <t>Red</t>
  </si>
  <si>
    <t>Каспи магазин Акбаев Б.</t>
  </si>
  <si>
    <t>Каспи магазин Токсанбаев</t>
  </si>
  <si>
    <t>Каспи магазин Мырзахмет А.</t>
  </si>
  <si>
    <t>Каспи магазин Жумагулов Н.</t>
  </si>
  <si>
    <t>Каспи магазин Нышанбеков Б. 17 Год</t>
  </si>
  <si>
    <t>Каспи магазин Ерходжаев</t>
  </si>
  <si>
    <t>Бастау Снаб    Карта</t>
  </si>
  <si>
    <t xml:space="preserve">Продажа за 12.01.2020г  </t>
  </si>
  <si>
    <t>Каспи магазин Лапшин А</t>
  </si>
  <si>
    <t>Замена по гарантии Bars 65 L+ Jis</t>
  </si>
  <si>
    <t>100/60/75/75</t>
  </si>
  <si>
    <t>75/75/60/60</t>
  </si>
  <si>
    <t>Каспи магазин Альтаев А</t>
  </si>
  <si>
    <t>Каспи магазин Бекшарипов М</t>
  </si>
  <si>
    <t>Каспи магазин Тойшибеков С</t>
  </si>
  <si>
    <t>Каспи магазин Артемов А</t>
  </si>
  <si>
    <t>Каспи магазин Уозбеков Д</t>
  </si>
  <si>
    <t>Valeo 530</t>
  </si>
  <si>
    <t>Карта 1000 тг скидка инвалиду</t>
  </si>
  <si>
    <t>50-1/70-1/60-3</t>
  </si>
  <si>
    <t>Каспи магазин Байзаков Ж</t>
  </si>
  <si>
    <t>Каспи магазин Бартенов Г</t>
  </si>
  <si>
    <t>Каспи магазин Жураковский В.Ю.</t>
  </si>
  <si>
    <t>TOO GTS</t>
  </si>
  <si>
    <t>Каспи магазин Есенов Д</t>
  </si>
  <si>
    <t xml:space="preserve">Продажа за 13.01.2020г  </t>
  </si>
  <si>
    <t>TOO Sky pro Service</t>
  </si>
  <si>
    <t>70/60/60/50</t>
  </si>
  <si>
    <t>Каспи магазин Шахворостов Л</t>
  </si>
  <si>
    <t>ТОО Стандарт Мониторинг</t>
  </si>
  <si>
    <t>Каспи магазин Сариев А</t>
  </si>
  <si>
    <t>Каспи магазин Қойшан Е</t>
  </si>
  <si>
    <t>Bеy Azh Trans</t>
  </si>
  <si>
    <t xml:space="preserve">Продажа за 15.01.2020г  </t>
  </si>
  <si>
    <t xml:space="preserve">Продажа за 16.01.2020г  </t>
  </si>
  <si>
    <t>ИП M-Trade</t>
  </si>
  <si>
    <t>Каспи магазин Абдунасыров В</t>
  </si>
  <si>
    <t>Оптовая цена Ернұр Шымкент</t>
  </si>
  <si>
    <t>Каспи магазин Сайлаубай А</t>
  </si>
  <si>
    <t xml:space="preserve">Продажа за 14.01.2020г  </t>
  </si>
  <si>
    <t>TOO  Agropoliv</t>
  </si>
  <si>
    <t>KSP Маг Рощепкин И.Ю.</t>
  </si>
  <si>
    <t>Rex 70 L+ Jis</t>
  </si>
  <si>
    <t>ТОО Акжанай</t>
  </si>
  <si>
    <t>ТОО SBI Engineering</t>
  </si>
  <si>
    <t>Energizer 68 R+ Jis 17 год</t>
  </si>
  <si>
    <t>Каспи магазин Сидорова О</t>
  </si>
  <si>
    <t>Каспи магазин Макошина В</t>
  </si>
  <si>
    <t>Каспи магазин Данайбаева А</t>
  </si>
  <si>
    <t xml:space="preserve">Продажа за 17.01.2020г  </t>
  </si>
  <si>
    <t>TOO ABI Ingineering Карта</t>
  </si>
  <si>
    <t>KSP Mag Исахов Оналхан Сапарханович</t>
  </si>
  <si>
    <t>Energizer 68 R+</t>
  </si>
  <si>
    <t>`17 Год  Red</t>
  </si>
  <si>
    <t>Zeinet SSE</t>
  </si>
  <si>
    <t>W-Star 100 R+ Prem</t>
  </si>
  <si>
    <t>EnergyCompanyAlmaty TOO</t>
  </si>
  <si>
    <t>Bars 75 R+ ST</t>
  </si>
  <si>
    <t>изолента</t>
  </si>
  <si>
    <t>`1</t>
  </si>
  <si>
    <t xml:space="preserve">Продажа за 18.01.2020г  </t>
  </si>
  <si>
    <t>Примечание</t>
  </si>
  <si>
    <t xml:space="preserve">Примечание </t>
  </si>
  <si>
    <t>ТОО KermakaS</t>
  </si>
  <si>
    <t>Каспи магазин Сарсебеков А</t>
  </si>
  <si>
    <t>Каспи магазин Мыгыманов Т</t>
  </si>
  <si>
    <t>Каспи магазин Тойбаева Б</t>
  </si>
  <si>
    <t>Каспи магазин Кононов И</t>
  </si>
  <si>
    <t>Energizer A23</t>
  </si>
  <si>
    <t>Карта Форте банк</t>
  </si>
  <si>
    <t>Каспи магазин Адилов Б</t>
  </si>
  <si>
    <t>Каспи магазин Сагимбаев М</t>
  </si>
  <si>
    <t>Каспи магазин Сулеев Р</t>
  </si>
  <si>
    <t>Корпоративный отдел 1</t>
  </si>
  <si>
    <t>Каспи магазин Мырзабеков Н</t>
  </si>
  <si>
    <t>Titan 60 R+ EFB</t>
  </si>
  <si>
    <t xml:space="preserve">Продажа за 19.01.2020г  </t>
  </si>
  <si>
    <t xml:space="preserve">Продажа за 20.01.2020г  </t>
  </si>
  <si>
    <t>Замена по гарантии Power 60 R+</t>
  </si>
  <si>
    <t>Замена по гарантии Bars 100 R+ st</t>
  </si>
  <si>
    <t>ТОО Компания Реал-Строй</t>
  </si>
  <si>
    <t>ТОО РЭМ-КРАН</t>
  </si>
  <si>
    <t>Каспи магазин Турсынов Т</t>
  </si>
  <si>
    <t>Каспи магазин Набиев Х</t>
  </si>
  <si>
    <t>Valeo 38</t>
  </si>
  <si>
    <t xml:space="preserve">Продажа за 21.01.2020г  </t>
  </si>
  <si>
    <t>ТОО SprintR</t>
  </si>
  <si>
    <t>Каспи магазин Нарбаев Б</t>
  </si>
  <si>
    <t>Каспи магазин Ешпанов Ж</t>
  </si>
  <si>
    <t xml:space="preserve">Продажа за 22.01.2020г  </t>
  </si>
  <si>
    <t>дисконт</t>
  </si>
  <si>
    <t>ароматизатор</t>
  </si>
  <si>
    <t>Power 60 R+ Ru</t>
  </si>
  <si>
    <t xml:space="preserve"> Ип Spes Energy 1000 скидка</t>
  </si>
  <si>
    <t>Ksp Mag Станогин А</t>
  </si>
  <si>
    <t>Gradiant Trade</t>
  </si>
  <si>
    <t>Алматы Кубыр</t>
  </si>
  <si>
    <t>Agro Mercur</t>
  </si>
  <si>
    <t>Замена по гарантии Bars 77 R+ St</t>
  </si>
  <si>
    <t>Замена по гарантии Bars 77 L+ St</t>
  </si>
  <si>
    <t>Kemaka S Карта</t>
  </si>
  <si>
    <t>Isker Kompany</t>
  </si>
  <si>
    <t>Ksp Mag Сатыбалды Н</t>
  </si>
  <si>
    <t>Алматы Транс Снаб ТОО Карта</t>
  </si>
  <si>
    <t>Varta 70 L+Jis</t>
  </si>
  <si>
    <t>дисконт 17 год</t>
  </si>
  <si>
    <t>190-1/70-2</t>
  </si>
  <si>
    <t>T-rex 75 R+ Jisa</t>
  </si>
  <si>
    <t xml:space="preserve">Продажа за 23.01.2020г  </t>
  </si>
  <si>
    <t>Электра 60 R+St</t>
  </si>
  <si>
    <t>Ksp Mag Аверьянов Павел</t>
  </si>
  <si>
    <t>Bars 75 R+ Низ</t>
  </si>
  <si>
    <t>Isker Company ( Без оплаты)</t>
  </si>
  <si>
    <t>Ksp Mag Козбагаров Ерлан</t>
  </si>
  <si>
    <t>Energizer 80 R+ St</t>
  </si>
  <si>
    <t>Svord Industries</t>
  </si>
  <si>
    <t>KSP Mag Жумадилов Бахтияр</t>
  </si>
  <si>
    <t>Titin 60 R+ St EFB</t>
  </si>
  <si>
    <t>(28000тг пробито за 22.01.2020)</t>
  </si>
  <si>
    <t>Next 62 R+ ST</t>
  </si>
  <si>
    <t>Ksp Mag Шакибаев Асан</t>
  </si>
  <si>
    <t>Сайкан LTD</t>
  </si>
  <si>
    <t>Titan 57 R+ Jis</t>
  </si>
  <si>
    <t>Ksp Mag  Ершиманова Гаухар</t>
  </si>
  <si>
    <t xml:space="preserve">Продажа за 24.01.2020г  </t>
  </si>
  <si>
    <t>Клемма аккумулятора</t>
  </si>
  <si>
    <t>CRONA 60 R+</t>
  </si>
  <si>
    <t>Next 50 R+ JIS</t>
  </si>
  <si>
    <t>ISTOK 60 R+ St</t>
  </si>
  <si>
    <t>Raser 190 Euro</t>
  </si>
  <si>
    <t>ТОО "Тау Бетон" доставка</t>
  </si>
  <si>
    <t>Kaspi Maг(кредит) Гузеев Олег</t>
  </si>
  <si>
    <t>Лампочки 21-5w</t>
  </si>
  <si>
    <t xml:space="preserve">Продажа за 25.01.2020г  </t>
  </si>
  <si>
    <t>Каспи магазин Миляков Н</t>
  </si>
  <si>
    <t>Каспи магазин Алимбаев Р</t>
  </si>
  <si>
    <t xml:space="preserve">Продажа за 26.01.2020г  </t>
  </si>
  <si>
    <t>Каспи магазин Ким С</t>
  </si>
  <si>
    <t>Каспи магазин Мінайдар Н</t>
  </si>
  <si>
    <t>Каспи магазин Совет А</t>
  </si>
  <si>
    <t>Damper 60  R+</t>
  </si>
  <si>
    <t>Омыватель Cartek -30</t>
  </si>
  <si>
    <t>Возврат продажи от 24.01.2020</t>
  </si>
  <si>
    <t xml:space="preserve">Продажа за 27.01.2020г  </t>
  </si>
  <si>
    <t>Каспи магазин Амангосов Д</t>
  </si>
  <si>
    <t>Каспи магазин Кушинбаев А</t>
  </si>
  <si>
    <t>Каспи магазин Тумакпаева А</t>
  </si>
  <si>
    <t>Каспи магазин Даулетжан Ш</t>
  </si>
  <si>
    <t>Каспи магазин Маликов Т</t>
  </si>
  <si>
    <t>Антифриз 1 кг. Красный</t>
  </si>
  <si>
    <t xml:space="preserve">Продажа за 28.01.2020г  </t>
  </si>
  <si>
    <t>ТОО СП Neft</t>
  </si>
  <si>
    <t>ТОО Shatyr Plus</t>
  </si>
  <si>
    <t>КХ Акмарал</t>
  </si>
  <si>
    <t>ТОО ТехноСпец Авто карта</t>
  </si>
  <si>
    <t>Bars 75 r+ st</t>
  </si>
  <si>
    <t>Bars 62 R+ t</t>
  </si>
  <si>
    <t>Каспи магазин Кинжитаев А</t>
  </si>
  <si>
    <t>Каспи магазин Зағыпан С</t>
  </si>
  <si>
    <t>Каспи магазин Кыстаубаев С</t>
  </si>
  <si>
    <t>ТОО Aidan Construction</t>
  </si>
  <si>
    <t>Cartek -20 омыватель</t>
  </si>
  <si>
    <t>Cartek -30  омыватель</t>
  </si>
  <si>
    <t>17 год Карта</t>
  </si>
  <si>
    <t xml:space="preserve">Продажа за 29.01.2020г  </t>
  </si>
  <si>
    <t>Каспи магазин Абдуллаев Ю</t>
  </si>
  <si>
    <t>Каспи магазин Ниязбаев К</t>
  </si>
  <si>
    <t>Замена по гарантии с доплатой Voltman 100 R+</t>
  </si>
  <si>
    <t>ТОО ТД Азия</t>
  </si>
  <si>
    <t xml:space="preserve">Продажа за 30.01.2020г  </t>
  </si>
  <si>
    <t>KSP Mag Раулиянов Н</t>
  </si>
  <si>
    <t>KSP Mag Бегжигитов А</t>
  </si>
  <si>
    <t>Возврат денег 34000 Карта</t>
  </si>
  <si>
    <t>Каз Био Транс</t>
  </si>
  <si>
    <t xml:space="preserve">APPLE RENTACAR </t>
  </si>
  <si>
    <t>Next 75 L+ St</t>
  </si>
  <si>
    <t>ТОО Игимек</t>
  </si>
  <si>
    <t>Замена По гарантии Bars 215</t>
  </si>
  <si>
    <t xml:space="preserve">Продажа за 31.01.2020г  </t>
  </si>
  <si>
    <t>Bras 65 R+ Jis</t>
  </si>
  <si>
    <t>Дисконт</t>
  </si>
  <si>
    <t>Замена по Гарантии Bars 60 R+ St</t>
  </si>
  <si>
    <t xml:space="preserve">Bars 230 </t>
  </si>
  <si>
    <t>Qr</t>
  </si>
  <si>
    <t xml:space="preserve">Energizer 95 L+ Jis               </t>
  </si>
  <si>
    <t xml:space="preserve">Forlux 60 L+                           </t>
  </si>
  <si>
    <t xml:space="preserve">Energizer 68 R+ Jis               </t>
  </si>
  <si>
    <t>Racer 60 L+ St</t>
  </si>
  <si>
    <t>RED</t>
  </si>
  <si>
    <t>`</t>
  </si>
  <si>
    <t>50000 -Qr Red + 46000-Gold</t>
  </si>
  <si>
    <t>Митсуджи М- 510</t>
  </si>
  <si>
    <t xml:space="preserve">Продажа за 02.02.2020г  </t>
  </si>
  <si>
    <t xml:space="preserve">Продажа за 01.02.2020г  </t>
  </si>
  <si>
    <t xml:space="preserve">Istok 60 R+ UK </t>
  </si>
  <si>
    <t xml:space="preserve">Продажа за 03.02.2020г  </t>
  </si>
  <si>
    <t>Руслан скидка 4000 тг</t>
  </si>
  <si>
    <t>Нацагропромкомпания Карта</t>
  </si>
  <si>
    <t>ТОО IC Pro</t>
  </si>
  <si>
    <t>Cartek -30</t>
  </si>
  <si>
    <t>Cartek -20</t>
  </si>
  <si>
    <t>Антифриз 1 кг/кр</t>
  </si>
  <si>
    <t>ТО МТЗ Казахстан</t>
  </si>
  <si>
    <t>SDU карта</t>
  </si>
  <si>
    <t>TOO Avis Logistics</t>
  </si>
  <si>
    <t xml:space="preserve">Замена по гарантии T-Rex 60 R+ </t>
  </si>
  <si>
    <t>Bars 77 R+ Prem</t>
  </si>
  <si>
    <t>Racer 190 К.Б</t>
  </si>
  <si>
    <t>TOO Srec Energy</t>
  </si>
  <si>
    <t xml:space="preserve">Продажа за 04.02.2020г  </t>
  </si>
  <si>
    <t>Сдал__________________________ Пуртов Д.И.</t>
  </si>
  <si>
    <t>Bars 60L+ St</t>
  </si>
  <si>
    <t>Nex 65 R+ Jis</t>
  </si>
  <si>
    <t>TOO Honmil</t>
  </si>
  <si>
    <t xml:space="preserve">Продажа за 05.02.2020г  </t>
  </si>
  <si>
    <t xml:space="preserve">Продажа за 06.02.2020г  </t>
  </si>
  <si>
    <t>Titan 77 R+ Jis</t>
  </si>
  <si>
    <t>W-Star 100 R+Prem</t>
  </si>
  <si>
    <t>Замена по гарантии W-Star 100 R+Pr</t>
  </si>
  <si>
    <t>Titan 85 R+ St</t>
  </si>
  <si>
    <t>Titan 100 R+ Jis</t>
  </si>
  <si>
    <t xml:space="preserve">Продажа за 07.02.2020г  </t>
  </si>
  <si>
    <t>Сдал__________________________ Әбілқасымұлы Н.</t>
  </si>
  <si>
    <t>Каспи магазин Алосманов Х</t>
  </si>
  <si>
    <t>25000+2000</t>
  </si>
  <si>
    <t xml:space="preserve">Продажа за 08.02.2020г  </t>
  </si>
  <si>
    <t xml:space="preserve">Продажа за 09.02.2020г  </t>
  </si>
  <si>
    <t xml:space="preserve">Forlux 92  R+ </t>
  </si>
  <si>
    <t>Каспи магазин Бейсембеков Т</t>
  </si>
  <si>
    <t>Philips HB4</t>
  </si>
  <si>
    <t xml:space="preserve">Продажа за 10.02.2020г  </t>
  </si>
  <si>
    <t>Titan ES 70  R+</t>
  </si>
  <si>
    <t>1500 тг скидка</t>
  </si>
  <si>
    <t>ТОО Ayt Housing Complex</t>
  </si>
  <si>
    <t>Замена по гарантии Next 77 R+ st</t>
  </si>
  <si>
    <t xml:space="preserve">Продажа за 11.02.2020г  </t>
  </si>
  <si>
    <t>ТОО ТЕКА Проект</t>
  </si>
  <si>
    <t>Titan Asia St 70 R+</t>
  </si>
  <si>
    <t>Каспи магазин Мерзликин Е</t>
  </si>
  <si>
    <t xml:space="preserve">Продажа за 13.02.2020г  </t>
  </si>
  <si>
    <t>Каспи магазин Гречихина Ю</t>
  </si>
  <si>
    <t>ТОО АМК</t>
  </si>
  <si>
    <t>ТОО Supertrans</t>
  </si>
  <si>
    <t>ТОО Ломбард Альфа</t>
  </si>
  <si>
    <t xml:space="preserve">Продажа за 14.02.2020г  </t>
  </si>
  <si>
    <t>Замена по гарантии W-Star 77 Prem</t>
  </si>
  <si>
    <t>T-Rex 77 Prem R+</t>
  </si>
  <si>
    <t>KSp Red</t>
  </si>
  <si>
    <t xml:space="preserve">Westa 92 R+ </t>
  </si>
  <si>
    <t xml:space="preserve">Продажа за 15.02.2020г  </t>
  </si>
  <si>
    <t>Bars 190 К.Б.</t>
  </si>
  <si>
    <t>Замена по Гарантии T-Rex 75 R+ Jis</t>
  </si>
  <si>
    <t>Taxi 60 R+ St</t>
  </si>
  <si>
    <t>Карта+Нал</t>
  </si>
  <si>
    <t xml:space="preserve">Продажа за 16.02.2020г  </t>
  </si>
  <si>
    <t>Titan 62 R+  A St</t>
  </si>
  <si>
    <t>Titan 63 R+ E Sil</t>
  </si>
  <si>
    <t>Bars  90 R+ St</t>
  </si>
  <si>
    <t>Titan 57 R+ A Sil</t>
  </si>
  <si>
    <t>Titan 75 R+ St</t>
  </si>
  <si>
    <t>Forlux 60 L +</t>
  </si>
  <si>
    <t>Next 50 R + Jis</t>
  </si>
  <si>
    <t>Next 65 R+Jis</t>
  </si>
  <si>
    <t>Arctik 62</t>
  </si>
  <si>
    <t>TOO ДСУ</t>
  </si>
  <si>
    <t>Bars 65 R + Jis</t>
  </si>
  <si>
    <t xml:space="preserve">Продажа за 17.02.2020г  </t>
  </si>
  <si>
    <t>Energizer 70 L +</t>
  </si>
  <si>
    <t>Mutlu 75 R + Jis</t>
  </si>
  <si>
    <t>Racer 75 L +</t>
  </si>
  <si>
    <t>Titan Asia 77 R+ St</t>
  </si>
  <si>
    <t>Mutlu 75 R + L3</t>
  </si>
  <si>
    <t>2000+37000</t>
  </si>
  <si>
    <t>Каспи магазин Сыдықбаев Д</t>
  </si>
  <si>
    <t>Перехолдники</t>
  </si>
  <si>
    <t>Red/Дисконт</t>
  </si>
  <si>
    <t>TOO Метро карта/Дисконт</t>
  </si>
  <si>
    <t>Каспи магазин Корганбаева Г.</t>
  </si>
  <si>
    <t>Каспи магазин Томаева Ш.</t>
  </si>
  <si>
    <t>Каспи магазин Калина Олег</t>
  </si>
  <si>
    <t>Каспи магазин Хамит Султан</t>
  </si>
  <si>
    <t>Каспи магазин Альжанов Ерасыл</t>
  </si>
  <si>
    <t>Каспи магазин Омаркулов Д.</t>
  </si>
  <si>
    <t>Каспи магазин Григорьев С</t>
  </si>
  <si>
    <t>Каспи магазин Даулеткан Дидар</t>
  </si>
  <si>
    <t>Каспи магазин Кошкарова Б</t>
  </si>
  <si>
    <t>Каспи магазин Токина К</t>
  </si>
  <si>
    <t>Каспи магазин Наджапов А</t>
  </si>
  <si>
    <t xml:space="preserve">Продажа за 18.02.2020г  </t>
  </si>
  <si>
    <t xml:space="preserve"> Bars 100 R + St</t>
  </si>
  <si>
    <r>
      <t>TOO "Синтехмаш</t>
    </r>
    <r>
      <rPr>
        <b/>
        <sz val="11"/>
        <color theme="1"/>
        <rFont val="Calibri"/>
        <family val="2"/>
        <charset val="204"/>
        <scheme val="minor"/>
      </rPr>
      <t>"</t>
    </r>
  </si>
  <si>
    <t xml:space="preserve"> Bars 100 L + St</t>
  </si>
  <si>
    <t>TOO "Синтехмаш"</t>
  </si>
  <si>
    <t>Bars 75 R+St</t>
  </si>
  <si>
    <t>TOO "Bonfood"</t>
  </si>
  <si>
    <t>Fire ball 60</t>
  </si>
  <si>
    <t>TOO "Spets Energy"</t>
  </si>
  <si>
    <t>Varta 100 R + St</t>
  </si>
  <si>
    <t>Next 100 R +Jis</t>
  </si>
  <si>
    <t xml:space="preserve">Mutlu 95 R + AGM </t>
  </si>
  <si>
    <t>Bars 75 R +Jis</t>
  </si>
  <si>
    <t>Next 75 R +Jis</t>
  </si>
  <si>
    <t>Next 60 R +</t>
  </si>
  <si>
    <t xml:space="preserve">Продажа за 19.02.2020г  </t>
  </si>
  <si>
    <t>Bars 90 R + St</t>
  </si>
  <si>
    <t>Bars 100 R + St</t>
  </si>
  <si>
    <t xml:space="preserve"> ТОО"MTZ KZ"</t>
  </si>
  <si>
    <t>ТОО "Baumarkt"</t>
  </si>
  <si>
    <t>Bars 77 R + St</t>
  </si>
  <si>
    <t>Bars 90  L+ St</t>
  </si>
  <si>
    <t>Bars 190 KБ</t>
  </si>
  <si>
    <t>Titan 60 EFB R+</t>
  </si>
  <si>
    <t>KSR маг Сатымбаев Ш</t>
  </si>
  <si>
    <t>Мидсудже М550</t>
  </si>
  <si>
    <t>Мидсудже М510</t>
  </si>
  <si>
    <t xml:space="preserve">Продажа за 20.02.2020г  </t>
  </si>
  <si>
    <t>Varta 100 R+ Jis</t>
  </si>
  <si>
    <t>Hankook 55 L + Jis</t>
  </si>
  <si>
    <t>KSP Магазин/Абдулдаев К</t>
  </si>
  <si>
    <t>Istok 60 Uka R+</t>
  </si>
  <si>
    <t>Red (дисконт)</t>
  </si>
  <si>
    <t>Voltman 60  R +</t>
  </si>
  <si>
    <t>Energaizer 35 R +JIS</t>
  </si>
  <si>
    <t>Bars 62 R + St</t>
  </si>
  <si>
    <t>TOO Трансснаб</t>
  </si>
  <si>
    <t>Next 65 R + jis</t>
  </si>
  <si>
    <t>Teiko 75 R +</t>
  </si>
  <si>
    <t xml:space="preserve">Varta 100 R+ </t>
  </si>
  <si>
    <t>W-star 60 R +</t>
  </si>
  <si>
    <t>Bars 100 R +</t>
  </si>
  <si>
    <t xml:space="preserve">KSP Магазин/Калшабеков А </t>
  </si>
  <si>
    <t>Next 230 R+</t>
  </si>
  <si>
    <t>Bars 75 R +St</t>
  </si>
  <si>
    <t xml:space="preserve">Red </t>
  </si>
  <si>
    <t>Шеф скидка</t>
  </si>
  <si>
    <t xml:space="preserve">Продажа за 21.02.2020г  </t>
  </si>
  <si>
    <t>ТОО "Суттi арман"</t>
  </si>
  <si>
    <t>Bars 190 ЕUR</t>
  </si>
  <si>
    <t xml:space="preserve">Voltman 100  R +st </t>
  </si>
  <si>
    <t>Bars 75 R + низ</t>
  </si>
  <si>
    <t>Bars 100 R + st</t>
  </si>
  <si>
    <t>скидка ШЕФ</t>
  </si>
  <si>
    <t>T-rex 77  R +</t>
  </si>
  <si>
    <t xml:space="preserve">KSP Mag Терликбаев Е </t>
  </si>
  <si>
    <t xml:space="preserve">Продажа за 12.02.2020г  </t>
  </si>
  <si>
    <t xml:space="preserve">Voltman 100  R+ </t>
  </si>
  <si>
    <t>Замена по гарантии  Voltman 100 R+</t>
  </si>
  <si>
    <t>Замена по гарантии Bars 62 R+ st</t>
  </si>
  <si>
    <t>Mutlu 60 R +jis</t>
  </si>
  <si>
    <t>Замена по гарантии  Teiko 100 R+</t>
  </si>
  <si>
    <t>Bars 75 R + Jis</t>
  </si>
  <si>
    <t>Mutlu 100 R +jis</t>
  </si>
  <si>
    <t>Bars 65 R+</t>
  </si>
  <si>
    <t>Energaizer 68 R +JIS</t>
  </si>
  <si>
    <t>Антифриз Green G11  1кг</t>
  </si>
  <si>
    <t>Titan 75 R+ Standart</t>
  </si>
  <si>
    <t>6 FM 9A</t>
  </si>
  <si>
    <t>9A/35A</t>
  </si>
  <si>
    <t>Bars 50 R+ Jis толст.кл.</t>
  </si>
  <si>
    <t>Titan 63 R+ Ev.sil.</t>
  </si>
  <si>
    <t>8A-8/60-1</t>
  </si>
  <si>
    <t xml:space="preserve">Продажа за 22.02.2020г  </t>
  </si>
  <si>
    <t xml:space="preserve">Продажа за 23.02.2020г  </t>
  </si>
  <si>
    <t>ИП Три Богатыря Карта</t>
  </si>
  <si>
    <t>Замена по гарантии  Teyko 100 R+ Jis</t>
  </si>
  <si>
    <t>Замена по гарантии Racer 132 euro</t>
  </si>
  <si>
    <t xml:space="preserve">Продажа за 24.02.2020г  </t>
  </si>
  <si>
    <t>Titan Asia Silver 62 R+</t>
  </si>
  <si>
    <t>Замена по гарантии Titan Asia Silver 62 R+</t>
  </si>
  <si>
    <t>Voltman 95 R +Jis</t>
  </si>
  <si>
    <t>Energizer 74 R +St</t>
  </si>
  <si>
    <t>ТОО "Бурагрупп"</t>
  </si>
  <si>
    <t xml:space="preserve">Барс 65 R + Jis </t>
  </si>
  <si>
    <t xml:space="preserve">Varta 70 R +JIS </t>
  </si>
  <si>
    <t>60-80</t>
  </si>
  <si>
    <t xml:space="preserve">Moto 9 A </t>
  </si>
  <si>
    <t xml:space="preserve">Varta 60 R +St </t>
  </si>
  <si>
    <t xml:space="preserve">Voltman 92 R </t>
  </si>
  <si>
    <t>Сдал__________________________Әбілкасымұлы Н</t>
  </si>
  <si>
    <t xml:space="preserve">Продажа за 25.02.2020г  </t>
  </si>
  <si>
    <t>Voltman 95 L + Jis</t>
  </si>
  <si>
    <t xml:space="preserve">Energizer 95 AGM </t>
  </si>
  <si>
    <t>ТОО "Road Star plus"</t>
  </si>
  <si>
    <t>ТОО "Байсерке Агро "</t>
  </si>
  <si>
    <t>Bars 190 EUR</t>
  </si>
  <si>
    <t>ТОО "Улан транс Сервис "</t>
  </si>
  <si>
    <t>Mutlu 68 L+ Jis</t>
  </si>
  <si>
    <t>ТОО " Азия Строй Консалтинг"</t>
  </si>
  <si>
    <t xml:space="preserve">Racer 90 R + St </t>
  </si>
  <si>
    <t>ТОО "Лэу "</t>
  </si>
  <si>
    <t>Мото 6 FM 4L</t>
  </si>
  <si>
    <t xml:space="preserve">Bars 100 R + St </t>
  </si>
  <si>
    <t xml:space="preserve">ТОО BonFoodDistribution </t>
  </si>
  <si>
    <t>Titan 70 R+ Euro Silver</t>
  </si>
  <si>
    <t>ДИСКОНТ</t>
  </si>
  <si>
    <t xml:space="preserve">Продажа за 26.02.2020г  </t>
  </si>
  <si>
    <t>TOO "ЭФКО"(дисконт)</t>
  </si>
  <si>
    <t>Карта (дисконт)</t>
  </si>
  <si>
    <t>Titan EUR /Silver 70</t>
  </si>
  <si>
    <t>Клема +2000</t>
  </si>
  <si>
    <t>Varta 95 R +jis</t>
  </si>
  <si>
    <t>Mutlu 75 R +Jis</t>
  </si>
  <si>
    <t>Titan Asia /Silver 77 R +</t>
  </si>
  <si>
    <t>Moto 6 FM 7</t>
  </si>
  <si>
    <t>Titan EUR /Silver 63</t>
  </si>
  <si>
    <t>Istok 60 RU + R</t>
  </si>
  <si>
    <t>Titan Asia /Silver 72</t>
  </si>
  <si>
    <t xml:space="preserve">Bars 50 R +Jis </t>
  </si>
  <si>
    <t xml:space="preserve">Bars Asia 100 R +Jis </t>
  </si>
  <si>
    <t xml:space="preserve">ТОО Menu </t>
  </si>
  <si>
    <t>TOO "Конс Сопплай"</t>
  </si>
  <si>
    <t xml:space="preserve">Titan Asia Sil  50 R </t>
  </si>
  <si>
    <t>Клема</t>
  </si>
  <si>
    <t xml:space="preserve">Продажа за 27.02.2020г  </t>
  </si>
  <si>
    <t>Сдал__________________________Секимбай Асель</t>
  </si>
  <si>
    <t>Titan 63 EUR /S</t>
  </si>
  <si>
    <t>Forlux60 L +</t>
  </si>
  <si>
    <t>Forlux60 L +  St</t>
  </si>
  <si>
    <t xml:space="preserve">Racer 60 R + St </t>
  </si>
  <si>
    <t>KSP Маг</t>
  </si>
  <si>
    <t>Voltman 100 R +St</t>
  </si>
  <si>
    <t>Westa 100 R +</t>
  </si>
  <si>
    <t>TOO HOME MART</t>
  </si>
  <si>
    <t>Mutlu 60 R +Jis</t>
  </si>
  <si>
    <t>Mutlu 100 R +Jis</t>
  </si>
  <si>
    <t>Mutlu 55 R + Jis</t>
  </si>
  <si>
    <t>Next 60 R + St</t>
  </si>
  <si>
    <t xml:space="preserve">Продажа за 28.02.2020г  </t>
  </si>
  <si>
    <t xml:space="preserve">Продажа за 01.03.2020г  </t>
  </si>
  <si>
    <t>Next 75 R +ST</t>
  </si>
  <si>
    <t>TOO Алматытранс Снаб</t>
  </si>
  <si>
    <t>Bars50  R +ST</t>
  </si>
  <si>
    <t xml:space="preserve">Titan 72 R +ST </t>
  </si>
  <si>
    <t xml:space="preserve">TOO Монтаж курылыс </t>
  </si>
  <si>
    <t>Bars100  R +ST</t>
  </si>
  <si>
    <t xml:space="preserve">Mutlu 70 R AGM </t>
  </si>
  <si>
    <t>TOO Дженерал Хаб</t>
  </si>
  <si>
    <t>Next 65 R +Jis</t>
  </si>
  <si>
    <t>каспи маг</t>
  </si>
  <si>
    <t>Forlux 60 R +</t>
  </si>
  <si>
    <t>Mutlu 75 R ST</t>
  </si>
  <si>
    <t xml:space="preserve">Продажа за 29.02.2020г  </t>
  </si>
  <si>
    <t>Arctic 75 R +st</t>
  </si>
  <si>
    <t xml:space="preserve">Ksp mag В,Иванов </t>
  </si>
  <si>
    <t xml:space="preserve">Bars 75 L +ST </t>
  </si>
  <si>
    <t>Фирма ЛЭУ</t>
  </si>
  <si>
    <t xml:space="preserve">Crona 60 R +ST </t>
  </si>
  <si>
    <t xml:space="preserve">КАРТА + НАЛ </t>
  </si>
  <si>
    <t>Замена по горантий,на Varta 75,с доп 3000</t>
  </si>
  <si>
    <t>Mutlu 80 R Jis</t>
  </si>
  <si>
    <t>6 FM 9 A</t>
  </si>
  <si>
    <t>Titan 70R+Jis  EFB</t>
  </si>
  <si>
    <t xml:space="preserve">Bars 62 L + ST </t>
  </si>
  <si>
    <t xml:space="preserve">Талзар транс </t>
  </si>
  <si>
    <t xml:space="preserve">Ksp mag Досанова Г </t>
  </si>
  <si>
    <t xml:space="preserve">Forlux 60 L </t>
  </si>
  <si>
    <t>дисконт карта</t>
  </si>
  <si>
    <t xml:space="preserve">Bars 190 KB </t>
  </si>
  <si>
    <t>KSP mag Ертаев А</t>
  </si>
  <si>
    <t>Mutlu 70 R +Jis</t>
  </si>
  <si>
    <t>Дата</t>
  </si>
  <si>
    <t>Наименование</t>
  </si>
  <si>
    <t>Карта\KSP RED</t>
  </si>
  <si>
    <t>Без/нал</t>
  </si>
  <si>
    <t xml:space="preserve">Б/у </t>
  </si>
  <si>
    <t>Сумма</t>
  </si>
  <si>
    <t>Ёмкость</t>
  </si>
  <si>
    <t>Next 100 L +Jis</t>
  </si>
  <si>
    <t>Titan 77 R + Jis</t>
  </si>
  <si>
    <t xml:space="preserve">Bars 190 Evro </t>
  </si>
  <si>
    <t xml:space="preserve">Каспий маг Романенко Денис </t>
  </si>
  <si>
    <t>Bars 62 L +St</t>
  </si>
  <si>
    <t xml:space="preserve">Voltman 60 R + St </t>
  </si>
  <si>
    <t>Titan 72 R + Jis</t>
  </si>
  <si>
    <t xml:space="preserve">Bars 75 R +Jis </t>
  </si>
  <si>
    <t>Varta 60 R +Jis</t>
  </si>
  <si>
    <t>T-rex Prem 60 R +</t>
  </si>
  <si>
    <t>Arctic 95 R + Jis</t>
  </si>
  <si>
    <t>Bars 50 R +Jis тон</t>
  </si>
  <si>
    <t xml:space="preserve">Mutlu 75 L +St </t>
  </si>
  <si>
    <t xml:space="preserve">T rex 75 L +Jis </t>
  </si>
  <si>
    <t xml:space="preserve">Каспий маг Ондашбаев А </t>
  </si>
  <si>
    <t>Titan 100 EVB +Jis</t>
  </si>
  <si>
    <t>Bars 50 R +Jis</t>
  </si>
  <si>
    <t>Crona 90 R + St</t>
  </si>
  <si>
    <t>Titan 72 Asia St</t>
  </si>
  <si>
    <t>Energaizer 100 R+St</t>
  </si>
  <si>
    <t>Next 62 R +St</t>
  </si>
  <si>
    <t>ТОО "АлматыТранс Снаб"</t>
  </si>
  <si>
    <t>Voltman 60 R +St</t>
  </si>
  <si>
    <t>Energaizer 74 R+St</t>
  </si>
  <si>
    <t>Bars 60 R +Jis</t>
  </si>
  <si>
    <t>M410</t>
  </si>
  <si>
    <t>Istok 60 RU R+</t>
  </si>
  <si>
    <t>Замена по гарантий Power 60R+</t>
  </si>
  <si>
    <t xml:space="preserve">Faire ball 100 </t>
  </si>
  <si>
    <t>Замена по гарантий Istok 60R+</t>
  </si>
  <si>
    <t>Next 60 R +St</t>
  </si>
  <si>
    <t xml:space="preserve">TOO Selena </t>
  </si>
  <si>
    <t>Bars 100 L +Jis</t>
  </si>
  <si>
    <t>Mutlu 55 R +кв</t>
  </si>
  <si>
    <t>Varta 60 R +</t>
  </si>
  <si>
    <t xml:space="preserve">Energaizer 68 R +jis </t>
  </si>
  <si>
    <t xml:space="preserve">KSP Mag Абдиханов Аскербек </t>
  </si>
  <si>
    <t xml:space="preserve">Mutlu 105 R+Jis </t>
  </si>
  <si>
    <t>Varta 95 R +Jis</t>
  </si>
  <si>
    <t>ТОО "Платформа А"</t>
  </si>
  <si>
    <t xml:space="preserve">Bars 65 R + Jis </t>
  </si>
  <si>
    <t>TOO Kelun kazpharm</t>
  </si>
  <si>
    <t>Next 100 L +St</t>
  </si>
  <si>
    <t>Voltman 100 R +Jis</t>
  </si>
  <si>
    <t xml:space="preserve">KSP Mag Бирюков Сергей </t>
  </si>
  <si>
    <t>Green Ge 1 кг</t>
  </si>
  <si>
    <t xml:space="preserve">Varta 70 R +Jis </t>
  </si>
  <si>
    <t>Bars 100 R +St</t>
  </si>
  <si>
    <t>red</t>
  </si>
  <si>
    <t>6 FM 7L</t>
  </si>
  <si>
    <t>Bars 90 R +St</t>
  </si>
  <si>
    <t>Джанысбек KSP Mag</t>
  </si>
  <si>
    <t>Электра 60 L</t>
  </si>
  <si>
    <t>Мухаметәлі KSP Mag</t>
  </si>
  <si>
    <t>Bars 60 R +низ</t>
  </si>
  <si>
    <t>TOO  Gris Design</t>
  </si>
  <si>
    <t>TOO Электра сервис</t>
  </si>
  <si>
    <t>Forlux 92 R +</t>
  </si>
  <si>
    <t>Казаньцев В KSP Mag</t>
  </si>
  <si>
    <t>KSP Mag Абдугаппаров Б</t>
  </si>
  <si>
    <t>Fair ball 100R +</t>
  </si>
  <si>
    <t>TOO Spets Energaizer,1000скидка</t>
  </si>
  <si>
    <t>ДСУ -13</t>
  </si>
  <si>
    <t xml:space="preserve">Mutlu 75 R +Jis </t>
  </si>
  <si>
    <t>Titan 70 EVB Asia st</t>
  </si>
  <si>
    <t>KSP Mag Долженько И</t>
  </si>
  <si>
    <t>KSP Mag Ромасева Д</t>
  </si>
  <si>
    <t xml:space="preserve">Продажа за 05.03.2020г  </t>
  </si>
  <si>
    <t xml:space="preserve">Продажа за 04.03.2020г  </t>
  </si>
  <si>
    <t xml:space="preserve">Titan 77 R +Jis </t>
  </si>
  <si>
    <t xml:space="preserve">Mutlu 100 L+Jis </t>
  </si>
  <si>
    <t>KSP Mag Сатей Аманкелды</t>
  </si>
  <si>
    <t>Mutlu 75 R+Jis</t>
  </si>
  <si>
    <t>Next 75 R +St</t>
  </si>
  <si>
    <t>TOO ХКА</t>
  </si>
  <si>
    <t xml:space="preserve">Bars 90 L +St </t>
  </si>
  <si>
    <t>Next 42 L +St</t>
  </si>
  <si>
    <t>Замена по гарантий Teyko 42 R+</t>
  </si>
  <si>
    <t xml:space="preserve">Bars 65R+Jis </t>
  </si>
  <si>
    <t>Energaizer AGM 95</t>
  </si>
  <si>
    <t>Energaizer 68R Jis</t>
  </si>
  <si>
    <t>Bars 62 R +St</t>
  </si>
  <si>
    <t xml:space="preserve">KSP Mag Олжаев А </t>
  </si>
  <si>
    <t>Mutlu 55 R+ кв</t>
  </si>
  <si>
    <t>Дисконт. Карта</t>
  </si>
  <si>
    <t>ИП Kazmebel. Карта</t>
  </si>
  <si>
    <t>Titan Euro Silver 110 R+</t>
  </si>
  <si>
    <t>Каспи магазин Мокешов Е</t>
  </si>
  <si>
    <t>Омыватель -20</t>
  </si>
  <si>
    <t>Клемма грузовая малая</t>
  </si>
  <si>
    <t>Каспи магазин Салихов</t>
  </si>
  <si>
    <t>Карта. ТОО Avtovishki</t>
  </si>
  <si>
    <t>Каспи магазин Молдашев Т</t>
  </si>
  <si>
    <t>Titan EFB 75 R+</t>
  </si>
  <si>
    <t>Каспи магазин Гончаров М</t>
  </si>
  <si>
    <t>Карта. ТОО Тамсан Құрылыс</t>
  </si>
  <si>
    <t>Arctic 62 R+</t>
  </si>
  <si>
    <t>ТОО Пекинская Шуаншэн</t>
  </si>
  <si>
    <t xml:space="preserve">Продажа за 10.03.2020г  </t>
  </si>
  <si>
    <t xml:space="preserve">Titan 77 Asia st </t>
  </si>
  <si>
    <t xml:space="preserve">Next 75 R + Jis </t>
  </si>
  <si>
    <t>Titan 110 R +St</t>
  </si>
  <si>
    <t>DСУ-13</t>
  </si>
  <si>
    <t xml:space="preserve">Bars 190 EVR </t>
  </si>
  <si>
    <t xml:space="preserve">Mutlu 135 EVR </t>
  </si>
  <si>
    <t>Titan 63 ES  R+</t>
  </si>
  <si>
    <t xml:space="preserve">Titan 72 Asia St </t>
  </si>
  <si>
    <t>Energaizer 100 R +PR</t>
  </si>
  <si>
    <t>Energaizer 60 R +PR</t>
  </si>
  <si>
    <t>KSP MAG Калмухан Б</t>
  </si>
  <si>
    <t>Titan 62 R +ST</t>
  </si>
  <si>
    <t>Bars 90 R +</t>
  </si>
  <si>
    <t>TOO ҒАИ</t>
  </si>
  <si>
    <t>TOO MIN DONG GROUP</t>
  </si>
  <si>
    <t>Bars 60 R +St</t>
  </si>
  <si>
    <t xml:space="preserve">Next 75 R +  </t>
  </si>
  <si>
    <t xml:space="preserve">Racer 190 EVR </t>
  </si>
  <si>
    <t xml:space="preserve">Asmar story TOO </t>
  </si>
  <si>
    <t>Westa 60 R +</t>
  </si>
  <si>
    <t xml:space="preserve">KSP MAG Нарышкин А </t>
  </si>
  <si>
    <t>Next 75 R +</t>
  </si>
  <si>
    <t>KSP MAG Кудайберді А</t>
  </si>
  <si>
    <t>Taxi  60</t>
  </si>
  <si>
    <t xml:space="preserve">Продажа за 11.03.2020г  </t>
  </si>
  <si>
    <t>Energaizer 110 PR+</t>
  </si>
  <si>
    <t>Mutlu 80 R +</t>
  </si>
  <si>
    <t>TOO General Hab</t>
  </si>
  <si>
    <t>Mutlu 60 R +</t>
  </si>
  <si>
    <t>TOO Almaty Agro Export</t>
  </si>
  <si>
    <t>Bars 60 R +</t>
  </si>
  <si>
    <t>Titan 62 R Asia</t>
  </si>
  <si>
    <t>Мото 6 fm 9 A</t>
  </si>
  <si>
    <t xml:space="preserve">Varta 45 R +Jis </t>
  </si>
  <si>
    <t>TOO Элегита</t>
  </si>
  <si>
    <t xml:space="preserve">KSP MAG Логачева Дарья </t>
  </si>
  <si>
    <t xml:space="preserve">Mutlu 60 R +Jis </t>
  </si>
  <si>
    <t xml:space="preserve">Bars 75 R + st </t>
  </si>
  <si>
    <t xml:space="preserve">Voltman 95 R +Jis </t>
  </si>
  <si>
    <t>TOO Никель</t>
  </si>
  <si>
    <t>Voltman 60 R +</t>
  </si>
  <si>
    <t xml:space="preserve">TOO Galans botlers </t>
  </si>
  <si>
    <t xml:space="preserve">Next 75 R +Jis </t>
  </si>
  <si>
    <t>Bars 62 R +</t>
  </si>
  <si>
    <t>60+75</t>
  </si>
  <si>
    <t>KSP MAG Абдулетип Заиров</t>
  </si>
  <si>
    <t xml:space="preserve">Продажа за 12.03.2020г  </t>
  </si>
  <si>
    <t>Next  100 R +</t>
  </si>
  <si>
    <t>Замена по горантий</t>
  </si>
  <si>
    <t>Bars 100 L +</t>
  </si>
  <si>
    <t>TOO Тогжан</t>
  </si>
  <si>
    <t>Bars 100 L + Jis</t>
  </si>
  <si>
    <t>Mutlu 70 R +jis</t>
  </si>
  <si>
    <t>Ksp mag Шокейтов Жомарт</t>
  </si>
  <si>
    <t>Arctik 65 R +</t>
  </si>
  <si>
    <t>Racer 190 EUR</t>
  </si>
  <si>
    <t>TOO Асатай</t>
  </si>
  <si>
    <t>Мото 6 FM 7 L</t>
  </si>
  <si>
    <t>КАРТА</t>
  </si>
  <si>
    <t>Bars 75 R +st</t>
  </si>
  <si>
    <t>Mutlu 90 R +Jis</t>
  </si>
  <si>
    <t>Ksp Mag Баранов Павел Григорьивич</t>
  </si>
  <si>
    <t>Bars 42 L +</t>
  </si>
  <si>
    <t>Mutlu 100 R + st</t>
  </si>
  <si>
    <t>Bars 90 L+ST</t>
  </si>
  <si>
    <t>TOO ЛЭУ</t>
  </si>
  <si>
    <t xml:space="preserve">Bars 60 </t>
  </si>
  <si>
    <t xml:space="preserve">Ksp Mag Аубакиров Серикжан </t>
  </si>
  <si>
    <t>Мото 6 FM 4 L</t>
  </si>
  <si>
    <t>Мото 12N 4B</t>
  </si>
  <si>
    <t>Bars 75 R +</t>
  </si>
  <si>
    <t>TOO Caspian Automative</t>
  </si>
  <si>
    <t>неоплач Руслан</t>
  </si>
  <si>
    <t xml:space="preserve">Next 42 R +jis </t>
  </si>
  <si>
    <t xml:space="preserve">Energaizer 68 R +Jis </t>
  </si>
  <si>
    <t>Racer 60 R +</t>
  </si>
  <si>
    <t>VC Corp от Алибека</t>
  </si>
  <si>
    <t>Arctik 62 R +</t>
  </si>
  <si>
    <t xml:space="preserve">KSP MAG Байбалиев М </t>
  </si>
  <si>
    <t>BARS 60 L+</t>
  </si>
  <si>
    <t>Crona 60 R +</t>
  </si>
  <si>
    <t>Next 62 R +</t>
  </si>
  <si>
    <t>Скидка Э ,Е</t>
  </si>
  <si>
    <t>Energaizer 68 L+</t>
  </si>
  <si>
    <t xml:space="preserve">карта ТОО Горная Долина </t>
  </si>
  <si>
    <t xml:space="preserve">Bars 75 R+Jis </t>
  </si>
  <si>
    <t>Energaizer 70 R +</t>
  </si>
  <si>
    <t>Titan Asia sil 100 R+Jis</t>
  </si>
  <si>
    <t>60,70,100,</t>
  </si>
  <si>
    <t xml:space="preserve">Mutlu 70 R +Jis </t>
  </si>
  <si>
    <t>Varta 60 R+Jis</t>
  </si>
  <si>
    <t xml:space="preserve">Bars 190 КБ </t>
  </si>
  <si>
    <t>Фирма Лэу</t>
  </si>
  <si>
    <t>Bars 77 R +St</t>
  </si>
  <si>
    <t>60,70,100,42</t>
  </si>
  <si>
    <t>Moto 12 V 7L</t>
  </si>
  <si>
    <t>T -Rex 65 R +Jis</t>
  </si>
  <si>
    <t>60,75,</t>
  </si>
  <si>
    <t>6FM 4L</t>
  </si>
  <si>
    <t>6 FM 12 L</t>
  </si>
  <si>
    <t xml:space="preserve">Teiko 100 R +Jis </t>
  </si>
  <si>
    <t>28,28red</t>
  </si>
  <si>
    <t>140*2,180*4</t>
  </si>
  <si>
    <t>Teiko 65 R +</t>
  </si>
  <si>
    <t>Замена по гарантий T REX -62</t>
  </si>
  <si>
    <t>KSP MAG Пацук Дмитрий,Дисконт</t>
  </si>
  <si>
    <t xml:space="preserve">Продажа за 17.03.2020г  </t>
  </si>
  <si>
    <t xml:space="preserve">Продажа за 16.03.2020г  </t>
  </si>
  <si>
    <t>авто лампочки</t>
  </si>
  <si>
    <t xml:space="preserve">Bars 75 R +ST </t>
  </si>
  <si>
    <t>TOO M TRADE</t>
  </si>
  <si>
    <t>Bars 100 R +Jis</t>
  </si>
  <si>
    <t xml:space="preserve">ЛТД Астинк </t>
  </si>
  <si>
    <t>KSP MAG дисконт</t>
  </si>
  <si>
    <t>Forlux 100R +ST</t>
  </si>
  <si>
    <t>Forlux 75 R +ST</t>
  </si>
  <si>
    <t xml:space="preserve">Next 75 L +Jis </t>
  </si>
  <si>
    <t>Bars 100 R+ST</t>
  </si>
  <si>
    <t>ТОО Тат арка</t>
  </si>
  <si>
    <t>Bars 42 R+ST</t>
  </si>
  <si>
    <t>Мото 12 /7 L</t>
  </si>
  <si>
    <t>Next 60 R+/L+</t>
  </si>
  <si>
    <t>Next 75 R+jis</t>
  </si>
  <si>
    <t>Мото 6 fm12</t>
  </si>
  <si>
    <t xml:space="preserve">Продажа за 18.03.2020г  </t>
  </si>
  <si>
    <t xml:space="preserve">Energaizer 68 R+ </t>
  </si>
  <si>
    <t>TOO Жарат</t>
  </si>
  <si>
    <t xml:space="preserve">Energaizer 70 L+ST </t>
  </si>
  <si>
    <t>Bars 77 R +ST</t>
  </si>
  <si>
    <t>МТ Фарм</t>
  </si>
  <si>
    <t>Bars 60 R +ST</t>
  </si>
  <si>
    <t>Energaizer 95 L +JIS</t>
  </si>
  <si>
    <t>Energaizer 68 R+ JIS</t>
  </si>
  <si>
    <t>Bars 75 R +ST</t>
  </si>
  <si>
    <t>Bars 140 R +ST</t>
  </si>
  <si>
    <t>ТОО БРИЛЕТ</t>
  </si>
  <si>
    <t>Energaizer 74 R +ST</t>
  </si>
  <si>
    <t>Bars 65 R +jiS</t>
  </si>
  <si>
    <t>Замена по гарантий BARS 75 R+ST</t>
  </si>
  <si>
    <t>Titan 62 Asia st</t>
  </si>
  <si>
    <t>Energaizer 80 R +</t>
  </si>
  <si>
    <t>Bars 90 L +ST</t>
  </si>
  <si>
    <t>TOO ДСУ 13</t>
  </si>
  <si>
    <t xml:space="preserve">Bars 190 К конус </t>
  </si>
  <si>
    <t>TOO ЭФКО /ДИСКОНТ</t>
  </si>
  <si>
    <t>KSP MAG Мамишев Айдын</t>
  </si>
  <si>
    <t xml:space="preserve">Продажа за 19.03.2020г  </t>
  </si>
  <si>
    <t xml:space="preserve">Продажа за 13.03.2020г  </t>
  </si>
  <si>
    <t xml:space="preserve">Продажа за 14.03.2020г  </t>
  </si>
  <si>
    <t>6FM9 A</t>
  </si>
  <si>
    <t>Mutlu 100 L +Jis</t>
  </si>
  <si>
    <t>скидка 100/карта</t>
  </si>
  <si>
    <t>Arctik 65 R +jis</t>
  </si>
  <si>
    <t>Электра 75 R +</t>
  </si>
  <si>
    <t>Next 75 L +Jis</t>
  </si>
  <si>
    <t>УЛАН ТРАНС СЕРВИС</t>
  </si>
  <si>
    <t xml:space="preserve">Продажа за 15.03.2020г  </t>
  </si>
  <si>
    <t>Bars 50 R + Jis тон</t>
  </si>
  <si>
    <t>Energaizer 52 R +ST</t>
  </si>
  <si>
    <t>Next 65 R +ST</t>
  </si>
  <si>
    <t>Istok 60 R +</t>
  </si>
  <si>
    <t>6 FM 12 A</t>
  </si>
  <si>
    <t xml:space="preserve">Замена с доплатой 6 fm 9AC </t>
  </si>
  <si>
    <t>ТОО Жанат</t>
  </si>
  <si>
    <t>ТОО ЭФКО</t>
  </si>
  <si>
    <t>ТОО Брилет</t>
  </si>
  <si>
    <t>Energizer 80 R+ st</t>
  </si>
  <si>
    <t>Bars 190 к.к</t>
  </si>
  <si>
    <t>Bars 190 к.б</t>
  </si>
  <si>
    <t>Каспи магазин Мамиев А</t>
  </si>
  <si>
    <t xml:space="preserve">Продажа за 20.03.2020 г  </t>
  </si>
  <si>
    <t>Titan Asia 70 R+ EFB</t>
  </si>
  <si>
    <t>Bars 75 L+ низ</t>
  </si>
  <si>
    <t>Bars 60 R+ низк.</t>
  </si>
  <si>
    <t>600 тг скидка</t>
  </si>
  <si>
    <t>Bars 100 R+st</t>
  </si>
  <si>
    <t>Карта. Форте</t>
  </si>
  <si>
    <t>Каспи магазин Асыкыбаев Ю</t>
  </si>
  <si>
    <t>ТОО Shaban Caia</t>
  </si>
  <si>
    <t xml:space="preserve">Продажа за 21.03.2020 г  </t>
  </si>
  <si>
    <t xml:space="preserve">Продажа за 22.03.2020 г  </t>
  </si>
  <si>
    <t>Mutlu 75 L+ st</t>
  </si>
  <si>
    <t>Bars 77  R+ st</t>
  </si>
  <si>
    <t xml:space="preserve">Продажа за 23.03.2020 г  </t>
  </si>
  <si>
    <t xml:space="preserve">Продажа за 24.03.2020 г  </t>
  </si>
  <si>
    <t>Bars 60  R+ st</t>
  </si>
  <si>
    <t>Bars 132 euro</t>
  </si>
  <si>
    <t>Mutlu 75  R+ Jis</t>
  </si>
  <si>
    <t>Titan Asia St/ 50 R+</t>
  </si>
  <si>
    <t>ТОО Ғылым Агро</t>
  </si>
  <si>
    <t>Moto 12N7B</t>
  </si>
  <si>
    <t xml:space="preserve">Продажа за 25.03.2020 г  </t>
  </si>
  <si>
    <t xml:space="preserve">Продажа за 26.03.2020 г  </t>
  </si>
  <si>
    <t>ТОО КазБиоТранс</t>
  </si>
  <si>
    <t>Varts 70 R+ Jis</t>
  </si>
  <si>
    <t xml:space="preserve">Электра 75 L+ </t>
  </si>
  <si>
    <t>Bars 75 L+ низк.</t>
  </si>
  <si>
    <t xml:space="preserve">Продажа за 27.03.2020 г  </t>
  </si>
  <si>
    <t>ТОО Вертив Гуч</t>
  </si>
  <si>
    <t>60/45</t>
  </si>
  <si>
    <t xml:space="preserve">Продажа за 06.04.2020 г  </t>
  </si>
  <si>
    <t xml:space="preserve">Продажа за 10.04.2020 г  </t>
  </si>
  <si>
    <t>Каспи магазин Дайрабай Б</t>
  </si>
  <si>
    <t>75/90</t>
  </si>
  <si>
    <t xml:space="preserve">Продажа за 11.04.2020 г  </t>
  </si>
  <si>
    <t>Crona 60  R+</t>
  </si>
  <si>
    <t>Каспи магазин Ваньков В</t>
  </si>
  <si>
    <t>Каспи магазин Роженцев Е</t>
  </si>
  <si>
    <t xml:space="preserve">Продажа за 12.04.2020 г  </t>
  </si>
  <si>
    <t xml:space="preserve">Продажа за 13.04.2020 г  </t>
  </si>
  <si>
    <t>Titan EuroSilver 63 R+</t>
  </si>
  <si>
    <t>ТОО Orion Group LTD</t>
  </si>
  <si>
    <t>Teyko 50 R+ Jis тонк.</t>
  </si>
  <si>
    <t>Каспи магазин Мурзина Е</t>
  </si>
  <si>
    <t>Клеммы грузовые</t>
  </si>
  <si>
    <t>Westа 60 R+</t>
  </si>
  <si>
    <t>Titan 70 R+ EFB</t>
  </si>
  <si>
    <t>Каспи магазин Ахметкулов З</t>
  </si>
  <si>
    <t xml:space="preserve">Продажа за 15.04.2020 г  </t>
  </si>
  <si>
    <t xml:space="preserve">Продажа за 16.04.2020 г  </t>
  </si>
  <si>
    <t xml:space="preserve">Продажа за 17.04.2020 г  </t>
  </si>
  <si>
    <t>Titan Arctic 65 R+ Jis</t>
  </si>
  <si>
    <t xml:space="preserve">Titan Standart 62 R+ </t>
  </si>
  <si>
    <t xml:space="preserve">Продажа за 18.04.2020 г  </t>
  </si>
  <si>
    <t xml:space="preserve">Продажа за 19.04.2020 г  </t>
  </si>
  <si>
    <t>Замена по гар Bars 100 L+jis</t>
  </si>
  <si>
    <t xml:space="preserve">Продажа за 20.04.2020 г  </t>
  </si>
  <si>
    <t>Titan 75 R+ EFB</t>
  </si>
  <si>
    <t>ТОО NFK Group</t>
  </si>
  <si>
    <t>Fire Ball 190 R+</t>
  </si>
  <si>
    <t>Замена по гарантити Hyper 190</t>
  </si>
  <si>
    <t xml:space="preserve">Продажа за 21.04.2020 г  </t>
  </si>
  <si>
    <t>Arctic 80 R+ Jis</t>
  </si>
  <si>
    <t>Bars 132</t>
  </si>
  <si>
    <t>ТОО Intrade Group</t>
  </si>
  <si>
    <t>ТОО СТЭН</t>
  </si>
  <si>
    <t>Карта. Дисконт</t>
  </si>
  <si>
    <t xml:space="preserve">Продажа за 22.04.2020 г  </t>
  </si>
  <si>
    <t>50/50/60</t>
  </si>
  <si>
    <t>ТОО Гидравлист</t>
  </si>
  <si>
    <t>Каспи магазин Копасов А</t>
  </si>
  <si>
    <t>Каспи магазин Избакиев И</t>
  </si>
  <si>
    <t>ТОО ПК Гулден</t>
  </si>
  <si>
    <t xml:space="preserve">Продажа за 23.04.2020 г  </t>
  </si>
  <si>
    <t xml:space="preserve">Продажа за 24.04.2020 г  </t>
  </si>
  <si>
    <t xml:space="preserve">Продажа за 25.04.2020 г  </t>
  </si>
  <si>
    <t>ТОО DDA T&amp;S</t>
  </si>
  <si>
    <t>FireBall 140</t>
  </si>
  <si>
    <t>ТОО Флора Дизайн</t>
  </si>
  <si>
    <t>Каспи магазин Хамитов А</t>
  </si>
  <si>
    <t xml:space="preserve">Продажа за 26.04.2020 г  </t>
  </si>
  <si>
    <t>Каспи магазин Шумель Р</t>
  </si>
  <si>
    <t>Каспи магазин Аметова В</t>
  </si>
  <si>
    <t>Каспи магазин Оспанов О</t>
  </si>
  <si>
    <t>Каспи магазин Нилов О</t>
  </si>
  <si>
    <t>Каспи магазин Овчинников В</t>
  </si>
  <si>
    <t>Arctic 65 R+ Jis</t>
  </si>
  <si>
    <t xml:space="preserve">Продажа за 27.04.2020 г  </t>
  </si>
  <si>
    <t>Mutlu 90 L+ st</t>
  </si>
  <si>
    <t xml:space="preserve">Продажа за 28.04.2020 г  </t>
  </si>
  <si>
    <t>Каспи магазин Ғабдуллин Б</t>
  </si>
  <si>
    <t>Каспи магазин Токтыболатов К</t>
  </si>
  <si>
    <t xml:space="preserve">Arctic 62 R+ </t>
  </si>
  <si>
    <t>Каспи магазин Абдрасилов А</t>
  </si>
  <si>
    <t>Каспи магазин Тутадзе Р</t>
  </si>
  <si>
    <t>Moto 9A с.э.</t>
  </si>
  <si>
    <t>Каспи магазин Конрат Е</t>
  </si>
  <si>
    <t>Каспи магазин Пернебек М</t>
  </si>
  <si>
    <t xml:space="preserve">Продажа за 29.04.2020 г  </t>
  </si>
  <si>
    <t>Voltman 100  R+</t>
  </si>
  <si>
    <t>Замена по гарантии c доплатой Voltman 100 R+ ТОО Expo Plus</t>
  </si>
  <si>
    <t xml:space="preserve">Продажа за 30.04.2020 г  </t>
  </si>
  <si>
    <t>Istok 60 R +Ru</t>
  </si>
  <si>
    <t>Kaspi Mag Жәнет Ә</t>
  </si>
  <si>
    <t>Kaspi Mag Вершинина Н</t>
  </si>
  <si>
    <t>Kaspi Mag Хаваньцев И</t>
  </si>
  <si>
    <t xml:space="preserve">Bars 100 L +Jis </t>
  </si>
  <si>
    <t>Kaspi Mag Пшенищин А</t>
  </si>
  <si>
    <t>Kaspi Mag Тупицын А</t>
  </si>
  <si>
    <t>Titan 72 R +</t>
  </si>
  <si>
    <t xml:space="preserve">Bars 60 R +st </t>
  </si>
  <si>
    <t>Kaspi Mag Сулейменов Роман</t>
  </si>
  <si>
    <t>Energaizer 52 R+St</t>
  </si>
  <si>
    <t>Kaspi Mag Мажитов Найл</t>
  </si>
  <si>
    <t>Mutlu 75 R + St</t>
  </si>
  <si>
    <t>TOO AR LINE</t>
  </si>
  <si>
    <t>Mutlu 75 R + LB3</t>
  </si>
  <si>
    <t>Kaspi Mag Темнохудов Борис Н</t>
  </si>
  <si>
    <t>T-Rex 77 R+ PR</t>
  </si>
  <si>
    <t xml:space="preserve">Продажа за 01.05.2020 г  </t>
  </si>
  <si>
    <t>Мото 18 А</t>
  </si>
  <si>
    <t>Перемешение с 232</t>
  </si>
  <si>
    <t>Bars 60 R + St</t>
  </si>
  <si>
    <t>T-Rex 75 R+Jis</t>
  </si>
  <si>
    <t>Next 60 R+St</t>
  </si>
  <si>
    <t>Bars 50R +Jis тон</t>
  </si>
  <si>
    <t>KSP MAG Рычков Юрий А</t>
  </si>
  <si>
    <t>Mutlu 70 R+Jis</t>
  </si>
  <si>
    <t>KSP MAG Попов Анатолий</t>
  </si>
  <si>
    <t>Titan EFB 75 R +St</t>
  </si>
  <si>
    <t xml:space="preserve">Mutlu 75 L +Jis </t>
  </si>
  <si>
    <t>Замена по гарантий скидка 2000</t>
  </si>
  <si>
    <t>Next100 R+St</t>
  </si>
  <si>
    <t>Titan 72 R+Jis</t>
  </si>
  <si>
    <t>60*2,75,100</t>
  </si>
  <si>
    <t xml:space="preserve">Mutlu 80 R +Jis </t>
  </si>
  <si>
    <t>карта скидка 2000</t>
  </si>
  <si>
    <t xml:space="preserve">Bars 60 L + St </t>
  </si>
  <si>
    <t>Taxi 60 R +</t>
  </si>
  <si>
    <t>Замена по гарантий Электра 90 R+</t>
  </si>
  <si>
    <t xml:space="preserve">Продажа за 02.05.2020 г  </t>
  </si>
  <si>
    <t>190/230/230</t>
  </si>
  <si>
    <t>Bars 140 RU +</t>
  </si>
  <si>
    <t>Mutlu 100 R +</t>
  </si>
  <si>
    <t xml:space="preserve">ТОО Эталон </t>
  </si>
  <si>
    <t xml:space="preserve">Bars 100 R +Jis </t>
  </si>
  <si>
    <t>Bars 65 R +Jis</t>
  </si>
  <si>
    <t xml:space="preserve">T Rex 50 R +Jis </t>
  </si>
  <si>
    <t>Titan 62 R +St</t>
  </si>
  <si>
    <t>Hyunday 75 R +</t>
  </si>
  <si>
    <t>Mutlu 100 R + Jis</t>
  </si>
  <si>
    <t>Мото 9 А</t>
  </si>
  <si>
    <t>Titan 70 R +St</t>
  </si>
  <si>
    <t>Titan 70 R +EVS</t>
  </si>
  <si>
    <t>Damper 60 R +</t>
  </si>
  <si>
    <t>Карта QR</t>
  </si>
  <si>
    <t>TOO Флора Дизаин</t>
  </si>
  <si>
    <t>60*70</t>
  </si>
  <si>
    <t>Crona 90 R +</t>
  </si>
  <si>
    <t>Bars 62 R+St</t>
  </si>
  <si>
    <t xml:space="preserve">Продажа за 3.05.2020 г  </t>
  </si>
  <si>
    <t>Такси-60 R+</t>
  </si>
  <si>
    <t>карта ТОО Орион</t>
  </si>
  <si>
    <t>Замена по гарантий Energaizer 45A R+</t>
  </si>
  <si>
    <t>Arctik 65 R+Jis</t>
  </si>
  <si>
    <t>Damper 60 R +St</t>
  </si>
  <si>
    <t>Titan 77 R +Jis</t>
  </si>
  <si>
    <t>ЖБИ Гарант</t>
  </si>
  <si>
    <t>W Star 77 R+ PR</t>
  </si>
  <si>
    <t>Bars 100 R+St</t>
  </si>
  <si>
    <t>Bars 60 L +St</t>
  </si>
  <si>
    <t>Bars 77 R+PR</t>
  </si>
  <si>
    <t>Titan 70 R +jis</t>
  </si>
  <si>
    <t>TOO Ideal soluthion</t>
  </si>
  <si>
    <t>Bars 62 R+Jis</t>
  </si>
  <si>
    <t>TOO РТС ДЕКО</t>
  </si>
  <si>
    <t>Racer 75 R+St</t>
  </si>
  <si>
    <t>T-rex 75 R+Jis</t>
  </si>
  <si>
    <t>Мото 7 А 4 V</t>
  </si>
  <si>
    <t>Titan 100 EVB</t>
  </si>
  <si>
    <t>Fair ball 190 UKR</t>
  </si>
  <si>
    <t>Varta 70 R +</t>
  </si>
  <si>
    <t>Мото 4 А (сухоз)</t>
  </si>
  <si>
    <t>Huynday 60 R+</t>
  </si>
  <si>
    <t>Racer 60 L +</t>
  </si>
  <si>
    <t>Istok RU 60 R+St</t>
  </si>
  <si>
    <t>Ksp Mag Павлов В ,К</t>
  </si>
  <si>
    <t xml:space="preserve">05.05.2020 г  </t>
  </si>
  <si>
    <t>Titan 75 R+EVB</t>
  </si>
  <si>
    <t>Titan 77 R+JIS</t>
  </si>
  <si>
    <t xml:space="preserve">TOO ALEM AGRO </t>
  </si>
  <si>
    <t>Titan 70EVB R+</t>
  </si>
  <si>
    <t>Titan 110R+ST</t>
  </si>
  <si>
    <t>Джантореева Р</t>
  </si>
  <si>
    <t>Mutlu 60 R +ST</t>
  </si>
  <si>
    <t>T REX 75 R+St</t>
  </si>
  <si>
    <t>Racer 190 R+</t>
  </si>
  <si>
    <t>ASMAR STORY</t>
  </si>
  <si>
    <t>Titan 85 R+</t>
  </si>
  <si>
    <t xml:space="preserve">Titan 57 R+jis </t>
  </si>
  <si>
    <t>Bars 77 R+ST</t>
  </si>
  <si>
    <t>W STAR 77 R+</t>
  </si>
  <si>
    <t>Bars 62 R +ST</t>
  </si>
  <si>
    <t>Mutlu 75 L+Jis</t>
  </si>
  <si>
    <t>Huynday 45 L+</t>
  </si>
  <si>
    <t>Мото 4 А сухоз</t>
  </si>
  <si>
    <t>Huynday 75 R+</t>
  </si>
  <si>
    <t>Energaizer 100 R+PR</t>
  </si>
  <si>
    <t>Bars 190 KB</t>
  </si>
  <si>
    <t>ДСУ</t>
  </si>
  <si>
    <t>T REX 75 R+jis</t>
  </si>
  <si>
    <t>Mutlu 75 R+JIS</t>
  </si>
  <si>
    <t>Forlux 60 L +ST</t>
  </si>
  <si>
    <t>Titan 77 R+</t>
  </si>
  <si>
    <t>T Rex 100 R+ST</t>
  </si>
  <si>
    <t>TOO ZHELKEN T</t>
  </si>
  <si>
    <t>T Rex 75 R+Jis</t>
  </si>
  <si>
    <t>Bars 230 AH</t>
  </si>
  <si>
    <t>Замена по г Bars 230 AH</t>
  </si>
  <si>
    <t>T REX 75 R+</t>
  </si>
  <si>
    <t>Energaizer 110 COM R+</t>
  </si>
  <si>
    <t>Energaizer 125 COM R+</t>
  </si>
  <si>
    <t>Next 100 R+Jis</t>
  </si>
  <si>
    <t>TOO ПРОМСТРОЙ</t>
  </si>
  <si>
    <t>Energaizer 77 R+ST</t>
  </si>
  <si>
    <t>Mutlu 70 L+JIS</t>
  </si>
  <si>
    <t>3000 скидка Г,А</t>
  </si>
  <si>
    <t>T REX 75 R+Jis</t>
  </si>
  <si>
    <t>Titan 100 R+Jis</t>
  </si>
  <si>
    <t>T REX 75 R+JIS</t>
  </si>
  <si>
    <t>100*60</t>
  </si>
  <si>
    <t>Bars 100 R+JIS</t>
  </si>
  <si>
    <t>Mutlu 100 R+Jis</t>
  </si>
  <si>
    <t>Замена по г Energaizer 95 R+</t>
  </si>
  <si>
    <t>T Rex 75 R +Jis</t>
  </si>
  <si>
    <t>Mutlu 55 R+Jis</t>
  </si>
  <si>
    <t>TOO Ломбард</t>
  </si>
  <si>
    <t xml:space="preserve">04.05.2020 г  </t>
  </si>
  <si>
    <t>T rex 75 L +</t>
  </si>
  <si>
    <t xml:space="preserve">6 шт изолента </t>
  </si>
  <si>
    <t>Mutlu 100 L+Jis</t>
  </si>
  <si>
    <t>Мото 9 А сухоз</t>
  </si>
  <si>
    <t>Next 75 R+St</t>
  </si>
  <si>
    <t>Bars 65 R+Jis</t>
  </si>
  <si>
    <t>T rex 75 L + jis</t>
  </si>
  <si>
    <t>Voltman 95 R+JIS</t>
  </si>
  <si>
    <t>Huyndai70 R+JIS</t>
  </si>
  <si>
    <t>T Rex 100 R+jis</t>
  </si>
  <si>
    <t>Titan 50 R+Jis</t>
  </si>
  <si>
    <t>Titan 57 Asia sil</t>
  </si>
  <si>
    <t xml:space="preserve">Замена по гарантий </t>
  </si>
  <si>
    <t>Замена по гарантий BARS 60R+ST</t>
  </si>
  <si>
    <t>Titan 85 R+ST</t>
  </si>
  <si>
    <t>Bars 60 L +ST</t>
  </si>
  <si>
    <t>Bars 50 (толс)</t>
  </si>
  <si>
    <t>Damper 60 L+</t>
  </si>
  <si>
    <t>Bars 42 L +JIS</t>
  </si>
  <si>
    <t xml:space="preserve">Bars  50 R +JIS </t>
  </si>
  <si>
    <t>W star 77 R+</t>
  </si>
  <si>
    <t>Next 75 R+JIS</t>
  </si>
  <si>
    <t>Next 65 R+JIS</t>
  </si>
  <si>
    <t>Замена с доп Titan 62</t>
  </si>
  <si>
    <t>Titan 62 R+ST</t>
  </si>
  <si>
    <t>Crona 60 R+St</t>
  </si>
  <si>
    <t>KSP MAG</t>
  </si>
  <si>
    <t>Bars 75 R+jis</t>
  </si>
  <si>
    <t>70*60</t>
  </si>
  <si>
    <t>Галанс бот</t>
  </si>
  <si>
    <t>06,05,2020</t>
  </si>
  <si>
    <t xml:space="preserve">07.05.2020 г  </t>
  </si>
  <si>
    <t>Bars 75 R+ST</t>
  </si>
  <si>
    <t>Bars 60 L+ST</t>
  </si>
  <si>
    <t>Bars 60 R+ST</t>
  </si>
  <si>
    <t>Bars 62 R+ST</t>
  </si>
  <si>
    <t>Mutlu 75 R+ST</t>
  </si>
  <si>
    <t xml:space="preserve">TOO AYT FAC </t>
  </si>
  <si>
    <t>Next 62 R+R+ST</t>
  </si>
  <si>
    <t>50*70</t>
  </si>
  <si>
    <t>TOO Алимпиев</t>
  </si>
  <si>
    <t>Bars 65 R+JIS</t>
  </si>
  <si>
    <t>Next 60 R+JIS</t>
  </si>
  <si>
    <t>Bars60 L+ST</t>
  </si>
  <si>
    <t>Bars60 R+ ST</t>
  </si>
  <si>
    <t>KSP MAG Курманбаева</t>
  </si>
  <si>
    <t>KSP MAG Хуторна</t>
  </si>
  <si>
    <t>Titan 70 R+Jis</t>
  </si>
  <si>
    <t>W star 60 R+ST</t>
  </si>
  <si>
    <t>Mutlu 60 R+ST</t>
  </si>
  <si>
    <t>Racer 60 R+ST</t>
  </si>
  <si>
    <t>Huyndai65 R+</t>
  </si>
  <si>
    <t>Arctik 80 R+Jis</t>
  </si>
  <si>
    <t>Arctik 62 R+Jis</t>
  </si>
  <si>
    <t>Huyndai 75 R+</t>
  </si>
  <si>
    <t>Next 75 L+Jis</t>
  </si>
  <si>
    <t>Bars 50 R+ST</t>
  </si>
  <si>
    <t>Huyndai 45 R+JIS</t>
  </si>
  <si>
    <t>Rex 70 R+Jis</t>
  </si>
  <si>
    <t xml:space="preserve">08.05.2020 г  </t>
  </si>
  <si>
    <t>Bars 62 L+ST</t>
  </si>
  <si>
    <t>Huyndai75 R+Jis</t>
  </si>
  <si>
    <t>Huyndai 60 R+Jis</t>
  </si>
  <si>
    <t>Замена с доплатой Titan 62 R+jis</t>
  </si>
  <si>
    <t>Bars 75 L+ST</t>
  </si>
  <si>
    <t>KSP M Филипов Д</t>
  </si>
  <si>
    <t>Titan 110 R+</t>
  </si>
  <si>
    <t>Bars 75 R+Jis</t>
  </si>
  <si>
    <t>Moto 9 A</t>
  </si>
  <si>
    <t>Titan 77 R+Jis</t>
  </si>
  <si>
    <t>Crona 60 L+</t>
  </si>
  <si>
    <t>Titan 63 R+ST</t>
  </si>
  <si>
    <t>Bars 65 R+ST</t>
  </si>
  <si>
    <t>Moto 6 Fm</t>
  </si>
  <si>
    <t>TOO DEZ</t>
  </si>
  <si>
    <t>Voltman 60 R+ST</t>
  </si>
  <si>
    <t>Huyndai 75 R+Jis</t>
  </si>
  <si>
    <t>Huyndai 42 R +JIS</t>
  </si>
  <si>
    <t>Titan 70 R+ST</t>
  </si>
  <si>
    <t>KSP M Толыбаев Ж</t>
  </si>
  <si>
    <t>Next 75 R+ST</t>
  </si>
  <si>
    <t>Energaizer 68 R+Jis</t>
  </si>
  <si>
    <t>Замена по гарантий Energaizer 68 R</t>
  </si>
  <si>
    <t>5кг 3000т</t>
  </si>
  <si>
    <t>Антифриз красный</t>
  </si>
  <si>
    <t xml:space="preserve">09.05.2020 г  </t>
  </si>
  <si>
    <t>Hyundai 65 R+JIS</t>
  </si>
  <si>
    <t>Crona90 R+</t>
  </si>
  <si>
    <t>Baars 100 R+ST</t>
  </si>
  <si>
    <t>Hyundai 75 R+JIS</t>
  </si>
  <si>
    <t>Замена по гарантий T REX 65 R+JIS</t>
  </si>
  <si>
    <t>W-star60 R+ST</t>
  </si>
  <si>
    <t>T REX 50 R+ST</t>
  </si>
  <si>
    <t>Ksp mag Садуова А</t>
  </si>
  <si>
    <t>TOO POLAT AGRO</t>
  </si>
  <si>
    <t>Mutlu 50 R+Jis</t>
  </si>
  <si>
    <t>Bars 140 R+ST</t>
  </si>
  <si>
    <t>Замена по гарантий Bars 140 r+2 шт</t>
  </si>
  <si>
    <t>Ksp mag Каимов М</t>
  </si>
  <si>
    <t>Next 75 L+JIS</t>
  </si>
  <si>
    <t>Антифриз красный 5 КГ</t>
  </si>
  <si>
    <t xml:space="preserve">11.05.2020 г  </t>
  </si>
  <si>
    <t>Mutlu 190 A</t>
  </si>
  <si>
    <t>TOO Парус</t>
  </si>
  <si>
    <t>TOO Галанс ботлерз</t>
  </si>
  <si>
    <t>Евразиян Маршнеил</t>
  </si>
  <si>
    <t>Damper 60 L+ ST</t>
  </si>
  <si>
    <t>Bars 100 L+ST</t>
  </si>
  <si>
    <t xml:space="preserve">TOO Asmar story </t>
  </si>
  <si>
    <t>Next 100 R+ST</t>
  </si>
  <si>
    <t>Tiitan 57 R+JIS</t>
  </si>
  <si>
    <t>Bars 100 L +ST</t>
  </si>
  <si>
    <t>Замена по гарантий Next 75 R</t>
  </si>
  <si>
    <t>Электра 60 R</t>
  </si>
  <si>
    <t>TOO Belberd</t>
  </si>
  <si>
    <t>Crona 75 R+ST</t>
  </si>
  <si>
    <t>Titan 57 R+Jis</t>
  </si>
  <si>
    <t>Hyper 100 R+ST</t>
  </si>
  <si>
    <t>TOO OTAN FOOD</t>
  </si>
  <si>
    <t>W Star 100 R+ST</t>
  </si>
  <si>
    <t>Bars 40 R+</t>
  </si>
  <si>
    <t>ВОЗВР МОТО 8000 10,05,20</t>
  </si>
  <si>
    <t>Hyundai 75 R+Jis</t>
  </si>
  <si>
    <t>Next 42 R+ST</t>
  </si>
  <si>
    <t>Контакт 800 тг</t>
  </si>
  <si>
    <t>Forlux 60 R+ST</t>
  </si>
  <si>
    <t>От Шефа Акимат 26500</t>
  </si>
  <si>
    <t>Energaizer 95 R+</t>
  </si>
  <si>
    <t>Hyundai 45 R+Jis</t>
  </si>
  <si>
    <t xml:space="preserve">Контакт </t>
  </si>
  <si>
    <t>КАРТА Дисконт</t>
  </si>
  <si>
    <t xml:space="preserve">12.05.2020 г  </t>
  </si>
  <si>
    <t>Next 62 R+ST</t>
  </si>
  <si>
    <t>TOO Selena CA</t>
  </si>
  <si>
    <t>Energaizer 70 R</t>
  </si>
  <si>
    <t>Voltman95 R+Jis</t>
  </si>
  <si>
    <t>Energaizer 68 R+jis</t>
  </si>
  <si>
    <t>Hyundai 100 R+st</t>
  </si>
  <si>
    <t>Hyundai 60 R+</t>
  </si>
  <si>
    <t>W-Star100 R+</t>
  </si>
  <si>
    <t>Crona 90 R+ST</t>
  </si>
  <si>
    <t>Hyper 60 R+ST</t>
  </si>
  <si>
    <t>Varta 70 R+ST</t>
  </si>
  <si>
    <t>Next 77 R+ST</t>
  </si>
  <si>
    <t xml:space="preserve">Titan 70 EVB </t>
  </si>
  <si>
    <t>Mutlu 63 R+ST</t>
  </si>
  <si>
    <t>Замена по гарантий Bars 62R+ST</t>
  </si>
  <si>
    <t>Mutlu 70 R+JIS</t>
  </si>
  <si>
    <t>W-Star60 R+st</t>
  </si>
  <si>
    <t>Voltman 70 L+Jis</t>
  </si>
  <si>
    <t>Замена по гарантий Voltman 70 +</t>
  </si>
  <si>
    <t xml:space="preserve">13.05.2020 г  </t>
  </si>
  <si>
    <t>Замена по гарантий Unikum 60</t>
  </si>
  <si>
    <t>Voltman95 L+ Jis</t>
  </si>
  <si>
    <t>Замена по гарантий Bars 62 R+ST</t>
  </si>
  <si>
    <t>TOO AGRO PR</t>
  </si>
  <si>
    <t>Ksp mag Баландин А</t>
  </si>
  <si>
    <t>Bars 50 R+тол</t>
  </si>
  <si>
    <t>Замена по гарантий Next 75 R+</t>
  </si>
  <si>
    <t>Titan 70 EVB</t>
  </si>
  <si>
    <t xml:space="preserve">Bars 190 EUR </t>
  </si>
  <si>
    <t>Voltman 95 R+Jis</t>
  </si>
  <si>
    <t>Замена по гарантий Voltman 100 R+</t>
  </si>
  <si>
    <t>100 скидка М,М</t>
  </si>
  <si>
    <t>Hyundai 75 R+JIS/80D26R</t>
  </si>
  <si>
    <t>Hyundai 100 R+/115D31L</t>
  </si>
  <si>
    <t>Westa 60 R+ST</t>
  </si>
  <si>
    <t>TOO TERRA IT</t>
  </si>
  <si>
    <t>Titan 100 R+EVB</t>
  </si>
  <si>
    <t>W-Star 60 R+ST</t>
  </si>
  <si>
    <t>Energaizer 68 Jis R+</t>
  </si>
  <si>
    <t>Г,А</t>
  </si>
  <si>
    <t>Energaizer 68 Jis L+</t>
  </si>
  <si>
    <t>Дисконт /карта</t>
  </si>
  <si>
    <t>Huyndai 75R+JIS/80D26</t>
  </si>
  <si>
    <t>Huyundai 65 R+Jis</t>
  </si>
  <si>
    <t>Замена по гарантий Sail 60 R+6</t>
  </si>
  <si>
    <t xml:space="preserve">Bars 75 R+ST </t>
  </si>
  <si>
    <t>KSP MAG Жумабаев У</t>
  </si>
  <si>
    <t>90*60</t>
  </si>
  <si>
    <t>KSP MAG Жаныбек Маулен</t>
  </si>
  <si>
    <t>Hyundai 60 R+/56077</t>
  </si>
  <si>
    <t>KSP MAG Виниченко С</t>
  </si>
  <si>
    <t>Titan 70 R+EVB</t>
  </si>
  <si>
    <t>Mutlu 105 R+Jis</t>
  </si>
  <si>
    <t>Mutlu 75 R+</t>
  </si>
  <si>
    <t>KSP MAG Дрыганов А</t>
  </si>
  <si>
    <t>KSP MAG Олжабай Динара</t>
  </si>
  <si>
    <t>Energaizer 95 R AGM</t>
  </si>
  <si>
    <t>KSP MAG Умирбекова Г</t>
  </si>
  <si>
    <t>Voltman 225 R+</t>
  </si>
  <si>
    <t>ТЭК БЕНЕФИТ</t>
  </si>
  <si>
    <t>Energaizer 100 R+</t>
  </si>
  <si>
    <t>Замена с доп mutlu 100 R+ST</t>
  </si>
  <si>
    <t>Titan 70R+JIS</t>
  </si>
  <si>
    <t>T rex 65 R+Jis</t>
  </si>
  <si>
    <t>за 19,11,19,несвоевр занес</t>
  </si>
  <si>
    <t>red 1200 ароматиз</t>
  </si>
  <si>
    <t>Titan 50 R+JIS</t>
  </si>
  <si>
    <t>Next 60 R+st</t>
  </si>
  <si>
    <t>Crona 60 R+ST</t>
  </si>
  <si>
    <t xml:space="preserve">KSP MAG Рахимова Малика </t>
  </si>
  <si>
    <t>CПИРА БЕРГ</t>
  </si>
  <si>
    <t>Bars 50 R+толс</t>
  </si>
  <si>
    <t>ksp mag Адилхан Даурен</t>
  </si>
  <si>
    <t>SUPERTRANS</t>
  </si>
  <si>
    <t>Mutlu 90R+</t>
  </si>
  <si>
    <t>Titan 70 R+JIS</t>
  </si>
  <si>
    <t>СКИДКА 3000 ШЕФ</t>
  </si>
  <si>
    <t>АРОМАТИЗАТОР</t>
  </si>
  <si>
    <t xml:space="preserve">БАТАРЕЙКИ </t>
  </si>
  <si>
    <t xml:space="preserve">14.05.2020 г  </t>
  </si>
  <si>
    <t xml:space="preserve">15.05.2020 г  </t>
  </si>
  <si>
    <t>Bars 42 L+Jis</t>
  </si>
  <si>
    <t>Racer 132 R</t>
  </si>
  <si>
    <t>TOO 12 MES</t>
  </si>
  <si>
    <t>Istok 190 R+</t>
  </si>
  <si>
    <t>KSP MAG Жәнат Әділет</t>
  </si>
  <si>
    <t>Bars 50 R+JIS толс</t>
  </si>
  <si>
    <t>Energaizer 68 R+</t>
  </si>
  <si>
    <t>TOO SNACK DIST</t>
  </si>
  <si>
    <t>KSP MAG Алимсейтова Нурсултан</t>
  </si>
  <si>
    <t>Hyper 60 R+(рус)</t>
  </si>
  <si>
    <t>Titan 70 R+ST EUR</t>
  </si>
  <si>
    <t>TOO Алматыгазсервис</t>
  </si>
  <si>
    <t>Замена по гарантий bars 77 R+ST</t>
  </si>
  <si>
    <t>Bars 50 R+тон</t>
  </si>
  <si>
    <t>Bars 65 +jis</t>
  </si>
  <si>
    <t>Дисконт карта</t>
  </si>
  <si>
    <t>KSP MAG Лосев А</t>
  </si>
  <si>
    <t>Sail90 R+</t>
  </si>
  <si>
    <t>TOO ALIAS VALVE GR</t>
  </si>
  <si>
    <t>Bars 65 R+jis</t>
  </si>
  <si>
    <t>Hyundai 75(80d26 R)</t>
  </si>
  <si>
    <t>Bars 42 R+тон</t>
  </si>
  <si>
    <t>Bars 60 R+низ</t>
  </si>
  <si>
    <t>Ksp mag Жидебаев Б</t>
  </si>
  <si>
    <t xml:space="preserve">16.05.2020 г  </t>
  </si>
  <si>
    <t xml:space="preserve">17.05.2020 г  </t>
  </si>
  <si>
    <t>Titan Evro Silver 70 R+</t>
  </si>
  <si>
    <t>Каспи магазин Еркимбаев А</t>
  </si>
  <si>
    <t>Hyundai 65 R+ Jis (75D23L)</t>
  </si>
  <si>
    <t>КХ Айткен</t>
  </si>
  <si>
    <t>Hyundai 62 R+ st (56219)</t>
  </si>
  <si>
    <t>Hyundai 75 R+ Jis (80D26L)</t>
  </si>
  <si>
    <t>Хамерс          Qr</t>
  </si>
  <si>
    <t>W-Star 100 R+ St</t>
  </si>
  <si>
    <t>Bars75 L+ St</t>
  </si>
  <si>
    <t>Titan 100 R+ Jis EFB</t>
  </si>
  <si>
    <t>Next 77 R+ St</t>
  </si>
  <si>
    <t xml:space="preserve">10.05.2020 г  </t>
  </si>
  <si>
    <t>Huyndai 60 R+</t>
  </si>
  <si>
    <t>Varta 70 R+Jis</t>
  </si>
  <si>
    <t>K</t>
  </si>
  <si>
    <t>Moto 6fm 9A</t>
  </si>
  <si>
    <t>Возвр 11,05,20</t>
  </si>
  <si>
    <t>Titan 70 R+EUR</t>
  </si>
  <si>
    <t>TOO Трэйлер Групп</t>
  </si>
  <si>
    <t>W-star 100 R+</t>
  </si>
  <si>
    <t>70*100</t>
  </si>
  <si>
    <t>k</t>
  </si>
  <si>
    <t>T-rex 50 R+тон</t>
  </si>
  <si>
    <t>Energaizer 95 R+ST</t>
  </si>
  <si>
    <t>Huyndai 65 R+</t>
  </si>
  <si>
    <t>TOO YTO AGRO</t>
  </si>
  <si>
    <t>Скидка 6500 Г,А</t>
  </si>
  <si>
    <t>Moto 6 fm 12 v</t>
  </si>
  <si>
    <t>Moto 6 FM 4A</t>
  </si>
  <si>
    <t>Titan 62R+jis</t>
  </si>
  <si>
    <t>Taxi 60 R+ST</t>
  </si>
  <si>
    <t xml:space="preserve">18.05.2020 г  </t>
  </si>
  <si>
    <t>T Rex100 R+Jis</t>
  </si>
  <si>
    <t xml:space="preserve">Hyundai 110R+ </t>
  </si>
  <si>
    <t>Voltman 95 L+Jis</t>
  </si>
  <si>
    <t>Titan62 R+JIS</t>
  </si>
  <si>
    <t>Voltman 60 R</t>
  </si>
  <si>
    <t>Электра 90 R+ST</t>
  </si>
  <si>
    <t>Racer 60 L+ST</t>
  </si>
  <si>
    <t>ЭФКО АЛМ</t>
  </si>
  <si>
    <t>Teiko 75 R+</t>
  </si>
  <si>
    <t>Arctik 95 R+</t>
  </si>
  <si>
    <t>Bars 50 R+Jis толс</t>
  </si>
  <si>
    <t>Titan 50 R+Jis тон</t>
  </si>
  <si>
    <t>Bars 75 K +ST</t>
  </si>
  <si>
    <t>Crona 60 L+ST</t>
  </si>
  <si>
    <t>K SBI SECURITY</t>
  </si>
  <si>
    <t>Hyundai 75 (80d26l)</t>
  </si>
  <si>
    <t>TOO Коллектр агенство</t>
  </si>
  <si>
    <t>Next 60 L+ST</t>
  </si>
  <si>
    <t xml:space="preserve">KSP Mag </t>
  </si>
  <si>
    <t>Bars 140 R+</t>
  </si>
  <si>
    <t>МАССА 25050</t>
  </si>
  <si>
    <t>Антифриз Сarter Green</t>
  </si>
  <si>
    <t>18,05,20</t>
  </si>
  <si>
    <t xml:space="preserve">19.05.2020 г  </t>
  </si>
  <si>
    <t>19,05,20</t>
  </si>
  <si>
    <t>TOO AYT Housing</t>
  </si>
  <si>
    <t>KSP MAG Елжан Исаев</t>
  </si>
  <si>
    <t>KSP MAG Ситиев Тахир</t>
  </si>
  <si>
    <t>Bars 42 R+Jis</t>
  </si>
  <si>
    <t>Huyn 60R/55D23L</t>
  </si>
  <si>
    <t>Mutlu 100R+</t>
  </si>
  <si>
    <t>KSP MAG Клушкина Наталья</t>
  </si>
  <si>
    <t>Westa 100 R+ST</t>
  </si>
  <si>
    <t>Raacer 90R+ST</t>
  </si>
  <si>
    <t>KSP MAG Зингенко Андрей</t>
  </si>
  <si>
    <t>Teyko 100 R+JIS</t>
  </si>
  <si>
    <t>KSP MAG Ескалиев Азидулла</t>
  </si>
  <si>
    <t>Titan 90 R+Jis</t>
  </si>
  <si>
    <t>TOO Алматынан</t>
  </si>
  <si>
    <t>Huyn 75R/75D23L</t>
  </si>
  <si>
    <t>W-Star 70 R+</t>
  </si>
  <si>
    <t>Teiko 75 R+Jis</t>
  </si>
  <si>
    <t>Bars 605 R+Jis</t>
  </si>
  <si>
    <t>Arctik 80 R+JIS</t>
  </si>
  <si>
    <t>Замена по гарантий Arctik 80 R+JIS</t>
  </si>
  <si>
    <t xml:space="preserve">Батарейки </t>
  </si>
  <si>
    <t xml:space="preserve">Наклемники </t>
  </si>
  <si>
    <t xml:space="preserve">ю. </t>
  </si>
  <si>
    <t>20,05,20</t>
  </si>
  <si>
    <t xml:space="preserve">20.05.2020 г  </t>
  </si>
  <si>
    <t>КазПолсервис</t>
  </si>
  <si>
    <t>Шоупартас</t>
  </si>
  <si>
    <t>T rex 75 R+JIS</t>
  </si>
  <si>
    <t>Huynd 65 R+Jis/75d23l</t>
  </si>
  <si>
    <t>Titan 62 R+JIS</t>
  </si>
  <si>
    <t>Racer 132 R+</t>
  </si>
  <si>
    <t>Mutlu 80 R+JIS</t>
  </si>
  <si>
    <t>Шеф 39000</t>
  </si>
  <si>
    <t xml:space="preserve">KSP MAG Селеубаев Айдар </t>
  </si>
  <si>
    <t>Voltman 100 R+JIS</t>
  </si>
  <si>
    <t>Huyn 50 R+55066</t>
  </si>
  <si>
    <t>Mutlu 60 R+JIS</t>
  </si>
  <si>
    <t>40*100</t>
  </si>
  <si>
    <t>Bars 65 L+JIS</t>
  </si>
  <si>
    <t>1000 скидка Детдом</t>
  </si>
  <si>
    <t>Energaizer 74 R+</t>
  </si>
  <si>
    <t>Energaizer 68 R+JIS</t>
  </si>
  <si>
    <t>Mutlu 225/240 R+</t>
  </si>
  <si>
    <t>Замена по гарантий Voltman 225 R+JIS</t>
  </si>
  <si>
    <t xml:space="preserve">TOO Асатай фак покупали в фев </t>
  </si>
  <si>
    <t xml:space="preserve">КАРТА </t>
  </si>
  <si>
    <t>2 ШТ Замена по гарантий ДСУ-13</t>
  </si>
  <si>
    <t>УЛАНТРАНС СЕРВИС</t>
  </si>
  <si>
    <t>Замена по гарантий MUTLU 70 r+</t>
  </si>
  <si>
    <t>Автолампа h4</t>
  </si>
  <si>
    <t xml:space="preserve">Батерейки </t>
  </si>
  <si>
    <t xml:space="preserve">21.05.2020 г  </t>
  </si>
  <si>
    <t>TOO Galanz botlerz</t>
  </si>
  <si>
    <t>TOO САРЖАЙЛАУ</t>
  </si>
  <si>
    <t>БРАК С МАГАЗИНА ДИСКОНТ</t>
  </si>
  <si>
    <t>Hyundai 75 R/80D23L</t>
  </si>
  <si>
    <t>Istok 60 RU</t>
  </si>
  <si>
    <t>Hyundai 60 R/55D23L</t>
  </si>
  <si>
    <t>TOO Карамай</t>
  </si>
  <si>
    <t xml:space="preserve">Moto </t>
  </si>
  <si>
    <t xml:space="preserve">22.05.2020 г  </t>
  </si>
  <si>
    <t>ТОО Menu</t>
  </si>
  <si>
    <t>Каспи магазин Аслан Зада</t>
  </si>
  <si>
    <t>Titan Asia EFB 100 R+</t>
  </si>
  <si>
    <t>Energzer 110 R+ Prem</t>
  </si>
  <si>
    <t>ТОО Казполинвест-ГБ</t>
  </si>
  <si>
    <t>Каспи магазин Казиуллин А</t>
  </si>
  <si>
    <t>ТОО Патриот</t>
  </si>
  <si>
    <t>15000 тг скидка Шэф</t>
  </si>
  <si>
    <t>Замена по гарантии Bars 75 R+ низк</t>
  </si>
  <si>
    <t>Moto 7 Ah</t>
  </si>
  <si>
    <t>Moto 4 Ah</t>
  </si>
  <si>
    <t>Замена по гарантии Bars 230 euro Автоток Тараз</t>
  </si>
  <si>
    <t xml:space="preserve">23.05.2020 г  </t>
  </si>
  <si>
    <t xml:space="preserve">Titan Asia Silver 70 R+ </t>
  </si>
  <si>
    <t>Hyundai 38 R+ Jis</t>
  </si>
  <si>
    <t>Hyundai 65 R+ Jis</t>
  </si>
  <si>
    <t>Arctic 62 R+ St</t>
  </si>
  <si>
    <t>Hyundai 35 R+ Jis 42B19L</t>
  </si>
  <si>
    <t>Moto 7A сух</t>
  </si>
  <si>
    <t>Moto 9А сух</t>
  </si>
  <si>
    <t>Ksp Mag Абилова Балжан Уалихановна</t>
  </si>
  <si>
    <t>Titan EFB 70 R+ Jis</t>
  </si>
  <si>
    <t>Damper 60 R+ St</t>
  </si>
  <si>
    <t xml:space="preserve">70 90 </t>
  </si>
  <si>
    <t>Crona 60 L+St</t>
  </si>
  <si>
    <t>Red Qr</t>
  </si>
  <si>
    <t xml:space="preserve">Titan Asia Standart 50 R+ </t>
  </si>
  <si>
    <t xml:space="preserve">24.05.2020 г  </t>
  </si>
  <si>
    <t xml:space="preserve">25.05.2020 г  </t>
  </si>
  <si>
    <t>ТОО Vita Bottlers</t>
  </si>
  <si>
    <t>Hyundai 62 R+ st</t>
  </si>
  <si>
    <t>ТОО Берік Жолдары</t>
  </si>
  <si>
    <t>Замена по гарантии Next 100 L+ Jis</t>
  </si>
  <si>
    <t>Hyundai 75 R+ Jis</t>
  </si>
  <si>
    <t>Антифриз 5кг зел.</t>
  </si>
  <si>
    <t xml:space="preserve">26.05.2020 г  </t>
  </si>
  <si>
    <t xml:space="preserve">27.05.2020 г  </t>
  </si>
  <si>
    <t>TOO Мөлдір</t>
  </si>
  <si>
    <t>Energizer 100 R+st</t>
  </si>
  <si>
    <t>Hyundai 100 R+ Jis</t>
  </si>
  <si>
    <t>Замена по гарантии Mutlu 80 R+ Jis</t>
  </si>
  <si>
    <t>Замена по гарантии T Rex 100 R+ Jis</t>
  </si>
  <si>
    <t>ТОО Улан Транс Сервис</t>
  </si>
  <si>
    <t>ТОО Energy Company</t>
  </si>
  <si>
    <t>Сдал__________________________Секимбай Ә</t>
  </si>
  <si>
    <t xml:space="preserve">28.05.2020 г  </t>
  </si>
  <si>
    <t>Hyundai 100 R+ st</t>
  </si>
  <si>
    <t>75/20</t>
  </si>
  <si>
    <t>ТОО Tolagai-2050</t>
  </si>
  <si>
    <t>ТОО Feedlot</t>
  </si>
  <si>
    <t>Каспи магазин Степанова Е</t>
  </si>
  <si>
    <t>17000+1000</t>
  </si>
  <si>
    <t xml:space="preserve">29.05.2020 г  </t>
  </si>
  <si>
    <t>Замена по гарантии Vega 60 R+</t>
  </si>
  <si>
    <t>Замена по гарантии Racer 75 R+</t>
  </si>
  <si>
    <t>Titan EFB 100 R+</t>
  </si>
  <si>
    <t>Teyko 100 L+ Jis</t>
  </si>
  <si>
    <t>ТОО Бизнес Сеть 2013</t>
  </si>
  <si>
    <t>ТОО Terra It</t>
  </si>
  <si>
    <t xml:space="preserve">30.05.2020 г  </t>
  </si>
  <si>
    <t>Titan AsiaStandart 50 R+</t>
  </si>
  <si>
    <t>45/40</t>
  </si>
  <si>
    <t>18000+11000</t>
  </si>
  <si>
    <t>Moto 9Ah без электр.</t>
  </si>
  <si>
    <t>ТОО УланТранс</t>
  </si>
  <si>
    <t>ТОО ГеоИнвест</t>
  </si>
  <si>
    <t>W Star 77 R+</t>
  </si>
  <si>
    <t>Замена по гарантии T Rex 77 R+ Prem</t>
  </si>
  <si>
    <t>Hyundai 75 R+ st</t>
  </si>
  <si>
    <t>Hyundai 90 R+ Jis</t>
  </si>
  <si>
    <t xml:space="preserve">31.05.2020 г  </t>
  </si>
  <si>
    <t>Карта. Скидка Эсбукеновна</t>
  </si>
  <si>
    <t>ТОО КазАвиация</t>
  </si>
  <si>
    <t xml:space="preserve">01.06.2020 г  </t>
  </si>
  <si>
    <t>ТОО Улан Транс</t>
  </si>
  <si>
    <t>Moto 7 Ah без электр.</t>
  </si>
  <si>
    <t>ТОО Олжа Бастау</t>
  </si>
  <si>
    <t xml:space="preserve">02.06.2020 г  </t>
  </si>
  <si>
    <t>Замена по гарантии с допл. Westa 100 R+</t>
  </si>
  <si>
    <t>ТОО МБ Дорстрой</t>
  </si>
  <si>
    <t>Titan Asia EFB 70 R+</t>
  </si>
  <si>
    <t>ТОО EnergyCompanyAlmaty</t>
  </si>
  <si>
    <t>Каспи магазин Югай И</t>
  </si>
  <si>
    <t>Titan 60 R+EFB</t>
  </si>
  <si>
    <t>Next 190 KБ</t>
  </si>
  <si>
    <t>Bars 90 R+ST</t>
  </si>
  <si>
    <t>Mutlu 70 L+Jis</t>
  </si>
  <si>
    <t>Titan 57 R+JIS</t>
  </si>
  <si>
    <t>Замена по гарантий Forlux 60 L+</t>
  </si>
  <si>
    <t>Bars 75 R+JIS</t>
  </si>
  <si>
    <t>Energaizer 52 R+ST</t>
  </si>
  <si>
    <t>Titan 50 R+ST</t>
  </si>
  <si>
    <t>T REX 65 R+JIS</t>
  </si>
  <si>
    <t>T Rex 60 R PR</t>
  </si>
  <si>
    <t xml:space="preserve">03.06.2020 г  </t>
  </si>
  <si>
    <t>Замена по гарантий Energizer 52 R+</t>
  </si>
  <si>
    <t>Energizer 52 R+ST</t>
  </si>
  <si>
    <t>Energizer 100 R+JIS</t>
  </si>
  <si>
    <t>ТОО Европа коммерц Экол</t>
  </si>
  <si>
    <t>Hyundai 35 R+JIS</t>
  </si>
  <si>
    <t>Замена по гарантий Voltman 60 R+JIS</t>
  </si>
  <si>
    <t>Mutlu 55 R+JIS</t>
  </si>
  <si>
    <t>Замена по гарантий Mutlu 55 R+JIS</t>
  </si>
  <si>
    <t>TOO Тау самалы</t>
  </si>
  <si>
    <t>TOO БСФ</t>
  </si>
  <si>
    <t>TOO Алматытранс</t>
  </si>
  <si>
    <t>Arctik 75 R+ST</t>
  </si>
  <si>
    <t>Voltman 140 R+</t>
  </si>
  <si>
    <t>TOO Вин Инженеринг</t>
  </si>
  <si>
    <t>T Rex 65 R+JIS</t>
  </si>
  <si>
    <t>Замена по гарантий T REX 65R+JIS</t>
  </si>
  <si>
    <t>Huyndai 75L+JIS</t>
  </si>
  <si>
    <t xml:space="preserve">TOO Асатай </t>
  </si>
  <si>
    <t>Racer 75 R+2/L+6</t>
  </si>
  <si>
    <t>Гулденустрой</t>
  </si>
  <si>
    <t xml:space="preserve">04.06.2020 г  </t>
  </si>
  <si>
    <t xml:space="preserve">05.06.2020 г  </t>
  </si>
  <si>
    <t xml:space="preserve">TOO FC SERVISE </t>
  </si>
  <si>
    <t>Замена с доп Voltman 225</t>
  </si>
  <si>
    <t>Sail 75 L+JIS</t>
  </si>
  <si>
    <t>Titan 100 R+EFB</t>
  </si>
  <si>
    <t>Электра 90R+ st</t>
  </si>
  <si>
    <t>Замена с допл. Bars 75 L+ st</t>
  </si>
  <si>
    <t>W Star 77 R+ st</t>
  </si>
  <si>
    <t>Arctik 80 R+ Jis</t>
  </si>
  <si>
    <t>W Star 60 R+ST</t>
  </si>
  <si>
    <t>Hyundai 75 R+ST</t>
  </si>
  <si>
    <t>Карта Доставка</t>
  </si>
  <si>
    <t>Электра 75 R+ St</t>
  </si>
  <si>
    <t>Titan 50 R+  Jis</t>
  </si>
  <si>
    <t>скидка 2500 (10 %)</t>
  </si>
  <si>
    <t>Arctic Titan 62 R+ St</t>
  </si>
  <si>
    <t>Moto 12N9 Сух</t>
  </si>
  <si>
    <t>карта (с карты 14000, возврат 1000 нал)</t>
  </si>
  <si>
    <t>Замена по гар. Forlux 60 R+ St</t>
  </si>
  <si>
    <t>Карт ТОО Алматы Транс Снаб</t>
  </si>
  <si>
    <t>Hyundai 75 L+ Jis</t>
  </si>
  <si>
    <t>KSP Маг Абдраимова А</t>
  </si>
  <si>
    <t xml:space="preserve">06.06.2020 г  </t>
  </si>
  <si>
    <t>75-7/60-4</t>
  </si>
  <si>
    <t>Каспи магазин Маедов</t>
  </si>
  <si>
    <t>Каспи магазин Оразаева</t>
  </si>
  <si>
    <t xml:space="preserve">07.06.2020 г  </t>
  </si>
  <si>
    <t xml:space="preserve">08.06.2020 г  </t>
  </si>
  <si>
    <t>ТОО ТЭК Беркут</t>
  </si>
  <si>
    <t>Скидка Түркістан Молбаев Ғ</t>
  </si>
  <si>
    <t>Hyundai 90 L+ Jis</t>
  </si>
  <si>
    <t xml:space="preserve">09.06.2020 г  </t>
  </si>
  <si>
    <t>ТОО MC Building</t>
  </si>
  <si>
    <t>Каспи магазин Нагарный А</t>
  </si>
  <si>
    <t>Замена по гарантии W Star 100 R+ Prem</t>
  </si>
  <si>
    <t>Карта. ТОО Казполинвест</t>
  </si>
  <si>
    <t>Замена по гарантии Energizer 52 R+ st</t>
  </si>
  <si>
    <t>Замена по гарантии Электра 75 R+</t>
  </si>
  <si>
    <t>Каспи магазин Липский</t>
  </si>
  <si>
    <t>ТОО LST market</t>
  </si>
  <si>
    <t>Titan AsiaSt. 90 R+</t>
  </si>
  <si>
    <t>Каспи магазин Абильсеитов А</t>
  </si>
  <si>
    <t xml:space="preserve">10.06.2020 г  </t>
  </si>
  <si>
    <t>МПРО Приход храма Христа</t>
  </si>
  <si>
    <t>Hyundai 45 R+ Jis тонк</t>
  </si>
  <si>
    <t>ТОО Atlantik</t>
  </si>
  <si>
    <t>Titan 62 R+ st</t>
  </si>
  <si>
    <t>Titan Artic 75 R+</t>
  </si>
  <si>
    <t>Замена по гарантии Energizer 45 R+</t>
  </si>
  <si>
    <t>ТОО Алатау Серв Групп</t>
  </si>
  <si>
    <t xml:space="preserve">11.06.2020 г  </t>
  </si>
  <si>
    <t>Замена по грарантии Energizer 95 L+ Jis</t>
  </si>
  <si>
    <t>Каспи магазин Мещеряков Д</t>
  </si>
  <si>
    <t>Скидка Николай</t>
  </si>
  <si>
    <t>Hyundai 60 R+ Jis</t>
  </si>
  <si>
    <t>Hyundai 100 L+ Jis</t>
  </si>
  <si>
    <t>TOO ASM ASKO</t>
  </si>
  <si>
    <t>Замена по Гарантии Taxi 60 R+ St</t>
  </si>
  <si>
    <t>Hyundai 75 R+ St (57539)</t>
  </si>
  <si>
    <t>Замена по Гарантии Bars 65 L+ Jis</t>
  </si>
  <si>
    <t>140-2/70-2</t>
  </si>
  <si>
    <t>Titan 50 R+ Jis</t>
  </si>
  <si>
    <t>Mutlu 90 R+ St</t>
  </si>
  <si>
    <t>TOO Sarkav</t>
  </si>
  <si>
    <t>ТОО Рэм-Кран</t>
  </si>
  <si>
    <t>ИП Оспанов</t>
  </si>
  <si>
    <t>Westa 100 R+ St</t>
  </si>
  <si>
    <t>Bars 77 r+ St</t>
  </si>
  <si>
    <t>Unikum 60 R+ St</t>
  </si>
  <si>
    <t>KSP Mag Шатыманова</t>
  </si>
  <si>
    <t>Скидка 500 тг</t>
  </si>
  <si>
    <t>Hyundai 100L+ Jis(115d31L)</t>
  </si>
  <si>
    <t>Hyundai 60 R+ Jis (55d23L)</t>
  </si>
  <si>
    <t xml:space="preserve">12.06.2020 г  </t>
  </si>
  <si>
    <t xml:space="preserve">13.06.2020 г  </t>
  </si>
  <si>
    <t xml:space="preserve">14.06.2020 г  </t>
  </si>
  <si>
    <t>100-2/75/60/45</t>
  </si>
  <si>
    <t>Замена по гарантии Energizer 60 L+ st</t>
  </si>
  <si>
    <t>Замена по гарантии Mutlu 90 R+ st</t>
  </si>
  <si>
    <t>Hyundai 60 R+ st</t>
  </si>
  <si>
    <t>Скидка М.М.</t>
  </si>
  <si>
    <t>Каспи магазин Актаев Б</t>
  </si>
  <si>
    <t>Каспи магазин Пластун А</t>
  </si>
  <si>
    <t>Каспи магазин Абдыгалиева М</t>
  </si>
  <si>
    <t>Каспи магазин Раченков М</t>
  </si>
  <si>
    <t xml:space="preserve">15.06.2020 г  </t>
  </si>
  <si>
    <t xml:space="preserve">16.06.2020 г  </t>
  </si>
  <si>
    <t>Каспи магазин Ладжаров Р</t>
  </si>
  <si>
    <t>Каспи магазин Мукатаева А</t>
  </si>
  <si>
    <t>Замена по гарантии Forlux 60 R+</t>
  </si>
  <si>
    <t>Каспи магазин Камалбеков С</t>
  </si>
  <si>
    <t>Каспи магазин Дадаева А</t>
  </si>
  <si>
    <t>Каспи магазин Ериков М</t>
  </si>
  <si>
    <t>ТОО Road Star Plus. Карта</t>
  </si>
  <si>
    <t>Titan EFB 70 R+</t>
  </si>
  <si>
    <t>Каспи магазин Джанденов Б</t>
  </si>
  <si>
    <t xml:space="preserve">17.06.2020 г  </t>
  </si>
  <si>
    <t>Каспи магазин Сатбаев</t>
  </si>
  <si>
    <t>Titan St 62 R+</t>
  </si>
  <si>
    <t>Каспи магазин Ибрагимұлы Е</t>
  </si>
  <si>
    <t>Hyundai 45 L+ Jis</t>
  </si>
  <si>
    <t>ОО Патриот</t>
  </si>
  <si>
    <t>Акция</t>
  </si>
  <si>
    <t>Каспи магазин Мадиев К от 21.11.2019</t>
  </si>
  <si>
    <t>ТОО Automatic Systems. Карта</t>
  </si>
  <si>
    <t>Замена по гарантии Электра 90 R+</t>
  </si>
  <si>
    <t xml:space="preserve">18.06.2020 г  </t>
  </si>
  <si>
    <t>Bars 50  R+ Jis толст.</t>
  </si>
  <si>
    <t>Каспи магазин Коршунов В</t>
  </si>
  <si>
    <t>Каспи магазин Тұрсын Е</t>
  </si>
  <si>
    <t>Каспи магазин Пак В</t>
  </si>
  <si>
    <t>ТОО СиноТехМаш</t>
  </si>
  <si>
    <t>ТОО Алматыгазсервис-Холдинг</t>
  </si>
  <si>
    <t>Каспи магазин Биготанов М</t>
  </si>
  <si>
    <t>Каспи магазин Жаворонкин Е</t>
  </si>
  <si>
    <t>Каспи магазин Житник Е</t>
  </si>
  <si>
    <t>ТОО Флора Дизайн Сервис</t>
  </si>
  <si>
    <t>Каспи магазин Дорогуш К</t>
  </si>
  <si>
    <t>Каспи магазин Дуанкулова А</t>
  </si>
  <si>
    <t>Mutlu 60 R+ t</t>
  </si>
  <si>
    <t>Каспи магазин Базаров Б</t>
  </si>
  <si>
    <t>KSP Mag Петров</t>
  </si>
  <si>
    <t>KSP Mag Кондратюк</t>
  </si>
  <si>
    <t>KSP Mag Юн Альберт</t>
  </si>
  <si>
    <t>Titan 110 R+ St</t>
  </si>
  <si>
    <t xml:space="preserve">21.06.2020 г  </t>
  </si>
  <si>
    <t xml:space="preserve">20.06.2020 г  </t>
  </si>
  <si>
    <t xml:space="preserve">19.06.2020 г  </t>
  </si>
  <si>
    <t>Каспи магазин Бадретдинов</t>
  </si>
  <si>
    <t>ТОО Arte Di Lusso</t>
  </si>
  <si>
    <t xml:space="preserve">22.06.2020 г  </t>
  </si>
  <si>
    <t>Каспи магазин Дорожко И</t>
  </si>
  <si>
    <t>Каспи магазин Смолев И</t>
  </si>
  <si>
    <t>Hankook 60 R+ St</t>
  </si>
  <si>
    <t>Titan Evrosilver 110</t>
  </si>
  <si>
    <t>Titan EvroSilver 85</t>
  </si>
  <si>
    <t>Next 77 L+ st</t>
  </si>
  <si>
    <t>ТОО Агрофирма Отес</t>
  </si>
  <si>
    <t>Next 65  R+ Jis</t>
  </si>
  <si>
    <t>Замено по гарантии Электра 60 R+</t>
  </si>
  <si>
    <t xml:space="preserve">23.06.2020 г  </t>
  </si>
  <si>
    <t>Каспи магазин Сәулембай Ә</t>
  </si>
  <si>
    <t xml:space="preserve">24.06.2020 г  </t>
  </si>
  <si>
    <t>Каспи магазин Шамшаддин Т</t>
  </si>
  <si>
    <t>Hyundai 35 R+ Jis</t>
  </si>
  <si>
    <t>КХ Мусаевтар</t>
  </si>
  <si>
    <t>Forlux 192</t>
  </si>
  <si>
    <t>ТОО BeyAzh</t>
  </si>
  <si>
    <t>Мото 9 Ah</t>
  </si>
  <si>
    <t>Каспи магазин Сапарбеков М</t>
  </si>
  <si>
    <t>Замена по гарантии Forlux 60 L+</t>
  </si>
  <si>
    <t>Каспи магазин Бақытбек М</t>
  </si>
  <si>
    <t>Карта. ТОО Euro Panel Kurylys</t>
  </si>
  <si>
    <t>ТОО Байсерке Агро</t>
  </si>
  <si>
    <t>АО РТС-Деко</t>
  </si>
  <si>
    <t>Замена по гарантии с допл. Mutlu 70 R+ AGM</t>
  </si>
  <si>
    <t xml:space="preserve">25.06.2020 г  </t>
  </si>
  <si>
    <t>Каспи магазин Пятков Д</t>
  </si>
  <si>
    <t>Bars 60 R + st</t>
  </si>
  <si>
    <t>Замена по гарантии Bars 60  R+ st</t>
  </si>
  <si>
    <t>10000+5000</t>
  </si>
  <si>
    <t>Next 100 L Jis</t>
  </si>
  <si>
    <t>Каспи магазин Кирюхин А</t>
  </si>
  <si>
    <t>Каспи магазин Мамирова Н</t>
  </si>
  <si>
    <t>Дворник Mitsuji</t>
  </si>
  <si>
    <t xml:space="preserve">26.06.2020 г  </t>
  </si>
  <si>
    <t>Hyundai 50 R+ кв.</t>
  </si>
  <si>
    <t>Каспи магазин Муктобековна Е</t>
  </si>
  <si>
    <t>АО Алматыгазсервис-Холдинг</t>
  </si>
  <si>
    <t>Каспи магазин Сералиева Н</t>
  </si>
  <si>
    <t xml:space="preserve">28.06.2020 г  </t>
  </si>
  <si>
    <t>Каспи магазин Разиев А</t>
  </si>
  <si>
    <t>Каспи магазин Муканов Д</t>
  </si>
  <si>
    <t>Каспи магазин Каримова А</t>
  </si>
  <si>
    <t xml:space="preserve">29.06.2020 г  </t>
  </si>
  <si>
    <t>ТОО Nomad Global</t>
  </si>
  <si>
    <t>Arctic 62 R+ st</t>
  </si>
  <si>
    <t>ТОО Aplisens Middle Asia</t>
  </si>
  <si>
    <t>Arctiv 80 R+ Jis</t>
  </si>
  <si>
    <t xml:space="preserve">30.06.2020 г  </t>
  </si>
  <si>
    <t>Каспи магазин Сабазов М</t>
  </si>
  <si>
    <t>ТОО Промсвязь</t>
  </si>
  <si>
    <t>ТОО ABM Service</t>
  </si>
  <si>
    <t>Каспи магазин Жақсылық Н</t>
  </si>
  <si>
    <t>Каспи магазин Искакова А</t>
  </si>
  <si>
    <t>Tyeko 75 L+ Jis</t>
  </si>
  <si>
    <t>Каспи магазин Кубицкая Н</t>
  </si>
  <si>
    <t>Каспи магазин Велемс А</t>
  </si>
  <si>
    <t>Каспи магазин Рямиз Р</t>
  </si>
  <si>
    <t>ИП Абдукаликов. Карта</t>
  </si>
  <si>
    <t xml:space="preserve">Damper 60  R+ </t>
  </si>
  <si>
    <t>ТОО GNN Security</t>
  </si>
  <si>
    <t>Energizer 45 R+ кв.</t>
  </si>
  <si>
    <t>Titan EuroSilver 85 R+</t>
  </si>
  <si>
    <t>ТОО Миа Строй</t>
  </si>
  <si>
    <t>Каспи магазин Тишков С</t>
  </si>
  <si>
    <t>Каспи магазин Әлібек Е</t>
  </si>
  <si>
    <t>Каспи магазин Байдилдаев К</t>
  </si>
  <si>
    <t>Каспи магазин Мустафин А</t>
  </si>
  <si>
    <t>Каспи магазин Абишев А</t>
  </si>
  <si>
    <t>Замена по гарантии Westa 60 R+</t>
  </si>
  <si>
    <t>Bars 75 L+ низк</t>
  </si>
  <si>
    <t>Каспи магазин Шаманаев Н</t>
  </si>
  <si>
    <t>Titan 70 R+ EvroSilver</t>
  </si>
  <si>
    <t>Energizer 80 r+ Jis</t>
  </si>
  <si>
    <t>Mutlu 84 EFB R+ St</t>
  </si>
  <si>
    <t>Hyunbai 65 R+ Jis</t>
  </si>
  <si>
    <t>Карта (17000+1000)</t>
  </si>
  <si>
    <t>Unikum 60 R</t>
  </si>
  <si>
    <t>T Rex 100 R+PR</t>
  </si>
  <si>
    <t>Huyndai 60 R+ST</t>
  </si>
  <si>
    <t>Bars 50 L+JIS</t>
  </si>
  <si>
    <t>60*50</t>
  </si>
  <si>
    <t>Huyndai 62 \R+ST</t>
  </si>
  <si>
    <t>Ayt Hausing Карта</t>
  </si>
  <si>
    <t>Казпол Инвест ГБ</t>
  </si>
  <si>
    <t>50/70</t>
  </si>
  <si>
    <t>МБ Дорстрой</t>
  </si>
  <si>
    <t>Bars 190 Evro КБ</t>
  </si>
  <si>
    <t>Агрофирма Отес Карта</t>
  </si>
  <si>
    <t>Диагностик Сервис</t>
  </si>
  <si>
    <t xml:space="preserve"> Карта</t>
  </si>
  <si>
    <t xml:space="preserve">SBI </t>
  </si>
  <si>
    <t>Bars  60 R+ St</t>
  </si>
  <si>
    <t>Titan 70 R+ St</t>
  </si>
  <si>
    <t>Замена по гарантии Voltman 70 R+ St</t>
  </si>
  <si>
    <t>Замена по гарантии Bars 62 R+ St</t>
  </si>
  <si>
    <t>Замена по гарантии Bars 60 R+ St</t>
  </si>
  <si>
    <t>Next 77 L+ St</t>
  </si>
  <si>
    <t>Hyundai 45 R+ Jis</t>
  </si>
  <si>
    <t>РТС ЛТД ТОО</t>
  </si>
  <si>
    <t>Qr+Нал</t>
  </si>
  <si>
    <t>Сккидка 10% Шеф  Карта</t>
  </si>
  <si>
    <t>Hyundai 50 R+ St</t>
  </si>
  <si>
    <t>Hyundai 62 R+ St</t>
  </si>
  <si>
    <t xml:space="preserve">Next 50 R +Jis тонк </t>
  </si>
  <si>
    <t>Titan 110 R+ St ES</t>
  </si>
  <si>
    <t>ЖаН ТиС</t>
  </si>
  <si>
    <t>Замена по Гарантии Westa 100 R+ St</t>
  </si>
  <si>
    <t>Hyundai 100 R+ St</t>
  </si>
  <si>
    <t>Next 75 R+ St низкий</t>
  </si>
  <si>
    <t>АИС Проект</t>
  </si>
  <si>
    <t>Электра 75 L+ St</t>
  </si>
  <si>
    <t>Kelun</t>
  </si>
  <si>
    <t>Titan 60 R+ Efb</t>
  </si>
  <si>
    <t>Hyper 100 R+ St</t>
  </si>
  <si>
    <t>Таусамалы Кызмет КГП</t>
  </si>
  <si>
    <t>Bars 65 R+  Jis</t>
  </si>
  <si>
    <t>Racer 190 Evro</t>
  </si>
  <si>
    <t>Nomad Global</t>
  </si>
  <si>
    <t>60,70,100</t>
  </si>
  <si>
    <t>Барыш Т ТОО     Карта</t>
  </si>
  <si>
    <t>Titan 65 R+ Arctic</t>
  </si>
  <si>
    <t>T-Rex 60 R+ St</t>
  </si>
  <si>
    <t>Каспи  магазин Скрипаченко В</t>
  </si>
  <si>
    <t xml:space="preserve">Каспи  магазин Нургалиева М </t>
  </si>
  <si>
    <t>Каспи  магазин Мансурова</t>
  </si>
  <si>
    <t>Каспи  магазин Орленко</t>
  </si>
  <si>
    <t>Каспи  магазин Пономарёв</t>
  </si>
  <si>
    <t>Каспи  магазин Аубакиров</t>
  </si>
  <si>
    <t>Каспи  магазин Сапар</t>
  </si>
  <si>
    <t>Каспи  магазин Джақшилық</t>
  </si>
  <si>
    <t>Каспи  магазин Келесбеккызы</t>
  </si>
  <si>
    <t>Каспи  магазин Науанова</t>
  </si>
  <si>
    <t>Каспи  магазин Ибраимов</t>
  </si>
  <si>
    <t>Каспи  магазин Конысбаева</t>
  </si>
  <si>
    <t>Каспи магазин Ибрагимов Ш</t>
  </si>
  <si>
    <t>ТОО Аптека 84</t>
  </si>
  <si>
    <t>Каспи магазин Исхаков А</t>
  </si>
  <si>
    <t>ТОО Zeinet</t>
  </si>
  <si>
    <t>Каспи магазин Домников М</t>
  </si>
  <si>
    <t>Каспи магазин Горохов И</t>
  </si>
  <si>
    <t>Каспи магазин Дерр А</t>
  </si>
  <si>
    <t>Замена по гарантии Bars 230 euro НАБ Центр</t>
  </si>
  <si>
    <t>Каспи магазин Аменов С</t>
  </si>
  <si>
    <t>Каспи магазин Умбетов Ш</t>
  </si>
  <si>
    <t xml:space="preserve">Unikum 90 L+ </t>
  </si>
  <si>
    <t>Каспи магазин Ержанов Е</t>
  </si>
  <si>
    <t>ТОО СТ Лифт Экуипмент</t>
  </si>
  <si>
    <t>Каспи магазин Жәкен А</t>
  </si>
  <si>
    <t>ТОО BonFoodDistribution</t>
  </si>
  <si>
    <t>Каспи магазин Сая Н</t>
  </si>
  <si>
    <t>Каспи магазин Омарбаева С</t>
  </si>
  <si>
    <t>Каспи магазин Емельянов В</t>
  </si>
  <si>
    <t>Замена по гарантии с допл T Rex 77 R+ Prem</t>
  </si>
  <si>
    <t>Каспи магазин Сарсеков Б</t>
  </si>
  <si>
    <t>Каспи магазин Есемов Д</t>
  </si>
  <si>
    <t>Mutlu 135 euro</t>
  </si>
  <si>
    <t>ТОО AlmatyAgroExport</t>
  </si>
  <si>
    <t>Каспи магазин Иванов А</t>
  </si>
  <si>
    <t>Каспи магазин Ерғали М</t>
  </si>
  <si>
    <t>Дисконт. Замена по гарантии Racer 190 euro</t>
  </si>
  <si>
    <t>Каспи магазин Жургенбекова М</t>
  </si>
  <si>
    <t>Каспи магазин Гафарова Д</t>
  </si>
  <si>
    <t>Каспи магазин Тугелов Д</t>
  </si>
  <si>
    <t>Каспи магазин Ашимбаев М</t>
  </si>
  <si>
    <t>Каспи магазин Курбанова Р</t>
  </si>
  <si>
    <t>Каспи магазин Сейдуалиева М</t>
  </si>
  <si>
    <t>Каспи магазин Касьяненко А</t>
  </si>
  <si>
    <t>ТОО БАТТ Строй</t>
  </si>
  <si>
    <t>Каспи магазин Алгазиева С</t>
  </si>
  <si>
    <t>Hyundai 110</t>
  </si>
  <si>
    <t>ТОО ИПС Машинез</t>
  </si>
  <si>
    <t>moto 12N7B</t>
  </si>
  <si>
    <t>Mutlu 80 R+9 Jis</t>
  </si>
  <si>
    <t>Замена по гарантии Racer 60 R+ St</t>
  </si>
  <si>
    <t>Замена по гарантии Bars 230 НАБ ЦЕНТР</t>
  </si>
  <si>
    <t>KSP Mag Оспанов</t>
  </si>
  <si>
    <t>Замена по гарантии Teyko 65 R+ Jis</t>
  </si>
  <si>
    <t>20,07,20</t>
  </si>
  <si>
    <t xml:space="preserve">TOO STEP </t>
  </si>
  <si>
    <t xml:space="preserve">Bars 50 R+JIS </t>
  </si>
  <si>
    <t xml:space="preserve">KSP MAG Кулкеев </t>
  </si>
  <si>
    <t>KSP MAG Отен Б</t>
  </si>
  <si>
    <t>KSP MAG Бактибергенова</t>
  </si>
  <si>
    <t>KSP MAG Салиакын Н</t>
  </si>
  <si>
    <t>Bars 75 L+НИЗ</t>
  </si>
  <si>
    <t>KSP MAG Медет</t>
  </si>
  <si>
    <t xml:space="preserve">KSP MAG Уримбеков </t>
  </si>
  <si>
    <t>KSP MAG Айтпекулы А</t>
  </si>
  <si>
    <t>KSP MAG Исманов А</t>
  </si>
  <si>
    <t>Bars 75 L+JIS</t>
  </si>
  <si>
    <t>ТОО Technikal Emergency</t>
  </si>
  <si>
    <t>Каспи магазин Каржауов</t>
  </si>
  <si>
    <t>ТОО КазЭнергоКабель</t>
  </si>
  <si>
    <t>Каспи магазин Тураров</t>
  </si>
  <si>
    <t>75-1/60-2</t>
  </si>
  <si>
    <t>Каспи магазин Ветров Е</t>
  </si>
  <si>
    <t>Каспи магазин Грицинин</t>
  </si>
  <si>
    <t>ТОО АХБК</t>
  </si>
  <si>
    <t>Каспи магазин Курманбеков Б</t>
  </si>
  <si>
    <t>Каспи магазин Васильцов П</t>
  </si>
  <si>
    <t>Каспи магазин Салимов А</t>
  </si>
  <si>
    <t>Каспи магазин Варварин К</t>
  </si>
  <si>
    <t>50-3/75-2/60-1</t>
  </si>
  <si>
    <t>Каспи магазин Байтугулов Ж</t>
  </si>
  <si>
    <t>Каспи магазин Кырбасов А</t>
  </si>
  <si>
    <t>21,07,20</t>
  </si>
  <si>
    <t>3/60,50,50</t>
  </si>
  <si>
    <t>Crona 90R+</t>
  </si>
  <si>
    <t>03,07,20</t>
  </si>
  <si>
    <t>04,07,20</t>
  </si>
  <si>
    <t>10,07,20</t>
  </si>
  <si>
    <t>14,07,20</t>
  </si>
  <si>
    <t>UniКартаum75 R+</t>
  </si>
  <si>
    <t>UniКартаum 75 R+</t>
  </si>
  <si>
    <t>Замена по гарантии Bars 75 L+ st</t>
  </si>
  <si>
    <t>Каспи магазин Абдукаримов Р</t>
  </si>
  <si>
    <t>Ictok 60 R+ St UK</t>
  </si>
  <si>
    <t>Hyundai 60 R+ St</t>
  </si>
  <si>
    <t>Crona 60 L+ St</t>
  </si>
  <si>
    <t>70-2/60-1</t>
  </si>
  <si>
    <t>Ayt Hausing</t>
  </si>
  <si>
    <t>KSP Mag Курманов</t>
  </si>
  <si>
    <t>Titan 50 r+ Jis</t>
  </si>
  <si>
    <t>Moto 12 N 9</t>
  </si>
  <si>
    <t>Скидка Мархабат 10000</t>
  </si>
  <si>
    <t>Bars 75 R+  St</t>
  </si>
  <si>
    <t>Назерке скидка 2000</t>
  </si>
  <si>
    <t>KSP Mag Тулгабаев</t>
  </si>
  <si>
    <t>Карта +Нал</t>
  </si>
  <si>
    <t>KSP Mag Колеганов</t>
  </si>
  <si>
    <t>Hyundai 75 R+  Jis</t>
  </si>
  <si>
    <t>Электра 60 R+ St</t>
  </si>
  <si>
    <t>KSP Mag Ступак</t>
  </si>
  <si>
    <t>Карта. 4000 тг скидка</t>
  </si>
  <si>
    <t>Каспи магазин Садырбеков Б</t>
  </si>
  <si>
    <t>Каспи магазин Каримова М</t>
  </si>
  <si>
    <t>Каспи магазин Жақсылық Е</t>
  </si>
  <si>
    <t>Замена по гарантии с доплатой Mutlu 100 R+ st</t>
  </si>
  <si>
    <t>Каспи магазин Кусаинова А</t>
  </si>
  <si>
    <t>Завмена по гарантии Mutlu 100 L+ Jis</t>
  </si>
  <si>
    <t>Каспи магазин Бузуркиев А</t>
  </si>
  <si>
    <t>ТОО Bro-Building Company</t>
  </si>
  <si>
    <t>Multu 100 L+ Jis</t>
  </si>
  <si>
    <t>ТОО Europrom. 2000 тг скидка</t>
  </si>
  <si>
    <t>Каспи магазин Жусупова Ж</t>
  </si>
  <si>
    <t>Multu 90 L+ Jis</t>
  </si>
  <si>
    <t>Каспи магазин Айтмамбетов Б</t>
  </si>
  <si>
    <t>ТОО Standart Construction</t>
  </si>
  <si>
    <t>22,07,20</t>
  </si>
  <si>
    <t>UniКum 60 R+</t>
  </si>
  <si>
    <t>Замена, брак</t>
  </si>
  <si>
    <t>Ежемесячный отчет магазин Ташкенская 496Б-за Июль  2020</t>
  </si>
  <si>
    <t>140-3/100-4/75-1</t>
  </si>
  <si>
    <t>ТОО KAZTRANSREF</t>
  </si>
  <si>
    <t>Замена по гарантии с доплатой Электра 60 R+</t>
  </si>
  <si>
    <t>ТОО Eurasia Food</t>
  </si>
  <si>
    <t>ТОО Avko Trade House</t>
  </si>
  <si>
    <t>ТОО Almatex Group</t>
  </si>
  <si>
    <t>Скидка Э.Э.</t>
  </si>
  <si>
    <t>Каспи магазин Кушаев Р</t>
  </si>
  <si>
    <t>Каспи магазин Рахимова М</t>
  </si>
  <si>
    <t>Каспи магазин Нурмашева А</t>
  </si>
  <si>
    <t>60-2/75-1/100-1</t>
  </si>
  <si>
    <t>Hyundai 50 R+ кв</t>
  </si>
  <si>
    <t>Каспи магазин Дурмагамбетов Б</t>
  </si>
  <si>
    <t>Каспи магазин Нусупбаев Б</t>
  </si>
  <si>
    <t>Замена по гарантии Mutlu 90 L+ Jis</t>
  </si>
  <si>
    <t>Каспи магазин Шмаков А</t>
  </si>
  <si>
    <t>Каспи магазин Суранчиева А</t>
  </si>
  <si>
    <t>Каспи магазин Ермекбаев Б</t>
  </si>
  <si>
    <t>28,07,20</t>
  </si>
  <si>
    <t>Mutlu 90 R+St</t>
  </si>
  <si>
    <t>Каспий магазин Юршин В</t>
  </si>
  <si>
    <t>500 тг скидка</t>
  </si>
  <si>
    <t>Arctic 62  R+ st</t>
  </si>
  <si>
    <t>ТОО СК Комлпекс</t>
  </si>
  <si>
    <t>Замена по гарантии с доплатой Power 60 R+</t>
  </si>
  <si>
    <t>Каспи магазин Зинченко А</t>
  </si>
  <si>
    <t>Каспи магазин Егоренко Е</t>
  </si>
  <si>
    <t>Скидка 2000 тг Г.А</t>
  </si>
  <si>
    <t>Каспи магазин Жанабай</t>
  </si>
  <si>
    <t>Каспи магазин Гаюпов Б</t>
  </si>
  <si>
    <t>Каспи магазин Руденко Н</t>
  </si>
  <si>
    <t>Замена по гарантии Bars 62 L+ st</t>
  </si>
  <si>
    <t>2000 тг скидка Руслан</t>
  </si>
  <si>
    <t>Скидка 18000 тг Молбаев Ғани. Түркістан</t>
  </si>
  <si>
    <t>Скидка 3000 тг Молбаев Ғани. Түркістан</t>
  </si>
  <si>
    <t>ТОО KazPromService</t>
  </si>
  <si>
    <t>Каспи магазин Имтосими С</t>
  </si>
  <si>
    <t>Каспи магазин Дорогуш А</t>
  </si>
  <si>
    <t>Каспи магазин Пак Э</t>
  </si>
  <si>
    <t>29,07,20</t>
  </si>
  <si>
    <t>Каспи магазин Прешов М</t>
  </si>
  <si>
    <t>Каспи магазин Сарсенбеков А</t>
  </si>
  <si>
    <t>Каспи магазин Комлык В</t>
  </si>
  <si>
    <t>Каспи магазин Султанханов Д</t>
  </si>
  <si>
    <t>4000 тг скидка Г.А.</t>
  </si>
  <si>
    <t>шт</t>
  </si>
  <si>
    <t>общ.продажа</t>
  </si>
  <si>
    <t>шт,б/у</t>
  </si>
  <si>
    <t>сумма б/у</t>
  </si>
  <si>
    <t xml:space="preserve">Bars 75 L+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</si>
</sst>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\ _₽"/>
    <numFmt numFmtId="165" formatCode="#,###"/>
  </numFmts>
  <fonts count="19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u/>
      <sz val="11"/>
      <color rgb="FF000000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3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i/>
      <sz val="13"/>
      <color theme="1"/>
      <name val="Calibri"/>
      <family val="2"/>
      <charset val="204"/>
      <scheme val="minor"/>
    </font>
    <font>
      <b/>
      <i/>
      <sz val="13"/>
      <name val="Calibri"/>
      <family val="2"/>
      <charset val="204"/>
      <scheme val="minor"/>
    </font>
    <font>
      <sz val="13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2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  <charset val="204"/>
    </font>
    <font>
      <sz val="11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b/>
      <i/>
      <u/>
      <sz val="22"/>
      <name val="Times New Roman"/>
      <family val="1"/>
      <charset val="204"/>
    </font>
    <font>
      <b/>
      <sz val="12"/>
      <color rgb="FFFF0000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5F5F5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182" fillId="0" borderId="0"/>
    <xf numFmtId="0" fontId="3" fillId="0" borderId="0"/>
    <xf numFmtId="0" fontId="189" fillId="0" borderId="0" applyNumberFormat="0" applyFill="0" applyBorder="0" applyAlignment="0" applyProtection="0"/>
  </cellStyleXfs>
  <cellXfs count="2381">
    <xf numFmtId="0" fontId="0" fillId="0" borderId="0" xfId="0"/>
    <xf numFmtId="0" fontId="0" fillId="0" borderId="1" xfId="0" applyBorder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61" fillId="0" borderId="0" xfId="0" applyNumberFormat="1" applyFont="1" applyAlignment="1">
      <alignment horizontal="center"/>
    </xf>
    <xf numFmtId="14" fontId="161" fillId="0" borderId="1" xfId="0" applyNumberFormat="1" applyFont="1" applyBorder="1" applyAlignment="1">
      <alignment horizontal="center" vertical="center"/>
    </xf>
    <xf numFmtId="0" fontId="161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164" fontId="162" fillId="0" borderId="0" xfId="0" applyNumberFormat="1" applyFont="1"/>
    <xf numFmtId="164" fontId="0" fillId="0" borderId="0" xfId="0" applyNumberFormat="1" applyAlignment="1">
      <alignment horizontal="center"/>
    </xf>
    <xf numFmtId="0" fontId="0" fillId="0" borderId="0" xfId="0" applyBorder="1"/>
    <xf numFmtId="164" fontId="0" fillId="0" borderId="0" xfId="0" applyNumberFormat="1" applyBorder="1"/>
    <xf numFmtId="0" fontId="163" fillId="0" borderId="1" xfId="0" applyFont="1" applyBorder="1" applyAlignment="1">
      <alignment vertical="center"/>
    </xf>
    <xf numFmtId="164" fontId="163" fillId="0" borderId="1" xfId="0" applyNumberFormat="1" applyFont="1" applyBorder="1" applyAlignment="1">
      <alignment horizontal="center" vertical="center"/>
    </xf>
    <xf numFmtId="164" fontId="163" fillId="0" borderId="1" xfId="0" applyNumberFormat="1" applyFont="1" applyBorder="1" applyAlignment="1">
      <alignment vertical="center"/>
    </xf>
    <xf numFmtId="3" fontId="0" fillId="0" borderId="0" xfId="0" applyNumberFormat="1"/>
    <xf numFmtId="3" fontId="161" fillId="2" borderId="1" xfId="0" applyNumberFormat="1" applyFont="1" applyFill="1" applyBorder="1"/>
    <xf numFmtId="3" fontId="161" fillId="0" borderId="0" xfId="0" applyNumberFormat="1" applyFont="1"/>
    <xf numFmtId="0" fontId="161" fillId="0" borderId="1" xfId="0" applyFont="1" applyBorder="1" applyAlignment="1">
      <alignment horizontal="center" vertical="center" wrapText="1"/>
    </xf>
    <xf numFmtId="0" fontId="161" fillId="0" borderId="0" xfId="0" applyFont="1" applyAlignment="1">
      <alignment horizontal="center"/>
    </xf>
    <xf numFmtId="3" fontId="164" fillId="0" borderId="0" xfId="0" applyNumberFormat="1" applyFont="1" applyAlignment="1">
      <alignment horizontal="center"/>
    </xf>
    <xf numFmtId="164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0" fontId="0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163" fillId="0" borderId="0" xfId="0" applyFont="1" applyBorder="1" applyAlignment="1">
      <alignment vertical="center"/>
    </xf>
    <xf numFmtId="164" fontId="163" fillId="0" borderId="0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3" borderId="1" xfId="0" applyFont="1" applyFill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164" fontId="0" fillId="4" borderId="1" xfId="0" applyNumberFormat="1" applyFill="1" applyBorder="1"/>
    <xf numFmtId="0" fontId="0" fillId="4" borderId="1" xfId="0" applyFont="1" applyFill="1" applyBorder="1" applyAlignment="1">
      <alignment horizontal="center" vertical="top"/>
    </xf>
    <xf numFmtId="0" fontId="0" fillId="4" borderId="1" xfId="0" applyFon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165" fillId="0" borderId="1" xfId="0" applyNumberFormat="1" applyFont="1" applyBorder="1" applyAlignment="1">
      <alignment horizontal="center"/>
    </xf>
    <xf numFmtId="0" fontId="165" fillId="0" borderId="1" xfId="0" applyFont="1" applyBorder="1" applyAlignment="1">
      <alignment horizontal="center"/>
    </xf>
    <xf numFmtId="164" fontId="0" fillId="3" borderId="1" xfId="0" applyNumberFormat="1" applyFill="1" applyBorder="1"/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165" fillId="4" borderId="1" xfId="0" applyNumberFormat="1" applyFont="1" applyFill="1" applyBorder="1" applyAlignment="1">
      <alignment horizontal="center"/>
    </xf>
    <xf numFmtId="0" fontId="166" fillId="4" borderId="1" xfId="0" applyFont="1" applyFill="1" applyBorder="1" applyAlignment="1">
      <alignment horizontal="center"/>
    </xf>
    <xf numFmtId="0" fontId="165" fillId="3" borderId="1" xfId="0" applyFont="1" applyFill="1" applyBorder="1" applyAlignment="1">
      <alignment horizontal="left" vertical="center"/>
    </xf>
    <xf numFmtId="0" fontId="165" fillId="3" borderId="1" xfId="0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0" fontId="161" fillId="3" borderId="1" xfId="0" applyFont="1" applyFill="1" applyBorder="1" applyAlignment="1">
      <alignment horizontal="left" vertical="center"/>
    </xf>
    <xf numFmtId="0" fontId="160" fillId="3" borderId="1" xfId="0" applyFont="1" applyFill="1" applyBorder="1" applyAlignment="1">
      <alignment horizontal="left" vertical="center"/>
    </xf>
    <xf numFmtId="0" fontId="160" fillId="3" borderId="1" xfId="0" applyFont="1" applyFill="1" applyBorder="1" applyAlignment="1">
      <alignment horizontal="center" vertical="center"/>
    </xf>
    <xf numFmtId="164" fontId="160" fillId="3" borderId="1" xfId="0" applyNumberFormat="1" applyFont="1" applyFill="1" applyBorder="1"/>
    <xf numFmtId="0" fontId="160" fillId="3" borderId="1" xfId="0" applyFont="1" applyFill="1" applyBorder="1" applyAlignment="1">
      <alignment horizontal="left"/>
    </xf>
    <xf numFmtId="0" fontId="160" fillId="3" borderId="1" xfId="0" applyFont="1" applyFill="1" applyBorder="1" applyAlignment="1">
      <alignment horizontal="center"/>
    </xf>
    <xf numFmtId="164" fontId="167" fillId="3" borderId="1" xfId="0" applyNumberFormat="1" applyFont="1" applyFill="1" applyBorder="1" applyAlignment="1">
      <alignment horizontal="center"/>
    </xf>
    <xf numFmtId="0" fontId="167" fillId="3" borderId="1" xfId="0" applyFont="1" applyFill="1" applyBorder="1" applyAlignment="1">
      <alignment horizontal="center"/>
    </xf>
    <xf numFmtId="164" fontId="160" fillId="0" borderId="1" xfId="0" applyNumberFormat="1" applyFont="1" applyBorder="1"/>
    <xf numFmtId="164" fontId="167" fillId="0" borderId="1" xfId="0" applyNumberFormat="1" applyFont="1" applyBorder="1" applyAlignment="1">
      <alignment horizontal="center"/>
    </xf>
    <xf numFmtId="0" fontId="167" fillId="0" borderId="1" xfId="0" applyFont="1" applyBorder="1" applyAlignment="1">
      <alignment horizontal="center"/>
    </xf>
    <xf numFmtId="164" fontId="160" fillId="0" borderId="1" xfId="0" applyNumberFormat="1" applyFont="1" applyBorder="1" applyAlignment="1">
      <alignment horizontal="center"/>
    </xf>
    <xf numFmtId="0" fontId="160" fillId="0" borderId="1" xfId="0" applyFont="1" applyBorder="1" applyAlignment="1">
      <alignment horizontal="center"/>
    </xf>
    <xf numFmtId="0" fontId="167" fillId="3" borderId="1" xfId="0" applyFont="1" applyFill="1" applyBorder="1" applyAlignment="1">
      <alignment horizontal="left" vertical="center" wrapText="1"/>
    </xf>
    <xf numFmtId="0" fontId="167" fillId="0" borderId="1" xfId="0" applyFont="1" applyBorder="1" applyAlignment="1">
      <alignment horizontal="center" wrapText="1"/>
    </xf>
    <xf numFmtId="164" fontId="160" fillId="3" borderId="1" xfId="0" applyNumberFormat="1" applyFont="1" applyFill="1" applyBorder="1" applyAlignment="1">
      <alignment horizontal="center"/>
    </xf>
    <xf numFmtId="0" fontId="160" fillId="0" borderId="1" xfId="0" applyFont="1" applyBorder="1" applyAlignment="1">
      <alignment horizontal="right"/>
    </xf>
    <xf numFmtId="164" fontId="160" fillId="0" borderId="1" xfId="0" applyNumberFormat="1" applyFont="1" applyBorder="1" applyAlignment="1">
      <alignment horizontal="left"/>
    </xf>
    <xf numFmtId="0" fontId="160" fillId="4" borderId="1" xfId="0" applyFont="1" applyFill="1" applyBorder="1" applyAlignment="1">
      <alignment horizontal="left" vertical="center"/>
    </xf>
    <xf numFmtId="0" fontId="160" fillId="4" borderId="1" xfId="0" applyFont="1" applyFill="1" applyBorder="1" applyAlignment="1">
      <alignment horizontal="center" vertical="center"/>
    </xf>
    <xf numFmtId="164" fontId="160" fillId="4" borderId="1" xfId="0" applyNumberFormat="1" applyFont="1" applyFill="1" applyBorder="1"/>
    <xf numFmtId="164" fontId="160" fillId="4" borderId="1" xfId="0" applyNumberFormat="1" applyFont="1" applyFill="1" applyBorder="1" applyAlignment="1">
      <alignment horizontal="left"/>
    </xf>
    <xf numFmtId="0" fontId="160" fillId="4" borderId="1" xfId="0" applyFont="1" applyFill="1" applyBorder="1" applyAlignment="1">
      <alignment horizontal="center"/>
    </xf>
    <xf numFmtId="164" fontId="160" fillId="4" borderId="1" xfId="0" applyNumberFormat="1" applyFont="1" applyFill="1" applyBorder="1" applyAlignment="1">
      <alignment horizontal="center"/>
    </xf>
    <xf numFmtId="0" fontId="161" fillId="0" borderId="1" xfId="0" applyFont="1" applyBorder="1" applyAlignment="1">
      <alignment vertical="center"/>
    </xf>
    <xf numFmtId="164" fontId="161" fillId="0" borderId="1" xfId="0" applyNumberFormat="1" applyFont="1" applyBorder="1" applyAlignment="1">
      <alignment horizontal="center" vertical="center"/>
    </xf>
    <xf numFmtId="0" fontId="161" fillId="0" borderId="0" xfId="0" applyFont="1" applyBorder="1" applyAlignment="1">
      <alignment vertical="center"/>
    </xf>
    <xf numFmtId="164" fontId="161" fillId="0" borderId="0" xfId="0" applyNumberFormat="1" applyFont="1" applyBorder="1" applyAlignment="1">
      <alignment horizontal="center" vertical="center"/>
    </xf>
    <xf numFmtId="0" fontId="160" fillId="0" borderId="0" xfId="0" applyFont="1"/>
    <xf numFmtId="164" fontId="160" fillId="0" borderId="0" xfId="0" applyNumberFormat="1" applyFont="1"/>
    <xf numFmtId="164" fontId="160" fillId="0" borderId="0" xfId="0" applyNumberFormat="1" applyFont="1" applyBorder="1"/>
    <xf numFmtId="0" fontId="160" fillId="0" borderId="0" xfId="0" applyFont="1" applyAlignment="1">
      <alignment horizontal="center"/>
    </xf>
    <xf numFmtId="0" fontId="160" fillId="0" borderId="0" xfId="0" applyFont="1" applyBorder="1"/>
    <xf numFmtId="0" fontId="159" fillId="3" borderId="1" xfId="0" applyFont="1" applyFill="1" applyBorder="1" applyAlignment="1">
      <alignment horizontal="left" vertical="center"/>
    </xf>
    <xf numFmtId="0" fontId="159" fillId="3" borderId="1" xfId="0" applyFont="1" applyFill="1" applyBorder="1" applyAlignment="1">
      <alignment horizontal="center" vertical="center"/>
    </xf>
    <xf numFmtId="164" fontId="159" fillId="3" borderId="1" xfId="0" applyNumberFormat="1" applyFont="1" applyFill="1" applyBorder="1"/>
    <xf numFmtId="0" fontId="159" fillId="3" borderId="1" xfId="0" applyFont="1" applyFill="1" applyBorder="1" applyAlignment="1">
      <alignment horizontal="center"/>
    </xf>
    <xf numFmtId="164" fontId="159" fillId="3" borderId="1" xfId="0" applyNumberFormat="1" applyFont="1" applyFill="1" applyBorder="1" applyAlignment="1">
      <alignment horizontal="center"/>
    </xf>
    <xf numFmtId="0" fontId="159" fillId="3" borderId="0" xfId="0" applyFont="1" applyFill="1"/>
    <xf numFmtId="0" fontId="159" fillId="3" borderId="1" xfId="0" applyFont="1" applyFill="1" applyBorder="1" applyAlignment="1">
      <alignment horizontal="left" vertical="center" wrapText="1"/>
    </xf>
    <xf numFmtId="0" fontId="159" fillId="3" borderId="1" xfId="0" applyFont="1" applyFill="1" applyBorder="1" applyAlignment="1">
      <alignment horizontal="center" wrapText="1"/>
    </xf>
    <xf numFmtId="0" fontId="159" fillId="3" borderId="1" xfId="0" applyFont="1" applyFill="1" applyBorder="1" applyAlignment="1">
      <alignment horizontal="right"/>
    </xf>
    <xf numFmtId="164" fontId="159" fillId="3" borderId="1" xfId="0" applyNumberFormat="1" applyFont="1" applyFill="1" applyBorder="1" applyAlignment="1">
      <alignment horizontal="center" vertical="center"/>
    </xf>
    <xf numFmtId="0" fontId="159" fillId="3" borderId="0" xfId="0" applyFont="1" applyFill="1" applyAlignment="1">
      <alignment horizontal="center"/>
    </xf>
    <xf numFmtId="0" fontId="158" fillId="3" borderId="1" xfId="0" applyFont="1" applyFill="1" applyBorder="1" applyAlignment="1">
      <alignment horizontal="center"/>
    </xf>
    <xf numFmtId="0" fontId="158" fillId="3" borderId="8" xfId="0" applyFont="1" applyFill="1" applyBorder="1" applyAlignment="1">
      <alignment horizontal="center" vertical="center"/>
    </xf>
    <xf numFmtId="0" fontId="168" fillId="3" borderId="1" xfId="0" applyFont="1" applyFill="1" applyBorder="1" applyAlignment="1">
      <alignment horizontal="left" vertical="center"/>
    </xf>
    <xf numFmtId="0" fontId="158" fillId="3" borderId="1" xfId="0" applyFont="1" applyFill="1" applyBorder="1" applyAlignment="1">
      <alignment horizontal="center" vertical="center"/>
    </xf>
    <xf numFmtId="0" fontId="157" fillId="3" borderId="1" xfId="0" applyFont="1" applyFill="1" applyBorder="1" applyAlignment="1">
      <alignment horizontal="center"/>
    </xf>
    <xf numFmtId="0" fontId="156" fillId="3" borderId="1" xfId="0" applyFont="1" applyFill="1" applyBorder="1" applyAlignment="1">
      <alignment horizontal="center"/>
    </xf>
    <xf numFmtId="0" fontId="155" fillId="3" borderId="1" xfId="0" applyFont="1" applyFill="1" applyBorder="1" applyAlignment="1">
      <alignment horizontal="center"/>
    </xf>
    <xf numFmtId="0" fontId="165" fillId="0" borderId="1" xfId="0" applyFont="1" applyBorder="1" applyAlignment="1">
      <alignment wrapText="1"/>
    </xf>
    <xf numFmtId="0" fontId="168" fillId="0" borderId="1" xfId="0" applyFont="1" applyBorder="1" applyAlignment="1">
      <alignment wrapText="1"/>
    </xf>
    <xf numFmtId="0" fontId="0" fillId="0" borderId="1" xfId="0" applyBorder="1" applyAlignment="1">
      <alignment horizontal="center" vertical="center"/>
    </xf>
    <xf numFmtId="0" fontId="154" fillId="3" borderId="1" xfId="0" applyFont="1" applyFill="1" applyBorder="1" applyAlignment="1">
      <alignment horizontal="center"/>
    </xf>
    <xf numFmtId="0" fontId="154" fillId="3" borderId="8" xfId="0" applyFont="1" applyFill="1" applyBorder="1" applyAlignment="1">
      <alignment horizontal="center" vertical="center"/>
    </xf>
    <xf numFmtId="0" fontId="166" fillId="0" borderId="1" xfId="0" applyFont="1" applyBorder="1" applyAlignment="1">
      <alignment wrapText="1"/>
    </xf>
    <xf numFmtId="0" fontId="168" fillId="3" borderId="1" xfId="0" applyFont="1" applyFill="1" applyBorder="1" applyAlignment="1">
      <alignment horizontal="center"/>
    </xf>
    <xf numFmtId="0" fontId="153" fillId="3" borderId="8" xfId="0" applyFont="1" applyFill="1" applyBorder="1" applyAlignment="1">
      <alignment horizontal="center" vertical="center"/>
    </xf>
    <xf numFmtId="0" fontId="153" fillId="3" borderId="1" xfId="0" applyFont="1" applyFill="1" applyBorder="1" applyAlignment="1">
      <alignment horizontal="center"/>
    </xf>
    <xf numFmtId="0" fontId="152" fillId="3" borderId="1" xfId="0" applyFont="1" applyFill="1" applyBorder="1" applyAlignment="1">
      <alignment horizontal="center"/>
    </xf>
    <xf numFmtId="0" fontId="151" fillId="3" borderId="1" xfId="0" applyFont="1" applyFill="1" applyBorder="1" applyAlignment="1">
      <alignment horizontal="center"/>
    </xf>
    <xf numFmtId="0" fontId="167" fillId="3" borderId="1" xfId="0" applyFont="1" applyFill="1" applyBorder="1" applyAlignment="1">
      <alignment horizontal="center" wrapText="1"/>
    </xf>
    <xf numFmtId="0" fontId="168" fillId="3" borderId="1" xfId="0" applyFont="1" applyFill="1" applyBorder="1" applyAlignment="1">
      <alignment horizontal="center" vertical="center"/>
    </xf>
    <xf numFmtId="0" fontId="167" fillId="3" borderId="1" xfId="0" applyFont="1" applyFill="1" applyBorder="1" applyAlignment="1">
      <alignment horizontal="center" vertical="center"/>
    </xf>
    <xf numFmtId="0" fontId="166" fillId="3" borderId="1" xfId="0" applyFont="1" applyFill="1" applyBorder="1" applyAlignment="1">
      <alignment horizontal="center" vertical="center"/>
    </xf>
    <xf numFmtId="0" fontId="166" fillId="3" borderId="1" xfId="0" applyFont="1" applyFill="1" applyBorder="1" applyAlignment="1">
      <alignment horizontal="left" vertical="center"/>
    </xf>
    <xf numFmtId="0" fontId="150" fillId="3" borderId="1" xfId="0" applyFont="1" applyFill="1" applyBorder="1" applyAlignment="1">
      <alignment horizontal="center"/>
    </xf>
    <xf numFmtId="0" fontId="168" fillId="3" borderId="1" xfId="0" applyFont="1" applyFill="1" applyBorder="1" applyAlignment="1">
      <alignment horizontal="center" wrapText="1"/>
    </xf>
    <xf numFmtId="0" fontId="149" fillId="3" borderId="1" xfId="0" applyFont="1" applyFill="1" applyBorder="1" applyAlignment="1">
      <alignment horizontal="center"/>
    </xf>
    <xf numFmtId="164" fontId="149" fillId="3" borderId="1" xfId="0" applyNumberFormat="1" applyFont="1" applyFill="1" applyBorder="1" applyAlignment="1">
      <alignment horizontal="center"/>
    </xf>
    <xf numFmtId="164" fontId="148" fillId="3" borderId="8" xfId="0" applyNumberFormat="1" applyFont="1" applyFill="1" applyBorder="1"/>
    <xf numFmtId="0" fontId="148" fillId="3" borderId="1" xfId="0" applyFont="1" applyFill="1" applyBorder="1" applyAlignment="1">
      <alignment horizontal="center"/>
    </xf>
    <xf numFmtId="0" fontId="0" fillId="3" borderId="1" xfId="0" applyFill="1" applyBorder="1"/>
    <xf numFmtId="3" fontId="167" fillId="3" borderId="1" xfId="0" applyNumberFormat="1" applyFont="1" applyFill="1" applyBorder="1" applyAlignment="1">
      <alignment horizontal="center"/>
    </xf>
    <xf numFmtId="3" fontId="168" fillId="3" borderId="1" xfId="0" applyNumberFormat="1" applyFont="1" applyFill="1" applyBorder="1" applyAlignment="1">
      <alignment horizontal="center"/>
    </xf>
    <xf numFmtId="3" fontId="150" fillId="3" borderId="1" xfId="0" applyNumberFormat="1" applyFont="1" applyFill="1" applyBorder="1" applyAlignment="1">
      <alignment horizontal="center"/>
    </xf>
    <xf numFmtId="3" fontId="159" fillId="3" borderId="1" xfId="0" applyNumberFormat="1" applyFont="1" applyFill="1" applyBorder="1" applyAlignment="1">
      <alignment horizontal="center"/>
    </xf>
    <xf numFmtId="3" fontId="151" fillId="3" borderId="1" xfId="0" applyNumberFormat="1" applyFont="1" applyFill="1" applyBorder="1" applyAlignment="1">
      <alignment horizontal="center"/>
    </xf>
    <xf numFmtId="3" fontId="148" fillId="3" borderId="1" xfId="0" applyNumberFormat="1" applyFont="1" applyFill="1" applyBorder="1" applyAlignment="1">
      <alignment horizontal="center"/>
    </xf>
    <xf numFmtId="3" fontId="167" fillId="3" borderId="1" xfId="0" applyNumberFormat="1" applyFont="1" applyFill="1" applyBorder="1" applyAlignment="1">
      <alignment horizontal="center" wrapText="1"/>
    </xf>
    <xf numFmtId="3" fontId="161" fillId="0" borderId="1" xfId="0" applyNumberFormat="1" applyFont="1" applyBorder="1" applyAlignment="1">
      <alignment horizontal="center" vertical="center"/>
    </xf>
    <xf numFmtId="3" fontId="167" fillId="3" borderId="1" xfId="0" applyNumberFormat="1" applyFont="1" applyFill="1" applyBorder="1" applyAlignment="1">
      <alignment horizontal="center" vertical="center" wrapText="1"/>
    </xf>
    <xf numFmtId="0" fontId="154" fillId="3" borderId="1" xfId="0" applyFont="1" applyFill="1" applyBorder="1" applyAlignment="1">
      <alignment horizontal="center" vertical="center"/>
    </xf>
    <xf numFmtId="0" fontId="147" fillId="3" borderId="1" xfId="0" applyFont="1" applyFill="1" applyBorder="1" applyAlignment="1">
      <alignment horizontal="center"/>
    </xf>
    <xf numFmtId="0" fontId="0" fillId="3" borderId="1" xfId="0" applyFont="1" applyFill="1" applyBorder="1"/>
    <xf numFmtId="0" fontId="146" fillId="0" borderId="1" xfId="0" applyFont="1" applyBorder="1" applyAlignment="1">
      <alignment horizontal="center" vertical="center"/>
    </xf>
    <xf numFmtId="0" fontId="161" fillId="3" borderId="1" xfId="0" applyFont="1" applyFill="1" applyBorder="1" applyAlignment="1">
      <alignment horizontal="center" vertical="center" wrapText="1"/>
    </xf>
    <xf numFmtId="3" fontId="161" fillId="0" borderId="0" xfId="0" applyNumberFormat="1" applyFont="1" applyAlignment="1"/>
    <xf numFmtId="0" fontId="145" fillId="0" borderId="1" xfId="0" applyFont="1" applyBorder="1" applyAlignment="1">
      <alignment horizontal="center" vertical="center"/>
    </xf>
    <xf numFmtId="0" fontId="167" fillId="0" borderId="1" xfId="0" applyFont="1" applyBorder="1" applyAlignment="1">
      <alignment horizontal="center" vertical="center"/>
    </xf>
    <xf numFmtId="0" fontId="167" fillId="0" borderId="1" xfId="0" applyFont="1" applyBorder="1" applyAlignment="1">
      <alignment horizontal="center" vertical="center" wrapText="1"/>
    </xf>
    <xf numFmtId="0" fontId="144" fillId="0" borderId="1" xfId="0" applyFont="1" applyBorder="1" applyAlignment="1">
      <alignment horizontal="center" vertical="center"/>
    </xf>
    <xf numFmtId="0" fontId="144" fillId="3" borderId="1" xfId="0" applyFont="1" applyFill="1" applyBorder="1" applyAlignment="1">
      <alignment horizontal="center" vertical="center"/>
    </xf>
    <xf numFmtId="0" fontId="144" fillId="3" borderId="1" xfId="0" applyFont="1" applyFill="1" applyBorder="1" applyAlignment="1">
      <alignment horizontal="center"/>
    </xf>
    <xf numFmtId="0" fontId="169" fillId="0" borderId="1" xfId="0" applyFont="1" applyBorder="1" applyAlignment="1">
      <alignment horizontal="center" vertical="center" wrapText="1"/>
    </xf>
    <xf numFmtId="0" fontId="169" fillId="0" borderId="1" xfId="0" applyFont="1" applyBorder="1" applyAlignment="1">
      <alignment horizontal="center" vertical="center"/>
    </xf>
    <xf numFmtId="0" fontId="143" fillId="0" borderId="1" xfId="0" applyFont="1" applyBorder="1" applyAlignment="1">
      <alignment horizontal="center" vertical="center"/>
    </xf>
    <xf numFmtId="0" fontId="165" fillId="3" borderId="1" xfId="0" applyFont="1" applyFill="1" applyBorder="1" applyAlignment="1">
      <alignment horizontal="left" vertical="center" wrapText="1"/>
    </xf>
    <xf numFmtId="0" fontId="168" fillId="3" borderId="1" xfId="0" applyFont="1" applyFill="1" applyBorder="1" applyAlignment="1">
      <alignment horizontal="left" vertical="center" wrapText="1"/>
    </xf>
    <xf numFmtId="0" fontId="166" fillId="3" borderId="1" xfId="0" applyFont="1" applyFill="1" applyBorder="1" applyAlignment="1">
      <alignment horizontal="left" vertical="center" wrapText="1"/>
    </xf>
    <xf numFmtId="0" fontId="166" fillId="0" borderId="1" xfId="0" applyFont="1" applyBorder="1" applyAlignment="1">
      <alignment horizontal="center" vertical="center"/>
    </xf>
    <xf numFmtId="0" fontId="142" fillId="0" borderId="1" xfId="0" applyFont="1" applyBorder="1" applyAlignment="1">
      <alignment horizontal="center" vertical="center"/>
    </xf>
    <xf numFmtId="0" fontId="142" fillId="3" borderId="1" xfId="0" applyFont="1" applyFill="1" applyBorder="1" applyAlignment="1">
      <alignment horizontal="center" vertical="center"/>
    </xf>
    <xf numFmtId="0" fontId="142" fillId="3" borderId="1" xfId="0" applyFont="1" applyFill="1" applyBorder="1" applyAlignment="1">
      <alignment horizontal="center"/>
    </xf>
    <xf numFmtId="0" fontId="166" fillId="4" borderId="1" xfId="0" applyFont="1" applyFill="1" applyBorder="1" applyAlignment="1">
      <alignment horizontal="left" vertical="center" wrapText="1"/>
    </xf>
    <xf numFmtId="0" fontId="0" fillId="4" borderId="1" xfId="0" applyFont="1" applyFill="1" applyBorder="1" applyAlignment="1">
      <alignment horizontal="left" vertical="center" wrapText="1"/>
    </xf>
    <xf numFmtId="0" fontId="0" fillId="4" borderId="1" xfId="0" applyFont="1" applyFill="1" applyBorder="1"/>
    <xf numFmtId="0" fontId="141" fillId="3" borderId="1" xfId="0" applyFont="1" applyFill="1" applyBorder="1" applyAlignment="1">
      <alignment horizontal="left" vertical="center"/>
    </xf>
    <xf numFmtId="0" fontId="141" fillId="3" borderId="1" xfId="0" applyFont="1" applyFill="1" applyBorder="1" applyAlignment="1">
      <alignment horizontal="center" vertical="center"/>
    </xf>
    <xf numFmtId="0" fontId="141" fillId="0" borderId="1" xfId="0" applyFont="1" applyBorder="1" applyAlignment="1">
      <alignment horizontal="center" vertical="center"/>
    </xf>
    <xf numFmtId="0" fontId="141" fillId="3" borderId="1" xfId="0" applyFont="1" applyFill="1" applyBorder="1" applyAlignment="1">
      <alignment horizontal="center"/>
    </xf>
    <xf numFmtId="0" fontId="141" fillId="3" borderId="1" xfId="0" applyFont="1" applyFill="1" applyBorder="1" applyAlignment="1">
      <alignment horizontal="left" vertical="center" wrapText="1"/>
    </xf>
    <xf numFmtId="0" fontId="141" fillId="0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140" fillId="3" borderId="1" xfId="0" applyFont="1" applyFill="1" applyBorder="1" applyAlignment="1">
      <alignment horizontal="left" vertical="center"/>
    </xf>
    <xf numFmtId="0" fontId="140" fillId="3" borderId="1" xfId="0" applyFont="1" applyFill="1" applyBorder="1" applyAlignment="1">
      <alignment horizontal="left" vertical="center" wrapText="1"/>
    </xf>
    <xf numFmtId="0" fontId="139" fillId="3" borderId="1" xfId="0" applyFont="1" applyFill="1" applyBorder="1" applyAlignment="1">
      <alignment horizontal="left" vertical="center"/>
    </xf>
    <xf numFmtId="0" fontId="139" fillId="3" borderId="1" xfId="0" applyFont="1" applyFill="1" applyBorder="1" applyAlignment="1">
      <alignment horizontal="left" vertical="center" wrapText="1"/>
    </xf>
    <xf numFmtId="0" fontId="138" fillId="3" borderId="1" xfId="0" applyFont="1" applyFill="1" applyBorder="1" applyAlignment="1">
      <alignment horizontal="left" vertical="center"/>
    </xf>
    <xf numFmtId="0" fontId="138" fillId="3" borderId="1" xfId="0" applyFont="1" applyFill="1" applyBorder="1" applyAlignment="1">
      <alignment horizontal="left" vertical="center" wrapText="1"/>
    </xf>
    <xf numFmtId="0" fontId="137" fillId="3" borderId="1" xfId="0" applyFont="1" applyFill="1" applyBorder="1" applyAlignment="1">
      <alignment horizontal="left" vertical="center"/>
    </xf>
    <xf numFmtId="0" fontId="136" fillId="3" borderId="1" xfId="0" applyFont="1" applyFill="1" applyBorder="1" applyAlignment="1">
      <alignment horizontal="left" vertical="center"/>
    </xf>
    <xf numFmtId="0" fontId="135" fillId="0" borderId="1" xfId="0" applyFont="1" applyBorder="1" applyAlignment="1">
      <alignment horizontal="center" vertical="center"/>
    </xf>
    <xf numFmtId="3" fontId="168" fillId="3" borderId="1" xfId="0" applyNumberFormat="1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left" vertical="center"/>
    </xf>
    <xf numFmtId="0" fontId="161" fillId="0" borderId="1" xfId="0" applyFont="1" applyBorder="1" applyAlignment="1">
      <alignment horizontal="center"/>
    </xf>
    <xf numFmtId="0" fontId="161" fillId="0" borderId="1" xfId="0" applyFont="1" applyBorder="1"/>
    <xf numFmtId="0" fontId="134" fillId="3" borderId="1" xfId="0" applyFont="1" applyFill="1" applyBorder="1" applyAlignment="1">
      <alignment horizontal="left" vertical="center"/>
    </xf>
    <xf numFmtId="0" fontId="169" fillId="0" borderId="1" xfId="0" applyFont="1" applyBorder="1" applyAlignment="1">
      <alignment horizontal="center"/>
    </xf>
    <xf numFmtId="2" fontId="161" fillId="0" borderId="1" xfId="0" applyNumberFormat="1" applyFont="1" applyBorder="1" applyAlignment="1">
      <alignment horizontal="center" vertical="center" wrapText="1"/>
    </xf>
    <xf numFmtId="0" fontId="133" fillId="3" borderId="1" xfId="0" applyFont="1" applyFill="1" applyBorder="1" applyAlignment="1">
      <alignment horizontal="left" vertical="center"/>
    </xf>
    <xf numFmtId="0" fontId="132" fillId="3" borderId="1" xfId="0" applyFont="1" applyFill="1" applyBorder="1" applyAlignment="1">
      <alignment horizontal="left" vertical="center"/>
    </xf>
    <xf numFmtId="0" fontId="131" fillId="3" borderId="1" xfId="0" applyFont="1" applyFill="1" applyBorder="1" applyAlignment="1">
      <alignment horizontal="left" vertical="center"/>
    </xf>
    <xf numFmtId="0" fontId="130" fillId="3" borderId="1" xfId="0" applyFont="1" applyFill="1" applyBorder="1" applyAlignment="1">
      <alignment horizontal="left" vertical="center" wrapText="1"/>
    </xf>
    <xf numFmtId="0" fontId="130" fillId="0" borderId="1" xfId="0" applyFont="1" applyBorder="1" applyAlignment="1">
      <alignment vertical="center"/>
    </xf>
    <xf numFmtId="164" fontId="130" fillId="0" borderId="1" xfId="0" applyNumberFormat="1" applyFont="1" applyBorder="1" applyAlignment="1">
      <alignment horizontal="center" vertical="center"/>
    </xf>
    <xf numFmtId="0" fontId="0" fillId="3" borderId="8" xfId="0" applyFont="1" applyFill="1" applyBorder="1" applyAlignment="1">
      <alignment horizontal="center"/>
    </xf>
    <xf numFmtId="164" fontId="130" fillId="0" borderId="1" xfId="0" applyNumberFormat="1" applyFont="1" applyBorder="1" applyAlignment="1">
      <alignment horizontal="center"/>
    </xf>
    <xf numFmtId="164" fontId="169" fillId="0" borderId="1" xfId="0" applyNumberFormat="1" applyFont="1" applyBorder="1" applyAlignment="1">
      <alignment horizontal="center" vertical="center"/>
    </xf>
    <xf numFmtId="0" fontId="130" fillId="0" borderId="1" xfId="0" applyFont="1" applyBorder="1" applyAlignment="1">
      <alignment horizontal="center" vertical="center" wrapText="1"/>
    </xf>
    <xf numFmtId="0" fontId="170" fillId="0" borderId="1" xfId="0" applyFont="1" applyBorder="1" applyAlignment="1">
      <alignment horizontal="center" vertical="center" wrapText="1"/>
    </xf>
    <xf numFmtId="0" fontId="161" fillId="3" borderId="1" xfId="0" applyFont="1" applyFill="1" applyBorder="1" applyAlignment="1">
      <alignment horizontal="center"/>
    </xf>
    <xf numFmtId="3" fontId="170" fillId="3" borderId="1" xfId="0" applyNumberFormat="1" applyFont="1" applyFill="1" applyBorder="1" applyAlignment="1">
      <alignment horizontal="center" vertical="center"/>
    </xf>
    <xf numFmtId="0" fontId="161" fillId="3" borderId="1" xfId="0" applyFont="1" applyFill="1" applyBorder="1" applyAlignment="1">
      <alignment horizontal="center" vertical="center"/>
    </xf>
    <xf numFmtId="0" fontId="169" fillId="0" borderId="1" xfId="0" applyFont="1" applyBorder="1" applyAlignment="1">
      <alignment horizontal="center" wrapText="1"/>
    </xf>
    <xf numFmtId="0" fontId="129" fillId="3" borderId="1" xfId="0" applyFont="1" applyFill="1" applyBorder="1" applyAlignment="1">
      <alignment horizontal="left" vertical="center" wrapText="1"/>
    </xf>
    <xf numFmtId="0" fontId="128" fillId="3" borderId="1" xfId="0" applyFont="1" applyFill="1" applyBorder="1" applyAlignment="1">
      <alignment horizontal="left" vertical="center" wrapText="1"/>
    </xf>
    <xf numFmtId="0" fontId="128" fillId="0" borderId="1" xfId="0" applyFont="1" applyBorder="1" applyAlignment="1">
      <alignment horizontal="left" vertical="center"/>
    </xf>
    <xf numFmtId="0" fontId="128" fillId="0" borderId="1" xfId="0" applyFont="1" applyBorder="1" applyAlignment="1">
      <alignment horizontal="center" vertical="center"/>
    </xf>
    <xf numFmtId="0" fontId="128" fillId="3" borderId="1" xfId="0" applyFont="1" applyFill="1" applyBorder="1" applyAlignment="1">
      <alignment horizontal="left" vertical="center"/>
    </xf>
    <xf numFmtId="3" fontId="128" fillId="0" borderId="1" xfId="0" applyNumberFormat="1" applyFont="1" applyBorder="1" applyAlignment="1">
      <alignment horizontal="center" vertical="center"/>
    </xf>
    <xf numFmtId="3" fontId="128" fillId="0" borderId="1" xfId="0" applyNumberFormat="1" applyFont="1" applyBorder="1" applyAlignment="1">
      <alignment horizontal="center" vertical="center" wrapText="1"/>
    </xf>
    <xf numFmtId="3" fontId="128" fillId="3" borderId="1" xfId="0" applyNumberFormat="1" applyFont="1" applyFill="1" applyBorder="1" applyAlignment="1">
      <alignment horizontal="center" vertical="center"/>
    </xf>
    <xf numFmtId="3" fontId="128" fillId="3" borderId="1" xfId="0" applyNumberFormat="1" applyFont="1" applyFill="1" applyBorder="1" applyAlignment="1">
      <alignment horizontal="center"/>
    </xf>
    <xf numFmtId="3" fontId="167" fillId="0" borderId="1" xfId="0" applyNumberFormat="1" applyFont="1" applyBorder="1" applyAlignment="1">
      <alignment horizontal="center" vertical="center" wrapText="1"/>
    </xf>
    <xf numFmtId="3" fontId="128" fillId="0" borderId="1" xfId="0" applyNumberFormat="1" applyFont="1" applyBorder="1"/>
    <xf numFmtId="3" fontId="128" fillId="0" borderId="1" xfId="0" applyNumberFormat="1" applyFont="1" applyBorder="1" applyAlignment="1">
      <alignment horizontal="center"/>
    </xf>
    <xf numFmtId="3" fontId="167" fillId="0" borderId="1" xfId="0" applyNumberFormat="1" applyFont="1" applyBorder="1" applyAlignment="1">
      <alignment horizontal="center"/>
    </xf>
    <xf numFmtId="3" fontId="161" fillId="3" borderId="1" xfId="0" applyNumberFormat="1" applyFont="1" applyFill="1" applyBorder="1" applyAlignment="1">
      <alignment horizontal="center" vertical="center"/>
    </xf>
    <xf numFmtId="0" fontId="127" fillId="3" borderId="1" xfId="0" applyFont="1" applyFill="1" applyBorder="1" applyAlignment="1">
      <alignment horizontal="left" vertical="center" wrapText="1"/>
    </xf>
    <xf numFmtId="0" fontId="127" fillId="3" borderId="1" xfId="0" applyFont="1" applyFill="1" applyBorder="1" applyAlignment="1">
      <alignment horizontal="left" vertical="center"/>
    </xf>
    <xf numFmtId="0" fontId="126" fillId="0" borderId="1" xfId="0" applyFont="1" applyBorder="1" applyAlignment="1">
      <alignment horizontal="left" vertical="center"/>
    </xf>
    <xf numFmtId="3" fontId="125" fillId="0" borderId="1" xfId="0" applyNumberFormat="1" applyFont="1" applyBorder="1" applyAlignment="1">
      <alignment horizontal="center" vertical="center" wrapText="1"/>
    </xf>
    <xf numFmtId="0" fontId="124" fillId="0" borderId="1" xfId="0" applyFont="1" applyBorder="1" applyAlignment="1">
      <alignment horizontal="left" vertical="center"/>
    </xf>
    <xf numFmtId="0" fontId="123" fillId="0" borderId="1" xfId="0" applyFont="1" applyBorder="1" applyAlignment="1">
      <alignment horizontal="left" vertical="center"/>
    </xf>
    <xf numFmtId="0" fontId="122" fillId="0" borderId="1" xfId="0" applyFont="1" applyBorder="1" applyAlignment="1">
      <alignment horizontal="left" vertical="center"/>
    </xf>
    <xf numFmtId="0" fontId="122" fillId="4" borderId="1" xfId="0" applyFont="1" applyFill="1" applyBorder="1" applyAlignment="1">
      <alignment horizontal="left" vertical="center"/>
    </xf>
    <xf numFmtId="3" fontId="128" fillId="4" borderId="1" xfId="0" applyNumberFormat="1" applyFont="1" applyFill="1" applyBorder="1" applyAlignment="1">
      <alignment horizontal="center" vertical="center"/>
    </xf>
    <xf numFmtId="3" fontId="167" fillId="4" borderId="1" xfId="0" applyNumberFormat="1" applyFont="1" applyFill="1" applyBorder="1" applyAlignment="1">
      <alignment horizontal="center" vertical="center" wrapText="1"/>
    </xf>
    <xf numFmtId="0" fontId="167" fillId="4" borderId="1" xfId="0" applyFont="1" applyFill="1" applyBorder="1" applyAlignment="1">
      <alignment horizontal="center" vertical="center"/>
    </xf>
    <xf numFmtId="0" fontId="123" fillId="4" borderId="1" xfId="0" applyFont="1" applyFill="1" applyBorder="1" applyAlignment="1">
      <alignment horizontal="left" vertical="center"/>
    </xf>
    <xf numFmtId="0" fontId="121" fillId="0" borderId="1" xfId="0" applyFont="1" applyBorder="1" applyAlignment="1">
      <alignment horizontal="left" vertical="center"/>
    </xf>
    <xf numFmtId="0" fontId="121" fillId="4" borderId="1" xfId="0" applyFont="1" applyFill="1" applyBorder="1" applyAlignment="1">
      <alignment horizontal="left" vertical="center"/>
    </xf>
    <xf numFmtId="0" fontId="121" fillId="0" borderId="1" xfId="0" applyFont="1" applyBorder="1" applyAlignment="1">
      <alignment horizontal="center" vertical="center"/>
    </xf>
    <xf numFmtId="3" fontId="128" fillId="4" borderId="1" xfId="0" applyNumberFormat="1" applyFont="1" applyFill="1" applyBorder="1" applyAlignment="1">
      <alignment horizontal="center"/>
    </xf>
    <xf numFmtId="3" fontId="168" fillId="4" borderId="1" xfId="0" applyNumberFormat="1" applyFont="1" applyFill="1" applyBorder="1" applyAlignment="1">
      <alignment horizontal="center" vertical="center"/>
    </xf>
    <xf numFmtId="0" fontId="121" fillId="3" borderId="1" xfId="0" applyFont="1" applyFill="1" applyBorder="1" applyAlignment="1">
      <alignment horizontal="left" vertical="center" wrapText="1"/>
    </xf>
    <xf numFmtId="0" fontId="168" fillId="0" borderId="1" xfId="0" applyFont="1" applyBorder="1" applyAlignment="1">
      <alignment horizontal="center" vertical="center"/>
    </xf>
    <xf numFmtId="0" fontId="121" fillId="3" borderId="1" xfId="0" applyFont="1" applyFill="1" applyBorder="1" applyAlignment="1">
      <alignment horizontal="left" vertical="center"/>
    </xf>
    <xf numFmtId="0" fontId="121" fillId="4" borderId="1" xfId="0" applyFont="1" applyFill="1" applyBorder="1" applyAlignment="1">
      <alignment horizontal="left" vertical="center" wrapText="1"/>
    </xf>
    <xf numFmtId="3" fontId="128" fillId="4" borderId="1" xfId="0" applyNumberFormat="1" applyFont="1" applyFill="1" applyBorder="1"/>
    <xf numFmtId="3" fontId="128" fillId="3" borderId="1" xfId="0" applyNumberFormat="1" applyFont="1" applyFill="1" applyBorder="1" applyAlignment="1">
      <alignment horizontal="center" vertical="center" wrapText="1"/>
    </xf>
    <xf numFmtId="0" fontId="128" fillId="3" borderId="1" xfId="0" applyFont="1" applyFill="1" applyBorder="1" applyAlignment="1">
      <alignment horizontal="center" vertical="center"/>
    </xf>
    <xf numFmtId="0" fontId="121" fillId="3" borderId="1" xfId="0" applyFont="1" applyFill="1" applyBorder="1" applyAlignment="1">
      <alignment horizontal="center" vertical="center"/>
    </xf>
    <xf numFmtId="3" fontId="128" fillId="3" borderId="1" xfId="0" applyNumberFormat="1" applyFont="1" applyFill="1" applyBorder="1"/>
    <xf numFmtId="0" fontId="167" fillId="3" borderId="1" xfId="0" applyFont="1" applyFill="1" applyBorder="1" applyAlignment="1">
      <alignment horizontal="center" vertical="center" wrapText="1"/>
    </xf>
    <xf numFmtId="0" fontId="120" fillId="3" borderId="1" xfId="0" applyFont="1" applyFill="1" applyBorder="1" applyAlignment="1">
      <alignment horizontal="left" vertical="center"/>
    </xf>
    <xf numFmtId="0" fontId="120" fillId="3" borderId="1" xfId="0" applyFont="1" applyFill="1" applyBorder="1" applyAlignment="1">
      <alignment horizontal="left" vertical="center" wrapText="1"/>
    </xf>
    <xf numFmtId="0" fontId="119" fillId="3" borderId="1" xfId="0" applyFont="1" applyFill="1" applyBorder="1" applyAlignment="1">
      <alignment horizontal="left" vertical="center" wrapText="1"/>
    </xf>
    <xf numFmtId="0" fontId="118" fillId="3" borderId="1" xfId="0" applyFont="1" applyFill="1" applyBorder="1" applyAlignment="1">
      <alignment horizontal="left" vertical="center" wrapText="1"/>
    </xf>
    <xf numFmtId="0" fontId="117" fillId="3" borderId="1" xfId="0" applyFont="1" applyFill="1" applyBorder="1" applyAlignment="1">
      <alignment horizontal="left" vertical="center"/>
    </xf>
    <xf numFmtId="0" fontId="165" fillId="0" borderId="1" xfId="0" applyFont="1" applyBorder="1" applyAlignment="1">
      <alignment horizontal="center" vertical="center"/>
    </xf>
    <xf numFmtId="3" fontId="167" fillId="3" borderId="8" xfId="0" applyNumberFormat="1" applyFont="1" applyFill="1" applyBorder="1" applyAlignment="1">
      <alignment horizontal="center" vertical="center" wrapText="1"/>
    </xf>
    <xf numFmtId="0" fontId="167" fillId="3" borderId="8" xfId="0" applyFont="1" applyFill="1" applyBorder="1" applyAlignment="1">
      <alignment horizontal="center" vertical="center"/>
    </xf>
    <xf numFmtId="0" fontId="116" fillId="3" borderId="1" xfId="0" applyFont="1" applyFill="1" applyBorder="1" applyAlignment="1">
      <alignment horizontal="left" vertical="center"/>
    </xf>
    <xf numFmtId="0" fontId="116" fillId="3" borderId="1" xfId="0" applyFont="1" applyFill="1" applyBorder="1" applyAlignment="1">
      <alignment horizontal="left" vertical="center" wrapText="1"/>
    </xf>
    <xf numFmtId="3" fontId="116" fillId="3" borderId="8" xfId="0" applyNumberFormat="1" applyFont="1" applyFill="1" applyBorder="1" applyAlignment="1">
      <alignment horizontal="center" vertical="center"/>
    </xf>
    <xf numFmtId="3" fontId="167" fillId="3" borderId="1" xfId="0" applyNumberFormat="1" applyFont="1" applyFill="1" applyBorder="1" applyAlignment="1">
      <alignment horizontal="center" vertical="center"/>
    </xf>
    <xf numFmtId="0" fontId="115" fillId="3" borderId="1" xfId="0" applyFont="1" applyFill="1" applyBorder="1" applyAlignment="1">
      <alignment horizontal="left" vertical="center"/>
    </xf>
    <xf numFmtId="0" fontId="114" fillId="0" borderId="1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 wrapText="1"/>
    </xf>
    <xf numFmtId="0" fontId="114" fillId="3" borderId="1" xfId="0" applyFont="1" applyFill="1" applyBorder="1" applyAlignment="1">
      <alignment horizontal="left" vertical="center"/>
    </xf>
    <xf numFmtId="3" fontId="114" fillId="3" borderId="1" xfId="0" applyNumberFormat="1" applyFont="1" applyFill="1" applyBorder="1" applyAlignment="1">
      <alignment horizontal="center" vertical="center"/>
    </xf>
    <xf numFmtId="3" fontId="114" fillId="3" borderId="1" xfId="0" applyNumberFormat="1" applyFont="1" applyFill="1" applyBorder="1" applyAlignment="1">
      <alignment horizontal="center" vertical="center" wrapText="1"/>
    </xf>
    <xf numFmtId="0" fontId="114" fillId="3" borderId="1" xfId="0" applyFont="1" applyFill="1" applyBorder="1" applyAlignment="1">
      <alignment horizontal="center" vertical="center"/>
    </xf>
    <xf numFmtId="3" fontId="114" fillId="3" borderId="1" xfId="0" applyNumberFormat="1" applyFont="1" applyFill="1" applyBorder="1" applyAlignment="1">
      <alignment horizontal="center"/>
    </xf>
    <xf numFmtId="0" fontId="114" fillId="3" borderId="1" xfId="0" applyFont="1" applyFill="1" applyBorder="1" applyAlignment="1">
      <alignment horizontal="left" vertical="center" wrapText="1"/>
    </xf>
    <xf numFmtId="3" fontId="114" fillId="3" borderId="8" xfId="0" applyNumberFormat="1" applyFont="1" applyFill="1" applyBorder="1" applyAlignment="1">
      <alignment horizontal="center" vertical="center"/>
    </xf>
    <xf numFmtId="0" fontId="114" fillId="0" borderId="0" xfId="0" applyFont="1" applyAlignment="1">
      <alignment horizontal="center"/>
    </xf>
    <xf numFmtId="3" fontId="114" fillId="3" borderId="1" xfId="0" applyNumberFormat="1" applyFont="1" applyFill="1" applyBorder="1"/>
    <xf numFmtId="0" fontId="114" fillId="0" borderId="1" xfId="0" applyFont="1" applyBorder="1" applyAlignment="1">
      <alignment horizontal="left" vertical="center"/>
    </xf>
    <xf numFmtId="0" fontId="113" fillId="3" borderId="1" xfId="0" applyFont="1" applyFill="1" applyBorder="1" applyAlignment="1">
      <alignment horizontal="left" vertical="center" wrapText="1"/>
    </xf>
    <xf numFmtId="0" fontId="113" fillId="0" borderId="1" xfId="0" applyFont="1" applyBorder="1" applyAlignment="1">
      <alignment horizontal="center" vertical="center" wrapText="1"/>
    </xf>
    <xf numFmtId="0" fontId="112" fillId="0" borderId="1" xfId="0" applyFont="1" applyBorder="1" applyAlignment="1">
      <alignment horizontal="left" vertical="center"/>
    </xf>
    <xf numFmtId="0" fontId="112" fillId="0" borderId="1" xfId="0" applyFont="1" applyBorder="1" applyAlignment="1">
      <alignment horizontal="center" vertical="center"/>
    </xf>
    <xf numFmtId="0" fontId="112" fillId="3" borderId="1" xfId="0" applyFont="1" applyFill="1" applyBorder="1" applyAlignment="1">
      <alignment horizontal="left" vertical="center"/>
    </xf>
    <xf numFmtId="0" fontId="112" fillId="3" borderId="1" xfId="0" applyFont="1" applyFill="1" applyBorder="1" applyAlignment="1">
      <alignment horizontal="left" vertical="center" wrapText="1"/>
    </xf>
    <xf numFmtId="0" fontId="111" fillId="0" borderId="1" xfId="0" applyFont="1" applyBorder="1" applyAlignment="1">
      <alignment horizontal="left" vertical="center"/>
    </xf>
    <xf numFmtId="0" fontId="111" fillId="0" borderId="1" xfId="0" applyFont="1" applyBorder="1" applyAlignment="1">
      <alignment horizontal="center" vertical="center"/>
    </xf>
    <xf numFmtId="0" fontId="111" fillId="3" borderId="1" xfId="0" applyFont="1" applyFill="1" applyBorder="1" applyAlignment="1">
      <alignment horizontal="left" vertical="center"/>
    </xf>
    <xf numFmtId="0" fontId="111" fillId="3" borderId="1" xfId="0" applyFont="1" applyFill="1" applyBorder="1" applyAlignment="1">
      <alignment horizontal="left" vertical="center" wrapText="1"/>
    </xf>
    <xf numFmtId="3" fontId="114" fillId="0" borderId="1" xfId="0" applyNumberFormat="1" applyFont="1" applyBorder="1" applyAlignment="1">
      <alignment horizontal="center" vertical="center"/>
    </xf>
    <xf numFmtId="3" fontId="114" fillId="0" borderId="0" xfId="0" applyNumberFormat="1" applyFont="1" applyAlignment="1">
      <alignment horizontal="center"/>
    </xf>
    <xf numFmtId="3" fontId="114" fillId="0" borderId="1" xfId="0" applyNumberFormat="1" applyFont="1" applyBorder="1" applyAlignment="1">
      <alignment horizontal="center"/>
    </xf>
    <xf numFmtId="3" fontId="0" fillId="0" borderId="1" xfId="0" applyNumberFormat="1" applyBorder="1"/>
    <xf numFmtId="0" fontId="0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169" fillId="5" borderId="1" xfId="0" applyFont="1" applyFill="1" applyBorder="1" applyAlignment="1">
      <alignment horizontal="center"/>
    </xf>
    <xf numFmtId="0" fontId="170" fillId="5" borderId="1" xfId="0" applyFont="1" applyFill="1" applyBorder="1" applyAlignment="1">
      <alignment horizontal="center"/>
    </xf>
    <xf numFmtId="0" fontId="114" fillId="5" borderId="1" xfId="0" applyFont="1" applyFill="1" applyBorder="1" applyAlignment="1">
      <alignment horizontal="left" vertical="center"/>
    </xf>
    <xf numFmtId="0" fontId="114" fillId="5" borderId="1" xfId="0" applyFont="1" applyFill="1" applyBorder="1" applyAlignment="1">
      <alignment horizontal="center" vertical="center"/>
    </xf>
    <xf numFmtId="0" fontId="114" fillId="5" borderId="1" xfId="0" applyFont="1" applyFill="1" applyBorder="1" applyAlignment="1">
      <alignment horizontal="center" vertical="center" wrapText="1"/>
    </xf>
    <xf numFmtId="0" fontId="111" fillId="5" borderId="1" xfId="0" applyFont="1" applyFill="1" applyBorder="1" applyAlignment="1">
      <alignment horizontal="center" vertical="center"/>
    </xf>
    <xf numFmtId="0" fontId="110" fillId="0" borderId="1" xfId="0" applyFont="1" applyBorder="1" applyAlignment="1">
      <alignment horizontal="left" vertical="center"/>
    </xf>
    <xf numFmtId="0" fontId="110" fillId="3" borderId="1" xfId="0" applyFont="1" applyFill="1" applyBorder="1" applyAlignment="1">
      <alignment horizontal="left" vertical="center"/>
    </xf>
    <xf numFmtId="0" fontId="110" fillId="3" borderId="1" xfId="0" applyFont="1" applyFill="1" applyBorder="1" applyAlignment="1">
      <alignment horizontal="left" vertical="center" wrapText="1"/>
    </xf>
    <xf numFmtId="3" fontId="0" fillId="0" borderId="1" xfId="0" applyNumberFormat="1" applyBorder="1" applyAlignment="1">
      <alignment horizont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 wrapText="1"/>
    </xf>
    <xf numFmtId="3" fontId="110" fillId="0" borderId="1" xfId="0" applyNumberFormat="1" applyFont="1" applyBorder="1" applyAlignment="1">
      <alignment horizontal="center" vertical="center"/>
    </xf>
    <xf numFmtId="0" fontId="112" fillId="4" borderId="1" xfId="0" applyFont="1" applyFill="1" applyBorder="1" applyAlignment="1">
      <alignment horizontal="left" vertical="center"/>
    </xf>
    <xf numFmtId="0" fontId="114" fillId="4" borderId="1" xfId="0" applyFont="1" applyFill="1" applyBorder="1" applyAlignment="1">
      <alignment horizontal="center" vertical="center"/>
    </xf>
    <xf numFmtId="0" fontId="109" fillId="4" borderId="1" xfId="0" applyFont="1" applyFill="1" applyBorder="1" applyAlignment="1">
      <alignment horizontal="left" vertical="center" wrapText="1"/>
    </xf>
    <xf numFmtId="3" fontId="114" fillId="4" borderId="1" xfId="0" applyNumberFormat="1" applyFont="1" applyFill="1" applyBorder="1" applyAlignment="1">
      <alignment horizontal="center" vertical="center"/>
    </xf>
    <xf numFmtId="3" fontId="114" fillId="4" borderId="1" xfId="0" applyNumberFormat="1" applyFont="1" applyFill="1" applyBorder="1" applyAlignment="1">
      <alignment horizontal="center"/>
    </xf>
    <xf numFmtId="0" fontId="109" fillId="0" borderId="1" xfId="0" applyFont="1" applyBorder="1" applyAlignment="1">
      <alignment horizontal="center" vertical="center" wrapText="1"/>
    </xf>
    <xf numFmtId="0" fontId="109" fillId="0" borderId="1" xfId="0" applyFont="1" applyBorder="1" applyAlignment="1">
      <alignment horizontal="center" vertical="center"/>
    </xf>
    <xf numFmtId="0" fontId="167" fillId="4" borderId="1" xfId="0" applyFont="1" applyFill="1" applyBorder="1" applyAlignment="1">
      <alignment horizontal="left" vertical="center" wrapText="1"/>
    </xf>
    <xf numFmtId="0" fontId="108" fillId="0" borderId="1" xfId="0" applyFont="1" applyBorder="1" applyAlignment="1">
      <alignment horizontal="left" vertical="center"/>
    </xf>
    <xf numFmtId="0" fontId="108" fillId="0" borderId="1" xfId="0" applyFont="1" applyBorder="1" applyAlignment="1">
      <alignment horizontal="center" vertical="center"/>
    </xf>
    <xf numFmtId="0" fontId="108" fillId="0" borderId="1" xfId="0" applyFont="1" applyBorder="1" applyAlignment="1">
      <alignment horizontal="center" vertical="center" wrapText="1"/>
    </xf>
    <xf numFmtId="3" fontId="161" fillId="3" borderId="8" xfId="0" applyNumberFormat="1" applyFont="1" applyFill="1" applyBorder="1" applyAlignment="1">
      <alignment horizontal="center" vertical="center"/>
    </xf>
    <xf numFmtId="0" fontId="108" fillId="0" borderId="1" xfId="0" applyFont="1" applyBorder="1"/>
    <xf numFmtId="3" fontId="108" fillId="3" borderId="1" xfId="0" applyNumberFormat="1" applyFont="1" applyFill="1" applyBorder="1" applyAlignment="1">
      <alignment horizontal="center" vertical="center"/>
    </xf>
    <xf numFmtId="3" fontId="108" fillId="3" borderId="1" xfId="0" applyNumberFormat="1" applyFont="1" applyFill="1" applyBorder="1" applyAlignment="1">
      <alignment horizontal="center"/>
    </xf>
    <xf numFmtId="0" fontId="108" fillId="3" borderId="1" xfId="0" applyFont="1" applyFill="1" applyBorder="1" applyAlignment="1">
      <alignment horizontal="left" vertical="center" wrapText="1"/>
    </xf>
    <xf numFmtId="3" fontId="108" fillId="3" borderId="1" xfId="0" applyNumberFormat="1" applyFont="1" applyFill="1" applyBorder="1"/>
    <xf numFmtId="0" fontId="107" fillId="0" borderId="1" xfId="0" applyFont="1" applyBorder="1" applyAlignment="1">
      <alignment horizontal="left" vertical="center"/>
    </xf>
    <xf numFmtId="0" fontId="107" fillId="0" borderId="1" xfId="0" applyFont="1" applyBorder="1" applyAlignment="1">
      <alignment horizontal="center" vertical="center"/>
    </xf>
    <xf numFmtId="0" fontId="106" fillId="0" borderId="1" xfId="0" applyFont="1" applyBorder="1" applyAlignment="1">
      <alignment horizontal="left" vertical="center"/>
    </xf>
    <xf numFmtId="0" fontId="106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108" fillId="0" borderId="1" xfId="0" applyFont="1" applyBorder="1" applyAlignment="1">
      <alignment horizontal="center"/>
    </xf>
    <xf numFmtId="0" fontId="105" fillId="0" borderId="1" xfId="0" applyFont="1" applyBorder="1" applyAlignment="1">
      <alignment horizontal="left" vertical="center"/>
    </xf>
    <xf numFmtId="0" fontId="105" fillId="0" borderId="1" xfId="0" applyFont="1" applyBorder="1" applyAlignment="1">
      <alignment horizontal="center" vertical="center" wrapText="1"/>
    </xf>
    <xf numFmtId="0" fontId="104" fillId="0" borderId="1" xfId="0" applyFont="1" applyBorder="1" applyAlignment="1">
      <alignment horizontal="center" vertical="center" wrapText="1"/>
    </xf>
    <xf numFmtId="0" fontId="103" fillId="0" borderId="1" xfId="0" applyFont="1" applyBorder="1" applyAlignment="1">
      <alignment horizontal="center" vertical="center"/>
    </xf>
    <xf numFmtId="0" fontId="0" fillId="0" borderId="1" xfId="0" applyFont="1" applyBorder="1"/>
    <xf numFmtId="0" fontId="165" fillId="0" borderId="1" xfId="0" applyFont="1" applyBorder="1" applyAlignment="1">
      <alignment horizontal="center" vertical="center" wrapText="1"/>
    </xf>
    <xf numFmtId="0" fontId="10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165" fillId="0" borderId="1" xfId="0" applyFont="1" applyBorder="1" applyAlignment="1">
      <alignment horizontal="left" vertical="center" wrapText="1"/>
    </xf>
    <xf numFmtId="0" fontId="166" fillId="0" borderId="1" xfId="0" applyFont="1" applyBorder="1" applyAlignment="1">
      <alignment horizontal="left" vertical="center"/>
    </xf>
    <xf numFmtId="0" fontId="166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/>
    </xf>
    <xf numFmtId="0" fontId="0" fillId="0" borderId="8" xfId="0" applyFont="1" applyFill="1" applyBorder="1" applyAlignment="1">
      <alignment horizontal="center" vertical="center"/>
    </xf>
    <xf numFmtId="3" fontId="171" fillId="0" borderId="0" xfId="0" applyNumberFormat="1" applyFont="1" applyAlignment="1">
      <alignment horizontal="center" vertical="center"/>
    </xf>
    <xf numFmtId="0" fontId="101" fillId="0" borderId="1" xfId="0" applyFont="1" applyBorder="1" applyAlignment="1">
      <alignment horizontal="center" vertical="center"/>
    </xf>
    <xf numFmtId="0" fontId="161" fillId="0" borderId="0" xfId="0" applyFont="1"/>
    <xf numFmtId="0" fontId="0" fillId="0" borderId="1" xfId="0" applyFont="1" applyBorder="1" applyAlignment="1">
      <alignment horizontal="left" vertical="center" wrapText="1"/>
    </xf>
    <xf numFmtId="0" fontId="100" fillId="0" borderId="1" xfId="0" applyFont="1" applyBorder="1" applyAlignment="1">
      <alignment horizontal="center" vertical="center"/>
    </xf>
    <xf numFmtId="0" fontId="99" fillId="0" borderId="1" xfId="0" applyFont="1" applyBorder="1" applyAlignment="1">
      <alignment horizontal="center" vertical="center" wrapText="1"/>
    </xf>
    <xf numFmtId="0" fontId="98" fillId="0" borderId="1" xfId="0" applyFont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0" fontId="97" fillId="0" borderId="1" xfId="0" applyFont="1" applyBorder="1" applyAlignment="1">
      <alignment horizontal="center" vertical="center" wrapText="1"/>
    </xf>
    <xf numFmtId="0" fontId="97" fillId="0" borderId="1" xfId="0" applyFont="1" applyBorder="1" applyAlignment="1">
      <alignment horizontal="left" vertical="center"/>
    </xf>
    <xf numFmtId="0" fontId="97" fillId="3" borderId="1" xfId="0" applyFont="1" applyFill="1" applyBorder="1" applyAlignment="1">
      <alignment horizontal="left" vertical="center"/>
    </xf>
    <xf numFmtId="0" fontId="97" fillId="0" borderId="1" xfId="0" applyFont="1" applyBorder="1"/>
    <xf numFmtId="0" fontId="97" fillId="0" borderId="1" xfId="0" applyFont="1" applyBorder="1" applyAlignment="1">
      <alignment horizontal="center"/>
    </xf>
    <xf numFmtId="0" fontId="97" fillId="3" borderId="1" xfId="0" applyFont="1" applyFill="1" applyBorder="1" applyAlignment="1">
      <alignment horizontal="center" vertical="center"/>
    </xf>
    <xf numFmtId="0" fontId="96" fillId="0" borderId="1" xfId="0" applyFont="1" applyBorder="1" applyAlignment="1">
      <alignment horizontal="left" vertical="center"/>
    </xf>
    <xf numFmtId="0" fontId="96" fillId="0" borderId="1" xfId="0" applyFont="1" applyBorder="1" applyAlignment="1">
      <alignment horizontal="center" vertical="center" wrapText="1"/>
    </xf>
    <xf numFmtId="0" fontId="96" fillId="0" borderId="1" xfId="0" applyFont="1" applyBorder="1" applyAlignment="1">
      <alignment horizontal="center" vertical="center"/>
    </xf>
    <xf numFmtId="0" fontId="96" fillId="0" borderId="0" xfId="0" applyFont="1"/>
    <xf numFmtId="0" fontId="165" fillId="0" borderId="0" xfId="0" applyFont="1"/>
    <xf numFmtId="0" fontId="95" fillId="0" borderId="1" xfId="0" applyFont="1" applyBorder="1" applyAlignment="1">
      <alignment horizontal="left" vertical="center"/>
    </xf>
    <xf numFmtId="0" fontId="94" fillId="0" borderId="1" xfId="0" applyFont="1" applyBorder="1" applyAlignment="1">
      <alignment horizontal="center" vertical="center"/>
    </xf>
    <xf numFmtId="0" fontId="93" fillId="0" borderId="1" xfId="0" applyFont="1" applyBorder="1" applyAlignment="1">
      <alignment horizontal="left" vertical="center"/>
    </xf>
    <xf numFmtId="0" fontId="93" fillId="0" borderId="1" xfId="0" applyFont="1" applyBorder="1" applyAlignment="1">
      <alignment horizontal="center" vertical="center" wrapText="1"/>
    </xf>
    <xf numFmtId="0" fontId="92" fillId="0" borderId="1" xfId="0" applyFont="1" applyBorder="1" applyAlignment="1">
      <alignment horizontal="center" vertical="center" wrapText="1"/>
    </xf>
    <xf numFmtId="0" fontId="91" fillId="0" borderId="1" xfId="0" applyFont="1" applyBorder="1" applyAlignment="1">
      <alignment horizontal="left" vertical="center"/>
    </xf>
    <xf numFmtId="0" fontId="91" fillId="0" borderId="1" xfId="0" applyFont="1" applyBorder="1" applyAlignment="1">
      <alignment horizontal="center" vertical="center" wrapText="1"/>
    </xf>
    <xf numFmtId="0" fontId="90" fillId="0" borderId="1" xfId="0" applyFont="1" applyBorder="1" applyAlignment="1">
      <alignment horizontal="left" vertical="center"/>
    </xf>
    <xf numFmtId="0" fontId="90" fillId="0" borderId="1" xfId="0" applyFont="1" applyBorder="1" applyAlignment="1">
      <alignment horizontal="center" vertical="center" wrapText="1"/>
    </xf>
    <xf numFmtId="0" fontId="89" fillId="0" borderId="1" xfId="0" applyFont="1" applyBorder="1" applyAlignment="1">
      <alignment horizontal="left" vertical="center"/>
    </xf>
    <xf numFmtId="0" fontId="88" fillId="0" borderId="1" xfId="0" applyFont="1" applyBorder="1" applyAlignment="1">
      <alignment horizontal="left" vertical="center"/>
    </xf>
    <xf numFmtId="0" fontId="87" fillId="0" borderId="1" xfId="0" applyFont="1" applyBorder="1" applyAlignment="1">
      <alignment horizontal="left" vertical="center"/>
    </xf>
    <xf numFmtId="3" fontId="161" fillId="3" borderId="0" xfId="0" applyNumberFormat="1" applyFont="1" applyFill="1" applyBorder="1" applyAlignment="1">
      <alignment horizontal="center" vertical="center"/>
    </xf>
    <xf numFmtId="3" fontId="87" fillId="3" borderId="1" xfId="0" applyNumberFormat="1" applyFont="1" applyFill="1" applyBorder="1" applyAlignment="1">
      <alignment horizontal="center" vertical="center"/>
    </xf>
    <xf numFmtId="0" fontId="87" fillId="3" borderId="0" xfId="0" applyFont="1" applyFill="1" applyBorder="1" applyAlignment="1">
      <alignment horizontal="left" vertical="center"/>
    </xf>
    <xf numFmtId="3" fontId="87" fillId="3" borderId="0" xfId="0" applyNumberFormat="1" applyFont="1" applyFill="1" applyBorder="1" applyAlignment="1">
      <alignment horizontal="center" vertical="center"/>
    </xf>
    <xf numFmtId="3" fontId="164" fillId="0" borderId="0" xfId="0" applyNumberFormat="1" applyFont="1" applyBorder="1" applyAlignment="1">
      <alignment horizontal="center" vertical="center"/>
    </xf>
    <xf numFmtId="0" fontId="86" fillId="3" borderId="1" xfId="0" applyFont="1" applyFill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85" fillId="0" borderId="1" xfId="0" applyFont="1" applyBorder="1" applyAlignment="1">
      <alignment horizontal="left" vertical="center"/>
    </xf>
    <xf numFmtId="0" fontId="84" fillId="0" borderId="1" xfId="0" applyFont="1" applyBorder="1" applyAlignment="1">
      <alignment horizontal="left" vertical="center"/>
    </xf>
    <xf numFmtId="0" fontId="83" fillId="0" borderId="1" xfId="0" applyFont="1" applyBorder="1" applyAlignment="1">
      <alignment horizontal="left" vertical="center"/>
    </xf>
    <xf numFmtId="0" fontId="82" fillId="0" borderId="1" xfId="0" applyFont="1" applyBorder="1" applyAlignment="1">
      <alignment horizontal="center" vertical="center" wrapText="1"/>
    </xf>
    <xf numFmtId="0" fontId="81" fillId="0" borderId="1" xfId="0" applyFont="1" applyBorder="1" applyAlignment="1">
      <alignment horizontal="left" vertical="center"/>
    </xf>
    <xf numFmtId="0" fontId="81" fillId="0" borderId="1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 wrapText="1"/>
    </xf>
    <xf numFmtId="0" fontId="81" fillId="3" borderId="1" xfId="0" applyFont="1" applyFill="1" applyBorder="1" applyAlignment="1">
      <alignment horizontal="center" vertical="center"/>
    </xf>
    <xf numFmtId="0" fontId="80" fillId="0" borderId="1" xfId="0" applyFont="1" applyBorder="1" applyAlignment="1">
      <alignment horizontal="left" vertical="center"/>
    </xf>
    <xf numFmtId="0" fontId="80" fillId="0" borderId="1" xfId="0" applyFont="1" applyBorder="1" applyAlignment="1">
      <alignment horizontal="center" vertical="center" wrapText="1"/>
    </xf>
    <xf numFmtId="0" fontId="79" fillId="0" borderId="1" xfId="0" applyFont="1" applyBorder="1" applyAlignment="1">
      <alignment horizontal="left" vertical="center"/>
    </xf>
    <xf numFmtId="0" fontId="78" fillId="0" borderId="1" xfId="0" applyFont="1" applyBorder="1" applyAlignment="1">
      <alignment horizontal="left" vertical="center"/>
    </xf>
    <xf numFmtId="0" fontId="77" fillId="0" borderId="1" xfId="0" applyFont="1" applyBorder="1" applyAlignment="1">
      <alignment horizontal="center" vertical="center" wrapText="1"/>
    </xf>
    <xf numFmtId="0" fontId="76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left" vertical="center"/>
    </xf>
    <xf numFmtId="0" fontId="75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left" vertical="center"/>
    </xf>
    <xf numFmtId="0" fontId="74" fillId="0" borderId="1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center" vertical="center"/>
    </xf>
    <xf numFmtId="0" fontId="73" fillId="0" borderId="1" xfId="0" applyFont="1" applyBorder="1" applyAlignment="1">
      <alignment horizontal="left" vertical="center"/>
    </xf>
    <xf numFmtId="0" fontId="72" fillId="0" borderId="1" xfId="0" applyFont="1" applyBorder="1" applyAlignment="1">
      <alignment horizontal="left" vertical="center"/>
    </xf>
    <xf numFmtId="0" fontId="72" fillId="0" borderId="1" xfId="0" applyFont="1" applyBorder="1" applyAlignment="1">
      <alignment horizontal="center" vertical="center"/>
    </xf>
    <xf numFmtId="0" fontId="71" fillId="0" borderId="1" xfId="0" applyFont="1" applyBorder="1" applyAlignment="1">
      <alignment horizontal="left" vertical="center"/>
    </xf>
    <xf numFmtId="0" fontId="70" fillId="0" borderId="1" xfId="0" applyFont="1" applyBorder="1" applyAlignment="1">
      <alignment horizontal="left" vertical="center"/>
    </xf>
    <xf numFmtId="0" fontId="70" fillId="0" borderId="1" xfId="0" applyFont="1" applyBorder="1" applyAlignment="1">
      <alignment horizontal="center" vertical="center" wrapText="1"/>
    </xf>
    <xf numFmtId="0" fontId="69" fillId="0" borderId="1" xfId="0" applyFont="1" applyBorder="1" applyAlignment="1">
      <alignment horizontal="left" vertical="center" wrapText="1"/>
    </xf>
    <xf numFmtId="0" fontId="68" fillId="0" borderId="1" xfId="0" applyFont="1" applyBorder="1" applyAlignment="1">
      <alignment horizontal="left" vertical="center"/>
    </xf>
    <xf numFmtId="0" fontId="68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left" vertical="center"/>
    </xf>
    <xf numFmtId="0" fontId="67" fillId="0" borderId="1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left" vertical="center" wrapText="1"/>
    </xf>
    <xf numFmtId="0" fontId="64" fillId="0" borderId="1" xfId="0" applyFont="1" applyBorder="1" applyAlignment="1">
      <alignment horizontal="left" vertical="center"/>
    </xf>
    <xf numFmtId="3" fontId="169" fillId="3" borderId="1" xfId="0" applyNumberFormat="1" applyFont="1" applyFill="1" applyBorder="1" applyAlignment="1">
      <alignment horizontal="center" vertical="center"/>
    </xf>
    <xf numFmtId="0" fontId="63" fillId="0" borderId="1" xfId="0" applyFont="1" applyBorder="1" applyAlignment="1">
      <alignment horizontal="left" vertical="center"/>
    </xf>
    <xf numFmtId="0" fontId="62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60" fillId="0" borderId="1" xfId="0" applyFont="1" applyBorder="1" applyAlignment="1">
      <alignment horizontal="left" vertical="center"/>
    </xf>
    <xf numFmtId="0" fontId="59" fillId="0" borderId="1" xfId="0" applyFont="1" applyBorder="1" applyAlignment="1">
      <alignment horizontal="left" vertical="center"/>
    </xf>
    <xf numFmtId="3" fontId="164" fillId="0" borderId="0" xfId="0" applyNumberFormat="1" applyFont="1" applyBorder="1" applyAlignment="1">
      <alignment horizontal="center"/>
    </xf>
    <xf numFmtId="0" fontId="58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horizontal="left" vertical="center"/>
    </xf>
    <xf numFmtId="0" fontId="56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horizontal="center" vertical="center" wrapText="1"/>
    </xf>
    <xf numFmtId="0" fontId="168" fillId="0" borderId="1" xfId="0" applyFont="1" applyBorder="1" applyAlignment="1">
      <alignment horizontal="left" vertical="center"/>
    </xf>
    <xf numFmtId="0" fontId="168" fillId="0" borderId="1" xfId="0" applyFont="1" applyBorder="1" applyAlignment="1">
      <alignment horizontal="center" vertical="center" wrapText="1"/>
    </xf>
    <xf numFmtId="0" fontId="168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vertical="center"/>
    </xf>
    <xf numFmtId="0" fontId="47" fillId="0" borderId="1" xfId="0" applyFont="1" applyBorder="1" applyAlignment="1">
      <alignment horizontal="left" vertical="center"/>
    </xf>
    <xf numFmtId="0" fontId="46" fillId="0" borderId="1" xfId="0" applyFont="1" applyBorder="1" applyAlignment="1">
      <alignment horizontal="left" vertical="center"/>
    </xf>
    <xf numFmtId="0" fontId="45" fillId="0" borderId="1" xfId="0" applyFont="1" applyBorder="1" applyAlignment="1">
      <alignment horizontal="left" vertical="center"/>
    </xf>
    <xf numFmtId="0" fontId="44" fillId="0" borderId="1" xfId="0" applyFont="1" applyBorder="1" applyAlignment="1">
      <alignment horizontal="left" vertical="center"/>
    </xf>
    <xf numFmtId="0" fontId="43" fillId="0" borderId="1" xfId="0" applyFont="1" applyBorder="1" applyAlignment="1">
      <alignment horizontal="left" vertical="center"/>
    </xf>
    <xf numFmtId="0" fontId="42" fillId="0" borderId="1" xfId="0" applyFont="1" applyBorder="1" applyAlignment="1">
      <alignment horizontal="left" vertical="center"/>
    </xf>
    <xf numFmtId="0" fontId="41" fillId="0" borderId="1" xfId="0" applyFont="1" applyBorder="1" applyAlignment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/>
    </xf>
    <xf numFmtId="0" fontId="40" fillId="3" borderId="1" xfId="0" applyFont="1" applyFill="1" applyBorder="1" applyAlignment="1">
      <alignment horizontal="left" vertical="center"/>
    </xf>
    <xf numFmtId="0" fontId="39" fillId="3" borderId="1" xfId="0" applyFont="1" applyFill="1" applyBorder="1" applyAlignment="1">
      <alignment horizontal="left" vertic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38" fillId="3" borderId="1" xfId="0" applyFont="1" applyFill="1" applyBorder="1" applyAlignment="1">
      <alignment horizontal="left" vertical="center"/>
    </xf>
    <xf numFmtId="0" fontId="38" fillId="0" borderId="1" xfId="0" applyFont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left" vertical="center"/>
    </xf>
    <xf numFmtId="0" fontId="36" fillId="3" borderId="1" xfId="0" applyFont="1" applyFill="1" applyBorder="1" applyAlignment="1">
      <alignment horizontal="left" vertical="center"/>
    </xf>
    <xf numFmtId="0" fontId="35" fillId="3" borderId="1" xfId="0" applyFont="1" applyFill="1" applyBorder="1" applyAlignment="1">
      <alignment horizontal="left" vertical="center"/>
    </xf>
    <xf numFmtId="0" fontId="35" fillId="0" borderId="1" xfId="0" applyFont="1" applyBorder="1" applyAlignment="1">
      <alignment horizontal="left" vertical="center"/>
    </xf>
    <xf numFmtId="0" fontId="35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0" fontId="35" fillId="3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0" fontId="34" fillId="3" borderId="1" xfId="0" applyFont="1" applyFill="1" applyBorder="1" applyAlignment="1">
      <alignment horizontal="left" vertical="center"/>
    </xf>
    <xf numFmtId="0" fontId="33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0" fillId="3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left" vertical="center"/>
    </xf>
    <xf numFmtId="0" fontId="30" fillId="3" borderId="1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left" vertical="center"/>
    </xf>
    <xf numFmtId="0" fontId="30" fillId="3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left" vertical="center"/>
    </xf>
    <xf numFmtId="0" fontId="19" fillId="3" borderId="1" xfId="0" applyFont="1" applyFill="1" applyBorder="1" applyAlignment="1">
      <alignment horizontal="left" vertical="center"/>
    </xf>
    <xf numFmtId="0" fontId="18" fillId="3" borderId="1" xfId="0" applyFont="1" applyFill="1" applyBorder="1" applyAlignment="1">
      <alignment horizontal="left" vertical="center"/>
    </xf>
    <xf numFmtId="0" fontId="40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161" fillId="3" borderId="0" xfId="0" applyFont="1" applyFill="1" applyBorder="1" applyAlignment="1">
      <alignment vertical="center"/>
    </xf>
    <xf numFmtId="164" fontId="161" fillId="3" borderId="0" xfId="0" applyNumberFormat="1" applyFont="1" applyFill="1" applyBorder="1" applyAlignment="1">
      <alignment horizontal="center" vertical="center"/>
    </xf>
    <xf numFmtId="3" fontId="171" fillId="3" borderId="0" xfId="0" applyNumberFormat="1" applyFont="1" applyFill="1" applyAlignment="1">
      <alignment horizontal="center" vertical="center"/>
    </xf>
    <xf numFmtId="0" fontId="161" fillId="3" borderId="0" xfId="0" applyFont="1" applyFill="1" applyAlignment="1">
      <alignment horizontal="center"/>
    </xf>
    <xf numFmtId="0" fontId="0" fillId="3" borderId="0" xfId="0" applyFill="1"/>
    <xf numFmtId="0" fontId="168" fillId="3" borderId="1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168" fillId="3" borderId="10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167" fillId="3" borderId="1" xfId="0" applyFont="1" applyFill="1" applyBorder="1" applyAlignment="1">
      <alignment horizontal="left" vertical="center"/>
    </xf>
    <xf numFmtId="0" fontId="161" fillId="3" borderId="0" xfId="0" applyFont="1" applyFill="1" applyBorder="1" applyAlignment="1">
      <alignment horizontal="center" vertical="center"/>
    </xf>
    <xf numFmtId="0" fontId="169" fillId="3" borderId="1" xfId="0" applyFont="1" applyFill="1" applyBorder="1" applyAlignment="1">
      <alignment horizontal="left" vertical="center"/>
    </xf>
    <xf numFmtId="0" fontId="169" fillId="3" borderId="1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left" vertical="center"/>
    </xf>
    <xf numFmtId="1" fontId="161" fillId="3" borderId="1" xfId="0" applyNumberFormat="1" applyFont="1" applyFill="1" applyBorder="1" applyAlignment="1">
      <alignment horizontal="center" vertical="center"/>
    </xf>
    <xf numFmtId="1" fontId="169" fillId="3" borderId="1" xfId="0" applyNumberFormat="1" applyFont="1" applyFill="1" applyBorder="1" applyAlignment="1">
      <alignment horizontal="center" vertical="center" wrapText="1"/>
    </xf>
    <xf numFmtId="1" fontId="169" fillId="3" borderId="1" xfId="0" applyNumberFormat="1" applyFont="1" applyFill="1" applyBorder="1" applyAlignment="1">
      <alignment horizontal="center" vertical="center"/>
    </xf>
    <xf numFmtId="1" fontId="0" fillId="0" borderId="0" xfId="0" applyNumberFormat="1"/>
    <xf numFmtId="1" fontId="3" fillId="3" borderId="1" xfId="0" applyNumberFormat="1" applyFont="1" applyFill="1" applyBorder="1" applyAlignment="1">
      <alignment horizontal="center" vertical="center"/>
    </xf>
    <xf numFmtId="1" fontId="167" fillId="3" borderId="1" xfId="0" applyNumberFormat="1" applyFont="1" applyFill="1" applyBorder="1" applyAlignment="1">
      <alignment horizontal="center" vertical="center"/>
    </xf>
    <xf numFmtId="0" fontId="161" fillId="3" borderId="1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 vertical="center" wrapText="1"/>
    </xf>
    <xf numFmtId="0" fontId="13" fillId="3" borderId="8" xfId="0" applyFont="1" applyFill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3" fontId="128" fillId="3" borderId="8" xfId="0" applyNumberFormat="1" applyFont="1" applyFill="1" applyBorder="1" applyAlignment="1">
      <alignment horizontal="center" vertical="center"/>
    </xf>
    <xf numFmtId="0" fontId="169" fillId="3" borderId="1" xfId="0" applyFont="1" applyFill="1" applyBorder="1" applyAlignment="1">
      <alignment horizontal="center" vertical="center" wrapText="1"/>
    </xf>
    <xf numFmtId="3" fontId="161" fillId="3" borderId="1" xfId="0" applyNumberFormat="1" applyFont="1" applyFill="1" applyBorder="1" applyAlignment="1">
      <alignment horizontal="left" vertical="center"/>
    </xf>
    <xf numFmtId="3" fontId="161" fillId="3" borderId="0" xfId="0" applyNumberFormat="1" applyFont="1" applyFill="1" applyAlignment="1">
      <alignment horizontal="center"/>
    </xf>
    <xf numFmtId="3" fontId="0" fillId="3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8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0" borderId="0" xfId="0" applyFont="1"/>
    <xf numFmtId="3" fontId="3" fillId="3" borderId="0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7" fillId="0" borderId="0" xfId="0" applyFont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8" fillId="0" borderId="0" xfId="0" applyFont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9" fillId="0" borderId="0" xfId="0" applyFont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3" fillId="3" borderId="1" xfId="0" applyNumberFormat="1" applyFont="1" applyFill="1" applyBorder="1" applyAlignment="1">
      <alignment horizontal="left" vertical="center"/>
    </xf>
    <xf numFmtId="3" fontId="3" fillId="3" borderId="1" xfId="0" applyNumberFormat="1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1" xfId="0" applyNumberFormat="1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0" fillId="0" borderId="1" xfId="0" applyFill="1" applyBorder="1"/>
    <xf numFmtId="0" fontId="161" fillId="0" borderId="1" xfId="0" applyFont="1" applyFill="1" applyBorder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0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8" xfId="0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72" fillId="3" borderId="1" xfId="0" applyFont="1" applyFill="1" applyBorder="1" applyAlignment="1">
      <alignment horizontal="center" vertical="center"/>
    </xf>
    <xf numFmtId="0" fontId="172" fillId="0" borderId="1" xfId="0" applyFont="1" applyBorder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left"/>
    </xf>
    <xf numFmtId="0" fontId="173" fillId="3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3" fillId="0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3" fontId="161" fillId="0" borderId="1" xfId="0" applyNumberFormat="1" applyFont="1" applyBorder="1" applyAlignment="1">
      <alignment horizontal="center"/>
    </xf>
    <xf numFmtId="3" fontId="169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3" fillId="3" borderId="1" xfId="0" applyNumberFormat="1" applyFont="1" applyFill="1" applyBorder="1" applyAlignment="1">
      <alignment horizontal="left"/>
    </xf>
    <xf numFmtId="3" fontId="165" fillId="0" borderId="0" xfId="0" applyNumberFormat="1" applyFont="1"/>
    <xf numFmtId="3" fontId="161" fillId="3" borderId="0" xfId="0" applyNumberFormat="1" applyFont="1" applyFill="1" applyAlignment="1">
      <alignment horizontal="center"/>
    </xf>
    <xf numFmtId="3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0" fontId="174" fillId="3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49" fontId="3" fillId="3" borderId="1" xfId="0" applyNumberFormat="1" applyFont="1" applyFill="1" applyBorder="1" applyAlignment="1">
      <alignment horizontal="center" vertical="center"/>
    </xf>
    <xf numFmtId="3" fontId="3" fillId="4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1" xfId="0" applyNumberFormat="1" applyFont="1" applyFill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Border="1" applyAlignment="1">
      <alignment horizontal="left"/>
    </xf>
    <xf numFmtId="3" fontId="170" fillId="3" borderId="0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0" fontId="163" fillId="0" borderId="1" xfId="0" applyFont="1" applyBorder="1"/>
    <xf numFmtId="3" fontId="163" fillId="0" borderId="1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3" fontId="3" fillId="3" borderId="8" xfId="0" applyNumberFormat="1" applyFont="1" applyFill="1" applyBorder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3" fontId="3" fillId="4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74" fillId="3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74" fillId="4" borderId="1" xfId="0" applyFont="1" applyFill="1" applyBorder="1" applyAlignment="1">
      <alignment horizontal="center" vertical="center"/>
    </xf>
    <xf numFmtId="0" fontId="161" fillId="4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0" fillId="0" borderId="0" xfId="0" applyNumberFormat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3" fillId="3" borderId="9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center" vertical="center"/>
    </xf>
    <xf numFmtId="3" fontId="3" fillId="3" borderId="9" xfId="0" applyNumberFormat="1" applyFont="1" applyFill="1" applyBorder="1" applyAlignment="1">
      <alignment horizontal="center" vertical="center"/>
    </xf>
    <xf numFmtId="0" fontId="161" fillId="3" borderId="9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left" vertical="center"/>
    </xf>
    <xf numFmtId="0" fontId="3" fillId="3" borderId="12" xfId="0" applyFont="1" applyFill="1" applyBorder="1" applyAlignment="1">
      <alignment horizontal="center" vertical="center"/>
    </xf>
    <xf numFmtId="3" fontId="3" fillId="3" borderId="12" xfId="0" applyNumberFormat="1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left" vertical="center"/>
    </xf>
    <xf numFmtId="0" fontId="3" fillId="3" borderId="16" xfId="0" applyFont="1" applyFill="1" applyBorder="1" applyAlignment="1">
      <alignment horizontal="left" vertical="center"/>
    </xf>
    <xf numFmtId="0" fontId="3" fillId="3" borderId="17" xfId="0" applyFont="1" applyFill="1" applyBorder="1" applyAlignment="1">
      <alignment horizontal="center" vertical="center"/>
    </xf>
    <xf numFmtId="3" fontId="0" fillId="3" borderId="17" xfId="0" applyNumberFormat="1" applyFill="1" applyBorder="1" applyAlignment="1">
      <alignment horizontal="center" vertical="center"/>
    </xf>
    <xf numFmtId="3" fontId="3" fillId="3" borderId="17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70" fillId="3" borderId="10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74" fillId="3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3" borderId="10" xfId="0" applyFont="1" applyFill="1" applyBorder="1" applyAlignment="1">
      <alignment horizontal="center" vertical="center"/>
    </xf>
    <xf numFmtId="3" fontId="3" fillId="3" borderId="0" xfId="0" applyNumberFormat="1" applyFont="1" applyFill="1" applyBorder="1" applyAlignment="1">
      <alignment horizontal="left"/>
    </xf>
    <xf numFmtId="3" fontId="168" fillId="3" borderId="0" xfId="0" applyNumberFormat="1" applyFont="1" applyFill="1" applyBorder="1" applyAlignment="1">
      <alignment horizontal="center" vertical="center"/>
    </xf>
    <xf numFmtId="0" fontId="3" fillId="3" borderId="0" xfId="0" applyFont="1" applyFill="1"/>
    <xf numFmtId="3" fontId="3" fillId="3" borderId="0" xfId="0" applyNumberFormat="1" applyFont="1" applyFill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0" borderId="1" xfId="0" applyFont="1" applyFill="1" applyBorder="1" applyAlignment="1">
      <alignment horizontal="left" vertical="center"/>
    </xf>
    <xf numFmtId="0" fontId="161" fillId="0" borderId="1" xfId="0" applyFont="1" applyFill="1" applyBorder="1" applyAlignment="1">
      <alignment horizontal="center" vertical="center"/>
    </xf>
    <xf numFmtId="3" fontId="161" fillId="0" borderId="1" xfId="0" applyNumberFormat="1" applyFont="1" applyFill="1" applyBorder="1" applyAlignment="1">
      <alignment horizontal="center" vertical="center"/>
    </xf>
    <xf numFmtId="0" fontId="161" fillId="0" borderId="10" xfId="0" applyFont="1" applyFill="1" applyBorder="1" applyAlignment="1">
      <alignment horizontal="center" vertical="center"/>
    </xf>
    <xf numFmtId="3" fontId="161" fillId="0" borderId="1" xfId="0" applyNumberFormat="1" applyFont="1" applyFill="1" applyBorder="1" applyAlignment="1">
      <alignment horizontal="left"/>
    </xf>
    <xf numFmtId="3" fontId="170" fillId="0" borderId="10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3" fillId="3" borderId="8" xfId="0" applyFont="1" applyFill="1" applyBorder="1" applyAlignment="1">
      <alignment horizontal="left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6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3" fontId="3" fillId="6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4" borderId="10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center" vertical="center"/>
    </xf>
    <xf numFmtId="3" fontId="3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0" fontId="0" fillId="4" borderId="1" xfId="0" applyFill="1" applyBorder="1"/>
    <xf numFmtId="3" fontId="161" fillId="3" borderId="0" xfId="0" applyNumberFormat="1" applyFont="1" applyFill="1" applyAlignment="1">
      <alignment horizontal="center"/>
    </xf>
    <xf numFmtId="0" fontId="3" fillId="8" borderId="1" xfId="0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center" vertical="center"/>
    </xf>
    <xf numFmtId="3" fontId="3" fillId="8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16" fontId="3" fillId="3" borderId="1" xfId="0" applyNumberFormat="1" applyFont="1" applyFill="1" applyBorder="1" applyAlignment="1">
      <alignment horizontal="center" vertical="center"/>
    </xf>
    <xf numFmtId="0" fontId="167" fillId="0" borderId="1" xfId="0" applyFont="1" applyBorder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1" fillId="4" borderId="1" xfId="0" applyFont="1" applyFill="1" applyBorder="1" applyAlignment="1">
      <alignment horizontal="center" vertical="center" wrapText="1"/>
    </xf>
    <xf numFmtId="0" fontId="161" fillId="0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0" fillId="8" borderId="0" xfId="0" applyFill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3" fontId="3" fillId="5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8" fillId="0" borderId="1" xfId="0" applyFont="1" applyFill="1" applyBorder="1" applyAlignment="1">
      <alignment horizontal="left" vertical="center"/>
    </xf>
    <xf numFmtId="0" fontId="168" fillId="0" borderId="1" xfId="0" applyFont="1" applyFill="1" applyBorder="1" applyAlignment="1">
      <alignment horizontal="center" vertical="center"/>
    </xf>
    <xf numFmtId="3" fontId="168" fillId="0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164" fontId="3" fillId="3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0" fontId="161" fillId="8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8" borderId="1" xfId="0" applyFont="1" applyFill="1" applyBorder="1" applyAlignment="1">
      <alignment horizontal="center" vertical="center" wrapText="1"/>
    </xf>
    <xf numFmtId="3" fontId="161" fillId="3" borderId="0" xfId="0" applyNumberFormat="1" applyFont="1" applyFill="1" applyAlignment="1">
      <alignment horizontal="center"/>
    </xf>
    <xf numFmtId="0" fontId="3" fillId="7" borderId="1" xfId="0" applyFont="1" applyFill="1" applyBorder="1" applyAlignment="1">
      <alignment horizontal="left"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4" fontId="161" fillId="3" borderId="1" xfId="0" applyNumberFormat="1" applyFont="1" applyFill="1" applyBorder="1" applyAlignment="1">
      <alignment vertical="center" wrapText="1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4" borderId="1" xfId="0" applyFont="1" applyFill="1" applyBorder="1" applyAlignment="1">
      <alignment horizontal="left" vertical="center" wrapText="1"/>
    </xf>
    <xf numFmtId="0" fontId="163" fillId="0" borderId="1" xfId="0" applyFont="1" applyBorder="1" applyAlignment="1">
      <alignment wrapText="1"/>
    </xf>
    <xf numFmtId="0" fontId="168" fillId="4" borderId="1" xfId="0" applyFont="1" applyFill="1" applyBorder="1" applyAlignment="1">
      <alignment horizontal="left" vertical="center"/>
    </xf>
    <xf numFmtId="0" fontId="168" fillId="4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3" fillId="0" borderId="0" xfId="0" applyFont="1"/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0" fillId="0" borderId="0" xfId="0" applyFill="1"/>
    <xf numFmtId="0" fontId="161" fillId="7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176" fillId="0" borderId="1" xfId="0" applyFont="1" applyFill="1" applyBorder="1" applyAlignment="1">
      <alignment horizontal="center" vertical="center"/>
    </xf>
    <xf numFmtId="0" fontId="176" fillId="7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61" fillId="0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0" fillId="7" borderId="0" xfId="0" applyFill="1"/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75" fillId="0" borderId="0" xfId="0" applyFont="1"/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63" fillId="0" borderId="0" xfId="0" applyFont="1" applyBorder="1"/>
    <xf numFmtId="3" fontId="161" fillId="0" borderId="0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0" fillId="4" borderId="0" xfId="0" applyFill="1"/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3" fontId="163" fillId="0" borderId="1" xfId="0" applyNumberFormat="1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77" fillId="3" borderId="1" xfId="0" applyFont="1" applyFill="1" applyBorder="1" applyAlignment="1">
      <alignment horizontal="left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vertical="center"/>
    </xf>
    <xf numFmtId="0" fontId="3" fillId="4" borderId="3" xfId="0" applyFont="1" applyFill="1" applyBorder="1" applyAlignment="1">
      <alignment horizontal="center" vertical="center"/>
    </xf>
    <xf numFmtId="0" fontId="178" fillId="0" borderId="1" xfId="0" applyFont="1" applyBorder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163" fillId="0" borderId="7" xfId="0" applyFont="1" applyBorder="1"/>
    <xf numFmtId="3" fontId="163" fillId="0" borderId="7" xfId="0" applyNumberFormat="1" applyFont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 vertical="center"/>
    </xf>
    <xf numFmtId="0" fontId="3" fillId="0" borderId="9" xfId="0" applyFont="1" applyFill="1" applyBorder="1" applyAlignment="1">
      <alignment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179" fillId="0" borderId="1" xfId="0" applyFont="1" applyFill="1" applyBorder="1" applyAlignment="1">
      <alignment horizontal="center" vertical="center"/>
    </xf>
    <xf numFmtId="0" fontId="176" fillId="3" borderId="1" xfId="0" applyFont="1" applyFill="1" applyBorder="1" applyAlignment="1">
      <alignment horizontal="center" vertical="center"/>
    </xf>
    <xf numFmtId="0" fontId="179" fillId="3" borderId="1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7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3" borderId="10" xfId="0" applyFont="1" applyFill="1" applyBorder="1" applyAlignment="1">
      <alignment horizontal="center" vertic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161" fillId="0" borderId="1" xfId="0" applyFont="1" applyBorder="1" applyAlignment="1"/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161" fillId="0" borderId="0" xfId="0" applyFont="1" applyBorder="1" applyAlignment="1"/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Border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161" fillId="3" borderId="0" xfId="0" applyNumberFormat="1" applyFont="1" applyFill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161" fillId="3" borderId="0" xfId="0" applyNumberFormat="1" applyFont="1" applyFill="1" applyBorder="1" applyAlignment="1"/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" fillId="0" borderId="3" xfId="0" applyNumberFormat="1" applyFont="1" applyFill="1" applyBorder="1" applyAlignment="1">
      <alignment horizontal="center" vertical="center"/>
    </xf>
    <xf numFmtId="3" fontId="3" fillId="4" borderId="3" xfId="0" applyNumberFormat="1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" fillId="3" borderId="3" xfId="0" applyNumberFormat="1" applyFont="1" applyFill="1" applyBorder="1" applyAlignment="1">
      <alignment horizontal="center" vertical="center"/>
    </xf>
    <xf numFmtId="0" fontId="170" fillId="3" borderId="1" xfId="0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center" vertical="center"/>
    </xf>
    <xf numFmtId="3" fontId="3" fillId="9" borderId="1" xfId="0" applyNumberFormat="1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3" fontId="3" fillId="0" borderId="0" xfId="0" applyNumberFormat="1" applyFont="1"/>
    <xf numFmtId="0" fontId="3" fillId="0" borderId="0" xfId="0" applyFont="1" applyBorder="1"/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top" wrapText="1"/>
    </xf>
    <xf numFmtId="0" fontId="168" fillId="3" borderId="3" xfId="0" applyFont="1" applyFill="1" applyBorder="1" applyAlignment="1">
      <alignment horizontal="center" vertical="center"/>
    </xf>
    <xf numFmtId="3" fontId="168" fillId="3" borderId="3" xfId="0" applyNumberFormat="1" applyFont="1" applyFill="1" applyBorder="1" applyAlignment="1">
      <alignment horizontal="center" vertical="center"/>
    </xf>
    <xf numFmtId="0" fontId="168" fillId="0" borderId="3" xfId="0" applyFont="1" applyFill="1" applyBorder="1" applyAlignment="1">
      <alignment horizontal="center" vertical="center"/>
    </xf>
    <xf numFmtId="3" fontId="168" fillId="0" borderId="3" xfId="0" applyNumberFormat="1" applyFont="1" applyFill="1" applyBorder="1" applyAlignment="1">
      <alignment horizontal="center" vertical="center"/>
    </xf>
    <xf numFmtId="0" fontId="168" fillId="0" borderId="10" xfId="0" applyFont="1" applyFill="1" applyBorder="1" applyAlignment="1">
      <alignment horizontal="center" vertical="center"/>
    </xf>
    <xf numFmtId="0" fontId="168" fillId="4" borderId="3" xfId="0" applyFont="1" applyFill="1" applyBorder="1" applyAlignment="1">
      <alignment horizontal="center" vertical="center"/>
    </xf>
    <xf numFmtId="3" fontId="168" fillId="4" borderId="3" xfId="0" applyNumberFormat="1" applyFont="1" applyFill="1" applyBorder="1" applyAlignment="1">
      <alignment horizontal="center" vertical="center"/>
    </xf>
    <xf numFmtId="0" fontId="168" fillId="4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0" borderId="0" xfId="0" applyFont="1" applyAlignment="1"/>
    <xf numFmtId="0" fontId="168" fillId="5" borderId="1" xfId="0" applyFont="1" applyFill="1" applyBorder="1" applyAlignment="1">
      <alignment horizontal="left" vertical="center"/>
    </xf>
    <xf numFmtId="0" fontId="168" fillId="5" borderId="1" xfId="0" applyFont="1" applyFill="1" applyBorder="1" applyAlignment="1">
      <alignment horizontal="center" vertical="center"/>
    </xf>
    <xf numFmtId="3" fontId="168" fillId="5" borderId="1" xfId="0" applyNumberFormat="1" applyFont="1" applyFill="1" applyBorder="1" applyAlignment="1">
      <alignment horizontal="center" vertical="center"/>
    </xf>
    <xf numFmtId="0" fontId="168" fillId="5" borderId="3" xfId="0" applyFont="1" applyFill="1" applyBorder="1" applyAlignment="1">
      <alignment horizontal="center" vertical="center"/>
    </xf>
    <xf numFmtId="3" fontId="168" fillId="5" borderId="3" xfId="0" applyNumberFormat="1" applyFont="1" applyFill="1" applyBorder="1" applyAlignment="1">
      <alignment horizontal="center" vertical="center"/>
    </xf>
    <xf numFmtId="0" fontId="168" fillId="5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top" wrapText="1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0" borderId="10" xfId="0" applyFont="1" applyFill="1" applyBorder="1" applyAlignment="1">
      <alignment horizontal="left" vertical="center"/>
    </xf>
    <xf numFmtId="3" fontId="161" fillId="3" borderId="10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top" wrapText="1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0" borderId="0" xfId="0" applyFont="1" applyBorder="1" applyAlignment="1">
      <alignment horizontal="center"/>
    </xf>
    <xf numFmtId="0" fontId="163" fillId="0" borderId="0" xfId="0" applyFont="1" applyBorder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3" fontId="3" fillId="2" borderId="3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left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0" borderId="0" xfId="0" applyFont="1" applyFill="1" applyBorder="1" applyAlignment="1">
      <alignment horizontal="left" vertical="center"/>
    </xf>
    <xf numFmtId="3" fontId="3" fillId="0" borderId="1" xfId="0" applyNumberFormat="1" applyFont="1" applyBorder="1"/>
    <xf numFmtId="0" fontId="3" fillId="0" borderId="0" xfId="0" applyFont="1" applyBorder="1" applyAlignment="1">
      <alignment horizontal="center"/>
    </xf>
    <xf numFmtId="3" fontId="3" fillId="0" borderId="0" xfId="0" applyNumberFormat="1" applyFont="1" applyBorder="1"/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center" vertical="center"/>
    </xf>
    <xf numFmtId="3" fontId="3" fillId="10" borderId="1" xfId="0" applyNumberFormat="1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3" fontId="3" fillId="10" borderId="3" xfId="0" applyNumberFormat="1" applyFont="1" applyFill="1" applyBorder="1" applyAlignment="1">
      <alignment horizontal="center" vertical="center"/>
    </xf>
    <xf numFmtId="0" fontId="3" fillId="1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17" fontId="3" fillId="0" borderId="3" xfId="0" applyNumberFormat="1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3" xfId="0" applyNumberFormat="1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181" fillId="7" borderId="1" xfId="0" applyFont="1" applyFill="1" applyBorder="1" applyAlignment="1">
      <alignment horizontal="center" vertical="center"/>
    </xf>
    <xf numFmtId="0" fontId="161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63" fillId="0" borderId="25" xfId="2" applyFont="1" applyBorder="1" applyAlignment="1">
      <alignment horizontal="center" vertical="center" wrapText="1"/>
    </xf>
    <xf numFmtId="0" fontId="163" fillId="0" borderId="21" xfId="2" applyFont="1" applyBorder="1" applyAlignment="1">
      <alignment horizontal="center" vertical="center"/>
    </xf>
    <xf numFmtId="0" fontId="177" fillId="3" borderId="1" xfId="2" applyFont="1" applyFill="1" applyBorder="1" applyAlignment="1">
      <alignment horizontal="center" vertical="center"/>
    </xf>
    <xf numFmtId="0" fontId="177" fillId="4" borderId="1" xfId="2" applyFont="1" applyFill="1" applyBorder="1" applyAlignment="1">
      <alignment horizontal="center" vertical="center"/>
    </xf>
    <xf numFmtId="0" fontId="177" fillId="3" borderId="24" xfId="2" applyFont="1" applyFill="1" applyBorder="1" applyAlignment="1">
      <alignment horizontal="center" vertical="center"/>
    </xf>
    <xf numFmtId="0" fontId="177" fillId="4" borderId="24" xfId="2" applyFont="1" applyFill="1" applyBorder="1" applyAlignment="1">
      <alignment horizontal="center" vertical="center"/>
    </xf>
    <xf numFmtId="0" fontId="177" fillId="3" borderId="23" xfId="2" applyFont="1" applyFill="1" applyBorder="1" applyAlignment="1">
      <alignment horizontal="center" vertical="center"/>
    </xf>
    <xf numFmtId="165" fontId="183" fillId="3" borderId="12" xfId="1" applyNumberFormat="1" applyFont="1" applyFill="1" applyBorder="1" applyAlignment="1">
      <alignment horizontal="center" vertical="center"/>
    </xf>
    <xf numFmtId="0" fontId="177" fillId="3" borderId="12" xfId="2" applyFont="1" applyFill="1" applyBorder="1" applyAlignment="1">
      <alignment horizontal="center" vertical="center"/>
    </xf>
    <xf numFmtId="0" fontId="177" fillId="3" borderId="22" xfId="2" applyFont="1" applyFill="1" applyBorder="1" applyAlignment="1">
      <alignment horizontal="center" vertical="center"/>
    </xf>
    <xf numFmtId="165" fontId="183" fillId="3" borderId="1" xfId="1" applyNumberFormat="1" applyFont="1" applyFill="1" applyBorder="1" applyAlignment="1">
      <alignment horizontal="center" vertical="center"/>
    </xf>
    <xf numFmtId="0" fontId="183" fillId="3" borderId="1" xfId="1" applyNumberFormat="1" applyFont="1" applyFill="1" applyBorder="1" applyAlignment="1">
      <alignment horizontal="center" vertical="center"/>
    </xf>
    <xf numFmtId="165" fontId="183" fillId="4" borderId="1" xfId="1" applyNumberFormat="1" applyFont="1" applyFill="1" applyBorder="1" applyAlignment="1">
      <alignment horizontal="center" vertical="center"/>
    </xf>
    <xf numFmtId="0" fontId="183" fillId="4" borderId="1" xfId="1" applyNumberFormat="1" applyFont="1" applyFill="1" applyBorder="1" applyAlignment="1">
      <alignment horizontal="center" vertical="center"/>
    </xf>
    <xf numFmtId="0" fontId="184" fillId="3" borderId="1" xfId="1" applyNumberFormat="1" applyFont="1" applyFill="1" applyBorder="1" applyAlignment="1">
      <alignment horizontal="center" vertical="center"/>
    </xf>
    <xf numFmtId="0" fontId="163" fillId="0" borderId="25" xfId="2" applyFont="1" applyBorder="1" applyAlignment="1">
      <alignment horizontal="center" vertical="center"/>
    </xf>
    <xf numFmtId="0" fontId="163" fillId="0" borderId="13" xfId="2" applyFont="1" applyBorder="1" applyAlignment="1">
      <alignment horizontal="center" vertical="center"/>
    </xf>
    <xf numFmtId="0" fontId="183" fillId="3" borderId="12" xfId="1" applyFont="1" applyFill="1" applyBorder="1" applyAlignment="1">
      <alignment horizontal="center" vertical="center"/>
    </xf>
    <xf numFmtId="0" fontId="184" fillId="3" borderId="1" xfId="1" applyFont="1" applyFill="1" applyBorder="1" applyAlignment="1">
      <alignment horizontal="center" vertical="center"/>
    </xf>
    <xf numFmtId="0" fontId="184" fillId="3" borderId="12" xfId="1" applyFont="1" applyFill="1" applyBorder="1" applyAlignment="1">
      <alignment horizontal="center" vertical="center"/>
    </xf>
    <xf numFmtId="0" fontId="184" fillId="4" borderId="1" xfId="1" applyNumberFormat="1" applyFont="1" applyFill="1" applyBorder="1" applyAlignment="1">
      <alignment horizontal="center" vertical="center"/>
    </xf>
    <xf numFmtId="0" fontId="163" fillId="0" borderId="1" xfId="0" applyFont="1" applyFill="1" applyBorder="1" applyAlignment="1">
      <alignment horizontal="left" vertical="center"/>
    </xf>
    <xf numFmtId="0" fontId="185" fillId="3" borderId="11" xfId="1" applyFont="1" applyFill="1" applyBorder="1" applyAlignment="1">
      <alignment horizontal="center" vertical="center"/>
    </xf>
    <xf numFmtId="0" fontId="183" fillId="3" borderId="14" xfId="1" applyFont="1" applyFill="1" applyBorder="1" applyAlignment="1">
      <alignment horizontal="center" vertical="center"/>
    </xf>
    <xf numFmtId="0" fontId="183" fillId="4" borderId="14" xfId="1" applyFont="1" applyFill="1" applyBorder="1" applyAlignment="1">
      <alignment horizontal="center" vertical="center"/>
    </xf>
    <xf numFmtId="3" fontId="163" fillId="3" borderId="1" xfId="0" applyNumberFormat="1" applyFont="1" applyFill="1" applyBorder="1" applyAlignment="1">
      <alignment horizontal="center" vertical="center"/>
    </xf>
    <xf numFmtId="0" fontId="163" fillId="0" borderId="17" xfId="0" applyFont="1" applyFill="1" applyBorder="1" applyAlignment="1">
      <alignment horizontal="left" vertical="center"/>
    </xf>
    <xf numFmtId="3" fontId="163" fillId="3" borderId="17" xfId="0" applyNumberFormat="1" applyFont="1" applyFill="1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0" fontId="0" fillId="7" borderId="1" xfId="0" applyFill="1" applyBorder="1"/>
    <xf numFmtId="0" fontId="177" fillId="0" borderId="1" xfId="0" applyFont="1" applyBorder="1"/>
    <xf numFmtId="165" fontId="183" fillId="11" borderId="1" xfId="1" applyNumberFormat="1" applyFont="1" applyFill="1" applyBorder="1" applyAlignment="1">
      <alignment horizontal="center" vertical="center"/>
    </xf>
    <xf numFmtId="0" fontId="183" fillId="11" borderId="1" xfId="1" applyNumberFormat="1" applyFont="1" applyFill="1" applyBorder="1" applyAlignment="1">
      <alignment horizontal="center" vertical="center"/>
    </xf>
    <xf numFmtId="0" fontId="184" fillId="11" borderId="1" xfId="1" applyFont="1" applyFill="1" applyBorder="1" applyAlignment="1">
      <alignment horizontal="center" vertical="center"/>
    </xf>
    <xf numFmtId="0" fontId="177" fillId="11" borderId="1" xfId="2" applyFont="1" applyFill="1" applyBorder="1" applyAlignment="1">
      <alignment horizontal="center" vertical="center"/>
    </xf>
    <xf numFmtId="0" fontId="177" fillId="11" borderId="24" xfId="2" applyFont="1" applyFill="1" applyBorder="1" applyAlignment="1">
      <alignment horizontal="center" vertical="center"/>
    </xf>
    <xf numFmtId="0" fontId="163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85" fillId="3" borderId="31" xfId="1" applyFont="1" applyFill="1" applyBorder="1" applyAlignment="1">
      <alignment horizontal="center" vertical="center"/>
    </xf>
    <xf numFmtId="0" fontId="183" fillId="3" borderId="4" xfId="1" applyFont="1" applyFill="1" applyBorder="1" applyAlignment="1">
      <alignment horizontal="center" vertical="center"/>
    </xf>
    <xf numFmtId="0" fontId="183" fillId="11" borderId="4" xfId="1" applyFont="1" applyFill="1" applyBorder="1" applyAlignment="1">
      <alignment horizontal="center" vertical="center"/>
    </xf>
    <xf numFmtId="0" fontId="163" fillId="0" borderId="32" xfId="0" applyFont="1" applyFill="1" applyBorder="1" applyAlignment="1">
      <alignment horizontal="left" vertical="center"/>
    </xf>
    <xf numFmtId="0" fontId="3" fillId="7" borderId="4" xfId="0" applyFont="1" applyFill="1" applyBorder="1" applyAlignment="1">
      <alignment horizontal="center" vertical="center"/>
    </xf>
    <xf numFmtId="0" fontId="161" fillId="0" borderId="4" xfId="0" applyFont="1" applyFill="1" applyBorder="1" applyAlignment="1">
      <alignment horizontal="left" vertical="center"/>
    </xf>
    <xf numFmtId="0" fontId="163" fillId="0" borderId="33" xfId="2" applyFont="1" applyBorder="1" applyAlignment="1">
      <alignment horizontal="center" vertical="center"/>
    </xf>
    <xf numFmtId="0" fontId="185" fillId="4" borderId="31" xfId="1" applyFont="1" applyFill="1" applyBorder="1" applyAlignment="1">
      <alignment horizontal="center" vertical="center"/>
    </xf>
    <xf numFmtId="165" fontId="183" fillId="4" borderId="12" xfId="1" applyNumberFormat="1" applyFont="1" applyFill="1" applyBorder="1" applyAlignment="1">
      <alignment horizontal="center" vertical="center"/>
    </xf>
    <xf numFmtId="0" fontId="183" fillId="4" borderId="12" xfId="1" applyFont="1" applyFill="1" applyBorder="1" applyAlignment="1">
      <alignment horizontal="center" vertical="center"/>
    </xf>
    <xf numFmtId="0" fontId="184" fillId="4" borderId="12" xfId="1" applyFont="1" applyFill="1" applyBorder="1" applyAlignment="1">
      <alignment horizontal="center" vertical="center"/>
    </xf>
    <xf numFmtId="0" fontId="177" fillId="4" borderId="12" xfId="2" applyFont="1" applyFill="1" applyBorder="1" applyAlignment="1">
      <alignment horizontal="center" vertical="center"/>
    </xf>
    <xf numFmtId="0" fontId="177" fillId="4" borderId="22" xfId="2" applyFont="1" applyFill="1" applyBorder="1" applyAlignment="1">
      <alignment horizontal="center" vertical="center"/>
    </xf>
    <xf numFmtId="0" fontId="184" fillId="11" borderId="1" xfId="1" applyNumberFormat="1" applyFont="1" applyFill="1" applyBorder="1" applyAlignment="1">
      <alignment horizontal="center" vertical="center"/>
    </xf>
    <xf numFmtId="165" fontId="183" fillId="4" borderId="10" xfId="1" applyNumberFormat="1" applyFont="1" applyFill="1" applyBorder="1" applyAlignment="1">
      <alignment horizontal="center" vertical="center"/>
    </xf>
    <xf numFmtId="0" fontId="163" fillId="0" borderId="30" xfId="2" applyFont="1" applyBorder="1" applyAlignment="1">
      <alignment horizontal="center" vertical="center"/>
    </xf>
    <xf numFmtId="0" fontId="163" fillId="0" borderId="35" xfId="2" applyFont="1" applyBorder="1" applyAlignment="1">
      <alignment horizontal="center" vertical="center"/>
    </xf>
    <xf numFmtId="0" fontId="161" fillId="3" borderId="34" xfId="0" applyFont="1" applyFill="1" applyBorder="1" applyAlignment="1">
      <alignment horizontal="center" vertical="center"/>
    </xf>
    <xf numFmtId="0" fontId="185" fillId="0" borderId="31" xfId="1" applyFont="1" applyFill="1" applyBorder="1" applyAlignment="1">
      <alignment horizontal="center" vertical="center"/>
    </xf>
    <xf numFmtId="165" fontId="183" fillId="0" borderId="10" xfId="1" applyNumberFormat="1" applyFont="1" applyFill="1" applyBorder="1" applyAlignment="1">
      <alignment horizontal="center" vertical="center"/>
    </xf>
    <xf numFmtId="0" fontId="183" fillId="0" borderId="12" xfId="1" applyFont="1" applyFill="1" applyBorder="1" applyAlignment="1">
      <alignment horizontal="center" vertical="center"/>
    </xf>
    <xf numFmtId="0" fontId="184" fillId="0" borderId="12" xfId="1" applyFont="1" applyFill="1" applyBorder="1" applyAlignment="1">
      <alignment horizontal="center" vertical="center"/>
    </xf>
    <xf numFmtId="165" fontId="183" fillId="0" borderId="12" xfId="1" applyNumberFormat="1" applyFont="1" applyFill="1" applyBorder="1" applyAlignment="1">
      <alignment horizontal="center" vertical="center"/>
    </xf>
    <xf numFmtId="0" fontId="177" fillId="0" borderId="12" xfId="2" applyFont="1" applyFill="1" applyBorder="1" applyAlignment="1">
      <alignment horizontal="center" vertical="center"/>
    </xf>
    <xf numFmtId="0" fontId="177" fillId="0" borderId="22" xfId="2" applyFont="1" applyFill="1" applyBorder="1" applyAlignment="1">
      <alignment horizontal="center" vertical="center"/>
    </xf>
    <xf numFmtId="0" fontId="0" fillId="4" borderId="27" xfId="0" applyFill="1" applyBorder="1"/>
    <xf numFmtId="0" fontId="183" fillId="4" borderId="4" xfId="1" applyFont="1" applyFill="1" applyBorder="1" applyAlignment="1">
      <alignment horizontal="center" vertical="center"/>
    </xf>
    <xf numFmtId="0" fontId="183" fillId="0" borderId="4" xfId="1" applyFont="1" applyFill="1" applyBorder="1" applyAlignment="1">
      <alignment horizontal="center" vertical="center"/>
    </xf>
    <xf numFmtId="165" fontId="183" fillId="0" borderId="1" xfId="1" applyNumberFormat="1" applyFont="1" applyFill="1" applyBorder="1" applyAlignment="1">
      <alignment horizontal="center" vertical="center"/>
    </xf>
    <xf numFmtId="0" fontId="183" fillId="0" borderId="1" xfId="1" applyNumberFormat="1" applyFont="1" applyFill="1" applyBorder="1" applyAlignment="1">
      <alignment horizontal="center" vertical="center"/>
    </xf>
    <xf numFmtId="0" fontId="184" fillId="0" borderId="1" xfId="1" applyNumberFormat="1" applyFont="1" applyFill="1" applyBorder="1" applyAlignment="1">
      <alignment horizontal="center" vertical="center"/>
    </xf>
    <xf numFmtId="0" fontId="177" fillId="0" borderId="1" xfId="2" applyFont="1" applyFill="1" applyBorder="1" applyAlignment="1">
      <alignment horizontal="center" vertical="center"/>
    </xf>
    <xf numFmtId="0" fontId="177" fillId="0" borderId="24" xfId="2" applyFont="1" applyFill="1" applyBorder="1" applyAlignment="1">
      <alignment horizontal="center" vertical="center"/>
    </xf>
    <xf numFmtId="0" fontId="183" fillId="3" borderId="39" xfId="1" applyFont="1" applyFill="1" applyBorder="1" applyAlignment="1">
      <alignment horizontal="center" vertical="center"/>
    </xf>
    <xf numFmtId="165" fontId="183" fillId="3" borderId="9" xfId="1" applyNumberFormat="1" applyFont="1" applyFill="1" applyBorder="1" applyAlignment="1">
      <alignment horizontal="center" vertical="center"/>
    </xf>
    <xf numFmtId="0" fontId="183" fillId="3" borderId="9" xfId="1" applyNumberFormat="1" applyFont="1" applyFill="1" applyBorder="1" applyAlignment="1">
      <alignment horizontal="center" vertical="center"/>
    </xf>
    <xf numFmtId="0" fontId="184" fillId="3" borderId="9" xfId="1" applyNumberFormat="1" applyFont="1" applyFill="1" applyBorder="1" applyAlignment="1">
      <alignment horizontal="center" vertical="center"/>
    </xf>
    <xf numFmtId="0" fontId="177" fillId="3" borderId="9" xfId="2" applyFont="1" applyFill="1" applyBorder="1" applyAlignment="1">
      <alignment horizontal="center" vertical="center"/>
    </xf>
    <xf numFmtId="0" fontId="177" fillId="3" borderId="40" xfId="2" applyFont="1" applyFill="1" applyBorder="1" applyAlignment="1">
      <alignment horizontal="center" vertical="center"/>
    </xf>
    <xf numFmtId="0" fontId="163" fillId="0" borderId="16" xfId="0" applyFont="1" applyFill="1" applyBorder="1" applyAlignment="1">
      <alignment horizontal="left" vertical="center"/>
    </xf>
    <xf numFmtId="0" fontId="186" fillId="0" borderId="1" xfId="2" applyFont="1" applyFill="1" applyBorder="1" applyAlignment="1">
      <alignment horizontal="center" vertical="center"/>
    </xf>
    <xf numFmtId="0" fontId="186" fillId="0" borderId="24" xfId="2" applyFont="1" applyFill="1" applyBorder="1" applyAlignment="1">
      <alignment horizontal="center" vertical="center"/>
    </xf>
    <xf numFmtId="3" fontId="183" fillId="0" borderId="12" xfId="1" applyNumberFormat="1" applyFont="1" applyFill="1" applyBorder="1" applyAlignment="1">
      <alignment horizontal="center" vertical="center"/>
    </xf>
    <xf numFmtId="3" fontId="184" fillId="0" borderId="12" xfId="1" applyNumberFormat="1" applyFont="1" applyFill="1" applyBorder="1" applyAlignment="1">
      <alignment horizontal="center" vertical="center"/>
    </xf>
    <xf numFmtId="3" fontId="183" fillId="3" borderId="1" xfId="1" applyNumberFormat="1" applyFont="1" applyFill="1" applyBorder="1" applyAlignment="1">
      <alignment horizontal="center" vertical="center"/>
    </xf>
    <xf numFmtId="3" fontId="184" fillId="3" borderId="1" xfId="1" applyNumberFormat="1" applyFont="1" applyFill="1" applyBorder="1" applyAlignment="1">
      <alignment horizontal="center" vertical="center"/>
    </xf>
    <xf numFmtId="3" fontId="183" fillId="0" borderId="1" xfId="1" applyNumberFormat="1" applyFont="1" applyFill="1" applyBorder="1" applyAlignment="1">
      <alignment horizontal="center" vertical="center"/>
    </xf>
    <xf numFmtId="3" fontId="184" fillId="0" borderId="1" xfId="1" applyNumberFormat="1" applyFont="1" applyFill="1" applyBorder="1" applyAlignment="1">
      <alignment horizontal="center" vertical="center"/>
    </xf>
    <xf numFmtId="0" fontId="183" fillId="4" borderId="39" xfId="1" applyFont="1" applyFill="1" applyBorder="1" applyAlignment="1">
      <alignment horizontal="center" vertical="center"/>
    </xf>
    <xf numFmtId="165" fontId="183" fillId="4" borderId="9" xfId="1" applyNumberFormat="1" applyFont="1" applyFill="1" applyBorder="1" applyAlignment="1">
      <alignment horizontal="center" vertical="center"/>
    </xf>
    <xf numFmtId="0" fontId="183" fillId="4" borderId="9" xfId="1" applyNumberFormat="1" applyFont="1" applyFill="1" applyBorder="1" applyAlignment="1">
      <alignment horizontal="center" vertical="center"/>
    </xf>
    <xf numFmtId="0" fontId="184" fillId="4" borderId="9" xfId="1" applyNumberFormat="1" applyFont="1" applyFill="1" applyBorder="1" applyAlignment="1">
      <alignment horizontal="center" vertical="center"/>
    </xf>
    <xf numFmtId="0" fontId="177" fillId="4" borderId="9" xfId="2" applyFont="1" applyFill="1" applyBorder="1" applyAlignment="1">
      <alignment horizontal="center" vertical="center"/>
    </xf>
    <xf numFmtId="0" fontId="177" fillId="4" borderId="40" xfId="2" applyFont="1" applyFill="1" applyBorder="1" applyAlignment="1">
      <alignment horizontal="center" vertical="center"/>
    </xf>
    <xf numFmtId="0" fontId="185" fillId="0" borderId="11" xfId="1" applyFont="1" applyFill="1" applyBorder="1" applyAlignment="1">
      <alignment horizontal="left" vertical="center"/>
    </xf>
    <xf numFmtId="0" fontId="183" fillId="3" borderId="14" xfId="1" applyFont="1" applyFill="1" applyBorder="1" applyAlignment="1">
      <alignment horizontal="left" vertical="center"/>
    </xf>
    <xf numFmtId="0" fontId="185" fillId="0" borderId="14" xfId="1" applyFont="1" applyFill="1" applyBorder="1" applyAlignment="1">
      <alignment horizontal="left" vertical="center"/>
    </xf>
    <xf numFmtId="0" fontId="183" fillId="0" borderId="14" xfId="1" applyFont="1" applyFill="1" applyBorder="1" applyAlignment="1">
      <alignment horizontal="left" vertical="center"/>
    </xf>
    <xf numFmtId="0" fontId="0" fillId="4" borderId="43" xfId="0" applyFill="1" applyBorder="1"/>
    <xf numFmtId="0" fontId="163" fillId="0" borderId="1" xfId="2" applyFont="1" applyBorder="1" applyAlignment="1">
      <alignment horizontal="center" vertical="center"/>
    </xf>
    <xf numFmtId="0" fontId="163" fillId="0" borderId="1" xfId="2" applyFont="1" applyBorder="1" applyAlignment="1">
      <alignment horizontal="center" vertical="center" wrapText="1"/>
    </xf>
    <xf numFmtId="0" fontId="185" fillId="0" borderId="1" xfId="1" applyFont="1" applyFill="1" applyBorder="1" applyAlignment="1">
      <alignment horizontal="center" vertical="center"/>
    </xf>
    <xf numFmtId="0" fontId="183" fillId="0" borderId="1" xfId="1" applyFont="1" applyFill="1" applyBorder="1" applyAlignment="1">
      <alignment horizontal="center" vertical="center"/>
    </xf>
    <xf numFmtId="0" fontId="184" fillId="0" borderId="1" xfId="1" applyFont="1" applyFill="1" applyBorder="1" applyAlignment="1">
      <alignment horizontal="center" vertical="center"/>
    </xf>
    <xf numFmtId="0" fontId="183" fillId="3" borderId="1" xfId="1" applyFont="1" applyFill="1" applyBorder="1" applyAlignment="1">
      <alignment horizontal="center" vertical="center"/>
    </xf>
    <xf numFmtId="0" fontId="163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14" fontId="167" fillId="3" borderId="0" xfId="2" applyNumberFormat="1" applyFont="1" applyFill="1" applyBorder="1" applyAlignment="1">
      <alignment horizontal="center" vertical="center"/>
    </xf>
    <xf numFmtId="3" fontId="183" fillId="4" borderId="1" xfId="1" applyNumberFormat="1" applyFont="1" applyFill="1" applyBorder="1" applyAlignment="1">
      <alignment horizontal="center" vertical="center"/>
    </xf>
    <xf numFmtId="3" fontId="184" fillId="4" borderId="1" xfId="1" applyNumberFormat="1" applyFont="1" applyFill="1" applyBorder="1" applyAlignment="1">
      <alignment horizontal="center" vertical="center"/>
    </xf>
    <xf numFmtId="14" fontId="167" fillId="3" borderId="0" xfId="2" applyNumberFormat="1" applyFont="1" applyFill="1" applyBorder="1" applyAlignment="1">
      <alignment vertical="center"/>
    </xf>
    <xf numFmtId="0" fontId="185" fillId="0" borderId="31" xfId="1" applyFont="1" applyFill="1" applyBorder="1" applyAlignment="1">
      <alignment horizontal="left" vertical="center"/>
    </xf>
    <xf numFmtId="0" fontId="183" fillId="4" borderId="4" xfId="1" applyFont="1" applyFill="1" applyBorder="1" applyAlignment="1">
      <alignment horizontal="left" vertical="center"/>
    </xf>
    <xf numFmtId="0" fontId="183" fillId="3" borderId="4" xfId="1" applyFont="1" applyFill="1" applyBorder="1" applyAlignment="1">
      <alignment horizontal="left" vertical="center"/>
    </xf>
    <xf numFmtId="0" fontId="185" fillId="0" borderId="4" xfId="1" applyFont="1" applyFill="1" applyBorder="1" applyAlignment="1">
      <alignment horizontal="left" vertical="center"/>
    </xf>
    <xf numFmtId="0" fontId="183" fillId="0" borderId="4" xfId="1" applyFont="1" applyFill="1" applyBorder="1" applyAlignment="1">
      <alignment horizontal="left" vertical="center"/>
    </xf>
    <xf numFmtId="0" fontId="183" fillId="12" borderId="4" xfId="1" applyFont="1" applyFill="1" applyBorder="1" applyAlignment="1">
      <alignment horizontal="left" vertical="center"/>
    </xf>
    <xf numFmtId="3" fontId="183" fillId="12" borderId="1" xfId="1" applyNumberFormat="1" applyFont="1" applyFill="1" applyBorder="1" applyAlignment="1">
      <alignment horizontal="center" vertical="center"/>
    </xf>
    <xf numFmtId="3" fontId="184" fillId="12" borderId="1" xfId="1" applyNumberFormat="1" applyFont="1" applyFill="1" applyBorder="1" applyAlignment="1">
      <alignment horizontal="center" vertical="center"/>
    </xf>
    <xf numFmtId="0" fontId="177" fillId="12" borderId="1" xfId="2" applyFont="1" applyFill="1" applyBorder="1" applyAlignment="1">
      <alignment horizontal="center" vertical="center"/>
    </xf>
    <xf numFmtId="0" fontId="177" fillId="12" borderId="24" xfId="2" applyFont="1" applyFill="1" applyBorder="1" applyAlignment="1">
      <alignment horizontal="center" vertical="center"/>
    </xf>
    <xf numFmtId="0" fontId="183" fillId="11" borderId="4" xfId="1" applyFont="1" applyFill="1" applyBorder="1" applyAlignment="1">
      <alignment horizontal="left" vertical="center"/>
    </xf>
    <xf numFmtId="3" fontId="183" fillId="11" borderId="1" xfId="1" applyNumberFormat="1" applyFont="1" applyFill="1" applyBorder="1" applyAlignment="1">
      <alignment horizontal="center" vertical="center"/>
    </xf>
    <xf numFmtId="3" fontId="184" fillId="11" borderId="1" xfId="1" applyNumberFormat="1" applyFont="1" applyFill="1" applyBorder="1" applyAlignment="1">
      <alignment horizontal="center" vertical="center"/>
    </xf>
    <xf numFmtId="0" fontId="183" fillId="13" borderId="4" xfId="1" applyFont="1" applyFill="1" applyBorder="1" applyAlignment="1">
      <alignment horizontal="left" vertical="center"/>
    </xf>
    <xf numFmtId="3" fontId="183" fillId="13" borderId="1" xfId="1" applyNumberFormat="1" applyFont="1" applyFill="1" applyBorder="1" applyAlignment="1">
      <alignment horizontal="center" vertical="center"/>
    </xf>
    <xf numFmtId="3" fontId="184" fillId="13" borderId="1" xfId="1" applyNumberFormat="1" applyFont="1" applyFill="1" applyBorder="1" applyAlignment="1">
      <alignment horizontal="center" vertical="center"/>
    </xf>
    <xf numFmtId="0" fontId="177" fillId="13" borderId="1" xfId="2" applyFont="1" applyFill="1" applyBorder="1" applyAlignment="1">
      <alignment horizontal="center" vertical="center"/>
    </xf>
    <xf numFmtId="0" fontId="177" fillId="13" borderId="24" xfId="2" applyFont="1" applyFill="1" applyBorder="1" applyAlignment="1">
      <alignment horizontal="center" vertical="center"/>
    </xf>
    <xf numFmtId="0" fontId="177" fillId="12" borderId="22" xfId="2" applyFont="1" applyFill="1" applyBorder="1" applyAlignment="1">
      <alignment horizontal="center" vertical="center"/>
    </xf>
    <xf numFmtId="0" fontId="161" fillId="3" borderId="36" xfId="0" applyFont="1" applyFill="1" applyBorder="1" applyAlignment="1">
      <alignment horizontal="center" vertical="center"/>
    </xf>
    <xf numFmtId="0" fontId="185" fillId="0" borderId="1" xfId="1" applyFont="1" applyFill="1" applyBorder="1" applyAlignment="1">
      <alignment horizontal="left" vertical="center"/>
    </xf>
    <xf numFmtId="0" fontId="183" fillId="0" borderId="1" xfId="1" applyFont="1" applyFill="1" applyBorder="1" applyAlignment="1">
      <alignment horizontal="left" vertical="center"/>
    </xf>
    <xf numFmtId="0" fontId="185" fillId="0" borderId="10" xfId="1" applyFont="1" applyFill="1" applyBorder="1" applyAlignment="1">
      <alignment horizontal="left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77" fillId="0" borderId="10" xfId="2" applyFont="1" applyFill="1" applyBorder="1" applyAlignment="1">
      <alignment horizontal="center" vertical="center"/>
    </xf>
    <xf numFmtId="0" fontId="163" fillId="0" borderId="47" xfId="2" applyFont="1" applyBorder="1" applyAlignment="1">
      <alignment horizontal="center" vertical="center"/>
    </xf>
    <xf numFmtId="0" fontId="163" fillId="0" borderId="48" xfId="2" applyFont="1" applyBorder="1" applyAlignment="1">
      <alignment horizontal="center" vertical="center"/>
    </xf>
    <xf numFmtId="0" fontId="163" fillId="0" borderId="49" xfId="2" applyFont="1" applyBorder="1" applyAlignment="1">
      <alignment horizontal="center" vertical="center" wrapText="1"/>
    </xf>
    <xf numFmtId="0" fontId="163" fillId="0" borderId="49" xfId="2" applyFont="1" applyBorder="1" applyAlignment="1">
      <alignment horizontal="center" vertical="center"/>
    </xf>
    <xf numFmtId="0" fontId="163" fillId="0" borderId="50" xfId="2" applyFont="1" applyBorder="1" applyAlignment="1">
      <alignment horizontal="center" vertical="center"/>
    </xf>
    <xf numFmtId="0" fontId="177" fillId="0" borderId="45" xfId="2" applyFont="1" applyFill="1" applyBorder="1" applyAlignment="1">
      <alignment horizontal="center" vertical="center"/>
    </xf>
    <xf numFmtId="0" fontId="177" fillId="3" borderId="51" xfId="2" applyFont="1" applyFill="1" applyBorder="1" applyAlignment="1">
      <alignment horizontal="center" vertical="center"/>
    </xf>
    <xf numFmtId="0" fontId="177" fillId="0" borderId="52" xfId="2" applyFont="1" applyFill="1" applyBorder="1" applyAlignment="1">
      <alignment horizontal="center" vertical="center"/>
    </xf>
    <xf numFmtId="0" fontId="185" fillId="0" borderId="44" xfId="1" applyFont="1" applyFill="1" applyBorder="1" applyAlignment="1">
      <alignment horizontal="left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0" fontId="177" fillId="0" borderId="9" xfId="2" applyFont="1" applyFill="1" applyBorder="1" applyAlignment="1">
      <alignment horizontal="center" vertical="center"/>
    </xf>
    <xf numFmtId="0" fontId="177" fillId="0" borderId="40" xfId="2" applyFont="1" applyFill="1" applyBorder="1" applyAlignment="1">
      <alignment horizontal="center" vertical="center"/>
    </xf>
    <xf numFmtId="3" fontId="177" fillId="0" borderId="12" xfId="2" applyNumberFormat="1" applyFont="1" applyFill="1" applyBorder="1" applyAlignment="1">
      <alignment horizontal="center" vertical="center"/>
    </xf>
    <xf numFmtId="3" fontId="177" fillId="0" borderId="1" xfId="2" applyNumberFormat="1" applyFont="1" applyFill="1" applyBorder="1" applyAlignment="1">
      <alignment horizontal="center" vertical="center"/>
    </xf>
    <xf numFmtId="0" fontId="185" fillId="4" borderId="44" xfId="1" applyFont="1" applyFill="1" applyBorder="1" applyAlignment="1">
      <alignment horizontal="left" vertical="center"/>
    </xf>
    <xf numFmtId="3" fontId="183" fillId="4" borderId="9" xfId="1" applyNumberFormat="1" applyFont="1" applyFill="1" applyBorder="1" applyAlignment="1">
      <alignment horizontal="center" vertical="center"/>
    </xf>
    <xf numFmtId="3" fontId="184" fillId="4" borderId="9" xfId="1" applyNumberFormat="1" applyFont="1" applyFill="1" applyBorder="1" applyAlignment="1">
      <alignment horizontal="center" vertical="center"/>
    </xf>
    <xf numFmtId="0" fontId="183" fillId="4" borderId="14" xfId="1" applyFont="1" applyFill="1" applyBorder="1" applyAlignment="1">
      <alignment horizontal="left" vertical="center"/>
    </xf>
    <xf numFmtId="3" fontId="177" fillId="4" borderId="1" xfId="2" applyNumberFormat="1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183" fillId="0" borderId="12" xfId="1" applyNumberFormat="1" applyFont="1" applyFill="1" applyBorder="1" applyAlignment="1">
      <alignment horizontal="center" vertical="center"/>
    </xf>
    <xf numFmtId="0" fontId="183" fillId="0" borderId="44" xfId="1" applyFont="1" applyFill="1" applyBorder="1" applyAlignment="1">
      <alignment horizontal="left" vertical="center"/>
    </xf>
    <xf numFmtId="3" fontId="177" fillId="0" borderId="9" xfId="2" applyNumberFormat="1" applyFont="1" applyFill="1" applyBorder="1" applyAlignment="1">
      <alignment horizontal="center" vertical="center"/>
    </xf>
    <xf numFmtId="0" fontId="183" fillId="0" borderId="9" xfId="1" applyNumberFormat="1" applyFont="1" applyFill="1" applyBorder="1" applyAlignment="1">
      <alignment horizontal="center" vertical="center"/>
    </xf>
    <xf numFmtId="0" fontId="163" fillId="5" borderId="21" xfId="2" applyFont="1" applyFill="1" applyBorder="1" applyAlignment="1">
      <alignment horizontal="center" vertical="center"/>
    </xf>
    <xf numFmtId="0" fontId="163" fillId="5" borderId="30" xfId="2" applyFont="1" applyFill="1" applyBorder="1" applyAlignment="1">
      <alignment horizontal="center" vertical="center"/>
    </xf>
    <xf numFmtId="0" fontId="161" fillId="5" borderId="36" xfId="0" applyFont="1" applyFill="1" applyBorder="1" applyAlignment="1">
      <alignment horizontal="center" vertical="center"/>
    </xf>
    <xf numFmtId="0" fontId="163" fillId="5" borderId="35" xfId="2" applyFont="1" applyFill="1" applyBorder="1" applyAlignment="1">
      <alignment horizontal="center" vertical="center"/>
    </xf>
    <xf numFmtId="0" fontId="163" fillId="5" borderId="25" xfId="2" applyFont="1" applyFill="1" applyBorder="1" applyAlignment="1">
      <alignment horizontal="center" vertical="center" wrapText="1"/>
    </xf>
    <xf numFmtId="0" fontId="163" fillId="5" borderId="25" xfId="2" applyFont="1" applyFill="1" applyBorder="1" applyAlignment="1">
      <alignment horizontal="center" vertical="center"/>
    </xf>
    <xf numFmtId="0" fontId="163" fillId="5" borderId="13" xfId="2" applyFont="1" applyFill="1" applyBorder="1" applyAlignment="1">
      <alignment horizontal="center" vertical="center"/>
    </xf>
    <xf numFmtId="0" fontId="185" fillId="5" borderId="11" xfId="1" applyFont="1" applyFill="1" applyBorder="1" applyAlignment="1">
      <alignment horizontal="left" vertical="center"/>
    </xf>
    <xf numFmtId="3" fontId="183" fillId="5" borderId="12" xfId="1" applyNumberFormat="1" applyFont="1" applyFill="1" applyBorder="1" applyAlignment="1">
      <alignment horizontal="center" vertical="center"/>
    </xf>
    <xf numFmtId="3" fontId="184" fillId="5" borderId="12" xfId="1" applyNumberFormat="1" applyFont="1" applyFill="1" applyBorder="1" applyAlignment="1">
      <alignment horizontal="center" vertical="center"/>
    </xf>
    <xf numFmtId="3" fontId="177" fillId="5" borderId="12" xfId="2" applyNumberFormat="1" applyFont="1" applyFill="1" applyBorder="1" applyAlignment="1">
      <alignment horizontal="center" vertical="center"/>
    </xf>
    <xf numFmtId="0" fontId="183" fillId="5" borderId="12" xfId="1" applyNumberFormat="1" applyFont="1" applyFill="1" applyBorder="1" applyAlignment="1">
      <alignment horizontal="center" vertical="center"/>
    </xf>
    <xf numFmtId="0" fontId="177" fillId="5" borderId="22" xfId="2" applyFont="1" applyFill="1" applyBorder="1" applyAlignment="1">
      <alignment horizontal="center" vertical="center"/>
    </xf>
    <xf numFmtId="0" fontId="185" fillId="5" borderId="14" xfId="1" applyFont="1" applyFill="1" applyBorder="1" applyAlignment="1">
      <alignment horizontal="left" vertical="center"/>
    </xf>
    <xf numFmtId="3" fontId="183" fillId="5" borderId="1" xfId="1" applyNumberFormat="1" applyFont="1" applyFill="1" applyBorder="1" applyAlignment="1">
      <alignment horizontal="center" vertical="center"/>
    </xf>
    <xf numFmtId="3" fontId="184" fillId="5" borderId="1" xfId="1" applyNumberFormat="1" applyFont="1" applyFill="1" applyBorder="1" applyAlignment="1">
      <alignment horizontal="center" vertical="center"/>
    </xf>
    <xf numFmtId="3" fontId="177" fillId="5" borderId="1" xfId="2" applyNumberFormat="1" applyFont="1" applyFill="1" applyBorder="1" applyAlignment="1">
      <alignment horizontal="center" vertical="center"/>
    </xf>
    <xf numFmtId="0" fontId="183" fillId="5" borderId="1" xfId="1" applyNumberFormat="1" applyFont="1" applyFill="1" applyBorder="1" applyAlignment="1">
      <alignment horizontal="center" vertical="center"/>
    </xf>
    <xf numFmtId="0" fontId="177" fillId="5" borderId="24" xfId="2" applyFont="1" applyFill="1" applyBorder="1" applyAlignment="1">
      <alignment horizontal="center" vertical="center"/>
    </xf>
    <xf numFmtId="0" fontId="183" fillId="5" borderId="14" xfId="1" applyFont="1" applyFill="1" applyBorder="1" applyAlignment="1">
      <alignment horizontal="left" vertical="center"/>
    </xf>
    <xf numFmtId="0" fontId="163" fillId="5" borderId="16" xfId="0" applyFont="1" applyFill="1" applyBorder="1" applyAlignment="1">
      <alignment horizontal="left" vertical="center"/>
    </xf>
    <xf numFmtId="3" fontId="163" fillId="5" borderId="17" xfId="0" applyNumberFormat="1" applyFont="1" applyFill="1" applyBorder="1" applyAlignment="1">
      <alignment horizontal="center" vertical="center"/>
    </xf>
    <xf numFmtId="0" fontId="177" fillId="5" borderId="23" xfId="2" applyFont="1" applyFill="1" applyBorder="1" applyAlignment="1">
      <alignment horizontal="center" vertical="center"/>
    </xf>
    <xf numFmtId="0" fontId="176" fillId="5" borderId="1" xfId="0" applyFont="1" applyFill="1" applyBorder="1" applyAlignment="1">
      <alignment horizontal="center" vertical="center"/>
    </xf>
    <xf numFmtId="0" fontId="161" fillId="5" borderId="4" xfId="0" applyFont="1" applyFill="1" applyBorder="1" applyAlignment="1">
      <alignment horizontal="left" vertical="center"/>
    </xf>
    <xf numFmtId="3" fontId="161" fillId="5" borderId="1" xfId="0" applyNumberFormat="1" applyFont="1" applyFill="1" applyBorder="1" applyAlignment="1">
      <alignment horizontal="center" vertical="center"/>
    </xf>
    <xf numFmtId="0" fontId="0" fillId="5" borderId="1" xfId="0" applyFill="1" applyBorder="1"/>
    <xf numFmtId="0" fontId="0" fillId="5" borderId="0" xfId="0" applyFill="1"/>
    <xf numFmtId="0" fontId="183" fillId="0" borderId="11" xfId="1" applyFont="1" applyFill="1" applyBorder="1" applyAlignment="1">
      <alignment horizontal="left" vertical="center"/>
    </xf>
    <xf numFmtId="3" fontId="186" fillId="0" borderId="12" xfId="2" applyNumberFormat="1" applyFont="1" applyFill="1" applyBorder="1" applyAlignment="1">
      <alignment horizontal="center" vertical="center"/>
    </xf>
    <xf numFmtId="0" fontId="186" fillId="0" borderId="22" xfId="2" applyFont="1" applyFill="1" applyBorder="1" applyAlignment="1">
      <alignment horizontal="center" vertical="center"/>
    </xf>
    <xf numFmtId="3" fontId="186" fillId="0" borderId="1" xfId="2" applyNumberFormat="1" applyFont="1" applyFill="1" applyBorder="1" applyAlignment="1">
      <alignment horizontal="center" vertical="center"/>
    </xf>
    <xf numFmtId="3" fontId="186" fillId="4" borderId="1" xfId="2" applyNumberFormat="1" applyFont="1" applyFill="1" applyBorder="1" applyAlignment="1">
      <alignment horizontal="center" vertical="center"/>
    </xf>
    <xf numFmtId="0" fontId="186" fillId="4" borderId="24" xfId="2" applyFont="1" applyFill="1" applyBorder="1" applyAlignment="1">
      <alignment horizontal="center" vertical="center"/>
    </xf>
    <xf numFmtId="3" fontId="183" fillId="0" borderId="1" xfId="1" applyNumberFormat="1" applyFont="1" applyFill="1" applyBorder="1" applyAlignment="1">
      <alignment vertical="center"/>
    </xf>
    <xf numFmtId="0" fontId="186" fillId="0" borderId="24" xfId="2" applyFont="1" applyFill="1" applyBorder="1" applyAlignment="1">
      <alignment vertical="center"/>
    </xf>
    <xf numFmtId="3" fontId="183" fillId="0" borderId="9" xfId="1" applyNumberFormat="1" applyFont="1" applyFill="1" applyBorder="1" applyAlignment="1">
      <alignment horizontal="center" vertical="center"/>
    </xf>
    <xf numFmtId="0" fontId="186" fillId="0" borderId="40" xfId="2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vertical="center"/>
    </xf>
    <xf numFmtId="3" fontId="186" fillId="0" borderId="9" xfId="2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0" fontId="186" fillId="0" borderId="40" xfId="2" applyFont="1" applyFill="1" applyBorder="1" applyAlignment="1">
      <alignment horizontal="center" vertical="center"/>
    </xf>
    <xf numFmtId="0" fontId="186" fillId="4" borderId="24" xfId="2" applyFont="1" applyFill="1" applyBorder="1" applyAlignment="1">
      <alignment horizontal="center" vertical="center" wrapText="1"/>
    </xf>
    <xf numFmtId="3" fontId="186" fillId="3" borderId="1" xfId="2" applyNumberFormat="1" applyFont="1" applyFill="1" applyBorder="1" applyAlignment="1">
      <alignment horizontal="center" vertical="center"/>
    </xf>
    <xf numFmtId="3" fontId="184" fillId="0" borderId="1" xfId="1" applyNumberFormat="1" applyFont="1" applyFill="1" applyBorder="1" applyAlignment="1">
      <alignment vertical="center"/>
    </xf>
    <xf numFmtId="0" fontId="183" fillId="0" borderId="11" xfId="1" applyFont="1" applyFill="1" applyBorder="1" applyAlignment="1">
      <alignment horizontal="left"/>
    </xf>
    <xf numFmtId="3" fontId="183" fillId="0" borderId="12" xfId="1" applyNumberFormat="1" applyFont="1" applyFill="1" applyBorder="1" applyAlignment="1">
      <alignment horizontal="center"/>
    </xf>
    <xf numFmtId="3" fontId="184" fillId="0" borderId="12" xfId="1" applyNumberFormat="1" applyFont="1" applyFill="1" applyBorder="1" applyAlignment="1">
      <alignment horizontal="center"/>
    </xf>
    <xf numFmtId="0" fontId="183" fillId="0" borderId="12" xfId="1" applyNumberFormat="1" applyFont="1" applyFill="1" applyBorder="1" applyAlignment="1">
      <alignment horizontal="center"/>
    </xf>
    <xf numFmtId="0" fontId="183" fillId="7" borderId="14" xfId="1" applyFont="1" applyFill="1" applyBorder="1" applyAlignment="1">
      <alignment horizontal="left" vertical="center"/>
    </xf>
    <xf numFmtId="0" fontId="183" fillId="3" borderId="44" xfId="1" applyFont="1" applyFill="1" applyBorder="1" applyAlignment="1">
      <alignment horizontal="left" vertical="center"/>
    </xf>
    <xf numFmtId="3" fontId="183" fillId="3" borderId="9" xfId="1" applyNumberFormat="1" applyFont="1" applyFill="1" applyBorder="1" applyAlignment="1">
      <alignment horizontal="center" vertical="center"/>
    </xf>
    <xf numFmtId="3" fontId="184" fillId="3" borderId="9" xfId="1" applyNumberFormat="1" applyFont="1" applyFill="1" applyBorder="1" applyAlignment="1">
      <alignment horizontal="center" vertical="center"/>
    </xf>
    <xf numFmtId="0" fontId="183" fillId="3" borderId="1" xfId="1" applyFont="1" applyFill="1" applyBorder="1" applyAlignment="1">
      <alignment horizontal="left" vertical="center"/>
    </xf>
    <xf numFmtId="0" fontId="183" fillId="4" borderId="1" xfId="1" applyFont="1" applyFill="1" applyBorder="1" applyAlignment="1">
      <alignment horizontal="left" vertical="center"/>
    </xf>
    <xf numFmtId="0" fontId="183" fillId="3" borderId="16" xfId="1" applyFont="1" applyFill="1" applyBorder="1" applyAlignment="1">
      <alignment horizontal="left" vertical="center"/>
    </xf>
    <xf numFmtId="3" fontId="183" fillId="3" borderId="17" xfId="1" applyNumberFormat="1" applyFont="1" applyFill="1" applyBorder="1" applyAlignment="1">
      <alignment horizontal="center" vertical="center"/>
    </xf>
    <xf numFmtId="3" fontId="184" fillId="3" borderId="17" xfId="1" applyNumberFormat="1" applyFont="1" applyFill="1" applyBorder="1" applyAlignment="1">
      <alignment horizontal="center" vertical="center"/>
    </xf>
    <xf numFmtId="0" fontId="183" fillId="3" borderId="17" xfId="1" applyNumberFormat="1" applyFont="1" applyFill="1" applyBorder="1" applyAlignment="1">
      <alignment horizontal="center" vertical="center"/>
    </xf>
    <xf numFmtId="0" fontId="185" fillId="0" borderId="0" xfId="0" applyFont="1"/>
    <xf numFmtId="0" fontId="187" fillId="0" borderId="21" xfId="2" applyFont="1" applyBorder="1" applyAlignment="1">
      <alignment horizontal="center" vertical="center"/>
    </xf>
    <xf numFmtId="0" fontId="187" fillId="0" borderId="30" xfId="2" applyFont="1" applyBorder="1" applyAlignment="1">
      <alignment horizontal="center" vertical="center"/>
    </xf>
    <xf numFmtId="0" fontId="187" fillId="3" borderId="36" xfId="0" applyFont="1" applyFill="1" applyBorder="1" applyAlignment="1">
      <alignment horizontal="center" vertical="center"/>
    </xf>
    <xf numFmtId="0" fontId="187" fillId="0" borderId="35" xfId="2" applyFont="1" applyBorder="1" applyAlignment="1">
      <alignment horizontal="center" vertical="center"/>
    </xf>
    <xf numFmtId="0" fontId="187" fillId="0" borderId="25" xfId="2" applyFont="1" applyBorder="1" applyAlignment="1">
      <alignment horizontal="center" vertical="center" wrapText="1"/>
    </xf>
    <xf numFmtId="0" fontId="187" fillId="0" borderId="25" xfId="2" applyFont="1" applyBorder="1" applyAlignment="1">
      <alignment horizontal="center" vertical="center"/>
    </xf>
    <xf numFmtId="0" fontId="187" fillId="0" borderId="13" xfId="2" applyFont="1" applyBorder="1" applyAlignment="1">
      <alignment horizontal="center" vertical="center"/>
    </xf>
    <xf numFmtId="3" fontId="183" fillId="0" borderId="12" xfId="2" applyNumberFormat="1" applyFont="1" applyFill="1" applyBorder="1" applyAlignment="1">
      <alignment horizontal="center" vertical="center"/>
    </xf>
    <xf numFmtId="0" fontId="183" fillId="0" borderId="22" xfId="2" applyFont="1" applyFill="1" applyBorder="1" applyAlignment="1">
      <alignment horizontal="center" vertical="center"/>
    </xf>
    <xf numFmtId="3" fontId="183" fillId="0" borderId="1" xfId="2" applyNumberFormat="1" applyFont="1" applyFill="1" applyBorder="1" applyAlignment="1">
      <alignment horizontal="center" vertical="center"/>
    </xf>
    <xf numFmtId="0" fontId="183" fillId="0" borderId="24" xfId="2" applyFont="1" applyFill="1" applyBorder="1" applyAlignment="1">
      <alignment horizontal="center" vertical="center"/>
    </xf>
    <xf numFmtId="3" fontId="183" fillId="3" borderId="1" xfId="2" applyNumberFormat="1" applyFont="1" applyFill="1" applyBorder="1" applyAlignment="1">
      <alignment horizontal="center" vertical="center"/>
    </xf>
    <xf numFmtId="3" fontId="183" fillId="4" borderId="1" xfId="2" applyNumberFormat="1" applyFont="1" applyFill="1" applyBorder="1" applyAlignment="1">
      <alignment horizontal="center" vertical="center"/>
    </xf>
    <xf numFmtId="0" fontId="183" fillId="4" borderId="24" xfId="2" applyFont="1" applyFill="1" applyBorder="1" applyAlignment="1">
      <alignment horizontal="center" vertical="center"/>
    </xf>
    <xf numFmtId="0" fontId="187" fillId="0" borderId="16" xfId="0" applyFont="1" applyFill="1" applyBorder="1" applyAlignment="1">
      <alignment horizontal="left" vertical="center"/>
    </xf>
    <xf numFmtId="3" fontId="187" fillId="3" borderId="17" xfId="0" applyNumberFormat="1" applyFont="1" applyFill="1" applyBorder="1" applyAlignment="1">
      <alignment horizontal="center" vertical="center"/>
    </xf>
    <xf numFmtId="0" fontId="185" fillId="3" borderId="23" xfId="2" applyFont="1" applyFill="1" applyBorder="1" applyAlignment="1">
      <alignment horizontal="center" vertical="center"/>
    </xf>
    <xf numFmtId="0" fontId="185" fillId="7" borderId="4" xfId="0" applyFont="1" applyFill="1" applyBorder="1" applyAlignment="1">
      <alignment horizontal="center" vertical="center"/>
    </xf>
    <xf numFmtId="0" fontId="185" fillId="7" borderId="1" xfId="0" applyFont="1" applyFill="1" applyBorder="1" applyAlignment="1">
      <alignment horizontal="center" vertical="center"/>
    </xf>
    <xf numFmtId="0" fontId="188" fillId="7" borderId="1" xfId="0" applyFont="1" applyFill="1" applyBorder="1" applyAlignment="1">
      <alignment horizontal="center" vertical="center"/>
    </xf>
    <xf numFmtId="0" fontId="187" fillId="0" borderId="4" xfId="0" applyFont="1" applyFill="1" applyBorder="1" applyAlignment="1">
      <alignment horizontal="left" vertical="center"/>
    </xf>
    <xf numFmtId="3" fontId="187" fillId="3" borderId="1" xfId="0" applyNumberFormat="1" applyFont="1" applyFill="1" applyBorder="1" applyAlignment="1">
      <alignment horizontal="center" vertical="center"/>
    </xf>
    <xf numFmtId="0" fontId="185" fillId="0" borderId="1" xfId="0" applyFont="1" applyBorder="1"/>
    <xf numFmtId="3" fontId="187" fillId="0" borderId="1" xfId="0" applyNumberFormat="1" applyFont="1" applyFill="1" applyBorder="1" applyAlignment="1">
      <alignment horizontal="center" vertical="center"/>
    </xf>
    <xf numFmtId="0" fontId="183" fillId="3" borderId="24" xfId="2" applyFont="1" applyFill="1" applyBorder="1" applyAlignment="1">
      <alignment horizontal="center" vertical="center"/>
    </xf>
    <xf numFmtId="3" fontId="183" fillId="0" borderId="12" xfId="2" applyNumberFormat="1" applyFont="1" applyFill="1" applyBorder="1" applyAlignment="1">
      <alignment horizontal="center"/>
    </xf>
    <xf numFmtId="0" fontId="183" fillId="0" borderId="22" xfId="2" applyFont="1" applyFill="1" applyBorder="1" applyAlignment="1">
      <alignment horizontal="center"/>
    </xf>
    <xf numFmtId="0" fontId="183" fillId="7" borderId="24" xfId="2" applyFont="1" applyFill="1" applyBorder="1" applyAlignment="1">
      <alignment horizontal="center" vertical="center"/>
    </xf>
    <xf numFmtId="3" fontId="183" fillId="3" borderId="9" xfId="2" applyNumberFormat="1" applyFont="1" applyFill="1" applyBorder="1" applyAlignment="1">
      <alignment horizontal="center" vertical="center"/>
    </xf>
    <xf numFmtId="0" fontId="183" fillId="0" borderId="40" xfId="2" applyFont="1" applyFill="1" applyBorder="1" applyAlignment="1">
      <alignment horizontal="center" vertical="center"/>
    </xf>
    <xf numFmtId="0" fontId="183" fillId="0" borderId="1" xfId="2" applyFont="1" applyFill="1" applyBorder="1" applyAlignment="1">
      <alignment horizontal="center" vertical="center"/>
    </xf>
    <xf numFmtId="0" fontId="183" fillId="3" borderId="1" xfId="2" applyFont="1" applyFill="1" applyBorder="1" applyAlignment="1">
      <alignment horizontal="center" vertical="center"/>
    </xf>
    <xf numFmtId="0" fontId="183" fillId="4" borderId="1" xfId="2" applyFont="1" applyFill="1" applyBorder="1" applyAlignment="1">
      <alignment horizontal="center" vertical="center"/>
    </xf>
    <xf numFmtId="3" fontId="183" fillId="0" borderId="9" xfId="2" applyNumberFormat="1" applyFont="1" applyFill="1" applyBorder="1" applyAlignment="1">
      <alignment horizontal="center" vertical="center"/>
    </xf>
    <xf numFmtId="3" fontId="183" fillId="3" borderId="17" xfId="2" applyNumberFormat="1" applyFont="1" applyFill="1" applyBorder="1" applyAlignment="1">
      <alignment horizontal="center" vertical="center"/>
    </xf>
    <xf numFmtId="0" fontId="183" fillId="3" borderId="23" xfId="2" applyFont="1" applyFill="1" applyBorder="1" applyAlignment="1">
      <alignment horizontal="center" vertical="center"/>
    </xf>
    <xf numFmtId="0" fontId="187" fillId="0" borderId="57" xfId="0" applyFont="1" applyFill="1" applyBorder="1" applyAlignment="1">
      <alignment horizontal="left" vertical="center"/>
    </xf>
    <xf numFmtId="3" fontId="187" fillId="3" borderId="58" xfId="0" applyNumberFormat="1" applyFont="1" applyFill="1" applyBorder="1" applyAlignment="1">
      <alignment horizontal="center" vertical="center"/>
    </xf>
    <xf numFmtId="0" fontId="185" fillId="3" borderId="18" xfId="2" applyFont="1" applyFill="1" applyBorder="1" applyAlignment="1">
      <alignment horizontal="center" vertical="center"/>
    </xf>
    <xf numFmtId="0" fontId="185" fillId="7" borderId="11" xfId="0" applyFont="1" applyFill="1" applyBorder="1" applyAlignment="1"/>
    <xf numFmtId="0" fontId="185" fillId="7" borderId="12" xfId="0" applyFont="1" applyFill="1" applyBorder="1" applyAlignment="1">
      <alignment horizontal="center" vertical="center"/>
    </xf>
    <xf numFmtId="0" fontId="188" fillId="7" borderId="12" xfId="0" applyFont="1" applyFill="1" applyBorder="1" applyAlignment="1">
      <alignment horizontal="center" vertical="center"/>
    </xf>
    <xf numFmtId="0" fontId="188" fillId="7" borderId="22" xfId="0" applyFont="1" applyFill="1" applyBorder="1" applyAlignment="1">
      <alignment horizontal="center" vertical="center"/>
    </xf>
    <xf numFmtId="0" fontId="185" fillId="7" borderId="14" xfId="0" applyFont="1" applyFill="1" applyBorder="1" applyAlignment="1"/>
    <xf numFmtId="0" fontId="188" fillId="7" borderId="24" xfId="0" applyFont="1" applyFill="1" applyBorder="1" applyAlignment="1">
      <alignment horizontal="center" vertical="center"/>
    </xf>
    <xf numFmtId="0" fontId="187" fillId="0" borderId="16" xfId="0" applyFont="1" applyFill="1" applyBorder="1" applyAlignment="1">
      <alignment vertical="center"/>
    </xf>
    <xf numFmtId="0" fontId="185" fillId="0" borderId="23" xfId="0" applyFont="1" applyBorder="1"/>
    <xf numFmtId="3" fontId="187" fillId="0" borderId="4" xfId="0" applyNumberFormat="1" applyFont="1" applyFill="1" applyBorder="1" applyAlignment="1">
      <alignment horizontal="center" vertical="center"/>
    </xf>
    <xf numFmtId="0" fontId="183" fillId="4" borderId="44" xfId="1" applyFont="1" applyFill="1" applyBorder="1" applyAlignment="1">
      <alignment horizontal="left" vertical="center"/>
    </xf>
    <xf numFmtId="3" fontId="183" fillId="4" borderId="9" xfId="2" applyNumberFormat="1" applyFont="1" applyFill="1" applyBorder="1" applyAlignment="1">
      <alignment horizontal="center" vertical="center"/>
    </xf>
    <xf numFmtId="0" fontId="183" fillId="4" borderId="40" xfId="2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0" fontId="183" fillId="0" borderId="16" xfId="1" applyFont="1" applyFill="1" applyBorder="1" applyAlignment="1">
      <alignment horizontal="left" vertical="center"/>
    </xf>
    <xf numFmtId="3" fontId="183" fillId="0" borderId="17" xfId="1" applyNumberFormat="1" applyFont="1" applyFill="1" applyBorder="1" applyAlignment="1">
      <alignment horizontal="center" vertical="center"/>
    </xf>
    <xf numFmtId="3" fontId="184" fillId="0" borderId="17" xfId="1" applyNumberFormat="1" applyFont="1" applyFill="1" applyBorder="1" applyAlignment="1">
      <alignment horizontal="center" vertical="center"/>
    </xf>
    <xf numFmtId="3" fontId="183" fillId="0" borderId="17" xfId="2" applyNumberFormat="1" applyFont="1" applyFill="1" applyBorder="1" applyAlignment="1">
      <alignment horizontal="center" vertical="center"/>
    </xf>
    <xf numFmtId="0" fontId="183" fillId="0" borderId="17" xfId="1" applyNumberFormat="1" applyFont="1" applyFill="1" applyBorder="1" applyAlignment="1">
      <alignment horizontal="center" vertical="center"/>
    </xf>
    <xf numFmtId="0" fontId="183" fillId="0" borderId="23" xfId="2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0" fontId="185" fillId="7" borderId="22" xfId="0" applyFont="1" applyFill="1" applyBorder="1" applyAlignment="1">
      <alignment horizontal="center" vertical="center"/>
    </xf>
    <xf numFmtId="0" fontId="183" fillId="0" borderId="12" xfId="2" applyNumberFormat="1" applyFont="1" applyFill="1" applyBorder="1" applyAlignment="1">
      <alignment horizontal="center" vertical="center"/>
    </xf>
    <xf numFmtId="0" fontId="183" fillId="0" borderId="1" xfId="2" applyNumberFormat="1" applyFont="1" applyFill="1" applyBorder="1" applyAlignment="1">
      <alignment horizontal="center" vertical="center"/>
    </xf>
    <xf numFmtId="0" fontId="183" fillId="0" borderId="9" xfId="2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0" fontId="183" fillId="0" borderId="13" xfId="2" applyFont="1" applyFill="1" applyBorder="1" applyAlignment="1">
      <alignment horizontal="center" vertical="center"/>
    </xf>
    <xf numFmtId="0" fontId="183" fillId="4" borderId="1" xfId="2" applyNumberFormat="1" applyFont="1" applyFill="1" applyBorder="1" applyAlignment="1">
      <alignment horizontal="center" vertical="center"/>
    </xf>
    <xf numFmtId="0" fontId="183" fillId="4" borderId="11" xfId="1" applyFont="1" applyFill="1" applyBorder="1" applyAlignment="1">
      <alignment horizontal="left" vertical="center"/>
    </xf>
    <xf numFmtId="3" fontId="183" fillId="4" borderId="12" xfId="1" applyNumberFormat="1" applyFont="1" applyFill="1" applyBorder="1" applyAlignment="1">
      <alignment horizontal="center" vertical="center"/>
    </xf>
    <xf numFmtId="3" fontId="184" fillId="4" borderId="12" xfId="1" applyNumberFormat="1" applyFont="1" applyFill="1" applyBorder="1" applyAlignment="1">
      <alignment horizontal="center" vertical="center"/>
    </xf>
    <xf numFmtId="0" fontId="183" fillId="4" borderId="12" xfId="2" applyNumberFormat="1" applyFont="1" applyFill="1" applyBorder="1" applyAlignment="1">
      <alignment horizontal="center" vertical="center"/>
    </xf>
    <xf numFmtId="0" fontId="183" fillId="4" borderId="12" xfId="1" applyNumberFormat="1" applyFont="1" applyFill="1" applyBorder="1" applyAlignment="1">
      <alignment horizontal="center" vertical="center"/>
    </xf>
    <xf numFmtId="0" fontId="183" fillId="4" borderId="13" xfId="2" applyFont="1" applyFill="1" applyBorder="1" applyAlignment="1">
      <alignment horizontal="center" vertical="center"/>
    </xf>
    <xf numFmtId="3" fontId="187" fillId="0" borderId="1" xfId="1" applyNumberFormat="1" applyFont="1" applyFill="1" applyBorder="1" applyAlignment="1">
      <alignment horizontal="center" vertical="center"/>
    </xf>
    <xf numFmtId="0" fontId="183" fillId="4" borderId="9" xfId="2" applyNumberFormat="1" applyFont="1" applyFill="1" applyBorder="1" applyAlignment="1">
      <alignment horizontal="center" vertical="center"/>
    </xf>
    <xf numFmtId="0" fontId="187" fillId="0" borderId="21" xfId="0" applyFont="1" applyFill="1" applyBorder="1" applyAlignment="1">
      <alignment horizontal="left" vertical="center"/>
    </xf>
    <xf numFmtId="3" fontId="187" fillId="3" borderId="49" xfId="0" applyNumberFormat="1" applyFont="1" applyFill="1" applyBorder="1" applyAlignment="1">
      <alignment horizontal="center" vertical="center"/>
    </xf>
    <xf numFmtId="0" fontId="185" fillId="3" borderId="50" xfId="2" applyFont="1" applyFill="1" applyBorder="1" applyAlignment="1">
      <alignment horizontal="center" vertical="center"/>
    </xf>
    <xf numFmtId="0" fontId="184" fillId="0" borderId="1" xfId="0" applyFont="1" applyBorder="1" applyAlignment="1">
      <alignment horizontal="center"/>
    </xf>
    <xf numFmtId="0" fontId="183" fillId="3" borderId="1" xfId="2" applyNumberFormat="1" applyFont="1" applyFill="1" applyBorder="1" applyAlignment="1">
      <alignment horizontal="center" vertical="center"/>
    </xf>
    <xf numFmtId="0" fontId="184" fillId="4" borderId="1" xfId="0" applyFont="1" applyFill="1" applyBorder="1" applyAlignment="1">
      <alignment horizontal="center"/>
    </xf>
    <xf numFmtId="0" fontId="184" fillId="3" borderId="1" xfId="0" applyFont="1" applyFill="1" applyBorder="1" applyAlignment="1">
      <alignment horizontal="center"/>
    </xf>
    <xf numFmtId="0" fontId="185" fillId="3" borderId="44" xfId="1" applyFont="1" applyFill="1" applyBorder="1" applyAlignment="1">
      <alignment horizontal="left" vertical="center"/>
    </xf>
    <xf numFmtId="0" fontId="183" fillId="3" borderId="9" xfId="2" applyNumberFormat="1" applyFont="1" applyFill="1" applyBorder="1" applyAlignment="1">
      <alignment horizontal="center" vertical="center"/>
    </xf>
    <xf numFmtId="0" fontId="183" fillId="0" borderId="64" xfId="1" applyFont="1" applyFill="1" applyBorder="1" applyAlignment="1">
      <alignment horizontal="left" vertical="center"/>
    </xf>
    <xf numFmtId="0" fontId="183" fillId="0" borderId="10" xfId="2" applyNumberFormat="1" applyFont="1" applyFill="1" applyBorder="1" applyAlignment="1">
      <alignment horizontal="center" vertical="center"/>
    </xf>
    <xf numFmtId="0" fontId="183" fillId="0" borderId="10" xfId="1" applyNumberFormat="1" applyFont="1" applyFill="1" applyBorder="1" applyAlignment="1">
      <alignment horizontal="center" vertical="center"/>
    </xf>
    <xf numFmtId="0" fontId="183" fillId="0" borderId="54" xfId="2" applyFont="1" applyFill="1" applyBorder="1" applyAlignment="1">
      <alignment horizontal="center" vertical="center"/>
    </xf>
    <xf numFmtId="0" fontId="187" fillId="0" borderId="47" xfId="2" applyFont="1" applyBorder="1" applyAlignment="1">
      <alignment horizontal="center" vertical="center"/>
    </xf>
    <xf numFmtId="0" fontId="187" fillId="3" borderId="34" xfId="0" applyFont="1" applyFill="1" applyBorder="1" applyAlignment="1">
      <alignment horizontal="center" vertical="center"/>
    </xf>
    <xf numFmtId="0" fontId="187" fillId="0" borderId="48" xfId="2" applyFont="1" applyBorder="1" applyAlignment="1">
      <alignment horizontal="center" vertical="center"/>
    </xf>
    <xf numFmtId="0" fontId="187" fillId="0" borderId="49" xfId="2" applyFont="1" applyBorder="1" applyAlignment="1">
      <alignment horizontal="center" vertical="center" wrapText="1"/>
    </xf>
    <xf numFmtId="0" fontId="187" fillId="0" borderId="49" xfId="2" applyFont="1" applyBorder="1" applyAlignment="1">
      <alignment horizontal="center" vertical="center"/>
    </xf>
    <xf numFmtId="0" fontId="187" fillId="0" borderId="50" xfId="2" applyFont="1" applyBorder="1" applyAlignment="1">
      <alignment horizontal="center" vertical="center"/>
    </xf>
    <xf numFmtId="0" fontId="183" fillId="0" borderId="65" xfId="1" applyNumberFormat="1" applyFont="1" applyFill="1" applyBorder="1" applyAlignment="1">
      <alignment horizontal="center" vertical="center"/>
    </xf>
    <xf numFmtId="0" fontId="185" fillId="0" borderId="24" xfId="2" applyFont="1" applyFill="1" applyBorder="1" applyAlignment="1">
      <alignment horizontal="center" vertical="center"/>
    </xf>
    <xf numFmtId="0" fontId="185" fillId="0" borderId="40" xfId="2" applyFont="1" applyFill="1" applyBorder="1" applyAlignment="1">
      <alignment horizontal="center" vertical="center"/>
    </xf>
    <xf numFmtId="0" fontId="190" fillId="14" borderId="1" xfId="3" applyFont="1" applyFill="1" applyBorder="1" applyAlignment="1">
      <alignment horizontal="center" vertical="center"/>
    </xf>
    <xf numFmtId="0" fontId="185" fillId="0" borderId="54" xfId="2" applyFont="1" applyFill="1" applyBorder="1" applyAlignment="1">
      <alignment horizontal="center" vertical="center"/>
    </xf>
    <xf numFmtId="0" fontId="185" fillId="4" borderId="40" xfId="2" applyFont="1" applyFill="1" applyBorder="1" applyAlignment="1">
      <alignment horizontal="center" vertical="center"/>
    </xf>
    <xf numFmtId="0" fontId="185" fillId="7" borderId="66" xfId="0" applyFont="1" applyFill="1" applyBorder="1" applyAlignment="1"/>
    <xf numFmtId="0" fontId="185" fillId="7" borderId="8" xfId="0" applyFont="1" applyFill="1" applyBorder="1" applyAlignment="1">
      <alignment horizontal="center" vertical="center"/>
    </xf>
    <xf numFmtId="0" fontId="188" fillId="7" borderId="8" xfId="0" applyFont="1" applyFill="1" applyBorder="1" applyAlignment="1">
      <alignment horizontal="center" vertical="center"/>
    </xf>
    <xf numFmtId="0" fontId="185" fillId="7" borderId="15" xfId="0" applyFont="1" applyFill="1" applyBorder="1" applyAlignment="1">
      <alignment horizontal="center" vertical="center"/>
    </xf>
    <xf numFmtId="0" fontId="185" fillId="0" borderId="0" xfId="0" applyFont="1" applyAlignment="1">
      <alignment horizont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85" fillId="0" borderId="23" xfId="0" applyFont="1" applyBorder="1" applyAlignment="1">
      <alignment horizont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7" fillId="3" borderId="47" xfId="0" applyNumberFormat="1" applyFont="1" applyFill="1" applyBorder="1" applyAlignment="1">
      <alignment horizontal="center" vertical="center"/>
    </xf>
    <xf numFmtId="3" fontId="187" fillId="3" borderId="48" xfId="0" applyNumberFormat="1" applyFont="1" applyFill="1" applyBorder="1" applyAlignment="1">
      <alignment horizontal="center" vertical="center"/>
    </xf>
    <xf numFmtId="3" fontId="187" fillId="3" borderId="34" xfId="0" applyNumberFormat="1" applyFont="1" applyFill="1" applyBorder="1" applyAlignment="1">
      <alignment horizontal="center" vertical="center"/>
    </xf>
    <xf numFmtId="3" fontId="187" fillId="3" borderId="28" xfId="0" applyNumberFormat="1" applyFont="1" applyFill="1" applyBorder="1" applyAlignment="1">
      <alignment horizontal="center" vertical="center"/>
    </xf>
    <xf numFmtId="0" fontId="185" fillId="3" borderId="29" xfId="2" applyFont="1" applyFill="1" applyBorder="1" applyAlignment="1">
      <alignment horizontal="center" vertical="center"/>
    </xf>
    <xf numFmtId="0" fontId="187" fillId="0" borderId="34" xfId="0" applyFont="1" applyFill="1" applyBorder="1" applyAlignment="1">
      <alignment vertical="center"/>
    </xf>
    <xf numFmtId="0" fontId="185" fillId="0" borderId="34" xfId="0" applyFont="1" applyBorder="1" applyAlignment="1">
      <alignment horizontal="center"/>
    </xf>
    <xf numFmtId="3" fontId="187" fillId="0" borderId="34" xfId="0" applyNumberFormat="1" applyFont="1" applyFill="1" applyBorder="1" applyAlignment="1">
      <alignment horizontal="center" vertical="center"/>
    </xf>
    <xf numFmtId="3" fontId="183" fillId="0" borderId="20" xfId="1" applyNumberFormat="1" applyFont="1" applyFill="1" applyBorder="1" applyAlignment="1">
      <alignment horizontal="center" vertical="center"/>
    </xf>
    <xf numFmtId="3" fontId="183" fillId="0" borderId="4" xfId="1" applyNumberFormat="1" applyFont="1" applyFill="1" applyBorder="1" applyAlignment="1">
      <alignment horizontal="center" vertical="center"/>
    </xf>
    <xf numFmtId="0" fontId="183" fillId="0" borderId="60" xfId="1" applyFont="1" applyFill="1" applyBorder="1" applyAlignment="1">
      <alignment horizontal="left" vertical="center"/>
    </xf>
    <xf numFmtId="0" fontId="183" fillId="0" borderId="67" xfId="1" applyFont="1" applyFill="1" applyBorder="1" applyAlignment="1">
      <alignment horizontal="left" vertical="center"/>
    </xf>
    <xf numFmtId="0" fontId="183" fillId="0" borderId="61" xfId="1" applyFont="1" applyFill="1" applyBorder="1" applyAlignment="1">
      <alignment horizontal="left" vertical="center"/>
    </xf>
    <xf numFmtId="0" fontId="183" fillId="0" borderId="62" xfId="1" applyFont="1" applyFill="1" applyBorder="1" applyAlignment="1">
      <alignment horizontal="left" vertical="center"/>
    </xf>
    <xf numFmtId="0" fontId="185" fillId="7" borderId="31" xfId="0" applyFont="1" applyFill="1" applyBorder="1" applyAlignment="1">
      <alignment horizontal="center" vertical="center"/>
    </xf>
    <xf numFmtId="0" fontId="185" fillId="7" borderId="59" xfId="0" applyFont="1" applyFill="1" applyBorder="1" applyAlignment="1">
      <alignment horizontal="center" vertical="center"/>
    </xf>
    <xf numFmtId="0" fontId="185" fillId="7" borderId="60" xfId="0" applyFont="1" applyFill="1" applyBorder="1" applyAlignment="1"/>
    <xf numFmtId="0" fontId="185" fillId="7" borderId="37" xfId="0" applyFont="1" applyFill="1" applyBorder="1" applyAlignment="1"/>
    <xf numFmtId="14" fontId="184" fillId="3" borderId="57" xfId="2" applyNumberFormat="1" applyFont="1" applyFill="1" applyBorder="1" applyAlignment="1">
      <alignment vertical="center"/>
    </xf>
    <xf numFmtId="0" fontId="187" fillId="0" borderId="28" xfId="2" applyFont="1" applyBorder="1" applyAlignment="1">
      <alignment horizontal="center" vertical="center"/>
    </xf>
    <xf numFmtId="0" fontId="187" fillId="0" borderId="34" xfId="2" applyFont="1" applyBorder="1" applyAlignment="1">
      <alignment horizontal="center" vertical="center"/>
    </xf>
    <xf numFmtId="0" fontId="187" fillId="0" borderId="34" xfId="2" applyFont="1" applyBorder="1" applyAlignment="1">
      <alignment horizontal="center" vertical="center" wrapText="1"/>
    </xf>
    <xf numFmtId="0" fontId="185" fillId="7" borderId="38" xfId="0" applyFont="1" applyFill="1" applyBorder="1" applyAlignment="1"/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83" fillId="4" borderId="54" xfId="2" applyFont="1" applyFill="1" applyBorder="1" applyAlignment="1">
      <alignment horizontal="center" vertical="center"/>
    </xf>
    <xf numFmtId="0" fontId="183" fillId="3" borderId="54" xfId="2" applyFont="1" applyFill="1" applyBorder="1" applyAlignment="1">
      <alignment horizontal="center" vertical="center"/>
    </xf>
    <xf numFmtId="0" fontId="191" fillId="0" borderId="24" xfId="0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83" fillId="0" borderId="17" xfId="2" applyNumberFormat="1" applyFont="1" applyFill="1" applyBorder="1" applyAlignment="1">
      <alignment horizontal="center" vertical="center"/>
    </xf>
    <xf numFmtId="0" fontId="191" fillId="0" borderId="24" xfId="0" applyFont="1" applyBorder="1" applyAlignment="1">
      <alignment horizontal="center" vertical="center"/>
    </xf>
    <xf numFmtId="0" fontId="183" fillId="3" borderId="17" xfId="2" applyNumberFormat="1" applyFont="1" applyFill="1" applyBorder="1" applyAlignment="1">
      <alignment horizontal="center" vertical="center"/>
    </xf>
    <xf numFmtId="0" fontId="183" fillId="0" borderId="18" xfId="2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7" borderId="1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93" fillId="0" borderId="24" xfId="0" applyFont="1" applyFill="1" applyBorder="1" applyAlignment="1">
      <alignment horizontal="center" vertical="center"/>
    </xf>
    <xf numFmtId="0" fontId="183" fillId="4" borderId="16" xfId="1" applyFont="1" applyFill="1" applyBorder="1" applyAlignment="1">
      <alignment horizontal="left" vertical="center"/>
    </xf>
    <xf numFmtId="3" fontId="183" fillId="4" borderId="17" xfId="1" applyNumberFormat="1" applyFont="1" applyFill="1" applyBorder="1" applyAlignment="1">
      <alignment horizontal="center" vertical="center"/>
    </xf>
    <xf numFmtId="3" fontId="184" fillId="4" borderId="17" xfId="1" applyNumberFormat="1" applyFont="1" applyFill="1" applyBorder="1" applyAlignment="1">
      <alignment horizontal="center" vertical="center"/>
    </xf>
    <xf numFmtId="0" fontId="183" fillId="4" borderId="17" xfId="2" applyNumberFormat="1" applyFont="1" applyFill="1" applyBorder="1" applyAlignment="1">
      <alignment horizontal="center" vertical="center"/>
    </xf>
    <xf numFmtId="0" fontId="183" fillId="4" borderId="17" xfId="1" applyNumberFormat="1" applyFont="1" applyFill="1" applyBorder="1" applyAlignment="1">
      <alignment horizontal="center" vertical="center"/>
    </xf>
    <xf numFmtId="0" fontId="183" fillId="4" borderId="23" xfId="2" applyFont="1" applyFill="1" applyBorder="1" applyAlignment="1">
      <alignment horizontal="center" vertical="center"/>
    </xf>
    <xf numFmtId="0" fontId="183" fillId="4" borderId="64" xfId="1" applyFont="1" applyFill="1" applyBorder="1" applyAlignment="1">
      <alignment horizontal="left" vertical="center"/>
    </xf>
    <xf numFmtId="3" fontId="183" fillId="4" borderId="10" xfId="1" applyNumberFormat="1" applyFont="1" applyFill="1" applyBorder="1" applyAlignment="1">
      <alignment horizontal="center" vertical="center"/>
    </xf>
    <xf numFmtId="0" fontId="183" fillId="4" borderId="10" xfId="2" applyNumberFormat="1" applyFont="1" applyFill="1" applyBorder="1" applyAlignment="1">
      <alignment horizontal="center" vertical="center"/>
    </xf>
    <xf numFmtId="0" fontId="183" fillId="4" borderId="10" xfId="1" applyNumberFormat="1" applyFont="1" applyFill="1" applyBorder="1" applyAlignment="1">
      <alignment horizontal="center" vertical="center"/>
    </xf>
    <xf numFmtId="0" fontId="192" fillId="0" borderId="24" xfId="0" applyFont="1" applyBorder="1" applyAlignment="1">
      <alignment horizontal="center" vertical="center"/>
    </xf>
    <xf numFmtId="0" fontId="183" fillId="0" borderId="57" xfId="1" applyFont="1" applyFill="1" applyBorder="1" applyAlignment="1">
      <alignment horizontal="left" vertical="center"/>
    </xf>
    <xf numFmtId="3" fontId="183" fillId="0" borderId="58" xfId="1" applyNumberFormat="1" applyFont="1" applyFill="1" applyBorder="1" applyAlignment="1">
      <alignment horizontal="center" vertical="center"/>
    </xf>
    <xf numFmtId="0" fontId="183" fillId="0" borderId="58" xfId="2" applyNumberFormat="1" applyFont="1" applyFill="1" applyBorder="1" applyAlignment="1">
      <alignment horizontal="center" vertical="center"/>
    </xf>
    <xf numFmtId="0" fontId="183" fillId="0" borderId="58" xfId="1" applyNumberFormat="1" applyFont="1" applyFill="1" applyBorder="1" applyAlignment="1">
      <alignment horizontal="center" vertical="center"/>
    </xf>
    <xf numFmtId="0" fontId="194" fillId="0" borderId="0" xfId="0" applyFont="1" applyFill="1"/>
    <xf numFmtId="0" fontId="195" fillId="0" borderId="0" xfId="0" applyFont="1" applyFill="1" applyAlignment="1"/>
    <xf numFmtId="0" fontId="194" fillId="0" borderId="0" xfId="0" applyFont="1" applyFill="1" applyAlignment="1"/>
    <xf numFmtId="0" fontId="187" fillId="3" borderId="42" xfId="0" applyFont="1" applyFill="1" applyBorder="1" applyAlignment="1">
      <alignment horizontal="center" vertical="center"/>
    </xf>
    <xf numFmtId="0" fontId="187" fillId="3" borderId="1" xfId="0" applyFont="1" applyFill="1" applyBorder="1" applyAlignment="1">
      <alignment horizontal="center" vertical="center" wrapText="1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83" fillId="3" borderId="10" xfId="1" applyNumberFormat="1" applyFont="1" applyFill="1" applyBorder="1" applyAlignment="1">
      <alignment horizontal="center" vertical="center"/>
    </xf>
    <xf numFmtId="3" fontId="184" fillId="3" borderId="10" xfId="1" applyNumberFormat="1" applyFont="1" applyFill="1" applyBorder="1" applyAlignment="1">
      <alignment horizontal="center" vertical="center"/>
    </xf>
    <xf numFmtId="3" fontId="183" fillId="3" borderId="12" xfId="1" applyNumberFormat="1" applyFont="1" applyFill="1" applyBorder="1" applyAlignment="1">
      <alignment horizontal="center" vertical="center"/>
    </xf>
    <xf numFmtId="3" fontId="184" fillId="3" borderId="12" xfId="1" applyNumberFormat="1" applyFont="1" applyFill="1" applyBorder="1" applyAlignment="1">
      <alignment horizontal="center" vertical="center"/>
    </xf>
    <xf numFmtId="3" fontId="183" fillId="3" borderId="58" xfId="1" applyNumberFormat="1" applyFont="1" applyFill="1" applyBorder="1" applyAlignment="1">
      <alignment horizontal="center" vertical="center"/>
    </xf>
    <xf numFmtId="3" fontId="184" fillId="3" borderId="58" xfId="1" applyNumberFormat="1" applyFont="1" applyFill="1" applyBorder="1" applyAlignment="1">
      <alignment horizontal="center" vertical="center"/>
    </xf>
    <xf numFmtId="0" fontId="183" fillId="0" borderId="17" xfId="1" applyFont="1" applyFill="1" applyBorder="1" applyAlignment="1">
      <alignment horizontal="left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93" fillId="0" borderId="23" xfId="0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3" fontId="161" fillId="0" borderId="1" xfId="0" applyNumberFormat="1" applyFont="1" applyBorder="1"/>
    <xf numFmtId="3" fontId="161" fillId="0" borderId="0" xfId="0" applyNumberFormat="1" applyFont="1" applyAlignment="1">
      <alignment horizontal="center" vertical="center"/>
    </xf>
    <xf numFmtId="3" fontId="2" fillId="0" borderId="1" xfId="0" applyNumberFormat="1" applyFont="1" applyBorder="1" applyAlignment="1">
      <alignment horizontal="center"/>
    </xf>
    <xf numFmtId="3" fontId="161" fillId="0" borderId="0" xfId="0" applyNumberFormat="1" applyFont="1" applyBorder="1"/>
    <xf numFmtId="0" fontId="161" fillId="4" borderId="0" xfId="0" applyFont="1" applyFill="1" applyAlignment="1">
      <alignment horizontal="right"/>
    </xf>
    <xf numFmtId="0" fontId="161" fillId="4" borderId="0" xfId="0" applyFont="1" applyFill="1"/>
    <xf numFmtId="0" fontId="196" fillId="4" borderId="14" xfId="1" applyFont="1" applyFill="1" applyBorder="1" applyAlignment="1">
      <alignment horizontal="left" vertical="center"/>
    </xf>
    <xf numFmtId="3" fontId="196" fillId="4" borderId="1" xfId="1" applyNumberFormat="1" applyFont="1" applyFill="1" applyBorder="1" applyAlignment="1">
      <alignment horizontal="center" vertical="center"/>
    </xf>
    <xf numFmtId="0" fontId="196" fillId="4" borderId="1" xfId="2" applyNumberFormat="1" applyFont="1" applyFill="1" applyBorder="1" applyAlignment="1">
      <alignment horizontal="center" vertical="center"/>
    </xf>
    <xf numFmtId="0" fontId="196" fillId="4" borderId="1" xfId="1" applyNumberFormat="1" applyFont="1" applyFill="1" applyBorder="1" applyAlignment="1">
      <alignment horizontal="center" vertical="center"/>
    </xf>
    <xf numFmtId="0" fontId="196" fillId="4" borderId="54" xfId="2" applyFont="1" applyFill="1" applyBorder="1" applyAlignment="1">
      <alignment horizontal="center" vertical="center"/>
    </xf>
    <xf numFmtId="0" fontId="161" fillId="0" borderId="6" xfId="0" applyFont="1" applyBorder="1" applyAlignment="1">
      <alignment horizontal="center"/>
    </xf>
    <xf numFmtId="0" fontId="161" fillId="0" borderId="7" xfId="0" applyFont="1" applyBorder="1" applyAlignment="1">
      <alignment horizontal="center"/>
    </xf>
    <xf numFmtId="3" fontId="161" fillId="0" borderId="0" xfId="0" applyNumberFormat="1" applyFont="1" applyAlignment="1">
      <alignment horizontal="center"/>
    </xf>
    <xf numFmtId="3" fontId="161" fillId="3" borderId="0" xfId="0" applyNumberFormat="1" applyFont="1" applyFill="1" applyAlignment="1">
      <alignment horizontal="center"/>
    </xf>
    <xf numFmtId="0" fontId="161" fillId="3" borderId="6" xfId="0" applyFont="1" applyFill="1" applyBorder="1" applyAlignment="1">
      <alignment horizontal="center"/>
    </xf>
    <xf numFmtId="0" fontId="161" fillId="3" borderId="7" xfId="0" applyFont="1" applyFill="1" applyBorder="1" applyAlignment="1">
      <alignment horizontal="center"/>
    </xf>
    <xf numFmtId="0" fontId="168" fillId="3" borderId="9" xfId="0" applyFont="1" applyFill="1" applyBorder="1" applyAlignment="1">
      <alignment horizontal="center" vertical="center"/>
    </xf>
    <xf numFmtId="0" fontId="168" fillId="3" borderId="8" xfId="0" applyFont="1" applyFill="1" applyBorder="1" applyAlignment="1">
      <alignment horizontal="center" vertical="center"/>
    </xf>
    <xf numFmtId="0" fontId="168" fillId="3" borderId="10" xfId="0" applyFont="1" applyFill="1" applyBorder="1" applyAlignment="1">
      <alignment horizontal="center" vertical="center"/>
    </xf>
    <xf numFmtId="0" fontId="161" fillId="3" borderId="1" xfId="0" applyFont="1" applyFill="1" applyBorder="1" applyAlignment="1">
      <alignment horizontal="center"/>
    </xf>
    <xf numFmtId="0" fontId="163" fillId="0" borderId="7" xfId="0" applyFont="1" applyBorder="1" applyAlignment="1">
      <alignment horizontal="center"/>
    </xf>
    <xf numFmtId="3" fontId="161" fillId="0" borderId="3" xfId="0" applyNumberFormat="1" applyFont="1" applyBorder="1" applyAlignment="1">
      <alignment horizontal="center"/>
    </xf>
    <xf numFmtId="3" fontId="161" fillId="0" borderId="4" xfId="0" applyNumberFormat="1" applyFont="1" applyBorder="1" applyAlignment="1">
      <alignment horizontal="center"/>
    </xf>
    <xf numFmtId="0" fontId="161" fillId="3" borderId="3" xfId="0" applyFont="1" applyFill="1" applyBorder="1" applyAlignment="1">
      <alignment horizontal="center" vertical="center"/>
    </xf>
    <xf numFmtId="0" fontId="161" fillId="3" borderId="5" xfId="0" applyFont="1" applyFill="1" applyBorder="1" applyAlignment="1">
      <alignment horizontal="center" vertical="center"/>
    </xf>
    <xf numFmtId="0" fontId="161" fillId="3" borderId="4" xfId="0" applyFont="1" applyFill="1" applyBorder="1" applyAlignment="1">
      <alignment horizontal="center" vertical="center"/>
    </xf>
    <xf numFmtId="164" fontId="162" fillId="0" borderId="2" xfId="0" applyNumberFormat="1" applyFont="1" applyBorder="1" applyAlignment="1">
      <alignment horizontal="center"/>
    </xf>
    <xf numFmtId="14" fontId="161" fillId="0" borderId="3" xfId="0" applyNumberFormat="1" applyFont="1" applyBorder="1" applyAlignment="1">
      <alignment horizontal="center"/>
    </xf>
    <xf numFmtId="14" fontId="161" fillId="0" borderId="5" xfId="0" applyNumberFormat="1" applyFont="1" applyBorder="1" applyAlignment="1">
      <alignment horizontal="center"/>
    </xf>
    <xf numFmtId="14" fontId="161" fillId="0" borderId="4" xfId="0" applyNumberFormat="1" applyFont="1" applyBorder="1" applyAlignment="1">
      <alignment horizontal="center"/>
    </xf>
    <xf numFmtId="0" fontId="174" fillId="3" borderId="13" xfId="0" applyFont="1" applyFill="1" applyBorder="1" applyAlignment="1">
      <alignment horizontal="center" vertical="center"/>
    </xf>
    <xf numFmtId="0" fontId="174" fillId="3" borderId="15" xfId="0" applyFont="1" applyFill="1" applyBorder="1" applyAlignment="1">
      <alignment horizontal="center" vertical="center"/>
    </xf>
    <xf numFmtId="0" fontId="174" fillId="3" borderId="18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63" fillId="4" borderId="7" xfId="0" applyFont="1" applyFill="1" applyBorder="1" applyAlignment="1">
      <alignment horizontal="center"/>
    </xf>
    <xf numFmtId="0" fontId="176" fillId="4" borderId="3" xfId="0" applyFont="1" applyFill="1" applyBorder="1" applyAlignment="1">
      <alignment horizontal="center" vertical="center"/>
    </xf>
    <xf numFmtId="0" fontId="176" fillId="4" borderId="5" xfId="0" applyFont="1" applyFill="1" applyBorder="1" applyAlignment="1">
      <alignment horizontal="center" vertical="center"/>
    </xf>
    <xf numFmtId="0" fontId="176" fillId="4" borderId="4" xfId="0" applyFont="1" applyFill="1" applyBorder="1" applyAlignment="1">
      <alignment horizontal="center" vertical="center"/>
    </xf>
    <xf numFmtId="0" fontId="163" fillId="7" borderId="7" xfId="0" applyFont="1" applyFill="1" applyBorder="1" applyAlignment="1">
      <alignment horizontal="center"/>
    </xf>
    <xf numFmtId="0" fontId="176" fillId="7" borderId="3" xfId="0" applyFont="1" applyFill="1" applyBorder="1" applyAlignment="1">
      <alignment horizontal="center" vertical="center"/>
    </xf>
    <xf numFmtId="0" fontId="176" fillId="7" borderId="5" xfId="0" applyFont="1" applyFill="1" applyBorder="1" applyAlignment="1">
      <alignment horizontal="center" vertical="center"/>
    </xf>
    <xf numFmtId="0" fontId="176" fillId="7" borderId="4" xfId="0" applyFont="1" applyFill="1" applyBorder="1" applyAlignment="1">
      <alignment horizontal="center" vertical="center"/>
    </xf>
    <xf numFmtId="4" fontId="175" fillId="3" borderId="1" xfId="0" applyNumberFormat="1" applyFont="1" applyFill="1" applyBorder="1" applyAlignment="1">
      <alignment horizontal="center" vertical="center" wrapText="1"/>
    </xf>
    <xf numFmtId="0" fontId="161" fillId="0" borderId="9" xfId="0" applyFont="1" applyFill="1" applyBorder="1" applyAlignment="1">
      <alignment horizontal="center" vertical="center"/>
    </xf>
    <xf numFmtId="0" fontId="161" fillId="0" borderId="8" xfId="0" applyFont="1" applyFill="1" applyBorder="1" applyAlignment="1">
      <alignment horizontal="center" vertical="center"/>
    </xf>
    <xf numFmtId="0" fontId="161" fillId="0" borderId="1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168" fillId="3" borderId="9" xfId="0" applyNumberFormat="1" applyFont="1" applyFill="1" applyBorder="1" applyAlignment="1">
      <alignment horizontal="center" vertical="center"/>
    </xf>
    <xf numFmtId="164" fontId="168" fillId="3" borderId="10" xfId="0" applyNumberFormat="1" applyFont="1" applyFill="1" applyBorder="1" applyAlignment="1">
      <alignment horizontal="center" vertical="center"/>
    </xf>
    <xf numFmtId="0" fontId="163" fillId="4" borderId="0" xfId="0" applyFont="1" applyFill="1" applyBorder="1" applyAlignment="1">
      <alignment horizontal="center"/>
    </xf>
    <xf numFmtId="0" fontId="176" fillId="4" borderId="7" xfId="0" applyFont="1" applyFill="1" applyBorder="1" applyAlignment="1">
      <alignment horizontal="center" vertical="center"/>
    </xf>
    <xf numFmtId="0" fontId="176" fillId="4" borderId="20" xfId="0" applyFont="1" applyFill="1" applyBorder="1" applyAlignment="1">
      <alignment horizontal="center" vertical="center"/>
    </xf>
    <xf numFmtId="0" fontId="161" fillId="6" borderId="9" xfId="0" applyFont="1" applyFill="1" applyBorder="1" applyAlignment="1">
      <alignment horizontal="center" vertical="center"/>
    </xf>
    <xf numFmtId="0" fontId="161" fillId="6" borderId="10" xfId="0" applyFont="1" applyFill="1" applyBorder="1" applyAlignment="1">
      <alignment horizontal="center" vertical="center"/>
    </xf>
    <xf numFmtId="3" fontId="3" fillId="3" borderId="9" xfId="0" applyNumberFormat="1" applyFont="1" applyFill="1" applyBorder="1" applyAlignment="1">
      <alignment horizontal="center" vertical="center"/>
    </xf>
    <xf numFmtId="3" fontId="3" fillId="3" borderId="10" xfId="0" applyNumberFormat="1" applyFont="1" applyFill="1" applyBorder="1" applyAlignment="1">
      <alignment horizontal="center" vertical="center"/>
    </xf>
    <xf numFmtId="0" fontId="161" fillId="3" borderId="9" xfId="0" applyFont="1" applyFill="1" applyBorder="1" applyAlignment="1">
      <alignment horizontal="center" vertical="center"/>
    </xf>
    <xf numFmtId="0" fontId="161" fillId="3" borderId="10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163" fillId="0" borderId="3" xfId="0" applyFont="1" applyBorder="1" applyAlignment="1">
      <alignment horizontal="center"/>
    </xf>
    <xf numFmtId="0" fontId="163" fillId="0" borderId="4" xfId="0" applyFont="1" applyBorder="1" applyAlignment="1">
      <alignment horizontal="center"/>
    </xf>
    <xf numFmtId="0" fontId="163" fillId="0" borderId="1" xfId="0" applyFont="1" applyBorder="1" applyAlignment="1">
      <alignment horizontal="left"/>
    </xf>
    <xf numFmtId="0" fontId="163" fillId="0" borderId="3" xfId="0" applyFont="1" applyBorder="1" applyAlignment="1">
      <alignment horizontal="left"/>
    </xf>
    <xf numFmtId="0" fontId="163" fillId="0" borderId="4" xfId="0" applyFont="1" applyBorder="1" applyAlignment="1">
      <alignment horizontal="left"/>
    </xf>
    <xf numFmtId="3" fontId="3" fillId="3" borderId="8" xfId="0" applyNumberFormat="1" applyFont="1" applyFill="1" applyBorder="1" applyAlignment="1">
      <alignment horizontal="center" vertical="center"/>
    </xf>
    <xf numFmtId="3" fontId="161" fillId="3" borderId="0" xfId="0" applyNumberFormat="1" applyFont="1" applyFill="1" applyBorder="1" applyAlignment="1">
      <alignment horizontal="center"/>
    </xf>
    <xf numFmtId="0" fontId="161" fillId="0" borderId="1" xfId="0" applyFont="1" applyBorder="1" applyAlignment="1">
      <alignment horizontal="center"/>
    </xf>
    <xf numFmtId="3" fontId="161" fillId="3" borderId="0" xfId="0" applyNumberFormat="1" applyFont="1" applyFill="1" applyBorder="1" applyAlignment="1">
      <alignment horizontal="left"/>
    </xf>
    <xf numFmtId="0" fontId="180" fillId="3" borderId="3" xfId="0" applyFont="1" applyFill="1" applyBorder="1" applyAlignment="1">
      <alignment horizontal="center" vertical="center"/>
    </xf>
    <xf numFmtId="0" fontId="180" fillId="3" borderId="5" xfId="0" applyFont="1" applyFill="1" applyBorder="1" applyAlignment="1">
      <alignment horizontal="center" vertical="center"/>
    </xf>
    <xf numFmtId="0" fontId="180" fillId="3" borderId="20" xfId="0" applyFont="1" applyFill="1" applyBorder="1" applyAlignment="1">
      <alignment horizontal="center" vertical="center"/>
    </xf>
    <xf numFmtId="0" fontId="161" fillId="0" borderId="0" xfId="0" applyFont="1" applyAlignment="1">
      <alignment horizontal="center"/>
    </xf>
    <xf numFmtId="0" fontId="161" fillId="0" borderId="0" xfId="0" applyFont="1" applyBorder="1" applyAlignment="1">
      <alignment horizontal="center"/>
    </xf>
    <xf numFmtId="0" fontId="163" fillId="0" borderId="0" xfId="0" applyFont="1" applyBorder="1" applyAlignment="1">
      <alignment horizont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161" fillId="4" borderId="3" xfId="0" applyFont="1" applyFill="1" applyBorder="1" applyAlignment="1">
      <alignment horizontal="center" vertical="center"/>
    </xf>
    <xf numFmtId="0" fontId="161" fillId="4" borderId="5" xfId="0" applyFont="1" applyFill="1" applyBorder="1" applyAlignment="1">
      <alignment horizontal="center" vertical="center"/>
    </xf>
    <xf numFmtId="0" fontId="161" fillId="4" borderId="4" xfId="0" applyFont="1" applyFill="1" applyBorder="1" applyAlignment="1">
      <alignment horizontal="center" vertical="center"/>
    </xf>
    <xf numFmtId="14" fontId="167" fillId="3" borderId="9" xfId="2" applyNumberFormat="1" applyFont="1" applyFill="1" applyBorder="1" applyAlignment="1">
      <alignment horizontal="center" vertical="center"/>
    </xf>
    <xf numFmtId="14" fontId="167" fillId="3" borderId="8" xfId="2" applyNumberFormat="1" applyFont="1" applyFill="1" applyBorder="1" applyAlignment="1">
      <alignment horizontal="center" vertical="center"/>
    </xf>
    <xf numFmtId="14" fontId="167" fillId="3" borderId="10" xfId="2" applyNumberFormat="1" applyFont="1" applyFill="1" applyBorder="1" applyAlignment="1">
      <alignment horizontal="center" vertical="center"/>
    </xf>
    <xf numFmtId="0" fontId="163" fillId="4" borderId="26" xfId="0" applyFont="1" applyFill="1" applyBorder="1" applyAlignment="1">
      <alignment horizontal="center"/>
    </xf>
    <xf numFmtId="0" fontId="176" fillId="4" borderId="1" xfId="0" applyFont="1" applyFill="1" applyBorder="1" applyAlignment="1">
      <alignment horizontal="center" vertical="center"/>
    </xf>
    <xf numFmtId="0" fontId="163" fillId="0" borderId="5" xfId="0" applyFont="1" applyBorder="1" applyAlignment="1">
      <alignment horizontal="center"/>
    </xf>
    <xf numFmtId="0" fontId="0" fillId="0" borderId="0" xfId="0" applyAlignment="1">
      <alignment horizontal="center"/>
    </xf>
    <xf numFmtId="0" fontId="163" fillId="4" borderId="27" xfId="0" applyFont="1" applyFill="1" applyBorder="1" applyAlignment="1">
      <alignment horizontal="center"/>
    </xf>
    <xf numFmtId="0" fontId="163" fillId="4" borderId="28" xfId="0" applyFont="1" applyFill="1" applyBorder="1" applyAlignment="1">
      <alignment horizontal="center"/>
    </xf>
    <xf numFmtId="0" fontId="163" fillId="4" borderId="29" xfId="0" applyFont="1" applyFill="1" applyBorder="1" applyAlignment="1">
      <alignment horizontal="center"/>
    </xf>
    <xf numFmtId="0" fontId="176" fillId="4" borderId="46" xfId="0" applyFont="1" applyFill="1" applyBorder="1" applyAlignment="1">
      <alignment horizontal="center" vertical="center"/>
    </xf>
    <xf numFmtId="3" fontId="183" fillId="4" borderId="3" xfId="1" applyNumberFormat="1" applyFont="1" applyFill="1" applyBorder="1" applyAlignment="1">
      <alignment horizontal="center" vertical="center"/>
    </xf>
    <xf numFmtId="3" fontId="183" fillId="4" borderId="5" xfId="1" applyNumberFormat="1" applyFont="1" applyFill="1" applyBorder="1" applyAlignment="1">
      <alignment horizontal="center" vertical="center"/>
    </xf>
    <xf numFmtId="3" fontId="183" fillId="4" borderId="45" xfId="1" applyNumberFormat="1" applyFont="1" applyFill="1" applyBorder="1" applyAlignment="1">
      <alignment horizontal="center" vertical="center"/>
    </xf>
    <xf numFmtId="14" fontId="167" fillId="3" borderId="1" xfId="2" applyNumberFormat="1" applyFont="1" applyFill="1" applyBorder="1" applyAlignment="1">
      <alignment horizontal="center" vertical="center"/>
    </xf>
    <xf numFmtId="0" fontId="176" fillId="4" borderId="26" xfId="0" applyFont="1" applyFill="1" applyBorder="1" applyAlignment="1">
      <alignment horizontal="center" vertical="center"/>
    </xf>
    <xf numFmtId="14" fontId="167" fillId="3" borderId="26" xfId="2" applyNumberFormat="1" applyFont="1" applyFill="1" applyBorder="1" applyAlignment="1">
      <alignment horizontal="center" vertical="center"/>
    </xf>
    <xf numFmtId="14" fontId="167" fillId="3" borderId="0" xfId="2" applyNumberFormat="1" applyFont="1" applyFill="1" applyBorder="1" applyAlignment="1">
      <alignment horizontal="center" vertical="center"/>
    </xf>
    <xf numFmtId="0" fontId="176" fillId="4" borderId="30" xfId="0" applyFont="1" applyFill="1" applyBorder="1" applyAlignment="1">
      <alignment horizontal="center" vertical="center"/>
    </xf>
    <xf numFmtId="14" fontId="167" fillId="3" borderId="36" xfId="2" applyNumberFormat="1" applyFont="1" applyFill="1" applyBorder="1" applyAlignment="1">
      <alignment horizontal="center" vertical="center"/>
    </xf>
    <xf numFmtId="14" fontId="167" fillId="3" borderId="37" xfId="2" applyNumberFormat="1" applyFont="1" applyFill="1" applyBorder="1" applyAlignment="1">
      <alignment horizontal="center" vertical="center"/>
    </xf>
    <xf numFmtId="14" fontId="167" fillId="3" borderId="38" xfId="2" applyNumberFormat="1" applyFont="1" applyFill="1" applyBorder="1" applyAlignment="1">
      <alignment horizontal="center" vertical="center"/>
    </xf>
    <xf numFmtId="14" fontId="167" fillId="3" borderId="42" xfId="2" applyNumberFormat="1" applyFont="1" applyFill="1" applyBorder="1" applyAlignment="1">
      <alignment horizontal="center" vertical="center"/>
    </xf>
    <xf numFmtId="14" fontId="167" fillId="3" borderId="41" xfId="2" applyNumberFormat="1" applyFont="1" applyFill="1" applyBorder="1" applyAlignment="1">
      <alignment horizontal="center" vertical="center"/>
    </xf>
    <xf numFmtId="14" fontId="167" fillId="3" borderId="6" xfId="2" applyNumberFormat="1" applyFont="1" applyFill="1" applyBorder="1" applyAlignment="1">
      <alignment horizontal="center" vertical="center"/>
    </xf>
    <xf numFmtId="14" fontId="167" fillId="3" borderId="3" xfId="2" applyNumberFormat="1" applyFont="1" applyFill="1" applyBorder="1" applyAlignment="1">
      <alignment horizontal="center" vertical="center"/>
    </xf>
    <xf numFmtId="0" fontId="163" fillId="5" borderId="27" xfId="0" applyFont="1" applyFill="1" applyBorder="1" applyAlignment="1">
      <alignment horizontal="center"/>
    </xf>
    <xf numFmtId="0" fontId="163" fillId="5" borderId="28" xfId="0" applyFont="1" applyFill="1" applyBorder="1" applyAlignment="1">
      <alignment horizontal="center"/>
    </xf>
    <xf numFmtId="0" fontId="163" fillId="5" borderId="29" xfId="0" applyFont="1" applyFill="1" applyBorder="1" applyAlignment="1">
      <alignment horizontal="center"/>
    </xf>
    <xf numFmtId="14" fontId="167" fillId="5" borderId="6" xfId="2" applyNumberFormat="1" applyFont="1" applyFill="1" applyBorder="1" applyAlignment="1">
      <alignment horizontal="center" vertical="center"/>
    </xf>
    <xf numFmtId="14" fontId="167" fillId="5" borderId="3" xfId="2" applyNumberFormat="1" applyFont="1" applyFill="1" applyBorder="1" applyAlignment="1">
      <alignment horizontal="center" vertical="center"/>
    </xf>
    <xf numFmtId="14" fontId="167" fillId="5" borderId="1" xfId="2" applyNumberFormat="1" applyFont="1" applyFill="1" applyBorder="1" applyAlignment="1">
      <alignment horizontal="center" vertical="center"/>
    </xf>
    <xf numFmtId="0" fontId="176" fillId="5" borderId="7" xfId="0" applyFont="1" applyFill="1" applyBorder="1" applyAlignment="1">
      <alignment horizontal="center" vertical="center"/>
    </xf>
    <xf numFmtId="0" fontId="163" fillId="5" borderId="5" xfId="0" applyFont="1" applyFill="1" applyBorder="1" applyAlignment="1">
      <alignment horizontal="center"/>
    </xf>
    <xf numFmtId="0" fontId="163" fillId="5" borderId="4" xfId="0" applyFont="1" applyFill="1" applyBorder="1" applyAlignment="1">
      <alignment horizontal="center"/>
    </xf>
    <xf numFmtId="0" fontId="161" fillId="5" borderId="0" xfId="0" applyFont="1" applyFill="1" applyAlignment="1">
      <alignment horizontal="center"/>
    </xf>
    <xf numFmtId="0" fontId="176" fillId="4" borderId="53" xfId="0" applyFont="1" applyFill="1" applyBorder="1" applyAlignment="1">
      <alignment horizontal="center" vertical="center"/>
    </xf>
    <xf numFmtId="0" fontId="176" fillId="4" borderId="31" xfId="0" applyFont="1" applyFill="1" applyBorder="1" applyAlignment="1">
      <alignment horizontal="center" vertical="center"/>
    </xf>
    <xf numFmtId="3" fontId="183" fillId="0" borderId="9" xfId="1" applyNumberFormat="1" applyFont="1" applyFill="1" applyBorder="1" applyAlignment="1">
      <alignment horizontal="center" vertical="center"/>
    </xf>
    <xf numFmtId="3" fontId="183" fillId="0" borderId="8" xfId="1" applyNumberFormat="1" applyFont="1" applyFill="1" applyBorder="1" applyAlignment="1">
      <alignment horizontal="center" vertical="center"/>
    </xf>
    <xf numFmtId="3" fontId="183" fillId="0" borderId="10" xfId="1" applyNumberFormat="1" applyFont="1" applyFill="1" applyBorder="1" applyAlignment="1">
      <alignment horizontal="center" vertical="center"/>
    </xf>
    <xf numFmtId="0" fontId="186" fillId="0" borderId="40" xfId="2" applyFont="1" applyFill="1" applyBorder="1" applyAlignment="1">
      <alignment horizontal="center" vertical="center"/>
    </xf>
    <xf numFmtId="0" fontId="186" fillId="0" borderId="15" xfId="2" applyFont="1" applyFill="1" applyBorder="1" applyAlignment="1">
      <alignment horizontal="center" vertical="center"/>
    </xf>
    <xf numFmtId="0" fontId="186" fillId="0" borderId="54" xfId="2" applyFont="1" applyFill="1" applyBorder="1" applyAlignment="1">
      <alignment horizontal="center" vertical="center"/>
    </xf>
    <xf numFmtId="0" fontId="187" fillId="0" borderId="1" xfId="0" applyFont="1" applyBorder="1" applyAlignment="1">
      <alignment horizontal="center"/>
    </xf>
    <xf numFmtId="3" fontId="187" fillId="0" borderId="5" xfId="0" applyNumberFormat="1" applyFont="1" applyBorder="1" applyAlignment="1">
      <alignment horizontal="center"/>
    </xf>
    <xf numFmtId="0" fontId="187" fillId="0" borderId="4" xfId="0" applyFont="1" applyBorder="1" applyAlignment="1">
      <alignment horizontal="center"/>
    </xf>
    <xf numFmtId="0" fontId="187" fillId="0" borderId="0" xfId="0" applyFont="1" applyAlignment="1">
      <alignment horizontal="center"/>
    </xf>
    <xf numFmtId="0" fontId="185" fillId="7" borderId="60" xfId="0" applyFont="1" applyFill="1" applyBorder="1" applyAlignment="1">
      <alignment horizontal="center"/>
    </xf>
    <xf numFmtId="0" fontId="185" fillId="7" borderId="62" xfId="0" applyFont="1" applyFill="1" applyBorder="1" applyAlignment="1">
      <alignment horizontal="center"/>
    </xf>
    <xf numFmtId="0" fontId="187" fillId="4" borderId="27" xfId="0" applyFont="1" applyFill="1" applyBorder="1" applyAlignment="1">
      <alignment horizontal="center"/>
    </xf>
    <xf numFmtId="0" fontId="187" fillId="4" borderId="28" xfId="0" applyFont="1" applyFill="1" applyBorder="1" applyAlignment="1">
      <alignment horizontal="center"/>
    </xf>
    <xf numFmtId="0" fontId="187" fillId="4" borderId="29" xfId="0" applyFont="1" applyFill="1" applyBorder="1" applyAlignment="1">
      <alignment horizontal="center"/>
    </xf>
    <xf numFmtId="14" fontId="184" fillId="3" borderId="55" xfId="2" applyNumberFormat="1" applyFont="1" applyFill="1" applyBorder="1" applyAlignment="1">
      <alignment horizontal="center" vertical="center"/>
    </xf>
    <xf numFmtId="14" fontId="184" fillId="3" borderId="56" xfId="2" applyNumberFormat="1" applyFont="1" applyFill="1" applyBorder="1" applyAlignment="1">
      <alignment horizontal="center" vertical="center"/>
    </xf>
    <xf numFmtId="14" fontId="184" fillId="3" borderId="16" xfId="2" applyNumberFormat="1" applyFont="1" applyFill="1" applyBorder="1" applyAlignment="1">
      <alignment horizontal="center" vertical="center"/>
    </xf>
    <xf numFmtId="0" fontId="188" fillId="4" borderId="27" xfId="0" applyFont="1" applyFill="1" applyBorder="1" applyAlignment="1">
      <alignment horizontal="center" vertical="center"/>
    </xf>
    <xf numFmtId="0" fontId="188" fillId="4" borderId="28" xfId="0" applyFont="1" applyFill="1" applyBorder="1" applyAlignment="1">
      <alignment horizontal="center" vertical="center"/>
    </xf>
    <xf numFmtId="0" fontId="188" fillId="4" borderId="29" xfId="0" applyFont="1" applyFill="1" applyBorder="1" applyAlignment="1">
      <alignment horizontal="center" vertical="center"/>
    </xf>
    <xf numFmtId="0" fontId="185" fillId="7" borderId="61" xfId="0" applyFont="1" applyFill="1" applyBorder="1" applyAlignment="1">
      <alignment horizontal="center"/>
    </xf>
    <xf numFmtId="14" fontId="184" fillId="3" borderId="63" xfId="2" applyNumberFormat="1" applyFont="1" applyFill="1" applyBorder="1" applyAlignment="1">
      <alignment horizontal="center" vertical="center"/>
    </xf>
    <xf numFmtId="0" fontId="187" fillId="0" borderId="5" xfId="0" applyFont="1" applyBorder="1" applyAlignment="1">
      <alignment horizontal="center"/>
    </xf>
    <xf numFmtId="14" fontId="184" fillId="3" borderId="6" xfId="2" applyNumberFormat="1" applyFont="1" applyFill="1" applyBorder="1" applyAlignment="1">
      <alignment horizontal="center" vertical="center"/>
    </xf>
    <xf numFmtId="14" fontId="184" fillId="3" borderId="3" xfId="2" applyNumberFormat="1" applyFont="1" applyFill="1" applyBorder="1" applyAlignment="1">
      <alignment horizontal="center" vertical="center"/>
    </xf>
    <xf numFmtId="14" fontId="184" fillId="3" borderId="1" xfId="2" applyNumberFormat="1" applyFont="1" applyFill="1" applyBorder="1" applyAlignment="1">
      <alignment horizontal="center" vertical="center"/>
    </xf>
    <xf numFmtId="0" fontId="188" fillId="4" borderId="53" xfId="0" applyFont="1" applyFill="1" applyBorder="1" applyAlignment="1">
      <alignment horizontal="center" vertical="center"/>
    </xf>
    <xf numFmtId="0" fontId="188" fillId="4" borderId="46" xfId="0" applyFont="1" applyFill="1" applyBorder="1" applyAlignment="1">
      <alignment horizontal="center" vertical="center"/>
    </xf>
    <xf numFmtId="0" fontId="188" fillId="4" borderId="31" xfId="0" applyFont="1" applyFill="1" applyBorder="1" applyAlignment="1">
      <alignment horizontal="center" vertical="center"/>
    </xf>
    <xf numFmtId="0" fontId="187" fillId="0" borderId="0" xfId="0" applyFont="1" applyBorder="1" applyAlignment="1">
      <alignment horizontal="center"/>
    </xf>
    <xf numFmtId="0" fontId="187" fillId="0" borderId="59" xfId="0" applyFont="1" applyBorder="1" applyAlignment="1">
      <alignment horizontal="center"/>
    </xf>
    <xf numFmtId="3" fontId="187" fillId="4" borderId="27" xfId="0" applyNumberFormat="1" applyFont="1" applyFill="1" applyBorder="1" applyAlignment="1">
      <alignment horizontal="center"/>
    </xf>
    <xf numFmtId="3" fontId="183" fillId="4" borderId="3" xfId="2" applyNumberFormat="1" applyFont="1" applyFill="1" applyBorder="1" applyAlignment="1">
      <alignment horizontal="center" vertical="center"/>
    </xf>
    <xf numFmtId="3" fontId="183" fillId="4" borderId="5" xfId="2" applyNumberFormat="1" applyFont="1" applyFill="1" applyBorder="1" applyAlignment="1">
      <alignment horizontal="center" vertical="center"/>
    </xf>
    <xf numFmtId="3" fontId="183" fillId="4" borderId="45" xfId="2" applyNumberFormat="1" applyFont="1" applyFill="1" applyBorder="1" applyAlignment="1">
      <alignment horizontal="center" vertical="center"/>
    </xf>
    <xf numFmtId="0" fontId="185" fillId="0" borderId="5" xfId="0" applyFont="1" applyBorder="1" applyAlignment="1">
      <alignment horizontal="center" vertical="center"/>
    </xf>
    <xf numFmtId="0" fontId="185" fillId="0" borderId="45" xfId="0" applyFont="1" applyBorder="1" applyAlignment="1">
      <alignment horizontal="center" vertical="center"/>
    </xf>
    <xf numFmtId="14" fontId="184" fillId="3" borderId="36" xfId="2" applyNumberFormat="1" applyFont="1" applyFill="1" applyBorder="1" applyAlignment="1">
      <alignment horizontal="center" vertical="center"/>
    </xf>
    <xf numFmtId="14" fontId="184" fillId="3" borderId="37" xfId="2" applyNumberFormat="1" applyFont="1" applyFill="1" applyBorder="1" applyAlignment="1">
      <alignment horizontal="center" vertical="center"/>
    </xf>
    <xf numFmtId="0" fontId="185" fillId="7" borderId="36" xfId="0" applyFont="1" applyFill="1" applyBorder="1" applyAlignment="1">
      <alignment horizontal="center"/>
    </xf>
    <xf numFmtId="0" fontId="185" fillId="7" borderId="38" xfId="0" applyFont="1" applyFill="1" applyBorder="1" applyAlignment="1">
      <alignment horizontal="center"/>
    </xf>
    <xf numFmtId="0" fontId="187" fillId="0" borderId="21" xfId="0" applyFont="1" applyBorder="1" applyAlignment="1">
      <alignment horizontal="center"/>
    </xf>
    <xf numFmtId="0" fontId="187" fillId="0" borderId="49" xfId="0" applyFont="1" applyBorder="1" applyAlignment="1">
      <alignment horizontal="center"/>
    </xf>
    <xf numFmtId="0" fontId="187" fillId="0" borderId="47" xfId="0" applyFont="1" applyBorder="1" applyAlignment="1">
      <alignment horizontal="center"/>
    </xf>
    <xf numFmtId="3" fontId="187" fillId="0" borderId="27" xfId="0" applyNumberFormat="1" applyFont="1" applyBorder="1" applyAlignment="1">
      <alignment horizontal="center"/>
    </xf>
    <xf numFmtId="0" fontId="187" fillId="0" borderId="29" xfId="0" applyFont="1" applyBorder="1" applyAlignment="1">
      <alignment horizontal="center"/>
    </xf>
    <xf numFmtId="14" fontId="184" fillId="3" borderId="38" xfId="2" applyNumberFormat="1" applyFont="1" applyFill="1" applyBorder="1" applyAlignment="1">
      <alignment horizontal="center" vertical="center"/>
    </xf>
    <xf numFmtId="0" fontId="185" fillId="7" borderId="37" xfId="0" applyFont="1" applyFill="1" applyBorder="1" applyAlignment="1">
      <alignment horizontal="center"/>
    </xf>
    <xf numFmtId="3" fontId="184" fillId="0" borderId="9" xfId="1" applyNumberFormat="1" applyFont="1" applyFill="1" applyBorder="1" applyAlignment="1">
      <alignment horizontal="center" vertical="center"/>
    </xf>
    <xf numFmtId="3" fontId="184" fillId="0" borderId="10" xfId="1" applyNumberFormat="1" applyFont="1" applyFill="1" applyBorder="1" applyAlignment="1">
      <alignment horizontal="center" vertical="center"/>
    </xf>
    <xf numFmtId="0" fontId="187" fillId="0" borderId="27" xfId="0" applyFont="1" applyFill="1" applyBorder="1" applyAlignment="1">
      <alignment horizontal="center" vertical="center"/>
    </xf>
    <xf numFmtId="0" fontId="187" fillId="0" borderId="29" xfId="0" applyFont="1" applyFill="1" applyBorder="1" applyAlignment="1">
      <alignment horizontal="center" vertical="center"/>
    </xf>
    <xf numFmtId="3" fontId="184" fillId="0" borderId="8" xfId="1" applyNumberFormat="1" applyFont="1" applyFill="1" applyBorder="1" applyAlignment="1">
      <alignment horizontal="center" vertical="center"/>
    </xf>
    <xf numFmtId="14" fontId="184" fillId="7" borderId="36" xfId="2" applyNumberFormat="1" applyFont="1" applyFill="1" applyBorder="1" applyAlignment="1">
      <alignment horizontal="center" vertical="center"/>
    </xf>
    <xf numFmtId="14" fontId="184" fillId="7" borderId="37" xfId="2" applyNumberFormat="1" applyFont="1" applyFill="1" applyBorder="1" applyAlignment="1">
      <alignment horizontal="center" vertical="center"/>
    </xf>
    <xf numFmtId="14" fontId="184" fillId="7" borderId="38" xfId="2" applyNumberFormat="1" applyFont="1" applyFill="1" applyBorder="1" applyAlignment="1">
      <alignment horizontal="center" vertical="center"/>
    </xf>
    <xf numFmtId="14" fontId="184" fillId="7" borderId="42" xfId="2" applyNumberFormat="1" applyFont="1" applyFill="1" applyBorder="1" applyAlignment="1">
      <alignment horizontal="center" vertical="center"/>
    </xf>
    <xf numFmtId="14" fontId="184" fillId="7" borderId="41" xfId="2" applyNumberFormat="1" applyFont="1" applyFill="1" applyBorder="1" applyAlignment="1">
      <alignment horizontal="center" vertical="center"/>
    </xf>
    <xf numFmtId="14" fontId="184" fillId="7" borderId="68" xfId="2" applyNumberFormat="1" applyFont="1" applyFill="1" applyBorder="1" applyAlignment="1">
      <alignment horizontal="center" vertical="center"/>
    </xf>
    <xf numFmtId="0" fontId="163" fillId="4" borderId="1" xfId="0" applyFont="1" applyFill="1" applyBorder="1" applyAlignment="1">
      <alignment horizontal="center"/>
    </xf>
  </cellXfs>
  <cellStyles count="4">
    <cellStyle name="Excel Built-in Normal" xfId="1"/>
    <cellStyle name="Гиперссылка" xfId="3" builtinId="8"/>
    <cellStyle name="Обычный" xfId="0" builtinId="0"/>
    <cellStyle name="Обычный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774</xdr:row>
      <xdr:rowOff>0</xdr:rowOff>
    </xdr:from>
    <xdr:to>
      <xdr:col>0</xdr:col>
      <xdr:colOff>304800</xdr:colOff>
      <xdr:row>775</xdr:row>
      <xdr:rowOff>114300</xdr:rowOff>
    </xdr:to>
    <xdr:sp macro="" textlink="">
      <xdr:nvSpPr>
        <xdr:cNvPr id="3" name="AutoShape 1" descr="Barcode"/>
        <xdr:cNvSpPr>
          <a:spLocks noChangeAspect="1" noChangeArrowheads="1"/>
        </xdr:cNvSpPr>
      </xdr:nvSpPr>
      <xdr:spPr bwMode="auto">
        <a:xfrm>
          <a:off x="3657600" y="3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151"/>
  <sheetViews>
    <sheetView topLeftCell="A181" workbookViewId="0">
      <selection activeCell="J173" sqref="J173"/>
    </sheetView>
  </sheetViews>
  <sheetFormatPr defaultRowHeight="15" x14ac:dyDescent="0.25"/>
  <cols>
    <col min="1" max="1" width="23.140625" customWidth="1"/>
    <col min="2" max="2" width="9.85546875" customWidth="1"/>
    <col min="3" max="3" width="10.28515625" bestFit="1" customWidth="1"/>
    <col min="4" max="4" width="12.85546875" customWidth="1"/>
    <col min="5" max="5" width="9.85546875" customWidth="1"/>
    <col min="6" max="6" width="13.85546875" customWidth="1"/>
    <col min="7" max="7" width="9.140625" style="13" bestFit="1" customWidth="1"/>
    <col min="8" max="8" width="18.85546875" style="3" customWidth="1"/>
    <col min="9" max="9" width="13.140625" bestFit="1" customWidth="1"/>
    <col min="10" max="10" width="15" style="3" bestFit="1" customWidth="1"/>
    <col min="11" max="11" width="17.7109375" customWidth="1"/>
  </cols>
  <sheetData>
    <row r="1" spans="1:8" x14ac:dyDescent="0.25">
      <c r="A1" s="20">
        <v>870570</v>
      </c>
      <c r="B1" t="s">
        <v>28</v>
      </c>
    </row>
    <row r="2" spans="1:8" x14ac:dyDescent="0.25">
      <c r="A2" s="20">
        <v>515100</v>
      </c>
      <c r="B2" t="s">
        <v>29</v>
      </c>
    </row>
    <row r="3" spans="1:8" x14ac:dyDescent="0.25">
      <c r="A3" s="19">
        <f>A1-A2</f>
        <v>355470</v>
      </c>
      <c r="B3" t="s">
        <v>30</v>
      </c>
    </row>
    <row r="5" spans="1:8" x14ac:dyDescent="0.25">
      <c r="A5" s="2203" t="s">
        <v>24</v>
      </c>
      <c r="B5" s="2204"/>
      <c r="C5" s="2204"/>
      <c r="D5" s="2204"/>
      <c r="E5" s="2204"/>
      <c r="F5" s="2204"/>
      <c r="G5" s="2204"/>
      <c r="H5" s="2204"/>
    </row>
    <row r="6" spans="1:8" ht="18" customHeight="1" x14ac:dyDescent="0.25">
      <c r="A6" s="6" t="s">
        <v>14</v>
      </c>
      <c r="B6" s="6" t="s">
        <v>5</v>
      </c>
      <c r="C6" s="6" t="s">
        <v>10</v>
      </c>
      <c r="D6" s="6" t="s">
        <v>11</v>
      </c>
      <c r="E6" s="6" t="s">
        <v>31</v>
      </c>
      <c r="F6" s="6" t="s">
        <v>27</v>
      </c>
      <c r="G6" s="21" t="s">
        <v>33</v>
      </c>
      <c r="H6" s="6" t="s">
        <v>32</v>
      </c>
    </row>
    <row r="7" spans="1:8" ht="18" customHeight="1" x14ac:dyDescent="0.25">
      <c r="A7" s="1" t="s">
        <v>9</v>
      </c>
      <c r="B7" s="7">
        <v>1</v>
      </c>
      <c r="C7" s="9">
        <v>17000</v>
      </c>
      <c r="D7" s="9"/>
      <c r="E7" s="9"/>
      <c r="F7" s="9"/>
      <c r="G7" s="7">
        <v>1</v>
      </c>
      <c r="H7" s="8" t="s">
        <v>34</v>
      </c>
    </row>
    <row r="8" spans="1:8" ht="18" customHeight="1" x14ac:dyDescent="0.25">
      <c r="A8" s="1" t="s">
        <v>12</v>
      </c>
      <c r="B8" s="7"/>
      <c r="C8" s="9">
        <v>1400</v>
      </c>
      <c r="D8" s="9"/>
      <c r="E8" s="9"/>
      <c r="F8" s="9"/>
      <c r="G8" s="7">
        <v>1</v>
      </c>
      <c r="H8" s="8" t="s">
        <v>35</v>
      </c>
    </row>
    <row r="9" spans="1:8" ht="18" customHeight="1" x14ac:dyDescent="0.25">
      <c r="A9" s="1" t="s">
        <v>13</v>
      </c>
      <c r="B9" s="7">
        <v>1</v>
      </c>
      <c r="C9" s="9">
        <v>23000</v>
      </c>
      <c r="D9" s="9"/>
      <c r="E9" s="9"/>
      <c r="F9" s="9"/>
      <c r="G9" s="7">
        <v>2</v>
      </c>
      <c r="H9" s="8" t="s">
        <v>36</v>
      </c>
    </row>
    <row r="10" spans="1:8" ht="18" customHeight="1" x14ac:dyDescent="0.25">
      <c r="A10" s="1" t="s">
        <v>15</v>
      </c>
      <c r="B10" s="7">
        <v>1</v>
      </c>
      <c r="C10" s="9">
        <v>35000</v>
      </c>
      <c r="D10" s="9"/>
      <c r="E10" s="9">
        <v>1</v>
      </c>
      <c r="F10" s="9">
        <v>5000</v>
      </c>
      <c r="G10" s="7">
        <v>2</v>
      </c>
      <c r="H10" s="8" t="s">
        <v>37</v>
      </c>
    </row>
    <row r="11" spans="1:8" ht="18" customHeight="1" x14ac:dyDescent="0.25">
      <c r="A11" s="1" t="s">
        <v>16</v>
      </c>
      <c r="B11" s="7">
        <v>1</v>
      </c>
      <c r="C11" s="9">
        <v>14500</v>
      </c>
      <c r="D11" s="9"/>
      <c r="E11" s="9">
        <v>1</v>
      </c>
      <c r="F11" s="9">
        <v>4000</v>
      </c>
      <c r="G11" s="7"/>
      <c r="H11" s="8"/>
    </row>
    <row r="12" spans="1:8" ht="18" customHeight="1" x14ac:dyDescent="0.25">
      <c r="A12" s="1" t="s">
        <v>17</v>
      </c>
      <c r="B12" s="7">
        <v>4</v>
      </c>
      <c r="C12" s="9"/>
      <c r="D12" s="9">
        <v>50000</v>
      </c>
      <c r="E12" s="9"/>
      <c r="F12" s="9"/>
      <c r="G12" s="7"/>
      <c r="H12" s="8"/>
    </row>
    <row r="13" spans="1:8" ht="18" customHeight="1" x14ac:dyDescent="0.25">
      <c r="A13" s="1" t="s">
        <v>18</v>
      </c>
      <c r="B13" s="7">
        <v>1</v>
      </c>
      <c r="C13" s="9">
        <v>9300</v>
      </c>
      <c r="D13" s="9"/>
      <c r="E13" s="9">
        <v>1</v>
      </c>
      <c r="F13" s="9">
        <v>4500</v>
      </c>
      <c r="G13" s="7"/>
      <c r="H13" s="8"/>
    </row>
    <row r="14" spans="1:8" ht="18" customHeight="1" x14ac:dyDescent="0.25">
      <c r="A14" s="1" t="s">
        <v>19</v>
      </c>
      <c r="B14" s="7">
        <v>1</v>
      </c>
      <c r="C14" s="9">
        <v>13500</v>
      </c>
      <c r="D14" s="9"/>
      <c r="E14" s="9">
        <v>1</v>
      </c>
      <c r="F14" s="9">
        <v>4000</v>
      </c>
      <c r="G14" s="7"/>
      <c r="H14" s="8"/>
    </row>
    <row r="15" spans="1:8" ht="18" customHeight="1" x14ac:dyDescent="0.25">
      <c r="A15" s="1" t="s">
        <v>20</v>
      </c>
      <c r="B15" s="7">
        <v>1</v>
      </c>
      <c r="C15" s="9">
        <v>37000</v>
      </c>
      <c r="D15" s="9"/>
      <c r="E15" s="9"/>
      <c r="F15" s="9"/>
      <c r="G15" s="7"/>
      <c r="H15" s="8"/>
    </row>
    <row r="16" spans="1:8" ht="18" customHeight="1" x14ac:dyDescent="0.25">
      <c r="A16" s="1" t="s">
        <v>21</v>
      </c>
      <c r="B16" s="7">
        <v>1</v>
      </c>
      <c r="C16" s="9">
        <v>22000</v>
      </c>
      <c r="D16" s="9"/>
      <c r="E16" s="9"/>
      <c r="F16" s="9"/>
      <c r="G16" s="7"/>
      <c r="H16" s="8"/>
    </row>
    <row r="17" spans="1:8" ht="18" customHeight="1" x14ac:dyDescent="0.25">
      <c r="A17" s="1" t="s">
        <v>22</v>
      </c>
      <c r="B17" s="7">
        <v>1</v>
      </c>
      <c r="C17" s="9"/>
      <c r="D17" s="9">
        <v>26000</v>
      </c>
      <c r="E17" s="9"/>
      <c r="F17" s="9"/>
      <c r="G17" s="7"/>
      <c r="H17" s="8"/>
    </row>
    <row r="18" spans="1:8" ht="18" customHeight="1" x14ac:dyDescent="0.25">
      <c r="A18" s="1" t="s">
        <v>23</v>
      </c>
      <c r="B18" s="7">
        <v>2</v>
      </c>
      <c r="C18" s="9"/>
      <c r="D18" s="9">
        <v>90000</v>
      </c>
      <c r="E18" s="9"/>
      <c r="F18" s="9"/>
      <c r="G18" s="7"/>
      <c r="H18" s="8"/>
    </row>
    <row r="19" spans="1:8" ht="18" customHeight="1" x14ac:dyDescent="0.25">
      <c r="A19" s="15" t="s">
        <v>26</v>
      </c>
      <c r="B19" s="16">
        <f>SUM(B7:B18)</f>
        <v>15</v>
      </c>
      <c r="C19" s="17">
        <f>SUM(C7:C18)</f>
        <v>172700</v>
      </c>
      <c r="D19" s="17">
        <f>SUM(D7:D18)</f>
        <v>166000</v>
      </c>
      <c r="E19" s="17">
        <f>SUM(E7:E18)</f>
        <v>4</v>
      </c>
      <c r="F19" s="17"/>
      <c r="G19" s="16">
        <f>SUM(G7:G18)</f>
        <v>6</v>
      </c>
      <c r="H19" s="8"/>
    </row>
    <row r="20" spans="1:8" x14ac:dyDescent="0.25">
      <c r="B20" s="10"/>
      <c r="C20" s="10"/>
      <c r="D20" s="10"/>
      <c r="E20" s="10"/>
      <c r="F20" s="10"/>
      <c r="G20" s="14"/>
    </row>
    <row r="21" spans="1:8" x14ac:dyDescent="0.25">
      <c r="A21" s="23">
        <v>172700</v>
      </c>
      <c r="B21" s="22" t="s">
        <v>38</v>
      </c>
      <c r="C21" s="18"/>
    </row>
    <row r="24" spans="1:8" x14ac:dyDescent="0.25">
      <c r="A24" s="2203" t="s">
        <v>40</v>
      </c>
      <c r="B24" s="2204"/>
      <c r="C24" s="2204"/>
      <c r="D24" s="2204"/>
      <c r="E24" s="2204"/>
      <c r="F24" s="2204"/>
      <c r="G24" s="2204"/>
      <c r="H24" s="2204"/>
    </row>
    <row r="25" spans="1:8" x14ac:dyDescent="0.25">
      <c r="A25" s="6" t="s">
        <v>14</v>
      </c>
      <c r="B25" s="6" t="s">
        <v>5</v>
      </c>
      <c r="C25" s="6" t="s">
        <v>10</v>
      </c>
      <c r="D25" s="6" t="s">
        <v>11</v>
      </c>
      <c r="E25" s="6" t="s">
        <v>31</v>
      </c>
      <c r="F25" s="6" t="s">
        <v>27</v>
      </c>
      <c r="G25" s="21" t="s">
        <v>33</v>
      </c>
      <c r="H25" s="6" t="s">
        <v>32</v>
      </c>
    </row>
    <row r="26" spans="1:8" x14ac:dyDescent="0.25">
      <c r="A26" s="1" t="s">
        <v>41</v>
      </c>
      <c r="B26" s="7">
        <v>1</v>
      </c>
      <c r="C26" s="9">
        <v>11000</v>
      </c>
      <c r="D26" s="9"/>
      <c r="E26" s="9">
        <v>1</v>
      </c>
      <c r="F26" s="9">
        <v>4000</v>
      </c>
      <c r="G26" s="7">
        <v>2</v>
      </c>
      <c r="H26" s="8" t="s">
        <v>61</v>
      </c>
    </row>
    <row r="27" spans="1:8" x14ac:dyDescent="0.25">
      <c r="A27" s="1" t="s">
        <v>42</v>
      </c>
      <c r="B27" s="7">
        <v>2</v>
      </c>
      <c r="C27" s="9">
        <v>106000</v>
      </c>
      <c r="D27" s="9"/>
      <c r="E27" s="9">
        <v>2</v>
      </c>
      <c r="F27" s="9">
        <v>24000</v>
      </c>
      <c r="G27" s="7">
        <v>1</v>
      </c>
      <c r="H27" s="8" t="s">
        <v>62</v>
      </c>
    </row>
    <row r="28" spans="1:8" x14ac:dyDescent="0.25">
      <c r="A28" s="1" t="s">
        <v>43</v>
      </c>
      <c r="B28" s="7">
        <v>2</v>
      </c>
      <c r="C28" s="9">
        <v>54000</v>
      </c>
      <c r="D28" s="9"/>
      <c r="E28" s="9"/>
      <c r="F28" s="9"/>
      <c r="G28" s="7">
        <v>3</v>
      </c>
      <c r="H28" s="8" t="s">
        <v>63</v>
      </c>
    </row>
    <row r="29" spans="1:8" x14ac:dyDescent="0.25">
      <c r="A29" s="1" t="s">
        <v>44</v>
      </c>
      <c r="B29" s="7">
        <v>1</v>
      </c>
      <c r="C29" s="9">
        <v>23000</v>
      </c>
      <c r="D29" s="9"/>
      <c r="E29" s="9"/>
      <c r="F29" s="9"/>
      <c r="G29" s="7">
        <v>1</v>
      </c>
      <c r="H29" s="8" t="s">
        <v>61</v>
      </c>
    </row>
    <row r="30" spans="1:8" x14ac:dyDescent="0.25">
      <c r="A30" s="1" t="s">
        <v>45</v>
      </c>
      <c r="B30" s="7">
        <v>1</v>
      </c>
      <c r="C30" s="9">
        <v>18000</v>
      </c>
      <c r="D30" s="9"/>
      <c r="E30" s="9"/>
      <c r="F30" s="9"/>
      <c r="G30" s="7">
        <v>1</v>
      </c>
      <c r="H30" s="8" t="s">
        <v>64</v>
      </c>
    </row>
    <row r="31" spans="1:8" x14ac:dyDescent="0.25">
      <c r="A31" s="1" t="s">
        <v>46</v>
      </c>
      <c r="B31" s="7">
        <v>1</v>
      </c>
      <c r="C31" s="9">
        <v>13000</v>
      </c>
      <c r="D31" s="9"/>
      <c r="E31" s="9">
        <v>1</v>
      </c>
      <c r="F31" s="9">
        <v>4000</v>
      </c>
      <c r="G31" s="7"/>
      <c r="H31" s="8"/>
    </row>
    <row r="32" spans="1:8" x14ac:dyDescent="0.25">
      <c r="A32" s="1" t="s">
        <v>48</v>
      </c>
      <c r="B32" s="7">
        <v>1</v>
      </c>
      <c r="C32" s="9">
        <v>10000</v>
      </c>
      <c r="D32" s="9"/>
      <c r="E32" s="9">
        <v>1</v>
      </c>
      <c r="F32" s="9">
        <v>4000</v>
      </c>
      <c r="G32" s="7"/>
      <c r="H32" s="8" t="s">
        <v>49</v>
      </c>
    </row>
    <row r="33" spans="1:8" x14ac:dyDescent="0.25">
      <c r="A33" s="1" t="s">
        <v>47</v>
      </c>
      <c r="B33" s="7">
        <v>1</v>
      </c>
      <c r="C33" s="9">
        <v>15500</v>
      </c>
      <c r="D33" s="9"/>
      <c r="E33" s="9"/>
      <c r="F33" s="9"/>
      <c r="G33" s="7">
        <v>1</v>
      </c>
      <c r="H33" s="8" t="s">
        <v>61</v>
      </c>
    </row>
    <row r="34" spans="1:8" x14ac:dyDescent="0.25">
      <c r="A34" s="1" t="s">
        <v>50</v>
      </c>
      <c r="B34" s="7">
        <v>1</v>
      </c>
      <c r="C34" s="9">
        <v>15500</v>
      </c>
      <c r="D34" s="9"/>
      <c r="E34" s="9"/>
      <c r="F34" s="9"/>
      <c r="G34" s="7">
        <v>1</v>
      </c>
      <c r="H34" s="8" t="s">
        <v>61</v>
      </c>
    </row>
    <row r="35" spans="1:8" x14ac:dyDescent="0.25">
      <c r="A35" s="1" t="s">
        <v>51</v>
      </c>
      <c r="B35" s="7">
        <v>1</v>
      </c>
      <c r="C35" s="9"/>
      <c r="D35" s="9">
        <v>12000</v>
      </c>
      <c r="E35" s="9"/>
      <c r="F35" s="9"/>
      <c r="G35" s="7"/>
      <c r="H35" s="8" t="s">
        <v>52</v>
      </c>
    </row>
    <row r="36" spans="1:8" x14ac:dyDescent="0.25">
      <c r="A36" s="1" t="s">
        <v>43</v>
      </c>
      <c r="B36" s="7">
        <v>1</v>
      </c>
      <c r="C36" s="9">
        <v>27000</v>
      </c>
      <c r="D36" s="9"/>
      <c r="E36" s="9"/>
      <c r="F36" s="9"/>
      <c r="G36" s="7"/>
      <c r="H36" s="8"/>
    </row>
    <row r="37" spans="1:8" x14ac:dyDescent="0.25">
      <c r="A37" s="1" t="s">
        <v>53</v>
      </c>
      <c r="B37" s="7">
        <v>1</v>
      </c>
      <c r="C37" s="9">
        <v>8500</v>
      </c>
      <c r="D37" s="9"/>
      <c r="E37" s="9">
        <v>1</v>
      </c>
      <c r="F37" s="9">
        <v>4000</v>
      </c>
      <c r="G37" s="7"/>
      <c r="H37" s="8" t="s">
        <v>54</v>
      </c>
    </row>
    <row r="38" spans="1:8" x14ac:dyDescent="0.25">
      <c r="A38" s="1" t="s">
        <v>55</v>
      </c>
      <c r="B38" s="7">
        <v>1</v>
      </c>
      <c r="C38" s="9">
        <v>52000</v>
      </c>
      <c r="D38" s="9"/>
      <c r="E38" s="9"/>
      <c r="F38" s="9"/>
      <c r="G38" s="7"/>
      <c r="H38" s="8"/>
    </row>
    <row r="39" spans="1:8" x14ac:dyDescent="0.25">
      <c r="A39" s="1" t="s">
        <v>56</v>
      </c>
      <c r="B39" s="7">
        <v>1</v>
      </c>
      <c r="C39" s="9">
        <v>14000</v>
      </c>
      <c r="D39" s="9"/>
      <c r="E39" s="9">
        <v>1</v>
      </c>
      <c r="F39" s="9">
        <v>4000</v>
      </c>
      <c r="G39" s="7"/>
      <c r="H39" s="8"/>
    </row>
    <row r="40" spans="1:8" x14ac:dyDescent="0.25">
      <c r="A40" s="1" t="s">
        <v>56</v>
      </c>
      <c r="B40" s="7">
        <v>1</v>
      </c>
      <c r="C40" s="9">
        <v>14000</v>
      </c>
      <c r="D40" s="9"/>
      <c r="E40" s="9">
        <v>1</v>
      </c>
      <c r="F40" s="9">
        <v>4000</v>
      </c>
      <c r="G40" s="7"/>
      <c r="H40" s="8"/>
    </row>
    <row r="41" spans="1:8" x14ac:dyDescent="0.25">
      <c r="A41" s="1" t="s">
        <v>57</v>
      </c>
      <c r="B41" s="7">
        <v>1</v>
      </c>
      <c r="C41" s="9">
        <v>18000</v>
      </c>
      <c r="D41" s="9"/>
      <c r="E41" s="9"/>
      <c r="F41" s="9"/>
      <c r="G41" s="7"/>
      <c r="H41" s="8"/>
    </row>
    <row r="42" spans="1:8" x14ac:dyDescent="0.25">
      <c r="A42" s="1" t="s">
        <v>58</v>
      </c>
      <c r="B42" s="7">
        <v>1</v>
      </c>
      <c r="C42" s="9">
        <v>13000</v>
      </c>
      <c r="D42" s="9"/>
      <c r="E42" s="9"/>
      <c r="F42" s="9"/>
      <c r="G42" s="7"/>
      <c r="H42" s="8"/>
    </row>
    <row r="43" spans="1:8" x14ac:dyDescent="0.25">
      <c r="A43" s="1" t="s">
        <v>59</v>
      </c>
      <c r="B43" s="7">
        <v>2</v>
      </c>
      <c r="C43" s="9"/>
      <c r="D43" s="9">
        <v>40000</v>
      </c>
      <c r="E43" s="9"/>
      <c r="F43" s="9"/>
      <c r="G43" s="7"/>
      <c r="H43" s="8"/>
    </row>
    <row r="44" spans="1:8" x14ac:dyDescent="0.25">
      <c r="A44" s="1" t="s">
        <v>60</v>
      </c>
      <c r="B44" s="7">
        <v>2</v>
      </c>
      <c r="C44" s="9"/>
      <c r="D44" s="9">
        <v>70000</v>
      </c>
      <c r="E44" s="9">
        <v>2</v>
      </c>
      <c r="F44" s="9">
        <v>20000</v>
      </c>
      <c r="G44" s="7"/>
      <c r="H44" s="8"/>
    </row>
    <row r="45" spans="1:8" ht="15.75" x14ac:dyDescent="0.25">
      <c r="A45" s="15" t="s">
        <v>26</v>
      </c>
      <c r="B45" s="16">
        <f>SUM(B26:B44)</f>
        <v>23</v>
      </c>
      <c r="C45" s="17">
        <f>SUM(C26:C44)</f>
        <v>412500</v>
      </c>
      <c r="D45" s="17">
        <f>SUM(D26:D44)</f>
        <v>122000</v>
      </c>
      <c r="E45" s="17">
        <f>SUM(E26:E44)</f>
        <v>10</v>
      </c>
      <c r="F45" s="17"/>
      <c r="G45" s="16">
        <f>SUM(G26:G44)</f>
        <v>10</v>
      </c>
      <c r="H45" s="8"/>
    </row>
    <row r="46" spans="1:8" x14ac:dyDescent="0.25">
      <c r="B46" s="10"/>
      <c r="C46" s="10"/>
      <c r="D46" s="10"/>
      <c r="E46" s="10"/>
      <c r="F46" s="10"/>
      <c r="G46" s="14"/>
    </row>
    <row r="47" spans="1:8" x14ac:dyDescent="0.25">
      <c r="A47" s="23">
        <v>412500</v>
      </c>
      <c r="B47" s="22" t="s">
        <v>38</v>
      </c>
      <c r="C47" s="18"/>
    </row>
    <row r="50" spans="1:8" x14ac:dyDescent="0.25">
      <c r="A50" s="2203" t="s">
        <v>65</v>
      </c>
      <c r="B50" s="2204"/>
      <c r="C50" s="2204"/>
      <c r="D50" s="2204"/>
      <c r="E50" s="2204"/>
      <c r="F50" s="2204"/>
      <c r="G50" s="2204"/>
      <c r="H50" s="2204"/>
    </row>
    <row r="51" spans="1:8" x14ac:dyDescent="0.25">
      <c r="A51" s="6" t="s">
        <v>14</v>
      </c>
      <c r="B51" s="6" t="s">
        <v>5</v>
      </c>
      <c r="C51" s="6" t="s">
        <v>10</v>
      </c>
      <c r="D51" s="6" t="s">
        <v>11</v>
      </c>
      <c r="E51" s="6" t="s">
        <v>31</v>
      </c>
      <c r="F51" s="6" t="s">
        <v>27</v>
      </c>
      <c r="G51" s="21" t="s">
        <v>33</v>
      </c>
      <c r="H51" s="6" t="s">
        <v>32</v>
      </c>
    </row>
    <row r="52" spans="1:8" x14ac:dyDescent="0.25">
      <c r="A52" s="1" t="s">
        <v>66</v>
      </c>
      <c r="B52" s="7">
        <v>1</v>
      </c>
      <c r="C52" s="9">
        <v>22000</v>
      </c>
      <c r="D52" s="9"/>
      <c r="E52" s="9"/>
      <c r="F52" s="9"/>
      <c r="G52" s="7">
        <v>1</v>
      </c>
      <c r="H52" s="8" t="s">
        <v>62</v>
      </c>
    </row>
    <row r="53" spans="1:8" x14ac:dyDescent="0.25">
      <c r="A53" s="1" t="s">
        <v>46</v>
      </c>
      <c r="B53" s="7">
        <v>2</v>
      </c>
      <c r="C53" s="9">
        <v>33000</v>
      </c>
      <c r="D53" s="9"/>
      <c r="E53" s="9"/>
      <c r="F53" s="9"/>
      <c r="G53" s="7">
        <v>1</v>
      </c>
      <c r="H53" s="8" t="s">
        <v>61</v>
      </c>
    </row>
    <row r="54" spans="1:8" x14ac:dyDescent="0.25">
      <c r="A54" s="1" t="s">
        <v>67</v>
      </c>
      <c r="B54" s="7">
        <v>1</v>
      </c>
      <c r="C54" s="9">
        <v>30000</v>
      </c>
      <c r="D54" s="9"/>
      <c r="E54" s="9"/>
      <c r="F54" s="9"/>
      <c r="G54" s="7">
        <v>1</v>
      </c>
      <c r="H54" s="8" t="s">
        <v>35</v>
      </c>
    </row>
    <row r="55" spans="1:8" x14ac:dyDescent="0.25">
      <c r="A55" s="1" t="s">
        <v>56</v>
      </c>
      <c r="B55" s="7">
        <v>1</v>
      </c>
      <c r="C55" s="9">
        <v>8500</v>
      </c>
      <c r="D55" s="9"/>
      <c r="E55" s="9">
        <v>2</v>
      </c>
      <c r="F55" s="9" t="s">
        <v>68</v>
      </c>
      <c r="G55" s="7"/>
      <c r="H55" s="8"/>
    </row>
    <row r="56" spans="1:8" x14ac:dyDescent="0.25">
      <c r="A56" s="1" t="s">
        <v>53</v>
      </c>
      <c r="B56" s="7">
        <v>1</v>
      </c>
      <c r="C56" s="9">
        <v>8500</v>
      </c>
      <c r="D56" s="9"/>
      <c r="E56" s="9">
        <v>1</v>
      </c>
      <c r="F56" s="9">
        <v>4000</v>
      </c>
      <c r="G56" s="7"/>
      <c r="H56" s="8"/>
    </row>
    <row r="57" spans="1:8" x14ac:dyDescent="0.25">
      <c r="A57" s="1" t="s">
        <v>50</v>
      </c>
      <c r="B57" s="7">
        <v>1</v>
      </c>
      <c r="C57" s="9">
        <v>17000</v>
      </c>
      <c r="D57" s="9"/>
      <c r="E57" s="9"/>
      <c r="F57" s="9"/>
      <c r="G57" s="7"/>
      <c r="H57" s="8"/>
    </row>
    <row r="58" spans="1:8" x14ac:dyDescent="0.25">
      <c r="A58" s="1" t="s">
        <v>69</v>
      </c>
      <c r="B58" s="7">
        <v>1</v>
      </c>
      <c r="C58" s="9">
        <v>11000</v>
      </c>
      <c r="D58" s="9"/>
      <c r="E58" s="9">
        <v>1</v>
      </c>
      <c r="F58" s="9">
        <v>4000</v>
      </c>
      <c r="G58" s="7"/>
      <c r="H58" s="8"/>
    </row>
    <row r="59" spans="1:8" x14ac:dyDescent="0.25">
      <c r="A59" s="1" t="s">
        <v>50</v>
      </c>
      <c r="B59" s="7">
        <v>1</v>
      </c>
      <c r="C59" s="9">
        <v>13500</v>
      </c>
      <c r="D59" s="9"/>
      <c r="E59" s="9">
        <v>1</v>
      </c>
      <c r="F59" s="9">
        <v>4500</v>
      </c>
      <c r="G59" s="7"/>
      <c r="H59" s="8"/>
    </row>
    <row r="60" spans="1:8" x14ac:dyDescent="0.25">
      <c r="A60" s="1" t="s">
        <v>47</v>
      </c>
      <c r="B60" s="7">
        <v>1</v>
      </c>
      <c r="C60" s="9">
        <v>13500</v>
      </c>
      <c r="D60" s="9"/>
      <c r="E60" s="9">
        <v>1</v>
      </c>
      <c r="F60" s="9">
        <v>4500</v>
      </c>
      <c r="G60" s="7"/>
      <c r="H60" s="8"/>
    </row>
    <row r="61" spans="1:8" x14ac:dyDescent="0.25">
      <c r="A61" s="1" t="s">
        <v>70</v>
      </c>
      <c r="B61" s="7">
        <v>1</v>
      </c>
      <c r="C61" s="9">
        <v>13000</v>
      </c>
      <c r="D61" s="9"/>
      <c r="E61" s="9">
        <v>1</v>
      </c>
      <c r="F61" s="9">
        <v>2000</v>
      </c>
      <c r="G61" s="7"/>
      <c r="H61" s="8"/>
    </row>
    <row r="62" spans="1:8" x14ac:dyDescent="0.25">
      <c r="A62" s="1" t="s">
        <v>71</v>
      </c>
      <c r="B62" s="7">
        <v>1</v>
      </c>
      <c r="C62" s="9">
        <v>13500</v>
      </c>
      <c r="D62" s="9"/>
      <c r="E62" s="9">
        <v>1</v>
      </c>
      <c r="F62" s="9">
        <v>4500</v>
      </c>
      <c r="G62" s="7"/>
      <c r="H62" s="8"/>
    </row>
    <row r="63" spans="1:8" ht="30" x14ac:dyDescent="0.25">
      <c r="A63" s="1" t="s">
        <v>72</v>
      </c>
      <c r="B63" s="7">
        <v>1</v>
      </c>
      <c r="C63" s="9">
        <v>24000</v>
      </c>
      <c r="D63" s="9"/>
      <c r="E63" s="9">
        <v>4</v>
      </c>
      <c r="F63" s="24" t="s">
        <v>73</v>
      </c>
      <c r="G63" s="7"/>
      <c r="H63" s="8"/>
    </row>
    <row r="64" spans="1:8" x14ac:dyDescent="0.25">
      <c r="A64" s="1" t="s">
        <v>74</v>
      </c>
      <c r="B64" s="7">
        <v>1</v>
      </c>
      <c r="C64" s="9">
        <v>9000</v>
      </c>
      <c r="D64" s="9"/>
      <c r="E64" s="9">
        <v>1</v>
      </c>
      <c r="F64" s="9">
        <v>4000</v>
      </c>
      <c r="G64" s="7"/>
      <c r="H64" s="8"/>
    </row>
    <row r="65" spans="1:8" x14ac:dyDescent="0.25">
      <c r="A65" s="1" t="s">
        <v>71</v>
      </c>
      <c r="B65" s="7">
        <v>1</v>
      </c>
      <c r="C65" s="9">
        <v>13500</v>
      </c>
      <c r="D65" s="9"/>
      <c r="E65" s="9">
        <v>1</v>
      </c>
      <c r="F65" s="9">
        <v>4000</v>
      </c>
      <c r="G65" s="7"/>
      <c r="H65" s="8"/>
    </row>
    <row r="66" spans="1:8" x14ac:dyDescent="0.25">
      <c r="A66" s="1" t="s">
        <v>75</v>
      </c>
      <c r="B66" s="7">
        <v>1</v>
      </c>
      <c r="C66" s="9"/>
      <c r="D66" s="9">
        <v>17500</v>
      </c>
      <c r="E66" s="9"/>
      <c r="F66" s="9"/>
      <c r="G66" s="7"/>
      <c r="H66" s="8"/>
    </row>
    <row r="67" spans="1:8" x14ac:dyDescent="0.25">
      <c r="A67" s="1" t="s">
        <v>76</v>
      </c>
      <c r="B67" s="7">
        <v>1</v>
      </c>
      <c r="C67" s="9">
        <v>22000</v>
      </c>
      <c r="D67" s="9"/>
      <c r="E67" s="9">
        <v>1</v>
      </c>
      <c r="F67" s="9">
        <v>4000</v>
      </c>
      <c r="G67" s="7"/>
      <c r="H67" s="8"/>
    </row>
    <row r="68" spans="1:8" x14ac:dyDescent="0.25">
      <c r="A68" s="1" t="s">
        <v>77</v>
      </c>
      <c r="B68" s="7">
        <v>1</v>
      </c>
      <c r="C68" s="9"/>
      <c r="D68" s="9">
        <v>18000</v>
      </c>
      <c r="E68" s="9">
        <v>1</v>
      </c>
      <c r="F68" s="9">
        <v>5000</v>
      </c>
      <c r="G68" s="7"/>
      <c r="H68" s="8"/>
    </row>
    <row r="69" spans="1:8" x14ac:dyDescent="0.25">
      <c r="A69" s="1" t="s">
        <v>55</v>
      </c>
      <c r="B69" s="7">
        <v>1</v>
      </c>
      <c r="C69" s="9">
        <v>20000</v>
      </c>
      <c r="D69" s="9"/>
      <c r="E69" s="9">
        <v>3</v>
      </c>
      <c r="F69" s="9">
        <v>30000</v>
      </c>
      <c r="G69" s="7"/>
      <c r="H69" s="8"/>
    </row>
    <row r="70" spans="1:8" x14ac:dyDescent="0.25">
      <c r="A70" s="1" t="s">
        <v>67</v>
      </c>
      <c r="B70" s="7">
        <v>1</v>
      </c>
      <c r="C70" s="9">
        <v>26000</v>
      </c>
      <c r="D70" s="9"/>
      <c r="E70" s="9">
        <v>1</v>
      </c>
      <c r="F70" s="9">
        <v>4000</v>
      </c>
      <c r="G70" s="7"/>
      <c r="H70" s="8"/>
    </row>
    <row r="71" spans="1:8" ht="30" x14ac:dyDescent="0.25">
      <c r="A71" s="25" t="s">
        <v>78</v>
      </c>
      <c r="B71" s="7">
        <v>1</v>
      </c>
      <c r="C71" s="9">
        <v>21000</v>
      </c>
      <c r="D71" s="9"/>
      <c r="E71" s="9"/>
      <c r="F71" s="9"/>
      <c r="G71" s="7"/>
      <c r="H71" s="8"/>
    </row>
    <row r="72" spans="1:8" x14ac:dyDescent="0.25">
      <c r="A72" s="25" t="s">
        <v>79</v>
      </c>
      <c r="B72" s="7">
        <v>1</v>
      </c>
      <c r="C72" s="9">
        <v>27000</v>
      </c>
      <c r="D72" s="9"/>
      <c r="E72" s="9">
        <v>1</v>
      </c>
      <c r="F72" s="9">
        <v>5000</v>
      </c>
      <c r="G72" s="7"/>
      <c r="H72" s="8"/>
    </row>
    <row r="73" spans="1:8" x14ac:dyDescent="0.25">
      <c r="A73" s="25" t="s">
        <v>80</v>
      </c>
      <c r="B73" s="7">
        <v>2</v>
      </c>
      <c r="C73" s="9">
        <v>85000</v>
      </c>
      <c r="D73" s="9"/>
      <c r="E73" s="9"/>
      <c r="F73" s="9"/>
      <c r="G73" s="7"/>
      <c r="H73" s="8"/>
    </row>
    <row r="74" spans="1:8" ht="15.75" x14ac:dyDescent="0.25">
      <c r="A74" s="15" t="s">
        <v>26</v>
      </c>
      <c r="B74" s="16">
        <f>SUM(B52:B73)</f>
        <v>24</v>
      </c>
      <c r="C74" s="17">
        <f>SUM(C52:C73)</f>
        <v>431000</v>
      </c>
      <c r="D74" s="17">
        <f>SUM(D52:D73)</f>
        <v>35500</v>
      </c>
      <c r="E74" s="17">
        <f>SUM(E52:E73)</f>
        <v>21</v>
      </c>
      <c r="F74" s="17"/>
      <c r="G74" s="16">
        <f>SUM(G52:G73)</f>
        <v>3</v>
      </c>
      <c r="H74" s="8"/>
    </row>
    <row r="75" spans="1:8" x14ac:dyDescent="0.25">
      <c r="B75" s="10"/>
      <c r="C75" s="10"/>
      <c r="D75" s="10"/>
      <c r="E75" s="10"/>
      <c r="F75" s="10"/>
      <c r="G75" s="14"/>
    </row>
    <row r="76" spans="1:8" x14ac:dyDescent="0.25">
      <c r="A76" s="23">
        <v>431000</v>
      </c>
      <c r="B76" s="22" t="s">
        <v>38</v>
      </c>
      <c r="C76" s="18"/>
    </row>
    <row r="79" spans="1:8" x14ac:dyDescent="0.25">
      <c r="A79" s="2203" t="s">
        <v>81</v>
      </c>
      <c r="B79" s="2204"/>
      <c r="C79" s="2204"/>
      <c r="D79" s="2204"/>
      <c r="E79" s="2204"/>
      <c r="F79" s="2204"/>
      <c r="G79" s="2204"/>
      <c r="H79" s="2204"/>
    </row>
    <row r="80" spans="1:8" x14ac:dyDescent="0.25">
      <c r="A80" s="6" t="s">
        <v>14</v>
      </c>
      <c r="B80" s="6" t="s">
        <v>5</v>
      </c>
      <c r="C80" s="6" t="s">
        <v>10</v>
      </c>
      <c r="D80" s="6" t="s">
        <v>11</v>
      </c>
      <c r="E80" s="6" t="s">
        <v>31</v>
      </c>
      <c r="F80" s="6" t="s">
        <v>27</v>
      </c>
      <c r="G80" s="21" t="s">
        <v>33</v>
      </c>
      <c r="H80" s="6" t="s">
        <v>32</v>
      </c>
    </row>
    <row r="81" spans="1:12" x14ac:dyDescent="0.25">
      <c r="A81" s="1" t="s">
        <v>67</v>
      </c>
      <c r="B81" s="7">
        <v>1</v>
      </c>
      <c r="C81" s="9">
        <v>26000</v>
      </c>
      <c r="D81" s="9"/>
      <c r="E81" s="9">
        <v>1</v>
      </c>
      <c r="F81" s="9">
        <v>4000</v>
      </c>
      <c r="G81" s="7">
        <v>1</v>
      </c>
      <c r="H81" s="8" t="s">
        <v>36</v>
      </c>
      <c r="L81">
        <v>231600</v>
      </c>
    </row>
    <row r="82" spans="1:12" x14ac:dyDescent="0.25">
      <c r="A82" s="1" t="s">
        <v>50</v>
      </c>
      <c r="B82" s="7">
        <v>1</v>
      </c>
      <c r="C82" s="9">
        <v>13500</v>
      </c>
      <c r="D82" s="9"/>
      <c r="E82" s="9">
        <v>1</v>
      </c>
      <c r="F82" s="9">
        <v>4500</v>
      </c>
      <c r="G82" s="7">
        <v>1</v>
      </c>
      <c r="H82" s="8" t="s">
        <v>61</v>
      </c>
      <c r="L82">
        <v>36500</v>
      </c>
    </row>
    <row r="83" spans="1:12" x14ac:dyDescent="0.25">
      <c r="A83" s="1" t="s">
        <v>82</v>
      </c>
      <c r="B83" s="7">
        <v>1</v>
      </c>
      <c r="C83" s="9">
        <v>15000</v>
      </c>
      <c r="D83" s="9"/>
      <c r="E83" s="9"/>
      <c r="F83" s="9"/>
      <c r="G83" s="7">
        <v>1</v>
      </c>
      <c r="H83" s="8" t="s">
        <v>84</v>
      </c>
      <c r="L83">
        <v>96000</v>
      </c>
    </row>
    <row r="84" spans="1:12" x14ac:dyDescent="0.25">
      <c r="A84" s="1" t="s">
        <v>50</v>
      </c>
      <c r="B84" s="7">
        <v>1</v>
      </c>
      <c r="C84" s="9">
        <v>13500</v>
      </c>
      <c r="D84" s="9"/>
      <c r="E84" s="9">
        <v>1</v>
      </c>
      <c r="F84" s="9">
        <v>4500</v>
      </c>
      <c r="G84" s="7">
        <v>1</v>
      </c>
      <c r="H84" s="8" t="s">
        <v>61</v>
      </c>
      <c r="L84">
        <v>71300</v>
      </c>
    </row>
    <row r="85" spans="1:12" x14ac:dyDescent="0.25">
      <c r="A85" s="1" t="s">
        <v>83</v>
      </c>
      <c r="B85" s="7">
        <v>1</v>
      </c>
      <c r="C85" s="9">
        <v>16000</v>
      </c>
      <c r="D85" s="9"/>
      <c r="E85" s="9">
        <v>1</v>
      </c>
      <c r="F85" s="9">
        <v>4500</v>
      </c>
      <c r="G85" s="7"/>
      <c r="H85" s="8"/>
      <c r="L85">
        <v>109100</v>
      </c>
    </row>
    <row r="86" spans="1:12" x14ac:dyDescent="0.25">
      <c r="A86" s="1" t="s">
        <v>67</v>
      </c>
      <c r="B86" s="7">
        <v>1</v>
      </c>
      <c r="C86" s="9">
        <v>25500</v>
      </c>
      <c r="D86" s="9"/>
      <c r="E86" s="9">
        <v>1</v>
      </c>
      <c r="F86" s="9">
        <v>4500</v>
      </c>
      <c r="G86" s="7"/>
      <c r="H86" s="8"/>
      <c r="L86">
        <v>112900</v>
      </c>
    </row>
    <row r="87" spans="1:12" x14ac:dyDescent="0.25">
      <c r="A87" s="1" t="s">
        <v>85</v>
      </c>
      <c r="B87" s="7">
        <v>1</v>
      </c>
      <c r="C87" s="9">
        <v>14000</v>
      </c>
      <c r="D87" s="9"/>
      <c r="E87" s="9"/>
      <c r="F87" s="9"/>
      <c r="G87" s="7"/>
      <c r="H87" s="8"/>
      <c r="L87">
        <v>113100</v>
      </c>
    </row>
    <row r="88" spans="1:12" x14ac:dyDescent="0.25">
      <c r="A88" s="1" t="s">
        <v>86</v>
      </c>
      <c r="B88" s="7">
        <v>1</v>
      </c>
      <c r="C88" s="9">
        <v>17500</v>
      </c>
      <c r="D88" s="9"/>
      <c r="E88" s="9">
        <v>1</v>
      </c>
      <c r="F88" s="9">
        <v>4500</v>
      </c>
      <c r="G88" s="7"/>
      <c r="H88" s="8"/>
      <c r="L88">
        <v>126100</v>
      </c>
    </row>
    <row r="89" spans="1:12" ht="15.75" x14ac:dyDescent="0.25">
      <c r="A89" s="15" t="s">
        <v>26</v>
      </c>
      <c r="B89" s="16">
        <f>SUM(B81:B88)</f>
        <v>8</v>
      </c>
      <c r="C89" s="17">
        <f>SUM(C81:C88)</f>
        <v>141000</v>
      </c>
      <c r="D89" s="17">
        <f>SUM(D81:D88)</f>
        <v>0</v>
      </c>
      <c r="E89" s="17">
        <f>SUM(E81:E88)</f>
        <v>6</v>
      </c>
      <c r="F89" s="17"/>
      <c r="G89" s="16">
        <f>SUM(G81:G88)</f>
        <v>4</v>
      </c>
      <c r="H89" s="8"/>
      <c r="L89">
        <v>138300</v>
      </c>
    </row>
    <row r="90" spans="1:12" x14ac:dyDescent="0.25">
      <c r="B90" s="10"/>
      <c r="C90" s="10"/>
      <c r="D90" s="10"/>
      <c r="E90" s="10"/>
      <c r="F90" s="10"/>
      <c r="G90" s="14"/>
      <c r="L90">
        <v>59200</v>
      </c>
    </row>
    <row r="91" spans="1:12" x14ac:dyDescent="0.25">
      <c r="A91" s="23">
        <v>141000</v>
      </c>
      <c r="B91" s="22" t="s">
        <v>38</v>
      </c>
      <c r="C91" s="18"/>
      <c r="L91">
        <v>143800</v>
      </c>
    </row>
    <row r="92" spans="1:12" x14ac:dyDescent="0.25">
      <c r="L92">
        <v>179600</v>
      </c>
    </row>
    <row r="93" spans="1:12" x14ac:dyDescent="0.25">
      <c r="L93">
        <v>171400</v>
      </c>
    </row>
    <row r="94" spans="1:12" x14ac:dyDescent="0.25">
      <c r="A94" s="2203" t="s">
        <v>89</v>
      </c>
      <c r="B94" s="2204"/>
      <c r="C94" s="2204"/>
      <c r="D94" s="2204"/>
      <c r="E94" s="2204"/>
      <c r="F94" s="2204"/>
      <c r="G94" s="2204"/>
      <c r="H94" s="2204"/>
      <c r="L94">
        <v>100600</v>
      </c>
    </row>
    <row r="95" spans="1:12" x14ac:dyDescent="0.25">
      <c r="A95" s="6" t="s">
        <v>14</v>
      </c>
      <c r="B95" s="6" t="s">
        <v>5</v>
      </c>
      <c r="C95" s="6" t="s">
        <v>10</v>
      </c>
      <c r="D95" s="6" t="s">
        <v>11</v>
      </c>
      <c r="E95" s="6" t="s">
        <v>31</v>
      </c>
      <c r="F95" s="6" t="s">
        <v>27</v>
      </c>
      <c r="G95" s="21" t="s">
        <v>33</v>
      </c>
      <c r="H95" s="6" t="s">
        <v>32</v>
      </c>
      <c r="L95">
        <v>172700</v>
      </c>
    </row>
    <row r="96" spans="1:12" x14ac:dyDescent="0.25">
      <c r="A96" s="26" t="s">
        <v>90</v>
      </c>
      <c r="B96" s="28">
        <v>1</v>
      </c>
      <c r="C96" s="28">
        <v>22000</v>
      </c>
      <c r="D96" s="9"/>
      <c r="E96" s="29">
        <v>1</v>
      </c>
      <c r="F96" s="29">
        <v>4000</v>
      </c>
      <c r="G96" s="7">
        <v>1</v>
      </c>
      <c r="H96" s="8" t="s">
        <v>61</v>
      </c>
      <c r="L96">
        <v>178800</v>
      </c>
    </row>
    <row r="97" spans="1:12" x14ac:dyDescent="0.25">
      <c r="A97" s="26" t="s">
        <v>91</v>
      </c>
      <c r="B97" s="28">
        <v>1</v>
      </c>
      <c r="C97" s="28">
        <v>13500</v>
      </c>
      <c r="D97" s="9"/>
      <c r="E97" s="29">
        <v>1</v>
      </c>
      <c r="F97" s="29">
        <v>4500</v>
      </c>
      <c r="G97" s="7">
        <v>1</v>
      </c>
      <c r="H97" s="8" t="s">
        <v>35</v>
      </c>
      <c r="L97">
        <v>184300</v>
      </c>
    </row>
    <row r="98" spans="1:12" x14ac:dyDescent="0.25">
      <c r="A98" s="26" t="s">
        <v>92</v>
      </c>
      <c r="B98" s="28">
        <v>1</v>
      </c>
      <c r="C98" s="28">
        <v>10000</v>
      </c>
      <c r="D98" s="9"/>
      <c r="E98" s="29">
        <v>1</v>
      </c>
      <c r="F98" s="29">
        <v>4000</v>
      </c>
      <c r="G98" s="7">
        <v>1</v>
      </c>
      <c r="H98" s="8" t="s">
        <v>106</v>
      </c>
      <c r="L98">
        <v>83400</v>
      </c>
    </row>
    <row r="99" spans="1:12" x14ac:dyDescent="0.25">
      <c r="A99" s="26" t="s">
        <v>93</v>
      </c>
      <c r="B99" s="28">
        <v>1</v>
      </c>
      <c r="C99" s="28">
        <v>13500</v>
      </c>
      <c r="D99" s="9"/>
      <c r="E99" s="29">
        <v>1</v>
      </c>
      <c r="F99" s="29">
        <v>4500</v>
      </c>
      <c r="G99" s="7">
        <v>1</v>
      </c>
      <c r="H99" s="8" t="s">
        <v>61</v>
      </c>
      <c r="L99">
        <v>139700</v>
      </c>
    </row>
    <row r="100" spans="1:12" x14ac:dyDescent="0.25">
      <c r="A100" s="26" t="s">
        <v>94</v>
      </c>
      <c r="B100" s="28">
        <v>1</v>
      </c>
      <c r="C100" s="28">
        <v>25500</v>
      </c>
      <c r="D100" s="9"/>
      <c r="E100" s="29">
        <v>1</v>
      </c>
      <c r="F100" s="29">
        <v>4500</v>
      </c>
      <c r="G100" s="7"/>
      <c r="H100" s="8" t="s">
        <v>109</v>
      </c>
      <c r="L100">
        <v>120500</v>
      </c>
    </row>
    <row r="101" spans="1:12" ht="30" x14ac:dyDescent="0.25">
      <c r="A101" s="27" t="s">
        <v>92</v>
      </c>
      <c r="B101" s="28">
        <v>1</v>
      </c>
      <c r="C101" s="28">
        <v>10000</v>
      </c>
      <c r="D101" s="9"/>
      <c r="E101" s="29">
        <v>1</v>
      </c>
      <c r="F101" s="29">
        <v>4000</v>
      </c>
      <c r="G101" s="7"/>
      <c r="H101" s="8"/>
      <c r="L101">
        <v>167500</v>
      </c>
    </row>
    <row r="102" spans="1:12" x14ac:dyDescent="0.25">
      <c r="A102" s="26" t="s">
        <v>95</v>
      </c>
      <c r="B102" s="28">
        <v>1</v>
      </c>
      <c r="C102" s="28">
        <v>21000</v>
      </c>
      <c r="D102" s="9"/>
      <c r="E102" s="29"/>
      <c r="F102" s="29"/>
      <c r="G102" s="7"/>
      <c r="H102" s="8"/>
      <c r="L102">
        <v>119000</v>
      </c>
    </row>
    <row r="103" spans="1:12" x14ac:dyDescent="0.25">
      <c r="A103" s="26" t="s">
        <v>96</v>
      </c>
      <c r="B103" s="28">
        <v>1</v>
      </c>
      <c r="C103" s="28">
        <v>15500</v>
      </c>
      <c r="D103" s="9"/>
      <c r="E103" s="29">
        <v>1</v>
      </c>
      <c r="F103" s="29">
        <v>1500</v>
      </c>
      <c r="G103" s="7"/>
      <c r="H103" s="8"/>
      <c r="L103">
        <v>270200</v>
      </c>
    </row>
    <row r="104" spans="1:12" x14ac:dyDescent="0.25">
      <c r="A104" s="26" t="s">
        <v>97</v>
      </c>
      <c r="B104" s="28">
        <v>1</v>
      </c>
      <c r="C104" s="28">
        <v>14500</v>
      </c>
      <c r="D104" s="9"/>
      <c r="E104" s="29">
        <v>1</v>
      </c>
      <c r="F104" s="29">
        <v>4000</v>
      </c>
      <c r="G104" s="7"/>
      <c r="H104" s="8"/>
      <c r="L104">
        <v>81900</v>
      </c>
    </row>
    <row r="105" spans="1:12" x14ac:dyDescent="0.25">
      <c r="A105" s="26" t="s">
        <v>98</v>
      </c>
      <c r="B105" s="28">
        <v>1</v>
      </c>
      <c r="C105" s="28">
        <v>19000</v>
      </c>
      <c r="D105" s="9"/>
      <c r="E105" s="29"/>
      <c r="F105" s="29"/>
      <c r="G105" s="7"/>
      <c r="H105" s="8"/>
      <c r="L105">
        <v>150700</v>
      </c>
    </row>
    <row r="106" spans="1:12" x14ac:dyDescent="0.25">
      <c r="A106" s="26" t="s">
        <v>91</v>
      </c>
      <c r="B106" s="28">
        <v>1</v>
      </c>
      <c r="C106" s="28">
        <v>13500</v>
      </c>
      <c r="D106" s="9"/>
      <c r="E106" s="29">
        <v>1</v>
      </c>
      <c r="F106" s="29">
        <v>4500</v>
      </c>
      <c r="G106" s="7"/>
      <c r="H106" s="8"/>
      <c r="L106">
        <v>298800</v>
      </c>
    </row>
    <row r="107" spans="1:12" x14ac:dyDescent="0.25">
      <c r="A107" s="26" t="s">
        <v>99</v>
      </c>
      <c r="B107" s="28">
        <v>1</v>
      </c>
      <c r="C107" s="28">
        <v>9000</v>
      </c>
      <c r="D107" s="9"/>
      <c r="E107" s="29">
        <v>1</v>
      </c>
      <c r="F107" s="29">
        <v>4000</v>
      </c>
      <c r="G107" s="7"/>
      <c r="H107" s="8"/>
      <c r="L107">
        <v>226500</v>
      </c>
    </row>
    <row r="108" spans="1:12" x14ac:dyDescent="0.25">
      <c r="A108" s="26" t="s">
        <v>100</v>
      </c>
      <c r="B108" s="28">
        <v>1</v>
      </c>
      <c r="C108" s="28">
        <v>17000</v>
      </c>
      <c r="D108" s="9"/>
      <c r="E108" s="29">
        <v>1</v>
      </c>
      <c r="F108" s="29">
        <v>2000</v>
      </c>
      <c r="G108" s="7"/>
      <c r="H108" s="8"/>
      <c r="L108">
        <v>326300</v>
      </c>
    </row>
    <row r="109" spans="1:12" x14ac:dyDescent="0.25">
      <c r="A109" s="26" t="s">
        <v>101</v>
      </c>
      <c r="B109" s="28">
        <v>1</v>
      </c>
      <c r="C109" s="28">
        <v>16500</v>
      </c>
      <c r="D109" s="9"/>
      <c r="E109" s="29"/>
      <c r="F109" s="29"/>
      <c r="G109" s="7"/>
      <c r="H109" s="8"/>
      <c r="L109" s="336">
        <f>SUM(L81:L108)</f>
        <v>4209800</v>
      </c>
    </row>
    <row r="110" spans="1:12" x14ac:dyDescent="0.25">
      <c r="A110" s="26" t="s">
        <v>102</v>
      </c>
      <c r="B110" s="28">
        <v>1</v>
      </c>
      <c r="C110" s="28">
        <v>13500</v>
      </c>
      <c r="D110" s="9"/>
      <c r="E110" s="29">
        <v>1</v>
      </c>
      <c r="F110" s="29">
        <v>4500</v>
      </c>
      <c r="G110" s="7"/>
      <c r="H110" s="8"/>
    </row>
    <row r="111" spans="1:12" x14ac:dyDescent="0.25">
      <c r="A111" s="26" t="s">
        <v>103</v>
      </c>
      <c r="B111" s="28">
        <v>1</v>
      </c>
      <c r="C111" s="28">
        <v>9900</v>
      </c>
      <c r="D111" s="9"/>
      <c r="E111" s="29"/>
      <c r="F111" s="29"/>
      <c r="G111" s="7"/>
      <c r="H111" s="8"/>
    </row>
    <row r="112" spans="1:12" x14ac:dyDescent="0.25">
      <c r="A112" s="26" t="s">
        <v>104</v>
      </c>
      <c r="B112" s="28">
        <v>1</v>
      </c>
      <c r="C112" s="28">
        <v>16500</v>
      </c>
      <c r="D112" s="9"/>
      <c r="E112" s="29">
        <v>1</v>
      </c>
      <c r="F112" s="29">
        <v>4000</v>
      </c>
      <c r="G112" s="7"/>
      <c r="H112" s="8"/>
    </row>
    <row r="113" spans="1:8" x14ac:dyDescent="0.25">
      <c r="A113" s="26" t="s">
        <v>101</v>
      </c>
      <c r="B113" s="28">
        <v>1</v>
      </c>
      <c r="C113" s="28">
        <v>12500</v>
      </c>
      <c r="D113" s="9"/>
      <c r="E113" s="29">
        <v>1</v>
      </c>
      <c r="F113" s="29">
        <v>4000</v>
      </c>
      <c r="G113" s="7"/>
      <c r="H113" s="8"/>
    </row>
    <row r="114" spans="1:8" x14ac:dyDescent="0.25">
      <c r="A114" s="26" t="s">
        <v>91</v>
      </c>
      <c r="B114" s="28">
        <v>1</v>
      </c>
      <c r="C114" s="28">
        <v>11500</v>
      </c>
      <c r="D114" s="9"/>
      <c r="E114" s="29">
        <v>1</v>
      </c>
      <c r="F114" s="29">
        <v>4500</v>
      </c>
      <c r="G114" s="7"/>
      <c r="H114" s="8"/>
    </row>
    <row r="115" spans="1:8" x14ac:dyDescent="0.25">
      <c r="A115" s="26" t="s">
        <v>105</v>
      </c>
      <c r="B115" s="28">
        <v>1</v>
      </c>
      <c r="C115" s="28">
        <v>15000</v>
      </c>
      <c r="D115" s="9"/>
      <c r="E115" s="29">
        <v>1</v>
      </c>
      <c r="F115" s="29">
        <v>3000</v>
      </c>
      <c r="G115" s="7"/>
      <c r="H115" s="8"/>
    </row>
    <row r="116" spans="1:8" x14ac:dyDescent="0.25">
      <c r="A116" s="1" t="s">
        <v>107</v>
      </c>
      <c r="B116" s="30">
        <v>1</v>
      </c>
      <c r="C116" s="9">
        <v>9000</v>
      </c>
      <c r="D116" s="9"/>
      <c r="E116" s="30">
        <v>1</v>
      </c>
      <c r="F116" s="30">
        <v>4000</v>
      </c>
      <c r="G116" s="7"/>
      <c r="H116" s="8"/>
    </row>
    <row r="117" spans="1:8" x14ac:dyDescent="0.25">
      <c r="A117" s="1"/>
      <c r="B117" s="7"/>
      <c r="C117" s="9"/>
      <c r="D117" s="9"/>
      <c r="E117" s="9"/>
      <c r="F117" s="9"/>
      <c r="G117" s="7"/>
      <c r="H117" s="8"/>
    </row>
    <row r="118" spans="1:8" ht="15.75" x14ac:dyDescent="0.25">
      <c r="A118" s="15" t="s">
        <v>26</v>
      </c>
      <c r="B118" s="16">
        <f>SUM(B96:B117)</f>
        <v>21</v>
      </c>
      <c r="C118" s="16">
        <f t="shared" ref="C118:H118" si="0">SUM(C96:C117)</f>
        <v>308400</v>
      </c>
      <c r="D118" s="16">
        <f t="shared" si="0"/>
        <v>0</v>
      </c>
      <c r="E118" s="16">
        <f t="shared" si="0"/>
        <v>17</v>
      </c>
      <c r="F118" s="16">
        <f t="shared" si="0"/>
        <v>65500</v>
      </c>
      <c r="G118" s="16">
        <f t="shared" si="0"/>
        <v>4</v>
      </c>
      <c r="H118" s="16">
        <f t="shared" si="0"/>
        <v>0</v>
      </c>
    </row>
    <row r="119" spans="1:8" ht="15.75" x14ac:dyDescent="0.25">
      <c r="A119" s="31"/>
      <c r="B119" s="32"/>
      <c r="C119" s="32"/>
      <c r="D119" s="32"/>
      <c r="E119" s="32"/>
      <c r="F119" s="32"/>
      <c r="G119" s="32"/>
      <c r="H119" s="32"/>
    </row>
    <row r="120" spans="1:8" x14ac:dyDescent="0.25">
      <c r="B120" s="10"/>
      <c r="C120" s="10"/>
      <c r="D120" s="10"/>
      <c r="E120" s="10"/>
      <c r="F120" s="10"/>
      <c r="G120" s="14"/>
    </row>
    <row r="121" spans="1:8" x14ac:dyDescent="0.25">
      <c r="A121" s="23">
        <v>308400</v>
      </c>
      <c r="B121" s="22" t="s">
        <v>38</v>
      </c>
      <c r="C121" s="2205" t="s">
        <v>108</v>
      </c>
      <c r="D121" s="2205"/>
    </row>
    <row r="124" spans="1:8" x14ac:dyDescent="0.25">
      <c r="A124" s="2203" t="s">
        <v>130</v>
      </c>
      <c r="B124" s="2204"/>
      <c r="C124" s="2204"/>
      <c r="D124" s="2204"/>
      <c r="E124" s="2204"/>
      <c r="F124" s="2204"/>
      <c r="G124" s="2204"/>
      <c r="H124" s="2204"/>
    </row>
    <row r="125" spans="1:8" x14ac:dyDescent="0.25">
      <c r="A125" s="6" t="s">
        <v>14</v>
      </c>
      <c r="B125" s="6" t="s">
        <v>5</v>
      </c>
      <c r="C125" s="6" t="s">
        <v>10</v>
      </c>
      <c r="D125" s="6" t="s">
        <v>11</v>
      </c>
      <c r="E125" s="6" t="s">
        <v>31</v>
      </c>
      <c r="F125" s="6" t="s">
        <v>27</v>
      </c>
      <c r="G125" s="21" t="s">
        <v>33</v>
      </c>
      <c r="H125" s="6" t="s">
        <v>32</v>
      </c>
    </row>
    <row r="126" spans="1:8" x14ac:dyDescent="0.25">
      <c r="A126" s="26" t="s">
        <v>90</v>
      </c>
      <c r="B126" s="28">
        <v>1</v>
      </c>
      <c r="C126" s="28">
        <v>22000</v>
      </c>
      <c r="D126" s="9"/>
      <c r="E126" s="29">
        <v>1</v>
      </c>
      <c r="F126" s="29">
        <v>4000</v>
      </c>
      <c r="G126" s="7">
        <v>1</v>
      </c>
      <c r="H126" s="8" t="s">
        <v>61</v>
      </c>
    </row>
    <row r="127" spans="1:8" x14ac:dyDescent="0.25">
      <c r="A127" s="26" t="s">
        <v>91</v>
      </c>
      <c r="B127" s="28">
        <v>1</v>
      </c>
      <c r="C127" s="28">
        <v>13500</v>
      </c>
      <c r="D127" s="9"/>
      <c r="E127" s="29">
        <v>1</v>
      </c>
      <c r="F127" s="29">
        <v>4500</v>
      </c>
      <c r="G127" s="7">
        <v>1</v>
      </c>
      <c r="H127" s="8" t="s">
        <v>35</v>
      </c>
    </row>
    <row r="128" spans="1:8" x14ac:dyDescent="0.25">
      <c r="A128" s="26" t="s">
        <v>92</v>
      </c>
      <c r="B128" s="28">
        <v>1</v>
      </c>
      <c r="C128" s="28">
        <v>10000</v>
      </c>
      <c r="D128" s="9"/>
      <c r="E128" s="29">
        <v>1</v>
      </c>
      <c r="F128" s="29">
        <v>4000</v>
      </c>
      <c r="G128" s="7">
        <v>1</v>
      </c>
      <c r="H128" s="8" t="s">
        <v>106</v>
      </c>
    </row>
    <row r="129" spans="1:8" x14ac:dyDescent="0.25">
      <c r="A129" s="26" t="s">
        <v>93</v>
      </c>
      <c r="B129" s="28">
        <v>1</v>
      </c>
      <c r="C129" s="28">
        <v>13500</v>
      </c>
      <c r="D129" s="9"/>
      <c r="E129" s="29">
        <v>1</v>
      </c>
      <c r="F129" s="29">
        <v>4500</v>
      </c>
      <c r="G129" s="7">
        <v>1</v>
      </c>
      <c r="H129" s="8" t="s">
        <v>61</v>
      </c>
    </row>
    <row r="130" spans="1:8" x14ac:dyDescent="0.25">
      <c r="A130" s="26" t="s">
        <v>94</v>
      </c>
      <c r="B130" s="28">
        <v>1</v>
      </c>
      <c r="C130" s="28">
        <v>25500</v>
      </c>
      <c r="D130" s="9"/>
      <c r="E130" s="29">
        <v>1</v>
      </c>
      <c r="F130" s="29">
        <v>4500</v>
      </c>
      <c r="G130" s="7"/>
      <c r="H130" s="8" t="s">
        <v>109</v>
      </c>
    </row>
    <row r="131" spans="1:8" ht="30" x14ac:dyDescent="0.25">
      <c r="A131" s="27" t="s">
        <v>92</v>
      </c>
      <c r="B131" s="28">
        <v>1</v>
      </c>
      <c r="C131" s="28">
        <v>10000</v>
      </c>
      <c r="D131" s="9"/>
      <c r="E131" s="29">
        <v>1</v>
      </c>
      <c r="F131" s="29">
        <v>4000</v>
      </c>
      <c r="G131" s="7"/>
      <c r="H131" s="8"/>
    </row>
    <row r="132" spans="1:8" x14ac:dyDescent="0.25">
      <c r="A132" s="26" t="s">
        <v>95</v>
      </c>
      <c r="B132" s="28">
        <v>1</v>
      </c>
      <c r="C132" s="28">
        <v>21000</v>
      </c>
      <c r="D132" s="9"/>
      <c r="E132" s="29"/>
      <c r="F132" s="29"/>
      <c r="G132" s="7"/>
      <c r="H132" s="8"/>
    </row>
    <row r="133" spans="1:8" x14ac:dyDescent="0.25">
      <c r="A133" s="26" t="s">
        <v>96</v>
      </c>
      <c r="B133" s="28">
        <v>1</v>
      </c>
      <c r="C133" s="28">
        <v>15500</v>
      </c>
      <c r="D133" s="9"/>
      <c r="E133" s="29">
        <v>1</v>
      </c>
      <c r="F133" s="29">
        <v>1500</v>
      </c>
      <c r="G133" s="7"/>
      <c r="H133" s="8"/>
    </row>
    <row r="134" spans="1:8" x14ac:dyDescent="0.25">
      <c r="A134" s="26" t="s">
        <v>97</v>
      </c>
      <c r="B134" s="28">
        <v>1</v>
      </c>
      <c r="C134" s="28">
        <v>14500</v>
      </c>
      <c r="D134" s="9"/>
      <c r="E134" s="29">
        <v>1</v>
      </c>
      <c r="F134" s="29">
        <v>4000</v>
      </c>
      <c r="G134" s="7"/>
      <c r="H134" s="8"/>
    </row>
    <row r="135" spans="1:8" x14ac:dyDescent="0.25">
      <c r="A135" s="26" t="s">
        <v>98</v>
      </c>
      <c r="B135" s="28">
        <v>1</v>
      </c>
      <c r="C135" s="28">
        <v>19000</v>
      </c>
      <c r="D135" s="9"/>
      <c r="E135" s="29"/>
      <c r="F135" s="29"/>
      <c r="G135" s="7"/>
      <c r="H135" s="8"/>
    </row>
    <row r="136" spans="1:8" x14ac:dyDescent="0.25">
      <c r="A136" s="26" t="s">
        <v>91</v>
      </c>
      <c r="B136" s="28">
        <v>1</v>
      </c>
      <c r="C136" s="28">
        <v>13500</v>
      </c>
      <c r="D136" s="9"/>
      <c r="E136" s="29">
        <v>1</v>
      </c>
      <c r="F136" s="29">
        <v>4500</v>
      </c>
      <c r="G136" s="7"/>
      <c r="H136" s="8"/>
    </row>
    <row r="137" spans="1:8" x14ac:dyDescent="0.25">
      <c r="A137" s="26" t="s">
        <v>99</v>
      </c>
      <c r="B137" s="28">
        <v>1</v>
      </c>
      <c r="C137" s="28">
        <v>9000</v>
      </c>
      <c r="D137" s="9"/>
      <c r="E137" s="29">
        <v>1</v>
      </c>
      <c r="F137" s="29">
        <v>4000</v>
      </c>
      <c r="G137" s="7"/>
      <c r="H137" s="8"/>
    </row>
    <row r="138" spans="1:8" x14ac:dyDescent="0.25">
      <c r="A138" s="26" t="s">
        <v>100</v>
      </c>
      <c r="B138" s="28">
        <v>1</v>
      </c>
      <c r="C138" s="28">
        <v>17000</v>
      </c>
      <c r="D138" s="9"/>
      <c r="E138" s="29">
        <v>1</v>
      </c>
      <c r="F138" s="29">
        <v>2000</v>
      </c>
      <c r="G138" s="7"/>
      <c r="H138" s="8"/>
    </row>
    <row r="139" spans="1:8" x14ac:dyDescent="0.25">
      <c r="A139" s="26" t="s">
        <v>101</v>
      </c>
      <c r="B139" s="28">
        <v>1</v>
      </c>
      <c r="C139" s="28">
        <v>16500</v>
      </c>
      <c r="D139" s="9"/>
      <c r="E139" s="29"/>
      <c r="F139" s="29"/>
      <c r="G139" s="7"/>
      <c r="H139" s="8"/>
    </row>
    <row r="140" spans="1:8" x14ac:dyDescent="0.25">
      <c r="A140" s="26" t="s">
        <v>102</v>
      </c>
      <c r="B140" s="28">
        <v>1</v>
      </c>
      <c r="C140" s="28">
        <v>13500</v>
      </c>
      <c r="D140" s="9"/>
      <c r="E140" s="29">
        <v>1</v>
      </c>
      <c r="F140" s="29">
        <v>4500</v>
      </c>
      <c r="G140" s="7"/>
      <c r="H140" s="8"/>
    </row>
    <row r="141" spans="1:8" x14ac:dyDescent="0.25">
      <c r="A141" s="26" t="s">
        <v>103</v>
      </c>
      <c r="B141" s="28">
        <v>1</v>
      </c>
      <c r="C141" s="28">
        <v>9900</v>
      </c>
      <c r="D141" s="9"/>
      <c r="E141" s="29"/>
      <c r="F141" s="29"/>
      <c r="G141" s="7"/>
      <c r="H141" s="8"/>
    </row>
    <row r="142" spans="1:8" x14ac:dyDescent="0.25">
      <c r="A142" s="26" t="s">
        <v>104</v>
      </c>
      <c r="B142" s="28">
        <v>1</v>
      </c>
      <c r="C142" s="28">
        <v>16500</v>
      </c>
      <c r="D142" s="9"/>
      <c r="E142" s="29">
        <v>1</v>
      </c>
      <c r="F142" s="29">
        <v>4000</v>
      </c>
      <c r="G142" s="7"/>
      <c r="H142" s="8"/>
    </row>
    <row r="143" spans="1:8" x14ac:dyDescent="0.25">
      <c r="A143" s="26" t="s">
        <v>101</v>
      </c>
      <c r="B143" s="28">
        <v>1</v>
      </c>
      <c r="C143" s="28">
        <v>12500</v>
      </c>
      <c r="D143" s="9"/>
      <c r="E143" s="29">
        <v>1</v>
      </c>
      <c r="F143" s="29">
        <v>4000</v>
      </c>
      <c r="G143" s="7"/>
      <c r="H143" s="8"/>
    </row>
    <row r="144" spans="1:8" x14ac:dyDescent="0.25">
      <c r="A144" s="26" t="s">
        <v>91</v>
      </c>
      <c r="B144" s="28">
        <v>1</v>
      </c>
      <c r="C144" s="28">
        <v>11500</v>
      </c>
      <c r="D144" s="9"/>
      <c r="E144" s="29">
        <v>1</v>
      </c>
      <c r="F144" s="29">
        <v>4500</v>
      </c>
      <c r="G144" s="7"/>
      <c r="H144" s="8"/>
    </row>
    <row r="145" spans="1:8" x14ac:dyDescent="0.25">
      <c r="A145" s="26" t="s">
        <v>105</v>
      </c>
      <c r="B145" s="28">
        <v>1</v>
      </c>
      <c r="C145" s="28">
        <v>15000</v>
      </c>
      <c r="D145" s="9"/>
      <c r="E145" s="29">
        <v>1</v>
      </c>
      <c r="F145" s="29">
        <v>3000</v>
      </c>
      <c r="G145" s="7"/>
      <c r="H145" s="8"/>
    </row>
    <row r="146" spans="1:8" x14ac:dyDescent="0.25">
      <c r="A146" s="1" t="s">
        <v>107</v>
      </c>
      <c r="B146" s="30">
        <v>1</v>
      </c>
      <c r="C146" s="9">
        <v>9000</v>
      </c>
      <c r="D146" s="9"/>
      <c r="E146" s="30">
        <v>1</v>
      </c>
      <c r="F146" s="30">
        <v>4000</v>
      </c>
      <c r="G146" s="7"/>
      <c r="H146" s="8"/>
    </row>
    <row r="147" spans="1:8" x14ac:dyDescent="0.25">
      <c r="A147" s="1"/>
      <c r="B147" s="7"/>
      <c r="C147" s="9"/>
      <c r="D147" s="9"/>
      <c r="E147" s="9"/>
      <c r="F147" s="9"/>
      <c r="G147" s="7"/>
      <c r="H147" s="8"/>
    </row>
    <row r="148" spans="1:8" ht="15.75" x14ac:dyDescent="0.25">
      <c r="A148" s="15" t="s">
        <v>26</v>
      </c>
      <c r="B148" s="16">
        <f>SUM(B126:B147)</f>
        <v>21</v>
      </c>
      <c r="C148" s="16">
        <f t="shared" ref="C148:H148" si="1">SUM(C126:C147)</f>
        <v>308400</v>
      </c>
      <c r="D148" s="16">
        <f t="shared" si="1"/>
        <v>0</v>
      </c>
      <c r="E148" s="16">
        <f t="shared" si="1"/>
        <v>17</v>
      </c>
      <c r="F148" s="16">
        <f t="shared" si="1"/>
        <v>65500</v>
      </c>
      <c r="G148" s="16">
        <f t="shared" si="1"/>
        <v>4</v>
      </c>
      <c r="H148" s="16">
        <f t="shared" si="1"/>
        <v>0</v>
      </c>
    </row>
    <row r="149" spans="1:8" ht="15.75" x14ac:dyDescent="0.25">
      <c r="A149" s="31"/>
      <c r="B149" s="32"/>
      <c r="C149" s="32"/>
      <c r="D149" s="32"/>
      <c r="E149" s="32"/>
      <c r="F149" s="32"/>
      <c r="G149" s="32"/>
      <c r="H149" s="32"/>
    </row>
    <row r="150" spans="1:8" x14ac:dyDescent="0.25">
      <c r="B150" s="10"/>
      <c r="C150" s="10"/>
      <c r="D150" s="10"/>
      <c r="E150" s="10"/>
      <c r="F150" s="10"/>
      <c r="G150" s="14"/>
    </row>
    <row r="151" spans="1:8" x14ac:dyDescent="0.25">
      <c r="A151" s="23">
        <v>308400</v>
      </c>
      <c r="B151" s="22" t="s">
        <v>38</v>
      </c>
      <c r="C151" s="2205" t="s">
        <v>108</v>
      </c>
      <c r="D151" s="2205"/>
    </row>
  </sheetData>
  <mergeCells count="8">
    <mergeCell ref="A124:H124"/>
    <mergeCell ref="C151:D151"/>
    <mergeCell ref="C121:D121"/>
    <mergeCell ref="A5:H5"/>
    <mergeCell ref="A24:H24"/>
    <mergeCell ref="A50:H50"/>
    <mergeCell ref="A79:H79"/>
    <mergeCell ref="A94:H94"/>
  </mergeCells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J751"/>
  <sheetViews>
    <sheetView topLeftCell="A739" workbookViewId="0">
      <selection activeCell="L15" sqref="L15"/>
    </sheetView>
  </sheetViews>
  <sheetFormatPr defaultRowHeight="15" x14ac:dyDescent="0.25"/>
  <cols>
    <col min="1" max="1" width="20.85546875" bestFit="1" customWidth="1"/>
    <col min="2" max="2" width="7.140625" bestFit="1" customWidth="1"/>
    <col min="3" max="3" width="11.28515625" customWidth="1"/>
    <col min="4" max="4" width="12.28515625" customWidth="1"/>
    <col min="6" max="6" width="14.85546875" customWidth="1"/>
    <col min="8" max="8" width="30" bestFit="1" customWidth="1"/>
  </cols>
  <sheetData>
    <row r="1" spans="1:10" x14ac:dyDescent="0.25">
      <c r="A1" s="2203" t="s">
        <v>508</v>
      </c>
      <c r="B1" s="2204"/>
      <c r="C1" s="2204"/>
      <c r="D1" s="2204"/>
      <c r="E1" s="2204"/>
      <c r="F1" s="2204"/>
      <c r="G1" s="2204"/>
      <c r="H1" s="2204"/>
      <c r="J1" s="3"/>
    </row>
    <row r="2" spans="1:10" x14ac:dyDescent="0.25">
      <c r="A2" s="6" t="s">
        <v>14</v>
      </c>
      <c r="B2" s="6" t="s">
        <v>5</v>
      </c>
      <c r="C2" s="6" t="s">
        <v>10</v>
      </c>
      <c r="D2" s="6" t="s">
        <v>11</v>
      </c>
      <c r="E2" s="6" t="s">
        <v>31</v>
      </c>
      <c r="F2" s="6" t="s">
        <v>27</v>
      </c>
      <c r="G2" s="21" t="s">
        <v>33</v>
      </c>
      <c r="H2" s="6" t="s">
        <v>32</v>
      </c>
      <c r="J2" s="3"/>
    </row>
    <row r="3" spans="1:10" x14ac:dyDescent="0.25">
      <c r="A3" s="99" t="s">
        <v>392</v>
      </c>
      <c r="B3" s="87">
        <v>2</v>
      </c>
      <c r="C3" s="87"/>
      <c r="D3" s="88">
        <v>98000</v>
      </c>
      <c r="E3" s="87"/>
      <c r="F3" s="89"/>
      <c r="G3" s="59">
        <v>1</v>
      </c>
      <c r="H3" s="127">
        <v>4000</v>
      </c>
      <c r="I3">
        <v>60</v>
      </c>
      <c r="J3" s="3"/>
    </row>
    <row r="4" spans="1:10" x14ac:dyDescent="0.25">
      <c r="A4" s="99" t="s">
        <v>292</v>
      </c>
      <c r="B4" s="87">
        <v>1</v>
      </c>
      <c r="C4" s="87"/>
      <c r="D4" s="88">
        <v>25200</v>
      </c>
      <c r="E4" s="1"/>
      <c r="F4" s="1"/>
      <c r="G4" s="59"/>
      <c r="H4" s="127" t="s">
        <v>512</v>
      </c>
      <c r="J4" s="3"/>
    </row>
    <row r="5" spans="1:10" x14ac:dyDescent="0.25">
      <c r="A5" s="99" t="s">
        <v>477</v>
      </c>
      <c r="B5" s="87">
        <v>1</v>
      </c>
      <c r="C5" s="87">
        <v>17000</v>
      </c>
      <c r="D5" s="88"/>
      <c r="E5" s="29">
        <v>1</v>
      </c>
      <c r="F5" s="29">
        <v>5000</v>
      </c>
      <c r="G5" s="59"/>
      <c r="H5" s="127"/>
      <c r="J5" s="3"/>
    </row>
    <row r="6" spans="1:10" x14ac:dyDescent="0.25">
      <c r="A6" s="99" t="s">
        <v>503</v>
      </c>
      <c r="B6" s="87">
        <v>1</v>
      </c>
      <c r="C6" s="87">
        <v>9800</v>
      </c>
      <c r="D6" s="88"/>
      <c r="E6" s="29">
        <v>1</v>
      </c>
      <c r="F6" s="29">
        <v>4000</v>
      </c>
      <c r="G6" s="59"/>
      <c r="H6" s="127"/>
      <c r="J6" s="3"/>
    </row>
    <row r="7" spans="1:10" x14ac:dyDescent="0.25">
      <c r="A7" s="99" t="s">
        <v>93</v>
      </c>
      <c r="B7" s="87">
        <v>1</v>
      </c>
      <c r="C7" s="87">
        <v>14300</v>
      </c>
      <c r="D7" s="88"/>
      <c r="E7" s="29">
        <v>1</v>
      </c>
      <c r="F7" s="29">
        <v>4000</v>
      </c>
      <c r="G7" s="59"/>
      <c r="H7" s="135"/>
      <c r="J7" s="3"/>
    </row>
    <row r="8" spans="1:10" x14ac:dyDescent="0.25">
      <c r="A8" s="99" t="s">
        <v>105</v>
      </c>
      <c r="B8" s="87">
        <v>1</v>
      </c>
      <c r="C8" s="87">
        <v>14000</v>
      </c>
      <c r="D8" s="88"/>
      <c r="E8" s="29">
        <v>1</v>
      </c>
      <c r="F8" s="29">
        <v>4000</v>
      </c>
      <c r="G8" s="59"/>
      <c r="H8" s="127"/>
      <c r="J8" s="3"/>
    </row>
    <row r="9" spans="1:10" x14ac:dyDescent="0.25">
      <c r="A9" s="99" t="s">
        <v>509</v>
      </c>
      <c r="B9" s="87">
        <v>1</v>
      </c>
      <c r="C9" s="87">
        <v>13000</v>
      </c>
      <c r="D9" s="88"/>
      <c r="E9" s="29">
        <v>1</v>
      </c>
      <c r="F9" s="29">
        <v>2000</v>
      </c>
      <c r="G9" s="59"/>
      <c r="H9" s="128"/>
      <c r="J9" s="3"/>
    </row>
    <row r="10" spans="1:10" x14ac:dyDescent="0.25">
      <c r="A10" s="99" t="s">
        <v>510</v>
      </c>
      <c r="B10" s="87">
        <v>1</v>
      </c>
      <c r="C10" s="106">
        <v>13000</v>
      </c>
      <c r="D10" s="1"/>
      <c r="E10" s="29">
        <v>1</v>
      </c>
      <c r="F10" s="29">
        <v>4000</v>
      </c>
      <c r="G10" s="59"/>
      <c r="H10" s="128"/>
      <c r="J10" s="3"/>
    </row>
    <row r="11" spans="1:10" x14ac:dyDescent="0.25">
      <c r="A11" s="99" t="s">
        <v>247</v>
      </c>
      <c r="B11" s="87">
        <v>1</v>
      </c>
      <c r="C11" s="87">
        <v>19600</v>
      </c>
      <c r="D11" s="88"/>
      <c r="E11" s="29">
        <v>1</v>
      </c>
      <c r="F11" s="29">
        <v>5000</v>
      </c>
      <c r="G11" s="90"/>
      <c r="H11" s="127"/>
      <c r="J11" s="3"/>
    </row>
    <row r="12" spans="1:10" x14ac:dyDescent="0.25">
      <c r="A12" s="99" t="s">
        <v>104</v>
      </c>
      <c r="B12" s="87">
        <v>1</v>
      </c>
      <c r="C12" s="87">
        <v>16000</v>
      </c>
      <c r="D12" s="87"/>
      <c r="E12" s="29">
        <v>1</v>
      </c>
      <c r="F12" s="29">
        <v>4500</v>
      </c>
      <c r="G12" s="90"/>
      <c r="H12" s="129"/>
      <c r="J12" s="3"/>
    </row>
    <row r="13" spans="1:10" x14ac:dyDescent="0.25">
      <c r="A13" s="26" t="s">
        <v>388</v>
      </c>
      <c r="B13" s="87">
        <v>1</v>
      </c>
      <c r="C13" s="89">
        <v>21500</v>
      </c>
      <c r="D13" s="87"/>
      <c r="E13" s="29">
        <v>1</v>
      </c>
      <c r="F13" s="29">
        <v>4500</v>
      </c>
      <c r="G13" s="90"/>
      <c r="H13" s="130"/>
      <c r="J13" s="3"/>
    </row>
    <row r="14" spans="1:10" x14ac:dyDescent="0.25">
      <c r="A14" s="26" t="s">
        <v>511</v>
      </c>
      <c r="B14" s="87">
        <v>1</v>
      </c>
      <c r="C14" s="89">
        <v>16000</v>
      </c>
      <c r="D14" s="124"/>
      <c r="E14" s="29">
        <v>1</v>
      </c>
      <c r="F14" s="29">
        <v>4500</v>
      </c>
      <c r="G14" s="90"/>
      <c r="H14" s="131"/>
    </row>
    <row r="15" spans="1:10" x14ac:dyDescent="0.25">
      <c r="A15" s="26" t="s">
        <v>122</v>
      </c>
      <c r="B15" s="87">
        <v>1</v>
      </c>
      <c r="C15" s="108">
        <v>25000</v>
      </c>
      <c r="D15" s="106"/>
      <c r="E15" s="29">
        <v>2</v>
      </c>
      <c r="F15" s="29">
        <v>15000</v>
      </c>
      <c r="G15" s="90"/>
      <c r="H15" s="132"/>
    </row>
    <row r="16" spans="1:10" x14ac:dyDescent="0.25">
      <c r="A16" s="26"/>
      <c r="B16" s="87"/>
      <c r="C16" s="136"/>
      <c r="D16" s="106"/>
      <c r="E16" s="29"/>
      <c r="F16" s="29"/>
      <c r="G16" s="90"/>
      <c r="H16" s="132"/>
    </row>
    <row r="17" spans="1:8" x14ac:dyDescent="0.25">
      <c r="A17" s="77" t="s">
        <v>219</v>
      </c>
      <c r="B17" s="78">
        <f t="shared" ref="B17:G17" si="0">SUM(B3:B16)</f>
        <v>14</v>
      </c>
      <c r="C17" s="78">
        <f t="shared" si="0"/>
        <v>179200</v>
      </c>
      <c r="D17" s="78">
        <f t="shared" si="0"/>
        <v>123200</v>
      </c>
      <c r="E17" s="78">
        <f t="shared" si="0"/>
        <v>12</v>
      </c>
      <c r="F17" s="78">
        <f t="shared" si="0"/>
        <v>56500</v>
      </c>
      <c r="G17" s="78">
        <f t="shared" si="0"/>
        <v>1</v>
      </c>
      <c r="H17" s="134"/>
    </row>
    <row r="18" spans="1:8" x14ac:dyDescent="0.25">
      <c r="A18" s="79"/>
      <c r="B18" s="80"/>
      <c r="C18" s="80"/>
      <c r="D18" s="80"/>
      <c r="E18" s="80"/>
      <c r="F18" s="80"/>
      <c r="G18" s="80"/>
      <c r="H18" s="80"/>
    </row>
    <row r="19" spans="1:8" x14ac:dyDescent="0.25">
      <c r="A19" s="81"/>
      <c r="B19" s="82"/>
      <c r="C19" s="82"/>
      <c r="D19" s="82"/>
      <c r="E19" s="82"/>
      <c r="F19" s="82"/>
      <c r="G19" s="83"/>
      <c r="H19" s="84"/>
    </row>
    <row r="20" spans="1:8" x14ac:dyDescent="0.25">
      <c r="A20" s="23">
        <v>179200</v>
      </c>
      <c r="B20" s="22" t="s">
        <v>38</v>
      </c>
      <c r="C20" s="2205" t="s">
        <v>174</v>
      </c>
      <c r="D20" s="2205"/>
      <c r="E20" s="81"/>
      <c r="F20" s="81"/>
      <c r="G20" s="85"/>
      <c r="H20" s="84"/>
    </row>
    <row r="23" spans="1:8" x14ac:dyDescent="0.25">
      <c r="A23" s="2203" t="s">
        <v>513</v>
      </c>
      <c r="B23" s="2204"/>
      <c r="C23" s="2204"/>
      <c r="D23" s="2204"/>
      <c r="E23" s="2204"/>
      <c r="F23" s="2204"/>
      <c r="G23" s="2204"/>
      <c r="H23" s="2204"/>
    </row>
    <row r="24" spans="1:8" x14ac:dyDescent="0.25">
      <c r="A24" s="6" t="s">
        <v>14</v>
      </c>
      <c r="B24" s="6" t="s">
        <v>5</v>
      </c>
      <c r="C24" s="6" t="s">
        <v>10</v>
      </c>
      <c r="D24" s="6" t="s">
        <v>11</v>
      </c>
      <c r="E24" s="6" t="s">
        <v>31</v>
      </c>
      <c r="F24" s="6" t="s">
        <v>27</v>
      </c>
      <c r="G24" s="21" t="s">
        <v>33</v>
      </c>
      <c r="H24" s="6" t="s">
        <v>32</v>
      </c>
    </row>
    <row r="25" spans="1:8" x14ac:dyDescent="0.25">
      <c r="A25" s="26" t="s">
        <v>514</v>
      </c>
      <c r="B25" s="28">
        <v>1</v>
      </c>
      <c r="C25" s="87"/>
      <c r="D25" s="88">
        <v>13100</v>
      </c>
      <c r="E25" s="29">
        <v>1</v>
      </c>
      <c r="F25" s="29">
        <v>3000</v>
      </c>
      <c r="G25" s="59"/>
      <c r="H25" s="127" t="s">
        <v>522</v>
      </c>
    </row>
    <row r="26" spans="1:8" x14ac:dyDescent="0.25">
      <c r="A26" s="26" t="s">
        <v>267</v>
      </c>
      <c r="B26" s="28">
        <v>1</v>
      </c>
      <c r="C26" s="87"/>
      <c r="D26" s="88">
        <v>22000</v>
      </c>
      <c r="E26" s="29">
        <v>1</v>
      </c>
      <c r="F26" s="29">
        <v>4000</v>
      </c>
      <c r="G26" s="59"/>
      <c r="H26" s="127" t="s">
        <v>523</v>
      </c>
    </row>
    <row r="27" spans="1:8" x14ac:dyDescent="0.25">
      <c r="A27" s="26" t="s">
        <v>515</v>
      </c>
      <c r="B27" s="28">
        <v>1</v>
      </c>
      <c r="C27" s="87">
        <v>26000</v>
      </c>
      <c r="D27" s="88"/>
      <c r="E27" s="29"/>
      <c r="F27" s="29"/>
      <c r="G27" s="59"/>
      <c r="H27" s="127" t="s">
        <v>524</v>
      </c>
    </row>
    <row r="28" spans="1:8" x14ac:dyDescent="0.25">
      <c r="A28" s="26" t="s">
        <v>93</v>
      </c>
      <c r="B28" s="28">
        <v>1</v>
      </c>
      <c r="C28" s="87">
        <v>4300</v>
      </c>
      <c r="D28" s="88"/>
      <c r="E28" s="29">
        <v>4</v>
      </c>
      <c r="F28" s="29">
        <v>14500</v>
      </c>
      <c r="G28" s="59"/>
      <c r="H28" s="127"/>
    </row>
    <row r="29" spans="1:8" x14ac:dyDescent="0.25">
      <c r="A29" s="26" t="s">
        <v>91</v>
      </c>
      <c r="B29" s="28">
        <v>1</v>
      </c>
      <c r="C29" s="87">
        <v>14300</v>
      </c>
      <c r="D29" s="88"/>
      <c r="E29" s="29">
        <v>1</v>
      </c>
      <c r="F29" s="29">
        <v>4500</v>
      </c>
      <c r="G29" s="59"/>
      <c r="H29" s="135"/>
    </row>
    <row r="30" spans="1:8" x14ac:dyDescent="0.25">
      <c r="A30" s="26" t="s">
        <v>461</v>
      </c>
      <c r="B30" s="28">
        <v>1</v>
      </c>
      <c r="C30" s="87">
        <v>11500</v>
      </c>
      <c r="D30" s="88"/>
      <c r="E30" s="29">
        <v>1</v>
      </c>
      <c r="F30" s="29">
        <v>4000</v>
      </c>
      <c r="G30" s="59"/>
      <c r="H30" s="127"/>
    </row>
    <row r="31" spans="1:8" x14ac:dyDescent="0.25">
      <c r="A31" s="26" t="s">
        <v>247</v>
      </c>
      <c r="B31" s="28">
        <v>1</v>
      </c>
      <c r="C31" s="87">
        <v>14600</v>
      </c>
      <c r="D31" s="88"/>
      <c r="E31" s="29">
        <v>2</v>
      </c>
      <c r="F31" s="29">
        <v>10000</v>
      </c>
      <c r="G31" s="59"/>
      <c r="H31" s="128"/>
    </row>
    <row r="32" spans="1:8" x14ac:dyDescent="0.25">
      <c r="A32" s="26" t="s">
        <v>516</v>
      </c>
      <c r="B32" s="28">
        <v>1</v>
      </c>
      <c r="C32" s="106">
        <v>19000</v>
      </c>
      <c r="D32" s="1"/>
      <c r="E32" s="29"/>
      <c r="F32" s="29"/>
      <c r="G32" s="59"/>
      <c r="H32" s="128"/>
    </row>
    <row r="33" spans="1:9" x14ac:dyDescent="0.25">
      <c r="A33" s="99" t="s">
        <v>517</v>
      </c>
      <c r="B33" s="28">
        <v>1</v>
      </c>
      <c r="C33" s="87">
        <v>6500</v>
      </c>
      <c r="D33" s="88"/>
      <c r="E33" s="29">
        <v>2</v>
      </c>
      <c r="F33" s="29">
        <v>8000</v>
      </c>
      <c r="G33" s="90"/>
      <c r="H33" s="127"/>
    </row>
    <row r="34" spans="1:9" x14ac:dyDescent="0.25">
      <c r="A34" s="26" t="s">
        <v>518</v>
      </c>
      <c r="B34" s="28">
        <v>1</v>
      </c>
      <c r="C34" s="87">
        <v>18000</v>
      </c>
      <c r="D34" s="87"/>
      <c r="E34" s="29"/>
      <c r="F34" s="29"/>
      <c r="G34" s="90"/>
      <c r="H34" s="129"/>
    </row>
    <row r="35" spans="1:9" x14ac:dyDescent="0.25">
      <c r="A35" s="26" t="s">
        <v>519</v>
      </c>
      <c r="B35" s="28">
        <v>1</v>
      </c>
      <c r="C35" s="89">
        <v>16000</v>
      </c>
      <c r="D35" s="87"/>
      <c r="E35" s="29">
        <v>1</v>
      </c>
      <c r="F35" s="29">
        <v>4000</v>
      </c>
      <c r="G35" s="90"/>
      <c r="H35" s="130"/>
    </row>
    <row r="36" spans="1:9" x14ac:dyDescent="0.25">
      <c r="A36" s="26" t="s">
        <v>520</v>
      </c>
      <c r="B36" s="28">
        <v>1</v>
      </c>
      <c r="C36" s="89">
        <v>13000</v>
      </c>
      <c r="D36" s="124"/>
      <c r="E36" s="29">
        <v>1</v>
      </c>
      <c r="F36" s="29">
        <v>4000</v>
      </c>
      <c r="G36" s="90"/>
      <c r="H36" s="131"/>
    </row>
    <row r="37" spans="1:9" x14ac:dyDescent="0.25">
      <c r="A37" s="26" t="s">
        <v>91</v>
      </c>
      <c r="B37" s="28">
        <v>1</v>
      </c>
      <c r="C37" s="108">
        <v>14800</v>
      </c>
      <c r="D37" s="106"/>
      <c r="E37" s="29">
        <v>1</v>
      </c>
      <c r="F37" s="29">
        <v>4000</v>
      </c>
      <c r="G37" s="90"/>
      <c r="H37" s="132"/>
    </row>
    <row r="38" spans="1:9" x14ac:dyDescent="0.25">
      <c r="A38" s="26" t="s">
        <v>521</v>
      </c>
      <c r="B38" s="28">
        <v>1</v>
      </c>
      <c r="C38" s="136">
        <v>21000</v>
      </c>
      <c r="D38" s="106"/>
      <c r="E38" s="29">
        <v>1</v>
      </c>
      <c r="F38" s="29">
        <v>5000</v>
      </c>
      <c r="G38" s="90"/>
      <c r="H38" s="132"/>
    </row>
    <row r="39" spans="1:9" x14ac:dyDescent="0.25">
      <c r="A39" s="77" t="s">
        <v>219</v>
      </c>
      <c r="B39" s="78">
        <f t="shared" ref="B39:G39" si="1">SUM(B25:B38)</f>
        <v>14</v>
      </c>
      <c r="C39" s="78">
        <f t="shared" si="1"/>
        <v>179000</v>
      </c>
      <c r="D39" s="78">
        <f t="shared" si="1"/>
        <v>35100</v>
      </c>
      <c r="E39" s="78">
        <f t="shared" si="1"/>
        <v>16</v>
      </c>
      <c r="F39" s="78">
        <f t="shared" si="1"/>
        <v>65000</v>
      </c>
      <c r="G39" s="78">
        <f t="shared" si="1"/>
        <v>0</v>
      </c>
      <c r="H39" s="134"/>
    </row>
    <row r="40" spans="1:9" x14ac:dyDescent="0.25">
      <c r="A40" s="79"/>
      <c r="B40" s="80"/>
      <c r="C40" s="80"/>
      <c r="D40" s="80"/>
      <c r="E40" s="80"/>
      <c r="F40" s="80"/>
      <c r="G40" s="80"/>
      <c r="H40" s="80"/>
    </row>
    <row r="41" spans="1:9" x14ac:dyDescent="0.25">
      <c r="A41" s="81"/>
      <c r="B41" s="82"/>
      <c r="C41" s="82"/>
      <c r="D41" s="82"/>
      <c r="E41" s="82"/>
      <c r="F41" s="82"/>
      <c r="G41" s="83"/>
      <c r="H41" s="84"/>
    </row>
    <row r="42" spans="1:9" x14ac:dyDescent="0.25">
      <c r="A42" s="23">
        <v>179000</v>
      </c>
      <c r="B42" s="22" t="s">
        <v>38</v>
      </c>
      <c r="C42" s="2205" t="s">
        <v>174</v>
      </c>
      <c r="D42" s="2205"/>
      <c r="E42" s="81"/>
      <c r="F42" s="81"/>
      <c r="G42" s="85"/>
      <c r="H42" s="84"/>
    </row>
    <row r="45" spans="1:9" x14ac:dyDescent="0.25">
      <c r="A45" s="2203" t="s">
        <v>525</v>
      </c>
      <c r="B45" s="2204"/>
      <c r="C45" s="2204"/>
      <c r="D45" s="2204"/>
      <c r="E45" s="2204"/>
      <c r="F45" s="2204"/>
      <c r="G45" s="2204"/>
      <c r="H45" s="2204"/>
    </row>
    <row r="46" spans="1:9" x14ac:dyDescent="0.25">
      <c r="A46" s="6" t="s">
        <v>14</v>
      </c>
      <c r="B46" s="6" t="s">
        <v>5</v>
      </c>
      <c r="C46" s="6" t="s">
        <v>10</v>
      </c>
      <c r="D46" s="6" t="s">
        <v>11</v>
      </c>
      <c r="E46" s="6" t="s">
        <v>31</v>
      </c>
      <c r="F46" s="6" t="s">
        <v>27</v>
      </c>
      <c r="G46" s="21" t="s">
        <v>33</v>
      </c>
      <c r="H46" s="6" t="s">
        <v>32</v>
      </c>
    </row>
    <row r="47" spans="1:9" x14ac:dyDescent="0.25">
      <c r="A47" s="26" t="s">
        <v>93</v>
      </c>
      <c r="B47" s="28">
        <v>1</v>
      </c>
      <c r="C47" s="87">
        <v>18800</v>
      </c>
      <c r="D47" s="29"/>
      <c r="E47" s="29"/>
      <c r="F47" s="29"/>
      <c r="G47" s="59">
        <v>1</v>
      </c>
      <c r="H47" s="127">
        <v>4000</v>
      </c>
      <c r="I47" s="167">
        <v>60</v>
      </c>
    </row>
    <row r="48" spans="1:9" x14ac:dyDescent="0.25">
      <c r="A48" s="26" t="s">
        <v>514</v>
      </c>
      <c r="B48" s="28">
        <v>1</v>
      </c>
      <c r="C48" s="87">
        <v>12100</v>
      </c>
      <c r="D48" s="29">
        <v>1</v>
      </c>
      <c r="E48" s="29">
        <v>4000</v>
      </c>
      <c r="F48" s="29"/>
      <c r="G48" s="59">
        <v>1</v>
      </c>
      <c r="H48" s="127">
        <v>4500</v>
      </c>
      <c r="I48" s="168">
        <v>70</v>
      </c>
    </row>
    <row r="49" spans="1:9" x14ac:dyDescent="0.25">
      <c r="A49" s="26" t="s">
        <v>526</v>
      </c>
      <c r="B49" s="28">
        <v>1</v>
      </c>
      <c r="C49" s="87">
        <v>17500</v>
      </c>
      <c r="D49" s="29">
        <v>1</v>
      </c>
      <c r="E49" s="29">
        <v>4500</v>
      </c>
      <c r="F49" s="29"/>
      <c r="G49" s="59">
        <v>1</v>
      </c>
      <c r="H49" s="127">
        <v>5000</v>
      </c>
      <c r="I49" s="168">
        <v>100</v>
      </c>
    </row>
    <row r="50" spans="1:9" x14ac:dyDescent="0.25">
      <c r="A50" s="99" t="s">
        <v>527</v>
      </c>
      <c r="B50" s="28">
        <v>1</v>
      </c>
      <c r="C50" s="87">
        <v>32000</v>
      </c>
      <c r="D50" s="29"/>
      <c r="E50" s="29"/>
      <c r="F50" s="29"/>
      <c r="G50" s="59">
        <v>1</v>
      </c>
      <c r="H50" s="127">
        <v>4000</v>
      </c>
      <c r="I50" s="167">
        <v>60</v>
      </c>
    </row>
    <row r="51" spans="1:9" x14ac:dyDescent="0.25">
      <c r="A51" s="26" t="s">
        <v>515</v>
      </c>
      <c r="B51" s="28">
        <v>1</v>
      </c>
      <c r="C51" s="87">
        <v>21500</v>
      </c>
      <c r="D51" s="29">
        <v>1</v>
      </c>
      <c r="E51" s="29">
        <v>4500</v>
      </c>
      <c r="F51" s="29"/>
      <c r="G51" s="59"/>
      <c r="H51" s="127" t="s">
        <v>533</v>
      </c>
    </row>
    <row r="52" spans="1:9" x14ac:dyDescent="0.25">
      <c r="A52" s="26" t="s">
        <v>528</v>
      </c>
      <c r="B52" s="28">
        <v>1</v>
      </c>
      <c r="C52" s="87">
        <v>22000</v>
      </c>
      <c r="D52" s="29">
        <v>1</v>
      </c>
      <c r="E52" s="29">
        <v>4000</v>
      </c>
      <c r="F52" s="29"/>
      <c r="G52" s="59"/>
      <c r="H52" s="127" t="s">
        <v>534</v>
      </c>
    </row>
    <row r="53" spans="1:9" x14ac:dyDescent="0.25">
      <c r="A53" s="26" t="s">
        <v>529</v>
      </c>
      <c r="B53" s="28">
        <v>2</v>
      </c>
      <c r="C53" s="87">
        <v>28600</v>
      </c>
      <c r="D53" s="29">
        <v>2</v>
      </c>
      <c r="E53" s="29">
        <v>9000</v>
      </c>
      <c r="F53" s="29"/>
      <c r="G53" s="59"/>
      <c r="H53" s="127"/>
    </row>
    <row r="54" spans="1:9" x14ac:dyDescent="0.25">
      <c r="A54" s="26" t="s">
        <v>93</v>
      </c>
      <c r="B54" s="28">
        <v>1</v>
      </c>
      <c r="C54" s="87">
        <v>18800</v>
      </c>
      <c r="D54" s="29"/>
      <c r="E54" s="29"/>
      <c r="F54" s="29"/>
      <c r="G54" s="59"/>
      <c r="H54" s="135"/>
    </row>
    <row r="55" spans="1:9" x14ac:dyDescent="0.25">
      <c r="A55" s="26" t="s">
        <v>530</v>
      </c>
      <c r="B55" s="28">
        <v>1</v>
      </c>
      <c r="C55" s="87">
        <v>21500</v>
      </c>
      <c r="D55" s="29">
        <v>1</v>
      </c>
      <c r="E55" s="29">
        <v>4000</v>
      </c>
      <c r="F55" s="29"/>
      <c r="G55" s="59"/>
      <c r="H55" s="127"/>
    </row>
    <row r="56" spans="1:9" x14ac:dyDescent="0.25">
      <c r="A56" s="26" t="s">
        <v>531</v>
      </c>
      <c r="B56" s="28">
        <v>1</v>
      </c>
      <c r="C56" s="87">
        <v>16000</v>
      </c>
      <c r="D56" s="29">
        <v>1</v>
      </c>
      <c r="E56" s="29">
        <v>5000</v>
      </c>
      <c r="F56" s="29"/>
      <c r="G56" s="59"/>
      <c r="H56" s="128"/>
    </row>
    <row r="57" spans="1:9" x14ac:dyDescent="0.25">
      <c r="A57" s="26" t="s">
        <v>453</v>
      </c>
      <c r="B57" s="28">
        <v>1</v>
      </c>
      <c r="C57" s="106">
        <v>29000</v>
      </c>
      <c r="D57" s="29"/>
      <c r="E57" s="29"/>
      <c r="F57" s="29"/>
      <c r="G57" s="59"/>
      <c r="H57" s="128"/>
    </row>
    <row r="58" spans="1:9" x14ac:dyDescent="0.25">
      <c r="A58" s="26" t="s">
        <v>461</v>
      </c>
      <c r="B58" s="28">
        <v>1</v>
      </c>
      <c r="C58" s="87">
        <v>15500</v>
      </c>
      <c r="D58" s="29"/>
      <c r="E58" s="29"/>
      <c r="F58" s="29"/>
      <c r="G58" s="90"/>
      <c r="H58" s="127"/>
    </row>
    <row r="59" spans="1:9" x14ac:dyDescent="0.25">
      <c r="A59" s="26" t="s">
        <v>532</v>
      </c>
      <c r="B59" s="28">
        <v>1</v>
      </c>
      <c r="C59" s="87">
        <v>14300</v>
      </c>
      <c r="D59" s="29">
        <v>1</v>
      </c>
      <c r="E59" s="29">
        <v>4500</v>
      </c>
      <c r="F59" s="29"/>
      <c r="G59" s="90"/>
      <c r="H59" s="129"/>
    </row>
    <row r="60" spans="1:9" x14ac:dyDescent="0.25">
      <c r="A60" s="26" t="s">
        <v>107</v>
      </c>
      <c r="B60" s="28">
        <v>1</v>
      </c>
      <c r="C60" s="89">
        <v>13800</v>
      </c>
      <c r="D60" s="29"/>
      <c r="E60" s="29"/>
      <c r="F60" s="29"/>
      <c r="G60" s="90"/>
      <c r="H60" s="130"/>
    </row>
    <row r="61" spans="1:9" x14ac:dyDescent="0.25">
      <c r="A61" s="26" t="s">
        <v>93</v>
      </c>
      <c r="B61" s="28">
        <v>1</v>
      </c>
      <c r="C61" s="89">
        <v>14300</v>
      </c>
      <c r="D61" s="29">
        <v>1</v>
      </c>
      <c r="E61" s="29">
        <v>4500</v>
      </c>
      <c r="F61" s="29"/>
      <c r="G61" s="90"/>
      <c r="H61" s="131"/>
    </row>
    <row r="62" spans="1:9" x14ac:dyDescent="0.25">
      <c r="A62" s="26" t="s">
        <v>179</v>
      </c>
      <c r="B62" s="28">
        <v>1</v>
      </c>
      <c r="C62" s="108">
        <v>22000</v>
      </c>
      <c r="D62" s="29"/>
      <c r="E62" s="29"/>
      <c r="F62" s="29"/>
      <c r="G62" s="90"/>
      <c r="H62" s="132"/>
    </row>
    <row r="63" spans="1:9" x14ac:dyDescent="0.25">
      <c r="A63" s="26"/>
      <c r="B63" s="28"/>
      <c r="C63" s="136"/>
      <c r="D63" s="106"/>
      <c r="E63" s="29"/>
      <c r="F63" s="29"/>
      <c r="G63" s="90"/>
      <c r="H63" s="132"/>
    </row>
    <row r="64" spans="1:9" x14ac:dyDescent="0.25">
      <c r="A64" s="77" t="s">
        <v>219</v>
      </c>
      <c r="B64" s="78">
        <f t="shared" ref="B64:G64" si="2">SUM(B47:B63)</f>
        <v>17</v>
      </c>
      <c r="C64" s="78">
        <f t="shared" si="2"/>
        <v>317700</v>
      </c>
      <c r="D64" s="78">
        <f t="shared" si="2"/>
        <v>10</v>
      </c>
      <c r="E64" s="78">
        <f t="shared" si="2"/>
        <v>44000</v>
      </c>
      <c r="F64" s="78">
        <f t="shared" si="2"/>
        <v>0</v>
      </c>
      <c r="G64" s="78">
        <f t="shared" si="2"/>
        <v>4</v>
      </c>
      <c r="H64" s="134"/>
    </row>
    <row r="65" spans="1:9" x14ac:dyDescent="0.25">
      <c r="A65" s="79"/>
      <c r="B65" s="80"/>
      <c r="C65" s="80"/>
      <c r="D65" s="80"/>
      <c r="E65" s="80"/>
      <c r="F65" s="80"/>
      <c r="G65" s="80"/>
      <c r="H65" s="80"/>
    </row>
    <row r="66" spans="1:9" x14ac:dyDescent="0.25">
      <c r="A66" s="81"/>
      <c r="B66" s="82"/>
      <c r="C66" s="82"/>
      <c r="D66" s="82"/>
      <c r="E66" s="82"/>
      <c r="F66" s="82"/>
      <c r="G66" s="83"/>
      <c r="H66" s="84"/>
    </row>
    <row r="67" spans="1:9" x14ac:dyDescent="0.25">
      <c r="A67" s="23">
        <v>317700</v>
      </c>
      <c r="B67" s="22" t="s">
        <v>38</v>
      </c>
      <c r="C67" s="2205" t="s">
        <v>174</v>
      </c>
      <c r="D67" s="2205"/>
      <c r="E67" s="81"/>
      <c r="F67" s="81"/>
      <c r="G67" s="85"/>
      <c r="H67" s="84"/>
    </row>
    <row r="71" spans="1:9" x14ac:dyDescent="0.25">
      <c r="A71" s="2203" t="s">
        <v>535</v>
      </c>
      <c r="B71" s="2204"/>
      <c r="C71" s="2204"/>
      <c r="D71" s="2204"/>
      <c r="E71" s="2204"/>
      <c r="F71" s="2204"/>
      <c r="G71" s="2204"/>
      <c r="H71" s="2204"/>
    </row>
    <row r="72" spans="1:9" x14ac:dyDescent="0.25">
      <c r="A72" s="6" t="s">
        <v>14</v>
      </c>
      <c r="B72" s="6" t="s">
        <v>5</v>
      </c>
      <c r="C72" s="6" t="s">
        <v>10</v>
      </c>
      <c r="D72" s="6" t="s">
        <v>11</v>
      </c>
      <c r="E72" s="6" t="s">
        <v>31</v>
      </c>
      <c r="F72" s="6" t="s">
        <v>27</v>
      </c>
      <c r="G72" s="21" t="s">
        <v>33</v>
      </c>
      <c r="H72" s="6" t="s">
        <v>32</v>
      </c>
    </row>
    <row r="73" spans="1:9" x14ac:dyDescent="0.25">
      <c r="A73" s="26" t="s">
        <v>247</v>
      </c>
      <c r="B73" s="28">
        <v>1</v>
      </c>
      <c r="C73" s="139">
        <v>19600</v>
      </c>
      <c r="D73" s="6"/>
      <c r="E73" s="29">
        <v>1</v>
      </c>
      <c r="F73" s="29">
        <v>5000</v>
      </c>
      <c r="G73" s="21">
        <v>1</v>
      </c>
      <c r="H73" s="6">
        <v>4000</v>
      </c>
      <c r="I73">
        <v>60</v>
      </c>
    </row>
    <row r="74" spans="1:9" x14ac:dyDescent="0.25">
      <c r="A74" s="26" t="s">
        <v>472</v>
      </c>
      <c r="B74" s="28">
        <v>1</v>
      </c>
      <c r="C74" s="6">
        <v>11500</v>
      </c>
      <c r="D74" s="6"/>
      <c r="E74" s="29">
        <v>1</v>
      </c>
      <c r="F74" s="29">
        <v>4500</v>
      </c>
      <c r="G74" s="21">
        <v>1</v>
      </c>
      <c r="H74" s="6">
        <v>2000</v>
      </c>
      <c r="I74">
        <v>45</v>
      </c>
    </row>
    <row r="75" spans="1:9" x14ac:dyDescent="0.25">
      <c r="A75" s="26" t="s">
        <v>536</v>
      </c>
      <c r="B75" s="28">
        <v>1</v>
      </c>
      <c r="C75" s="6">
        <v>9800</v>
      </c>
      <c r="D75" s="6"/>
      <c r="E75" s="29">
        <v>1</v>
      </c>
      <c r="F75" s="29">
        <v>4000</v>
      </c>
      <c r="G75" s="21">
        <v>1</v>
      </c>
      <c r="H75" s="6">
        <v>4500</v>
      </c>
      <c r="I75">
        <v>75</v>
      </c>
    </row>
    <row r="76" spans="1:9" x14ac:dyDescent="0.25">
      <c r="A76" s="26" t="s">
        <v>498</v>
      </c>
      <c r="B76" s="28">
        <v>1</v>
      </c>
      <c r="C76" s="6">
        <v>9500</v>
      </c>
      <c r="D76" s="6"/>
      <c r="E76" s="29">
        <v>1</v>
      </c>
      <c r="F76" s="29">
        <v>4000</v>
      </c>
      <c r="G76" s="21"/>
      <c r="H76" s="6"/>
    </row>
    <row r="77" spans="1:9" x14ac:dyDescent="0.25">
      <c r="A77" s="26" t="s">
        <v>99</v>
      </c>
      <c r="B77" s="28">
        <v>1</v>
      </c>
      <c r="C77" s="6">
        <v>9800</v>
      </c>
      <c r="D77" s="6"/>
      <c r="E77" s="29">
        <v>1</v>
      </c>
      <c r="F77" s="29">
        <v>4500</v>
      </c>
      <c r="G77" s="21"/>
      <c r="H77" s="6"/>
    </row>
    <row r="78" spans="1:9" x14ac:dyDescent="0.25">
      <c r="A78" s="26" t="s">
        <v>247</v>
      </c>
      <c r="B78" s="28">
        <v>1</v>
      </c>
      <c r="C78" s="6"/>
      <c r="D78" s="6">
        <v>18600</v>
      </c>
      <c r="E78" s="29">
        <v>1</v>
      </c>
      <c r="F78" s="29">
        <v>5000</v>
      </c>
      <c r="G78" s="21"/>
      <c r="H78" s="6"/>
    </row>
    <row r="79" spans="1:9" x14ac:dyDescent="0.25">
      <c r="A79" s="26" t="s">
        <v>289</v>
      </c>
      <c r="B79" s="28">
        <v>1</v>
      </c>
      <c r="C79" s="6">
        <v>26000</v>
      </c>
      <c r="D79" s="6"/>
      <c r="E79" s="29">
        <v>3</v>
      </c>
      <c r="F79" s="29">
        <v>14000</v>
      </c>
      <c r="G79" s="21"/>
      <c r="H79" s="6"/>
    </row>
    <row r="80" spans="1:9" x14ac:dyDescent="0.25">
      <c r="A80" s="26" t="s">
        <v>252</v>
      </c>
      <c r="B80" s="28">
        <v>2</v>
      </c>
      <c r="C80" s="6">
        <v>32800</v>
      </c>
      <c r="D80" s="6"/>
      <c r="E80" s="29">
        <v>2</v>
      </c>
      <c r="F80" s="29">
        <v>9000</v>
      </c>
      <c r="G80" s="21"/>
      <c r="H80" s="6" t="s">
        <v>512</v>
      </c>
    </row>
    <row r="81" spans="1:8" x14ac:dyDescent="0.25">
      <c r="A81" s="26" t="s">
        <v>252</v>
      </c>
      <c r="B81" s="28">
        <v>1</v>
      </c>
      <c r="C81" s="6">
        <v>16900</v>
      </c>
      <c r="D81" s="6"/>
      <c r="E81" s="29">
        <v>1</v>
      </c>
      <c r="F81" s="29">
        <v>4000</v>
      </c>
      <c r="G81" s="21"/>
      <c r="H81" s="6"/>
    </row>
    <row r="82" spans="1:8" x14ac:dyDescent="0.25">
      <c r="A82" s="26" t="s">
        <v>537</v>
      </c>
      <c r="B82" s="28">
        <v>1</v>
      </c>
      <c r="C82" s="6">
        <v>17900</v>
      </c>
      <c r="D82" s="6"/>
      <c r="E82" s="29"/>
      <c r="F82" s="29"/>
      <c r="G82" s="21"/>
      <c r="H82" s="6"/>
    </row>
    <row r="83" spans="1:8" x14ac:dyDescent="0.25">
      <c r="A83" s="26" t="s">
        <v>107</v>
      </c>
      <c r="B83" s="28">
        <v>1</v>
      </c>
      <c r="C83" s="6">
        <v>9800</v>
      </c>
      <c r="D83" s="6"/>
      <c r="E83" s="29">
        <v>1</v>
      </c>
      <c r="F83" s="29">
        <v>4000</v>
      </c>
      <c r="G83" s="21"/>
      <c r="H83" s="6"/>
    </row>
    <row r="84" spans="1:8" x14ac:dyDescent="0.25">
      <c r="A84" s="138" t="s">
        <v>91</v>
      </c>
      <c r="B84" s="28">
        <v>1</v>
      </c>
      <c r="C84" s="87">
        <v>14300</v>
      </c>
      <c r="D84" s="29"/>
      <c r="E84" s="29">
        <v>1</v>
      </c>
      <c r="F84" s="29">
        <v>4500</v>
      </c>
      <c r="G84" s="59"/>
      <c r="H84" s="127"/>
    </row>
    <row r="85" spans="1:8" x14ac:dyDescent="0.25">
      <c r="A85" s="138" t="s">
        <v>530</v>
      </c>
      <c r="B85" s="28">
        <v>1</v>
      </c>
      <c r="C85" s="87">
        <v>23500</v>
      </c>
      <c r="D85" s="29"/>
      <c r="E85" s="29">
        <v>1</v>
      </c>
      <c r="F85" s="29">
        <v>2000</v>
      </c>
      <c r="G85" s="59"/>
      <c r="H85" s="127"/>
    </row>
    <row r="86" spans="1:8" x14ac:dyDescent="0.25">
      <c r="A86" s="26" t="s">
        <v>289</v>
      </c>
      <c r="B86" s="28">
        <v>1</v>
      </c>
      <c r="C86" s="87">
        <v>35000</v>
      </c>
      <c r="D86" s="29"/>
      <c r="E86" s="29">
        <v>1</v>
      </c>
      <c r="F86" s="29">
        <v>5000</v>
      </c>
      <c r="G86" s="59"/>
      <c r="H86" s="127"/>
    </row>
    <row r="87" spans="1:8" x14ac:dyDescent="0.25">
      <c r="A87" s="26" t="s">
        <v>472</v>
      </c>
      <c r="B87" s="28">
        <v>1</v>
      </c>
      <c r="C87" s="87">
        <v>12000</v>
      </c>
      <c r="D87" s="29"/>
      <c r="E87" s="29">
        <v>1</v>
      </c>
      <c r="F87" s="29">
        <v>4000</v>
      </c>
      <c r="G87" s="59"/>
      <c r="H87" s="127"/>
    </row>
    <row r="88" spans="1:8" x14ac:dyDescent="0.25">
      <c r="A88" s="26" t="s">
        <v>392</v>
      </c>
      <c r="B88" s="28">
        <v>2</v>
      </c>
      <c r="C88" s="87">
        <v>98000</v>
      </c>
      <c r="D88" s="29"/>
      <c r="E88" s="29"/>
      <c r="F88" s="29"/>
      <c r="G88" s="59"/>
      <c r="H88" s="127"/>
    </row>
    <row r="89" spans="1:8" x14ac:dyDescent="0.25">
      <c r="A89" s="26" t="s">
        <v>538</v>
      </c>
      <c r="B89" s="28">
        <v>1</v>
      </c>
      <c r="C89" s="87"/>
      <c r="D89" s="29">
        <v>14300</v>
      </c>
      <c r="E89" s="29">
        <v>1</v>
      </c>
      <c r="F89" s="29">
        <v>4500</v>
      </c>
      <c r="G89" s="59"/>
      <c r="H89" s="127"/>
    </row>
    <row r="90" spans="1:8" x14ac:dyDescent="0.25">
      <c r="A90" s="26" t="s">
        <v>539</v>
      </c>
      <c r="B90" s="28">
        <v>1</v>
      </c>
      <c r="C90" s="87">
        <v>24000</v>
      </c>
      <c r="D90" s="29"/>
      <c r="E90" s="29">
        <v>1</v>
      </c>
      <c r="F90" s="29">
        <v>2000</v>
      </c>
      <c r="G90" s="59"/>
      <c r="H90" s="127"/>
    </row>
    <row r="91" spans="1:8" x14ac:dyDescent="0.25">
      <c r="A91" s="26" t="s">
        <v>279</v>
      </c>
      <c r="B91" s="28">
        <v>1</v>
      </c>
      <c r="C91" s="87"/>
      <c r="D91" s="29">
        <v>25500</v>
      </c>
      <c r="E91" s="29">
        <v>1</v>
      </c>
      <c r="F91" s="29">
        <v>4500</v>
      </c>
      <c r="G91" s="59"/>
      <c r="H91" s="127"/>
    </row>
    <row r="92" spans="1:8" x14ac:dyDescent="0.25">
      <c r="A92" s="26" t="s">
        <v>521</v>
      </c>
      <c r="B92" s="28">
        <v>1</v>
      </c>
      <c r="C92" s="87">
        <v>26000</v>
      </c>
      <c r="D92" s="29"/>
      <c r="E92" s="29"/>
      <c r="F92" s="29"/>
      <c r="G92" s="59"/>
      <c r="H92" s="127"/>
    </row>
    <row r="93" spans="1:8" x14ac:dyDescent="0.25">
      <c r="A93" s="26" t="s">
        <v>393</v>
      </c>
      <c r="B93" s="28">
        <v>1</v>
      </c>
      <c r="C93" s="87"/>
      <c r="D93" s="29"/>
      <c r="E93" s="29"/>
      <c r="F93" s="29"/>
      <c r="G93" s="59"/>
      <c r="H93" s="140" t="s">
        <v>546</v>
      </c>
    </row>
    <row r="94" spans="1:8" x14ac:dyDescent="0.25">
      <c r="A94" s="26" t="s">
        <v>540</v>
      </c>
      <c r="B94" s="28">
        <v>1</v>
      </c>
      <c r="C94" s="87">
        <v>17500</v>
      </c>
      <c r="D94" s="29"/>
      <c r="E94" s="29">
        <v>1</v>
      </c>
      <c r="F94" s="29">
        <v>4500</v>
      </c>
      <c r="G94" s="59"/>
      <c r="H94" s="127"/>
    </row>
    <row r="95" spans="1:8" x14ac:dyDescent="0.25">
      <c r="A95" s="26" t="s">
        <v>293</v>
      </c>
      <c r="B95" s="28">
        <v>2</v>
      </c>
      <c r="C95" s="87">
        <v>78000</v>
      </c>
      <c r="D95" s="29"/>
      <c r="E95" s="29">
        <v>2</v>
      </c>
      <c r="F95" s="29">
        <v>20000</v>
      </c>
      <c r="G95" s="59"/>
      <c r="H95" s="127"/>
    </row>
    <row r="96" spans="1:8" x14ac:dyDescent="0.25">
      <c r="A96" s="26" t="s">
        <v>521</v>
      </c>
      <c r="B96" s="28">
        <v>1</v>
      </c>
      <c r="C96" s="87">
        <v>26000</v>
      </c>
      <c r="D96" s="29"/>
      <c r="E96" s="29"/>
      <c r="F96" s="29"/>
      <c r="G96" s="59"/>
      <c r="H96" s="127"/>
    </row>
    <row r="97" spans="1:8" x14ac:dyDescent="0.25">
      <c r="A97" s="26" t="s">
        <v>256</v>
      </c>
      <c r="B97" s="28">
        <v>1</v>
      </c>
      <c r="C97" s="87">
        <v>14100</v>
      </c>
      <c r="D97" s="29"/>
      <c r="E97" s="29">
        <v>1</v>
      </c>
      <c r="F97" s="29">
        <v>4500</v>
      </c>
      <c r="G97" s="59"/>
      <c r="H97" s="127"/>
    </row>
    <row r="98" spans="1:8" x14ac:dyDescent="0.25">
      <c r="A98" s="26" t="s">
        <v>541</v>
      </c>
      <c r="B98" s="28">
        <v>1</v>
      </c>
      <c r="C98" s="87">
        <v>14000</v>
      </c>
      <c r="D98" s="29"/>
      <c r="E98" s="29"/>
      <c r="F98" s="29"/>
      <c r="G98" s="59"/>
      <c r="H98" s="127"/>
    </row>
    <row r="99" spans="1:8" x14ac:dyDescent="0.25">
      <c r="A99" s="26" t="s">
        <v>530</v>
      </c>
      <c r="B99" s="28">
        <v>1</v>
      </c>
      <c r="C99" s="87">
        <v>20000</v>
      </c>
      <c r="D99" s="29"/>
      <c r="E99" s="29">
        <v>1</v>
      </c>
      <c r="F99" s="29">
        <v>4000</v>
      </c>
      <c r="G99" s="59"/>
      <c r="H99" s="127"/>
    </row>
    <row r="100" spans="1:8" x14ac:dyDescent="0.25">
      <c r="A100" s="26" t="s">
        <v>393</v>
      </c>
      <c r="B100" s="28">
        <v>1</v>
      </c>
      <c r="C100" s="87">
        <v>26900</v>
      </c>
      <c r="D100" s="29"/>
      <c r="E100" s="29"/>
      <c r="F100" s="29"/>
      <c r="G100" s="59"/>
      <c r="H100" s="127"/>
    </row>
    <row r="101" spans="1:8" x14ac:dyDescent="0.25">
      <c r="A101" s="26" t="s">
        <v>107</v>
      </c>
      <c r="B101" s="28">
        <v>1</v>
      </c>
      <c r="C101" s="87">
        <v>9800</v>
      </c>
      <c r="D101" s="29"/>
      <c r="E101" s="29"/>
      <c r="F101" s="29"/>
      <c r="G101" s="59"/>
      <c r="H101" s="127"/>
    </row>
    <row r="102" spans="1:8" x14ac:dyDescent="0.25">
      <c r="A102" s="26" t="s">
        <v>103</v>
      </c>
      <c r="B102" s="28">
        <v>1</v>
      </c>
      <c r="C102" s="87"/>
      <c r="D102" s="29">
        <v>9900</v>
      </c>
      <c r="E102" s="29"/>
      <c r="F102" s="29"/>
      <c r="G102" s="59"/>
      <c r="H102" s="127"/>
    </row>
    <row r="103" spans="1:8" x14ac:dyDescent="0.25">
      <c r="A103" s="26" t="s">
        <v>397</v>
      </c>
      <c r="B103" s="28">
        <v>1</v>
      </c>
      <c r="C103" s="87">
        <v>15000</v>
      </c>
      <c r="D103" s="29"/>
      <c r="E103" s="29">
        <v>1</v>
      </c>
      <c r="F103" s="29">
        <v>4000</v>
      </c>
      <c r="G103" s="59"/>
      <c r="H103" s="127"/>
    </row>
    <row r="104" spans="1:8" x14ac:dyDescent="0.25">
      <c r="A104" s="26" t="s">
        <v>542</v>
      </c>
      <c r="B104" s="28">
        <v>1</v>
      </c>
      <c r="C104" s="87">
        <v>13800</v>
      </c>
      <c r="D104" s="29"/>
      <c r="E104" s="29"/>
      <c r="F104" s="29"/>
      <c r="G104" s="59"/>
      <c r="H104" s="127"/>
    </row>
    <row r="105" spans="1:8" x14ac:dyDescent="0.25">
      <c r="A105" s="26" t="s">
        <v>105</v>
      </c>
      <c r="B105" s="28">
        <v>1</v>
      </c>
      <c r="C105" s="87"/>
      <c r="D105" s="29">
        <v>18000</v>
      </c>
      <c r="E105" s="29"/>
      <c r="F105" s="29"/>
      <c r="G105" s="59"/>
      <c r="H105" s="127"/>
    </row>
    <row r="106" spans="1:8" x14ac:dyDescent="0.25">
      <c r="A106" s="26" t="s">
        <v>543</v>
      </c>
      <c r="B106" s="28">
        <v>2</v>
      </c>
      <c r="C106" s="87">
        <v>28100</v>
      </c>
      <c r="D106" s="29"/>
      <c r="E106" s="29">
        <v>1</v>
      </c>
      <c r="F106" s="29">
        <v>9500</v>
      </c>
      <c r="G106" s="59"/>
      <c r="H106" s="127"/>
    </row>
    <row r="107" spans="1:8" x14ac:dyDescent="0.25">
      <c r="A107" s="26" t="s">
        <v>544</v>
      </c>
      <c r="B107" s="28">
        <v>1</v>
      </c>
      <c r="C107" s="87">
        <v>11500</v>
      </c>
      <c r="D107" s="29"/>
      <c r="E107" s="29"/>
      <c r="F107" s="29"/>
      <c r="G107" s="59"/>
      <c r="H107" s="127"/>
    </row>
    <row r="108" spans="1:8" x14ac:dyDescent="0.25">
      <c r="A108" s="26" t="s">
        <v>122</v>
      </c>
      <c r="B108" s="28">
        <v>1</v>
      </c>
      <c r="C108" s="87">
        <v>35500</v>
      </c>
      <c r="D108" s="29"/>
      <c r="E108" s="29">
        <v>1</v>
      </c>
      <c r="F108" s="29">
        <v>4500</v>
      </c>
      <c r="G108" s="59"/>
      <c r="H108" s="127"/>
    </row>
    <row r="109" spans="1:8" x14ac:dyDescent="0.25">
      <c r="A109" s="26" t="s">
        <v>388</v>
      </c>
      <c r="B109" s="28">
        <v>1</v>
      </c>
      <c r="C109" s="87">
        <v>21500</v>
      </c>
      <c r="D109" s="29"/>
      <c r="E109" s="29">
        <v>1</v>
      </c>
      <c r="F109" s="29">
        <v>4500</v>
      </c>
      <c r="G109" s="59"/>
      <c r="H109" s="127"/>
    </row>
    <row r="110" spans="1:8" x14ac:dyDescent="0.25">
      <c r="A110" s="26" t="s">
        <v>457</v>
      </c>
      <c r="B110" s="28">
        <v>1</v>
      </c>
      <c r="C110" s="87">
        <v>24900</v>
      </c>
      <c r="D110" s="29"/>
      <c r="E110" s="29"/>
      <c r="F110" s="29"/>
      <c r="G110" s="59"/>
      <c r="H110" s="127"/>
    </row>
    <row r="111" spans="1:8" x14ac:dyDescent="0.25">
      <c r="A111" s="26" t="s">
        <v>477</v>
      </c>
      <c r="B111" s="28">
        <v>1</v>
      </c>
      <c r="C111" s="87">
        <v>19000</v>
      </c>
      <c r="D111" s="29"/>
      <c r="E111" s="29">
        <v>1</v>
      </c>
      <c r="F111" s="29">
        <v>5000</v>
      </c>
      <c r="G111" s="59"/>
      <c r="H111" s="127"/>
    </row>
    <row r="112" spans="1:8" x14ac:dyDescent="0.25">
      <c r="A112" s="26" t="s">
        <v>542</v>
      </c>
      <c r="B112" s="28">
        <v>1</v>
      </c>
      <c r="C112" s="87">
        <v>13800</v>
      </c>
      <c r="D112" s="29"/>
      <c r="E112" s="29"/>
      <c r="F112" s="29"/>
      <c r="G112" s="59"/>
      <c r="H112" s="127"/>
    </row>
    <row r="113" spans="1:8" x14ac:dyDescent="0.25">
      <c r="A113" s="26" t="s">
        <v>256</v>
      </c>
      <c r="B113" s="28">
        <v>1</v>
      </c>
      <c r="C113" s="87">
        <v>14100</v>
      </c>
      <c r="D113" s="29"/>
      <c r="E113" s="29">
        <v>1</v>
      </c>
      <c r="F113" s="29">
        <v>4500</v>
      </c>
      <c r="G113" s="59"/>
      <c r="H113" s="127"/>
    </row>
    <row r="114" spans="1:8" x14ac:dyDescent="0.25">
      <c r="A114" s="26" t="s">
        <v>105</v>
      </c>
      <c r="B114" s="28">
        <v>1</v>
      </c>
      <c r="C114" s="87">
        <v>14000</v>
      </c>
      <c r="D114" s="29"/>
      <c r="E114" s="29">
        <v>1</v>
      </c>
      <c r="F114" s="29">
        <v>4000</v>
      </c>
      <c r="G114" s="59"/>
      <c r="H114" s="127"/>
    </row>
    <row r="115" spans="1:8" x14ac:dyDescent="0.25">
      <c r="A115" s="26" t="s">
        <v>545</v>
      </c>
      <c r="B115" s="28">
        <v>1</v>
      </c>
      <c r="C115" s="87"/>
      <c r="D115" s="29">
        <v>14000</v>
      </c>
      <c r="E115" s="29">
        <v>1</v>
      </c>
      <c r="F115" s="29">
        <v>4500</v>
      </c>
      <c r="G115" s="59"/>
      <c r="H115" s="127"/>
    </row>
    <row r="116" spans="1:8" x14ac:dyDescent="0.25">
      <c r="A116" s="26"/>
      <c r="B116" s="28"/>
      <c r="C116" s="136"/>
      <c r="D116" s="106"/>
      <c r="E116" s="29"/>
      <c r="F116" s="29"/>
      <c r="G116" s="90"/>
      <c r="H116" s="132"/>
    </row>
    <row r="117" spans="1:8" x14ac:dyDescent="0.25">
      <c r="A117" s="77" t="s">
        <v>219</v>
      </c>
      <c r="B117" s="78">
        <f>SUM(B73:B116)</f>
        <v>47</v>
      </c>
      <c r="C117" s="78">
        <f t="shared" ref="C117:H117" si="3">SUM(C73:C116)</f>
        <v>813900</v>
      </c>
      <c r="D117" s="78">
        <f t="shared" si="3"/>
        <v>100300</v>
      </c>
      <c r="E117" s="78">
        <f t="shared" si="3"/>
        <v>33</v>
      </c>
      <c r="F117" s="78">
        <f t="shared" si="3"/>
        <v>158000</v>
      </c>
      <c r="G117" s="78">
        <f t="shared" si="3"/>
        <v>3</v>
      </c>
      <c r="H117" s="78">
        <f t="shared" si="3"/>
        <v>10500</v>
      </c>
    </row>
    <row r="118" spans="1:8" x14ac:dyDescent="0.25">
      <c r="A118" s="79"/>
      <c r="B118" s="80"/>
      <c r="C118" s="80"/>
      <c r="D118" s="80"/>
      <c r="E118" s="80"/>
      <c r="F118" s="80"/>
      <c r="G118" s="80"/>
      <c r="H118" s="80"/>
    </row>
    <row r="119" spans="1:8" x14ac:dyDescent="0.25">
      <c r="A119" s="81"/>
      <c r="B119" s="82"/>
      <c r="C119" s="82"/>
      <c r="D119" s="82"/>
      <c r="E119" s="82"/>
      <c r="F119" s="82"/>
      <c r="G119" s="83"/>
      <c r="H119" s="84"/>
    </row>
    <row r="120" spans="1:8" x14ac:dyDescent="0.25">
      <c r="A120" s="23">
        <v>813900</v>
      </c>
      <c r="B120" s="22" t="s">
        <v>38</v>
      </c>
      <c r="C120" s="141" t="s">
        <v>547</v>
      </c>
      <c r="D120" s="141"/>
      <c r="E120" s="81"/>
      <c r="F120" s="81"/>
      <c r="G120" s="85"/>
      <c r="H120" s="84"/>
    </row>
    <row r="123" spans="1:8" x14ac:dyDescent="0.25">
      <c r="A123" s="2203" t="s">
        <v>548</v>
      </c>
      <c r="B123" s="2204"/>
      <c r="C123" s="2204"/>
      <c r="D123" s="2204"/>
      <c r="E123" s="2204"/>
      <c r="F123" s="2204"/>
      <c r="G123" s="2204"/>
      <c r="H123" s="2204"/>
    </row>
    <row r="124" spans="1:8" x14ac:dyDescent="0.25">
      <c r="A124" s="6" t="s">
        <v>14</v>
      </c>
      <c r="B124" s="6" t="s">
        <v>5</v>
      </c>
      <c r="C124" s="6" t="s">
        <v>10</v>
      </c>
      <c r="D124" s="6" t="s">
        <v>11</v>
      </c>
      <c r="E124" s="6" t="s">
        <v>31</v>
      </c>
      <c r="F124" s="6" t="s">
        <v>27</v>
      </c>
      <c r="G124" s="21" t="s">
        <v>33</v>
      </c>
      <c r="H124" s="6" t="s">
        <v>32</v>
      </c>
    </row>
    <row r="125" spans="1:8" x14ac:dyDescent="0.25">
      <c r="A125" s="26" t="s">
        <v>472</v>
      </c>
      <c r="B125" s="28">
        <v>1</v>
      </c>
      <c r="C125" s="145">
        <v>16000</v>
      </c>
      <c r="D125" s="145"/>
      <c r="E125" s="29"/>
      <c r="F125" s="29"/>
      <c r="G125" s="21">
        <v>1</v>
      </c>
      <c r="H125" s="6">
        <v>2000</v>
      </c>
    </row>
    <row r="126" spans="1:8" x14ac:dyDescent="0.25">
      <c r="A126" s="26" t="s">
        <v>105</v>
      </c>
      <c r="B126" s="28">
        <v>1</v>
      </c>
      <c r="C126" s="145">
        <v>14000</v>
      </c>
      <c r="D126" s="145"/>
      <c r="E126" s="29">
        <v>1</v>
      </c>
      <c r="F126" s="29">
        <v>4000</v>
      </c>
      <c r="G126" s="21">
        <v>5</v>
      </c>
      <c r="H126" s="6">
        <v>20000</v>
      </c>
    </row>
    <row r="127" spans="1:8" x14ac:dyDescent="0.25">
      <c r="A127" s="26" t="s">
        <v>230</v>
      </c>
      <c r="B127" s="28">
        <v>2</v>
      </c>
      <c r="C127" s="145"/>
      <c r="D127" s="145">
        <v>130000</v>
      </c>
      <c r="E127" s="29"/>
      <c r="F127" s="29"/>
      <c r="G127" s="21">
        <v>4</v>
      </c>
      <c r="H127" s="6">
        <v>18000</v>
      </c>
    </row>
    <row r="128" spans="1:8" x14ac:dyDescent="0.25">
      <c r="A128" s="26" t="s">
        <v>453</v>
      </c>
      <c r="B128" s="28">
        <v>1</v>
      </c>
      <c r="C128" s="145">
        <v>29000</v>
      </c>
      <c r="D128" s="145"/>
      <c r="E128" s="29"/>
      <c r="F128" s="29"/>
      <c r="G128" s="21">
        <v>1</v>
      </c>
      <c r="H128" s="6">
        <v>10000</v>
      </c>
    </row>
    <row r="129" spans="1:8" x14ac:dyDescent="0.25">
      <c r="A129" s="26" t="s">
        <v>542</v>
      </c>
      <c r="B129" s="28">
        <v>1</v>
      </c>
      <c r="C129" s="145">
        <v>9800</v>
      </c>
      <c r="D129" s="145"/>
      <c r="E129" s="29">
        <v>1</v>
      </c>
      <c r="F129" s="29">
        <v>4000</v>
      </c>
      <c r="G129" s="21">
        <v>1</v>
      </c>
      <c r="H129" s="6">
        <v>4000</v>
      </c>
    </row>
    <row r="130" spans="1:8" x14ac:dyDescent="0.25">
      <c r="A130" s="26" t="s">
        <v>515</v>
      </c>
      <c r="B130" s="28">
        <v>1</v>
      </c>
      <c r="C130" s="145">
        <v>21500</v>
      </c>
      <c r="D130" s="145"/>
      <c r="E130" s="29">
        <v>1</v>
      </c>
      <c r="F130" s="29">
        <v>4500</v>
      </c>
      <c r="G130" s="21"/>
      <c r="H130" s="6"/>
    </row>
    <row r="131" spans="1:8" x14ac:dyDescent="0.25">
      <c r="A131" s="26" t="s">
        <v>536</v>
      </c>
      <c r="B131" s="28">
        <v>1</v>
      </c>
      <c r="C131" s="145">
        <v>13800</v>
      </c>
      <c r="D131" s="145"/>
      <c r="E131" s="29"/>
      <c r="F131" s="29"/>
      <c r="G131" s="21" t="s">
        <v>109</v>
      </c>
      <c r="H131" s="6">
        <v>4300</v>
      </c>
    </row>
    <row r="132" spans="1:8" x14ac:dyDescent="0.25">
      <c r="A132" s="26" t="s">
        <v>521</v>
      </c>
      <c r="B132" s="28">
        <v>1</v>
      </c>
      <c r="C132" s="145">
        <v>1500</v>
      </c>
      <c r="D132" s="145"/>
      <c r="E132" s="29">
        <v>5</v>
      </c>
      <c r="F132" s="29">
        <v>24500</v>
      </c>
      <c r="G132" s="21"/>
      <c r="H132" s="6"/>
    </row>
    <row r="133" spans="1:8" x14ac:dyDescent="0.25">
      <c r="A133" s="26" t="s">
        <v>549</v>
      </c>
      <c r="B133" s="28">
        <v>1</v>
      </c>
      <c r="C133" s="145">
        <v>12500</v>
      </c>
      <c r="D133" s="145"/>
      <c r="E133" s="29">
        <v>1</v>
      </c>
      <c r="F133" s="29">
        <v>4000</v>
      </c>
      <c r="G133" s="21"/>
      <c r="H133" s="6"/>
    </row>
    <row r="134" spans="1:8" x14ac:dyDescent="0.25">
      <c r="A134" s="99" t="s">
        <v>393</v>
      </c>
      <c r="B134" s="116">
        <v>1</v>
      </c>
      <c r="C134" s="145">
        <v>26900</v>
      </c>
      <c r="D134" s="145"/>
      <c r="E134" s="29"/>
      <c r="F134" s="29"/>
      <c r="G134" s="21"/>
      <c r="H134" s="6"/>
    </row>
    <row r="135" spans="1:8" x14ac:dyDescent="0.25">
      <c r="A135" s="26" t="s">
        <v>122</v>
      </c>
      <c r="B135" s="28">
        <v>1</v>
      </c>
      <c r="C135" s="145"/>
      <c r="D135" s="145">
        <v>37000</v>
      </c>
      <c r="E135" s="29">
        <v>1</v>
      </c>
      <c r="F135" s="29">
        <v>4500</v>
      </c>
      <c r="G135" s="21"/>
      <c r="H135" s="6"/>
    </row>
    <row r="136" spans="1:8" x14ac:dyDescent="0.25">
      <c r="A136" s="26" t="s">
        <v>473</v>
      </c>
      <c r="B136" s="28">
        <v>1</v>
      </c>
      <c r="C136" s="146">
        <v>16000</v>
      </c>
      <c r="D136" s="147"/>
      <c r="E136" s="29">
        <v>1</v>
      </c>
      <c r="F136" s="29">
        <v>4500</v>
      </c>
      <c r="G136" s="59"/>
      <c r="H136" s="127"/>
    </row>
    <row r="137" spans="1:8" x14ac:dyDescent="0.25">
      <c r="A137" s="26" t="s">
        <v>91</v>
      </c>
      <c r="B137" s="28">
        <v>1</v>
      </c>
      <c r="C137" s="146">
        <v>18800</v>
      </c>
      <c r="D137" s="147"/>
      <c r="E137" s="29"/>
      <c r="F137" s="29"/>
      <c r="G137" s="59"/>
      <c r="H137" s="127"/>
    </row>
    <row r="138" spans="1:8" x14ac:dyDescent="0.25">
      <c r="A138" s="26" t="s">
        <v>105</v>
      </c>
      <c r="B138" s="28">
        <v>1</v>
      </c>
      <c r="C138" s="146">
        <v>14000</v>
      </c>
      <c r="D138" s="147"/>
      <c r="E138" s="29">
        <v>1</v>
      </c>
      <c r="F138" s="29">
        <v>4000</v>
      </c>
      <c r="G138" s="59"/>
      <c r="H138" s="127"/>
    </row>
    <row r="139" spans="1:8" x14ac:dyDescent="0.25">
      <c r="A139" s="26" t="s">
        <v>550</v>
      </c>
      <c r="B139" s="28">
        <v>1</v>
      </c>
      <c r="C139" s="146">
        <v>35000</v>
      </c>
      <c r="D139" s="147"/>
      <c r="E139" s="29"/>
      <c r="F139" s="29"/>
      <c r="G139" s="59"/>
      <c r="H139" s="127"/>
    </row>
    <row r="140" spans="1:8" x14ac:dyDescent="0.25">
      <c r="A140" s="26" t="s">
        <v>475</v>
      </c>
      <c r="B140" s="28">
        <v>6</v>
      </c>
      <c r="C140" s="146"/>
      <c r="D140" s="147">
        <v>151200</v>
      </c>
      <c r="E140" s="29"/>
      <c r="F140" s="29"/>
      <c r="G140" s="59"/>
      <c r="H140" s="127"/>
    </row>
    <row r="141" spans="1:8" x14ac:dyDescent="0.25">
      <c r="A141" s="26" t="s">
        <v>551</v>
      </c>
      <c r="B141" s="28">
        <v>1</v>
      </c>
      <c r="C141" s="146">
        <v>14600</v>
      </c>
      <c r="D141" s="147"/>
      <c r="E141" s="29">
        <v>1</v>
      </c>
      <c r="F141" s="29">
        <v>4000</v>
      </c>
      <c r="G141" s="59"/>
      <c r="H141" s="127"/>
    </row>
    <row r="142" spans="1:8" x14ac:dyDescent="0.25">
      <c r="A142" s="26" t="s">
        <v>552</v>
      </c>
      <c r="B142" s="28">
        <v>1</v>
      </c>
      <c r="C142" s="146">
        <v>9900</v>
      </c>
      <c r="D142" s="147"/>
      <c r="E142" s="29">
        <v>2</v>
      </c>
      <c r="F142" s="29">
        <v>8000</v>
      </c>
      <c r="G142" s="59"/>
      <c r="H142" s="127"/>
    </row>
    <row r="143" spans="1:8" x14ac:dyDescent="0.25">
      <c r="A143" s="26" t="s">
        <v>230</v>
      </c>
      <c r="B143" s="28">
        <v>2</v>
      </c>
      <c r="C143" s="87"/>
      <c r="D143" s="29">
        <v>130000</v>
      </c>
      <c r="E143" s="29"/>
      <c r="F143" s="29"/>
      <c r="G143" s="59"/>
      <c r="H143" s="127"/>
    </row>
    <row r="144" spans="1:8" x14ac:dyDescent="0.25">
      <c r="A144" s="26" t="s">
        <v>122</v>
      </c>
      <c r="B144" s="28">
        <v>1</v>
      </c>
      <c r="C144" s="87">
        <v>13100</v>
      </c>
      <c r="D144" s="29">
        <v>26900</v>
      </c>
      <c r="E144" s="29"/>
      <c r="F144" s="29"/>
      <c r="G144" s="59"/>
      <c r="H144" s="127"/>
    </row>
    <row r="145" spans="1:8" x14ac:dyDescent="0.25">
      <c r="A145" s="26" t="s">
        <v>549</v>
      </c>
      <c r="B145" s="28">
        <v>1</v>
      </c>
      <c r="C145" s="87">
        <v>14000</v>
      </c>
      <c r="D145" s="29"/>
      <c r="E145" s="29">
        <v>1</v>
      </c>
      <c r="F145" s="29">
        <v>2000</v>
      </c>
      <c r="G145" s="59"/>
      <c r="H145" s="140"/>
    </row>
    <row r="146" spans="1:8" x14ac:dyDescent="0.25">
      <c r="A146" s="26" t="s">
        <v>472</v>
      </c>
      <c r="B146" s="28">
        <v>1</v>
      </c>
      <c r="C146" s="87">
        <v>16000</v>
      </c>
      <c r="D146" s="29"/>
      <c r="E146" s="29"/>
      <c r="F146" s="29"/>
      <c r="G146" s="59"/>
      <c r="H146" s="127"/>
    </row>
    <row r="147" spans="1:8" x14ac:dyDescent="0.25">
      <c r="A147" s="26" t="s">
        <v>133</v>
      </c>
      <c r="B147" s="28">
        <v>1</v>
      </c>
      <c r="C147" s="87">
        <v>14100</v>
      </c>
      <c r="D147" s="29"/>
      <c r="E147" s="29">
        <v>1</v>
      </c>
      <c r="F147" s="29">
        <v>4500</v>
      </c>
      <c r="G147" s="59"/>
      <c r="H147" s="127"/>
    </row>
    <row r="148" spans="1:8" x14ac:dyDescent="0.25">
      <c r="A148" s="26" t="s">
        <v>393</v>
      </c>
      <c r="B148" s="28">
        <v>1</v>
      </c>
      <c r="C148" s="87">
        <v>26900</v>
      </c>
      <c r="D148" s="29"/>
      <c r="E148" s="29"/>
      <c r="F148" s="29"/>
      <c r="G148" s="59"/>
      <c r="H148" s="127"/>
    </row>
    <row r="149" spans="1:8" x14ac:dyDescent="0.25">
      <c r="A149" s="26" t="s">
        <v>101</v>
      </c>
      <c r="B149" s="28">
        <v>1</v>
      </c>
      <c r="C149" s="87">
        <v>12500</v>
      </c>
      <c r="D149" s="29"/>
      <c r="E149" s="29">
        <v>1</v>
      </c>
      <c r="F149" s="29">
        <v>4000</v>
      </c>
      <c r="G149" s="59"/>
      <c r="H149" s="127"/>
    </row>
    <row r="150" spans="1:8" x14ac:dyDescent="0.25">
      <c r="A150" s="26" t="s">
        <v>101</v>
      </c>
      <c r="B150" s="28">
        <v>1</v>
      </c>
      <c r="C150" s="87">
        <v>12500</v>
      </c>
      <c r="D150" s="29"/>
      <c r="E150" s="29">
        <v>1</v>
      </c>
      <c r="F150" s="29">
        <v>4000</v>
      </c>
      <c r="G150" s="59"/>
      <c r="H150" s="127"/>
    </row>
    <row r="151" spans="1:8" x14ac:dyDescent="0.25">
      <c r="A151" s="77" t="s">
        <v>219</v>
      </c>
      <c r="B151" s="78">
        <f t="shared" ref="B151:H151" si="4">SUM(B125:B150)</f>
        <v>33</v>
      </c>
      <c r="C151" s="78">
        <f t="shared" si="4"/>
        <v>362400</v>
      </c>
      <c r="D151" s="78">
        <f t="shared" si="4"/>
        <v>475100</v>
      </c>
      <c r="E151" s="78">
        <f t="shared" si="4"/>
        <v>19</v>
      </c>
      <c r="F151" s="78">
        <f t="shared" si="4"/>
        <v>80500</v>
      </c>
      <c r="G151" s="78">
        <f t="shared" si="4"/>
        <v>12</v>
      </c>
      <c r="H151" s="78">
        <f t="shared" si="4"/>
        <v>58300</v>
      </c>
    </row>
    <row r="152" spans="1:8" x14ac:dyDescent="0.25">
      <c r="A152" s="79"/>
      <c r="B152" s="80"/>
      <c r="C152" s="80"/>
      <c r="D152" s="80"/>
      <c r="E152" s="80"/>
      <c r="F152" s="80"/>
      <c r="G152" s="80"/>
      <c r="H152" s="80"/>
    </row>
    <row r="153" spans="1:8" x14ac:dyDescent="0.25">
      <c r="A153" s="81"/>
      <c r="B153" s="82"/>
      <c r="C153" s="82"/>
      <c r="D153" s="82"/>
      <c r="E153" s="82"/>
      <c r="F153" s="82"/>
      <c r="G153" s="83"/>
      <c r="H153" s="84"/>
    </row>
    <row r="154" spans="1:8" x14ac:dyDescent="0.25">
      <c r="A154" s="23">
        <v>362400</v>
      </c>
      <c r="B154" s="22" t="s">
        <v>38</v>
      </c>
      <c r="C154" s="141" t="s">
        <v>553</v>
      </c>
      <c r="D154" s="141"/>
      <c r="E154" s="81"/>
      <c r="F154" s="81"/>
      <c r="G154" s="85"/>
      <c r="H154" s="84"/>
    </row>
    <row r="159" spans="1:8" x14ac:dyDescent="0.25">
      <c r="A159" s="2203" t="s">
        <v>554</v>
      </c>
      <c r="B159" s="2204"/>
      <c r="C159" s="2204"/>
      <c r="D159" s="2204"/>
      <c r="E159" s="2204"/>
      <c r="F159" s="2204"/>
      <c r="G159" s="2204"/>
      <c r="H159" s="2204"/>
    </row>
    <row r="160" spans="1:8" x14ac:dyDescent="0.25">
      <c r="A160" s="6" t="s">
        <v>14</v>
      </c>
      <c r="B160" s="6" t="s">
        <v>5</v>
      </c>
      <c r="C160" s="6" t="s">
        <v>10</v>
      </c>
      <c r="D160" s="6" t="s">
        <v>11</v>
      </c>
      <c r="E160" s="6" t="s">
        <v>31</v>
      </c>
      <c r="F160" s="6" t="s">
        <v>27</v>
      </c>
      <c r="G160" s="21" t="s">
        <v>33</v>
      </c>
      <c r="H160" s="6" t="s">
        <v>32</v>
      </c>
    </row>
    <row r="161" spans="1:8" x14ac:dyDescent="0.25">
      <c r="A161" s="26" t="s">
        <v>467</v>
      </c>
      <c r="B161" s="28">
        <v>1</v>
      </c>
      <c r="C161" s="139">
        <v>10000</v>
      </c>
      <c r="D161" s="6"/>
      <c r="E161" s="29">
        <v>1</v>
      </c>
      <c r="F161" s="29">
        <v>4000</v>
      </c>
      <c r="G161" s="144">
        <v>1</v>
      </c>
      <c r="H161" s="143">
        <v>8000</v>
      </c>
    </row>
    <row r="162" spans="1:8" ht="30" x14ac:dyDescent="0.25">
      <c r="A162" s="27" t="s">
        <v>555</v>
      </c>
      <c r="B162" s="28">
        <v>1</v>
      </c>
      <c r="C162" s="142">
        <v>18000</v>
      </c>
      <c r="D162" s="6"/>
      <c r="E162" s="29">
        <v>1</v>
      </c>
      <c r="F162" s="29">
        <v>2000</v>
      </c>
      <c r="G162" s="144">
        <v>1</v>
      </c>
      <c r="H162" s="143">
        <v>4500</v>
      </c>
    </row>
    <row r="163" spans="1:8" x14ac:dyDescent="0.25">
      <c r="A163" s="26" t="s">
        <v>107</v>
      </c>
      <c r="B163" s="28">
        <v>1</v>
      </c>
      <c r="C163" s="142">
        <v>9800</v>
      </c>
      <c r="D163" s="6"/>
      <c r="E163" s="29">
        <v>1</v>
      </c>
      <c r="F163" s="29">
        <v>4000</v>
      </c>
      <c r="G163" s="144">
        <v>1</v>
      </c>
      <c r="H163" s="143">
        <v>5000</v>
      </c>
    </row>
    <row r="164" spans="1:8" x14ac:dyDescent="0.25">
      <c r="A164" s="26" t="s">
        <v>213</v>
      </c>
      <c r="B164" s="28">
        <v>1</v>
      </c>
      <c r="C164" s="142">
        <v>14600</v>
      </c>
      <c r="D164" s="6"/>
      <c r="E164" s="29">
        <v>2</v>
      </c>
      <c r="F164" s="29">
        <v>10000</v>
      </c>
      <c r="G164" s="144">
        <v>2</v>
      </c>
      <c r="H164" s="143">
        <v>20000</v>
      </c>
    </row>
    <row r="165" spans="1:8" x14ac:dyDescent="0.25">
      <c r="A165" s="26" t="s">
        <v>136</v>
      </c>
      <c r="B165" s="28">
        <v>1</v>
      </c>
      <c r="C165" s="142">
        <v>16500</v>
      </c>
      <c r="D165" s="6"/>
      <c r="E165" s="29"/>
      <c r="F165" s="29"/>
      <c r="G165" s="144">
        <v>1</v>
      </c>
      <c r="H165" s="143">
        <v>5000</v>
      </c>
    </row>
    <row r="166" spans="1:8" x14ac:dyDescent="0.25">
      <c r="A166" s="26" t="s">
        <v>114</v>
      </c>
      <c r="B166" s="28">
        <v>1</v>
      </c>
      <c r="C166" s="142">
        <v>14000</v>
      </c>
      <c r="D166" s="6"/>
      <c r="E166" s="29">
        <v>1</v>
      </c>
      <c r="F166" s="29">
        <v>4000</v>
      </c>
      <c r="G166" s="21"/>
      <c r="H166" s="6"/>
    </row>
    <row r="167" spans="1:8" x14ac:dyDescent="0.25">
      <c r="A167" s="26" t="s">
        <v>441</v>
      </c>
      <c r="B167" s="28">
        <v>1</v>
      </c>
      <c r="C167" s="142">
        <v>19600</v>
      </c>
      <c r="D167" s="6"/>
      <c r="E167" s="29">
        <v>1</v>
      </c>
      <c r="F167" s="29">
        <v>5000</v>
      </c>
      <c r="G167" s="21"/>
      <c r="H167" s="6"/>
    </row>
    <row r="168" spans="1:8" x14ac:dyDescent="0.25">
      <c r="A168" s="26" t="s">
        <v>114</v>
      </c>
      <c r="B168" s="28">
        <v>1</v>
      </c>
      <c r="C168" s="142">
        <v>14000</v>
      </c>
      <c r="D168" s="6"/>
      <c r="E168" s="29">
        <v>1</v>
      </c>
      <c r="F168" s="29">
        <v>4000</v>
      </c>
      <c r="G168" s="21"/>
      <c r="H168" s="6"/>
    </row>
    <row r="169" spans="1:8" ht="30" x14ac:dyDescent="0.25">
      <c r="A169" s="27" t="s">
        <v>556</v>
      </c>
      <c r="B169" s="28">
        <v>1</v>
      </c>
      <c r="C169" s="142">
        <v>18000</v>
      </c>
      <c r="D169" s="6"/>
      <c r="E169" s="29">
        <v>1</v>
      </c>
      <c r="F169" s="29">
        <v>2000</v>
      </c>
      <c r="G169" s="21"/>
      <c r="H169" s="6"/>
    </row>
    <row r="170" spans="1:8" x14ac:dyDescent="0.25">
      <c r="A170" s="26" t="s">
        <v>214</v>
      </c>
      <c r="B170" s="28">
        <v>2</v>
      </c>
      <c r="C170" s="6"/>
      <c r="D170" s="142">
        <v>98000</v>
      </c>
      <c r="E170" s="29"/>
      <c r="F170" s="29"/>
      <c r="G170" s="21"/>
      <c r="H170" s="6"/>
    </row>
    <row r="171" spans="1:8" x14ac:dyDescent="0.25">
      <c r="A171" s="26" t="s">
        <v>557</v>
      </c>
      <c r="B171" s="28">
        <v>1</v>
      </c>
      <c r="C171" s="87">
        <v>31500</v>
      </c>
      <c r="D171" s="29"/>
      <c r="E171" s="29">
        <v>1</v>
      </c>
      <c r="F171" s="29">
        <v>4500</v>
      </c>
      <c r="G171" s="59"/>
      <c r="H171" s="127"/>
    </row>
    <row r="172" spans="1:8" x14ac:dyDescent="0.25">
      <c r="A172" s="26" t="s">
        <v>558</v>
      </c>
      <c r="B172" s="28">
        <v>2</v>
      </c>
      <c r="C172" s="87">
        <v>116000</v>
      </c>
      <c r="D172" s="29"/>
      <c r="E172" s="29"/>
      <c r="F172" s="29"/>
      <c r="G172" s="59"/>
      <c r="H172" s="127"/>
    </row>
    <row r="173" spans="1:8" x14ac:dyDescent="0.25">
      <c r="A173" s="26" t="s">
        <v>559</v>
      </c>
      <c r="B173" s="28">
        <v>1</v>
      </c>
      <c r="C173" s="87">
        <v>22000</v>
      </c>
      <c r="D173" s="29"/>
      <c r="E173" s="29"/>
      <c r="F173" s="29"/>
      <c r="G173" s="59"/>
      <c r="H173" s="127"/>
    </row>
    <row r="174" spans="1:8" x14ac:dyDescent="0.25">
      <c r="A174" s="26" t="s">
        <v>446</v>
      </c>
      <c r="B174" s="28">
        <v>1</v>
      </c>
      <c r="C174" s="87">
        <v>26900</v>
      </c>
      <c r="D174" s="29"/>
      <c r="E174" s="29"/>
      <c r="F174" s="29"/>
      <c r="G174" s="59"/>
      <c r="H174" s="127"/>
    </row>
    <row r="175" spans="1:8" x14ac:dyDescent="0.25">
      <c r="A175" s="26" t="s">
        <v>434</v>
      </c>
      <c r="B175" s="28">
        <v>1</v>
      </c>
      <c r="C175" s="87">
        <v>20900</v>
      </c>
      <c r="D175" s="29"/>
      <c r="E175" s="29"/>
      <c r="F175" s="29"/>
      <c r="G175" s="59"/>
      <c r="H175" s="127"/>
    </row>
    <row r="176" spans="1:8" x14ac:dyDescent="0.25">
      <c r="A176" s="26" t="s">
        <v>423</v>
      </c>
      <c r="B176" s="28">
        <v>1</v>
      </c>
      <c r="C176" s="87">
        <v>14300</v>
      </c>
      <c r="D176" s="29"/>
      <c r="E176" s="29">
        <v>1</v>
      </c>
      <c r="F176" s="29">
        <v>4500</v>
      </c>
      <c r="G176" s="59"/>
      <c r="H176" s="127"/>
    </row>
    <row r="177" spans="1:8" x14ac:dyDescent="0.25">
      <c r="A177" s="26" t="s">
        <v>423</v>
      </c>
      <c r="B177" s="28">
        <v>1</v>
      </c>
      <c r="C177" s="87">
        <v>14300</v>
      </c>
      <c r="D177" s="29"/>
      <c r="E177" s="29">
        <v>1</v>
      </c>
      <c r="F177" s="29">
        <v>4500</v>
      </c>
      <c r="G177" s="59"/>
      <c r="H177" s="127"/>
    </row>
    <row r="178" spans="1:8" x14ac:dyDescent="0.25">
      <c r="A178" s="26" t="s">
        <v>423</v>
      </c>
      <c r="B178" s="28">
        <v>1</v>
      </c>
      <c r="C178" s="87">
        <v>14300</v>
      </c>
      <c r="D178" s="29"/>
      <c r="E178" s="29">
        <v>1</v>
      </c>
      <c r="F178" s="29">
        <v>4500</v>
      </c>
      <c r="G178" s="59"/>
      <c r="H178" s="127"/>
    </row>
    <row r="179" spans="1:8" x14ac:dyDescent="0.25">
      <c r="A179" s="26" t="s">
        <v>153</v>
      </c>
      <c r="B179" s="28">
        <v>2</v>
      </c>
      <c r="C179" s="87"/>
      <c r="D179" s="29">
        <v>70000</v>
      </c>
      <c r="E179" s="29"/>
      <c r="F179" s="29"/>
      <c r="G179" s="59"/>
      <c r="H179" s="127"/>
    </row>
    <row r="180" spans="1:8" x14ac:dyDescent="0.25">
      <c r="A180" s="26" t="s">
        <v>166</v>
      </c>
      <c r="B180" s="28">
        <v>1</v>
      </c>
      <c r="C180" s="87">
        <v>22000</v>
      </c>
      <c r="D180" s="29"/>
      <c r="E180" s="29">
        <v>1</v>
      </c>
      <c r="F180" s="29">
        <v>4000</v>
      </c>
      <c r="G180" s="59"/>
      <c r="H180" s="140"/>
    </row>
    <row r="181" spans="1:8" x14ac:dyDescent="0.25">
      <c r="A181" s="26" t="s">
        <v>434</v>
      </c>
      <c r="B181" s="28">
        <v>1</v>
      </c>
      <c r="C181" s="87">
        <v>16400</v>
      </c>
      <c r="D181" s="29"/>
      <c r="E181" s="29">
        <v>1</v>
      </c>
      <c r="F181" s="29">
        <v>4500</v>
      </c>
      <c r="G181" s="59"/>
      <c r="H181" s="127"/>
    </row>
    <row r="182" spans="1:8" x14ac:dyDescent="0.25">
      <c r="A182" s="26" t="s">
        <v>301</v>
      </c>
      <c r="B182" s="28">
        <v>1</v>
      </c>
      <c r="C182" s="87">
        <v>21500</v>
      </c>
      <c r="D182" s="29"/>
      <c r="E182" s="29">
        <v>1</v>
      </c>
      <c r="F182" s="29">
        <v>4500</v>
      </c>
      <c r="G182" s="59"/>
      <c r="H182" s="127"/>
    </row>
    <row r="183" spans="1:8" x14ac:dyDescent="0.25">
      <c r="A183" s="26" t="s">
        <v>114</v>
      </c>
      <c r="B183" s="28">
        <v>1</v>
      </c>
      <c r="C183" s="142">
        <v>14000</v>
      </c>
      <c r="D183" s="6"/>
      <c r="E183" s="29">
        <v>1</v>
      </c>
      <c r="F183" s="29">
        <v>4000</v>
      </c>
      <c r="G183" s="59"/>
      <c r="H183" s="127"/>
    </row>
    <row r="184" spans="1:8" x14ac:dyDescent="0.25">
      <c r="A184" s="77" t="s">
        <v>219</v>
      </c>
      <c r="B184" s="78">
        <f t="shared" ref="B184:H184" si="5">SUM(B161:B183)</f>
        <v>26</v>
      </c>
      <c r="C184" s="78">
        <f t="shared" si="5"/>
        <v>468600</v>
      </c>
      <c r="D184" s="78">
        <f t="shared" si="5"/>
        <v>168000</v>
      </c>
      <c r="E184" s="78">
        <f t="shared" si="5"/>
        <v>17</v>
      </c>
      <c r="F184" s="78">
        <f t="shared" si="5"/>
        <v>70000</v>
      </c>
      <c r="G184" s="78">
        <f t="shared" si="5"/>
        <v>6</v>
      </c>
      <c r="H184" s="78">
        <f t="shared" si="5"/>
        <v>42500</v>
      </c>
    </row>
    <row r="185" spans="1:8" x14ac:dyDescent="0.25">
      <c r="A185" s="79"/>
      <c r="B185" s="80"/>
      <c r="C185" s="80"/>
      <c r="D185" s="80"/>
      <c r="E185" s="80"/>
      <c r="F185" s="80"/>
      <c r="G185" s="80"/>
      <c r="H185" s="80"/>
    </row>
    <row r="186" spans="1:8" x14ac:dyDescent="0.25">
      <c r="A186" s="81"/>
      <c r="B186" s="82"/>
      <c r="C186" s="82"/>
      <c r="D186" s="82"/>
      <c r="E186" s="82"/>
      <c r="F186" s="82"/>
      <c r="G186" s="83"/>
      <c r="H186" s="84"/>
    </row>
    <row r="187" spans="1:8" x14ac:dyDescent="0.25">
      <c r="A187" s="23">
        <v>468600</v>
      </c>
      <c r="B187" s="22" t="s">
        <v>38</v>
      </c>
      <c r="C187" s="141" t="s">
        <v>553</v>
      </c>
      <c r="D187" s="141"/>
      <c r="E187" s="81"/>
      <c r="F187" s="81"/>
      <c r="G187" s="85"/>
      <c r="H187" s="84"/>
    </row>
    <row r="192" spans="1:8" x14ac:dyDescent="0.25">
      <c r="A192" s="2203" t="s">
        <v>560</v>
      </c>
      <c r="B192" s="2204"/>
      <c r="C192" s="2204"/>
      <c r="D192" s="2204"/>
      <c r="E192" s="2204"/>
      <c r="F192" s="2204"/>
      <c r="G192" s="2204"/>
      <c r="H192" s="2204"/>
    </row>
    <row r="193" spans="1:8" x14ac:dyDescent="0.25">
      <c r="A193" s="6" t="s">
        <v>14</v>
      </c>
      <c r="B193" s="6" t="s">
        <v>5</v>
      </c>
      <c r="C193" s="6" t="s">
        <v>10</v>
      </c>
      <c r="D193" s="6" t="s">
        <v>11</v>
      </c>
      <c r="E193" s="6" t="s">
        <v>31</v>
      </c>
      <c r="F193" s="6" t="s">
        <v>27</v>
      </c>
      <c r="G193" s="21" t="s">
        <v>33</v>
      </c>
      <c r="H193" s="6" t="s">
        <v>32</v>
      </c>
    </row>
    <row r="194" spans="1:8" x14ac:dyDescent="0.25">
      <c r="A194" s="26" t="s">
        <v>114</v>
      </c>
      <c r="B194" s="28">
        <v>1</v>
      </c>
      <c r="C194" s="139">
        <v>14000</v>
      </c>
      <c r="D194" s="6"/>
      <c r="E194" s="29">
        <v>1</v>
      </c>
      <c r="F194" s="29">
        <v>4000</v>
      </c>
      <c r="G194" s="144">
        <v>1</v>
      </c>
      <c r="H194" s="143">
        <v>4000</v>
      </c>
    </row>
    <row r="195" spans="1:8" x14ac:dyDescent="0.25">
      <c r="A195" s="27" t="s">
        <v>561</v>
      </c>
      <c r="B195" s="28">
        <v>1</v>
      </c>
      <c r="C195" s="142">
        <v>14800</v>
      </c>
      <c r="D195" s="6"/>
      <c r="E195" s="29">
        <v>1</v>
      </c>
      <c r="F195" s="29">
        <v>4000</v>
      </c>
      <c r="G195" s="144">
        <v>1</v>
      </c>
      <c r="H195" s="143">
        <v>5000</v>
      </c>
    </row>
    <row r="196" spans="1:8" x14ac:dyDescent="0.25">
      <c r="A196" s="26" t="s">
        <v>170</v>
      </c>
      <c r="B196" s="28">
        <v>1</v>
      </c>
      <c r="C196" s="142">
        <v>19600</v>
      </c>
      <c r="D196" s="6"/>
      <c r="E196" s="29">
        <v>1</v>
      </c>
      <c r="F196" s="29">
        <v>5000</v>
      </c>
      <c r="G196" s="144">
        <v>3</v>
      </c>
      <c r="H196" s="143">
        <v>15000</v>
      </c>
    </row>
    <row r="197" spans="1:8" x14ac:dyDescent="0.25">
      <c r="A197" s="26" t="s">
        <v>562</v>
      </c>
      <c r="B197" s="28">
        <v>1</v>
      </c>
      <c r="C197" s="142">
        <v>10500</v>
      </c>
      <c r="D197" s="6"/>
      <c r="E197" s="29">
        <v>1</v>
      </c>
      <c r="F197" s="29">
        <v>4000</v>
      </c>
      <c r="G197" s="144">
        <v>1</v>
      </c>
      <c r="H197" s="143">
        <v>4500</v>
      </c>
    </row>
    <row r="198" spans="1:8" x14ac:dyDescent="0.25">
      <c r="A198" s="26" t="s">
        <v>385</v>
      </c>
      <c r="B198" s="28">
        <v>1</v>
      </c>
      <c r="C198" s="142">
        <v>16000</v>
      </c>
      <c r="D198" s="6"/>
      <c r="E198" s="29">
        <v>1</v>
      </c>
      <c r="F198" s="29">
        <v>4500</v>
      </c>
      <c r="G198" s="144">
        <v>1</v>
      </c>
      <c r="H198" s="143">
        <v>5000</v>
      </c>
    </row>
    <row r="199" spans="1:8" x14ac:dyDescent="0.25">
      <c r="A199" s="26" t="s">
        <v>563</v>
      </c>
      <c r="B199" s="28">
        <v>1</v>
      </c>
      <c r="C199" s="142"/>
      <c r="D199" s="150">
        <v>18800</v>
      </c>
      <c r="E199" s="29"/>
      <c r="F199" s="29"/>
      <c r="G199" s="148">
        <v>1</v>
      </c>
      <c r="H199" s="149">
        <v>4500</v>
      </c>
    </row>
    <row r="200" spans="1:8" x14ac:dyDescent="0.25">
      <c r="A200" s="26" t="s">
        <v>184</v>
      </c>
      <c r="B200" s="28">
        <v>1</v>
      </c>
      <c r="C200" s="142">
        <v>12500</v>
      </c>
      <c r="D200" s="6"/>
      <c r="E200" s="29">
        <v>1</v>
      </c>
      <c r="F200" s="29">
        <v>4000</v>
      </c>
      <c r="G200" s="148">
        <v>1</v>
      </c>
      <c r="H200" s="149">
        <v>5000</v>
      </c>
    </row>
    <row r="201" spans="1:8" x14ac:dyDescent="0.25">
      <c r="A201" s="26" t="s">
        <v>467</v>
      </c>
      <c r="B201" s="28">
        <v>1</v>
      </c>
      <c r="C201" s="142">
        <v>11000</v>
      </c>
      <c r="D201" s="6"/>
      <c r="E201" s="29">
        <v>1</v>
      </c>
      <c r="F201" s="29">
        <v>4500</v>
      </c>
      <c r="G201" s="148">
        <v>2</v>
      </c>
      <c r="H201" s="149">
        <v>16000</v>
      </c>
    </row>
    <row r="202" spans="1:8" x14ac:dyDescent="0.25">
      <c r="A202" s="26" t="s">
        <v>467</v>
      </c>
      <c r="B202" s="28">
        <v>1</v>
      </c>
      <c r="C202" s="142">
        <v>11000</v>
      </c>
      <c r="D202" s="6"/>
      <c r="E202" s="29">
        <v>1</v>
      </c>
      <c r="F202" s="29">
        <v>4500</v>
      </c>
      <c r="G202" s="148">
        <v>3</v>
      </c>
      <c r="H202" s="149">
        <v>30000</v>
      </c>
    </row>
    <row r="203" spans="1:8" x14ac:dyDescent="0.25">
      <c r="A203" s="26" t="s">
        <v>564</v>
      </c>
      <c r="B203" s="28">
        <v>1</v>
      </c>
      <c r="C203" s="6">
        <v>21000</v>
      </c>
      <c r="D203" s="142"/>
      <c r="E203" s="29">
        <v>1</v>
      </c>
      <c r="F203" s="29">
        <v>5000</v>
      </c>
      <c r="G203" s="21"/>
      <c r="H203" s="6"/>
    </row>
    <row r="204" spans="1:8" x14ac:dyDescent="0.25">
      <c r="A204" s="26" t="s">
        <v>114</v>
      </c>
      <c r="B204" s="28">
        <v>1</v>
      </c>
      <c r="C204" s="87">
        <v>14000</v>
      </c>
      <c r="D204" s="29"/>
      <c r="E204" s="29">
        <v>1</v>
      </c>
      <c r="F204" s="29">
        <v>4000</v>
      </c>
      <c r="G204" s="59"/>
      <c r="H204" s="127"/>
    </row>
    <row r="205" spans="1:8" x14ac:dyDescent="0.25">
      <c r="A205" s="26" t="s">
        <v>446</v>
      </c>
      <c r="B205" s="28">
        <v>1</v>
      </c>
      <c r="C205" s="87">
        <v>26900</v>
      </c>
      <c r="D205" s="29"/>
      <c r="E205" s="29"/>
      <c r="F205" s="29"/>
      <c r="G205" s="59"/>
      <c r="H205" s="127"/>
    </row>
    <row r="206" spans="1:8" x14ac:dyDescent="0.25">
      <c r="A206" s="26" t="s">
        <v>184</v>
      </c>
      <c r="B206" s="28">
        <v>1</v>
      </c>
      <c r="C206" s="87">
        <v>16500</v>
      </c>
      <c r="D206" s="29"/>
      <c r="E206" s="29"/>
      <c r="F206" s="29"/>
      <c r="G206" s="59"/>
      <c r="H206" s="127"/>
    </row>
    <row r="207" spans="1:8" x14ac:dyDescent="0.25">
      <c r="A207" s="26" t="s">
        <v>311</v>
      </c>
      <c r="B207" s="28">
        <v>1</v>
      </c>
      <c r="C207" s="87"/>
      <c r="D207" s="29">
        <v>21500</v>
      </c>
      <c r="E207" s="29">
        <v>1</v>
      </c>
      <c r="F207" s="29">
        <v>4500</v>
      </c>
      <c r="G207" s="59"/>
      <c r="H207" s="127"/>
    </row>
    <row r="208" spans="1:8" ht="30" x14ac:dyDescent="0.25">
      <c r="A208" s="27" t="s">
        <v>556</v>
      </c>
      <c r="B208" s="28">
        <v>1</v>
      </c>
      <c r="C208" s="87">
        <v>18000</v>
      </c>
      <c r="D208" s="29"/>
      <c r="E208" s="29">
        <v>1</v>
      </c>
      <c r="F208" s="29">
        <v>2000</v>
      </c>
      <c r="G208" s="59"/>
      <c r="H208" s="127"/>
    </row>
    <row r="209" spans="1:8" x14ac:dyDescent="0.25">
      <c r="A209" s="26" t="s">
        <v>385</v>
      </c>
      <c r="B209" s="28">
        <v>1</v>
      </c>
      <c r="C209" s="87">
        <v>16500</v>
      </c>
      <c r="D209" s="29"/>
      <c r="E209" s="29">
        <v>1</v>
      </c>
      <c r="F209" s="29">
        <v>4000</v>
      </c>
      <c r="G209" s="59"/>
      <c r="H209" s="127"/>
    </row>
    <row r="210" spans="1:8" x14ac:dyDescent="0.25">
      <c r="A210" s="26" t="s">
        <v>446</v>
      </c>
      <c r="B210" s="28">
        <v>1</v>
      </c>
      <c r="C210" s="87">
        <v>21900</v>
      </c>
      <c r="D210" s="29"/>
      <c r="E210" s="29">
        <v>1</v>
      </c>
      <c r="F210" s="29">
        <v>5000</v>
      </c>
      <c r="G210" s="59"/>
      <c r="H210" s="127"/>
    </row>
    <row r="211" spans="1:8" x14ac:dyDescent="0.25">
      <c r="A211" s="26" t="s">
        <v>150</v>
      </c>
      <c r="B211" s="28">
        <v>2</v>
      </c>
      <c r="C211" s="87">
        <v>43000</v>
      </c>
      <c r="D211" s="29"/>
      <c r="E211" s="29">
        <v>2</v>
      </c>
      <c r="F211" s="29">
        <v>9000</v>
      </c>
      <c r="G211" s="59"/>
      <c r="H211" s="127"/>
    </row>
    <row r="212" spans="1:8" ht="30" x14ac:dyDescent="0.25">
      <c r="A212" s="27" t="s">
        <v>565</v>
      </c>
      <c r="B212" s="28">
        <v>1</v>
      </c>
      <c r="C212" s="87">
        <v>18000</v>
      </c>
      <c r="D212" s="29"/>
      <c r="E212" s="29">
        <v>1</v>
      </c>
      <c r="F212" s="29">
        <v>2000</v>
      </c>
      <c r="G212" s="59"/>
      <c r="H212" s="127"/>
    </row>
    <row r="213" spans="1:8" x14ac:dyDescent="0.25">
      <c r="A213" s="27" t="s">
        <v>566</v>
      </c>
      <c r="B213" s="28">
        <v>2</v>
      </c>
      <c r="C213" s="87"/>
      <c r="D213" s="29">
        <v>98000</v>
      </c>
      <c r="E213" s="29"/>
      <c r="F213" s="29"/>
      <c r="G213" s="59"/>
      <c r="H213" s="127"/>
    </row>
    <row r="214" spans="1:8" x14ac:dyDescent="0.25">
      <c r="A214" s="27" t="s">
        <v>214</v>
      </c>
      <c r="B214" s="28">
        <v>2</v>
      </c>
      <c r="C214" s="87"/>
      <c r="D214" s="29">
        <v>98000</v>
      </c>
      <c r="E214" s="29"/>
      <c r="F214" s="29"/>
      <c r="G214" s="59"/>
      <c r="H214" s="127"/>
    </row>
    <row r="215" spans="1:8" x14ac:dyDescent="0.25">
      <c r="A215" s="27" t="s">
        <v>172</v>
      </c>
      <c r="B215" s="28">
        <v>1</v>
      </c>
      <c r="C215" s="87">
        <v>35000</v>
      </c>
      <c r="D215" s="29"/>
      <c r="E215" s="29">
        <v>1</v>
      </c>
      <c r="F215" s="29">
        <v>5000</v>
      </c>
      <c r="G215" s="59"/>
      <c r="H215" s="127"/>
    </row>
    <row r="216" spans="1:8" x14ac:dyDescent="0.25">
      <c r="A216" s="27" t="s">
        <v>439</v>
      </c>
      <c r="B216" s="28">
        <v>1</v>
      </c>
      <c r="C216" s="87">
        <v>26900</v>
      </c>
      <c r="D216" s="29"/>
      <c r="E216" s="29"/>
      <c r="F216" s="29"/>
      <c r="G216" s="59"/>
      <c r="H216" s="127"/>
    </row>
    <row r="217" spans="1:8" x14ac:dyDescent="0.25">
      <c r="A217" s="26" t="s">
        <v>567</v>
      </c>
      <c r="B217" s="28">
        <v>1</v>
      </c>
      <c r="C217" s="87">
        <v>26000</v>
      </c>
      <c r="D217" s="29"/>
      <c r="E217" s="29"/>
      <c r="F217" s="29"/>
      <c r="G217" s="59"/>
      <c r="H217" s="140"/>
    </row>
    <row r="218" spans="1:8" x14ac:dyDescent="0.25">
      <c r="A218" s="26" t="s">
        <v>138</v>
      </c>
      <c r="B218" s="28">
        <v>1</v>
      </c>
      <c r="C218" s="87">
        <v>13500</v>
      </c>
      <c r="D218" s="29"/>
      <c r="E218" s="29">
        <v>1</v>
      </c>
      <c r="F218" s="29">
        <v>4000</v>
      </c>
      <c r="G218" s="59"/>
      <c r="H218" s="127"/>
    </row>
    <row r="219" spans="1:8" x14ac:dyDescent="0.25">
      <c r="A219" s="77" t="s">
        <v>219</v>
      </c>
      <c r="B219" s="78">
        <f t="shared" ref="B219:H219" si="6">SUM(B194:B218)</f>
        <v>28</v>
      </c>
      <c r="C219" s="78">
        <f t="shared" si="6"/>
        <v>406600</v>
      </c>
      <c r="D219" s="78">
        <f t="shared" si="6"/>
        <v>236300</v>
      </c>
      <c r="E219" s="78">
        <f t="shared" si="6"/>
        <v>19</v>
      </c>
      <c r="F219" s="78">
        <f t="shared" si="6"/>
        <v>79000</v>
      </c>
      <c r="G219" s="78">
        <f t="shared" si="6"/>
        <v>14</v>
      </c>
      <c r="H219" s="78">
        <f t="shared" si="6"/>
        <v>89000</v>
      </c>
    </row>
    <row r="220" spans="1:8" x14ac:dyDescent="0.25">
      <c r="A220" s="79"/>
      <c r="B220" s="80"/>
      <c r="C220" s="80"/>
      <c r="D220" s="80"/>
      <c r="E220" s="80"/>
      <c r="F220" s="80"/>
      <c r="G220" s="80"/>
      <c r="H220" s="80"/>
    </row>
    <row r="221" spans="1:8" x14ac:dyDescent="0.25">
      <c r="A221" s="81"/>
      <c r="B221" s="82"/>
      <c r="C221" s="82"/>
      <c r="D221" s="82"/>
      <c r="E221" s="82"/>
      <c r="F221" s="82"/>
      <c r="G221" s="83"/>
      <c r="H221" s="84"/>
    </row>
    <row r="222" spans="1:8" x14ac:dyDescent="0.25">
      <c r="A222" s="23">
        <v>406600</v>
      </c>
      <c r="B222" s="22" t="s">
        <v>38</v>
      </c>
      <c r="C222" s="141" t="s">
        <v>553</v>
      </c>
      <c r="D222" s="141"/>
      <c r="E222" s="81"/>
      <c r="F222" s="81"/>
      <c r="G222" s="85"/>
      <c r="H222" s="84"/>
    </row>
    <row r="227" spans="1:8" x14ac:dyDescent="0.25">
      <c r="A227" s="2203" t="s">
        <v>568</v>
      </c>
      <c r="B227" s="2204"/>
      <c r="C227" s="2204"/>
      <c r="D227" s="2204"/>
      <c r="E227" s="2204"/>
      <c r="F227" s="2204"/>
      <c r="G227" s="2204"/>
      <c r="H227" s="2204"/>
    </row>
    <row r="228" spans="1:8" x14ac:dyDescent="0.25">
      <c r="A228" s="6" t="s">
        <v>14</v>
      </c>
      <c r="B228" s="6" t="s">
        <v>5</v>
      </c>
      <c r="C228" s="6" t="s">
        <v>10</v>
      </c>
      <c r="D228" s="6" t="s">
        <v>11</v>
      </c>
      <c r="E228" s="6" t="s">
        <v>31</v>
      </c>
      <c r="F228" s="6" t="s">
        <v>27</v>
      </c>
      <c r="G228" s="21" t="s">
        <v>33</v>
      </c>
      <c r="H228" s="6" t="s">
        <v>32</v>
      </c>
    </row>
    <row r="229" spans="1:8" ht="30" x14ac:dyDescent="0.25">
      <c r="A229" s="151" t="s">
        <v>569</v>
      </c>
      <c r="B229" s="51">
        <v>1</v>
      </c>
      <c r="C229" s="139"/>
      <c r="D229" s="6"/>
      <c r="E229" s="29"/>
      <c r="F229" s="29"/>
      <c r="G229" s="144"/>
      <c r="H229" s="143" t="s">
        <v>570</v>
      </c>
    </row>
    <row r="230" spans="1:8" ht="45" x14ac:dyDescent="0.25">
      <c r="A230" s="151" t="s">
        <v>571</v>
      </c>
      <c r="B230" s="51">
        <v>1</v>
      </c>
      <c r="C230" s="142"/>
      <c r="D230" s="6"/>
      <c r="E230" s="29"/>
      <c r="F230" s="29"/>
      <c r="G230" s="144"/>
      <c r="H230" s="143" t="s">
        <v>570</v>
      </c>
    </row>
    <row r="231" spans="1:8" x14ac:dyDescent="0.25">
      <c r="A231" s="26" t="s">
        <v>184</v>
      </c>
      <c r="B231" s="28">
        <v>1</v>
      </c>
      <c r="C231" s="142"/>
      <c r="D231" s="6">
        <v>14800</v>
      </c>
      <c r="E231" s="29">
        <v>1</v>
      </c>
      <c r="F231" s="29">
        <v>4000</v>
      </c>
      <c r="G231" s="144">
        <v>1</v>
      </c>
      <c r="H231" s="143">
        <v>5000</v>
      </c>
    </row>
    <row r="232" spans="1:8" x14ac:dyDescent="0.25">
      <c r="A232" s="26" t="s">
        <v>441</v>
      </c>
      <c r="B232" s="28">
        <v>1</v>
      </c>
      <c r="C232" s="142"/>
      <c r="D232" s="6">
        <v>19600</v>
      </c>
      <c r="E232" s="29">
        <v>1</v>
      </c>
      <c r="F232" s="29">
        <v>5000</v>
      </c>
      <c r="G232" s="144">
        <v>1</v>
      </c>
      <c r="H232" s="143">
        <v>4500</v>
      </c>
    </row>
    <row r="233" spans="1:8" x14ac:dyDescent="0.25">
      <c r="A233" s="26" t="s">
        <v>136</v>
      </c>
      <c r="B233" s="28">
        <v>1</v>
      </c>
      <c r="C233" s="142">
        <v>12500</v>
      </c>
      <c r="D233" s="6"/>
      <c r="E233" s="29">
        <v>1</v>
      </c>
      <c r="F233" s="29">
        <v>4000</v>
      </c>
      <c r="G233" s="144"/>
      <c r="H233" s="143"/>
    </row>
    <row r="234" spans="1:8" x14ac:dyDescent="0.25">
      <c r="A234" s="26" t="s">
        <v>114</v>
      </c>
      <c r="B234" s="28">
        <v>1</v>
      </c>
      <c r="C234" s="142">
        <v>14000</v>
      </c>
      <c r="D234" s="150"/>
      <c r="E234" s="29">
        <v>1</v>
      </c>
      <c r="F234" s="29">
        <v>4000</v>
      </c>
      <c r="G234" s="148"/>
      <c r="H234" s="149"/>
    </row>
    <row r="235" spans="1:8" x14ac:dyDescent="0.25">
      <c r="A235" s="26" t="s">
        <v>572</v>
      </c>
      <c r="B235" s="28">
        <v>1</v>
      </c>
      <c r="C235" s="142"/>
      <c r="D235" s="6">
        <v>14500</v>
      </c>
      <c r="E235" s="29">
        <v>1</v>
      </c>
      <c r="F235" s="29">
        <v>4500</v>
      </c>
      <c r="G235" s="148"/>
      <c r="H235" s="149"/>
    </row>
    <row r="236" spans="1:8" x14ac:dyDescent="0.25">
      <c r="A236" s="26" t="s">
        <v>573</v>
      </c>
      <c r="B236" s="28">
        <v>1</v>
      </c>
      <c r="C236" s="142">
        <v>14500</v>
      </c>
      <c r="D236" s="6"/>
      <c r="E236" s="29">
        <v>1</v>
      </c>
      <c r="F236" s="29">
        <v>4500</v>
      </c>
      <c r="G236" s="148"/>
      <c r="H236" s="149"/>
    </row>
    <row r="237" spans="1:8" x14ac:dyDescent="0.25">
      <c r="A237" s="26" t="s">
        <v>385</v>
      </c>
      <c r="B237" s="28">
        <v>1</v>
      </c>
      <c r="C237" s="142">
        <v>20500</v>
      </c>
      <c r="D237" s="6"/>
      <c r="E237" s="29"/>
      <c r="F237" s="29"/>
      <c r="G237" s="148"/>
      <c r="H237" s="149"/>
    </row>
    <row r="238" spans="1:8" ht="30" x14ac:dyDescent="0.25">
      <c r="A238" s="151" t="s">
        <v>574</v>
      </c>
      <c r="B238" s="51">
        <v>1</v>
      </c>
      <c r="C238" s="6"/>
      <c r="D238" s="142"/>
      <c r="E238" s="29"/>
      <c r="F238" s="29"/>
      <c r="G238" s="21"/>
      <c r="H238" s="149" t="s">
        <v>575</v>
      </c>
    </row>
    <row r="239" spans="1:8" x14ac:dyDescent="0.25">
      <c r="A239" s="26" t="s">
        <v>177</v>
      </c>
      <c r="B239" s="28">
        <v>1</v>
      </c>
      <c r="C239" s="87">
        <v>13000</v>
      </c>
      <c r="D239" s="29"/>
      <c r="E239" s="29">
        <v>2</v>
      </c>
      <c r="F239" s="29">
        <v>9000</v>
      </c>
      <c r="G239" s="59"/>
      <c r="H239" s="127"/>
    </row>
    <row r="240" spans="1:8" x14ac:dyDescent="0.25">
      <c r="A240" s="26" t="s">
        <v>576</v>
      </c>
      <c r="B240" s="28">
        <v>1</v>
      </c>
      <c r="C240" s="87"/>
      <c r="D240" s="29">
        <v>14300</v>
      </c>
      <c r="E240" s="29">
        <v>1</v>
      </c>
      <c r="F240" s="29">
        <v>4500</v>
      </c>
      <c r="G240" s="59"/>
      <c r="H240" s="127"/>
    </row>
    <row r="241" spans="1:8" x14ac:dyDescent="0.25">
      <c r="A241" s="26" t="s">
        <v>577</v>
      </c>
      <c r="B241" s="28">
        <v>2</v>
      </c>
      <c r="C241" s="87">
        <v>27000</v>
      </c>
      <c r="D241" s="29"/>
      <c r="E241" s="29">
        <v>2</v>
      </c>
      <c r="F241" s="29">
        <v>9000</v>
      </c>
      <c r="G241" s="59"/>
      <c r="H241" s="127"/>
    </row>
    <row r="242" spans="1:8" x14ac:dyDescent="0.25">
      <c r="A242" s="26" t="s">
        <v>559</v>
      </c>
      <c r="B242" s="28">
        <v>1</v>
      </c>
      <c r="C242" s="87">
        <v>18000</v>
      </c>
      <c r="D242" s="29"/>
      <c r="E242" s="29">
        <v>1</v>
      </c>
      <c r="F242" s="29">
        <v>4000</v>
      </c>
      <c r="G242" s="59"/>
      <c r="H242" s="127"/>
    </row>
    <row r="243" spans="1:8" x14ac:dyDescent="0.25">
      <c r="A243" s="27" t="s">
        <v>578</v>
      </c>
      <c r="B243" s="28">
        <v>2</v>
      </c>
      <c r="C243" s="87">
        <v>28600</v>
      </c>
      <c r="D243" s="29"/>
      <c r="E243" s="29">
        <v>2</v>
      </c>
      <c r="F243" s="29">
        <v>9000</v>
      </c>
      <c r="G243" s="59"/>
      <c r="H243" s="127"/>
    </row>
    <row r="244" spans="1:8" x14ac:dyDescent="0.25">
      <c r="A244" s="26" t="s">
        <v>579</v>
      </c>
      <c r="B244" s="28">
        <v>1</v>
      </c>
      <c r="C244" s="87">
        <v>14300</v>
      </c>
      <c r="D244" s="29"/>
      <c r="E244" s="29">
        <v>1</v>
      </c>
      <c r="F244" s="29">
        <v>4500</v>
      </c>
      <c r="G244" s="59"/>
      <c r="H244" s="127"/>
    </row>
    <row r="245" spans="1:8" x14ac:dyDescent="0.25">
      <c r="A245" s="26" t="s">
        <v>266</v>
      </c>
      <c r="B245" s="28">
        <v>1</v>
      </c>
      <c r="C245" s="87">
        <v>14500</v>
      </c>
      <c r="D245" s="29"/>
      <c r="E245" s="29"/>
      <c r="F245" s="29"/>
      <c r="G245" s="59"/>
      <c r="H245" s="127"/>
    </row>
    <row r="246" spans="1:8" x14ac:dyDescent="0.25">
      <c r="A246" s="26" t="s">
        <v>580</v>
      </c>
      <c r="B246" s="28">
        <v>1</v>
      </c>
      <c r="C246" s="87">
        <v>15500</v>
      </c>
      <c r="D246" s="29"/>
      <c r="E246" s="29"/>
      <c r="F246" s="29"/>
      <c r="G246" s="59"/>
      <c r="H246" s="127"/>
    </row>
    <row r="247" spans="1:8" x14ac:dyDescent="0.25">
      <c r="A247" s="27" t="s">
        <v>129</v>
      </c>
      <c r="B247" s="28">
        <v>1</v>
      </c>
      <c r="C247" s="87">
        <v>13000</v>
      </c>
      <c r="D247" s="29"/>
      <c r="E247" s="29">
        <v>1</v>
      </c>
      <c r="F247" s="29">
        <v>4000</v>
      </c>
      <c r="G247" s="59"/>
      <c r="H247" s="127"/>
    </row>
    <row r="248" spans="1:8" x14ac:dyDescent="0.25">
      <c r="A248" s="27" t="s">
        <v>581</v>
      </c>
      <c r="B248" s="28">
        <v>1</v>
      </c>
      <c r="C248" s="87">
        <v>14500</v>
      </c>
      <c r="D248" s="29"/>
      <c r="E248" s="29"/>
      <c r="F248" s="29"/>
      <c r="G248" s="59"/>
      <c r="H248" s="127"/>
    </row>
    <row r="249" spans="1:8" x14ac:dyDescent="0.25">
      <c r="A249" s="27"/>
      <c r="B249" s="28"/>
      <c r="C249" s="87"/>
      <c r="D249" s="29"/>
      <c r="E249" s="29"/>
      <c r="F249" s="29"/>
      <c r="G249" s="59"/>
      <c r="H249" s="127"/>
    </row>
    <row r="250" spans="1:8" x14ac:dyDescent="0.25">
      <c r="A250" s="77" t="s">
        <v>219</v>
      </c>
      <c r="B250" s="78">
        <f t="shared" ref="B250:H250" si="7">SUM(B229:B249)</f>
        <v>22</v>
      </c>
      <c r="C250" s="78">
        <f t="shared" si="7"/>
        <v>219900</v>
      </c>
      <c r="D250" s="78">
        <f t="shared" si="7"/>
        <v>63200</v>
      </c>
      <c r="E250" s="78">
        <f t="shared" si="7"/>
        <v>16</v>
      </c>
      <c r="F250" s="78">
        <f t="shared" si="7"/>
        <v>70000</v>
      </c>
      <c r="G250" s="78">
        <f t="shared" si="7"/>
        <v>2</v>
      </c>
      <c r="H250" s="78">
        <f t="shared" si="7"/>
        <v>9500</v>
      </c>
    </row>
    <row r="251" spans="1:8" x14ac:dyDescent="0.25">
      <c r="A251" s="79"/>
      <c r="B251" s="80"/>
      <c r="C251" s="80"/>
      <c r="D251" s="80"/>
      <c r="E251" s="80"/>
      <c r="F251" s="80"/>
      <c r="G251" s="80"/>
      <c r="H251" s="80"/>
    </row>
    <row r="252" spans="1:8" x14ac:dyDescent="0.25">
      <c r="A252" s="81"/>
      <c r="B252" s="82"/>
      <c r="C252" s="82"/>
      <c r="D252" s="82"/>
      <c r="E252" s="82"/>
      <c r="F252" s="82"/>
      <c r="G252" s="83"/>
      <c r="H252" s="84"/>
    </row>
    <row r="253" spans="1:8" x14ac:dyDescent="0.25">
      <c r="A253" s="23">
        <v>219900</v>
      </c>
      <c r="B253" s="22" t="s">
        <v>38</v>
      </c>
      <c r="C253" s="141" t="s">
        <v>553</v>
      </c>
      <c r="D253" s="141"/>
      <c r="E253" s="81"/>
      <c r="F253" s="81"/>
      <c r="G253" s="85"/>
      <c r="H253" s="84"/>
    </row>
    <row r="259" spans="1:8" x14ac:dyDescent="0.25">
      <c r="A259" s="2203" t="s">
        <v>582</v>
      </c>
      <c r="B259" s="2204"/>
      <c r="C259" s="2204"/>
      <c r="D259" s="2204"/>
      <c r="E259" s="2204"/>
      <c r="F259" s="2204"/>
      <c r="G259" s="2204"/>
      <c r="H259" s="2204"/>
    </row>
    <row r="260" spans="1:8" x14ac:dyDescent="0.25">
      <c r="A260" s="6" t="s">
        <v>14</v>
      </c>
      <c r="B260" s="6" t="s">
        <v>5</v>
      </c>
      <c r="C260" s="6" t="s">
        <v>10</v>
      </c>
      <c r="D260" s="6" t="s">
        <v>11</v>
      </c>
      <c r="E260" s="6" t="s">
        <v>31</v>
      </c>
      <c r="F260" s="6" t="s">
        <v>27</v>
      </c>
      <c r="G260" s="21" t="s">
        <v>33</v>
      </c>
      <c r="H260" s="6" t="s">
        <v>32</v>
      </c>
    </row>
    <row r="261" spans="1:8" x14ac:dyDescent="0.25">
      <c r="A261" s="152" t="s">
        <v>172</v>
      </c>
      <c r="B261" s="118">
        <v>1</v>
      </c>
      <c r="C261" s="139">
        <v>35000</v>
      </c>
      <c r="D261" s="6"/>
      <c r="E261" s="29">
        <v>1</v>
      </c>
      <c r="F261" s="29">
        <v>5000</v>
      </c>
      <c r="G261" s="144">
        <v>1</v>
      </c>
      <c r="H261" s="143">
        <v>4500</v>
      </c>
    </row>
    <row r="262" spans="1:8" ht="30" x14ac:dyDescent="0.25">
      <c r="A262" s="153" t="s">
        <v>556</v>
      </c>
      <c r="B262" s="118">
        <v>1</v>
      </c>
      <c r="C262" s="142">
        <v>20000</v>
      </c>
      <c r="D262" s="6"/>
      <c r="E262" s="29"/>
      <c r="F262" s="29"/>
      <c r="G262" s="144">
        <v>1</v>
      </c>
      <c r="H262" s="143">
        <v>4000</v>
      </c>
    </row>
    <row r="263" spans="1:8" x14ac:dyDescent="0.25">
      <c r="A263" s="26" t="s">
        <v>114</v>
      </c>
      <c r="B263" s="28">
        <v>1</v>
      </c>
      <c r="C263" s="142">
        <v>13500</v>
      </c>
      <c r="D263" s="6"/>
      <c r="E263" s="29">
        <v>1</v>
      </c>
      <c r="F263" s="29">
        <v>4500</v>
      </c>
      <c r="G263" s="144">
        <v>1</v>
      </c>
      <c r="H263" s="143">
        <v>5000</v>
      </c>
    </row>
    <row r="264" spans="1:8" x14ac:dyDescent="0.25">
      <c r="A264" s="26" t="s">
        <v>583</v>
      </c>
      <c r="B264" s="28">
        <v>1</v>
      </c>
      <c r="C264" s="142">
        <v>26000</v>
      </c>
      <c r="D264" s="6"/>
      <c r="E264" s="29"/>
      <c r="F264" s="29"/>
      <c r="G264" s="144"/>
      <c r="H264" s="143"/>
    </row>
    <row r="265" spans="1:8" x14ac:dyDescent="0.25">
      <c r="A265" s="26" t="s">
        <v>138</v>
      </c>
      <c r="B265" s="28">
        <v>1</v>
      </c>
      <c r="C265" s="142">
        <v>17500</v>
      </c>
      <c r="D265" s="6"/>
      <c r="E265" s="29"/>
      <c r="F265" s="29"/>
      <c r="G265" s="144" t="s">
        <v>109</v>
      </c>
      <c r="H265" s="143">
        <v>2800</v>
      </c>
    </row>
    <row r="266" spans="1:8" x14ac:dyDescent="0.25">
      <c r="A266" s="119" t="s">
        <v>311</v>
      </c>
      <c r="B266" s="118">
        <v>1</v>
      </c>
      <c r="C266" s="154">
        <v>21500</v>
      </c>
      <c r="D266" s="150"/>
      <c r="E266" s="29">
        <v>1</v>
      </c>
      <c r="F266" s="29">
        <v>4500</v>
      </c>
      <c r="G266" s="148"/>
      <c r="H266" s="149"/>
    </row>
    <row r="267" spans="1:8" x14ac:dyDescent="0.25">
      <c r="A267" s="26" t="s">
        <v>584</v>
      </c>
      <c r="B267" s="28">
        <v>1</v>
      </c>
      <c r="C267" s="142">
        <v>42000</v>
      </c>
      <c r="D267" s="6"/>
      <c r="E267" s="29"/>
      <c r="F267" s="29"/>
      <c r="G267" s="148"/>
      <c r="H267" s="149"/>
    </row>
    <row r="268" spans="1:8" x14ac:dyDescent="0.25">
      <c r="A268" s="26" t="s">
        <v>311</v>
      </c>
      <c r="B268" s="28">
        <v>1</v>
      </c>
      <c r="C268" s="142">
        <v>21500</v>
      </c>
      <c r="D268" s="6"/>
      <c r="E268" s="29">
        <v>1</v>
      </c>
      <c r="F268" s="29">
        <v>4500</v>
      </c>
      <c r="G268" s="148"/>
      <c r="H268" s="149"/>
    </row>
    <row r="269" spans="1:8" x14ac:dyDescent="0.25">
      <c r="A269" s="77" t="s">
        <v>219</v>
      </c>
      <c r="B269" s="78">
        <f t="shared" ref="B269:H269" si="8">SUM(B261:B268)</f>
        <v>8</v>
      </c>
      <c r="C269" s="78">
        <f t="shared" si="8"/>
        <v>197000</v>
      </c>
      <c r="D269" s="78">
        <f t="shared" si="8"/>
        <v>0</v>
      </c>
      <c r="E269" s="78">
        <f t="shared" si="8"/>
        <v>4</v>
      </c>
      <c r="F269" s="78">
        <f t="shared" si="8"/>
        <v>18500</v>
      </c>
      <c r="G269" s="78">
        <f t="shared" si="8"/>
        <v>3</v>
      </c>
      <c r="H269" s="78">
        <f t="shared" si="8"/>
        <v>16300</v>
      </c>
    </row>
    <row r="270" spans="1:8" x14ac:dyDescent="0.25">
      <c r="A270" s="79"/>
      <c r="B270" s="80"/>
      <c r="C270" s="80"/>
      <c r="D270" s="80"/>
      <c r="E270" s="80"/>
      <c r="F270" s="80"/>
      <c r="G270" s="80"/>
      <c r="H270" s="80"/>
    </row>
    <row r="271" spans="1:8" x14ac:dyDescent="0.25">
      <c r="A271" s="81"/>
      <c r="B271" s="82"/>
      <c r="C271" s="82"/>
      <c r="D271" s="82"/>
      <c r="E271" s="82"/>
      <c r="F271" s="82"/>
      <c r="G271" s="83"/>
      <c r="H271" s="84"/>
    </row>
    <row r="272" spans="1:8" x14ac:dyDescent="0.25">
      <c r="A272" s="23">
        <v>197000</v>
      </c>
      <c r="B272" s="22" t="s">
        <v>38</v>
      </c>
      <c r="C272" s="141" t="s">
        <v>553</v>
      </c>
      <c r="D272" s="141"/>
      <c r="E272" s="81"/>
      <c r="F272" s="81"/>
      <c r="G272" s="85"/>
      <c r="H272" s="84"/>
    </row>
    <row r="274" spans="1:8" x14ac:dyDescent="0.25">
      <c r="A274" s="2203" t="s">
        <v>585</v>
      </c>
      <c r="B274" s="2204"/>
      <c r="C274" s="2204"/>
      <c r="D274" s="2204"/>
      <c r="E274" s="2204"/>
      <c r="F274" s="2204"/>
      <c r="G274" s="2204"/>
      <c r="H274" s="2204"/>
    </row>
    <row r="275" spans="1:8" x14ac:dyDescent="0.25">
      <c r="A275" s="6" t="s">
        <v>14</v>
      </c>
      <c r="B275" s="6" t="s">
        <v>5</v>
      </c>
      <c r="C275" s="6" t="s">
        <v>10</v>
      </c>
      <c r="D275" s="6" t="s">
        <v>11</v>
      </c>
      <c r="E275" s="6" t="s">
        <v>31</v>
      </c>
      <c r="F275" s="6" t="s">
        <v>27</v>
      </c>
      <c r="G275" s="21" t="s">
        <v>33</v>
      </c>
      <c r="H275" s="6" t="s">
        <v>32</v>
      </c>
    </row>
    <row r="276" spans="1:8" x14ac:dyDescent="0.25">
      <c r="A276" s="152" t="s">
        <v>132</v>
      </c>
      <c r="B276" s="118">
        <v>1</v>
      </c>
      <c r="C276" s="139"/>
      <c r="D276" s="6"/>
      <c r="E276" s="29">
        <v>1</v>
      </c>
      <c r="F276" s="29">
        <v>4000</v>
      </c>
      <c r="G276" s="144"/>
      <c r="H276" s="143" t="s">
        <v>586</v>
      </c>
    </row>
    <row r="277" spans="1:8" x14ac:dyDescent="0.25">
      <c r="A277" s="153" t="s">
        <v>184</v>
      </c>
      <c r="B277" s="118">
        <v>1</v>
      </c>
      <c r="C277" s="142">
        <v>14300</v>
      </c>
      <c r="D277" s="6"/>
      <c r="E277" s="29">
        <v>1</v>
      </c>
      <c r="F277" s="29">
        <v>4500</v>
      </c>
      <c r="G277" s="144">
        <v>1</v>
      </c>
      <c r="H277" s="143">
        <v>4000</v>
      </c>
    </row>
    <row r="278" spans="1:8" x14ac:dyDescent="0.25">
      <c r="A278" s="26" t="s">
        <v>138</v>
      </c>
      <c r="B278" s="28">
        <v>1</v>
      </c>
      <c r="C278" s="142"/>
      <c r="D278" s="6">
        <v>17500</v>
      </c>
      <c r="E278" s="29"/>
      <c r="F278" s="29"/>
      <c r="G278" s="144">
        <v>1</v>
      </c>
      <c r="H278" s="143">
        <v>4000</v>
      </c>
    </row>
    <row r="279" spans="1:8" x14ac:dyDescent="0.25">
      <c r="A279" s="26" t="s">
        <v>123</v>
      </c>
      <c r="B279" s="28">
        <v>1</v>
      </c>
      <c r="C279" s="142">
        <v>8000</v>
      </c>
      <c r="D279" s="6"/>
      <c r="E279" s="29">
        <v>1</v>
      </c>
      <c r="F279" s="29">
        <v>4000</v>
      </c>
      <c r="G279" s="144" t="s">
        <v>109</v>
      </c>
      <c r="H279" s="143">
        <v>2200</v>
      </c>
    </row>
    <row r="280" spans="1:8" x14ac:dyDescent="0.25">
      <c r="A280" s="26" t="s">
        <v>587</v>
      </c>
      <c r="B280" s="28">
        <v>1</v>
      </c>
      <c r="C280" s="142">
        <v>19600</v>
      </c>
      <c r="D280" s="6"/>
      <c r="E280" s="29">
        <v>1</v>
      </c>
      <c r="F280" s="29">
        <v>5000</v>
      </c>
      <c r="G280" s="144"/>
      <c r="H280" s="143"/>
    </row>
    <row r="281" spans="1:8" x14ac:dyDescent="0.25">
      <c r="A281" s="119" t="s">
        <v>588</v>
      </c>
      <c r="B281" s="118">
        <v>1</v>
      </c>
      <c r="C281" s="154">
        <v>10500</v>
      </c>
      <c r="D281" s="150"/>
      <c r="E281" s="29">
        <v>1</v>
      </c>
      <c r="F281" s="29">
        <v>4000</v>
      </c>
      <c r="G281" s="148"/>
      <c r="H281" s="149"/>
    </row>
    <row r="282" spans="1:8" x14ac:dyDescent="0.25">
      <c r="A282" s="119" t="s">
        <v>166</v>
      </c>
      <c r="B282" s="118">
        <v>1</v>
      </c>
      <c r="C282" s="154">
        <v>22000</v>
      </c>
      <c r="D282" s="150"/>
      <c r="E282" s="29">
        <v>1</v>
      </c>
      <c r="F282" s="29">
        <v>4000</v>
      </c>
      <c r="G282" s="148"/>
      <c r="H282" s="149"/>
    </row>
    <row r="283" spans="1:8" x14ac:dyDescent="0.25">
      <c r="A283" s="119" t="s">
        <v>588</v>
      </c>
      <c r="B283" s="118">
        <v>1</v>
      </c>
      <c r="C283" s="154">
        <v>10500</v>
      </c>
      <c r="D283" s="150"/>
      <c r="E283" s="29">
        <v>1</v>
      </c>
      <c r="F283" s="29">
        <v>4000</v>
      </c>
      <c r="G283" s="148"/>
      <c r="H283" s="149"/>
    </row>
    <row r="284" spans="1:8" x14ac:dyDescent="0.25">
      <c r="A284" s="119" t="s">
        <v>589</v>
      </c>
      <c r="B284" s="118">
        <v>1</v>
      </c>
      <c r="C284" s="154">
        <v>29000</v>
      </c>
      <c r="D284" s="150"/>
      <c r="E284" s="29"/>
      <c r="F284" s="29"/>
      <c r="G284" s="148"/>
      <c r="H284" s="149"/>
    </row>
    <row r="285" spans="1:8" x14ac:dyDescent="0.25">
      <c r="A285" s="26" t="s">
        <v>311</v>
      </c>
      <c r="B285" s="28">
        <v>1</v>
      </c>
      <c r="C285" s="142">
        <v>26000</v>
      </c>
      <c r="D285" s="6"/>
      <c r="E285" s="29"/>
      <c r="F285" s="29"/>
      <c r="G285" s="148"/>
      <c r="H285" s="149"/>
    </row>
    <row r="286" spans="1:8" x14ac:dyDescent="0.25">
      <c r="A286" s="77" t="s">
        <v>219</v>
      </c>
      <c r="B286" s="78">
        <f t="shared" ref="B286:H286" si="9">SUM(B276:B285)</f>
        <v>10</v>
      </c>
      <c r="C286" s="78">
        <f t="shared" si="9"/>
        <v>139900</v>
      </c>
      <c r="D286" s="78">
        <f t="shared" si="9"/>
        <v>17500</v>
      </c>
      <c r="E286" s="78">
        <f t="shared" si="9"/>
        <v>7</v>
      </c>
      <c r="F286" s="78">
        <f t="shared" si="9"/>
        <v>29500</v>
      </c>
      <c r="G286" s="78">
        <f t="shared" si="9"/>
        <v>2</v>
      </c>
      <c r="H286" s="78">
        <f t="shared" si="9"/>
        <v>10200</v>
      </c>
    </row>
    <row r="287" spans="1:8" x14ac:dyDescent="0.25">
      <c r="A287" s="79"/>
      <c r="B287" s="80"/>
      <c r="C287" s="80"/>
      <c r="D287" s="80"/>
      <c r="E287" s="80"/>
      <c r="F287" s="80"/>
      <c r="G287" s="80"/>
      <c r="H287" s="80"/>
    </row>
    <row r="288" spans="1:8" x14ac:dyDescent="0.25">
      <c r="A288" s="81"/>
      <c r="B288" s="82"/>
      <c r="C288" s="82"/>
      <c r="D288" s="82"/>
      <c r="E288" s="82"/>
      <c r="F288" s="82"/>
      <c r="G288" s="83"/>
      <c r="H288" s="84"/>
    </row>
    <row r="289" spans="1:8" x14ac:dyDescent="0.25">
      <c r="A289" s="23">
        <v>139900</v>
      </c>
      <c r="B289" s="22" t="s">
        <v>38</v>
      </c>
      <c r="C289" s="141" t="s">
        <v>553</v>
      </c>
      <c r="D289" s="141"/>
      <c r="E289" s="81"/>
      <c r="F289" s="81"/>
      <c r="G289" s="85"/>
      <c r="H289" s="84"/>
    </row>
    <row r="293" spans="1:8" x14ac:dyDescent="0.25">
      <c r="A293" s="2203" t="s">
        <v>591</v>
      </c>
      <c r="B293" s="2204"/>
      <c r="C293" s="2204"/>
      <c r="D293" s="2204"/>
      <c r="E293" s="2204"/>
      <c r="F293" s="2204"/>
      <c r="G293" s="2204"/>
      <c r="H293" s="2204"/>
    </row>
    <row r="294" spans="1:8" x14ac:dyDescent="0.25">
      <c r="A294" s="6" t="s">
        <v>14</v>
      </c>
      <c r="B294" s="6" t="s">
        <v>5</v>
      </c>
      <c r="C294" s="6" t="s">
        <v>10</v>
      </c>
      <c r="D294" s="6" t="s">
        <v>11</v>
      </c>
      <c r="E294" s="6" t="s">
        <v>31</v>
      </c>
      <c r="F294" s="6" t="s">
        <v>27</v>
      </c>
      <c r="G294" s="21" t="s">
        <v>33</v>
      </c>
      <c r="H294" s="6" t="s">
        <v>32</v>
      </c>
    </row>
    <row r="295" spans="1:8" x14ac:dyDescent="0.25">
      <c r="A295" s="26" t="s">
        <v>423</v>
      </c>
      <c r="B295" s="28">
        <v>1</v>
      </c>
      <c r="C295" s="28"/>
      <c r="D295" s="9">
        <v>18800</v>
      </c>
      <c r="E295" s="29"/>
      <c r="F295" s="29"/>
      <c r="G295" s="43">
        <v>1</v>
      </c>
      <c r="H295" s="44">
        <v>4500</v>
      </c>
    </row>
    <row r="296" spans="1:8" x14ac:dyDescent="0.25">
      <c r="A296" s="26" t="s">
        <v>123</v>
      </c>
      <c r="B296" s="28">
        <v>1</v>
      </c>
      <c r="C296" s="28">
        <v>9800</v>
      </c>
      <c r="D296" s="9"/>
      <c r="E296" s="29">
        <v>1</v>
      </c>
      <c r="F296" s="29">
        <v>4000</v>
      </c>
      <c r="G296" s="43">
        <v>1</v>
      </c>
      <c r="H296" s="44">
        <v>10000</v>
      </c>
    </row>
    <row r="297" spans="1:8" x14ac:dyDescent="0.25">
      <c r="A297" s="26" t="s">
        <v>600</v>
      </c>
      <c r="B297" s="28">
        <v>1</v>
      </c>
      <c r="C297" s="28">
        <v>24600</v>
      </c>
      <c r="D297" s="9"/>
      <c r="E297" s="29"/>
      <c r="F297" s="29"/>
      <c r="G297" s="43">
        <v>1</v>
      </c>
      <c r="H297" s="44">
        <v>5000</v>
      </c>
    </row>
    <row r="298" spans="1:8" x14ac:dyDescent="0.25">
      <c r="A298" s="26" t="s">
        <v>423</v>
      </c>
      <c r="B298" s="28">
        <v>1</v>
      </c>
      <c r="C298" s="28">
        <v>14300</v>
      </c>
      <c r="D298" s="9"/>
      <c r="E298" s="29">
        <v>1</v>
      </c>
      <c r="F298" s="29">
        <v>4500</v>
      </c>
      <c r="G298" s="7"/>
      <c r="H298" s="8"/>
    </row>
    <row r="299" spans="1:8" x14ac:dyDescent="0.25">
      <c r="A299" s="26" t="s">
        <v>177</v>
      </c>
      <c r="B299" s="28">
        <v>1</v>
      </c>
      <c r="C299" s="28">
        <v>22000</v>
      </c>
      <c r="D299" s="9"/>
      <c r="E299" s="29"/>
      <c r="F299" s="29"/>
      <c r="G299" s="7"/>
      <c r="H299" s="8"/>
    </row>
    <row r="300" spans="1:8" x14ac:dyDescent="0.25">
      <c r="A300" s="26" t="s">
        <v>114</v>
      </c>
      <c r="B300" s="28">
        <v>1</v>
      </c>
      <c r="C300" s="28"/>
      <c r="D300" s="9">
        <v>14000</v>
      </c>
      <c r="E300" s="29">
        <v>1</v>
      </c>
      <c r="F300" s="29">
        <v>4000</v>
      </c>
      <c r="G300" s="7"/>
      <c r="H300" s="8"/>
    </row>
    <row r="301" spans="1:8" x14ac:dyDescent="0.25">
      <c r="A301" s="26" t="s">
        <v>151</v>
      </c>
      <c r="B301" s="28">
        <v>1</v>
      </c>
      <c r="C301" s="28">
        <v>13500</v>
      </c>
      <c r="D301" s="9"/>
      <c r="E301" s="29">
        <v>1</v>
      </c>
      <c r="F301" s="29">
        <v>4000</v>
      </c>
      <c r="G301" s="7"/>
      <c r="H301" s="8"/>
    </row>
    <row r="302" spans="1:8" x14ac:dyDescent="0.25">
      <c r="A302" s="26" t="s">
        <v>311</v>
      </c>
      <c r="B302" s="28">
        <v>1</v>
      </c>
      <c r="C302" s="28">
        <v>21500</v>
      </c>
      <c r="D302" s="9"/>
      <c r="E302" s="29">
        <v>1</v>
      </c>
      <c r="F302" s="29">
        <v>4500</v>
      </c>
      <c r="G302" s="7"/>
      <c r="H302" s="8"/>
    </row>
    <row r="303" spans="1:8" x14ac:dyDescent="0.25">
      <c r="A303" s="26" t="s">
        <v>423</v>
      </c>
      <c r="B303" s="28">
        <v>1</v>
      </c>
      <c r="C303" s="28"/>
      <c r="D303" s="9">
        <v>14300</v>
      </c>
      <c r="E303" s="29">
        <v>1</v>
      </c>
      <c r="F303" s="29">
        <v>4500</v>
      </c>
      <c r="G303" s="7"/>
      <c r="H303" s="8"/>
    </row>
    <row r="304" spans="1:8" x14ac:dyDescent="0.25">
      <c r="A304" s="26" t="s">
        <v>123</v>
      </c>
      <c r="B304" s="28">
        <v>1</v>
      </c>
      <c r="C304" s="28">
        <v>9800</v>
      </c>
      <c r="D304" s="9"/>
      <c r="E304" s="29">
        <v>1</v>
      </c>
      <c r="F304" s="29">
        <v>4000</v>
      </c>
      <c r="G304" s="7"/>
      <c r="H304" s="8"/>
    </row>
    <row r="305" spans="1:8" x14ac:dyDescent="0.25">
      <c r="A305" s="26" t="s">
        <v>601</v>
      </c>
      <c r="B305" s="28">
        <v>1</v>
      </c>
      <c r="C305" s="28"/>
      <c r="D305" s="9">
        <v>15000</v>
      </c>
      <c r="E305" s="29"/>
      <c r="F305" s="29"/>
      <c r="G305" s="7"/>
      <c r="H305" s="8"/>
    </row>
    <row r="306" spans="1:8" x14ac:dyDescent="0.25">
      <c r="A306" s="26" t="s">
        <v>602</v>
      </c>
      <c r="B306" s="28">
        <v>1</v>
      </c>
      <c r="C306" s="28">
        <v>16400</v>
      </c>
      <c r="D306" s="9"/>
      <c r="E306" s="29">
        <v>1</v>
      </c>
      <c r="F306" s="29">
        <v>4500</v>
      </c>
      <c r="G306" s="7"/>
      <c r="H306" s="33"/>
    </row>
    <row r="307" spans="1:8" x14ac:dyDescent="0.25">
      <c r="A307" s="26" t="s">
        <v>172</v>
      </c>
      <c r="B307" s="28">
        <v>1</v>
      </c>
      <c r="C307" s="28">
        <v>35000</v>
      </c>
      <c r="D307" s="9"/>
      <c r="E307" s="29">
        <v>1</v>
      </c>
      <c r="F307" s="29">
        <v>5000</v>
      </c>
      <c r="G307" s="7"/>
      <c r="H307" s="8"/>
    </row>
    <row r="308" spans="1:8" x14ac:dyDescent="0.25">
      <c r="A308" s="26" t="s">
        <v>93</v>
      </c>
      <c r="B308" s="28">
        <v>1</v>
      </c>
      <c r="C308" s="28">
        <v>14800</v>
      </c>
      <c r="D308" s="9"/>
      <c r="E308" s="29">
        <v>1</v>
      </c>
      <c r="F308" s="29">
        <v>4000</v>
      </c>
      <c r="G308" s="7"/>
      <c r="H308" s="8"/>
    </row>
    <row r="309" spans="1:8" x14ac:dyDescent="0.25">
      <c r="A309" s="26" t="s">
        <v>102</v>
      </c>
      <c r="B309" s="28">
        <v>1</v>
      </c>
      <c r="C309" s="28">
        <v>14300</v>
      </c>
      <c r="D309" s="9"/>
      <c r="E309" s="29">
        <v>1</v>
      </c>
      <c r="F309" s="29">
        <v>4500</v>
      </c>
      <c r="G309" s="7"/>
      <c r="H309" s="8"/>
    </row>
    <row r="310" spans="1:8" x14ac:dyDescent="0.25">
      <c r="A310" s="26" t="s">
        <v>302</v>
      </c>
      <c r="B310" s="28">
        <v>1</v>
      </c>
      <c r="C310" s="28">
        <v>18600</v>
      </c>
      <c r="D310" s="9"/>
      <c r="E310" s="29"/>
      <c r="F310" s="29"/>
      <c r="G310" s="7"/>
      <c r="H310" s="8"/>
    </row>
    <row r="311" spans="1:8" x14ac:dyDescent="0.25">
      <c r="A311" s="26" t="s">
        <v>107</v>
      </c>
      <c r="B311" s="28">
        <v>1</v>
      </c>
      <c r="C311" s="28">
        <v>13800</v>
      </c>
      <c r="D311" s="9"/>
      <c r="E311" s="29"/>
      <c r="F311" s="29"/>
      <c r="G311" s="7"/>
      <c r="H311" s="8"/>
    </row>
    <row r="312" spans="1:8" x14ac:dyDescent="0.25">
      <c r="A312" s="26" t="s">
        <v>423</v>
      </c>
      <c r="B312" s="28">
        <v>1</v>
      </c>
      <c r="C312" s="28">
        <v>14300</v>
      </c>
      <c r="D312" s="9"/>
      <c r="E312" s="29">
        <v>1</v>
      </c>
      <c r="F312" s="29">
        <v>4500</v>
      </c>
      <c r="G312" s="7"/>
      <c r="H312" s="8"/>
    </row>
    <row r="313" spans="1:8" x14ac:dyDescent="0.25">
      <c r="A313" s="26" t="s">
        <v>603</v>
      </c>
      <c r="B313" s="28">
        <v>1</v>
      </c>
      <c r="C313" s="28">
        <v>24600</v>
      </c>
      <c r="D313" s="9"/>
      <c r="E313" s="29"/>
      <c r="F313" s="29"/>
      <c r="G313" s="7"/>
      <c r="H313" s="8"/>
    </row>
    <row r="314" spans="1:8" x14ac:dyDescent="0.25">
      <c r="A314" s="26" t="s">
        <v>291</v>
      </c>
      <c r="B314" s="28">
        <v>1</v>
      </c>
      <c r="C314" s="28">
        <v>17900</v>
      </c>
      <c r="D314" s="9"/>
      <c r="E314" s="29"/>
      <c r="F314" s="29"/>
      <c r="G314" s="7"/>
      <c r="H314" s="8"/>
    </row>
    <row r="315" spans="1:8" x14ac:dyDescent="0.25">
      <c r="A315" s="26" t="s">
        <v>319</v>
      </c>
      <c r="B315" s="28">
        <v>1</v>
      </c>
      <c r="C315" s="28">
        <v>26000</v>
      </c>
      <c r="D315" s="9"/>
      <c r="E315" s="29"/>
      <c r="F315" s="29"/>
      <c r="G315" s="7"/>
      <c r="H315" s="8"/>
    </row>
    <row r="316" spans="1:8" x14ac:dyDescent="0.25">
      <c r="A316" s="26" t="s">
        <v>129</v>
      </c>
      <c r="B316" s="28">
        <v>1</v>
      </c>
      <c r="C316" s="28">
        <v>13000</v>
      </c>
      <c r="D316" s="9"/>
      <c r="E316" s="29">
        <v>1</v>
      </c>
      <c r="F316" s="29">
        <v>4000</v>
      </c>
      <c r="G316" s="7"/>
      <c r="H316" s="8"/>
    </row>
    <row r="317" spans="1:8" x14ac:dyDescent="0.25">
      <c r="A317" s="119" t="s">
        <v>563</v>
      </c>
      <c r="B317" s="28">
        <v>1</v>
      </c>
      <c r="C317" s="28"/>
      <c r="D317" s="9">
        <v>14300</v>
      </c>
      <c r="E317" s="29">
        <v>1</v>
      </c>
      <c r="F317" s="29">
        <v>4500</v>
      </c>
      <c r="G317" s="7"/>
      <c r="H317" s="8"/>
    </row>
    <row r="318" spans="1:8" x14ac:dyDescent="0.25">
      <c r="A318" s="26" t="s">
        <v>172</v>
      </c>
      <c r="B318" s="28">
        <v>1</v>
      </c>
      <c r="C318" s="28"/>
      <c r="D318" s="45">
        <v>40000</v>
      </c>
      <c r="E318" s="29"/>
      <c r="F318" s="29"/>
      <c r="G318" s="46"/>
      <c r="H318" s="47"/>
    </row>
    <row r="319" spans="1:8" x14ac:dyDescent="0.25">
      <c r="A319" s="26"/>
      <c r="B319" s="28"/>
      <c r="C319" s="87"/>
      <c r="D319" s="29"/>
      <c r="E319" s="29"/>
      <c r="F319" s="29"/>
      <c r="G319" s="59"/>
      <c r="H319" s="127"/>
    </row>
    <row r="320" spans="1:8" x14ac:dyDescent="0.25">
      <c r="A320" s="77" t="s">
        <v>219</v>
      </c>
      <c r="B320" s="78">
        <f t="shared" ref="B320:H320" si="10">SUM(B295:B319)</f>
        <v>24</v>
      </c>
      <c r="C320" s="78">
        <f t="shared" si="10"/>
        <v>324200</v>
      </c>
      <c r="D320" s="78">
        <f t="shared" si="10"/>
        <v>116400</v>
      </c>
      <c r="E320" s="78">
        <f t="shared" si="10"/>
        <v>14</v>
      </c>
      <c r="F320" s="78">
        <f t="shared" si="10"/>
        <v>60500</v>
      </c>
      <c r="G320" s="78">
        <f t="shared" si="10"/>
        <v>3</v>
      </c>
      <c r="H320" s="78">
        <f t="shared" si="10"/>
        <v>19500</v>
      </c>
    </row>
    <row r="321" spans="1:8" x14ac:dyDescent="0.25">
      <c r="A321" s="79"/>
      <c r="B321" s="80"/>
      <c r="C321" s="80"/>
      <c r="D321" s="80"/>
      <c r="E321" s="80"/>
      <c r="F321" s="80"/>
      <c r="G321" s="80"/>
      <c r="H321" s="80"/>
    </row>
    <row r="322" spans="1:8" x14ac:dyDescent="0.25">
      <c r="A322" s="81"/>
      <c r="B322" s="82"/>
      <c r="C322" s="82"/>
      <c r="D322" s="82"/>
      <c r="E322" s="82"/>
      <c r="F322" s="82"/>
      <c r="G322" s="83"/>
      <c r="H322" s="84"/>
    </row>
    <row r="323" spans="1:8" x14ac:dyDescent="0.25">
      <c r="A323" s="23">
        <v>324200</v>
      </c>
      <c r="B323" s="22" t="s">
        <v>38</v>
      </c>
      <c r="C323" s="141" t="s">
        <v>553</v>
      </c>
      <c r="D323" s="141"/>
      <c r="E323" s="81"/>
      <c r="F323" s="81"/>
      <c r="G323" s="85"/>
      <c r="H323" s="84"/>
    </row>
    <row r="328" spans="1:8" x14ac:dyDescent="0.25">
      <c r="A328" s="2203" t="s">
        <v>590</v>
      </c>
      <c r="B328" s="2204"/>
      <c r="C328" s="2204"/>
      <c r="D328" s="2204"/>
      <c r="E328" s="2204"/>
      <c r="F328" s="2204"/>
      <c r="G328" s="2204"/>
      <c r="H328" s="2204"/>
    </row>
    <row r="329" spans="1:8" x14ac:dyDescent="0.25">
      <c r="A329" s="6" t="s">
        <v>14</v>
      </c>
      <c r="B329" s="6" t="s">
        <v>5</v>
      </c>
      <c r="C329" s="6" t="s">
        <v>10</v>
      </c>
      <c r="D329" s="6" t="s">
        <v>11</v>
      </c>
      <c r="E329" s="6" t="s">
        <v>31</v>
      </c>
      <c r="F329" s="6" t="s">
        <v>27</v>
      </c>
      <c r="G329" s="21" t="s">
        <v>33</v>
      </c>
      <c r="H329" s="6" t="s">
        <v>32</v>
      </c>
    </row>
    <row r="330" spans="1:8" x14ac:dyDescent="0.25">
      <c r="A330" s="26" t="s">
        <v>136</v>
      </c>
      <c r="B330" s="28">
        <v>1</v>
      </c>
      <c r="C330" s="155"/>
      <c r="D330" s="155">
        <v>12500</v>
      </c>
      <c r="E330" s="29">
        <v>1</v>
      </c>
      <c r="F330" s="29">
        <v>4000</v>
      </c>
      <c r="G330" s="144">
        <v>1</v>
      </c>
      <c r="H330" s="143">
        <v>4500</v>
      </c>
    </row>
    <row r="331" spans="1:8" x14ac:dyDescent="0.25">
      <c r="A331" s="27" t="s">
        <v>423</v>
      </c>
      <c r="B331" s="28">
        <v>1</v>
      </c>
      <c r="C331" s="155">
        <v>14800</v>
      </c>
      <c r="D331" s="155"/>
      <c r="E331" s="29">
        <v>1</v>
      </c>
      <c r="F331" s="29">
        <v>4000</v>
      </c>
      <c r="G331" s="144">
        <v>1</v>
      </c>
      <c r="H331" s="143">
        <v>4500</v>
      </c>
    </row>
    <row r="332" spans="1:8" x14ac:dyDescent="0.25">
      <c r="A332" s="26" t="s">
        <v>592</v>
      </c>
      <c r="B332" s="28">
        <v>2</v>
      </c>
      <c r="C332" s="155">
        <v>75000</v>
      </c>
      <c r="D332" s="155"/>
      <c r="E332" s="29"/>
      <c r="F332" s="29"/>
      <c r="G332" s="144">
        <v>1</v>
      </c>
      <c r="H332" s="143">
        <v>4000</v>
      </c>
    </row>
    <row r="333" spans="1:8" x14ac:dyDescent="0.25">
      <c r="A333" s="26" t="s">
        <v>593</v>
      </c>
      <c r="B333" s="28">
        <v>1</v>
      </c>
      <c r="C333" s="155">
        <v>9800</v>
      </c>
      <c r="D333" s="155"/>
      <c r="E333" s="29">
        <v>1</v>
      </c>
      <c r="F333" s="29">
        <v>4000</v>
      </c>
      <c r="G333" s="148"/>
      <c r="H333" s="149"/>
    </row>
    <row r="334" spans="1:8" x14ac:dyDescent="0.25">
      <c r="A334" s="26" t="s">
        <v>177</v>
      </c>
      <c r="B334" s="28">
        <v>1</v>
      </c>
      <c r="C334" s="155"/>
      <c r="D334" s="155">
        <v>22000</v>
      </c>
      <c r="E334" s="29"/>
      <c r="F334" s="29"/>
      <c r="G334" s="148"/>
      <c r="H334" s="149"/>
    </row>
    <row r="335" spans="1:8" x14ac:dyDescent="0.25">
      <c r="A335" s="26" t="s">
        <v>184</v>
      </c>
      <c r="B335" s="28">
        <v>1</v>
      </c>
      <c r="C335" s="155">
        <v>12500</v>
      </c>
      <c r="D335" s="155"/>
      <c r="E335" s="29">
        <v>1</v>
      </c>
      <c r="F335" s="29">
        <v>4000</v>
      </c>
      <c r="G335" s="148"/>
      <c r="H335" s="149"/>
    </row>
    <row r="336" spans="1:8" x14ac:dyDescent="0.25">
      <c r="A336" s="26" t="s">
        <v>594</v>
      </c>
      <c r="B336" s="28">
        <v>4</v>
      </c>
      <c r="C336" s="155"/>
      <c r="D336" s="155">
        <v>196000</v>
      </c>
      <c r="E336" s="29"/>
      <c r="F336" s="29"/>
      <c r="G336" s="148"/>
      <c r="H336" s="149"/>
    </row>
    <row r="337" spans="1:8" x14ac:dyDescent="0.25">
      <c r="A337" s="26" t="s">
        <v>177</v>
      </c>
      <c r="B337" s="28">
        <v>1</v>
      </c>
      <c r="C337" s="155">
        <v>16000</v>
      </c>
      <c r="D337" s="155"/>
      <c r="E337" s="29">
        <v>2</v>
      </c>
      <c r="F337" s="29">
        <v>6000</v>
      </c>
      <c r="G337" s="21"/>
      <c r="H337" s="6" t="s">
        <v>595</v>
      </c>
    </row>
    <row r="338" spans="1:8" x14ac:dyDescent="0.25">
      <c r="A338" s="26" t="s">
        <v>596</v>
      </c>
      <c r="B338" s="28">
        <v>1</v>
      </c>
      <c r="C338" s="156">
        <v>40000</v>
      </c>
      <c r="D338" s="157"/>
      <c r="E338" s="29">
        <v>1</v>
      </c>
      <c r="F338" s="29">
        <v>5000</v>
      </c>
      <c r="G338" s="59"/>
      <c r="H338" s="127"/>
    </row>
    <row r="339" spans="1:8" x14ac:dyDescent="0.25">
      <c r="A339" s="26" t="s">
        <v>217</v>
      </c>
      <c r="B339" s="28">
        <v>1</v>
      </c>
      <c r="C339" s="87">
        <v>21000</v>
      </c>
      <c r="D339" s="29"/>
      <c r="E339" s="29">
        <v>1</v>
      </c>
      <c r="F339" s="29">
        <v>5000</v>
      </c>
      <c r="G339" s="59"/>
      <c r="H339" s="127"/>
    </row>
    <row r="340" spans="1:8" x14ac:dyDescent="0.25">
      <c r="A340" s="26" t="s">
        <v>114</v>
      </c>
      <c r="B340" s="28">
        <v>1</v>
      </c>
      <c r="C340" s="87">
        <v>14000</v>
      </c>
      <c r="D340" s="29"/>
      <c r="E340" s="29">
        <v>1</v>
      </c>
      <c r="F340" s="29">
        <v>4000</v>
      </c>
      <c r="G340" s="59"/>
      <c r="H340" s="127"/>
    </row>
    <row r="341" spans="1:8" x14ac:dyDescent="0.25">
      <c r="A341" s="26" t="s">
        <v>441</v>
      </c>
      <c r="B341" s="28">
        <v>1</v>
      </c>
      <c r="C341" s="87">
        <v>20100</v>
      </c>
      <c r="D341" s="29"/>
      <c r="E341" s="29">
        <v>1</v>
      </c>
      <c r="F341" s="29">
        <v>4500</v>
      </c>
      <c r="G341" s="59"/>
      <c r="H341" s="127"/>
    </row>
    <row r="342" spans="1:8" x14ac:dyDescent="0.25">
      <c r="A342" s="27" t="s">
        <v>172</v>
      </c>
      <c r="B342" s="28">
        <v>1</v>
      </c>
      <c r="C342" s="87">
        <v>35000</v>
      </c>
      <c r="D342" s="29"/>
      <c r="E342" s="29">
        <v>1</v>
      </c>
      <c r="F342" s="29">
        <v>5000</v>
      </c>
      <c r="G342" s="59"/>
      <c r="H342" s="127"/>
    </row>
    <row r="343" spans="1:8" x14ac:dyDescent="0.25">
      <c r="A343" s="26" t="s">
        <v>597</v>
      </c>
      <c r="B343" s="28">
        <v>1</v>
      </c>
      <c r="C343" s="87">
        <v>14300</v>
      </c>
      <c r="D343" s="29"/>
      <c r="E343" s="29"/>
      <c r="F343" s="29"/>
      <c r="G343" s="59"/>
      <c r="H343" s="127"/>
    </row>
    <row r="344" spans="1:8" x14ac:dyDescent="0.25">
      <c r="A344" s="26" t="s">
        <v>355</v>
      </c>
      <c r="B344" s="28">
        <v>1</v>
      </c>
      <c r="C344" s="87">
        <v>12500</v>
      </c>
      <c r="D344" s="29"/>
      <c r="E344" s="29">
        <v>1</v>
      </c>
      <c r="F344" s="29">
        <v>4000</v>
      </c>
      <c r="G344" s="59"/>
      <c r="H344" s="127"/>
    </row>
    <row r="345" spans="1:8" x14ac:dyDescent="0.25">
      <c r="A345" s="26" t="s">
        <v>598</v>
      </c>
      <c r="B345" s="28">
        <v>1</v>
      </c>
      <c r="C345" s="87">
        <v>14500</v>
      </c>
      <c r="D345" s="29"/>
      <c r="E345" s="29">
        <v>1</v>
      </c>
      <c r="F345" s="29">
        <v>4500</v>
      </c>
      <c r="G345" s="59"/>
      <c r="H345" s="127"/>
    </row>
    <row r="346" spans="1:8" x14ac:dyDescent="0.25">
      <c r="A346" s="27" t="s">
        <v>587</v>
      </c>
      <c r="B346" s="28">
        <v>1</v>
      </c>
      <c r="C346" s="87">
        <v>10600</v>
      </c>
      <c r="D346" s="29"/>
      <c r="E346" s="29">
        <v>3</v>
      </c>
      <c r="F346" s="29">
        <v>14000</v>
      </c>
      <c r="G346" s="59"/>
      <c r="H346" s="128" t="s">
        <v>599</v>
      </c>
    </row>
    <row r="347" spans="1:8" x14ac:dyDescent="0.25">
      <c r="A347" s="27" t="s">
        <v>600</v>
      </c>
      <c r="B347" s="28">
        <v>1</v>
      </c>
      <c r="C347" s="87">
        <v>19600</v>
      </c>
      <c r="D347" s="29"/>
      <c r="E347" s="29">
        <v>1</v>
      </c>
      <c r="F347" s="29">
        <v>5000</v>
      </c>
      <c r="G347" s="59"/>
      <c r="H347" s="127"/>
    </row>
    <row r="348" spans="1:8" x14ac:dyDescent="0.25">
      <c r="A348" s="27" t="s">
        <v>596</v>
      </c>
      <c r="B348" s="28">
        <v>1</v>
      </c>
      <c r="C348" s="87">
        <v>45000</v>
      </c>
      <c r="D348" s="29"/>
      <c r="E348" s="29"/>
      <c r="F348" s="29"/>
      <c r="G348" s="59"/>
      <c r="H348" s="127"/>
    </row>
    <row r="349" spans="1:8" x14ac:dyDescent="0.25">
      <c r="A349" s="27" t="s">
        <v>423</v>
      </c>
      <c r="B349" s="28">
        <v>1</v>
      </c>
      <c r="C349" s="87">
        <v>18800</v>
      </c>
      <c r="D349" s="29"/>
      <c r="E349" s="29"/>
      <c r="F349" s="29"/>
      <c r="G349" s="59"/>
      <c r="H349" s="127"/>
    </row>
    <row r="350" spans="1:8" x14ac:dyDescent="0.25">
      <c r="A350" s="27" t="s">
        <v>423</v>
      </c>
      <c r="B350" s="28">
        <v>1</v>
      </c>
      <c r="C350" s="87">
        <v>14800</v>
      </c>
      <c r="D350" s="29"/>
      <c r="E350" s="29">
        <v>1</v>
      </c>
      <c r="F350" s="29">
        <v>4000</v>
      </c>
      <c r="G350" s="59"/>
      <c r="H350" s="127"/>
    </row>
    <row r="351" spans="1:8" x14ac:dyDescent="0.25">
      <c r="A351" s="26" t="s">
        <v>129</v>
      </c>
      <c r="B351" s="28">
        <v>1</v>
      </c>
      <c r="C351" s="87"/>
      <c r="D351" s="29">
        <v>17000</v>
      </c>
      <c r="E351" s="29"/>
      <c r="F351" s="29"/>
      <c r="G351" s="59"/>
      <c r="H351" s="140"/>
    </row>
    <row r="352" spans="1:8" x14ac:dyDescent="0.25">
      <c r="A352" s="77" t="s">
        <v>219</v>
      </c>
      <c r="B352" s="78">
        <f t="shared" ref="B352:H352" si="11">SUM(B330:B351)</f>
        <v>26</v>
      </c>
      <c r="C352" s="78">
        <f t="shared" si="11"/>
        <v>408300</v>
      </c>
      <c r="D352" s="78">
        <f t="shared" si="11"/>
        <v>247500</v>
      </c>
      <c r="E352" s="78">
        <f t="shared" si="11"/>
        <v>18</v>
      </c>
      <c r="F352" s="78">
        <f t="shared" si="11"/>
        <v>77000</v>
      </c>
      <c r="G352" s="78">
        <f t="shared" si="11"/>
        <v>3</v>
      </c>
      <c r="H352" s="78">
        <f t="shared" si="11"/>
        <v>13000</v>
      </c>
    </row>
    <row r="353" spans="1:8" x14ac:dyDescent="0.25">
      <c r="A353" s="79"/>
      <c r="B353" s="80"/>
      <c r="C353" s="80"/>
      <c r="D353" s="80"/>
      <c r="E353" s="80"/>
      <c r="F353" s="80"/>
      <c r="G353" s="80"/>
      <c r="H353" s="80"/>
    </row>
    <row r="354" spans="1:8" x14ac:dyDescent="0.25">
      <c r="A354" s="81"/>
      <c r="B354" s="82"/>
      <c r="C354" s="82"/>
      <c r="D354" s="82"/>
      <c r="E354" s="82"/>
      <c r="F354" s="82"/>
      <c r="G354" s="83"/>
      <c r="H354" s="84"/>
    </row>
    <row r="355" spans="1:8" x14ac:dyDescent="0.25">
      <c r="A355" s="23">
        <v>408300</v>
      </c>
      <c r="B355" s="22" t="s">
        <v>38</v>
      </c>
      <c r="C355" s="141" t="s">
        <v>553</v>
      </c>
      <c r="D355" s="141"/>
      <c r="E355" s="81"/>
      <c r="F355" s="81"/>
      <c r="G355" s="85"/>
      <c r="H355" s="84"/>
    </row>
    <row r="358" spans="1:8" x14ac:dyDescent="0.25">
      <c r="A358" s="2203" t="s">
        <v>604</v>
      </c>
      <c r="B358" s="2204"/>
      <c r="C358" s="2204"/>
      <c r="D358" s="2204"/>
      <c r="E358" s="2204"/>
      <c r="F358" s="2204"/>
      <c r="G358" s="2204"/>
      <c r="H358" s="2204"/>
    </row>
    <row r="359" spans="1:8" x14ac:dyDescent="0.25">
      <c r="A359" s="6" t="s">
        <v>14</v>
      </c>
      <c r="B359" s="6" t="s">
        <v>5</v>
      </c>
      <c r="C359" s="6" t="s">
        <v>10</v>
      </c>
      <c r="D359" s="6" t="s">
        <v>11</v>
      </c>
      <c r="E359" s="6" t="s">
        <v>31</v>
      </c>
      <c r="F359" s="6" t="s">
        <v>27</v>
      </c>
      <c r="G359" s="21" t="s">
        <v>33</v>
      </c>
      <c r="H359" s="6" t="s">
        <v>32</v>
      </c>
    </row>
    <row r="360" spans="1:8" x14ac:dyDescent="0.25">
      <c r="A360" s="26" t="s">
        <v>549</v>
      </c>
      <c r="B360" s="28">
        <v>1</v>
      </c>
      <c r="C360" s="28">
        <v>16500</v>
      </c>
      <c r="D360" s="155"/>
      <c r="E360" s="29"/>
      <c r="F360" s="29"/>
      <c r="G360" s="144">
        <v>2</v>
      </c>
      <c r="H360" s="143">
        <v>16000</v>
      </c>
    </row>
    <row r="361" spans="1:8" x14ac:dyDescent="0.25">
      <c r="A361" s="26" t="s">
        <v>330</v>
      </c>
      <c r="B361" s="28">
        <v>1</v>
      </c>
      <c r="C361" s="28">
        <v>20500</v>
      </c>
      <c r="D361" s="155"/>
      <c r="E361" s="29">
        <v>1</v>
      </c>
      <c r="F361" s="29">
        <v>5000</v>
      </c>
      <c r="G361" s="144">
        <v>1</v>
      </c>
      <c r="H361" s="143">
        <v>4000</v>
      </c>
    </row>
    <row r="362" spans="1:8" x14ac:dyDescent="0.25">
      <c r="A362" s="26" t="s">
        <v>605</v>
      </c>
      <c r="B362" s="28">
        <v>1</v>
      </c>
      <c r="C362" s="28">
        <v>19600</v>
      </c>
      <c r="D362" s="155"/>
      <c r="E362" s="29">
        <v>1</v>
      </c>
      <c r="F362" s="29">
        <v>5000</v>
      </c>
      <c r="G362" s="144">
        <v>1</v>
      </c>
      <c r="H362" s="143">
        <v>4000</v>
      </c>
    </row>
    <row r="363" spans="1:8" x14ac:dyDescent="0.25">
      <c r="A363" s="26" t="s">
        <v>230</v>
      </c>
      <c r="B363" s="28">
        <v>2</v>
      </c>
      <c r="C363" s="28">
        <v>130000</v>
      </c>
      <c r="D363" s="155"/>
      <c r="E363" s="29"/>
      <c r="F363" s="29"/>
      <c r="G363" s="148"/>
      <c r="H363" s="149"/>
    </row>
    <row r="364" spans="1:8" x14ac:dyDescent="0.25">
      <c r="A364" s="26" t="s">
        <v>105</v>
      </c>
      <c r="B364" s="28">
        <v>1</v>
      </c>
      <c r="C364" s="28">
        <v>14000</v>
      </c>
      <c r="D364" s="155"/>
      <c r="E364" s="29">
        <v>1</v>
      </c>
      <c r="F364" s="29">
        <v>4000</v>
      </c>
      <c r="G364" s="148"/>
      <c r="H364" s="149"/>
    </row>
    <row r="365" spans="1:8" x14ac:dyDescent="0.25">
      <c r="A365" s="26" t="s">
        <v>606</v>
      </c>
      <c r="B365" s="28">
        <v>1</v>
      </c>
      <c r="C365" s="155"/>
      <c r="D365" s="29">
        <v>32000</v>
      </c>
      <c r="E365" s="29"/>
      <c r="F365" s="29"/>
      <c r="G365" s="148"/>
      <c r="H365" s="149"/>
    </row>
    <row r="366" spans="1:8" x14ac:dyDescent="0.25">
      <c r="A366" s="99" t="s">
        <v>607</v>
      </c>
      <c r="B366" s="116">
        <v>1</v>
      </c>
      <c r="C366" s="116">
        <v>16400</v>
      </c>
      <c r="D366" s="155"/>
      <c r="E366" s="29">
        <v>1</v>
      </c>
      <c r="F366" s="29">
        <v>4500</v>
      </c>
      <c r="G366" s="148"/>
      <c r="H366" s="149"/>
    </row>
    <row r="367" spans="1:8" x14ac:dyDescent="0.25">
      <c r="A367" s="99" t="s">
        <v>565</v>
      </c>
      <c r="B367" s="116">
        <v>1</v>
      </c>
      <c r="C367" s="116">
        <v>18000</v>
      </c>
      <c r="D367" s="155"/>
      <c r="E367" s="29">
        <v>1</v>
      </c>
      <c r="F367" s="29">
        <v>2000</v>
      </c>
      <c r="G367" s="21"/>
      <c r="H367" s="6"/>
    </row>
    <row r="368" spans="1:8" x14ac:dyDescent="0.25">
      <c r="A368" s="99" t="s">
        <v>607</v>
      </c>
      <c r="B368" s="116">
        <v>1</v>
      </c>
      <c r="C368" s="116">
        <v>12400</v>
      </c>
      <c r="D368" s="157"/>
      <c r="E368" s="29">
        <v>2</v>
      </c>
      <c r="F368" s="29">
        <v>8500</v>
      </c>
      <c r="G368" s="59"/>
      <c r="H368" s="127"/>
    </row>
    <row r="369" spans="1:8" x14ac:dyDescent="0.25">
      <c r="A369" s="99" t="s">
        <v>213</v>
      </c>
      <c r="B369" s="116">
        <v>1</v>
      </c>
      <c r="C369" s="116">
        <v>19600</v>
      </c>
      <c r="D369" s="29"/>
      <c r="E369" s="29">
        <v>1</v>
      </c>
      <c r="F369" s="29">
        <v>5000</v>
      </c>
      <c r="G369" s="59"/>
      <c r="H369" s="127"/>
    </row>
    <row r="370" spans="1:8" x14ac:dyDescent="0.25">
      <c r="A370" s="26" t="s">
        <v>311</v>
      </c>
      <c r="B370" s="28">
        <v>1</v>
      </c>
      <c r="C370" s="87"/>
      <c r="D370" s="28">
        <v>21500</v>
      </c>
      <c r="E370" s="29">
        <v>1</v>
      </c>
      <c r="F370" s="29">
        <v>4500</v>
      </c>
      <c r="G370" s="59"/>
      <c r="H370" s="127"/>
    </row>
    <row r="371" spans="1:8" x14ac:dyDescent="0.25">
      <c r="A371" s="26" t="s">
        <v>588</v>
      </c>
      <c r="B371" s="28">
        <v>1</v>
      </c>
      <c r="C371" s="87"/>
      <c r="D371" s="28">
        <v>14500</v>
      </c>
      <c r="E371" s="29"/>
      <c r="F371" s="29"/>
      <c r="G371" s="59"/>
      <c r="H371" s="127"/>
    </row>
    <row r="372" spans="1:8" x14ac:dyDescent="0.25">
      <c r="A372" s="26" t="s">
        <v>536</v>
      </c>
      <c r="B372" s="28">
        <v>1</v>
      </c>
      <c r="C372" s="28">
        <v>9800</v>
      </c>
      <c r="D372" s="29"/>
      <c r="E372" s="29">
        <v>1</v>
      </c>
      <c r="F372" s="29">
        <v>4000</v>
      </c>
      <c r="G372" s="59"/>
      <c r="H372" s="127"/>
    </row>
    <row r="373" spans="1:8" x14ac:dyDescent="0.25">
      <c r="A373" s="26" t="s">
        <v>588</v>
      </c>
      <c r="B373" s="28">
        <v>1</v>
      </c>
      <c r="C373" s="87"/>
      <c r="D373" s="28">
        <v>14500</v>
      </c>
      <c r="E373" s="29"/>
      <c r="F373" s="29"/>
      <c r="G373" s="59"/>
      <c r="H373" s="127"/>
    </row>
    <row r="374" spans="1:8" x14ac:dyDescent="0.25">
      <c r="A374" s="26" t="s">
        <v>520</v>
      </c>
      <c r="B374" s="28">
        <v>1</v>
      </c>
      <c r="C374" s="87"/>
      <c r="D374" s="28">
        <v>17000</v>
      </c>
      <c r="E374" s="29"/>
      <c r="F374" s="29"/>
      <c r="G374" s="59"/>
      <c r="H374" s="127"/>
    </row>
    <row r="375" spans="1:8" x14ac:dyDescent="0.25">
      <c r="A375" s="99" t="s">
        <v>441</v>
      </c>
      <c r="B375" s="116">
        <v>1</v>
      </c>
      <c r="C375" s="116">
        <v>24600</v>
      </c>
      <c r="D375" s="29"/>
      <c r="E375" s="29"/>
      <c r="F375" s="29"/>
      <c r="G375" s="59"/>
      <c r="H375" s="127"/>
    </row>
    <row r="376" spans="1:8" x14ac:dyDescent="0.25">
      <c r="A376" s="26" t="s">
        <v>256</v>
      </c>
      <c r="B376" s="28">
        <v>1</v>
      </c>
      <c r="C376" s="28">
        <v>18600</v>
      </c>
      <c r="D376" s="29"/>
      <c r="E376" s="29"/>
      <c r="F376" s="29"/>
      <c r="G376" s="59"/>
      <c r="H376" s="128"/>
    </row>
    <row r="377" spans="1:8" x14ac:dyDescent="0.25">
      <c r="A377" s="26" t="s">
        <v>230</v>
      </c>
      <c r="B377" s="28">
        <v>1</v>
      </c>
      <c r="C377" s="28">
        <v>53000</v>
      </c>
      <c r="D377" s="29"/>
      <c r="E377" s="29">
        <v>1</v>
      </c>
      <c r="F377" s="29">
        <v>12000</v>
      </c>
      <c r="G377" s="59"/>
      <c r="H377" s="127"/>
    </row>
    <row r="378" spans="1:8" x14ac:dyDescent="0.25">
      <c r="A378" s="26"/>
      <c r="B378" s="28"/>
      <c r="C378" s="87"/>
      <c r="D378" s="29"/>
      <c r="E378" s="29"/>
      <c r="F378" s="29"/>
      <c r="G378" s="59"/>
      <c r="H378" s="140"/>
    </row>
    <row r="379" spans="1:8" x14ac:dyDescent="0.25">
      <c r="A379" s="77" t="s">
        <v>219</v>
      </c>
      <c r="B379" s="78">
        <f t="shared" ref="B379:H379" si="12">SUM(B360:B378)</f>
        <v>19</v>
      </c>
      <c r="C379" s="78">
        <f t="shared" si="12"/>
        <v>373000</v>
      </c>
      <c r="D379" s="78">
        <f t="shared" si="12"/>
        <v>99500</v>
      </c>
      <c r="E379" s="78">
        <f t="shared" si="12"/>
        <v>11</v>
      </c>
      <c r="F379" s="78">
        <f t="shared" si="12"/>
        <v>54500</v>
      </c>
      <c r="G379" s="78">
        <f t="shared" si="12"/>
        <v>4</v>
      </c>
      <c r="H379" s="78">
        <f t="shared" si="12"/>
        <v>24000</v>
      </c>
    </row>
    <row r="380" spans="1:8" x14ac:dyDescent="0.25">
      <c r="A380" s="79"/>
      <c r="B380" s="80"/>
      <c r="C380" s="80"/>
      <c r="D380" s="80"/>
      <c r="E380" s="80"/>
      <c r="F380" s="80"/>
      <c r="G380" s="80"/>
      <c r="H380" s="80"/>
    </row>
    <row r="381" spans="1:8" x14ac:dyDescent="0.25">
      <c r="A381" s="81"/>
      <c r="B381" s="82"/>
      <c r="C381" s="82"/>
      <c r="D381" s="82"/>
      <c r="E381" s="82"/>
      <c r="F381" s="82"/>
      <c r="G381" s="83"/>
      <c r="H381" s="84"/>
    </row>
    <row r="382" spans="1:8" x14ac:dyDescent="0.25">
      <c r="A382" s="23">
        <v>373000</v>
      </c>
      <c r="B382" s="22" t="s">
        <v>38</v>
      </c>
      <c r="C382" s="141" t="s">
        <v>547</v>
      </c>
      <c r="D382" s="141"/>
      <c r="E382" s="81"/>
      <c r="F382" s="81"/>
      <c r="G382" s="85"/>
      <c r="H382" s="84"/>
    </row>
    <row r="385" spans="1:8" x14ac:dyDescent="0.25">
      <c r="A385" s="2203" t="s">
        <v>608</v>
      </c>
      <c r="B385" s="2204"/>
      <c r="C385" s="2204"/>
      <c r="D385" s="2204"/>
      <c r="E385" s="2204"/>
      <c r="F385" s="2204"/>
      <c r="G385" s="2204"/>
      <c r="H385" s="2204"/>
    </row>
    <row r="386" spans="1:8" x14ac:dyDescent="0.25">
      <c r="A386" s="6" t="s">
        <v>14</v>
      </c>
      <c r="B386" s="6" t="s">
        <v>5</v>
      </c>
      <c r="C386" s="6" t="s">
        <v>10</v>
      </c>
      <c r="D386" s="6" t="s">
        <v>11</v>
      </c>
      <c r="E386" s="6" t="s">
        <v>31</v>
      </c>
      <c r="F386" s="6" t="s">
        <v>27</v>
      </c>
      <c r="G386" s="21" t="s">
        <v>33</v>
      </c>
      <c r="H386" s="6" t="s">
        <v>32</v>
      </c>
    </row>
    <row r="387" spans="1:8" x14ac:dyDescent="0.25">
      <c r="A387" s="26" t="s">
        <v>289</v>
      </c>
      <c r="B387" s="28">
        <v>1</v>
      </c>
      <c r="C387" s="28"/>
      <c r="D387" s="155">
        <v>35000</v>
      </c>
      <c r="E387" s="29">
        <v>1</v>
      </c>
      <c r="F387" s="29">
        <v>5000</v>
      </c>
      <c r="G387" s="144">
        <v>1</v>
      </c>
      <c r="H387" s="143">
        <v>4000</v>
      </c>
    </row>
    <row r="388" spans="1:8" x14ac:dyDescent="0.25">
      <c r="A388" s="26" t="s">
        <v>577</v>
      </c>
      <c r="B388" s="28">
        <v>1</v>
      </c>
      <c r="C388" s="28">
        <v>14000</v>
      </c>
      <c r="D388" s="155"/>
      <c r="E388" s="29">
        <v>1</v>
      </c>
      <c r="F388" s="29">
        <v>4000</v>
      </c>
      <c r="G388" s="144"/>
      <c r="H388" s="143"/>
    </row>
    <row r="389" spans="1:8" x14ac:dyDescent="0.25">
      <c r="A389" s="26" t="s">
        <v>268</v>
      </c>
      <c r="B389" s="28">
        <v>1</v>
      </c>
      <c r="C389" s="28">
        <v>32800</v>
      </c>
      <c r="D389" s="155"/>
      <c r="E389" s="29"/>
      <c r="F389" s="29"/>
      <c r="G389" s="144" t="s">
        <v>109</v>
      </c>
      <c r="H389" s="143">
        <v>4200</v>
      </c>
    </row>
    <row r="390" spans="1:8" x14ac:dyDescent="0.25">
      <c r="A390" s="138" t="s">
        <v>237</v>
      </c>
      <c r="B390" s="28">
        <v>1</v>
      </c>
      <c r="C390" s="28">
        <v>42000</v>
      </c>
      <c r="D390" s="155"/>
      <c r="E390" s="29"/>
      <c r="F390" s="29"/>
      <c r="G390" s="148"/>
      <c r="H390" s="149"/>
    </row>
    <row r="391" spans="1:8" x14ac:dyDescent="0.25">
      <c r="A391" s="26" t="s">
        <v>528</v>
      </c>
      <c r="B391" s="28">
        <v>1</v>
      </c>
      <c r="C391" s="28">
        <v>26000</v>
      </c>
      <c r="D391" s="155"/>
      <c r="E391" s="29"/>
      <c r="F391" s="29"/>
      <c r="G391" s="148"/>
      <c r="H391" s="149"/>
    </row>
    <row r="392" spans="1:8" x14ac:dyDescent="0.25">
      <c r="A392" s="26" t="s">
        <v>577</v>
      </c>
      <c r="B392" s="28">
        <v>1</v>
      </c>
      <c r="C392" s="28">
        <v>14000</v>
      </c>
      <c r="D392" s="29"/>
      <c r="E392" s="29">
        <v>1</v>
      </c>
      <c r="F392" s="29">
        <v>4000</v>
      </c>
      <c r="G392" s="148"/>
      <c r="H392" s="149"/>
    </row>
    <row r="393" spans="1:8" x14ac:dyDescent="0.25">
      <c r="A393" s="138" t="s">
        <v>502</v>
      </c>
      <c r="B393" s="28">
        <v>1</v>
      </c>
      <c r="C393" s="28">
        <v>40000</v>
      </c>
      <c r="D393" s="155"/>
      <c r="E393" s="29">
        <v>1</v>
      </c>
      <c r="F393" s="29">
        <v>5000</v>
      </c>
      <c r="G393" s="148"/>
      <c r="H393" s="149"/>
    </row>
    <row r="394" spans="1:8" x14ac:dyDescent="0.25">
      <c r="A394" s="26" t="s">
        <v>609</v>
      </c>
      <c r="B394" s="28">
        <v>1</v>
      </c>
      <c r="C394" s="28">
        <v>14300</v>
      </c>
      <c r="D394" s="155"/>
      <c r="E394" s="29">
        <v>1</v>
      </c>
      <c r="F394" s="29">
        <v>4500</v>
      </c>
      <c r="G394" s="21"/>
      <c r="H394" s="6"/>
    </row>
    <row r="395" spans="1:8" x14ac:dyDescent="0.25">
      <c r="A395" s="138" t="s">
        <v>610</v>
      </c>
      <c r="B395" s="28">
        <v>2</v>
      </c>
      <c r="C395" s="28">
        <v>28000</v>
      </c>
      <c r="D395" s="157"/>
      <c r="E395" s="29"/>
      <c r="F395" s="29"/>
      <c r="G395" s="59"/>
      <c r="H395" s="127"/>
    </row>
    <row r="396" spans="1:8" x14ac:dyDescent="0.25">
      <c r="A396" s="138" t="s">
        <v>503</v>
      </c>
      <c r="B396" s="28">
        <v>1</v>
      </c>
      <c r="C396" s="28">
        <v>13800</v>
      </c>
      <c r="D396" s="29"/>
      <c r="E396" s="29"/>
      <c r="F396" s="29"/>
      <c r="G396" s="59"/>
      <c r="H396" s="127"/>
    </row>
    <row r="397" spans="1:8" x14ac:dyDescent="0.25">
      <c r="A397" s="26" t="s">
        <v>609</v>
      </c>
      <c r="B397" s="28">
        <v>1</v>
      </c>
      <c r="C397" s="28">
        <v>14800</v>
      </c>
      <c r="D397" s="28"/>
      <c r="E397" s="29">
        <v>1</v>
      </c>
      <c r="F397" s="29">
        <v>4000</v>
      </c>
      <c r="G397" s="59"/>
      <c r="H397" s="127"/>
    </row>
    <row r="398" spans="1:8" x14ac:dyDescent="0.25">
      <c r="A398" s="26" t="s">
        <v>105</v>
      </c>
      <c r="B398" s="28">
        <v>1</v>
      </c>
      <c r="C398" s="28">
        <v>14000</v>
      </c>
      <c r="D398" s="28"/>
      <c r="E398" s="29">
        <v>1</v>
      </c>
      <c r="F398" s="29">
        <v>4000</v>
      </c>
      <c r="G398" s="59"/>
      <c r="H398" s="127"/>
    </row>
    <row r="399" spans="1:8" x14ac:dyDescent="0.25">
      <c r="A399" s="26" t="s">
        <v>122</v>
      </c>
      <c r="B399" s="28">
        <v>1</v>
      </c>
      <c r="C399" s="28">
        <v>40000</v>
      </c>
      <c r="D399" s="29"/>
      <c r="E399" s="29"/>
      <c r="F399" s="28"/>
      <c r="G399" s="59"/>
      <c r="H399" s="127"/>
    </row>
    <row r="400" spans="1:8" x14ac:dyDescent="0.25">
      <c r="A400" s="26" t="s">
        <v>122</v>
      </c>
      <c r="B400" s="28">
        <v>1</v>
      </c>
      <c r="C400" s="28">
        <v>35000</v>
      </c>
      <c r="D400" s="28"/>
      <c r="E400" s="29">
        <v>1</v>
      </c>
      <c r="F400" s="29">
        <v>5000</v>
      </c>
      <c r="G400" s="59"/>
      <c r="H400" s="127"/>
    </row>
    <row r="401" spans="1:8" x14ac:dyDescent="0.25">
      <c r="A401" s="26" t="s">
        <v>272</v>
      </c>
      <c r="B401" s="28">
        <v>1</v>
      </c>
      <c r="C401" s="28">
        <v>12000</v>
      </c>
      <c r="D401" s="28"/>
      <c r="E401" s="29">
        <v>1</v>
      </c>
      <c r="F401" s="29">
        <v>4000</v>
      </c>
      <c r="G401" s="59"/>
      <c r="H401" s="127"/>
    </row>
    <row r="402" spans="1:8" x14ac:dyDescent="0.25">
      <c r="A402" s="26" t="s">
        <v>609</v>
      </c>
      <c r="B402" s="28">
        <v>1</v>
      </c>
      <c r="C402" s="28">
        <v>18800</v>
      </c>
      <c r="D402" s="29"/>
      <c r="E402" s="29"/>
      <c r="F402" s="29"/>
      <c r="G402" s="59"/>
      <c r="H402" s="127"/>
    </row>
    <row r="403" spans="1:8" x14ac:dyDescent="0.25">
      <c r="A403" s="26" t="s">
        <v>609</v>
      </c>
      <c r="B403" s="28">
        <v>1</v>
      </c>
      <c r="C403" s="28">
        <v>14300</v>
      </c>
      <c r="D403" s="29"/>
      <c r="E403" s="29">
        <v>1</v>
      </c>
      <c r="F403" s="29">
        <v>4500</v>
      </c>
      <c r="G403" s="59"/>
      <c r="H403" s="128"/>
    </row>
    <row r="404" spans="1:8" x14ac:dyDescent="0.25">
      <c r="A404" s="26"/>
      <c r="B404" s="28"/>
      <c r="C404" s="87"/>
      <c r="D404" s="29"/>
      <c r="E404" s="29"/>
      <c r="F404" s="29"/>
      <c r="G404" s="59"/>
      <c r="H404" s="140"/>
    </row>
    <row r="405" spans="1:8" x14ac:dyDescent="0.25">
      <c r="A405" s="77" t="s">
        <v>219</v>
      </c>
      <c r="B405" s="78">
        <f t="shared" ref="B405:H405" si="13">SUM(B387:B404)</f>
        <v>18</v>
      </c>
      <c r="C405" s="78">
        <f t="shared" si="13"/>
        <v>373800</v>
      </c>
      <c r="D405" s="78">
        <f t="shared" si="13"/>
        <v>35000</v>
      </c>
      <c r="E405" s="78">
        <f t="shared" si="13"/>
        <v>10</v>
      </c>
      <c r="F405" s="78">
        <f t="shared" si="13"/>
        <v>44000</v>
      </c>
      <c r="G405" s="78">
        <f t="shared" si="13"/>
        <v>1</v>
      </c>
      <c r="H405" s="78">
        <f t="shared" si="13"/>
        <v>8200</v>
      </c>
    </row>
    <row r="406" spans="1:8" x14ac:dyDescent="0.25">
      <c r="A406" s="79"/>
      <c r="B406" s="80"/>
      <c r="C406" s="80"/>
      <c r="D406" s="80"/>
      <c r="E406" s="80"/>
      <c r="F406" s="80"/>
      <c r="G406" s="80"/>
      <c r="H406" s="80"/>
    </row>
    <row r="407" spans="1:8" x14ac:dyDescent="0.25">
      <c r="A407" s="81"/>
      <c r="B407" s="82"/>
      <c r="C407" s="82"/>
      <c r="D407" s="82"/>
      <c r="E407" s="82"/>
      <c r="F407" s="82"/>
      <c r="G407" s="83"/>
      <c r="H407" s="84"/>
    </row>
    <row r="408" spans="1:8" x14ac:dyDescent="0.25">
      <c r="A408" s="23">
        <v>373800</v>
      </c>
      <c r="B408" s="22" t="s">
        <v>38</v>
      </c>
      <c r="C408" s="141" t="s">
        <v>547</v>
      </c>
      <c r="D408" s="141"/>
      <c r="E408" s="81"/>
      <c r="F408" s="81"/>
      <c r="G408" s="85"/>
      <c r="H408" s="84"/>
    </row>
    <row r="413" spans="1:8" x14ac:dyDescent="0.25">
      <c r="A413" s="2203" t="s">
        <v>611</v>
      </c>
      <c r="B413" s="2204"/>
      <c r="C413" s="2204"/>
      <c r="D413" s="2204"/>
      <c r="E413" s="2204"/>
      <c r="F413" s="2204"/>
      <c r="G413" s="2204"/>
      <c r="H413" s="2204"/>
    </row>
    <row r="414" spans="1:8" x14ac:dyDescent="0.25">
      <c r="A414" s="6" t="s">
        <v>14</v>
      </c>
      <c r="B414" s="6" t="s">
        <v>5</v>
      </c>
      <c r="C414" s="6" t="s">
        <v>10</v>
      </c>
      <c r="D414" s="6" t="s">
        <v>11</v>
      </c>
      <c r="E414" s="6" t="s">
        <v>31</v>
      </c>
      <c r="F414" s="6" t="s">
        <v>27</v>
      </c>
      <c r="G414" s="21" t="s">
        <v>33</v>
      </c>
      <c r="H414" s="6" t="s">
        <v>32</v>
      </c>
    </row>
    <row r="415" spans="1:8" x14ac:dyDescent="0.25">
      <c r="A415" s="26" t="s">
        <v>311</v>
      </c>
      <c r="B415" s="28">
        <v>1</v>
      </c>
      <c r="C415" s="28">
        <v>26000</v>
      </c>
      <c r="D415" s="155"/>
      <c r="E415" s="29"/>
      <c r="F415" s="29"/>
      <c r="G415" s="144">
        <v>1</v>
      </c>
      <c r="H415" s="143">
        <v>4000</v>
      </c>
    </row>
    <row r="416" spans="1:8" x14ac:dyDescent="0.25">
      <c r="A416" s="26" t="s">
        <v>461</v>
      </c>
      <c r="B416" s="28">
        <v>1</v>
      </c>
      <c r="C416" s="28">
        <v>15500</v>
      </c>
      <c r="D416" s="155"/>
      <c r="E416" s="29"/>
      <c r="F416" s="29"/>
      <c r="G416" s="144">
        <v>1</v>
      </c>
      <c r="H416" s="143">
        <v>4000</v>
      </c>
    </row>
    <row r="417" spans="1:8" x14ac:dyDescent="0.25">
      <c r="A417" s="26" t="s">
        <v>612</v>
      </c>
      <c r="B417" s="28">
        <v>1</v>
      </c>
      <c r="C417" s="28"/>
      <c r="D417" s="155">
        <v>42000</v>
      </c>
      <c r="E417" s="29"/>
      <c r="F417" s="29"/>
      <c r="G417" s="144">
        <v>1</v>
      </c>
      <c r="H417" s="143">
        <v>4000</v>
      </c>
    </row>
    <row r="418" spans="1:8" x14ac:dyDescent="0.25">
      <c r="A418" s="138" t="s">
        <v>184</v>
      </c>
      <c r="B418" s="28">
        <v>1</v>
      </c>
      <c r="C418" s="28">
        <v>14300</v>
      </c>
      <c r="D418" s="155"/>
      <c r="E418" s="29">
        <v>1</v>
      </c>
      <c r="F418" s="29">
        <v>4500</v>
      </c>
      <c r="G418" s="144">
        <v>1</v>
      </c>
      <c r="H418" s="143">
        <v>5000</v>
      </c>
    </row>
    <row r="419" spans="1:8" x14ac:dyDescent="0.25">
      <c r="A419" s="26" t="s">
        <v>166</v>
      </c>
      <c r="B419" s="28">
        <v>1</v>
      </c>
      <c r="C419" s="28"/>
      <c r="D419" s="155">
        <v>21500</v>
      </c>
      <c r="E419" s="29">
        <v>1</v>
      </c>
      <c r="F419" s="29">
        <v>4500</v>
      </c>
      <c r="G419" s="144" t="s">
        <v>109</v>
      </c>
      <c r="H419" s="143">
        <v>4200</v>
      </c>
    </row>
    <row r="420" spans="1:8" x14ac:dyDescent="0.25">
      <c r="A420" s="36" t="s">
        <v>613</v>
      </c>
      <c r="B420" s="28">
        <v>1</v>
      </c>
      <c r="C420" s="28">
        <v>22400</v>
      </c>
      <c r="D420" s="29"/>
      <c r="E420" s="29">
        <v>1</v>
      </c>
      <c r="F420" s="29">
        <v>4000</v>
      </c>
      <c r="G420" s="144" t="s">
        <v>643</v>
      </c>
      <c r="H420" s="143">
        <v>1500</v>
      </c>
    </row>
    <row r="421" spans="1:8" x14ac:dyDescent="0.25">
      <c r="A421" s="26" t="s">
        <v>311</v>
      </c>
      <c r="B421" s="28">
        <v>1</v>
      </c>
      <c r="C421" s="28">
        <v>21500</v>
      </c>
      <c r="D421" s="155"/>
      <c r="E421" s="29">
        <v>1</v>
      </c>
      <c r="F421" s="29">
        <v>4500</v>
      </c>
      <c r="G421" s="144"/>
      <c r="H421" s="143"/>
    </row>
    <row r="422" spans="1:8" x14ac:dyDescent="0.25">
      <c r="A422" s="26" t="s">
        <v>614</v>
      </c>
      <c r="B422" s="28">
        <v>1</v>
      </c>
      <c r="C422" s="28">
        <v>40000</v>
      </c>
      <c r="D422" s="155"/>
      <c r="E422" s="29">
        <v>1</v>
      </c>
      <c r="F422" s="29">
        <v>5000</v>
      </c>
      <c r="G422" s="21"/>
      <c r="H422" s="6"/>
    </row>
    <row r="423" spans="1:8" x14ac:dyDescent="0.25">
      <c r="A423" s="138" t="s">
        <v>132</v>
      </c>
      <c r="B423" s="28">
        <v>1</v>
      </c>
      <c r="C423" s="28">
        <v>16000</v>
      </c>
      <c r="D423" s="157"/>
      <c r="E423" s="29">
        <v>1</v>
      </c>
      <c r="F423" s="29">
        <v>5000</v>
      </c>
      <c r="G423" s="59"/>
      <c r="H423" s="127"/>
    </row>
    <row r="424" spans="1:8" x14ac:dyDescent="0.25">
      <c r="A424" s="138" t="s">
        <v>615</v>
      </c>
      <c r="B424" s="28">
        <v>1</v>
      </c>
      <c r="C424" s="28">
        <v>18800</v>
      </c>
      <c r="D424" s="29"/>
      <c r="E424" s="29"/>
      <c r="F424" s="29"/>
      <c r="G424" s="59"/>
      <c r="H424" s="127"/>
    </row>
    <row r="425" spans="1:8" x14ac:dyDescent="0.25">
      <c r="A425" s="26" t="s">
        <v>616</v>
      </c>
      <c r="B425" s="28">
        <v>1</v>
      </c>
      <c r="C425" s="28">
        <v>24000</v>
      </c>
      <c r="D425" s="28"/>
      <c r="E425" s="29">
        <v>1</v>
      </c>
      <c r="F425" s="29">
        <v>4500</v>
      </c>
      <c r="G425" s="59"/>
      <c r="H425" s="127"/>
    </row>
    <row r="426" spans="1:8" x14ac:dyDescent="0.25">
      <c r="A426" s="26" t="s">
        <v>136</v>
      </c>
      <c r="B426" s="28">
        <v>1</v>
      </c>
      <c r="C426" s="28">
        <v>12500</v>
      </c>
      <c r="D426" s="28"/>
      <c r="E426" s="29">
        <v>1</v>
      </c>
      <c r="F426" s="29">
        <v>4000</v>
      </c>
      <c r="G426" s="59"/>
      <c r="H426" s="127"/>
    </row>
    <row r="427" spans="1:8" x14ac:dyDescent="0.25">
      <c r="A427" s="26" t="s">
        <v>150</v>
      </c>
      <c r="B427" s="28">
        <v>1</v>
      </c>
      <c r="C427" s="28"/>
      <c r="D427" s="29">
        <v>26000</v>
      </c>
      <c r="E427" s="29"/>
      <c r="F427" s="28"/>
      <c r="G427" s="59"/>
      <c r="H427" s="127"/>
    </row>
    <row r="428" spans="1:8" x14ac:dyDescent="0.25">
      <c r="A428" s="26" t="s">
        <v>331</v>
      </c>
      <c r="B428" s="28">
        <v>1</v>
      </c>
      <c r="C428" s="28">
        <v>13000</v>
      </c>
      <c r="D428" s="28"/>
      <c r="E428" s="29">
        <v>1</v>
      </c>
      <c r="F428" s="29">
        <v>4000</v>
      </c>
      <c r="G428" s="59"/>
      <c r="H428" s="127"/>
    </row>
    <row r="429" spans="1:8" x14ac:dyDescent="0.25">
      <c r="A429" s="26" t="s">
        <v>567</v>
      </c>
      <c r="B429" s="28">
        <v>1</v>
      </c>
      <c r="C429" s="28">
        <v>22000</v>
      </c>
      <c r="D429" s="28"/>
      <c r="E429" s="29">
        <v>1</v>
      </c>
      <c r="F429" s="29">
        <v>4000</v>
      </c>
      <c r="G429" s="59"/>
      <c r="H429" s="127"/>
    </row>
    <row r="430" spans="1:8" x14ac:dyDescent="0.25">
      <c r="A430" s="77" t="s">
        <v>219</v>
      </c>
      <c r="B430" s="78">
        <f t="shared" ref="B430:H430" si="14">SUM(B415:B429)</f>
        <v>15</v>
      </c>
      <c r="C430" s="78">
        <f t="shared" si="14"/>
        <v>246000</v>
      </c>
      <c r="D430" s="78">
        <f t="shared" si="14"/>
        <v>89500</v>
      </c>
      <c r="E430" s="78">
        <f t="shared" si="14"/>
        <v>10</v>
      </c>
      <c r="F430" s="78">
        <f t="shared" si="14"/>
        <v>44000</v>
      </c>
      <c r="G430" s="78">
        <f t="shared" si="14"/>
        <v>4</v>
      </c>
      <c r="H430" s="78">
        <f t="shared" si="14"/>
        <v>22700</v>
      </c>
    </row>
    <row r="431" spans="1:8" x14ac:dyDescent="0.25">
      <c r="A431" s="79"/>
      <c r="B431" s="80"/>
      <c r="C431" s="80"/>
      <c r="D431" s="80"/>
      <c r="E431" s="80"/>
      <c r="F431" s="80"/>
      <c r="G431" s="80"/>
      <c r="H431" s="80"/>
    </row>
    <row r="432" spans="1:8" x14ac:dyDescent="0.25">
      <c r="A432" s="81"/>
      <c r="B432" s="82"/>
      <c r="C432" s="82"/>
      <c r="D432" s="82"/>
      <c r="E432" s="82"/>
      <c r="F432" s="82"/>
      <c r="G432" s="83"/>
      <c r="H432" s="84"/>
    </row>
    <row r="433" spans="1:8" x14ac:dyDescent="0.25">
      <c r="A433" s="23">
        <v>246000</v>
      </c>
      <c r="B433" s="22" t="s">
        <v>38</v>
      </c>
      <c r="C433" s="141" t="s">
        <v>547</v>
      </c>
      <c r="D433" s="141"/>
      <c r="E433" s="81"/>
      <c r="F433" s="81"/>
      <c r="G433" s="85"/>
      <c r="H433" s="84"/>
    </row>
    <row r="437" spans="1:8" x14ac:dyDescent="0.25">
      <c r="A437" s="2203" t="s">
        <v>617</v>
      </c>
      <c r="B437" s="2204"/>
      <c r="C437" s="2204"/>
      <c r="D437" s="2204"/>
      <c r="E437" s="2204"/>
      <c r="F437" s="2204"/>
      <c r="G437" s="2204"/>
      <c r="H437" s="2204"/>
    </row>
    <row r="438" spans="1:8" x14ac:dyDescent="0.25">
      <c r="A438" s="6" t="s">
        <v>14</v>
      </c>
      <c r="B438" s="6" t="s">
        <v>5</v>
      </c>
      <c r="C438" s="6" t="s">
        <v>10</v>
      </c>
      <c r="D438" s="6" t="s">
        <v>11</v>
      </c>
      <c r="E438" s="6" t="s">
        <v>31</v>
      </c>
      <c r="F438" s="6" t="s">
        <v>27</v>
      </c>
      <c r="G438" s="21" t="s">
        <v>33</v>
      </c>
      <c r="H438" s="6" t="s">
        <v>32</v>
      </c>
    </row>
    <row r="439" spans="1:8" x14ac:dyDescent="0.25">
      <c r="A439" s="26" t="s">
        <v>214</v>
      </c>
      <c r="B439" s="28">
        <v>2</v>
      </c>
      <c r="C439" s="155">
        <v>78000</v>
      </c>
      <c r="D439" s="155"/>
      <c r="E439" s="29">
        <v>2</v>
      </c>
      <c r="F439" s="29">
        <v>20000</v>
      </c>
      <c r="G439" s="144">
        <v>1</v>
      </c>
      <c r="H439" s="143">
        <v>4000</v>
      </c>
    </row>
    <row r="440" spans="1:8" x14ac:dyDescent="0.25">
      <c r="A440" s="27" t="s">
        <v>266</v>
      </c>
      <c r="B440" s="28">
        <v>1</v>
      </c>
      <c r="C440" s="155">
        <v>10500</v>
      </c>
      <c r="D440" s="155"/>
      <c r="E440" s="29">
        <v>1</v>
      </c>
      <c r="F440" s="29">
        <v>4000</v>
      </c>
      <c r="G440" s="144">
        <v>1</v>
      </c>
      <c r="H440" s="143">
        <v>4000</v>
      </c>
    </row>
    <row r="441" spans="1:8" x14ac:dyDescent="0.25">
      <c r="A441" s="27" t="s">
        <v>266</v>
      </c>
      <c r="B441" s="28">
        <v>1</v>
      </c>
      <c r="C441" s="155">
        <v>14500</v>
      </c>
      <c r="D441" s="155"/>
      <c r="E441" s="29"/>
      <c r="F441" s="29"/>
      <c r="G441" s="144">
        <v>1</v>
      </c>
      <c r="H441" s="143">
        <v>5000</v>
      </c>
    </row>
    <row r="442" spans="1:8" x14ac:dyDescent="0.25">
      <c r="A442" s="26" t="s">
        <v>618</v>
      </c>
      <c r="B442" s="28">
        <v>1</v>
      </c>
      <c r="C442" s="155">
        <v>20900</v>
      </c>
      <c r="D442" s="155"/>
      <c r="E442" s="29"/>
      <c r="F442" s="29"/>
      <c r="G442" s="144">
        <v>1</v>
      </c>
      <c r="H442" s="143">
        <v>5000</v>
      </c>
    </row>
    <row r="443" spans="1:8" x14ac:dyDescent="0.25">
      <c r="A443" s="26" t="s">
        <v>468</v>
      </c>
      <c r="B443" s="28">
        <v>1</v>
      </c>
      <c r="C443" s="155">
        <v>17000</v>
      </c>
      <c r="D443" s="155"/>
      <c r="E443" s="29">
        <v>1</v>
      </c>
      <c r="F443" s="29">
        <v>4000</v>
      </c>
      <c r="G443" s="144">
        <v>1</v>
      </c>
      <c r="H443" s="143">
        <v>3000</v>
      </c>
    </row>
    <row r="444" spans="1:8" x14ac:dyDescent="0.25">
      <c r="A444" s="26" t="s">
        <v>439</v>
      </c>
      <c r="B444" s="28">
        <v>1</v>
      </c>
      <c r="C444" s="155">
        <v>21300</v>
      </c>
      <c r="D444" s="155"/>
      <c r="E444" s="29">
        <v>1</v>
      </c>
      <c r="F444" s="29">
        <v>5000</v>
      </c>
      <c r="G444" s="144">
        <v>1</v>
      </c>
      <c r="H444" s="143">
        <v>5000</v>
      </c>
    </row>
    <row r="445" spans="1:8" x14ac:dyDescent="0.25">
      <c r="A445" s="26" t="s">
        <v>311</v>
      </c>
      <c r="B445" s="28">
        <v>1</v>
      </c>
      <c r="C445" s="155">
        <v>21500</v>
      </c>
      <c r="D445" s="155"/>
      <c r="E445" s="29">
        <v>1</v>
      </c>
      <c r="F445" s="29">
        <v>4500</v>
      </c>
      <c r="G445" s="144">
        <v>1</v>
      </c>
      <c r="H445" s="143">
        <v>5000</v>
      </c>
    </row>
    <row r="446" spans="1:8" ht="30" x14ac:dyDescent="0.25">
      <c r="A446" s="158" t="s">
        <v>619</v>
      </c>
      <c r="B446" s="118">
        <v>1</v>
      </c>
      <c r="C446" s="154"/>
      <c r="D446" s="155"/>
      <c r="E446" s="29"/>
      <c r="F446" s="29"/>
      <c r="G446" s="144">
        <v>1</v>
      </c>
      <c r="H446" s="143">
        <v>2000</v>
      </c>
    </row>
    <row r="447" spans="1:8" x14ac:dyDescent="0.25">
      <c r="A447" s="26" t="s">
        <v>620</v>
      </c>
      <c r="B447" s="28">
        <v>1</v>
      </c>
      <c r="C447" s="156">
        <v>12100</v>
      </c>
      <c r="D447" s="157"/>
      <c r="E447" s="29">
        <v>1</v>
      </c>
      <c r="F447" s="29">
        <v>4000</v>
      </c>
      <c r="G447" s="59" t="s">
        <v>633</v>
      </c>
      <c r="H447" s="127">
        <v>2100</v>
      </c>
    </row>
    <row r="448" spans="1:8" x14ac:dyDescent="0.25">
      <c r="A448" s="26" t="s">
        <v>621</v>
      </c>
      <c r="B448" s="28">
        <v>1</v>
      </c>
      <c r="C448" s="87">
        <v>21000</v>
      </c>
      <c r="D448" s="29"/>
      <c r="E448" s="29"/>
      <c r="F448" s="29"/>
      <c r="G448" s="59"/>
      <c r="H448" s="127"/>
    </row>
    <row r="449" spans="1:8" x14ac:dyDescent="0.25">
      <c r="A449" s="36" t="s">
        <v>622</v>
      </c>
      <c r="B449" s="28">
        <v>1</v>
      </c>
      <c r="C449" s="87">
        <v>27500</v>
      </c>
      <c r="D449" s="29"/>
      <c r="E449" s="29">
        <v>1</v>
      </c>
      <c r="F449" s="29">
        <v>4500</v>
      </c>
      <c r="G449" s="59"/>
      <c r="H449" s="127"/>
    </row>
    <row r="450" spans="1:8" x14ac:dyDescent="0.25">
      <c r="A450" s="26" t="s">
        <v>166</v>
      </c>
      <c r="B450" s="28">
        <v>1</v>
      </c>
      <c r="C450" s="87">
        <v>22000</v>
      </c>
      <c r="D450" s="29"/>
      <c r="E450" s="29">
        <v>1</v>
      </c>
      <c r="F450" s="29">
        <v>4000</v>
      </c>
      <c r="G450" s="59"/>
      <c r="H450" s="127"/>
    </row>
    <row r="451" spans="1:8" x14ac:dyDescent="0.25">
      <c r="A451" s="159" t="s">
        <v>623</v>
      </c>
      <c r="B451" s="28">
        <v>1</v>
      </c>
      <c r="C451" s="87">
        <v>22000</v>
      </c>
      <c r="D451" s="29"/>
      <c r="E451" s="29">
        <v>1</v>
      </c>
      <c r="F451" s="29">
        <v>4000</v>
      </c>
      <c r="G451" s="59"/>
      <c r="H451" s="127"/>
    </row>
    <row r="452" spans="1:8" x14ac:dyDescent="0.25">
      <c r="A452" s="36" t="s">
        <v>624</v>
      </c>
      <c r="B452" s="28">
        <v>1</v>
      </c>
      <c r="C452" s="87"/>
      <c r="D452" s="29">
        <v>23500</v>
      </c>
      <c r="E452" s="29">
        <v>1</v>
      </c>
      <c r="F452" s="29">
        <v>4000</v>
      </c>
      <c r="G452" s="59"/>
      <c r="H452" s="127"/>
    </row>
    <row r="453" spans="1:8" x14ac:dyDescent="0.25">
      <c r="A453" s="26" t="s">
        <v>576</v>
      </c>
      <c r="B453" s="28">
        <v>1</v>
      </c>
      <c r="C453" s="87">
        <v>18800</v>
      </c>
      <c r="D453" s="29"/>
      <c r="E453" s="29"/>
      <c r="F453" s="29"/>
      <c r="G453" s="59"/>
      <c r="H453" s="127"/>
    </row>
    <row r="454" spans="1:8" x14ac:dyDescent="0.25">
      <c r="A454" s="26" t="s">
        <v>561</v>
      </c>
      <c r="B454" s="28">
        <v>1</v>
      </c>
      <c r="C454" s="87">
        <v>18800</v>
      </c>
      <c r="D454" s="29"/>
      <c r="E454" s="29"/>
      <c r="F454" s="29"/>
      <c r="G454" s="59"/>
      <c r="H454" s="127"/>
    </row>
    <row r="455" spans="1:8" x14ac:dyDescent="0.25">
      <c r="A455" s="27" t="s">
        <v>150</v>
      </c>
      <c r="B455" s="28">
        <v>1</v>
      </c>
      <c r="C455" s="87">
        <v>26000</v>
      </c>
      <c r="D455" s="29"/>
      <c r="E455" s="29"/>
      <c r="F455" s="29"/>
      <c r="G455" s="59"/>
      <c r="H455" s="128"/>
    </row>
    <row r="456" spans="1:8" x14ac:dyDescent="0.25">
      <c r="A456" s="27" t="s">
        <v>517</v>
      </c>
      <c r="B456" s="28">
        <v>1</v>
      </c>
      <c r="C456" s="87"/>
      <c r="D456" s="29">
        <v>14500</v>
      </c>
      <c r="E456" s="29"/>
      <c r="F456" s="29"/>
      <c r="G456" s="59"/>
      <c r="H456" s="127"/>
    </row>
    <row r="457" spans="1:8" x14ac:dyDescent="0.25">
      <c r="A457" s="27" t="s">
        <v>370</v>
      </c>
      <c r="B457" s="28">
        <v>1</v>
      </c>
      <c r="C457" s="87">
        <v>25000</v>
      </c>
      <c r="D457" s="29"/>
      <c r="E457" s="29">
        <v>3</v>
      </c>
      <c r="F457" s="29">
        <v>15000</v>
      </c>
      <c r="G457" s="59"/>
      <c r="H457" s="127"/>
    </row>
    <row r="458" spans="1:8" x14ac:dyDescent="0.25">
      <c r="A458" s="26" t="s">
        <v>625</v>
      </c>
      <c r="B458" s="28">
        <v>2</v>
      </c>
      <c r="C458" s="87"/>
      <c r="D458" s="29">
        <v>98000</v>
      </c>
      <c r="E458" s="29"/>
      <c r="F458" s="29"/>
      <c r="G458" s="59"/>
      <c r="H458" s="127"/>
    </row>
    <row r="459" spans="1:8" x14ac:dyDescent="0.25">
      <c r="A459" s="26" t="s">
        <v>214</v>
      </c>
      <c r="B459" s="28">
        <v>1</v>
      </c>
      <c r="C459" s="87"/>
      <c r="D459" s="29">
        <v>49000</v>
      </c>
      <c r="E459" s="29"/>
      <c r="F459" s="29"/>
      <c r="G459" s="59"/>
      <c r="H459" s="127"/>
    </row>
    <row r="460" spans="1:8" x14ac:dyDescent="0.25">
      <c r="A460" s="26" t="s">
        <v>291</v>
      </c>
      <c r="B460" s="28">
        <v>1</v>
      </c>
      <c r="C460" s="87"/>
      <c r="D460" s="29">
        <v>17900</v>
      </c>
      <c r="E460" s="29"/>
      <c r="F460" s="29"/>
      <c r="G460" s="59"/>
      <c r="H460" s="127"/>
    </row>
    <row r="461" spans="1:8" x14ac:dyDescent="0.25">
      <c r="A461" s="27" t="s">
        <v>563</v>
      </c>
      <c r="B461" s="28">
        <v>1</v>
      </c>
      <c r="C461" s="87">
        <v>14300</v>
      </c>
      <c r="D461" s="29"/>
      <c r="E461" s="29">
        <v>1</v>
      </c>
      <c r="F461" s="29">
        <v>4500</v>
      </c>
      <c r="G461" s="59"/>
      <c r="H461" s="127"/>
    </row>
    <row r="462" spans="1:8" x14ac:dyDescent="0.25">
      <c r="A462" s="27" t="s">
        <v>626</v>
      </c>
      <c r="B462" s="28">
        <v>2</v>
      </c>
      <c r="C462" s="87"/>
      <c r="D462" s="29">
        <v>116000</v>
      </c>
      <c r="E462" s="29"/>
      <c r="F462" s="29"/>
      <c r="G462" s="59"/>
      <c r="H462" s="127"/>
    </row>
    <row r="463" spans="1:8" ht="30" x14ac:dyDescent="0.25">
      <c r="A463" s="27" t="s">
        <v>614</v>
      </c>
      <c r="B463" s="28">
        <v>1</v>
      </c>
      <c r="C463" s="87">
        <v>40000</v>
      </c>
      <c r="D463" s="29"/>
      <c r="E463" s="29">
        <v>1</v>
      </c>
      <c r="F463" s="29">
        <v>5000</v>
      </c>
      <c r="G463" s="59"/>
      <c r="H463" s="127"/>
    </row>
    <row r="464" spans="1:8" x14ac:dyDescent="0.25">
      <c r="A464" s="26" t="s">
        <v>627</v>
      </c>
      <c r="B464" s="28">
        <v>1</v>
      </c>
      <c r="C464" s="87">
        <v>22500</v>
      </c>
      <c r="D464" s="29"/>
      <c r="E464" s="29">
        <v>1</v>
      </c>
      <c r="F464" s="29">
        <v>4000</v>
      </c>
      <c r="G464" s="59"/>
      <c r="H464" s="140"/>
    </row>
    <row r="465" spans="1:8" x14ac:dyDescent="0.25">
      <c r="A465" s="77" t="s">
        <v>219</v>
      </c>
      <c r="B465" s="78">
        <f t="shared" ref="B465:H465" si="15">SUM(B439:B464)</f>
        <v>29</v>
      </c>
      <c r="C465" s="78">
        <f t="shared" si="15"/>
        <v>453700</v>
      </c>
      <c r="D465" s="78">
        <f t="shared" si="15"/>
        <v>318900</v>
      </c>
      <c r="E465" s="78">
        <f t="shared" si="15"/>
        <v>17</v>
      </c>
      <c r="F465" s="78">
        <f t="shared" si="15"/>
        <v>86500</v>
      </c>
      <c r="G465" s="78">
        <f t="shared" si="15"/>
        <v>8</v>
      </c>
      <c r="H465" s="78">
        <f t="shared" si="15"/>
        <v>35100</v>
      </c>
    </row>
    <row r="466" spans="1:8" x14ac:dyDescent="0.25">
      <c r="A466" s="79"/>
      <c r="B466" s="80"/>
      <c r="C466" s="80"/>
      <c r="D466" s="80"/>
      <c r="E466" s="80"/>
      <c r="F466" s="80"/>
      <c r="G466" s="80"/>
      <c r="H466" s="80"/>
    </row>
    <row r="467" spans="1:8" x14ac:dyDescent="0.25">
      <c r="A467" s="23">
        <v>453700</v>
      </c>
      <c r="B467" s="22" t="s">
        <v>38</v>
      </c>
      <c r="C467" s="141" t="s">
        <v>547</v>
      </c>
      <c r="D467" s="141"/>
      <c r="E467" s="81"/>
      <c r="F467" s="81"/>
      <c r="G467" s="85"/>
      <c r="H467" s="84"/>
    </row>
    <row r="470" spans="1:8" x14ac:dyDescent="0.25">
      <c r="A470" s="2203" t="s">
        <v>628</v>
      </c>
      <c r="B470" s="2204"/>
      <c r="C470" s="2204"/>
      <c r="D470" s="2204"/>
      <c r="E470" s="2204"/>
      <c r="F470" s="2204"/>
      <c r="G470" s="2204"/>
      <c r="H470" s="2204"/>
    </row>
    <row r="471" spans="1:8" x14ac:dyDescent="0.25">
      <c r="A471" s="6" t="s">
        <v>14</v>
      </c>
      <c r="B471" s="6" t="s">
        <v>5</v>
      </c>
      <c r="C471" s="6" t="s">
        <v>10</v>
      </c>
      <c r="D471" s="6" t="s">
        <v>11</v>
      </c>
      <c r="E471" s="6" t="s">
        <v>31</v>
      </c>
      <c r="F471" s="6" t="s">
        <v>27</v>
      </c>
      <c r="G471" s="21" t="s">
        <v>33</v>
      </c>
      <c r="H471" s="6" t="s">
        <v>32</v>
      </c>
    </row>
    <row r="472" spans="1:8" x14ac:dyDescent="0.25">
      <c r="A472" s="26" t="s">
        <v>136</v>
      </c>
      <c r="B472" s="28">
        <v>1</v>
      </c>
      <c r="C472" s="28">
        <v>12500</v>
      </c>
      <c r="D472" s="155"/>
      <c r="E472" s="29">
        <v>1</v>
      </c>
      <c r="F472" s="29">
        <v>4000</v>
      </c>
      <c r="G472" s="144">
        <v>1</v>
      </c>
      <c r="H472" s="143">
        <v>4000</v>
      </c>
    </row>
    <row r="473" spans="1:8" x14ac:dyDescent="0.25">
      <c r="A473" s="26" t="s">
        <v>584</v>
      </c>
      <c r="B473" s="28">
        <v>1</v>
      </c>
      <c r="C473" s="28">
        <v>42000</v>
      </c>
      <c r="D473" s="155"/>
      <c r="E473" s="29"/>
      <c r="F473" s="29"/>
      <c r="G473" s="144"/>
      <c r="H473" s="143"/>
    </row>
    <row r="474" spans="1:8" x14ac:dyDescent="0.25">
      <c r="A474" s="26" t="s">
        <v>629</v>
      </c>
      <c r="B474" s="28">
        <v>1</v>
      </c>
      <c r="C474" s="28">
        <v>28500</v>
      </c>
      <c r="D474" s="155"/>
      <c r="E474" s="29">
        <v>1</v>
      </c>
      <c r="F474" s="29">
        <v>4500</v>
      </c>
      <c r="G474" s="144"/>
      <c r="H474" s="143"/>
    </row>
    <row r="475" spans="1:8" x14ac:dyDescent="0.25">
      <c r="A475" s="160" t="s">
        <v>630</v>
      </c>
      <c r="B475" s="28">
        <v>1</v>
      </c>
      <c r="C475" s="28">
        <v>21000</v>
      </c>
      <c r="D475" s="155"/>
      <c r="E475" s="29">
        <v>1</v>
      </c>
      <c r="F475" s="29">
        <v>4000</v>
      </c>
      <c r="G475" s="148"/>
      <c r="H475" s="149"/>
    </row>
    <row r="476" spans="1:8" x14ac:dyDescent="0.25">
      <c r="A476" s="26" t="s">
        <v>618</v>
      </c>
      <c r="B476" s="28">
        <v>1</v>
      </c>
      <c r="C476" s="28">
        <v>16400</v>
      </c>
      <c r="D476" s="155"/>
      <c r="E476" s="29">
        <v>1</v>
      </c>
      <c r="F476" s="29">
        <v>4500</v>
      </c>
      <c r="G476" s="148"/>
      <c r="H476" s="149"/>
    </row>
    <row r="477" spans="1:8" x14ac:dyDescent="0.25">
      <c r="A477" s="26" t="s">
        <v>631</v>
      </c>
      <c r="B477" s="28">
        <v>1</v>
      </c>
      <c r="C477" s="28">
        <v>13000</v>
      </c>
      <c r="D477" s="29"/>
      <c r="E477" s="29">
        <v>1</v>
      </c>
      <c r="F477" s="29">
        <v>4000</v>
      </c>
      <c r="G477" s="148" t="s">
        <v>109</v>
      </c>
      <c r="H477" s="149">
        <v>1400</v>
      </c>
    </row>
    <row r="478" spans="1:8" x14ac:dyDescent="0.25">
      <c r="A478" s="26" t="s">
        <v>370</v>
      </c>
      <c r="B478" s="28">
        <v>1</v>
      </c>
      <c r="C478" s="28">
        <v>35000</v>
      </c>
      <c r="D478" s="155"/>
      <c r="E478" s="29">
        <v>1</v>
      </c>
      <c r="F478" s="29">
        <v>5000</v>
      </c>
      <c r="G478" s="148"/>
      <c r="H478" s="149"/>
    </row>
    <row r="479" spans="1:8" x14ac:dyDescent="0.25">
      <c r="A479" s="26" t="s">
        <v>618</v>
      </c>
      <c r="B479" s="28">
        <v>1</v>
      </c>
      <c r="C479" s="28">
        <v>20900</v>
      </c>
      <c r="D479" s="155"/>
      <c r="E479" s="29"/>
      <c r="F479" s="29"/>
      <c r="G479" s="21"/>
      <c r="H479" s="6"/>
    </row>
    <row r="480" spans="1:8" x14ac:dyDescent="0.25">
      <c r="A480" s="138" t="s">
        <v>319</v>
      </c>
      <c r="B480" s="28">
        <v>1</v>
      </c>
      <c r="C480" s="28">
        <v>26000</v>
      </c>
      <c r="D480" s="157"/>
      <c r="E480" s="29"/>
      <c r="F480" s="29"/>
      <c r="G480" s="59"/>
      <c r="H480" s="127"/>
    </row>
    <row r="481" spans="1:8" x14ac:dyDescent="0.25">
      <c r="A481" s="138" t="s">
        <v>629</v>
      </c>
      <c r="B481" s="28">
        <v>1</v>
      </c>
      <c r="C481" s="28">
        <v>28000</v>
      </c>
      <c r="D481" s="29"/>
      <c r="E481" s="29">
        <v>1</v>
      </c>
      <c r="F481" s="29">
        <v>5000</v>
      </c>
      <c r="G481" s="59"/>
      <c r="H481" s="127"/>
    </row>
    <row r="482" spans="1:8" x14ac:dyDescent="0.25">
      <c r="A482" s="26" t="s">
        <v>137</v>
      </c>
      <c r="B482" s="28">
        <v>1</v>
      </c>
      <c r="C482" s="28">
        <v>25500</v>
      </c>
      <c r="D482" s="28"/>
      <c r="E482" s="29"/>
      <c r="F482" s="29"/>
      <c r="G482" s="59"/>
      <c r="H482" s="127"/>
    </row>
    <row r="483" spans="1:8" x14ac:dyDescent="0.25">
      <c r="A483" s="26" t="s">
        <v>166</v>
      </c>
      <c r="B483" s="28">
        <v>1</v>
      </c>
      <c r="C483" s="28">
        <v>22000</v>
      </c>
      <c r="D483" s="28"/>
      <c r="E483" s="29">
        <v>1</v>
      </c>
      <c r="F483" s="29">
        <v>4000</v>
      </c>
      <c r="G483" s="59"/>
      <c r="H483" s="127"/>
    </row>
    <row r="484" spans="1:8" x14ac:dyDescent="0.25">
      <c r="A484" s="36" t="s">
        <v>622</v>
      </c>
      <c r="B484" s="28">
        <v>1</v>
      </c>
      <c r="C484" s="28">
        <v>26000</v>
      </c>
      <c r="D484" s="29"/>
      <c r="E484" s="29">
        <v>1</v>
      </c>
      <c r="F484" s="28">
        <v>4000</v>
      </c>
      <c r="G484" s="59"/>
      <c r="H484" s="127"/>
    </row>
    <row r="485" spans="1:8" x14ac:dyDescent="0.25">
      <c r="A485" s="77" t="s">
        <v>219</v>
      </c>
      <c r="B485" s="78">
        <f t="shared" ref="B485:H485" si="16">SUM(B472:B484)</f>
        <v>13</v>
      </c>
      <c r="C485" s="78">
        <f t="shared" si="16"/>
        <v>316800</v>
      </c>
      <c r="D485" s="78">
        <f t="shared" si="16"/>
        <v>0</v>
      </c>
      <c r="E485" s="78">
        <f t="shared" si="16"/>
        <v>9</v>
      </c>
      <c r="F485" s="78">
        <f t="shared" si="16"/>
        <v>39000</v>
      </c>
      <c r="G485" s="78">
        <f t="shared" si="16"/>
        <v>1</v>
      </c>
      <c r="H485" s="78">
        <f t="shared" si="16"/>
        <v>5400</v>
      </c>
    </row>
    <row r="486" spans="1:8" x14ac:dyDescent="0.25">
      <c r="A486" s="79"/>
      <c r="B486" s="80"/>
      <c r="C486" s="80"/>
      <c r="D486" s="80"/>
      <c r="E486" s="80"/>
      <c r="F486" s="80"/>
      <c r="G486" s="80"/>
      <c r="H486" s="80"/>
    </row>
    <row r="487" spans="1:8" x14ac:dyDescent="0.25">
      <c r="A487" s="81"/>
      <c r="B487" s="82"/>
      <c r="C487" s="82"/>
      <c r="D487" s="82"/>
      <c r="E487" s="82"/>
      <c r="F487" s="82"/>
      <c r="G487" s="83"/>
      <c r="H487" s="84"/>
    </row>
    <row r="488" spans="1:8" x14ac:dyDescent="0.25">
      <c r="A488" s="23">
        <v>316800</v>
      </c>
      <c r="B488" s="22" t="s">
        <v>38</v>
      </c>
      <c r="C488" s="141" t="s">
        <v>547</v>
      </c>
      <c r="D488" s="141"/>
      <c r="E488" s="81"/>
      <c r="F488" s="81"/>
      <c r="G488" s="85"/>
      <c r="H488" s="84"/>
    </row>
    <row r="491" spans="1:8" x14ac:dyDescent="0.25">
      <c r="A491" s="2203" t="s">
        <v>632</v>
      </c>
      <c r="B491" s="2204"/>
      <c r="C491" s="2204"/>
      <c r="D491" s="2204"/>
      <c r="E491" s="2204"/>
      <c r="F491" s="2204"/>
      <c r="G491" s="2204"/>
      <c r="H491" s="2204"/>
    </row>
    <row r="492" spans="1:8" x14ac:dyDescent="0.25">
      <c r="A492" s="6" t="s">
        <v>14</v>
      </c>
      <c r="B492" s="6" t="s">
        <v>5</v>
      </c>
      <c r="C492" s="6" t="s">
        <v>10</v>
      </c>
      <c r="D492" s="6" t="s">
        <v>11</v>
      </c>
      <c r="E492" s="6" t="s">
        <v>31</v>
      </c>
      <c r="F492" s="6" t="s">
        <v>27</v>
      </c>
      <c r="G492" s="21" t="s">
        <v>33</v>
      </c>
      <c r="H492" s="6" t="s">
        <v>32</v>
      </c>
    </row>
    <row r="493" spans="1:8" ht="60" x14ac:dyDescent="0.25">
      <c r="A493" s="26" t="s">
        <v>423</v>
      </c>
      <c r="B493" s="28">
        <v>1</v>
      </c>
      <c r="C493" s="155"/>
      <c r="D493" s="155">
        <v>14800</v>
      </c>
      <c r="E493" s="29">
        <v>1</v>
      </c>
      <c r="F493" s="29">
        <v>4000</v>
      </c>
      <c r="G493" s="144" t="s">
        <v>636</v>
      </c>
      <c r="H493" s="143" t="s">
        <v>637</v>
      </c>
    </row>
    <row r="494" spans="1:8" x14ac:dyDescent="0.25">
      <c r="A494" s="27" t="s">
        <v>136</v>
      </c>
      <c r="B494" s="28">
        <v>1</v>
      </c>
      <c r="C494" s="155">
        <v>12500</v>
      </c>
      <c r="D494" s="155"/>
      <c r="E494" s="29">
        <v>1</v>
      </c>
      <c r="F494" s="29">
        <v>4000</v>
      </c>
      <c r="G494" s="144" t="s">
        <v>109</v>
      </c>
      <c r="H494" s="143">
        <v>3500</v>
      </c>
    </row>
    <row r="495" spans="1:8" x14ac:dyDescent="0.25">
      <c r="A495" s="27" t="s">
        <v>404</v>
      </c>
      <c r="B495" s="28">
        <v>2</v>
      </c>
      <c r="C495" s="155">
        <v>140000</v>
      </c>
      <c r="D495" s="155"/>
      <c r="E495" s="29"/>
      <c r="F495" s="29"/>
      <c r="G495" s="144"/>
      <c r="H495" s="143"/>
    </row>
    <row r="496" spans="1:8" x14ac:dyDescent="0.25">
      <c r="A496" s="26" t="s">
        <v>405</v>
      </c>
      <c r="B496" s="28">
        <v>1</v>
      </c>
      <c r="C496" s="155"/>
      <c r="D496" s="155">
        <v>10500</v>
      </c>
      <c r="E496" s="29">
        <v>1</v>
      </c>
      <c r="F496" s="29">
        <v>4000</v>
      </c>
      <c r="G496" s="148">
        <v>1</v>
      </c>
      <c r="H496" s="149">
        <v>5000</v>
      </c>
    </row>
    <row r="497" spans="1:8" x14ac:dyDescent="0.25">
      <c r="A497" s="26" t="s">
        <v>634</v>
      </c>
      <c r="B497" s="28">
        <v>1</v>
      </c>
      <c r="C497" s="155">
        <v>12500</v>
      </c>
      <c r="D497" s="155"/>
      <c r="E497" s="29">
        <v>1</v>
      </c>
      <c r="F497" s="29">
        <v>1500</v>
      </c>
      <c r="G497" s="148"/>
      <c r="H497" s="149"/>
    </row>
    <row r="498" spans="1:8" x14ac:dyDescent="0.25">
      <c r="A498" s="26" t="s">
        <v>635</v>
      </c>
      <c r="B498" s="28">
        <v>1</v>
      </c>
      <c r="C498" s="155">
        <v>15500</v>
      </c>
      <c r="D498" s="155"/>
      <c r="E498" s="29"/>
      <c r="F498" s="29"/>
      <c r="G498" s="148"/>
      <c r="H498" s="149"/>
    </row>
    <row r="499" spans="1:8" x14ac:dyDescent="0.25">
      <c r="A499" s="26" t="s">
        <v>170</v>
      </c>
      <c r="B499" s="28">
        <v>1</v>
      </c>
      <c r="C499" s="155">
        <v>19600</v>
      </c>
      <c r="D499" s="155"/>
      <c r="E499" s="29">
        <v>1</v>
      </c>
      <c r="F499" s="29">
        <v>5000</v>
      </c>
      <c r="G499" s="148"/>
      <c r="H499" s="149"/>
    </row>
    <row r="500" spans="1:8" x14ac:dyDescent="0.25">
      <c r="A500" s="26" t="s">
        <v>405</v>
      </c>
      <c r="B500" s="28">
        <v>1</v>
      </c>
      <c r="C500" s="155">
        <v>10500</v>
      </c>
      <c r="D500" s="155"/>
      <c r="E500" s="29">
        <v>1</v>
      </c>
      <c r="F500" s="29">
        <v>4000</v>
      </c>
      <c r="G500" s="148"/>
      <c r="H500" s="149"/>
    </row>
    <row r="501" spans="1:8" x14ac:dyDescent="0.25">
      <c r="A501" s="26" t="s">
        <v>163</v>
      </c>
      <c r="B501" s="28">
        <v>1</v>
      </c>
      <c r="C501" s="156">
        <v>18500</v>
      </c>
      <c r="D501" s="157"/>
      <c r="E501" s="29">
        <v>1</v>
      </c>
      <c r="F501" s="29">
        <v>4000</v>
      </c>
      <c r="G501" s="59"/>
      <c r="H501" s="127"/>
    </row>
    <row r="502" spans="1:8" x14ac:dyDescent="0.25">
      <c r="A502" s="36" t="s">
        <v>638</v>
      </c>
      <c r="B502" s="28">
        <v>1</v>
      </c>
      <c r="C502" s="87">
        <v>26000</v>
      </c>
      <c r="D502" s="29"/>
      <c r="E502" s="29">
        <v>1</v>
      </c>
      <c r="F502" s="29">
        <v>4000</v>
      </c>
      <c r="G502" s="59"/>
      <c r="H502" s="127"/>
    </row>
    <row r="503" spans="1:8" x14ac:dyDescent="0.25">
      <c r="A503" s="26" t="s">
        <v>438</v>
      </c>
      <c r="B503" s="28">
        <v>1</v>
      </c>
      <c r="C503" s="87"/>
      <c r="D503" s="29">
        <v>12100</v>
      </c>
      <c r="E503" s="29">
        <v>1</v>
      </c>
      <c r="F503" s="29">
        <v>4000</v>
      </c>
      <c r="G503" s="59"/>
      <c r="H503" s="127"/>
    </row>
    <row r="504" spans="1:8" x14ac:dyDescent="0.25">
      <c r="A504" s="26" t="s">
        <v>138</v>
      </c>
      <c r="B504" s="28">
        <v>1</v>
      </c>
      <c r="C504" s="87">
        <v>17000</v>
      </c>
      <c r="D504" s="29"/>
      <c r="E504" s="29">
        <v>1</v>
      </c>
      <c r="F504" s="29">
        <v>4000</v>
      </c>
      <c r="G504" s="59"/>
      <c r="H504" s="127"/>
    </row>
    <row r="505" spans="1:8" x14ac:dyDescent="0.25">
      <c r="A505" s="27" t="s">
        <v>589</v>
      </c>
      <c r="B505" s="28">
        <v>1</v>
      </c>
      <c r="C505" s="87">
        <v>24500</v>
      </c>
      <c r="D505" s="29"/>
      <c r="E505" s="29">
        <v>1</v>
      </c>
      <c r="F505" s="29">
        <v>4500</v>
      </c>
      <c r="G505" s="59"/>
      <c r="H505" s="127"/>
    </row>
    <row r="506" spans="1:8" x14ac:dyDescent="0.25">
      <c r="A506" s="26" t="s">
        <v>503</v>
      </c>
      <c r="B506" s="28">
        <v>1</v>
      </c>
      <c r="C506" s="87">
        <v>9800</v>
      </c>
      <c r="D506" s="29"/>
      <c r="E506" s="29">
        <v>1</v>
      </c>
      <c r="F506" s="29">
        <v>4000</v>
      </c>
      <c r="G506" s="59"/>
      <c r="H506" s="127"/>
    </row>
    <row r="507" spans="1:8" x14ac:dyDescent="0.25">
      <c r="A507" s="26" t="s">
        <v>639</v>
      </c>
      <c r="B507" s="28">
        <v>1</v>
      </c>
      <c r="C507" s="87">
        <v>13000</v>
      </c>
      <c r="D507" s="29"/>
      <c r="E507" s="29">
        <v>1</v>
      </c>
      <c r="F507" s="29">
        <v>2000</v>
      </c>
      <c r="G507" s="59"/>
      <c r="H507" s="127"/>
    </row>
    <row r="508" spans="1:8" x14ac:dyDescent="0.25">
      <c r="A508" s="26" t="s">
        <v>640</v>
      </c>
      <c r="B508" s="28">
        <v>1</v>
      </c>
      <c r="C508" s="87">
        <v>18000</v>
      </c>
      <c r="D508" s="29"/>
      <c r="E508" s="29">
        <v>1</v>
      </c>
      <c r="F508" s="29">
        <v>2000</v>
      </c>
      <c r="G508" s="59"/>
      <c r="H508" s="127"/>
    </row>
    <row r="509" spans="1:8" x14ac:dyDescent="0.25">
      <c r="A509" s="27" t="s">
        <v>584</v>
      </c>
      <c r="B509" s="28">
        <v>1</v>
      </c>
      <c r="C509" s="87">
        <v>36400</v>
      </c>
      <c r="D509" s="29"/>
      <c r="E509" s="29"/>
      <c r="F509" s="29"/>
      <c r="G509" s="59"/>
      <c r="H509" s="128"/>
    </row>
    <row r="510" spans="1:8" x14ac:dyDescent="0.25">
      <c r="A510" s="27" t="s">
        <v>641</v>
      </c>
      <c r="B510" s="28">
        <v>1</v>
      </c>
      <c r="C510" s="87">
        <v>9800</v>
      </c>
      <c r="D510" s="29"/>
      <c r="E510" s="29">
        <v>1</v>
      </c>
      <c r="F510" s="29">
        <v>4000</v>
      </c>
      <c r="G510" s="59"/>
      <c r="H510" s="127"/>
    </row>
    <row r="511" spans="1:8" x14ac:dyDescent="0.25">
      <c r="A511" s="27" t="s">
        <v>311</v>
      </c>
      <c r="B511" s="28">
        <v>1</v>
      </c>
      <c r="C511" s="87">
        <v>21500</v>
      </c>
      <c r="D511" s="29"/>
      <c r="E511" s="29">
        <v>1</v>
      </c>
      <c r="F511" s="29">
        <v>4500</v>
      </c>
      <c r="G511" s="59"/>
      <c r="H511" s="127"/>
    </row>
    <row r="512" spans="1:8" x14ac:dyDescent="0.25">
      <c r="A512" s="26" t="s">
        <v>587</v>
      </c>
      <c r="B512" s="28">
        <v>1</v>
      </c>
      <c r="C512" s="87">
        <v>19600</v>
      </c>
      <c r="D512" s="29"/>
      <c r="E512" s="29">
        <v>1</v>
      </c>
      <c r="F512" s="29">
        <v>5000</v>
      </c>
      <c r="G512" s="59"/>
      <c r="H512" s="127"/>
    </row>
    <row r="513" spans="1:8" x14ac:dyDescent="0.25">
      <c r="A513" s="26" t="s">
        <v>355</v>
      </c>
      <c r="B513" s="28">
        <v>1</v>
      </c>
      <c r="C513" s="87">
        <v>12500</v>
      </c>
      <c r="D513" s="29"/>
      <c r="E513" s="29">
        <v>1</v>
      </c>
      <c r="F513" s="29">
        <v>4000</v>
      </c>
      <c r="G513" s="59"/>
      <c r="H513" s="127"/>
    </row>
    <row r="514" spans="1:8" x14ac:dyDescent="0.25">
      <c r="A514" s="26" t="s">
        <v>642</v>
      </c>
      <c r="B514" s="28">
        <v>1</v>
      </c>
      <c r="C514" s="87">
        <v>18000</v>
      </c>
      <c r="D514" s="29"/>
      <c r="E514" s="29">
        <v>1</v>
      </c>
      <c r="F514" s="29">
        <v>2000</v>
      </c>
      <c r="G514" s="59"/>
      <c r="H514" s="127"/>
    </row>
    <row r="515" spans="1:8" x14ac:dyDescent="0.25">
      <c r="A515" s="26" t="s">
        <v>136</v>
      </c>
      <c r="B515" s="28">
        <v>1</v>
      </c>
      <c r="C515" s="87">
        <v>12500</v>
      </c>
      <c r="D515" s="29"/>
      <c r="E515" s="29">
        <v>1</v>
      </c>
      <c r="F515" s="29">
        <v>4000</v>
      </c>
      <c r="G515" s="59"/>
      <c r="H515" s="127"/>
    </row>
    <row r="516" spans="1:8" x14ac:dyDescent="0.25">
      <c r="A516" s="26" t="s">
        <v>132</v>
      </c>
      <c r="B516" s="28">
        <v>1</v>
      </c>
      <c r="C516" s="87">
        <v>7500</v>
      </c>
      <c r="D516" s="29"/>
      <c r="E516" s="29">
        <v>1</v>
      </c>
      <c r="F516" s="29">
        <v>4000</v>
      </c>
      <c r="G516" s="59"/>
      <c r="H516" s="127"/>
    </row>
    <row r="517" spans="1:8" x14ac:dyDescent="0.25">
      <c r="A517" s="77" t="s">
        <v>219</v>
      </c>
      <c r="B517" s="78">
        <f>SUM(B493:B516)</f>
        <v>25</v>
      </c>
      <c r="C517" s="78">
        <f>SUM(C493:C516)</f>
        <v>475200</v>
      </c>
      <c r="D517" s="78">
        <f>SUM(D493:D514)</f>
        <v>37400</v>
      </c>
      <c r="E517" s="78">
        <f>SUM(E493:E514)</f>
        <v>19</v>
      </c>
      <c r="F517" s="78">
        <f>SUM(F493:F514)</f>
        <v>70500</v>
      </c>
      <c r="G517" s="78">
        <f>SUM(G493:G514)</f>
        <v>1</v>
      </c>
      <c r="H517" s="78">
        <f>SUM(H493:H514)</f>
        <v>8500</v>
      </c>
    </row>
    <row r="518" spans="1:8" x14ac:dyDescent="0.25">
      <c r="A518" s="79"/>
      <c r="B518" s="80"/>
      <c r="C518" s="80"/>
      <c r="D518" s="80"/>
      <c r="E518" s="80"/>
      <c r="F518" s="80"/>
      <c r="G518" s="80"/>
      <c r="H518" s="80"/>
    </row>
    <row r="519" spans="1:8" x14ac:dyDescent="0.25">
      <c r="A519" s="81"/>
      <c r="B519" s="82"/>
      <c r="C519" s="82"/>
      <c r="D519" s="82"/>
      <c r="E519" s="82"/>
      <c r="F519" s="82"/>
      <c r="G519" s="83"/>
      <c r="H519" s="84"/>
    </row>
    <row r="520" spans="1:8" x14ac:dyDescent="0.25">
      <c r="A520" s="23">
        <v>475200</v>
      </c>
      <c r="B520" s="22" t="s">
        <v>38</v>
      </c>
      <c r="C520" s="141" t="s">
        <v>547</v>
      </c>
      <c r="D520" s="141"/>
      <c r="E520" s="81"/>
      <c r="F520" s="81"/>
      <c r="G520" s="85"/>
      <c r="H520" s="84"/>
    </row>
    <row r="523" spans="1:8" x14ac:dyDescent="0.25">
      <c r="A523" s="2203" t="s">
        <v>644</v>
      </c>
      <c r="B523" s="2204"/>
      <c r="C523" s="2204"/>
      <c r="D523" s="2204"/>
      <c r="E523" s="2204"/>
      <c r="F523" s="2204"/>
      <c r="G523" s="2204"/>
      <c r="H523" s="2204"/>
    </row>
    <row r="524" spans="1:8" x14ac:dyDescent="0.25">
      <c r="A524" s="6" t="s">
        <v>14</v>
      </c>
      <c r="B524" s="6" t="s">
        <v>5</v>
      </c>
      <c r="C524" s="6" t="s">
        <v>10</v>
      </c>
      <c r="D524" s="6" t="s">
        <v>11</v>
      </c>
      <c r="E524" s="6" t="s">
        <v>31</v>
      </c>
      <c r="F524" s="6" t="s">
        <v>27</v>
      </c>
      <c r="G524" s="21" t="s">
        <v>33</v>
      </c>
      <c r="H524" s="6" t="s">
        <v>32</v>
      </c>
    </row>
    <row r="525" spans="1:8" x14ac:dyDescent="0.25">
      <c r="A525" s="26" t="s">
        <v>549</v>
      </c>
      <c r="B525" s="28">
        <v>1</v>
      </c>
      <c r="C525" s="155">
        <v>16500</v>
      </c>
      <c r="D525" s="155"/>
      <c r="E525" s="29"/>
      <c r="F525" s="29"/>
      <c r="G525" s="144" t="s">
        <v>109</v>
      </c>
      <c r="H525" s="143">
        <v>4300</v>
      </c>
    </row>
    <row r="526" spans="1:8" x14ac:dyDescent="0.25">
      <c r="A526" s="27" t="s">
        <v>266</v>
      </c>
      <c r="B526" s="28">
        <v>1</v>
      </c>
      <c r="C526" s="155">
        <v>14500</v>
      </c>
      <c r="D526" s="155"/>
      <c r="E526" s="29"/>
      <c r="F526" s="29"/>
      <c r="G526" s="144"/>
      <c r="H526" s="143"/>
    </row>
    <row r="527" spans="1:8" x14ac:dyDescent="0.25">
      <c r="A527" s="27" t="s">
        <v>304</v>
      </c>
      <c r="B527" s="28">
        <v>1</v>
      </c>
      <c r="C527" s="155">
        <v>13000</v>
      </c>
      <c r="D527" s="155"/>
      <c r="E527" s="29">
        <v>1</v>
      </c>
      <c r="F527" s="29">
        <v>4000</v>
      </c>
      <c r="G527" s="144"/>
      <c r="H527" s="143"/>
    </row>
    <row r="528" spans="1:8" x14ac:dyDescent="0.25">
      <c r="A528" s="26" t="s">
        <v>122</v>
      </c>
      <c r="B528" s="28">
        <v>1</v>
      </c>
      <c r="C528" s="155">
        <v>35000</v>
      </c>
      <c r="D528" s="155"/>
      <c r="E528" s="29">
        <v>1</v>
      </c>
      <c r="F528" s="29">
        <v>4000</v>
      </c>
      <c r="G528" s="148"/>
      <c r="H528" s="149"/>
    </row>
    <row r="529" spans="1:8" x14ac:dyDescent="0.25">
      <c r="A529" s="27" t="s">
        <v>266</v>
      </c>
      <c r="B529" s="28">
        <v>1</v>
      </c>
      <c r="C529" s="155">
        <v>10500</v>
      </c>
      <c r="D529" s="155"/>
      <c r="E529" s="29">
        <v>1</v>
      </c>
      <c r="F529" s="29">
        <v>4000</v>
      </c>
      <c r="G529" s="148"/>
      <c r="H529" s="149"/>
    </row>
    <row r="530" spans="1:8" x14ac:dyDescent="0.25">
      <c r="A530" s="26" t="s">
        <v>122</v>
      </c>
      <c r="B530" s="28">
        <v>1</v>
      </c>
      <c r="D530" s="155">
        <v>40000</v>
      </c>
      <c r="E530" s="29"/>
      <c r="F530" s="29"/>
      <c r="G530" s="148"/>
      <c r="H530" s="149"/>
    </row>
    <row r="531" spans="1:8" x14ac:dyDescent="0.25">
      <c r="A531" s="26" t="s">
        <v>645</v>
      </c>
      <c r="B531" s="28">
        <v>2</v>
      </c>
      <c r="C531" s="155">
        <v>39200</v>
      </c>
      <c r="D531" s="155"/>
      <c r="E531" s="29">
        <v>2</v>
      </c>
      <c r="F531" s="29">
        <v>10000</v>
      </c>
      <c r="G531" s="148"/>
      <c r="H531" s="149"/>
    </row>
    <row r="532" spans="1:8" x14ac:dyDescent="0.25">
      <c r="A532" s="26" t="s">
        <v>104</v>
      </c>
      <c r="B532" s="28">
        <v>1</v>
      </c>
      <c r="C532" s="155">
        <v>19500</v>
      </c>
      <c r="D532" s="155"/>
      <c r="E532" s="29">
        <v>1</v>
      </c>
      <c r="F532" s="29">
        <v>4500</v>
      </c>
      <c r="G532" s="148"/>
      <c r="H532" s="149"/>
    </row>
    <row r="533" spans="1:8" x14ac:dyDescent="0.25">
      <c r="A533" s="27" t="s">
        <v>266</v>
      </c>
      <c r="B533" s="28">
        <v>1</v>
      </c>
      <c r="C533" s="156">
        <v>10500</v>
      </c>
      <c r="D533" s="157"/>
      <c r="E533" s="29">
        <v>1</v>
      </c>
      <c r="F533" s="29">
        <v>4000</v>
      </c>
      <c r="G533" s="59"/>
      <c r="H533" s="127"/>
    </row>
    <row r="534" spans="1:8" x14ac:dyDescent="0.25">
      <c r="A534" s="26" t="s">
        <v>91</v>
      </c>
      <c r="B534" s="28">
        <v>1</v>
      </c>
      <c r="C534" s="87">
        <v>14300</v>
      </c>
      <c r="D534" s="29"/>
      <c r="E534" s="29">
        <v>1</v>
      </c>
      <c r="F534" s="29">
        <v>4500</v>
      </c>
      <c r="G534" s="59"/>
      <c r="H534" s="127"/>
    </row>
    <row r="535" spans="1:8" x14ac:dyDescent="0.25">
      <c r="A535" s="26" t="s">
        <v>91</v>
      </c>
      <c r="B535" s="28">
        <v>1</v>
      </c>
      <c r="C535" s="87"/>
      <c r="D535" s="29">
        <v>14300</v>
      </c>
      <c r="E535" s="29">
        <v>1</v>
      </c>
      <c r="F535" s="29">
        <v>4500</v>
      </c>
      <c r="G535" s="59"/>
      <c r="H535" s="127"/>
    </row>
    <row r="536" spans="1:8" x14ac:dyDescent="0.25">
      <c r="A536" s="26" t="s">
        <v>91</v>
      </c>
      <c r="B536" s="28">
        <v>1</v>
      </c>
      <c r="C536" s="87">
        <v>14800</v>
      </c>
      <c r="D536" s="29"/>
      <c r="E536" s="29">
        <v>1</v>
      </c>
      <c r="F536" s="29">
        <v>4000</v>
      </c>
      <c r="G536" s="59"/>
      <c r="H536" s="127"/>
    </row>
    <row r="537" spans="1:8" x14ac:dyDescent="0.25">
      <c r="A537" s="27" t="s">
        <v>646</v>
      </c>
      <c r="B537" s="28">
        <v>1</v>
      </c>
      <c r="C537" s="87">
        <v>15000</v>
      </c>
      <c r="D537" s="29"/>
      <c r="E537" s="29"/>
      <c r="F537" s="29"/>
      <c r="G537" s="59"/>
      <c r="H537" s="127"/>
    </row>
    <row r="538" spans="1:8" x14ac:dyDescent="0.25">
      <c r="A538" s="26" t="s">
        <v>498</v>
      </c>
      <c r="B538" s="28">
        <v>1</v>
      </c>
      <c r="C538" s="87">
        <v>9800</v>
      </c>
      <c r="D538" s="29"/>
      <c r="E538" s="29">
        <v>1</v>
      </c>
      <c r="F538" s="29">
        <v>4000</v>
      </c>
      <c r="G538" s="59"/>
      <c r="H538" s="127"/>
    </row>
    <row r="539" spans="1:8" x14ac:dyDescent="0.25">
      <c r="A539" s="26" t="s">
        <v>647</v>
      </c>
      <c r="B539" s="28">
        <v>2</v>
      </c>
      <c r="C539" s="87">
        <v>82000</v>
      </c>
      <c r="D539" s="29"/>
      <c r="E539" s="29">
        <v>2</v>
      </c>
      <c r="F539" s="29">
        <v>20000</v>
      </c>
      <c r="G539" s="59"/>
      <c r="H539" s="127"/>
    </row>
    <row r="540" spans="1:8" x14ac:dyDescent="0.25">
      <c r="A540" s="26" t="s">
        <v>648</v>
      </c>
      <c r="B540" s="28">
        <v>1</v>
      </c>
      <c r="C540" s="87">
        <v>19900</v>
      </c>
      <c r="D540" s="29"/>
      <c r="E540" s="29">
        <v>1</v>
      </c>
      <c r="F540" s="29">
        <v>2000</v>
      </c>
      <c r="G540" s="59"/>
      <c r="H540" s="127"/>
    </row>
    <row r="541" spans="1:8" x14ac:dyDescent="0.25">
      <c r="A541" s="27" t="s">
        <v>649</v>
      </c>
      <c r="B541" s="28">
        <v>1</v>
      </c>
      <c r="C541" s="87">
        <v>25500</v>
      </c>
      <c r="D541" s="29"/>
      <c r="E541" s="29">
        <v>1</v>
      </c>
      <c r="F541" s="29">
        <v>4500</v>
      </c>
      <c r="G541" s="59"/>
      <c r="H541" s="128"/>
    </row>
    <row r="542" spans="1:8" x14ac:dyDescent="0.25">
      <c r="A542" s="27" t="s">
        <v>650</v>
      </c>
      <c r="B542" s="28">
        <v>1</v>
      </c>
      <c r="C542" s="87">
        <v>55000</v>
      </c>
      <c r="D542" s="29"/>
      <c r="E542" s="29"/>
      <c r="F542" s="29"/>
      <c r="G542" s="59"/>
      <c r="H542" s="127"/>
    </row>
    <row r="543" spans="1:8" x14ac:dyDescent="0.25">
      <c r="A543" s="27" t="s">
        <v>515</v>
      </c>
      <c r="B543" s="28">
        <v>2</v>
      </c>
      <c r="C543" s="87">
        <v>52000</v>
      </c>
      <c r="D543" s="29"/>
      <c r="E543" s="29"/>
      <c r="F543" s="29"/>
      <c r="G543" s="59"/>
      <c r="H543" s="127"/>
    </row>
    <row r="544" spans="1:8" x14ac:dyDescent="0.25">
      <c r="A544" s="26" t="s">
        <v>549</v>
      </c>
      <c r="B544" s="28">
        <v>1</v>
      </c>
      <c r="C544" s="87">
        <v>13500</v>
      </c>
      <c r="D544" s="29"/>
      <c r="E544" s="29">
        <v>1</v>
      </c>
      <c r="F544" s="29">
        <v>3000</v>
      </c>
      <c r="G544" s="59"/>
      <c r="H544" s="127"/>
    </row>
    <row r="545" spans="1:8" x14ac:dyDescent="0.25">
      <c r="A545" s="26" t="s">
        <v>330</v>
      </c>
      <c r="B545" s="28">
        <v>1</v>
      </c>
      <c r="C545" s="87">
        <v>21000</v>
      </c>
      <c r="D545" s="29"/>
      <c r="E545" s="29">
        <v>1</v>
      </c>
      <c r="F545" s="29">
        <v>5000</v>
      </c>
      <c r="G545" s="59"/>
      <c r="H545" s="127"/>
    </row>
    <row r="546" spans="1:8" x14ac:dyDescent="0.25">
      <c r="A546" s="26" t="s">
        <v>91</v>
      </c>
      <c r="B546" s="28">
        <v>1</v>
      </c>
      <c r="C546" s="87">
        <v>14800</v>
      </c>
      <c r="D546" s="29"/>
      <c r="E546" s="29">
        <v>1</v>
      </c>
      <c r="F546" s="29">
        <v>4000</v>
      </c>
      <c r="G546" s="59"/>
      <c r="H546" s="127"/>
    </row>
    <row r="547" spans="1:8" x14ac:dyDescent="0.25">
      <c r="A547" s="26" t="s">
        <v>392</v>
      </c>
      <c r="B547" s="28">
        <v>2</v>
      </c>
      <c r="C547" s="87">
        <v>88000</v>
      </c>
      <c r="D547" s="29"/>
      <c r="E547" s="29">
        <v>1</v>
      </c>
      <c r="F547" s="29">
        <v>10000</v>
      </c>
      <c r="G547" s="59"/>
      <c r="H547" s="127"/>
    </row>
    <row r="548" spans="1:8" x14ac:dyDescent="0.25">
      <c r="A548" s="26" t="s">
        <v>304</v>
      </c>
      <c r="B548" s="28">
        <v>1</v>
      </c>
      <c r="C548" s="87"/>
      <c r="D548" s="29">
        <v>13000</v>
      </c>
      <c r="E548" s="29">
        <v>1</v>
      </c>
      <c r="F548" s="29">
        <v>4000</v>
      </c>
      <c r="G548" s="59"/>
      <c r="H548" s="127"/>
    </row>
    <row r="549" spans="1:8" x14ac:dyDescent="0.25">
      <c r="A549" s="26" t="s">
        <v>651</v>
      </c>
      <c r="B549" s="28">
        <v>1</v>
      </c>
      <c r="C549" s="87"/>
      <c r="D549" s="29">
        <v>12500</v>
      </c>
      <c r="E549" s="29">
        <v>1</v>
      </c>
      <c r="F549" s="29">
        <v>4000</v>
      </c>
      <c r="G549" s="59"/>
      <c r="H549" s="127"/>
    </row>
    <row r="550" spans="1:8" x14ac:dyDescent="0.25">
      <c r="A550" s="26" t="s">
        <v>520</v>
      </c>
      <c r="B550" s="28">
        <v>1</v>
      </c>
      <c r="C550" s="87">
        <v>13000</v>
      </c>
      <c r="D550" s="29"/>
      <c r="E550" s="29">
        <v>1</v>
      </c>
      <c r="F550" s="29">
        <v>4000</v>
      </c>
      <c r="G550" s="59"/>
      <c r="H550" s="127"/>
    </row>
    <row r="551" spans="1:8" x14ac:dyDescent="0.25">
      <c r="A551" s="26" t="s">
        <v>258</v>
      </c>
      <c r="B551" s="28">
        <v>1</v>
      </c>
      <c r="C551" s="87">
        <v>21900</v>
      </c>
      <c r="D551" s="29"/>
      <c r="E551" s="29">
        <v>1</v>
      </c>
      <c r="F551" s="29">
        <v>5000</v>
      </c>
      <c r="G551" s="59"/>
      <c r="H551" s="127"/>
    </row>
    <row r="552" spans="1:8" x14ac:dyDescent="0.25">
      <c r="A552" s="26"/>
      <c r="B552" s="28"/>
      <c r="C552" s="87"/>
      <c r="D552" s="29"/>
      <c r="E552" s="29"/>
      <c r="F552" s="29"/>
      <c r="G552" s="59"/>
      <c r="H552" s="127"/>
    </row>
    <row r="553" spans="1:8" x14ac:dyDescent="0.25">
      <c r="A553" s="77" t="s">
        <v>219</v>
      </c>
      <c r="B553" s="78">
        <f>SUM(B525:B552)</f>
        <v>31</v>
      </c>
      <c r="C553" s="78">
        <f>SUM(C525:C552)</f>
        <v>619200</v>
      </c>
      <c r="D553" s="78">
        <f>SUM(D525:D550)</f>
        <v>79800</v>
      </c>
      <c r="E553" s="78">
        <f>SUM(E525:E551)</f>
        <v>23</v>
      </c>
      <c r="F553" s="78">
        <f>SUM(F525:F551)</f>
        <v>113000</v>
      </c>
      <c r="G553" s="78">
        <f>SUM(G525:G550)</f>
        <v>0</v>
      </c>
      <c r="H553" s="78">
        <f>SUM(H525:H550)</f>
        <v>4300</v>
      </c>
    </row>
    <row r="554" spans="1:8" x14ac:dyDescent="0.25">
      <c r="A554" s="79"/>
      <c r="B554" s="80"/>
      <c r="C554" s="80"/>
      <c r="D554" s="80"/>
      <c r="E554" s="80"/>
      <c r="F554" s="80"/>
      <c r="G554" s="80"/>
      <c r="H554" s="80"/>
    </row>
    <row r="555" spans="1:8" x14ac:dyDescent="0.25">
      <c r="A555" s="23">
        <v>619200</v>
      </c>
      <c r="B555" s="22" t="s">
        <v>38</v>
      </c>
      <c r="C555" s="141" t="s">
        <v>547</v>
      </c>
      <c r="D555" s="141"/>
      <c r="E555" s="81"/>
      <c r="F555" s="81"/>
      <c r="G555" s="85"/>
      <c r="H555" s="84"/>
    </row>
    <row r="558" spans="1:8" x14ac:dyDescent="0.25">
      <c r="A558" s="2203" t="s">
        <v>652</v>
      </c>
      <c r="B558" s="2204"/>
      <c r="C558" s="2204"/>
      <c r="D558" s="2204"/>
      <c r="E558" s="2204"/>
      <c r="F558" s="2204"/>
      <c r="G558" s="2204"/>
      <c r="H558" s="2204"/>
    </row>
    <row r="559" spans="1:8" x14ac:dyDescent="0.25">
      <c r="A559" s="6" t="s">
        <v>14</v>
      </c>
      <c r="B559" s="6" t="s">
        <v>5</v>
      </c>
      <c r="C559" s="6" t="s">
        <v>10</v>
      </c>
      <c r="D559" s="6" t="s">
        <v>11</v>
      </c>
      <c r="E559" s="6" t="s">
        <v>31</v>
      </c>
      <c r="F559" s="6" t="s">
        <v>27</v>
      </c>
      <c r="G559" s="21" t="s">
        <v>33</v>
      </c>
      <c r="H559" s="6" t="s">
        <v>32</v>
      </c>
    </row>
    <row r="560" spans="1:8" x14ac:dyDescent="0.25">
      <c r="A560" s="161" t="s">
        <v>653</v>
      </c>
      <c r="B560" s="162">
        <v>1</v>
      </c>
      <c r="C560" s="163">
        <v>27500</v>
      </c>
      <c r="D560" s="163"/>
      <c r="E560" s="164">
        <v>1</v>
      </c>
      <c r="F560" s="164">
        <v>4500</v>
      </c>
      <c r="G560" s="144">
        <v>1</v>
      </c>
      <c r="H560" s="143">
        <v>3000</v>
      </c>
    </row>
    <row r="561" spans="1:8" x14ac:dyDescent="0.25">
      <c r="A561" s="165" t="s">
        <v>279</v>
      </c>
      <c r="B561" s="162">
        <v>1</v>
      </c>
      <c r="C561" s="163">
        <v>30000</v>
      </c>
      <c r="D561" s="163"/>
      <c r="E561" s="164"/>
      <c r="F561" s="164"/>
      <c r="G561" s="144">
        <v>1</v>
      </c>
      <c r="H561" s="143">
        <v>5000</v>
      </c>
    </row>
    <row r="562" spans="1:8" x14ac:dyDescent="0.25">
      <c r="A562" s="165" t="s">
        <v>542</v>
      </c>
      <c r="B562" s="162">
        <v>1</v>
      </c>
      <c r="C562" s="163">
        <v>13800</v>
      </c>
      <c r="D562" s="163"/>
      <c r="E562" s="164"/>
      <c r="F562" s="164"/>
      <c r="G562" s="144">
        <v>1</v>
      </c>
      <c r="H562" s="143">
        <v>2000</v>
      </c>
    </row>
    <row r="563" spans="1:8" x14ac:dyDescent="0.25">
      <c r="A563" s="161" t="s">
        <v>122</v>
      </c>
      <c r="B563" s="162">
        <v>1</v>
      </c>
      <c r="C563" s="163">
        <v>35000</v>
      </c>
      <c r="D563" s="163"/>
      <c r="E563" s="164">
        <v>1</v>
      </c>
      <c r="F563" s="164">
        <v>5000</v>
      </c>
      <c r="G563" s="144">
        <v>1</v>
      </c>
      <c r="H563" s="143">
        <v>4500</v>
      </c>
    </row>
    <row r="564" spans="1:8" x14ac:dyDescent="0.25">
      <c r="A564" s="165" t="s">
        <v>502</v>
      </c>
      <c r="B564" s="162">
        <v>1</v>
      </c>
      <c r="C564" s="163">
        <v>45000</v>
      </c>
      <c r="D564" s="163"/>
      <c r="E564" s="164"/>
      <c r="F564" s="164"/>
      <c r="G564" s="144">
        <v>1</v>
      </c>
      <c r="H564" s="143">
        <v>4500</v>
      </c>
    </row>
    <row r="565" spans="1:8" x14ac:dyDescent="0.25">
      <c r="A565" s="161" t="s">
        <v>649</v>
      </c>
      <c r="B565" s="162">
        <v>1</v>
      </c>
      <c r="C565" s="166">
        <v>25500</v>
      </c>
      <c r="D565" s="163"/>
      <c r="E565" s="164">
        <v>1</v>
      </c>
      <c r="F565" s="164">
        <v>4500</v>
      </c>
      <c r="G565" s="144">
        <v>6</v>
      </c>
      <c r="H565" s="143">
        <v>27000</v>
      </c>
    </row>
    <row r="566" spans="1:8" x14ac:dyDescent="0.25">
      <c r="A566" s="161" t="s">
        <v>609</v>
      </c>
      <c r="B566" s="162">
        <v>1</v>
      </c>
      <c r="C566" s="163">
        <v>14800</v>
      </c>
      <c r="D566" s="163"/>
      <c r="E566" s="164">
        <v>1</v>
      </c>
      <c r="F566" s="164">
        <v>4000</v>
      </c>
      <c r="G566" s="144" t="s">
        <v>109</v>
      </c>
      <c r="H566" s="143">
        <v>5000</v>
      </c>
    </row>
    <row r="567" spans="1:8" x14ac:dyDescent="0.25">
      <c r="A567" s="161" t="s">
        <v>90</v>
      </c>
      <c r="B567" s="162">
        <v>1</v>
      </c>
      <c r="C567" s="163">
        <v>22000</v>
      </c>
      <c r="D567" s="163"/>
      <c r="E567" s="164">
        <v>1</v>
      </c>
      <c r="F567" s="164">
        <v>4000</v>
      </c>
      <c r="G567" s="144"/>
      <c r="H567" s="143"/>
    </row>
    <row r="568" spans="1:8" x14ac:dyDescent="0.25">
      <c r="A568" s="165" t="s">
        <v>654</v>
      </c>
      <c r="B568" s="162">
        <v>1</v>
      </c>
      <c r="C568" s="162">
        <v>32500</v>
      </c>
      <c r="D568" s="164"/>
      <c r="E568" s="164">
        <v>1</v>
      </c>
      <c r="F568" s="164">
        <v>4500</v>
      </c>
      <c r="G568" s="59"/>
      <c r="H568" s="127"/>
    </row>
    <row r="569" spans="1:8" x14ac:dyDescent="0.25">
      <c r="A569" s="161" t="s">
        <v>655</v>
      </c>
      <c r="B569" s="162">
        <v>1</v>
      </c>
      <c r="C569" s="162">
        <v>19000</v>
      </c>
      <c r="D569" s="164"/>
      <c r="E569" s="164">
        <v>3</v>
      </c>
      <c r="F569" s="164">
        <v>14000</v>
      </c>
      <c r="G569" s="59"/>
      <c r="H569" s="127"/>
    </row>
    <row r="570" spans="1:8" x14ac:dyDescent="0.25">
      <c r="A570" s="161" t="s">
        <v>520</v>
      </c>
      <c r="B570" s="162">
        <v>1</v>
      </c>
      <c r="C570" s="162">
        <v>13000</v>
      </c>
      <c r="D570" s="164"/>
      <c r="E570" s="164">
        <v>1</v>
      </c>
      <c r="F570" s="164">
        <v>4000</v>
      </c>
      <c r="G570" s="59"/>
      <c r="H570" s="127"/>
    </row>
    <row r="571" spans="1:8" x14ac:dyDescent="0.25">
      <c r="A571" s="161" t="s">
        <v>656</v>
      </c>
      <c r="B571" s="162">
        <v>1</v>
      </c>
      <c r="C571" s="162">
        <v>18600</v>
      </c>
      <c r="D571" s="164"/>
      <c r="E571" s="164"/>
      <c r="F571" s="164"/>
      <c r="G571" s="59"/>
      <c r="H571" s="127"/>
    </row>
    <row r="572" spans="1:8" x14ac:dyDescent="0.25">
      <c r="A572" s="165" t="s">
        <v>657</v>
      </c>
      <c r="B572" s="162">
        <v>2</v>
      </c>
      <c r="C572" s="162">
        <v>46500</v>
      </c>
      <c r="D572" s="164"/>
      <c r="E572" s="164">
        <v>4</v>
      </c>
      <c r="F572" s="164">
        <v>17500</v>
      </c>
      <c r="G572" s="59"/>
      <c r="H572" s="127"/>
    </row>
    <row r="573" spans="1:8" x14ac:dyDescent="0.25">
      <c r="A573" s="161"/>
      <c r="B573" s="162"/>
      <c r="C573" s="162"/>
      <c r="D573" s="164"/>
      <c r="E573" s="164"/>
      <c r="F573" s="164"/>
      <c r="G573" s="59"/>
      <c r="H573" s="127"/>
    </row>
    <row r="574" spans="1:8" x14ac:dyDescent="0.25">
      <c r="A574" s="77" t="s">
        <v>219</v>
      </c>
      <c r="B574" s="78">
        <f>SUM(B560:B573)</f>
        <v>14</v>
      </c>
      <c r="C574" s="78">
        <f>SUM(C560:C573)</f>
        <v>343200</v>
      </c>
      <c r="D574" s="78">
        <f>SUM(D560:D572)</f>
        <v>0</v>
      </c>
      <c r="E574" s="78">
        <f>SUM(E560:E572)</f>
        <v>14</v>
      </c>
      <c r="F574" s="78">
        <f>SUM(F560:F572)</f>
        <v>62000</v>
      </c>
      <c r="G574" s="78">
        <f>SUM(G560:G572)</f>
        <v>11</v>
      </c>
      <c r="H574" s="78">
        <f>SUM(H560:H572)</f>
        <v>51000</v>
      </c>
    </row>
    <row r="575" spans="1:8" x14ac:dyDescent="0.25">
      <c r="A575" s="79"/>
      <c r="B575" s="80"/>
      <c r="C575" s="80"/>
      <c r="D575" s="80"/>
      <c r="E575" s="80"/>
      <c r="F575" s="80"/>
      <c r="G575" s="80"/>
      <c r="H575" s="80"/>
    </row>
    <row r="576" spans="1:8" x14ac:dyDescent="0.25">
      <c r="A576" s="23">
        <v>343200</v>
      </c>
      <c r="B576" s="22" t="s">
        <v>38</v>
      </c>
      <c r="C576" s="141" t="s">
        <v>547</v>
      </c>
      <c r="D576" s="141"/>
      <c r="E576" s="81"/>
      <c r="F576" s="81"/>
      <c r="G576" s="85"/>
      <c r="H576" s="84"/>
    </row>
    <row r="579" spans="1:8" x14ac:dyDescent="0.25">
      <c r="A579" s="2203" t="s">
        <v>658</v>
      </c>
      <c r="B579" s="2204"/>
      <c r="C579" s="2204"/>
      <c r="D579" s="2204"/>
      <c r="E579" s="2204"/>
      <c r="F579" s="2204"/>
      <c r="G579" s="2204"/>
      <c r="H579" s="2204"/>
    </row>
    <row r="580" spans="1:8" x14ac:dyDescent="0.25">
      <c r="A580" s="6" t="s">
        <v>14</v>
      </c>
      <c r="B580" s="6" t="s">
        <v>5</v>
      </c>
      <c r="C580" s="6" t="s">
        <v>10</v>
      </c>
      <c r="D580" s="6" t="s">
        <v>11</v>
      </c>
      <c r="E580" s="6" t="s">
        <v>31</v>
      </c>
      <c r="F580" s="6" t="s">
        <v>27</v>
      </c>
      <c r="G580" s="21" t="s">
        <v>33</v>
      </c>
      <c r="H580" s="6" t="s">
        <v>32</v>
      </c>
    </row>
    <row r="581" spans="1:8" x14ac:dyDescent="0.25">
      <c r="A581" s="169" t="s">
        <v>655</v>
      </c>
      <c r="B581" s="162">
        <v>1</v>
      </c>
      <c r="C581" s="163">
        <v>33000</v>
      </c>
      <c r="D581" s="163"/>
      <c r="E581" s="164"/>
      <c r="F581" s="164"/>
      <c r="G581" s="144">
        <v>2</v>
      </c>
      <c r="H581" s="143">
        <v>16000</v>
      </c>
    </row>
    <row r="582" spans="1:8" x14ac:dyDescent="0.25">
      <c r="A582" s="170" t="s">
        <v>609</v>
      </c>
      <c r="B582" s="162">
        <v>1</v>
      </c>
      <c r="C582" s="163">
        <v>14300</v>
      </c>
      <c r="D582" s="163"/>
      <c r="E582" s="164">
        <v>1</v>
      </c>
      <c r="F582" s="164">
        <v>4500</v>
      </c>
      <c r="G582" s="144">
        <v>1</v>
      </c>
      <c r="H582" s="143">
        <v>4000</v>
      </c>
    </row>
    <row r="583" spans="1:8" x14ac:dyDescent="0.25">
      <c r="A583" s="170" t="s">
        <v>659</v>
      </c>
      <c r="B583" s="162">
        <v>1</v>
      </c>
      <c r="C583" s="163">
        <v>19600</v>
      </c>
      <c r="D583" s="163"/>
      <c r="E583" s="164">
        <v>1</v>
      </c>
      <c r="F583" s="164">
        <v>5000</v>
      </c>
      <c r="G583" s="144">
        <v>1</v>
      </c>
      <c r="H583" s="143">
        <v>4500</v>
      </c>
    </row>
    <row r="584" spans="1:8" x14ac:dyDescent="0.25">
      <c r="A584" s="169" t="s">
        <v>90</v>
      </c>
      <c r="B584" s="162">
        <v>1</v>
      </c>
      <c r="C584" s="163">
        <v>26000</v>
      </c>
      <c r="D584" s="163"/>
      <c r="E584" s="164"/>
      <c r="F584" s="164"/>
      <c r="G584" s="144" t="s">
        <v>109</v>
      </c>
      <c r="H584" s="143">
        <v>5000</v>
      </c>
    </row>
    <row r="585" spans="1:8" x14ac:dyDescent="0.25">
      <c r="A585" s="170" t="s">
        <v>330</v>
      </c>
      <c r="B585" s="162">
        <v>2</v>
      </c>
      <c r="C585" s="163">
        <v>52000</v>
      </c>
      <c r="D585" s="163"/>
      <c r="E585" s="164"/>
      <c r="F585" s="164"/>
      <c r="G585" s="144">
        <v>1</v>
      </c>
      <c r="H585" s="143">
        <v>5000</v>
      </c>
    </row>
    <row r="586" spans="1:8" x14ac:dyDescent="0.25">
      <c r="A586" s="169" t="s">
        <v>288</v>
      </c>
      <c r="B586" s="162">
        <v>1</v>
      </c>
      <c r="C586" s="166">
        <v>25000</v>
      </c>
      <c r="D586" s="163"/>
      <c r="E586" s="164">
        <v>2</v>
      </c>
      <c r="F586" s="164">
        <v>10000</v>
      </c>
      <c r="G586" s="144"/>
      <c r="H586" s="143"/>
    </row>
    <row r="587" spans="1:8" x14ac:dyDescent="0.25">
      <c r="A587" s="169" t="s">
        <v>472</v>
      </c>
      <c r="B587" s="162">
        <v>1</v>
      </c>
      <c r="C587" s="163">
        <v>7500</v>
      </c>
      <c r="D587" s="163"/>
      <c r="E587" s="164">
        <v>2</v>
      </c>
      <c r="F587" s="164">
        <v>8500</v>
      </c>
      <c r="G587" s="144"/>
      <c r="H587" s="143"/>
    </row>
    <row r="588" spans="1:8" x14ac:dyDescent="0.25">
      <c r="A588" s="169" t="s">
        <v>605</v>
      </c>
      <c r="B588" s="162">
        <v>1</v>
      </c>
      <c r="C588" s="163"/>
      <c r="D588" s="163">
        <v>24600</v>
      </c>
      <c r="E588" s="164"/>
      <c r="F588" s="164"/>
      <c r="G588" s="144"/>
      <c r="H588" s="143"/>
    </row>
    <row r="589" spans="1:8" x14ac:dyDescent="0.25">
      <c r="A589" s="169" t="s">
        <v>660</v>
      </c>
      <c r="B589" s="162">
        <v>1</v>
      </c>
      <c r="C589" s="163">
        <v>37500</v>
      </c>
      <c r="D589" s="163"/>
      <c r="E589" s="164"/>
      <c r="F589" s="164"/>
      <c r="G589" s="144"/>
      <c r="H589" s="143"/>
    </row>
    <row r="590" spans="1:8" x14ac:dyDescent="0.25">
      <c r="A590" s="170" t="s">
        <v>609</v>
      </c>
      <c r="B590" s="162">
        <v>1</v>
      </c>
      <c r="C590" s="163">
        <v>14800</v>
      </c>
      <c r="D590" s="163"/>
      <c r="E590" s="164">
        <v>1</v>
      </c>
      <c r="F590" s="164">
        <v>4000</v>
      </c>
      <c r="G590" s="144"/>
      <c r="H590" s="143"/>
    </row>
    <row r="591" spans="1:8" x14ac:dyDescent="0.25">
      <c r="A591" s="169" t="s">
        <v>653</v>
      </c>
      <c r="B591" s="162">
        <v>1</v>
      </c>
      <c r="C591" s="163">
        <v>27500</v>
      </c>
      <c r="D591" s="163"/>
      <c r="E591" s="164">
        <v>1</v>
      </c>
      <c r="F591" s="164">
        <v>4500</v>
      </c>
      <c r="G591" s="144"/>
      <c r="H591" s="143"/>
    </row>
    <row r="592" spans="1:8" x14ac:dyDescent="0.25">
      <c r="A592" s="169" t="s">
        <v>661</v>
      </c>
      <c r="B592" s="162">
        <v>1</v>
      </c>
      <c r="C592" s="163"/>
      <c r="D592" s="163">
        <v>37000</v>
      </c>
      <c r="E592" s="164"/>
      <c r="F592" s="164"/>
      <c r="G592" s="144"/>
      <c r="H592" s="143"/>
    </row>
    <row r="593" spans="1:8" x14ac:dyDescent="0.25">
      <c r="A593" s="169" t="s">
        <v>657</v>
      </c>
      <c r="B593" s="162">
        <v>1</v>
      </c>
      <c r="C593" s="163">
        <v>32000</v>
      </c>
      <c r="D593" s="163"/>
      <c r="E593" s="164"/>
      <c r="F593" s="164"/>
      <c r="G593" s="144"/>
      <c r="H593" s="143"/>
    </row>
    <row r="594" spans="1:8" x14ac:dyDescent="0.25">
      <c r="A594" s="169" t="s">
        <v>287</v>
      </c>
      <c r="B594" s="162">
        <v>2</v>
      </c>
      <c r="C594" s="163">
        <v>28600</v>
      </c>
      <c r="D594" s="163"/>
      <c r="E594" s="164">
        <v>2</v>
      </c>
      <c r="F594" s="164">
        <v>9000</v>
      </c>
      <c r="G594" s="144"/>
      <c r="H594" s="143"/>
    </row>
    <row r="595" spans="1:8" x14ac:dyDescent="0.25">
      <c r="A595" s="169" t="s">
        <v>287</v>
      </c>
      <c r="B595" s="162">
        <v>2</v>
      </c>
      <c r="C595" s="162">
        <v>28600</v>
      </c>
      <c r="D595" s="164"/>
      <c r="E595" s="164">
        <v>2</v>
      </c>
      <c r="F595" s="164">
        <v>9000</v>
      </c>
      <c r="G595" s="59"/>
      <c r="H595" s="127"/>
    </row>
    <row r="596" spans="1:8" x14ac:dyDescent="0.25">
      <c r="A596" s="161"/>
      <c r="B596" s="162"/>
      <c r="C596" s="162"/>
      <c r="D596" s="164"/>
      <c r="E596" s="164"/>
      <c r="F596" s="164"/>
      <c r="G596" s="59"/>
      <c r="H596" s="127"/>
    </row>
    <row r="597" spans="1:8" x14ac:dyDescent="0.25">
      <c r="A597" s="77" t="s">
        <v>219</v>
      </c>
      <c r="B597" s="78">
        <f>SUM(B581:B596)</f>
        <v>18</v>
      </c>
      <c r="C597" s="78">
        <f>SUM(C581:C596)</f>
        <v>346400</v>
      </c>
      <c r="D597" s="78">
        <f>SUM(D581:D595)</f>
        <v>61600</v>
      </c>
      <c r="E597" s="78">
        <f>SUM(E581:E595)</f>
        <v>12</v>
      </c>
      <c r="F597" s="78">
        <f>SUM(F581:F595)</f>
        <v>54500</v>
      </c>
      <c r="G597" s="78">
        <f>SUM(G581:G595)</f>
        <v>5</v>
      </c>
      <c r="H597" s="78">
        <f>SUM(H581:H595)</f>
        <v>34500</v>
      </c>
    </row>
    <row r="598" spans="1:8" x14ac:dyDescent="0.25">
      <c r="A598" s="79"/>
      <c r="B598" s="80"/>
      <c r="C598" s="80"/>
      <c r="D598" s="80"/>
      <c r="E598" s="80"/>
      <c r="F598" s="80"/>
      <c r="G598" s="80"/>
      <c r="H598" s="80"/>
    </row>
    <row r="599" spans="1:8" x14ac:dyDescent="0.25">
      <c r="A599" s="23">
        <v>346400</v>
      </c>
      <c r="B599" s="22" t="s">
        <v>38</v>
      </c>
      <c r="C599" s="141" t="s">
        <v>547</v>
      </c>
      <c r="D599" s="141"/>
      <c r="E599" s="81"/>
      <c r="F599" s="81"/>
      <c r="G599" s="85"/>
      <c r="H599" s="84"/>
    </row>
    <row r="602" spans="1:8" x14ac:dyDescent="0.25">
      <c r="A602" s="2203" t="s">
        <v>662</v>
      </c>
      <c r="B602" s="2204"/>
      <c r="C602" s="2204"/>
      <c r="D602" s="2204"/>
      <c r="E602" s="2204"/>
      <c r="F602" s="2204"/>
      <c r="G602" s="2204"/>
      <c r="H602" s="2204"/>
    </row>
    <row r="603" spans="1:8" x14ac:dyDescent="0.25">
      <c r="A603" s="6" t="s">
        <v>14</v>
      </c>
      <c r="B603" s="6" t="s">
        <v>5</v>
      </c>
      <c r="C603" s="6" t="s">
        <v>10</v>
      </c>
      <c r="D603" s="6" t="s">
        <v>11</v>
      </c>
      <c r="E603" s="6" t="s">
        <v>31</v>
      </c>
      <c r="F603" s="6" t="s">
        <v>27</v>
      </c>
      <c r="G603" s="21" t="s">
        <v>33</v>
      </c>
      <c r="H603" s="6" t="s">
        <v>32</v>
      </c>
    </row>
    <row r="604" spans="1:8" x14ac:dyDescent="0.25">
      <c r="A604" s="169" t="s">
        <v>122</v>
      </c>
      <c r="B604" s="162">
        <v>1</v>
      </c>
      <c r="C604" s="163">
        <v>35500</v>
      </c>
      <c r="D604" s="163"/>
      <c r="E604" s="164">
        <v>1</v>
      </c>
      <c r="F604" s="164">
        <v>4500</v>
      </c>
      <c r="G604" s="144" t="s">
        <v>109</v>
      </c>
      <c r="H604" s="143">
        <v>2100</v>
      </c>
    </row>
    <row r="605" spans="1:8" x14ac:dyDescent="0.25">
      <c r="A605" s="170" t="s">
        <v>549</v>
      </c>
      <c r="B605" s="162">
        <v>1</v>
      </c>
      <c r="C605" s="163">
        <v>16500</v>
      </c>
      <c r="D605" s="163"/>
      <c r="E605" s="164"/>
      <c r="F605" s="164"/>
      <c r="G605" s="144">
        <v>1</v>
      </c>
      <c r="H605" s="143">
        <v>5000</v>
      </c>
    </row>
    <row r="606" spans="1:8" x14ac:dyDescent="0.25">
      <c r="A606" s="170" t="s">
        <v>105</v>
      </c>
      <c r="B606" s="162">
        <v>1</v>
      </c>
      <c r="C606" s="163">
        <v>22800</v>
      </c>
      <c r="D606" s="163"/>
      <c r="E606" s="164"/>
      <c r="F606" s="164"/>
      <c r="G606" s="144">
        <v>1</v>
      </c>
      <c r="H606" s="143">
        <v>4000</v>
      </c>
    </row>
    <row r="607" spans="1:8" x14ac:dyDescent="0.25">
      <c r="A607" s="169" t="s">
        <v>663</v>
      </c>
      <c r="B607" s="162">
        <v>1</v>
      </c>
      <c r="C607" s="163">
        <v>11500</v>
      </c>
      <c r="D607" s="163"/>
      <c r="E607" s="164">
        <v>1</v>
      </c>
      <c r="F607" s="164">
        <v>4000</v>
      </c>
      <c r="G607" s="144">
        <v>1</v>
      </c>
      <c r="H607" s="143">
        <v>5000</v>
      </c>
    </row>
    <row r="608" spans="1:8" x14ac:dyDescent="0.25">
      <c r="A608" s="170" t="s">
        <v>645</v>
      </c>
      <c r="B608" s="162">
        <v>1</v>
      </c>
      <c r="C608" s="163">
        <v>19600</v>
      </c>
      <c r="D608" s="163"/>
      <c r="E608" s="164">
        <v>1</v>
      </c>
      <c r="F608" s="164">
        <v>5000</v>
      </c>
      <c r="G608" s="144"/>
      <c r="H608" s="143"/>
    </row>
    <row r="609" spans="1:8" x14ac:dyDescent="0.25">
      <c r="A609" s="169" t="s">
        <v>234</v>
      </c>
      <c r="B609" s="162">
        <v>1</v>
      </c>
      <c r="C609" s="166"/>
      <c r="D609" s="163">
        <v>14500</v>
      </c>
      <c r="E609" s="164">
        <v>1</v>
      </c>
      <c r="F609" s="164">
        <v>4500</v>
      </c>
      <c r="G609" s="144"/>
      <c r="H609" s="143"/>
    </row>
    <row r="610" spans="1:8" x14ac:dyDescent="0.25">
      <c r="A610" s="169" t="s">
        <v>664</v>
      </c>
      <c r="B610" s="162">
        <v>1</v>
      </c>
      <c r="C610" s="163">
        <v>18000</v>
      </c>
      <c r="D610" s="163"/>
      <c r="E610" s="164">
        <v>1</v>
      </c>
      <c r="F610" s="164">
        <v>2000</v>
      </c>
      <c r="G610" s="144"/>
      <c r="H610" s="143"/>
    </row>
    <row r="611" spans="1:8" x14ac:dyDescent="0.25">
      <c r="A611" s="169" t="s">
        <v>520</v>
      </c>
      <c r="B611" s="162">
        <v>1</v>
      </c>
      <c r="C611" s="163">
        <v>13000</v>
      </c>
      <c r="D611" s="163"/>
      <c r="E611" s="164">
        <v>1</v>
      </c>
      <c r="F611" s="164">
        <v>4000</v>
      </c>
      <c r="G611" s="144"/>
      <c r="H611" s="143"/>
    </row>
    <row r="612" spans="1:8" x14ac:dyDescent="0.25">
      <c r="A612" s="169" t="s">
        <v>665</v>
      </c>
      <c r="B612" s="162">
        <v>1</v>
      </c>
      <c r="C612" s="163">
        <v>24000</v>
      </c>
      <c r="D612" s="163"/>
      <c r="E612" s="164">
        <v>1</v>
      </c>
      <c r="F612" s="164">
        <v>5000</v>
      </c>
      <c r="G612" s="144"/>
      <c r="H612" s="143"/>
    </row>
    <row r="613" spans="1:8" x14ac:dyDescent="0.25">
      <c r="A613" s="169" t="s">
        <v>122</v>
      </c>
      <c r="B613" s="162">
        <v>1</v>
      </c>
      <c r="C613" s="163">
        <v>10000</v>
      </c>
      <c r="D613" s="163">
        <v>30000</v>
      </c>
      <c r="E613" s="164"/>
      <c r="F613" s="164"/>
      <c r="G613" s="144"/>
      <c r="H613" s="143"/>
    </row>
    <row r="614" spans="1:8" x14ac:dyDescent="0.25">
      <c r="A614" s="169" t="s">
        <v>502</v>
      </c>
      <c r="B614" s="162">
        <v>1</v>
      </c>
      <c r="C614" s="163">
        <v>39000</v>
      </c>
      <c r="D614" s="163"/>
      <c r="E614" s="164">
        <v>1</v>
      </c>
      <c r="F614" s="164">
        <v>6000</v>
      </c>
      <c r="G614" s="144"/>
      <c r="H614" s="143"/>
    </row>
    <row r="615" spans="1:8" x14ac:dyDescent="0.25">
      <c r="A615" s="169" t="s">
        <v>393</v>
      </c>
      <c r="B615" s="162">
        <v>1</v>
      </c>
      <c r="C615" s="163">
        <v>19600</v>
      </c>
      <c r="D615" s="163"/>
      <c r="E615" s="164">
        <v>1</v>
      </c>
      <c r="F615" s="164">
        <v>5000</v>
      </c>
      <c r="G615" s="144"/>
      <c r="H615" s="143"/>
    </row>
    <row r="616" spans="1:8" x14ac:dyDescent="0.25">
      <c r="A616" s="169" t="s">
        <v>91</v>
      </c>
      <c r="B616" s="162">
        <v>1</v>
      </c>
      <c r="C616" s="163">
        <v>14300</v>
      </c>
      <c r="D616" s="163"/>
      <c r="E616" s="164">
        <v>1</v>
      </c>
      <c r="F616" s="164">
        <v>4500</v>
      </c>
      <c r="G616" s="144"/>
      <c r="H616" s="143"/>
    </row>
    <row r="617" spans="1:8" x14ac:dyDescent="0.25">
      <c r="A617" s="161"/>
      <c r="B617" s="162"/>
      <c r="C617" s="162"/>
      <c r="D617" s="164"/>
      <c r="E617" s="164"/>
      <c r="F617" s="164"/>
      <c r="G617" s="59"/>
      <c r="H617" s="127"/>
    </row>
    <row r="618" spans="1:8" x14ac:dyDescent="0.25">
      <c r="A618" s="77" t="s">
        <v>219</v>
      </c>
      <c r="B618" s="78">
        <f>SUM(B604:B617)</f>
        <v>13</v>
      </c>
      <c r="C618" s="78">
        <f>SUM(C604:C617)</f>
        <v>243800</v>
      </c>
      <c r="D618" s="78">
        <f>SUM(D604:D616)</f>
        <v>44500</v>
      </c>
      <c r="E618" s="78">
        <f>SUM(E604:E616)</f>
        <v>10</v>
      </c>
      <c r="F618" s="78">
        <f>SUM(F604:F616)</f>
        <v>44500</v>
      </c>
      <c r="G618" s="78">
        <f>SUM(G604:G616)</f>
        <v>3</v>
      </c>
      <c r="H618" s="78">
        <f>SUM(H604:H616)</f>
        <v>16100</v>
      </c>
    </row>
    <row r="619" spans="1:8" x14ac:dyDescent="0.25">
      <c r="A619" s="79"/>
      <c r="B619" s="80"/>
      <c r="C619" s="80"/>
      <c r="D619" s="80"/>
      <c r="E619" s="80"/>
      <c r="F619" s="80"/>
      <c r="G619" s="80"/>
      <c r="H619" s="80"/>
    </row>
    <row r="620" spans="1:8" x14ac:dyDescent="0.25">
      <c r="A620" s="23">
        <v>243800</v>
      </c>
      <c r="B620" s="22" t="s">
        <v>38</v>
      </c>
      <c r="C620" s="141" t="s">
        <v>547</v>
      </c>
      <c r="D620" s="141"/>
      <c r="E620" s="81"/>
      <c r="F620" s="81"/>
      <c r="G620" s="85"/>
      <c r="H620" s="84"/>
    </row>
    <row r="623" spans="1:8" x14ac:dyDescent="0.25">
      <c r="A623" s="2203" t="s">
        <v>666</v>
      </c>
      <c r="B623" s="2204"/>
      <c r="C623" s="2204"/>
      <c r="D623" s="2204"/>
      <c r="E623" s="2204"/>
      <c r="F623" s="2204"/>
      <c r="G623" s="2204"/>
      <c r="H623" s="2204"/>
    </row>
    <row r="624" spans="1:8" x14ac:dyDescent="0.25">
      <c r="A624" s="6" t="s">
        <v>14</v>
      </c>
      <c r="B624" s="6" t="s">
        <v>5</v>
      </c>
      <c r="C624" s="6" t="s">
        <v>10</v>
      </c>
      <c r="D624" s="6" t="s">
        <v>11</v>
      </c>
      <c r="E624" s="6" t="s">
        <v>31</v>
      </c>
      <c r="F624" s="6" t="s">
        <v>27</v>
      </c>
      <c r="G624" s="21" t="s">
        <v>33</v>
      </c>
      <c r="H624" s="6" t="s">
        <v>32</v>
      </c>
    </row>
    <row r="625" spans="1:8" x14ac:dyDescent="0.25">
      <c r="A625" s="171" t="s">
        <v>331</v>
      </c>
      <c r="B625" s="162">
        <v>1</v>
      </c>
      <c r="C625" s="163">
        <v>13000</v>
      </c>
      <c r="D625" s="163"/>
      <c r="E625" s="164">
        <v>1</v>
      </c>
      <c r="F625" s="164">
        <v>4000</v>
      </c>
      <c r="G625" s="144" t="s">
        <v>109</v>
      </c>
      <c r="H625" s="143">
        <v>1400</v>
      </c>
    </row>
    <row r="626" spans="1:8" x14ac:dyDescent="0.25">
      <c r="A626" s="172" t="s">
        <v>244</v>
      </c>
      <c r="B626" s="162">
        <v>1</v>
      </c>
      <c r="C626" s="163">
        <v>16000</v>
      </c>
      <c r="D626" s="163"/>
      <c r="E626" s="164">
        <v>1</v>
      </c>
      <c r="F626" s="164">
        <v>4000</v>
      </c>
      <c r="G626" s="144">
        <v>1</v>
      </c>
      <c r="H626" s="143">
        <v>4000</v>
      </c>
    </row>
    <row r="627" spans="1:8" x14ac:dyDescent="0.25">
      <c r="A627" s="172" t="s">
        <v>667</v>
      </c>
      <c r="B627" s="162">
        <v>1</v>
      </c>
      <c r="C627" s="163">
        <v>10500</v>
      </c>
      <c r="D627" s="163"/>
      <c r="E627" s="164">
        <v>1</v>
      </c>
      <c r="F627" s="164">
        <v>4000</v>
      </c>
      <c r="G627" s="144"/>
      <c r="H627" s="143"/>
    </row>
    <row r="628" spans="1:8" x14ac:dyDescent="0.25">
      <c r="A628" s="171" t="s">
        <v>609</v>
      </c>
      <c r="B628" s="162">
        <v>1</v>
      </c>
      <c r="C628" s="163">
        <v>14300</v>
      </c>
      <c r="D628" s="163"/>
      <c r="E628" s="164">
        <v>1</v>
      </c>
      <c r="F628" s="164">
        <v>4500</v>
      </c>
      <c r="G628" s="144"/>
      <c r="H628" s="143"/>
    </row>
    <row r="629" spans="1:8" x14ac:dyDescent="0.25">
      <c r="A629" s="172" t="s">
        <v>649</v>
      </c>
      <c r="B629" s="162">
        <v>1</v>
      </c>
      <c r="C629" s="163">
        <v>16000</v>
      </c>
      <c r="D629" s="163"/>
      <c r="E629" s="164">
        <v>3</v>
      </c>
      <c r="F629" s="164">
        <v>14000</v>
      </c>
      <c r="G629" s="144"/>
      <c r="H629" s="143"/>
    </row>
    <row r="630" spans="1:8" x14ac:dyDescent="0.25">
      <c r="A630" s="171" t="s">
        <v>90</v>
      </c>
      <c r="B630" s="162">
        <v>1</v>
      </c>
      <c r="C630" s="166"/>
      <c r="D630" s="163">
        <v>26000</v>
      </c>
      <c r="E630" s="164"/>
      <c r="F630" s="164"/>
      <c r="G630" s="144"/>
      <c r="H630" s="143"/>
    </row>
    <row r="631" spans="1:8" x14ac:dyDescent="0.25">
      <c r="A631" s="171" t="s">
        <v>105</v>
      </c>
      <c r="B631" s="162">
        <v>1</v>
      </c>
      <c r="C631" s="163"/>
      <c r="D631" s="163">
        <v>18800</v>
      </c>
      <c r="E631" s="164">
        <v>1</v>
      </c>
      <c r="F631" s="164">
        <v>4000</v>
      </c>
      <c r="G631" s="144"/>
      <c r="H631" s="143"/>
    </row>
    <row r="632" spans="1:8" x14ac:dyDescent="0.25">
      <c r="A632" s="171" t="s">
        <v>90</v>
      </c>
      <c r="B632" s="162">
        <v>1</v>
      </c>
      <c r="C632" s="163">
        <v>22000</v>
      </c>
      <c r="D632" s="163"/>
      <c r="E632" s="164">
        <v>1</v>
      </c>
      <c r="F632" s="164">
        <v>4000</v>
      </c>
      <c r="G632" s="144"/>
      <c r="H632" s="143"/>
    </row>
    <row r="633" spans="1:8" x14ac:dyDescent="0.25">
      <c r="A633" s="171" t="s">
        <v>331</v>
      </c>
      <c r="B633" s="162">
        <v>1</v>
      </c>
      <c r="C633" s="163"/>
      <c r="D633" s="163">
        <v>8500</v>
      </c>
      <c r="E633" s="164">
        <v>2</v>
      </c>
      <c r="F633" s="164">
        <v>8500</v>
      </c>
      <c r="G633" s="144"/>
      <c r="H633" s="143"/>
    </row>
    <row r="634" spans="1:8" x14ac:dyDescent="0.25">
      <c r="A634" s="161"/>
      <c r="B634" s="162"/>
      <c r="C634" s="162"/>
      <c r="D634" s="164"/>
      <c r="E634" s="164"/>
      <c r="F634" s="164"/>
      <c r="G634" s="59"/>
      <c r="H634" s="127"/>
    </row>
    <row r="635" spans="1:8" x14ac:dyDescent="0.25">
      <c r="A635" s="77" t="s">
        <v>219</v>
      </c>
      <c r="B635" s="78">
        <f>SUM(B625:B634)</f>
        <v>9</v>
      </c>
      <c r="C635" s="78">
        <f>SUM(C625:C634)</f>
        <v>91800</v>
      </c>
      <c r="D635" s="78">
        <f>SUM(D625:D633)</f>
        <v>53300</v>
      </c>
      <c r="E635" s="78">
        <f>SUM(E625:E633)</f>
        <v>11</v>
      </c>
      <c r="F635" s="78">
        <f>SUM(F625:F633)</f>
        <v>47000</v>
      </c>
      <c r="G635" s="78">
        <f>SUM(G625:G633)</f>
        <v>1</v>
      </c>
      <c r="H635" s="78">
        <f>SUM(H625:H633)</f>
        <v>5400</v>
      </c>
    </row>
    <row r="636" spans="1:8" x14ac:dyDescent="0.25">
      <c r="A636" s="79"/>
      <c r="B636" s="80"/>
      <c r="C636" s="80"/>
      <c r="D636" s="80"/>
      <c r="E636" s="80"/>
      <c r="F636" s="80"/>
      <c r="G636" s="80"/>
      <c r="H636" s="80"/>
    </row>
    <row r="637" spans="1:8" x14ac:dyDescent="0.25">
      <c r="A637" s="23">
        <v>91800</v>
      </c>
      <c r="B637" s="22" t="s">
        <v>38</v>
      </c>
      <c r="C637" s="141" t="s">
        <v>547</v>
      </c>
      <c r="D637" s="141"/>
      <c r="E637" s="81"/>
      <c r="F637" s="81"/>
      <c r="G637" s="85"/>
      <c r="H637" s="84"/>
    </row>
    <row r="640" spans="1:8" x14ac:dyDescent="0.25">
      <c r="A640" s="2203" t="s">
        <v>668</v>
      </c>
      <c r="B640" s="2204"/>
      <c r="C640" s="2204"/>
      <c r="D640" s="2204"/>
      <c r="E640" s="2204"/>
      <c r="F640" s="2204"/>
      <c r="G640" s="2204"/>
      <c r="H640" s="2204"/>
    </row>
    <row r="641" spans="1:8" x14ac:dyDescent="0.25">
      <c r="A641" s="6" t="s">
        <v>14</v>
      </c>
      <c r="B641" s="6" t="s">
        <v>5</v>
      </c>
      <c r="C641" s="6" t="s">
        <v>10</v>
      </c>
      <c r="D641" s="6" t="s">
        <v>11</v>
      </c>
      <c r="E641" s="6" t="s">
        <v>31</v>
      </c>
      <c r="F641" s="6" t="s">
        <v>27</v>
      </c>
      <c r="G641" s="21" t="s">
        <v>33</v>
      </c>
      <c r="H641" s="6" t="s">
        <v>32</v>
      </c>
    </row>
    <row r="642" spans="1:8" x14ac:dyDescent="0.25">
      <c r="A642" s="173" t="s">
        <v>331</v>
      </c>
      <c r="B642" s="162">
        <v>1</v>
      </c>
      <c r="C642" s="163"/>
      <c r="D642" s="163">
        <v>17000</v>
      </c>
      <c r="E642" s="164"/>
      <c r="F642" s="164"/>
      <c r="G642" s="144">
        <v>1</v>
      </c>
      <c r="H642" s="143">
        <v>4500</v>
      </c>
    </row>
    <row r="643" spans="1:8" x14ac:dyDescent="0.25">
      <c r="A643" s="174" t="s">
        <v>502</v>
      </c>
      <c r="B643" s="162">
        <v>1</v>
      </c>
      <c r="C643" s="163">
        <v>45000</v>
      </c>
      <c r="D643" s="163"/>
      <c r="E643" s="164"/>
      <c r="F643" s="164"/>
      <c r="G643" s="144" t="s">
        <v>109</v>
      </c>
      <c r="H643" s="143">
        <v>4300</v>
      </c>
    </row>
    <row r="644" spans="1:8" x14ac:dyDescent="0.25">
      <c r="A644" s="174" t="s">
        <v>609</v>
      </c>
      <c r="B644" s="162">
        <v>1</v>
      </c>
      <c r="C644" s="163">
        <v>14300</v>
      </c>
      <c r="D644" s="163"/>
      <c r="E644" s="164">
        <v>1</v>
      </c>
      <c r="F644" s="164">
        <v>4500</v>
      </c>
      <c r="G644" s="144"/>
      <c r="H644" s="143"/>
    </row>
    <row r="645" spans="1:8" x14ac:dyDescent="0.25">
      <c r="A645" s="173" t="s">
        <v>660</v>
      </c>
      <c r="B645" s="162">
        <v>1</v>
      </c>
      <c r="C645" s="163">
        <v>33000</v>
      </c>
      <c r="D645" s="163"/>
      <c r="E645" s="164">
        <v>1</v>
      </c>
      <c r="F645" s="164">
        <v>4500</v>
      </c>
      <c r="G645" s="144"/>
      <c r="H645" s="143"/>
    </row>
    <row r="646" spans="1:8" x14ac:dyDescent="0.25">
      <c r="A646" s="174" t="s">
        <v>609</v>
      </c>
      <c r="B646" s="162">
        <v>1</v>
      </c>
      <c r="C646" s="163">
        <v>14300</v>
      </c>
      <c r="D646" s="163"/>
      <c r="E646" s="164">
        <v>1</v>
      </c>
      <c r="F646" s="164">
        <v>4500</v>
      </c>
      <c r="G646" s="144"/>
      <c r="H646" s="143"/>
    </row>
    <row r="647" spans="1:8" x14ac:dyDescent="0.25">
      <c r="A647" s="173" t="s">
        <v>248</v>
      </c>
      <c r="B647" s="162">
        <v>4</v>
      </c>
      <c r="C647" s="166"/>
      <c r="D647" s="166">
        <v>98400</v>
      </c>
      <c r="E647" s="164"/>
      <c r="F647" s="164"/>
      <c r="G647" s="144"/>
      <c r="H647" s="143"/>
    </row>
    <row r="648" spans="1:8" x14ac:dyDescent="0.25">
      <c r="A648" s="173" t="s">
        <v>454</v>
      </c>
      <c r="B648" s="162">
        <v>1</v>
      </c>
      <c r="C648" s="163"/>
      <c r="D648" s="163">
        <v>19600</v>
      </c>
      <c r="E648" s="164">
        <v>1</v>
      </c>
      <c r="F648" s="164">
        <v>5000</v>
      </c>
      <c r="G648" s="144"/>
      <c r="H648" s="143"/>
    </row>
    <row r="649" spans="1:8" x14ac:dyDescent="0.25">
      <c r="A649" s="173" t="s">
        <v>266</v>
      </c>
      <c r="B649" s="162">
        <v>1</v>
      </c>
      <c r="C649" s="163"/>
      <c r="D649" s="163"/>
      <c r="E649" s="164"/>
      <c r="F649" s="164"/>
      <c r="G649" s="144">
        <v>1</v>
      </c>
      <c r="H649" s="143" t="s">
        <v>672</v>
      </c>
    </row>
    <row r="650" spans="1:8" x14ac:dyDescent="0.25">
      <c r="A650" s="173" t="s">
        <v>669</v>
      </c>
      <c r="B650" s="162">
        <v>1</v>
      </c>
      <c r="C650" s="163">
        <v>21000</v>
      </c>
      <c r="D650" s="163"/>
      <c r="E650" s="164"/>
      <c r="F650" s="164"/>
      <c r="G650" s="144"/>
      <c r="H650" s="143"/>
    </row>
    <row r="651" spans="1:8" x14ac:dyDescent="0.25">
      <c r="A651" s="173" t="s">
        <v>122</v>
      </c>
      <c r="B651" s="162">
        <v>1</v>
      </c>
      <c r="C651" s="163">
        <v>35000</v>
      </c>
      <c r="D651" s="163"/>
      <c r="E651" s="164">
        <v>1</v>
      </c>
      <c r="F651" s="164">
        <v>5000</v>
      </c>
      <c r="G651" s="144"/>
      <c r="H651" s="143"/>
    </row>
    <row r="652" spans="1:8" x14ac:dyDescent="0.25">
      <c r="A652" s="173" t="s">
        <v>670</v>
      </c>
      <c r="B652" s="162">
        <v>1</v>
      </c>
      <c r="C652" s="163"/>
      <c r="D652" s="163">
        <v>25500</v>
      </c>
      <c r="E652" s="164"/>
      <c r="F652" s="164"/>
      <c r="G652" s="144"/>
      <c r="H652" s="143"/>
    </row>
    <row r="653" spans="1:8" x14ac:dyDescent="0.25">
      <c r="A653" s="173" t="s">
        <v>609</v>
      </c>
      <c r="B653" s="162">
        <v>1</v>
      </c>
      <c r="C653" s="163">
        <v>14800</v>
      </c>
      <c r="D653" s="163"/>
      <c r="E653" s="164">
        <v>1</v>
      </c>
      <c r="F653" s="164">
        <v>4000</v>
      </c>
      <c r="G653" s="144"/>
      <c r="H653" s="143"/>
    </row>
    <row r="654" spans="1:8" x14ac:dyDescent="0.25">
      <c r="A654" s="173" t="s">
        <v>671</v>
      </c>
      <c r="B654" s="162">
        <v>1</v>
      </c>
      <c r="C654" s="163">
        <v>10500</v>
      </c>
      <c r="D654" s="163"/>
      <c r="E654" s="164">
        <v>1</v>
      </c>
      <c r="F654" s="164">
        <v>4000</v>
      </c>
      <c r="G654" s="144"/>
      <c r="H654" s="143"/>
    </row>
    <row r="655" spans="1:8" x14ac:dyDescent="0.25">
      <c r="A655" s="173" t="s">
        <v>609</v>
      </c>
      <c r="B655" s="162">
        <v>1</v>
      </c>
      <c r="C655" s="163">
        <v>18800</v>
      </c>
      <c r="D655" s="163"/>
      <c r="E655" s="164"/>
      <c r="F655" s="164"/>
      <c r="G655" s="144"/>
      <c r="H655" s="143"/>
    </row>
    <row r="656" spans="1:8" x14ac:dyDescent="0.25">
      <c r="A656" s="173" t="s">
        <v>549</v>
      </c>
      <c r="B656" s="162">
        <v>1</v>
      </c>
      <c r="C656" s="163">
        <v>12500</v>
      </c>
      <c r="D656" s="163"/>
      <c r="E656" s="164">
        <v>1</v>
      </c>
      <c r="F656" s="164">
        <v>4000</v>
      </c>
      <c r="G656" s="144"/>
      <c r="H656" s="143"/>
    </row>
    <row r="657" spans="1:8" x14ac:dyDescent="0.25">
      <c r="A657" s="173" t="s">
        <v>230</v>
      </c>
      <c r="B657" s="162">
        <v>4</v>
      </c>
      <c r="C657" s="163"/>
      <c r="D657" s="163">
        <v>212000</v>
      </c>
      <c r="E657" s="164">
        <v>4</v>
      </c>
      <c r="F657" s="164">
        <v>48000</v>
      </c>
      <c r="G657" s="144"/>
      <c r="H657" s="143"/>
    </row>
    <row r="658" spans="1:8" x14ac:dyDescent="0.25">
      <c r="A658" s="173" t="s">
        <v>657</v>
      </c>
      <c r="B658" s="162">
        <v>1</v>
      </c>
      <c r="C658" s="163"/>
      <c r="D658" s="163">
        <v>27500</v>
      </c>
      <c r="E658" s="164">
        <v>1</v>
      </c>
      <c r="F658" s="164">
        <v>4500</v>
      </c>
      <c r="G658" s="144"/>
      <c r="H658" s="143"/>
    </row>
    <row r="659" spans="1:8" x14ac:dyDescent="0.25">
      <c r="A659" s="175" t="s">
        <v>673</v>
      </c>
      <c r="B659" s="162">
        <v>1</v>
      </c>
      <c r="C659" s="163">
        <v>23500</v>
      </c>
      <c r="D659" s="163"/>
      <c r="E659" s="164"/>
      <c r="F659" s="164"/>
      <c r="G659" s="144"/>
      <c r="H659" s="143"/>
    </row>
    <row r="660" spans="1:8" x14ac:dyDescent="0.25">
      <c r="A660" s="175" t="s">
        <v>674</v>
      </c>
      <c r="B660" s="162">
        <v>2</v>
      </c>
      <c r="C660" s="163"/>
      <c r="D660" s="163">
        <v>84000</v>
      </c>
      <c r="E660" s="164"/>
      <c r="F660" s="164"/>
      <c r="G660" s="144"/>
      <c r="H660" s="143"/>
    </row>
    <row r="661" spans="1:8" x14ac:dyDescent="0.25">
      <c r="A661" s="175" t="s">
        <v>503</v>
      </c>
      <c r="B661" s="162">
        <v>2</v>
      </c>
      <c r="C661" s="163">
        <v>19600</v>
      </c>
      <c r="D661" s="163"/>
      <c r="E661" s="164">
        <v>2</v>
      </c>
      <c r="F661" s="164">
        <v>8000</v>
      </c>
      <c r="G661" s="144"/>
      <c r="H661" s="143"/>
    </row>
    <row r="662" spans="1:8" x14ac:dyDescent="0.25">
      <c r="A662" s="171"/>
      <c r="B662" s="162"/>
      <c r="C662" s="163"/>
      <c r="D662" s="163"/>
      <c r="E662" s="164"/>
      <c r="F662" s="164"/>
      <c r="G662" s="144"/>
      <c r="H662" s="143"/>
    </row>
    <row r="663" spans="1:8" x14ac:dyDescent="0.25">
      <c r="A663" s="77" t="s">
        <v>219</v>
      </c>
      <c r="B663" s="78">
        <f t="shared" ref="B663:H663" si="17">SUM(B642:B662)</f>
        <v>28</v>
      </c>
      <c r="C663" s="78">
        <f t="shared" si="17"/>
        <v>262300</v>
      </c>
      <c r="D663" s="78">
        <f t="shared" si="17"/>
        <v>484000</v>
      </c>
      <c r="E663" s="78">
        <f t="shared" si="17"/>
        <v>15</v>
      </c>
      <c r="F663" s="78">
        <f t="shared" si="17"/>
        <v>96000</v>
      </c>
      <c r="G663" s="78">
        <f t="shared" si="17"/>
        <v>2</v>
      </c>
      <c r="H663" s="78">
        <f t="shared" si="17"/>
        <v>8800</v>
      </c>
    </row>
    <row r="664" spans="1:8" x14ac:dyDescent="0.25">
      <c r="A664" s="79"/>
      <c r="B664" s="80"/>
      <c r="C664" s="80"/>
      <c r="D664" s="80"/>
      <c r="E664" s="80"/>
      <c r="F664" s="80"/>
      <c r="G664" s="80"/>
      <c r="H664" s="80"/>
    </row>
    <row r="665" spans="1:8" x14ac:dyDescent="0.25">
      <c r="A665" s="23">
        <v>262300</v>
      </c>
      <c r="B665" s="22" t="s">
        <v>38</v>
      </c>
      <c r="C665" s="141" t="s">
        <v>547</v>
      </c>
      <c r="D665" s="141"/>
      <c r="E665" s="81"/>
      <c r="F665" s="81"/>
      <c r="G665" s="85"/>
      <c r="H665" s="84"/>
    </row>
    <row r="668" spans="1:8" x14ac:dyDescent="0.25">
      <c r="A668" s="2203" t="s">
        <v>675</v>
      </c>
      <c r="B668" s="2204"/>
      <c r="C668" s="2204"/>
      <c r="D668" s="2204"/>
      <c r="E668" s="2204"/>
      <c r="F668" s="2204"/>
      <c r="G668" s="2204"/>
      <c r="H668" s="2204"/>
    </row>
    <row r="669" spans="1:8" x14ac:dyDescent="0.25">
      <c r="A669" s="6" t="s">
        <v>14</v>
      </c>
      <c r="B669" s="6" t="s">
        <v>5</v>
      </c>
      <c r="C669" s="6" t="s">
        <v>10</v>
      </c>
      <c r="D669" s="6" t="s">
        <v>11</v>
      </c>
      <c r="E669" s="6" t="s">
        <v>31</v>
      </c>
      <c r="F669" s="6" t="s">
        <v>27</v>
      </c>
      <c r="G669" s="21" t="s">
        <v>33</v>
      </c>
      <c r="H669" s="6" t="s">
        <v>32</v>
      </c>
    </row>
    <row r="670" spans="1:8" x14ac:dyDescent="0.25">
      <c r="A670" s="26" t="s">
        <v>392</v>
      </c>
      <c r="B670" s="28">
        <v>2</v>
      </c>
      <c r="C670" s="163"/>
      <c r="D670" s="163">
        <v>88000</v>
      </c>
      <c r="E670" s="29"/>
      <c r="F670" s="29"/>
      <c r="G670" s="144">
        <v>4</v>
      </c>
      <c r="H670" s="143">
        <v>17500</v>
      </c>
    </row>
    <row r="671" spans="1:8" x14ac:dyDescent="0.25">
      <c r="A671" s="26" t="s">
        <v>153</v>
      </c>
      <c r="B671" s="28">
        <v>4</v>
      </c>
      <c r="C671" s="163"/>
      <c r="D671" s="163">
        <v>140000</v>
      </c>
      <c r="E671" s="29"/>
      <c r="F671" s="29"/>
      <c r="G671" s="144">
        <v>1</v>
      </c>
      <c r="H671" s="143">
        <v>8000</v>
      </c>
    </row>
    <row r="672" spans="1:8" x14ac:dyDescent="0.25">
      <c r="A672" s="26" t="s">
        <v>676</v>
      </c>
      <c r="B672" s="28">
        <v>4</v>
      </c>
      <c r="C672" s="163"/>
      <c r="D672" s="163">
        <v>100800</v>
      </c>
      <c r="E672" s="29"/>
      <c r="F672" s="29"/>
      <c r="G672" s="144">
        <v>1</v>
      </c>
      <c r="H672" s="143">
        <v>4000</v>
      </c>
    </row>
    <row r="673" spans="1:8" x14ac:dyDescent="0.25">
      <c r="A673" s="26" t="s">
        <v>647</v>
      </c>
      <c r="B673" s="28">
        <v>20</v>
      </c>
      <c r="C673" s="163"/>
      <c r="D673" s="163">
        <v>1020000</v>
      </c>
      <c r="E673" s="29"/>
      <c r="F673" s="29"/>
      <c r="G673" s="144">
        <v>1</v>
      </c>
      <c r="H673" s="143">
        <v>4500</v>
      </c>
    </row>
    <row r="674" spans="1:8" x14ac:dyDescent="0.25">
      <c r="A674" s="26" t="s">
        <v>677</v>
      </c>
      <c r="B674" s="28">
        <v>1</v>
      </c>
      <c r="C674" s="163"/>
      <c r="D674" s="163">
        <v>21000</v>
      </c>
      <c r="E674" s="29"/>
      <c r="F674" s="29"/>
      <c r="G674" s="144" t="s">
        <v>109</v>
      </c>
      <c r="H674" s="143">
        <v>2100</v>
      </c>
    </row>
    <row r="675" spans="1:8" x14ac:dyDescent="0.25">
      <c r="A675" s="26" t="s">
        <v>613</v>
      </c>
      <c r="B675" s="28">
        <v>1</v>
      </c>
      <c r="C675" s="166"/>
      <c r="D675" s="166">
        <v>27500</v>
      </c>
      <c r="E675" s="29"/>
      <c r="F675" s="29"/>
      <c r="G675" s="144"/>
      <c r="H675" s="143"/>
    </row>
    <row r="676" spans="1:8" x14ac:dyDescent="0.25">
      <c r="A676" s="26" t="s">
        <v>609</v>
      </c>
      <c r="B676" s="28">
        <v>1</v>
      </c>
      <c r="C676" s="163">
        <v>14800</v>
      </c>
      <c r="D676" s="163"/>
      <c r="E676" s="29">
        <v>1</v>
      </c>
      <c r="F676" s="29">
        <v>4000</v>
      </c>
      <c r="G676" s="144"/>
      <c r="H676" s="143"/>
    </row>
    <row r="677" spans="1:8" x14ac:dyDescent="0.25">
      <c r="A677" s="26" t="s">
        <v>520</v>
      </c>
      <c r="B677" s="28">
        <v>1</v>
      </c>
      <c r="C677" s="163">
        <v>9000</v>
      </c>
      <c r="D677" s="163"/>
      <c r="E677" s="29">
        <v>2</v>
      </c>
      <c r="F677" s="29">
        <v>8000</v>
      </c>
      <c r="G677" s="144"/>
      <c r="H677" s="143"/>
    </row>
    <row r="678" spans="1:8" x14ac:dyDescent="0.25">
      <c r="A678" s="26" t="s">
        <v>678</v>
      </c>
      <c r="B678" s="28">
        <v>2</v>
      </c>
      <c r="C678" s="163">
        <v>37600</v>
      </c>
      <c r="D678" s="163"/>
      <c r="E678" s="29"/>
      <c r="F678" s="29"/>
      <c r="G678" s="144"/>
      <c r="H678" s="143"/>
    </row>
    <row r="679" spans="1:8" x14ac:dyDescent="0.25">
      <c r="A679" s="26" t="s">
        <v>549</v>
      </c>
      <c r="B679" s="28">
        <v>1</v>
      </c>
      <c r="C679" s="163">
        <v>16500</v>
      </c>
      <c r="D679" s="163"/>
      <c r="E679" s="29"/>
      <c r="F679" s="29"/>
      <c r="G679" s="144"/>
      <c r="H679" s="143"/>
    </row>
    <row r="680" spans="1:8" x14ac:dyDescent="0.25">
      <c r="A680" s="26" t="s">
        <v>521</v>
      </c>
      <c r="B680" s="28">
        <v>1</v>
      </c>
      <c r="C680" s="163">
        <v>26000</v>
      </c>
      <c r="D680" s="163"/>
      <c r="E680" s="29"/>
      <c r="F680" s="29"/>
      <c r="G680" s="144"/>
      <c r="H680" s="143"/>
    </row>
    <row r="681" spans="1:8" x14ac:dyDescent="0.25">
      <c r="A681" s="26" t="s">
        <v>654</v>
      </c>
      <c r="B681" s="28">
        <v>1</v>
      </c>
      <c r="C681" s="163">
        <v>37000</v>
      </c>
      <c r="D681" s="163"/>
      <c r="E681" s="29"/>
      <c r="F681" s="29"/>
      <c r="G681" s="144"/>
      <c r="H681" s="143"/>
    </row>
    <row r="682" spans="1:8" x14ac:dyDescent="0.25">
      <c r="A682" s="26" t="s">
        <v>461</v>
      </c>
      <c r="B682" s="28">
        <v>1</v>
      </c>
      <c r="C682" s="163">
        <v>11500</v>
      </c>
      <c r="D682" s="163"/>
      <c r="E682" s="29">
        <v>1</v>
      </c>
      <c r="F682" s="29">
        <v>4000</v>
      </c>
      <c r="G682" s="144"/>
      <c r="H682" s="143"/>
    </row>
    <row r="683" spans="1:8" x14ac:dyDescent="0.25">
      <c r="A683" s="26" t="s">
        <v>91</v>
      </c>
      <c r="B683" s="28">
        <v>1</v>
      </c>
      <c r="C683" s="163"/>
      <c r="D683" s="163">
        <v>18800</v>
      </c>
      <c r="E683" s="29"/>
      <c r="F683" s="29"/>
      <c r="G683" s="144"/>
      <c r="H683" s="143"/>
    </row>
    <row r="684" spans="1:8" x14ac:dyDescent="0.25">
      <c r="A684" s="26" t="s">
        <v>605</v>
      </c>
      <c r="B684" s="28">
        <v>1</v>
      </c>
      <c r="C684" s="163">
        <v>19600</v>
      </c>
      <c r="D684" s="163"/>
      <c r="E684" s="29">
        <v>1</v>
      </c>
      <c r="F684" s="29">
        <v>5000</v>
      </c>
      <c r="G684" s="144"/>
      <c r="H684" s="143"/>
    </row>
    <row r="685" spans="1:8" x14ac:dyDescent="0.25">
      <c r="A685" s="171"/>
      <c r="B685" s="162"/>
      <c r="C685" s="163"/>
      <c r="D685" s="163"/>
      <c r="E685" s="164"/>
      <c r="F685" s="164"/>
      <c r="G685" s="144"/>
      <c r="H685" s="143"/>
    </row>
    <row r="686" spans="1:8" x14ac:dyDescent="0.25">
      <c r="A686" s="77" t="s">
        <v>219</v>
      </c>
      <c r="B686" s="78">
        <f t="shared" ref="B686:H686" si="18">SUM(B670:B685)</f>
        <v>42</v>
      </c>
      <c r="C686" s="78">
        <f t="shared" si="18"/>
        <v>172000</v>
      </c>
      <c r="D686" s="78">
        <f t="shared" si="18"/>
        <v>1416100</v>
      </c>
      <c r="E686" s="78">
        <f t="shared" si="18"/>
        <v>5</v>
      </c>
      <c r="F686" s="78">
        <f t="shared" si="18"/>
        <v>21000</v>
      </c>
      <c r="G686" s="78">
        <f t="shared" si="18"/>
        <v>7</v>
      </c>
      <c r="H686" s="78">
        <f t="shared" si="18"/>
        <v>36100</v>
      </c>
    </row>
    <row r="687" spans="1:8" x14ac:dyDescent="0.25">
      <c r="A687" s="79"/>
      <c r="B687" s="80"/>
      <c r="C687" s="80"/>
      <c r="D687" s="80"/>
      <c r="E687" s="80"/>
      <c r="F687" s="80"/>
      <c r="G687" s="80"/>
      <c r="H687" s="80"/>
    </row>
    <row r="688" spans="1:8" x14ac:dyDescent="0.25">
      <c r="A688" s="23">
        <v>172000</v>
      </c>
      <c r="B688" s="22" t="s">
        <v>38</v>
      </c>
      <c r="C688" s="141" t="s">
        <v>547</v>
      </c>
      <c r="D688" s="141"/>
      <c r="E688" s="81"/>
      <c r="F688" s="81"/>
      <c r="G688" s="85"/>
      <c r="H688" s="84"/>
    </row>
    <row r="691" spans="1:8" x14ac:dyDescent="0.25">
      <c r="A691" s="2203" t="s">
        <v>679</v>
      </c>
      <c r="B691" s="2204"/>
      <c r="C691" s="2204"/>
      <c r="D691" s="2204"/>
      <c r="E691" s="2204"/>
      <c r="F691" s="2204"/>
      <c r="G691" s="2204"/>
      <c r="H691" s="2204"/>
    </row>
    <row r="692" spans="1:8" x14ac:dyDescent="0.25">
      <c r="A692" s="6" t="s">
        <v>14</v>
      </c>
      <c r="B692" s="6" t="s">
        <v>5</v>
      </c>
      <c r="C692" s="6" t="s">
        <v>10</v>
      </c>
      <c r="D692" s="6" t="s">
        <v>11</v>
      </c>
      <c r="E692" s="6" t="s">
        <v>31</v>
      </c>
      <c r="F692" s="6" t="s">
        <v>27</v>
      </c>
      <c r="G692" s="21" t="s">
        <v>33</v>
      </c>
      <c r="H692" s="6" t="s">
        <v>32</v>
      </c>
    </row>
    <row r="693" spans="1:8" x14ac:dyDescent="0.25">
      <c r="A693" s="26" t="s">
        <v>292</v>
      </c>
      <c r="B693" s="28">
        <v>1</v>
      </c>
      <c r="C693" s="28">
        <v>20200</v>
      </c>
      <c r="D693" s="163"/>
      <c r="E693" s="29">
        <v>1</v>
      </c>
      <c r="F693" s="29">
        <v>5000</v>
      </c>
      <c r="G693" s="144">
        <v>1</v>
      </c>
      <c r="H693" s="143">
        <v>4500</v>
      </c>
    </row>
    <row r="694" spans="1:8" x14ac:dyDescent="0.25">
      <c r="A694" s="26" t="s">
        <v>680</v>
      </c>
      <c r="B694" s="28">
        <v>1</v>
      </c>
      <c r="C694" s="28"/>
      <c r="D694" s="163">
        <v>23000</v>
      </c>
      <c r="E694" s="29">
        <v>1</v>
      </c>
      <c r="F694" s="29">
        <v>4000</v>
      </c>
      <c r="G694" s="144">
        <v>1</v>
      </c>
      <c r="H694" s="143">
        <v>4500</v>
      </c>
    </row>
    <row r="695" spans="1:8" x14ac:dyDescent="0.25">
      <c r="A695" s="26" t="s">
        <v>681</v>
      </c>
      <c r="B695" s="28">
        <v>1</v>
      </c>
      <c r="C695" s="28">
        <v>14100</v>
      </c>
      <c r="D695" s="163"/>
      <c r="E695" s="29">
        <v>1</v>
      </c>
      <c r="F695" s="29">
        <v>4500</v>
      </c>
      <c r="G695" s="144" t="s">
        <v>109</v>
      </c>
      <c r="H695" s="143">
        <v>4300</v>
      </c>
    </row>
    <row r="696" spans="1:8" x14ac:dyDescent="0.25">
      <c r="A696" s="26" t="s">
        <v>247</v>
      </c>
      <c r="B696" s="28">
        <v>1</v>
      </c>
      <c r="C696" s="28">
        <v>24600</v>
      </c>
      <c r="D696" s="163"/>
      <c r="E696" s="29"/>
      <c r="F696" s="29"/>
      <c r="G696" s="144"/>
      <c r="H696" s="143"/>
    </row>
    <row r="697" spans="1:8" x14ac:dyDescent="0.25">
      <c r="A697" s="26" t="s">
        <v>304</v>
      </c>
      <c r="B697" s="28">
        <v>1</v>
      </c>
      <c r="C697" s="28">
        <v>13000</v>
      </c>
      <c r="D697" s="163"/>
      <c r="E697" s="29">
        <v>1</v>
      </c>
      <c r="F697" s="29">
        <v>4000</v>
      </c>
      <c r="G697" s="144"/>
      <c r="H697" s="143"/>
    </row>
    <row r="698" spans="1:8" x14ac:dyDescent="0.25">
      <c r="A698" s="26" t="s">
        <v>647</v>
      </c>
      <c r="B698" s="28">
        <v>6</v>
      </c>
      <c r="C698" s="28"/>
      <c r="D698" s="166">
        <v>306000</v>
      </c>
      <c r="E698" s="29"/>
      <c r="F698" s="29"/>
      <c r="G698" s="144"/>
      <c r="H698" s="143"/>
    </row>
    <row r="699" spans="1:8" x14ac:dyDescent="0.25">
      <c r="A699" s="26" t="s">
        <v>256</v>
      </c>
      <c r="B699" s="28">
        <v>1</v>
      </c>
      <c r="C699" s="28">
        <v>14500</v>
      </c>
      <c r="D699" s="163"/>
      <c r="E699" s="29">
        <v>1</v>
      </c>
      <c r="F699" s="29">
        <v>4500</v>
      </c>
      <c r="G699" s="144"/>
      <c r="H699" s="143"/>
    </row>
    <row r="700" spans="1:8" x14ac:dyDescent="0.25">
      <c r="A700" s="26" t="s">
        <v>230</v>
      </c>
      <c r="B700" s="28">
        <v>4</v>
      </c>
      <c r="C700" s="28"/>
      <c r="D700" s="163">
        <v>260000</v>
      </c>
      <c r="E700" s="29"/>
      <c r="F700" s="29"/>
      <c r="G700" s="144"/>
      <c r="H700" s="143"/>
    </row>
    <row r="701" spans="1:8" x14ac:dyDescent="0.25">
      <c r="A701" s="26" t="s">
        <v>370</v>
      </c>
      <c r="B701" s="28">
        <v>1</v>
      </c>
      <c r="C701" s="28"/>
      <c r="D701" s="163"/>
      <c r="E701" s="29"/>
      <c r="F701" s="29"/>
      <c r="G701" s="144"/>
      <c r="H701" s="143"/>
    </row>
    <row r="702" spans="1:8" x14ac:dyDescent="0.25">
      <c r="A702" s="26" t="s">
        <v>467</v>
      </c>
      <c r="B702" s="28">
        <v>1</v>
      </c>
      <c r="C702" s="28">
        <v>15500</v>
      </c>
      <c r="D702" s="163"/>
      <c r="E702" s="29"/>
      <c r="F702" s="29"/>
      <c r="G702" s="144"/>
      <c r="H702" s="143"/>
    </row>
    <row r="703" spans="1:8" x14ac:dyDescent="0.25">
      <c r="A703" s="26" t="s">
        <v>91</v>
      </c>
      <c r="B703" s="28">
        <v>1</v>
      </c>
      <c r="C703" s="28">
        <v>14300</v>
      </c>
      <c r="D703" s="163"/>
      <c r="E703" s="29">
        <v>1</v>
      </c>
      <c r="F703" s="29">
        <v>4500</v>
      </c>
      <c r="G703" s="144"/>
      <c r="H703" s="143"/>
    </row>
    <row r="704" spans="1:8" x14ac:dyDescent="0.25">
      <c r="A704" s="26" t="s">
        <v>122</v>
      </c>
      <c r="B704" s="28">
        <v>1</v>
      </c>
      <c r="C704" s="28"/>
      <c r="D704" s="163">
        <v>40000</v>
      </c>
      <c r="E704" s="29"/>
      <c r="F704" s="29"/>
      <c r="G704" s="144"/>
      <c r="H704" s="143"/>
    </row>
    <row r="705" spans="1:8" x14ac:dyDescent="0.25">
      <c r="A705" s="171"/>
      <c r="B705" s="162"/>
      <c r="C705" s="163"/>
      <c r="D705" s="163"/>
      <c r="E705" s="164"/>
      <c r="F705" s="164"/>
      <c r="G705" s="144"/>
      <c r="H705" s="143"/>
    </row>
    <row r="706" spans="1:8" x14ac:dyDescent="0.25">
      <c r="A706" s="77" t="s">
        <v>219</v>
      </c>
      <c r="B706" s="78">
        <f t="shared" ref="B706:H706" si="19">SUM(B693:B705)</f>
        <v>20</v>
      </c>
      <c r="C706" s="78">
        <f t="shared" si="19"/>
        <v>116200</v>
      </c>
      <c r="D706" s="78">
        <f t="shared" si="19"/>
        <v>629000</v>
      </c>
      <c r="E706" s="78">
        <f t="shared" si="19"/>
        <v>6</v>
      </c>
      <c r="F706" s="78">
        <f t="shared" si="19"/>
        <v>26500</v>
      </c>
      <c r="G706" s="78">
        <f t="shared" si="19"/>
        <v>2</v>
      </c>
      <c r="H706" s="78">
        <f t="shared" si="19"/>
        <v>13300</v>
      </c>
    </row>
    <row r="707" spans="1:8" x14ac:dyDescent="0.25">
      <c r="A707" s="79"/>
      <c r="B707" s="80"/>
      <c r="C707" s="80"/>
      <c r="D707" s="80"/>
      <c r="E707" s="80"/>
      <c r="F707" s="80"/>
      <c r="G707" s="80"/>
      <c r="H707" s="80"/>
    </row>
    <row r="708" spans="1:8" x14ac:dyDescent="0.25">
      <c r="A708" s="23">
        <v>116200</v>
      </c>
      <c r="B708" s="22" t="s">
        <v>38</v>
      </c>
      <c r="C708" s="141" t="s">
        <v>547</v>
      </c>
      <c r="D708" s="141"/>
      <c r="E708" s="81"/>
      <c r="F708" s="81"/>
      <c r="G708" s="85"/>
      <c r="H708" s="84"/>
    </row>
    <row r="711" spans="1:8" x14ac:dyDescent="0.25">
      <c r="A711" s="2203" t="s">
        <v>682</v>
      </c>
      <c r="B711" s="2204"/>
      <c r="C711" s="2204"/>
      <c r="D711" s="2204"/>
      <c r="E711" s="2204"/>
      <c r="F711" s="2204"/>
      <c r="G711" s="2204"/>
      <c r="H711" s="2204"/>
    </row>
    <row r="712" spans="1:8" x14ac:dyDescent="0.25">
      <c r="A712" s="6" t="s">
        <v>14</v>
      </c>
      <c r="B712" s="6" t="s">
        <v>5</v>
      </c>
      <c r="C712" s="6" t="s">
        <v>10</v>
      </c>
      <c r="D712" s="6" t="s">
        <v>11</v>
      </c>
      <c r="E712" s="6" t="s">
        <v>31</v>
      </c>
      <c r="F712" s="6" t="s">
        <v>27</v>
      </c>
      <c r="G712" s="21" t="s">
        <v>33</v>
      </c>
      <c r="H712" s="6" t="s">
        <v>32</v>
      </c>
    </row>
    <row r="713" spans="1:8" x14ac:dyDescent="0.25">
      <c r="A713" s="26" t="s">
        <v>536</v>
      </c>
      <c r="B713" s="28">
        <v>1</v>
      </c>
      <c r="C713" s="28">
        <v>9500</v>
      </c>
      <c r="D713" s="163"/>
      <c r="E713" s="29">
        <v>1</v>
      </c>
      <c r="F713" s="29">
        <v>4000</v>
      </c>
      <c r="G713" s="144" t="s">
        <v>109</v>
      </c>
      <c r="H713" s="143">
        <v>3500</v>
      </c>
    </row>
    <row r="714" spans="1:8" x14ac:dyDescent="0.25">
      <c r="A714" s="26" t="s">
        <v>94</v>
      </c>
      <c r="B714" s="28">
        <v>1</v>
      </c>
      <c r="C714" s="28">
        <v>30000</v>
      </c>
      <c r="D714" s="163"/>
      <c r="E714" s="29"/>
      <c r="F714" s="29"/>
      <c r="G714" s="144">
        <v>3</v>
      </c>
      <c r="H714" s="143">
        <v>13500</v>
      </c>
    </row>
    <row r="715" spans="1:8" x14ac:dyDescent="0.25">
      <c r="A715" s="26" t="s">
        <v>530</v>
      </c>
      <c r="B715" s="28">
        <v>1</v>
      </c>
      <c r="C715" s="28">
        <v>23000</v>
      </c>
      <c r="D715" s="163"/>
      <c r="E715" s="29"/>
      <c r="F715" s="29"/>
      <c r="G715" s="144">
        <v>2</v>
      </c>
      <c r="H715" s="143">
        <v>8500</v>
      </c>
    </row>
    <row r="716" spans="1:8" x14ac:dyDescent="0.25">
      <c r="A716" s="26" t="s">
        <v>683</v>
      </c>
      <c r="B716" s="28">
        <v>1</v>
      </c>
      <c r="C716" s="28">
        <v>5000</v>
      </c>
      <c r="D716" s="163"/>
      <c r="E716" s="29">
        <v>4</v>
      </c>
      <c r="F716" s="29">
        <v>18500</v>
      </c>
      <c r="G716" s="144">
        <v>1</v>
      </c>
      <c r="H716" s="143">
        <v>4000</v>
      </c>
    </row>
    <row r="717" spans="1:8" x14ac:dyDescent="0.25">
      <c r="A717" s="26" t="s">
        <v>674</v>
      </c>
      <c r="B717" s="28">
        <v>1</v>
      </c>
      <c r="C717" s="28">
        <v>37000</v>
      </c>
      <c r="D717" s="163"/>
      <c r="E717" s="29">
        <v>1</v>
      </c>
      <c r="F717" s="29">
        <v>5000</v>
      </c>
      <c r="G717" s="144"/>
      <c r="H717" s="143"/>
    </row>
    <row r="718" spans="1:8" x14ac:dyDescent="0.25">
      <c r="A718" s="26" t="s">
        <v>461</v>
      </c>
      <c r="B718" s="28">
        <v>1</v>
      </c>
      <c r="C718" s="28">
        <v>11500</v>
      </c>
      <c r="D718" s="163"/>
      <c r="E718" s="29">
        <v>1</v>
      </c>
      <c r="F718" s="29">
        <v>4000</v>
      </c>
      <c r="G718" s="144"/>
      <c r="H718" s="143"/>
    </row>
    <row r="719" spans="1:8" x14ac:dyDescent="0.25">
      <c r="A719" s="26" t="s">
        <v>467</v>
      </c>
      <c r="B719" s="28">
        <v>1</v>
      </c>
      <c r="C719" s="28">
        <v>15500</v>
      </c>
      <c r="D719" s="163"/>
      <c r="E719" s="29"/>
      <c r="F719" s="29"/>
      <c r="G719" s="144"/>
      <c r="H719" s="143"/>
    </row>
    <row r="720" spans="1:8" x14ac:dyDescent="0.25">
      <c r="A720" s="26" t="s">
        <v>292</v>
      </c>
      <c r="B720" s="28">
        <v>1</v>
      </c>
      <c r="C720" s="28">
        <v>25200</v>
      </c>
      <c r="D720" s="163"/>
      <c r="E720" s="29"/>
      <c r="F720" s="29"/>
      <c r="G720" s="144"/>
      <c r="H720" s="143"/>
    </row>
    <row r="721" spans="1:8" x14ac:dyDescent="0.25">
      <c r="A721" s="26" t="s">
        <v>663</v>
      </c>
      <c r="B721" s="28">
        <v>1</v>
      </c>
      <c r="C721" s="28">
        <v>12500</v>
      </c>
      <c r="D721" s="163"/>
      <c r="E721" s="29">
        <v>1</v>
      </c>
      <c r="F721" s="29">
        <v>4000</v>
      </c>
      <c r="G721" s="144"/>
      <c r="H721" s="143"/>
    </row>
    <row r="722" spans="1:8" x14ac:dyDescent="0.25">
      <c r="A722" s="26" t="s">
        <v>684</v>
      </c>
      <c r="B722" s="28">
        <v>1</v>
      </c>
      <c r="C722" s="28">
        <v>14000</v>
      </c>
      <c r="D722" s="166"/>
      <c r="E722" s="29">
        <v>1</v>
      </c>
      <c r="F722" s="29">
        <v>4500</v>
      </c>
      <c r="G722" s="144"/>
      <c r="H722" s="143"/>
    </row>
    <row r="723" spans="1:8" x14ac:dyDescent="0.25">
      <c r="A723" s="26" t="s">
        <v>291</v>
      </c>
      <c r="B723" s="28">
        <v>1</v>
      </c>
      <c r="C723" s="28">
        <v>13500</v>
      </c>
      <c r="D723" s="163"/>
      <c r="E723" s="29">
        <v>1</v>
      </c>
      <c r="F723" s="29">
        <v>4500</v>
      </c>
      <c r="G723" s="144"/>
      <c r="H723" s="143"/>
    </row>
    <row r="724" spans="1:8" x14ac:dyDescent="0.25">
      <c r="A724" s="26" t="s">
        <v>393</v>
      </c>
      <c r="B724" s="28">
        <v>1</v>
      </c>
      <c r="C724" s="28">
        <v>21900</v>
      </c>
      <c r="D724" s="163"/>
      <c r="E724" s="29">
        <v>1</v>
      </c>
      <c r="F724" s="29">
        <v>5000</v>
      </c>
      <c r="G724" s="144"/>
      <c r="H724" s="143"/>
    </row>
    <row r="725" spans="1:8" x14ac:dyDescent="0.25">
      <c r="A725" s="26" t="s">
        <v>122</v>
      </c>
      <c r="B725" s="28">
        <v>1</v>
      </c>
      <c r="C725" s="28">
        <v>43000</v>
      </c>
      <c r="D725" s="163"/>
      <c r="E725" s="29"/>
      <c r="F725" s="29"/>
      <c r="G725" s="144"/>
      <c r="H725" s="143"/>
    </row>
    <row r="726" spans="1:8" x14ac:dyDescent="0.25">
      <c r="A726" s="26" t="s">
        <v>461</v>
      </c>
      <c r="B726" s="28">
        <v>2</v>
      </c>
      <c r="C726" s="28">
        <v>18500</v>
      </c>
      <c r="D726" s="163"/>
      <c r="E726" s="29">
        <v>3</v>
      </c>
      <c r="F726" s="29">
        <v>12500</v>
      </c>
      <c r="G726" s="144"/>
      <c r="H726" s="143"/>
    </row>
    <row r="727" spans="1:8" x14ac:dyDescent="0.25">
      <c r="A727" s="26" t="s">
        <v>266</v>
      </c>
      <c r="B727" s="28">
        <v>4</v>
      </c>
      <c r="C727" s="28">
        <v>29000</v>
      </c>
      <c r="D727" s="163"/>
      <c r="E727" s="29">
        <v>7</v>
      </c>
      <c r="F727" s="29">
        <v>29000</v>
      </c>
      <c r="G727" s="144"/>
      <c r="H727" s="143"/>
    </row>
    <row r="728" spans="1:8" x14ac:dyDescent="0.25">
      <c r="A728" s="26" t="s">
        <v>91</v>
      </c>
      <c r="B728" s="28">
        <v>1</v>
      </c>
      <c r="C728" s="28">
        <v>5300</v>
      </c>
      <c r="D728" s="163"/>
      <c r="E728" s="29">
        <v>3</v>
      </c>
      <c r="F728" s="29">
        <v>13500</v>
      </c>
      <c r="G728" s="144"/>
      <c r="H728" s="143"/>
    </row>
    <row r="729" spans="1:8" x14ac:dyDescent="0.25">
      <c r="A729" s="26" t="s">
        <v>266</v>
      </c>
      <c r="B729" s="28">
        <v>1</v>
      </c>
      <c r="C729" s="28"/>
      <c r="D729" s="163"/>
      <c r="E729" s="29"/>
      <c r="F729" s="29"/>
      <c r="G729" s="144"/>
      <c r="H729" s="143" t="s">
        <v>685</v>
      </c>
    </row>
    <row r="730" spans="1:8" x14ac:dyDescent="0.25">
      <c r="A730" s="176" t="s">
        <v>645</v>
      </c>
      <c r="B730" s="162">
        <v>1</v>
      </c>
      <c r="C730" s="163">
        <v>19600</v>
      </c>
      <c r="D730" s="163"/>
      <c r="E730" s="164">
        <v>1</v>
      </c>
      <c r="F730" s="164">
        <v>5000</v>
      </c>
      <c r="G730" s="144"/>
      <c r="H730" s="143"/>
    </row>
    <row r="731" spans="1:8" x14ac:dyDescent="0.25">
      <c r="A731" s="77" t="s">
        <v>219</v>
      </c>
      <c r="B731" s="78">
        <f t="shared" ref="B731:H731" si="20">SUM(B713:B730)</f>
        <v>22</v>
      </c>
      <c r="C731" s="78">
        <f t="shared" si="20"/>
        <v>334000</v>
      </c>
      <c r="D731" s="78">
        <f t="shared" si="20"/>
        <v>0</v>
      </c>
      <c r="E731" s="78">
        <f t="shared" si="20"/>
        <v>25</v>
      </c>
      <c r="F731" s="78">
        <f t="shared" si="20"/>
        <v>109500</v>
      </c>
      <c r="G731" s="78">
        <f t="shared" si="20"/>
        <v>6</v>
      </c>
      <c r="H731" s="78">
        <f t="shared" si="20"/>
        <v>29500</v>
      </c>
    </row>
    <row r="732" spans="1:8" x14ac:dyDescent="0.25">
      <c r="A732" s="79"/>
      <c r="B732" s="80"/>
      <c r="C732" s="80"/>
      <c r="D732" s="80"/>
      <c r="E732" s="80"/>
      <c r="F732" s="80"/>
      <c r="G732" s="80"/>
      <c r="H732" s="80"/>
    </row>
    <row r="733" spans="1:8" x14ac:dyDescent="0.25">
      <c r="A733" s="23">
        <v>334000</v>
      </c>
      <c r="B733" s="22" t="s">
        <v>38</v>
      </c>
      <c r="C733" s="141" t="s">
        <v>547</v>
      </c>
      <c r="D733" s="141"/>
      <c r="E733" s="81"/>
      <c r="F733" s="81"/>
      <c r="G733" s="85"/>
      <c r="H733" s="84"/>
    </row>
    <row r="736" spans="1:8" x14ac:dyDescent="0.25">
      <c r="A736" s="2203" t="s">
        <v>686</v>
      </c>
      <c r="B736" s="2204"/>
      <c r="C736" s="2204"/>
      <c r="D736" s="2204"/>
      <c r="E736" s="2204"/>
      <c r="F736" s="2204"/>
      <c r="G736" s="2204"/>
      <c r="H736" s="2204"/>
    </row>
    <row r="737" spans="1:8" x14ac:dyDescent="0.25">
      <c r="A737" s="6" t="s">
        <v>14</v>
      </c>
      <c r="B737" s="6" t="s">
        <v>5</v>
      </c>
      <c r="C737" s="6" t="s">
        <v>10</v>
      </c>
      <c r="D737" s="6" t="s">
        <v>11</v>
      </c>
      <c r="E737" s="6" t="s">
        <v>31</v>
      </c>
      <c r="F737" s="6" t="s">
        <v>27</v>
      </c>
      <c r="G737" s="21" t="s">
        <v>33</v>
      </c>
      <c r="H737" s="6" t="s">
        <v>32</v>
      </c>
    </row>
    <row r="738" spans="1:8" x14ac:dyDescent="0.25">
      <c r="A738" s="26" t="s">
        <v>325</v>
      </c>
      <c r="B738" s="28">
        <v>2</v>
      </c>
      <c r="C738" s="28">
        <v>75000</v>
      </c>
      <c r="D738" s="163"/>
      <c r="E738" s="29"/>
      <c r="F738" s="29"/>
      <c r="G738" s="29">
        <v>3</v>
      </c>
      <c r="H738" s="177">
        <v>12000</v>
      </c>
    </row>
    <row r="739" spans="1:8" x14ac:dyDescent="0.25">
      <c r="A739" s="26" t="s">
        <v>687</v>
      </c>
      <c r="B739" s="28">
        <v>1</v>
      </c>
      <c r="C739" s="28">
        <v>19000</v>
      </c>
      <c r="D739" s="163"/>
      <c r="E739" s="29">
        <v>1</v>
      </c>
      <c r="F739" s="29">
        <v>2000</v>
      </c>
      <c r="G739" s="29">
        <v>1</v>
      </c>
      <c r="H739" s="177">
        <v>5000</v>
      </c>
    </row>
    <row r="740" spans="1:8" x14ac:dyDescent="0.25">
      <c r="A740" s="26" t="s">
        <v>649</v>
      </c>
      <c r="B740" s="28">
        <v>1</v>
      </c>
      <c r="C740" s="28">
        <v>25500</v>
      </c>
      <c r="D740" s="163"/>
      <c r="E740" s="29">
        <v>1</v>
      </c>
      <c r="F740" s="29">
        <v>4500</v>
      </c>
      <c r="G740" s="29" t="s">
        <v>109</v>
      </c>
      <c r="H740" s="177">
        <v>5000</v>
      </c>
    </row>
    <row r="741" spans="1:8" x14ac:dyDescent="0.25">
      <c r="A741" s="26" t="s">
        <v>311</v>
      </c>
      <c r="B741" s="28">
        <v>1</v>
      </c>
      <c r="C741" s="28">
        <v>21500</v>
      </c>
      <c r="D741" s="163"/>
      <c r="E741" s="29">
        <v>1</v>
      </c>
      <c r="F741" s="29">
        <v>4500</v>
      </c>
      <c r="G741" s="29"/>
      <c r="H741" s="177"/>
    </row>
    <row r="742" spans="1:8" x14ac:dyDescent="0.25">
      <c r="A742" s="26" t="s">
        <v>688</v>
      </c>
      <c r="B742" s="28">
        <v>1</v>
      </c>
      <c r="D742" s="28">
        <v>19000</v>
      </c>
      <c r="E742" s="29"/>
      <c r="F742" s="29"/>
      <c r="G742" s="29"/>
      <c r="H742" s="177"/>
    </row>
    <row r="743" spans="1:8" x14ac:dyDescent="0.25">
      <c r="A743" s="26" t="s">
        <v>247</v>
      </c>
      <c r="B743" s="28">
        <v>1</v>
      </c>
      <c r="C743" s="28">
        <v>24600</v>
      </c>
      <c r="D743" s="163"/>
      <c r="E743" s="29"/>
      <c r="F743" s="29"/>
      <c r="G743" s="29"/>
      <c r="H743" s="177"/>
    </row>
    <row r="744" spans="1:8" x14ac:dyDescent="0.25">
      <c r="A744" s="26" t="s">
        <v>627</v>
      </c>
      <c r="B744" s="28">
        <v>1</v>
      </c>
      <c r="C744" s="28">
        <v>22500</v>
      </c>
      <c r="D744" s="163"/>
      <c r="E744" s="29">
        <v>1</v>
      </c>
      <c r="F744" s="29">
        <v>4000</v>
      </c>
      <c r="G744" s="29"/>
      <c r="H744" s="143"/>
    </row>
    <row r="745" spans="1:8" x14ac:dyDescent="0.25">
      <c r="A745" s="26" t="s">
        <v>689</v>
      </c>
      <c r="B745" s="28">
        <v>1</v>
      </c>
      <c r="C745" s="28">
        <v>20000</v>
      </c>
      <c r="D745" s="163"/>
      <c r="E745" s="29">
        <v>1</v>
      </c>
      <c r="F745" s="29">
        <v>4000</v>
      </c>
      <c r="G745" s="29"/>
      <c r="H745" s="143"/>
    </row>
    <row r="746" spans="1:8" x14ac:dyDescent="0.25">
      <c r="A746" s="26" t="s">
        <v>234</v>
      </c>
      <c r="B746" s="28">
        <v>1</v>
      </c>
      <c r="C746" s="28">
        <v>8000</v>
      </c>
      <c r="D746" s="163"/>
      <c r="E746" s="29">
        <v>1</v>
      </c>
      <c r="F746" s="29">
        <v>9000</v>
      </c>
      <c r="G746" s="29"/>
      <c r="H746" s="143"/>
    </row>
    <row r="747" spans="1:8" x14ac:dyDescent="0.25">
      <c r="A747" s="26" t="s">
        <v>549</v>
      </c>
      <c r="B747" s="28">
        <v>1</v>
      </c>
      <c r="C747" s="28">
        <v>16500</v>
      </c>
      <c r="D747" s="166"/>
      <c r="E747" s="29"/>
      <c r="F747" s="29"/>
      <c r="G747" s="29"/>
      <c r="H747" s="143"/>
    </row>
    <row r="748" spans="1:8" x14ac:dyDescent="0.25">
      <c r="A748" s="176"/>
      <c r="B748" s="162"/>
      <c r="C748" s="163"/>
      <c r="D748" s="163"/>
      <c r="E748" s="164"/>
      <c r="F748" s="164"/>
      <c r="G748" s="144"/>
      <c r="H748" s="143"/>
    </row>
    <row r="749" spans="1:8" x14ac:dyDescent="0.25">
      <c r="A749" s="77" t="s">
        <v>219</v>
      </c>
      <c r="B749" s="78">
        <f t="shared" ref="B749:H749" si="21">SUM(B738:B748)</f>
        <v>11</v>
      </c>
      <c r="C749" s="78">
        <f t="shared" si="21"/>
        <v>232600</v>
      </c>
      <c r="D749" s="78">
        <f t="shared" si="21"/>
        <v>19000</v>
      </c>
      <c r="E749" s="78">
        <f t="shared" si="21"/>
        <v>6</v>
      </c>
      <c r="F749" s="78">
        <f t="shared" si="21"/>
        <v>28000</v>
      </c>
      <c r="G749" s="78">
        <f t="shared" si="21"/>
        <v>4</v>
      </c>
      <c r="H749" s="78">
        <f t="shared" si="21"/>
        <v>22000</v>
      </c>
    </row>
    <row r="750" spans="1:8" x14ac:dyDescent="0.25">
      <c r="A750" s="79"/>
      <c r="B750" s="80"/>
      <c r="C750" s="80"/>
      <c r="D750" s="80"/>
      <c r="E750" s="80"/>
      <c r="F750" s="80"/>
      <c r="G750" s="80"/>
      <c r="H750" s="80"/>
    </row>
    <row r="751" spans="1:8" x14ac:dyDescent="0.25">
      <c r="A751" s="23">
        <v>232600</v>
      </c>
      <c r="B751" s="22" t="s">
        <v>38</v>
      </c>
      <c r="C751" s="141" t="s">
        <v>547</v>
      </c>
      <c r="D751" s="141"/>
      <c r="E751" s="81"/>
      <c r="F751" s="81"/>
      <c r="G751" s="85"/>
      <c r="H751" s="84"/>
    </row>
  </sheetData>
  <mergeCells count="31">
    <mergeCell ref="A736:H736"/>
    <mergeCell ref="A711:H711"/>
    <mergeCell ref="A640:H640"/>
    <mergeCell ref="A192:H192"/>
    <mergeCell ref="A358:H358"/>
    <mergeCell ref="A293:H293"/>
    <mergeCell ref="A328:H328"/>
    <mergeCell ref="A259:H259"/>
    <mergeCell ref="A274:H274"/>
    <mergeCell ref="A413:H413"/>
    <mergeCell ref="A437:H437"/>
    <mergeCell ref="A470:H470"/>
    <mergeCell ref="A491:H491"/>
    <mergeCell ref="A623:H623"/>
    <mergeCell ref="A579:H579"/>
    <mergeCell ref="A602:H602"/>
    <mergeCell ref="A523:H523"/>
    <mergeCell ref="A558:H558"/>
    <mergeCell ref="A691:H691"/>
    <mergeCell ref="A1:H1"/>
    <mergeCell ref="C20:D20"/>
    <mergeCell ref="A23:H23"/>
    <mergeCell ref="C42:D42"/>
    <mergeCell ref="A159:H159"/>
    <mergeCell ref="A123:H123"/>
    <mergeCell ref="A71:H71"/>
    <mergeCell ref="A45:H45"/>
    <mergeCell ref="C67:D67"/>
    <mergeCell ref="A668:H668"/>
    <mergeCell ref="A227:H227"/>
    <mergeCell ref="A385:H385"/>
  </mergeCells>
  <pageMargins left="0" right="0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B7715"/>
  <sheetViews>
    <sheetView topLeftCell="A7121" zoomScaleNormal="100" workbookViewId="0">
      <selection activeCell="D7100" sqref="D7100"/>
    </sheetView>
  </sheetViews>
  <sheetFormatPr defaultRowHeight="15" x14ac:dyDescent="0.25"/>
  <cols>
    <col min="1" max="1" width="24.42578125" customWidth="1"/>
    <col min="2" max="2" width="11.42578125" customWidth="1"/>
    <col min="3" max="3" width="10.7109375" customWidth="1"/>
    <col min="4" max="4" width="11.85546875" customWidth="1"/>
    <col min="5" max="5" width="9.42578125" customWidth="1"/>
    <col min="6" max="6" width="13.5703125" customWidth="1"/>
    <col min="7" max="7" width="19.140625" customWidth="1"/>
    <col min="8" max="8" width="13.42578125" customWidth="1"/>
    <col min="9" max="9" width="9.42578125" customWidth="1"/>
    <col min="10" max="10" width="52.5703125" customWidth="1"/>
    <col min="11" max="11" width="9.42578125" customWidth="1"/>
    <col min="13" max="13" width="11.42578125" bestFit="1" customWidth="1"/>
    <col min="14" max="14" width="14.42578125" customWidth="1"/>
  </cols>
  <sheetData>
    <row r="1" spans="1:10" x14ac:dyDescent="0.25">
      <c r="A1" s="2203" t="s">
        <v>690</v>
      </c>
      <c r="B1" s="2204"/>
      <c r="C1" s="2204"/>
      <c r="D1" s="2204"/>
      <c r="E1" s="2204"/>
      <c r="F1" s="2204"/>
      <c r="G1" s="2204"/>
      <c r="H1" s="2204"/>
      <c r="I1" s="2204"/>
      <c r="J1" s="2204"/>
    </row>
    <row r="2" spans="1:10" x14ac:dyDescent="0.25">
      <c r="A2" s="6" t="s">
        <v>14</v>
      </c>
      <c r="B2" s="6" t="s">
        <v>5</v>
      </c>
      <c r="C2" s="6" t="s">
        <v>10</v>
      </c>
      <c r="D2" s="6" t="s">
        <v>11</v>
      </c>
      <c r="E2" s="6" t="s">
        <v>31</v>
      </c>
      <c r="F2" s="6" t="s">
        <v>27</v>
      </c>
      <c r="G2" s="6"/>
      <c r="H2" s="21" t="s">
        <v>33</v>
      </c>
      <c r="I2" s="21"/>
      <c r="J2" s="6" t="s">
        <v>32</v>
      </c>
    </row>
    <row r="3" spans="1:10" x14ac:dyDescent="0.25">
      <c r="A3" s="99" t="s">
        <v>562</v>
      </c>
      <c r="B3" s="116">
        <v>1</v>
      </c>
      <c r="C3" s="116">
        <v>10500</v>
      </c>
      <c r="D3" s="178"/>
      <c r="E3" s="29">
        <v>1</v>
      </c>
      <c r="F3" s="29">
        <v>4000</v>
      </c>
      <c r="G3" s="29"/>
      <c r="H3" s="21">
        <v>2</v>
      </c>
      <c r="I3" s="21"/>
      <c r="J3" s="6">
        <v>9000</v>
      </c>
    </row>
    <row r="4" spans="1:10" x14ac:dyDescent="0.25">
      <c r="A4" s="99" t="s">
        <v>101</v>
      </c>
      <c r="B4" s="116">
        <v>1</v>
      </c>
      <c r="C4" s="116">
        <v>16500</v>
      </c>
      <c r="D4" s="178"/>
      <c r="E4" s="29"/>
      <c r="F4" s="29"/>
      <c r="G4" s="29"/>
      <c r="H4" s="21">
        <v>1</v>
      </c>
      <c r="I4" s="21"/>
      <c r="J4" s="6">
        <v>4500</v>
      </c>
    </row>
    <row r="5" spans="1:10" x14ac:dyDescent="0.25">
      <c r="A5" s="99" t="s">
        <v>272</v>
      </c>
      <c r="B5" s="116">
        <v>1</v>
      </c>
      <c r="C5" s="116">
        <v>12100</v>
      </c>
      <c r="D5" s="178"/>
      <c r="E5" s="29">
        <v>1</v>
      </c>
      <c r="F5" s="29">
        <v>4000</v>
      </c>
      <c r="G5" s="29"/>
      <c r="H5" s="21">
        <v>2</v>
      </c>
      <c r="I5" s="21"/>
      <c r="J5" s="6">
        <v>9000</v>
      </c>
    </row>
    <row r="6" spans="1:10" x14ac:dyDescent="0.25">
      <c r="A6" s="99" t="s">
        <v>166</v>
      </c>
      <c r="B6" s="116">
        <v>1</v>
      </c>
      <c r="C6" s="116">
        <v>21000</v>
      </c>
      <c r="D6" s="178"/>
      <c r="E6" s="29">
        <v>1</v>
      </c>
      <c r="F6" s="29">
        <v>4000</v>
      </c>
      <c r="G6" s="29"/>
      <c r="H6" s="21">
        <v>1</v>
      </c>
      <c r="I6" s="21"/>
      <c r="J6" s="6">
        <v>4000</v>
      </c>
    </row>
    <row r="7" spans="1:10" x14ac:dyDescent="0.25">
      <c r="A7" s="99" t="s">
        <v>122</v>
      </c>
      <c r="B7" s="116">
        <v>1</v>
      </c>
      <c r="C7" s="116">
        <v>37000</v>
      </c>
      <c r="D7" s="178"/>
      <c r="E7" s="29">
        <v>1</v>
      </c>
      <c r="F7" s="29">
        <v>5000</v>
      </c>
      <c r="G7" s="29"/>
      <c r="H7" s="21">
        <v>1</v>
      </c>
      <c r="I7" s="21"/>
      <c r="J7" s="6">
        <v>2000</v>
      </c>
    </row>
    <row r="8" spans="1:10" x14ac:dyDescent="0.25">
      <c r="A8" s="99" t="s">
        <v>691</v>
      </c>
      <c r="B8" s="116">
        <v>1</v>
      </c>
      <c r="C8" s="116">
        <v>16000</v>
      </c>
      <c r="D8" s="178"/>
      <c r="E8" s="29">
        <v>1</v>
      </c>
      <c r="F8" s="29">
        <v>5000</v>
      </c>
      <c r="G8" s="29"/>
      <c r="H8" s="21">
        <v>2</v>
      </c>
      <c r="I8" s="21"/>
      <c r="J8" s="6">
        <v>8000</v>
      </c>
    </row>
    <row r="9" spans="1:10" x14ac:dyDescent="0.25">
      <c r="A9" s="99" t="s">
        <v>91</v>
      </c>
      <c r="B9" s="116">
        <v>1</v>
      </c>
      <c r="C9" s="116">
        <v>9300</v>
      </c>
      <c r="D9" s="178"/>
      <c r="E9" s="29">
        <v>2</v>
      </c>
      <c r="F9" s="29">
        <v>9500</v>
      </c>
      <c r="G9" s="29"/>
      <c r="H9" s="1"/>
      <c r="I9" s="1"/>
      <c r="J9" s="1"/>
    </row>
    <row r="10" spans="1:10" x14ac:dyDescent="0.25">
      <c r="A10" s="99" t="s">
        <v>91</v>
      </c>
      <c r="B10" s="116">
        <v>1</v>
      </c>
      <c r="C10" s="116">
        <v>14300</v>
      </c>
      <c r="D10" s="178"/>
      <c r="E10" s="29">
        <v>1</v>
      </c>
      <c r="F10" s="29">
        <v>4500</v>
      </c>
      <c r="G10" s="29"/>
      <c r="H10" s="21" t="s">
        <v>109</v>
      </c>
      <c r="I10" s="21"/>
      <c r="J10" s="6">
        <v>4200</v>
      </c>
    </row>
    <row r="11" spans="1:10" x14ac:dyDescent="0.25">
      <c r="A11" s="99" t="s">
        <v>551</v>
      </c>
      <c r="B11" s="116">
        <v>1</v>
      </c>
      <c r="C11" s="116">
        <v>13600</v>
      </c>
      <c r="D11" s="178"/>
      <c r="E11" s="29">
        <v>1</v>
      </c>
      <c r="F11" s="29">
        <v>5000</v>
      </c>
      <c r="G11" s="29"/>
      <c r="H11" s="21"/>
      <c r="I11" s="21"/>
      <c r="J11" s="6"/>
    </row>
    <row r="12" spans="1:10" x14ac:dyDescent="0.25">
      <c r="A12" s="99" t="s">
        <v>536</v>
      </c>
      <c r="B12" s="116">
        <v>1</v>
      </c>
      <c r="C12" s="116">
        <v>9800</v>
      </c>
      <c r="D12" s="178"/>
      <c r="E12" s="29">
        <v>1</v>
      </c>
      <c r="F12" s="29">
        <v>4000</v>
      </c>
      <c r="G12" s="29"/>
      <c r="H12" s="21"/>
      <c r="I12" s="21"/>
      <c r="J12" s="6"/>
    </row>
    <row r="13" spans="1:10" x14ac:dyDescent="0.25">
      <c r="A13" s="99" t="s">
        <v>256</v>
      </c>
      <c r="B13" s="116">
        <v>1</v>
      </c>
      <c r="C13" s="116">
        <v>18600</v>
      </c>
      <c r="D13" s="178"/>
      <c r="E13" s="29"/>
      <c r="F13" s="29"/>
      <c r="G13" s="29"/>
      <c r="H13" s="21"/>
      <c r="I13" s="21"/>
      <c r="J13" s="6"/>
    </row>
    <row r="14" spans="1:10" x14ac:dyDescent="0.25">
      <c r="A14" s="99" t="s">
        <v>692</v>
      </c>
      <c r="B14" s="116">
        <v>1</v>
      </c>
      <c r="C14" s="116">
        <v>11500</v>
      </c>
      <c r="D14" s="178"/>
      <c r="E14" s="29">
        <v>1</v>
      </c>
      <c r="F14" s="29">
        <v>4500</v>
      </c>
      <c r="G14" s="29"/>
      <c r="H14" s="21"/>
      <c r="I14" s="21"/>
      <c r="J14" s="6"/>
    </row>
    <row r="15" spans="1:10" x14ac:dyDescent="0.25">
      <c r="A15" s="99" t="s">
        <v>646</v>
      </c>
      <c r="B15" s="116">
        <v>1</v>
      </c>
      <c r="C15" s="116">
        <v>12500</v>
      </c>
      <c r="D15" s="178"/>
      <c r="E15" s="29">
        <v>1</v>
      </c>
      <c r="F15" s="29">
        <v>4000</v>
      </c>
      <c r="G15" s="29"/>
      <c r="H15" s="21"/>
      <c r="I15" s="21"/>
      <c r="J15" s="6"/>
    </row>
    <row r="16" spans="1:10" x14ac:dyDescent="0.25">
      <c r="A16" s="99" t="s">
        <v>692</v>
      </c>
      <c r="B16" s="116">
        <v>1</v>
      </c>
      <c r="C16" s="116">
        <v>12000</v>
      </c>
      <c r="D16" s="178"/>
      <c r="E16" s="29">
        <v>1</v>
      </c>
      <c r="F16" s="29">
        <v>4000</v>
      </c>
      <c r="G16" s="29"/>
      <c r="H16" s="21"/>
      <c r="I16" s="21"/>
      <c r="J16" s="6"/>
    </row>
    <row r="17" spans="1:10" x14ac:dyDescent="0.25">
      <c r="A17" s="99" t="s">
        <v>475</v>
      </c>
      <c r="B17" s="116">
        <v>1</v>
      </c>
      <c r="C17" s="116">
        <v>19000</v>
      </c>
      <c r="D17" s="178"/>
      <c r="E17" s="29">
        <v>1</v>
      </c>
      <c r="F17" s="29">
        <v>5000</v>
      </c>
      <c r="G17" s="29"/>
      <c r="H17" s="21"/>
      <c r="I17" s="21"/>
      <c r="J17" s="6"/>
    </row>
    <row r="18" spans="1:10" x14ac:dyDescent="0.25">
      <c r="A18" s="99" t="s">
        <v>166</v>
      </c>
      <c r="B18" s="116">
        <v>1</v>
      </c>
      <c r="C18" s="116"/>
      <c r="D18" s="178">
        <v>22000</v>
      </c>
      <c r="E18" s="29">
        <v>1</v>
      </c>
      <c r="F18" s="29">
        <v>4000</v>
      </c>
      <c r="G18" s="29"/>
      <c r="H18" s="21"/>
      <c r="I18" s="21"/>
      <c r="J18" s="6" t="s">
        <v>767</v>
      </c>
    </row>
    <row r="19" spans="1:10" x14ac:dyDescent="0.25">
      <c r="A19" s="99" t="s">
        <v>280</v>
      </c>
      <c r="B19" s="116">
        <v>1</v>
      </c>
      <c r="C19" s="116"/>
      <c r="D19" s="178">
        <v>32000</v>
      </c>
      <c r="E19" s="29"/>
      <c r="F19" s="29"/>
      <c r="G19" s="29"/>
      <c r="H19" s="21"/>
      <c r="I19" s="21"/>
      <c r="J19" s="6"/>
    </row>
    <row r="20" spans="1:10" x14ac:dyDescent="0.25">
      <c r="A20" s="99" t="s">
        <v>467</v>
      </c>
      <c r="B20" s="116">
        <v>1</v>
      </c>
      <c r="C20" s="116">
        <v>11500</v>
      </c>
      <c r="D20" s="178"/>
      <c r="E20" s="29">
        <v>1</v>
      </c>
      <c r="F20" s="29">
        <v>4000</v>
      </c>
      <c r="G20" s="29"/>
      <c r="H20" s="21"/>
      <c r="I20" s="21"/>
      <c r="J20" s="6"/>
    </row>
    <row r="21" spans="1:10" x14ac:dyDescent="0.25">
      <c r="A21" s="99" t="s">
        <v>101</v>
      </c>
      <c r="B21" s="116">
        <v>1</v>
      </c>
      <c r="C21" s="116">
        <v>12500</v>
      </c>
      <c r="D21" s="178"/>
      <c r="E21" s="29">
        <v>1</v>
      </c>
      <c r="F21" s="29">
        <v>4000</v>
      </c>
      <c r="G21" s="29"/>
      <c r="H21" s="21"/>
      <c r="I21" s="21"/>
      <c r="J21" s="6"/>
    </row>
    <row r="22" spans="1:10" x14ac:dyDescent="0.25">
      <c r="A22" s="99" t="s">
        <v>648</v>
      </c>
      <c r="B22" s="116">
        <v>1</v>
      </c>
      <c r="C22" s="116">
        <v>19900</v>
      </c>
      <c r="D22" s="178"/>
      <c r="E22" s="29">
        <v>1</v>
      </c>
      <c r="F22" s="29">
        <v>2000</v>
      </c>
      <c r="G22" s="29"/>
      <c r="H22" s="21"/>
      <c r="I22" s="21"/>
      <c r="J22" s="6"/>
    </row>
    <row r="23" spans="1:10" x14ac:dyDescent="0.25">
      <c r="A23" s="99" t="s">
        <v>91</v>
      </c>
      <c r="B23" s="116">
        <v>1</v>
      </c>
      <c r="C23" s="116">
        <v>18600</v>
      </c>
      <c r="D23" s="178"/>
      <c r="E23" s="29"/>
      <c r="F23" s="29"/>
      <c r="G23" s="29"/>
      <c r="H23" s="21"/>
      <c r="I23" s="21"/>
      <c r="J23" s="6"/>
    </row>
    <row r="24" spans="1:10" x14ac:dyDescent="0.25">
      <c r="A24" s="99" t="s">
        <v>647</v>
      </c>
      <c r="B24" s="116">
        <v>3</v>
      </c>
      <c r="C24" s="116">
        <v>147000</v>
      </c>
      <c r="D24" s="178"/>
      <c r="E24" s="29"/>
      <c r="F24" s="29"/>
      <c r="G24" s="29"/>
      <c r="H24" s="21"/>
      <c r="I24" s="21"/>
      <c r="J24" s="6"/>
    </row>
    <row r="25" spans="1:10" x14ac:dyDescent="0.25">
      <c r="A25" s="99" t="s">
        <v>475</v>
      </c>
      <c r="B25" s="116">
        <v>1</v>
      </c>
      <c r="C25" s="116">
        <v>19600</v>
      </c>
      <c r="D25" s="178"/>
      <c r="E25" s="29">
        <v>1</v>
      </c>
      <c r="F25" s="29">
        <v>5000</v>
      </c>
      <c r="G25" s="29"/>
      <c r="H25" s="21"/>
      <c r="I25" s="21"/>
      <c r="J25" s="6"/>
    </row>
    <row r="26" spans="1:10" x14ac:dyDescent="0.25">
      <c r="A26" s="99" t="s">
        <v>91</v>
      </c>
      <c r="B26" s="116">
        <v>1</v>
      </c>
      <c r="C26" s="116">
        <v>14300</v>
      </c>
      <c r="D26" s="178"/>
      <c r="E26" s="29">
        <v>1</v>
      </c>
      <c r="F26" s="29">
        <v>4500</v>
      </c>
      <c r="G26" s="29"/>
      <c r="H26" s="21"/>
      <c r="I26" s="21"/>
      <c r="J26" s="6"/>
    </row>
    <row r="27" spans="1:10" x14ac:dyDescent="0.25">
      <c r="A27" s="99" t="s">
        <v>605</v>
      </c>
      <c r="B27" s="116">
        <v>2</v>
      </c>
      <c r="C27" s="116">
        <v>49000</v>
      </c>
      <c r="D27" s="178"/>
      <c r="E27" s="29"/>
      <c r="F27" s="29"/>
      <c r="G27" s="29"/>
      <c r="H27" s="21"/>
      <c r="I27" s="21"/>
      <c r="J27" s="6"/>
    </row>
    <row r="28" spans="1:10" x14ac:dyDescent="0.25">
      <c r="A28" s="27" t="s">
        <v>629</v>
      </c>
      <c r="B28" s="116">
        <v>1</v>
      </c>
      <c r="C28" s="116">
        <v>25000</v>
      </c>
      <c r="D28" s="178">
        <v>3000</v>
      </c>
      <c r="E28" s="29">
        <v>1</v>
      </c>
      <c r="F28" s="29">
        <v>5000</v>
      </c>
      <c r="G28" s="29"/>
      <c r="H28" s="21"/>
      <c r="I28" s="21"/>
      <c r="J28" s="6"/>
    </row>
    <row r="29" spans="1:10" x14ac:dyDescent="0.25">
      <c r="A29" s="99" t="s">
        <v>267</v>
      </c>
      <c r="B29" s="116">
        <v>1</v>
      </c>
      <c r="C29" s="116">
        <v>26000</v>
      </c>
      <c r="D29" s="178"/>
      <c r="E29" s="29"/>
      <c r="F29" s="29"/>
      <c r="G29" s="29"/>
      <c r="H29" s="21"/>
      <c r="I29" s="21"/>
      <c r="J29" s="6"/>
    </row>
    <row r="30" spans="1:10" x14ac:dyDescent="0.25">
      <c r="A30" s="26" t="s">
        <v>665</v>
      </c>
      <c r="B30" s="28">
        <v>1</v>
      </c>
      <c r="C30" s="28"/>
      <c r="D30" s="178">
        <v>24500</v>
      </c>
      <c r="E30" s="29">
        <v>1</v>
      </c>
      <c r="F30" s="29">
        <v>4500</v>
      </c>
      <c r="G30" s="29"/>
      <c r="H30" s="21"/>
      <c r="I30" s="21"/>
      <c r="J30" s="6"/>
    </row>
    <row r="31" spans="1:10" x14ac:dyDescent="0.25">
      <c r="A31" s="99" t="s">
        <v>91</v>
      </c>
      <c r="B31" s="28">
        <v>1</v>
      </c>
      <c r="C31" s="28">
        <v>18800</v>
      </c>
      <c r="D31" s="178"/>
      <c r="E31" s="29"/>
      <c r="F31" s="29"/>
      <c r="G31" s="29"/>
      <c r="H31" s="21"/>
      <c r="I31" s="21"/>
      <c r="J31" s="6"/>
    </row>
    <row r="32" spans="1:10" x14ac:dyDescent="0.25">
      <c r="A32" s="26" t="s">
        <v>549</v>
      </c>
      <c r="B32" s="28">
        <v>1</v>
      </c>
      <c r="C32" s="28">
        <v>16500</v>
      </c>
      <c r="D32" s="178"/>
      <c r="E32" s="29"/>
      <c r="F32" s="29"/>
      <c r="G32" s="29"/>
      <c r="H32" s="21"/>
      <c r="I32" s="21"/>
      <c r="J32" s="6"/>
    </row>
    <row r="33" spans="1:10" x14ac:dyDescent="0.25">
      <c r="A33" s="26" t="s">
        <v>101</v>
      </c>
      <c r="B33" s="28">
        <v>1</v>
      </c>
      <c r="C33" s="28">
        <v>12500</v>
      </c>
      <c r="D33" s="178"/>
      <c r="E33" s="29">
        <v>1</v>
      </c>
      <c r="F33" s="29">
        <v>4000</v>
      </c>
      <c r="G33" s="29"/>
      <c r="H33" s="21"/>
      <c r="I33" s="21"/>
      <c r="J33" s="6"/>
    </row>
    <row r="34" spans="1:10" x14ac:dyDescent="0.25">
      <c r="A34" s="26" t="s">
        <v>467</v>
      </c>
      <c r="B34" s="28">
        <v>1</v>
      </c>
      <c r="C34" s="28">
        <v>11500</v>
      </c>
      <c r="D34" s="178"/>
      <c r="E34" s="29">
        <v>1</v>
      </c>
      <c r="F34" s="29">
        <v>4000</v>
      </c>
      <c r="G34" s="29"/>
      <c r="H34" s="21"/>
      <c r="I34" s="21"/>
      <c r="J34" s="6"/>
    </row>
    <row r="35" spans="1:10" x14ac:dyDescent="0.25">
      <c r="A35" s="26" t="s">
        <v>693</v>
      </c>
      <c r="B35" s="28">
        <v>1</v>
      </c>
      <c r="C35" s="28">
        <v>18000</v>
      </c>
      <c r="D35" s="178"/>
      <c r="E35" s="29">
        <v>1</v>
      </c>
      <c r="F35" s="29">
        <v>2000</v>
      </c>
      <c r="G35" s="29"/>
      <c r="H35" s="21"/>
      <c r="I35" s="21"/>
      <c r="J35" s="6"/>
    </row>
    <row r="36" spans="1:10" x14ac:dyDescent="0.25">
      <c r="A36" s="26" t="s">
        <v>646</v>
      </c>
      <c r="B36" s="28">
        <v>1</v>
      </c>
      <c r="C36" s="28"/>
      <c r="D36" s="178">
        <v>12500</v>
      </c>
      <c r="E36" s="29">
        <v>1</v>
      </c>
      <c r="F36" s="29">
        <v>4000</v>
      </c>
      <c r="G36" s="29"/>
      <c r="H36" s="21"/>
      <c r="I36" s="21"/>
      <c r="J36" s="6"/>
    </row>
    <row r="37" spans="1:10" x14ac:dyDescent="0.25">
      <c r="A37" s="26" t="s">
        <v>230</v>
      </c>
      <c r="B37" s="28">
        <v>2</v>
      </c>
      <c r="C37" s="28">
        <v>120000</v>
      </c>
      <c r="D37" s="178"/>
      <c r="E37" s="29">
        <v>1</v>
      </c>
      <c r="F37" s="29">
        <v>10000</v>
      </c>
      <c r="G37" s="29"/>
      <c r="H37" s="21"/>
      <c r="I37" s="21"/>
      <c r="J37" s="6"/>
    </row>
    <row r="38" spans="1:10" x14ac:dyDescent="0.25">
      <c r="A38" s="26" t="s">
        <v>694</v>
      </c>
      <c r="B38" s="28">
        <v>1</v>
      </c>
      <c r="C38" s="28">
        <v>14300</v>
      </c>
      <c r="D38" s="178"/>
      <c r="E38" s="29">
        <v>1</v>
      </c>
      <c r="F38" s="29">
        <v>4500</v>
      </c>
      <c r="G38" s="29"/>
      <c r="H38" s="21"/>
      <c r="I38" s="21"/>
      <c r="J38" s="6"/>
    </row>
    <row r="39" spans="1:10" x14ac:dyDescent="0.25">
      <c r="A39" s="26" t="s">
        <v>695</v>
      </c>
      <c r="B39" s="28">
        <v>1</v>
      </c>
      <c r="C39" s="28">
        <v>18000</v>
      </c>
      <c r="D39" s="178"/>
      <c r="E39" s="29">
        <v>1</v>
      </c>
      <c r="F39" s="29">
        <v>2000</v>
      </c>
      <c r="G39" s="29"/>
      <c r="H39" s="21"/>
      <c r="I39" s="21"/>
      <c r="J39" s="6"/>
    </row>
    <row r="40" spans="1:10" x14ac:dyDescent="0.25">
      <c r="A40" s="26" t="s">
        <v>683</v>
      </c>
      <c r="B40" s="28">
        <v>1</v>
      </c>
      <c r="C40" s="28">
        <v>19500</v>
      </c>
      <c r="D40" s="178"/>
      <c r="E40" s="29">
        <v>1</v>
      </c>
      <c r="F40" s="29">
        <v>4000</v>
      </c>
      <c r="G40" s="29"/>
      <c r="H40" s="21"/>
      <c r="I40" s="21"/>
      <c r="J40" s="6"/>
    </row>
    <row r="41" spans="1:10" x14ac:dyDescent="0.25">
      <c r="A41" s="26" t="s">
        <v>696</v>
      </c>
      <c r="B41" s="28">
        <v>1</v>
      </c>
      <c r="C41" s="28">
        <v>10000</v>
      </c>
      <c r="D41" s="178"/>
      <c r="E41" s="29">
        <v>2</v>
      </c>
      <c r="F41" s="29">
        <v>9000</v>
      </c>
      <c r="G41" s="29"/>
      <c r="H41" s="21"/>
      <c r="I41" s="21"/>
      <c r="J41" s="6"/>
    </row>
    <row r="42" spans="1:10" x14ac:dyDescent="0.25">
      <c r="A42" s="26" t="s">
        <v>467</v>
      </c>
      <c r="B42" s="28">
        <v>1</v>
      </c>
      <c r="C42" s="28">
        <v>11500</v>
      </c>
      <c r="D42" s="178"/>
      <c r="E42" s="29">
        <v>1</v>
      </c>
      <c r="F42" s="29">
        <v>4000</v>
      </c>
      <c r="G42" s="29"/>
      <c r="H42" s="21"/>
      <c r="I42" s="21"/>
      <c r="J42" s="6"/>
    </row>
    <row r="43" spans="1:10" x14ac:dyDescent="0.25">
      <c r="A43" s="26" t="s">
        <v>697</v>
      </c>
      <c r="B43" s="28">
        <v>1</v>
      </c>
      <c r="C43" s="28"/>
      <c r="D43" s="178">
        <v>27500</v>
      </c>
      <c r="E43" s="29">
        <v>1</v>
      </c>
      <c r="F43" s="29">
        <v>4000</v>
      </c>
      <c r="G43" s="29"/>
      <c r="H43" s="21"/>
      <c r="I43" s="21"/>
      <c r="J43" s="6"/>
    </row>
    <row r="44" spans="1:10" x14ac:dyDescent="0.25">
      <c r="A44" s="26" t="s">
        <v>331</v>
      </c>
      <c r="B44" s="28">
        <v>1</v>
      </c>
      <c r="C44" s="28"/>
      <c r="D44" s="178">
        <v>13000</v>
      </c>
      <c r="E44" s="29">
        <v>1</v>
      </c>
      <c r="F44" s="29">
        <v>4000</v>
      </c>
      <c r="G44" s="29"/>
      <c r="H44" s="21"/>
      <c r="I44" s="21"/>
      <c r="J44" s="6"/>
    </row>
    <row r="45" spans="1:10" x14ac:dyDescent="0.25">
      <c r="A45" s="26" t="s">
        <v>542</v>
      </c>
      <c r="B45" s="28">
        <v>1</v>
      </c>
      <c r="C45" s="28">
        <v>9800</v>
      </c>
      <c r="D45" s="178"/>
      <c r="E45" s="29">
        <v>1</v>
      </c>
      <c r="F45" s="29">
        <v>4000</v>
      </c>
      <c r="G45" s="29"/>
      <c r="H45" s="21"/>
      <c r="I45" s="21"/>
      <c r="J45" s="6"/>
    </row>
    <row r="46" spans="1:10" x14ac:dyDescent="0.25">
      <c r="A46" s="26" t="s">
        <v>266</v>
      </c>
      <c r="B46" s="28">
        <v>1</v>
      </c>
      <c r="C46" s="28">
        <v>10500</v>
      </c>
      <c r="D46" s="178"/>
      <c r="E46" s="29">
        <v>1</v>
      </c>
      <c r="F46" s="29">
        <v>4500</v>
      </c>
      <c r="G46" s="29"/>
      <c r="H46" s="21"/>
      <c r="I46" s="21"/>
      <c r="J46" s="6"/>
    </row>
    <row r="47" spans="1:10" x14ac:dyDescent="0.25">
      <c r="A47" s="26" t="s">
        <v>691</v>
      </c>
      <c r="B47" s="28">
        <v>1</v>
      </c>
      <c r="C47" s="28"/>
      <c r="D47" s="178">
        <v>16000</v>
      </c>
      <c r="E47" s="29">
        <v>1</v>
      </c>
      <c r="F47" s="29">
        <v>5000</v>
      </c>
      <c r="G47" s="29"/>
      <c r="H47" s="21"/>
      <c r="I47" s="21"/>
      <c r="J47" s="6"/>
    </row>
    <row r="48" spans="1:10" x14ac:dyDescent="0.25">
      <c r="A48" s="26" t="s">
        <v>629</v>
      </c>
      <c r="B48" s="28">
        <v>2</v>
      </c>
      <c r="C48" s="28">
        <v>54000</v>
      </c>
      <c r="D48" s="178"/>
      <c r="E48" s="29">
        <v>2</v>
      </c>
      <c r="F48" s="29">
        <v>12000</v>
      </c>
      <c r="G48" s="29"/>
      <c r="H48" s="21"/>
      <c r="I48" s="21"/>
      <c r="J48" s="6"/>
    </row>
    <row r="49" spans="1:11" x14ac:dyDescent="0.25">
      <c r="A49" s="26" t="s">
        <v>105</v>
      </c>
      <c r="B49" s="28">
        <v>1</v>
      </c>
      <c r="C49" s="28">
        <v>18800</v>
      </c>
      <c r="D49" s="178"/>
      <c r="E49" s="29">
        <v>1</v>
      </c>
      <c r="F49" s="29">
        <v>4000</v>
      </c>
      <c r="G49" s="29"/>
      <c r="H49" s="21"/>
      <c r="I49" s="21"/>
      <c r="J49" s="6"/>
    </row>
    <row r="50" spans="1:11" x14ac:dyDescent="0.25">
      <c r="A50" s="26" t="s">
        <v>179</v>
      </c>
      <c r="B50" s="28">
        <v>1</v>
      </c>
      <c r="C50" s="28">
        <v>23500</v>
      </c>
      <c r="D50" s="178"/>
      <c r="E50" s="29">
        <v>1</v>
      </c>
      <c r="F50" s="29">
        <v>4000</v>
      </c>
      <c r="G50" s="29"/>
      <c r="H50" s="21"/>
      <c r="I50" s="21"/>
      <c r="J50" s="6"/>
    </row>
    <row r="51" spans="1:11" x14ac:dyDescent="0.25">
      <c r="A51" s="26" t="s">
        <v>91</v>
      </c>
      <c r="B51" s="28">
        <v>1</v>
      </c>
      <c r="C51" s="28">
        <v>18800</v>
      </c>
      <c r="D51" s="178"/>
      <c r="E51" s="29"/>
      <c r="F51" s="29"/>
      <c r="G51" s="29"/>
      <c r="H51" s="21"/>
      <c r="I51" s="21"/>
      <c r="J51" s="6"/>
    </row>
    <row r="52" spans="1:11" x14ac:dyDescent="0.25">
      <c r="A52" s="26" t="s">
        <v>696</v>
      </c>
      <c r="B52" s="28">
        <v>1</v>
      </c>
      <c r="C52" s="28">
        <v>14500</v>
      </c>
      <c r="D52" s="178"/>
      <c r="E52" s="29">
        <v>1</v>
      </c>
      <c r="F52" s="29">
        <v>4500</v>
      </c>
      <c r="G52" s="29"/>
      <c r="H52" s="21"/>
      <c r="I52" s="21"/>
      <c r="J52" s="6"/>
    </row>
    <row r="53" spans="1:11" x14ac:dyDescent="0.25">
      <c r="A53" s="26" t="s">
        <v>388</v>
      </c>
      <c r="B53" s="28">
        <v>1</v>
      </c>
      <c r="C53" s="28">
        <v>21500</v>
      </c>
      <c r="D53" s="178"/>
      <c r="E53" s="29">
        <v>1</v>
      </c>
      <c r="F53" s="29">
        <v>4500</v>
      </c>
      <c r="G53" s="29"/>
      <c r="H53" s="21"/>
      <c r="I53" s="21"/>
      <c r="J53" s="6"/>
    </row>
    <row r="54" spans="1:11" x14ac:dyDescent="0.25">
      <c r="A54" s="26" t="s">
        <v>94</v>
      </c>
      <c r="B54" s="28">
        <v>1</v>
      </c>
      <c r="C54" s="28"/>
      <c r="D54" s="178">
        <v>25000</v>
      </c>
      <c r="E54" s="29">
        <v>1</v>
      </c>
      <c r="F54" s="29">
        <v>4000</v>
      </c>
      <c r="G54" s="29"/>
      <c r="H54" s="21"/>
      <c r="I54" s="21"/>
      <c r="J54" s="6"/>
    </row>
    <row r="55" spans="1:11" x14ac:dyDescent="0.25">
      <c r="A55" s="26" t="s">
        <v>698</v>
      </c>
      <c r="B55" s="28">
        <v>1</v>
      </c>
      <c r="C55" s="28">
        <v>18000</v>
      </c>
      <c r="D55" s="178"/>
      <c r="E55" s="29">
        <v>1</v>
      </c>
      <c r="F55" s="29">
        <v>2000</v>
      </c>
      <c r="G55" s="29"/>
      <c r="H55" s="21"/>
      <c r="I55" s="21"/>
      <c r="J55" s="6"/>
    </row>
    <row r="56" spans="1:11" x14ac:dyDescent="0.25">
      <c r="A56" s="6"/>
      <c r="B56" s="6"/>
      <c r="C56" s="6"/>
      <c r="D56" s="6"/>
      <c r="E56" s="6"/>
      <c r="F56" s="6"/>
      <c r="G56" s="6"/>
      <c r="H56" s="21"/>
      <c r="I56" s="21"/>
      <c r="J56" s="6"/>
    </row>
    <row r="57" spans="1:11" x14ac:dyDescent="0.25">
      <c r="A57" s="6"/>
      <c r="B57" s="6"/>
      <c r="C57" s="6"/>
      <c r="D57" s="6"/>
      <c r="E57" s="6"/>
      <c r="F57" s="6"/>
      <c r="G57" s="6"/>
      <c r="H57" s="21"/>
      <c r="I57" s="21"/>
      <c r="J57" s="6"/>
    </row>
    <row r="58" spans="1:11" x14ac:dyDescent="0.25">
      <c r="A58" s="77" t="s">
        <v>219</v>
      </c>
      <c r="B58" s="78">
        <f t="shared" ref="B58:J58" si="0">SUM(B3:B57)</f>
        <v>58</v>
      </c>
      <c r="C58" s="78">
        <f t="shared" si="0"/>
        <v>1037100</v>
      </c>
      <c r="D58" s="78">
        <f t="shared" si="0"/>
        <v>175500</v>
      </c>
      <c r="E58" s="78">
        <f t="shared" si="0"/>
        <v>46</v>
      </c>
      <c r="F58" s="78">
        <f t="shared" si="0"/>
        <v>199500</v>
      </c>
      <c r="G58" s="78"/>
      <c r="H58" s="78">
        <f t="shared" si="0"/>
        <v>9</v>
      </c>
      <c r="I58" s="78"/>
      <c r="J58" s="78">
        <f t="shared" si="0"/>
        <v>40700</v>
      </c>
    </row>
    <row r="59" spans="1:11" x14ac:dyDescent="0.25">
      <c r="A59" s="79"/>
      <c r="B59" s="80"/>
      <c r="C59" s="80"/>
      <c r="D59" s="80"/>
      <c r="E59" s="80"/>
      <c r="F59" s="80"/>
      <c r="G59" s="80"/>
      <c r="H59" s="80"/>
      <c r="I59" s="80"/>
      <c r="J59" s="80"/>
    </row>
    <row r="60" spans="1:11" x14ac:dyDescent="0.25">
      <c r="A60" s="23">
        <v>1037100</v>
      </c>
      <c r="B60" s="22" t="s">
        <v>38</v>
      </c>
      <c r="C60" s="141" t="s">
        <v>547</v>
      </c>
      <c r="D60" s="141"/>
      <c r="E60" s="81"/>
      <c r="F60" s="81"/>
      <c r="G60" s="81"/>
      <c r="H60" s="85"/>
      <c r="I60" s="85"/>
      <c r="J60" s="84"/>
      <c r="K60" s="10">
        <f>C58-J58</f>
        <v>996400</v>
      </c>
    </row>
    <row r="63" spans="1:11" x14ac:dyDescent="0.25">
      <c r="A63" s="2203" t="s">
        <v>699</v>
      </c>
      <c r="B63" s="2204"/>
      <c r="C63" s="2204"/>
      <c r="D63" s="2204"/>
      <c r="E63" s="2204"/>
      <c r="F63" s="2204"/>
      <c r="G63" s="2204"/>
      <c r="H63" s="2204"/>
      <c r="I63" s="2204"/>
      <c r="J63" s="2204"/>
    </row>
    <row r="64" spans="1:11" x14ac:dyDescent="0.25">
      <c r="A64" s="6" t="s">
        <v>14</v>
      </c>
      <c r="B64" s="6" t="s">
        <v>5</v>
      </c>
      <c r="C64" s="6" t="s">
        <v>10</v>
      </c>
      <c r="D64" s="6" t="s">
        <v>11</v>
      </c>
      <c r="E64" s="6" t="s">
        <v>31</v>
      </c>
      <c r="F64" s="6" t="s">
        <v>27</v>
      </c>
      <c r="G64" s="6"/>
      <c r="H64" s="21" t="s">
        <v>33</v>
      </c>
      <c r="I64" s="21"/>
      <c r="J64" s="6" t="s">
        <v>32</v>
      </c>
    </row>
    <row r="65" spans="1:10" x14ac:dyDescent="0.25">
      <c r="A65" s="26" t="s">
        <v>91</v>
      </c>
      <c r="B65" s="28">
        <v>1</v>
      </c>
      <c r="C65" s="28">
        <v>14300</v>
      </c>
      <c r="D65" s="178"/>
      <c r="E65" s="29">
        <v>1</v>
      </c>
      <c r="F65" s="29">
        <v>4500</v>
      </c>
      <c r="G65" s="29"/>
      <c r="H65" s="21">
        <v>1</v>
      </c>
      <c r="I65" s="21"/>
      <c r="J65" s="6">
        <v>4500</v>
      </c>
    </row>
    <row r="66" spans="1:10" x14ac:dyDescent="0.25">
      <c r="A66" s="26" t="s">
        <v>331</v>
      </c>
      <c r="B66" s="28">
        <v>1</v>
      </c>
      <c r="C66" s="28"/>
      <c r="D66" s="178"/>
      <c r="E66" s="29"/>
      <c r="F66" s="29"/>
      <c r="G66" s="29"/>
      <c r="H66" s="21"/>
      <c r="I66" s="21"/>
      <c r="J66" s="6" t="s">
        <v>705</v>
      </c>
    </row>
    <row r="67" spans="1:10" x14ac:dyDescent="0.25">
      <c r="A67" s="26" t="s">
        <v>266</v>
      </c>
      <c r="B67" s="28">
        <v>1</v>
      </c>
      <c r="C67" s="28">
        <v>10500</v>
      </c>
      <c r="D67" s="178"/>
      <c r="E67" s="29">
        <v>1</v>
      </c>
      <c r="F67" s="29">
        <v>4000</v>
      </c>
      <c r="G67" s="29"/>
      <c r="H67" s="21">
        <v>1</v>
      </c>
      <c r="I67" s="21"/>
      <c r="J67" s="6">
        <v>4000</v>
      </c>
    </row>
    <row r="68" spans="1:10" x14ac:dyDescent="0.25">
      <c r="A68" s="26" t="s">
        <v>101</v>
      </c>
      <c r="B68" s="28">
        <v>1</v>
      </c>
      <c r="C68" s="28"/>
      <c r="D68" s="178">
        <v>16500</v>
      </c>
      <c r="E68" s="29"/>
      <c r="F68" s="29"/>
      <c r="G68" s="29"/>
      <c r="H68" s="21">
        <v>1</v>
      </c>
      <c r="I68" s="21"/>
      <c r="J68" s="6">
        <v>5000</v>
      </c>
    </row>
    <row r="69" spans="1:10" x14ac:dyDescent="0.25">
      <c r="A69" s="26" t="s">
        <v>91</v>
      </c>
      <c r="B69" s="28">
        <v>1</v>
      </c>
      <c r="C69" s="28">
        <v>14300</v>
      </c>
      <c r="D69" s="178"/>
      <c r="E69" s="29">
        <v>1</v>
      </c>
      <c r="F69" s="29">
        <v>4500</v>
      </c>
      <c r="G69" s="29"/>
      <c r="H69" s="21" t="s">
        <v>109</v>
      </c>
      <c r="I69" s="21"/>
      <c r="J69" s="6">
        <v>3500</v>
      </c>
    </row>
    <row r="70" spans="1:10" x14ac:dyDescent="0.25">
      <c r="A70" s="26" t="s">
        <v>683</v>
      </c>
      <c r="B70" s="28">
        <v>1</v>
      </c>
      <c r="C70" s="28">
        <v>19500</v>
      </c>
      <c r="D70" s="178"/>
      <c r="E70" s="29">
        <v>1</v>
      </c>
      <c r="F70" s="29">
        <v>4000</v>
      </c>
      <c r="G70" s="29"/>
      <c r="H70" s="181" t="s">
        <v>707</v>
      </c>
      <c r="I70" s="181"/>
      <c r="J70" s="180">
        <v>3000</v>
      </c>
    </row>
    <row r="71" spans="1:10" x14ac:dyDescent="0.25">
      <c r="A71" s="26" t="s">
        <v>451</v>
      </c>
      <c r="B71" s="28">
        <v>1</v>
      </c>
      <c r="C71" s="28">
        <v>21500</v>
      </c>
      <c r="D71" s="178"/>
      <c r="E71" s="29">
        <v>1</v>
      </c>
      <c r="F71" s="29">
        <v>4500</v>
      </c>
      <c r="G71" s="29"/>
      <c r="H71" s="21"/>
      <c r="I71" s="21"/>
      <c r="J71" s="6"/>
    </row>
    <row r="72" spans="1:10" x14ac:dyDescent="0.25">
      <c r="A72" s="26" t="s">
        <v>654</v>
      </c>
      <c r="B72" s="28">
        <v>1</v>
      </c>
      <c r="C72" s="28">
        <v>32500</v>
      </c>
      <c r="D72" s="178"/>
      <c r="E72" s="29">
        <v>1</v>
      </c>
      <c r="F72" s="29">
        <v>4500</v>
      </c>
      <c r="G72" s="29"/>
      <c r="H72" s="21"/>
      <c r="I72" s="21"/>
      <c r="J72" s="6"/>
    </row>
    <row r="73" spans="1:10" x14ac:dyDescent="0.25">
      <c r="A73" s="26" t="s">
        <v>94</v>
      </c>
      <c r="B73" s="28">
        <v>1</v>
      </c>
      <c r="C73" s="28">
        <v>25500</v>
      </c>
      <c r="D73" s="178"/>
      <c r="E73" s="29">
        <v>1</v>
      </c>
      <c r="F73" s="29">
        <v>4500</v>
      </c>
      <c r="G73" s="29"/>
      <c r="H73" s="21"/>
      <c r="I73" s="21"/>
      <c r="J73" s="6"/>
    </row>
    <row r="74" spans="1:10" x14ac:dyDescent="0.25">
      <c r="A74" s="26" t="s">
        <v>94</v>
      </c>
      <c r="B74" s="28">
        <v>1</v>
      </c>
      <c r="C74" s="28">
        <v>25500</v>
      </c>
      <c r="D74" s="178"/>
      <c r="E74" s="29">
        <v>1</v>
      </c>
      <c r="F74" s="29">
        <v>4500</v>
      </c>
      <c r="G74" s="29"/>
      <c r="H74" s="21"/>
      <c r="I74" s="21"/>
      <c r="J74" s="6"/>
    </row>
    <row r="75" spans="1:10" x14ac:dyDescent="0.25">
      <c r="A75" s="26" t="s">
        <v>700</v>
      </c>
      <c r="B75" s="28">
        <v>1</v>
      </c>
      <c r="C75" s="28">
        <v>17000</v>
      </c>
      <c r="D75" s="178"/>
      <c r="E75" s="29">
        <v>1</v>
      </c>
      <c r="F75" s="29">
        <v>4000</v>
      </c>
      <c r="G75" s="29"/>
      <c r="H75" s="21"/>
      <c r="I75" s="21"/>
      <c r="J75" s="6"/>
    </row>
    <row r="76" spans="1:10" x14ac:dyDescent="0.25">
      <c r="A76" s="26" t="s">
        <v>237</v>
      </c>
      <c r="B76" s="28">
        <v>1</v>
      </c>
      <c r="C76" s="28">
        <v>37000</v>
      </c>
      <c r="D76" s="178"/>
      <c r="E76" s="29">
        <v>1</v>
      </c>
      <c r="F76" s="29">
        <v>5000</v>
      </c>
      <c r="G76" s="29"/>
      <c r="H76" s="21"/>
      <c r="I76" s="21"/>
      <c r="J76" s="6"/>
    </row>
    <row r="77" spans="1:10" x14ac:dyDescent="0.25">
      <c r="A77" s="26" t="s">
        <v>701</v>
      </c>
      <c r="B77" s="28">
        <v>1</v>
      </c>
      <c r="C77" s="28">
        <v>12500</v>
      </c>
      <c r="D77" s="178"/>
      <c r="E77" s="29">
        <v>1</v>
      </c>
      <c r="F77" s="29">
        <v>4000</v>
      </c>
      <c r="G77" s="29"/>
      <c r="H77" s="21"/>
      <c r="I77" s="21"/>
      <c r="J77" s="6"/>
    </row>
    <row r="78" spans="1:10" x14ac:dyDescent="0.25">
      <c r="A78" s="26" t="s">
        <v>649</v>
      </c>
      <c r="B78" s="28">
        <v>1</v>
      </c>
      <c r="D78" s="28">
        <v>26000</v>
      </c>
      <c r="E78" s="29">
        <v>1</v>
      </c>
      <c r="F78" s="29">
        <v>4000</v>
      </c>
      <c r="G78" s="29"/>
      <c r="H78" s="21"/>
      <c r="I78" s="21"/>
      <c r="J78" s="6"/>
    </row>
    <row r="79" spans="1:10" x14ac:dyDescent="0.25">
      <c r="A79" s="26" t="s">
        <v>670</v>
      </c>
      <c r="B79" s="28">
        <v>1</v>
      </c>
      <c r="C79" s="28">
        <v>21500</v>
      </c>
      <c r="D79" s="178"/>
      <c r="E79" s="29">
        <v>1</v>
      </c>
      <c r="F79" s="29">
        <v>4000</v>
      </c>
      <c r="G79" s="29"/>
      <c r="H79" s="21"/>
      <c r="I79" s="21"/>
      <c r="J79" s="6"/>
    </row>
    <row r="80" spans="1:10" x14ac:dyDescent="0.25">
      <c r="A80" s="26" t="s">
        <v>122</v>
      </c>
      <c r="B80" s="28">
        <v>1</v>
      </c>
      <c r="C80" s="28">
        <v>38000</v>
      </c>
      <c r="D80" s="178"/>
      <c r="E80" s="29">
        <v>1</v>
      </c>
      <c r="F80" s="29">
        <v>5000</v>
      </c>
      <c r="G80" s="29"/>
      <c r="H80" s="21"/>
      <c r="I80" s="21"/>
      <c r="J80" s="6"/>
    </row>
    <row r="81" spans="1:10" x14ac:dyDescent="0.25">
      <c r="A81" s="26" t="s">
        <v>449</v>
      </c>
      <c r="B81" s="28">
        <v>1</v>
      </c>
      <c r="C81" s="28">
        <v>16900</v>
      </c>
      <c r="D81" s="178"/>
      <c r="E81" s="29">
        <v>1</v>
      </c>
      <c r="F81" s="29">
        <v>5000</v>
      </c>
      <c r="G81" s="29"/>
      <c r="H81" s="21"/>
      <c r="I81" s="21"/>
      <c r="J81" s="6"/>
    </row>
    <row r="82" spans="1:10" x14ac:dyDescent="0.25">
      <c r="A82" s="26" t="s">
        <v>248</v>
      </c>
      <c r="B82" s="28">
        <v>1</v>
      </c>
      <c r="C82" s="28">
        <v>24600</v>
      </c>
      <c r="D82" s="178"/>
      <c r="E82" s="29"/>
      <c r="F82" s="29"/>
      <c r="G82" s="29"/>
      <c r="H82" s="21"/>
      <c r="I82" s="21"/>
      <c r="J82" s="6"/>
    </row>
    <row r="83" spans="1:10" x14ac:dyDescent="0.25">
      <c r="A83" s="26" t="s">
        <v>700</v>
      </c>
      <c r="B83" s="28">
        <v>1</v>
      </c>
      <c r="C83" s="28">
        <v>17000</v>
      </c>
      <c r="D83" s="178"/>
      <c r="E83" s="29">
        <v>1</v>
      </c>
      <c r="F83" s="29">
        <v>4000</v>
      </c>
      <c r="G83" s="29"/>
      <c r="H83" s="21"/>
      <c r="I83" s="21"/>
      <c r="J83" s="6"/>
    </row>
    <row r="84" spans="1:10" x14ac:dyDescent="0.25">
      <c r="A84" s="26" t="s">
        <v>702</v>
      </c>
      <c r="B84" s="28">
        <v>1</v>
      </c>
      <c r="C84" s="28">
        <v>36000</v>
      </c>
      <c r="D84" s="178"/>
      <c r="E84" s="29"/>
      <c r="F84" s="29"/>
      <c r="G84" s="29"/>
      <c r="H84" s="21"/>
      <c r="I84" s="21"/>
      <c r="J84" s="6"/>
    </row>
    <row r="85" spans="1:10" x14ac:dyDescent="0.25">
      <c r="A85" s="26" t="s">
        <v>670</v>
      </c>
      <c r="B85" s="28">
        <v>1</v>
      </c>
      <c r="C85" s="28">
        <v>25500</v>
      </c>
      <c r="D85" s="178"/>
      <c r="E85" s="29"/>
      <c r="F85" s="29"/>
      <c r="G85" s="29"/>
      <c r="H85" s="21"/>
      <c r="I85" s="21"/>
      <c r="J85" s="6"/>
    </row>
    <row r="86" spans="1:10" x14ac:dyDescent="0.25">
      <c r="A86" s="26" t="s">
        <v>272</v>
      </c>
      <c r="B86" s="28">
        <v>1</v>
      </c>
      <c r="C86" s="28">
        <v>16000</v>
      </c>
      <c r="D86" s="178"/>
      <c r="E86" s="29"/>
      <c r="F86" s="29"/>
      <c r="G86" s="29"/>
      <c r="H86" s="21"/>
      <c r="I86" s="21"/>
      <c r="J86" s="6"/>
    </row>
    <row r="87" spans="1:10" x14ac:dyDescent="0.25">
      <c r="A87" s="26" t="s">
        <v>696</v>
      </c>
      <c r="B87" s="28">
        <v>1</v>
      </c>
      <c r="C87" s="28">
        <v>14000</v>
      </c>
      <c r="D87" s="178"/>
      <c r="E87" s="29">
        <v>1</v>
      </c>
      <c r="F87" s="29">
        <v>5000</v>
      </c>
      <c r="G87" s="29"/>
      <c r="H87" s="21"/>
      <c r="I87" s="21"/>
      <c r="J87" s="6"/>
    </row>
    <row r="88" spans="1:10" x14ac:dyDescent="0.25">
      <c r="A88" s="26" t="s">
        <v>454</v>
      </c>
      <c r="B88" s="28">
        <v>1</v>
      </c>
      <c r="C88" s="28">
        <v>14600</v>
      </c>
      <c r="D88" s="178"/>
      <c r="E88" s="29">
        <v>1</v>
      </c>
      <c r="F88" s="29">
        <v>10000</v>
      </c>
      <c r="G88" s="29"/>
      <c r="H88" s="21"/>
      <c r="I88" s="21"/>
      <c r="J88" s="6"/>
    </row>
    <row r="89" spans="1:10" x14ac:dyDescent="0.25">
      <c r="A89" s="26" t="s">
        <v>663</v>
      </c>
      <c r="B89" s="28">
        <v>1</v>
      </c>
      <c r="C89" s="28">
        <v>12500</v>
      </c>
      <c r="D89" s="178"/>
      <c r="E89" s="29">
        <v>1</v>
      </c>
      <c r="F89" s="29">
        <v>4000</v>
      </c>
      <c r="G89" s="29"/>
      <c r="H89" s="21"/>
      <c r="I89" s="21"/>
      <c r="J89" s="6"/>
    </row>
    <row r="90" spans="1:10" x14ac:dyDescent="0.25">
      <c r="A90" s="26" t="s">
        <v>703</v>
      </c>
      <c r="B90" s="28">
        <v>2</v>
      </c>
      <c r="C90" s="28">
        <v>52000</v>
      </c>
      <c r="D90" s="178"/>
      <c r="E90" s="29"/>
      <c r="F90" s="29"/>
      <c r="G90" s="29"/>
      <c r="H90" s="21"/>
      <c r="I90" s="21"/>
      <c r="J90" s="6"/>
    </row>
    <row r="91" spans="1:10" x14ac:dyDescent="0.25">
      <c r="A91" s="26" t="s">
        <v>91</v>
      </c>
      <c r="B91" s="28">
        <v>1</v>
      </c>
      <c r="C91" s="28">
        <v>14300</v>
      </c>
      <c r="D91" s="178"/>
      <c r="E91" s="29">
        <v>1</v>
      </c>
      <c r="F91" s="29">
        <v>4500</v>
      </c>
      <c r="G91" s="29"/>
      <c r="H91" s="21"/>
      <c r="I91" s="21"/>
      <c r="J91" s="6"/>
    </row>
    <row r="92" spans="1:10" x14ac:dyDescent="0.25">
      <c r="A92" s="26" t="s">
        <v>520</v>
      </c>
      <c r="B92" s="28">
        <v>1</v>
      </c>
      <c r="C92" s="28">
        <v>13000</v>
      </c>
      <c r="D92" s="178"/>
      <c r="E92" s="29">
        <v>1</v>
      </c>
      <c r="F92" s="29">
        <v>4000</v>
      </c>
      <c r="G92" s="29"/>
      <c r="H92" s="21"/>
      <c r="I92" s="21"/>
      <c r="J92" s="6"/>
    </row>
    <row r="93" spans="1:10" x14ac:dyDescent="0.25">
      <c r="A93" s="26" t="s">
        <v>660</v>
      </c>
      <c r="B93" s="28">
        <v>1</v>
      </c>
      <c r="C93" s="28">
        <v>33000</v>
      </c>
      <c r="D93" s="178"/>
      <c r="E93" s="29">
        <v>1</v>
      </c>
      <c r="F93" s="29">
        <v>4500</v>
      </c>
      <c r="G93" s="29"/>
      <c r="H93" s="21"/>
      <c r="I93" s="21"/>
      <c r="J93" s="6"/>
    </row>
    <row r="94" spans="1:10" x14ac:dyDescent="0.25">
      <c r="A94" s="26" t="s">
        <v>704</v>
      </c>
      <c r="B94" s="28">
        <v>1</v>
      </c>
      <c r="C94" s="28">
        <v>9800</v>
      </c>
      <c r="D94" s="178"/>
      <c r="E94" s="29">
        <v>1</v>
      </c>
      <c r="F94" s="29">
        <v>4000</v>
      </c>
      <c r="G94" s="29"/>
      <c r="H94" s="21"/>
      <c r="I94" s="21"/>
      <c r="J94" s="6"/>
    </row>
    <row r="95" spans="1:10" x14ac:dyDescent="0.25">
      <c r="A95" s="26" t="s">
        <v>122</v>
      </c>
      <c r="B95" s="28">
        <v>1</v>
      </c>
      <c r="C95" s="28">
        <v>43000</v>
      </c>
      <c r="D95" s="178"/>
      <c r="E95" s="29"/>
      <c r="F95" s="29"/>
      <c r="G95" s="29"/>
      <c r="H95" s="21"/>
      <c r="I95" s="21"/>
      <c r="J95" s="6"/>
    </row>
    <row r="96" spans="1:10" x14ac:dyDescent="0.25">
      <c r="A96" s="26" t="s">
        <v>700</v>
      </c>
      <c r="B96" s="28">
        <v>1</v>
      </c>
      <c r="C96" s="28">
        <v>21000</v>
      </c>
      <c r="D96" s="178"/>
      <c r="E96" s="29"/>
      <c r="F96" s="29"/>
      <c r="G96" s="29"/>
      <c r="H96" s="21"/>
      <c r="I96" s="21"/>
      <c r="J96" s="6"/>
    </row>
    <row r="97" spans="1:10" x14ac:dyDescent="0.25">
      <c r="A97" s="26" t="s">
        <v>292</v>
      </c>
      <c r="B97" s="28">
        <v>1</v>
      </c>
      <c r="C97" s="28"/>
      <c r="D97" s="178"/>
      <c r="E97" s="29"/>
      <c r="F97" s="29"/>
      <c r="G97" s="29"/>
      <c r="H97" s="21"/>
      <c r="I97" s="21"/>
      <c r="J97" s="6" t="s">
        <v>705</v>
      </c>
    </row>
    <row r="98" spans="1:10" x14ac:dyDescent="0.25">
      <c r="A98" s="26" t="s">
        <v>290</v>
      </c>
      <c r="B98" s="28">
        <v>1</v>
      </c>
      <c r="C98" s="28"/>
      <c r="D98" s="178"/>
      <c r="E98" s="29"/>
      <c r="F98" s="29"/>
      <c r="G98" s="29"/>
      <c r="H98" s="21"/>
      <c r="I98" s="21"/>
      <c r="J98" s="6" t="s">
        <v>705</v>
      </c>
    </row>
    <row r="99" spans="1:10" x14ac:dyDescent="0.25">
      <c r="A99" s="26" t="s">
        <v>551</v>
      </c>
      <c r="B99" s="28">
        <v>1</v>
      </c>
      <c r="C99" s="28"/>
      <c r="D99" s="178"/>
      <c r="E99" s="29"/>
      <c r="F99" s="29"/>
      <c r="G99" s="29"/>
      <c r="H99" s="21"/>
      <c r="I99" s="21"/>
      <c r="J99" s="6" t="s">
        <v>705</v>
      </c>
    </row>
    <row r="100" spans="1:10" x14ac:dyDescent="0.25">
      <c r="A100" s="26" t="s">
        <v>501</v>
      </c>
      <c r="B100" s="28">
        <v>1</v>
      </c>
      <c r="C100" s="28">
        <v>10500</v>
      </c>
      <c r="E100" s="29">
        <v>1</v>
      </c>
      <c r="F100" s="29">
        <v>4000</v>
      </c>
      <c r="G100" s="29"/>
      <c r="H100" s="21"/>
      <c r="I100" s="21"/>
      <c r="J100" s="6"/>
    </row>
    <row r="101" spans="1:10" x14ac:dyDescent="0.25">
      <c r="A101" s="26" t="s">
        <v>646</v>
      </c>
      <c r="B101" s="28">
        <v>1</v>
      </c>
      <c r="C101" s="1"/>
      <c r="D101" s="28">
        <v>10500</v>
      </c>
      <c r="E101" s="29">
        <v>1</v>
      </c>
      <c r="F101" s="29">
        <v>4500</v>
      </c>
      <c r="G101" s="29"/>
      <c r="H101" s="21"/>
      <c r="I101" s="21"/>
      <c r="J101" s="6"/>
    </row>
    <row r="102" spans="1:10" x14ac:dyDescent="0.25">
      <c r="A102" s="26" t="s">
        <v>91</v>
      </c>
      <c r="B102" s="28">
        <v>1</v>
      </c>
      <c r="C102" s="1"/>
      <c r="D102" s="28">
        <v>14300</v>
      </c>
      <c r="E102" s="29">
        <v>1</v>
      </c>
      <c r="F102" s="29">
        <v>4500</v>
      </c>
      <c r="G102" s="29"/>
      <c r="H102" s="21"/>
      <c r="I102" s="21"/>
      <c r="J102" s="6"/>
    </row>
    <row r="103" spans="1:10" x14ac:dyDescent="0.25">
      <c r="A103" s="26" t="s">
        <v>91</v>
      </c>
      <c r="B103" s="28">
        <v>1</v>
      </c>
      <c r="C103" s="28">
        <v>18800</v>
      </c>
      <c r="D103" s="178"/>
      <c r="E103" s="29"/>
      <c r="F103" s="29"/>
      <c r="G103" s="29"/>
      <c r="H103" s="21"/>
      <c r="I103" s="21"/>
      <c r="J103" s="6"/>
    </row>
    <row r="104" spans="1:10" x14ac:dyDescent="0.25">
      <c r="A104" s="26" t="s">
        <v>647</v>
      </c>
      <c r="B104" s="28">
        <v>2</v>
      </c>
      <c r="C104" s="28">
        <v>80000</v>
      </c>
      <c r="D104" s="178"/>
      <c r="E104" s="29">
        <v>2</v>
      </c>
      <c r="F104" s="29">
        <v>20000</v>
      </c>
      <c r="G104" s="29"/>
      <c r="H104" s="21"/>
      <c r="I104" s="21"/>
      <c r="J104" s="6"/>
    </row>
    <row r="105" spans="1:10" x14ac:dyDescent="0.25">
      <c r="A105" s="26" t="s">
        <v>467</v>
      </c>
      <c r="B105" s="28">
        <v>1</v>
      </c>
      <c r="C105" s="28">
        <v>11500</v>
      </c>
      <c r="D105" s="178"/>
      <c r="E105" s="29">
        <v>1</v>
      </c>
      <c r="F105" s="29">
        <v>4000</v>
      </c>
      <c r="G105" s="29"/>
      <c r="H105" s="21"/>
      <c r="I105" s="21"/>
      <c r="J105" s="6"/>
    </row>
    <row r="106" spans="1:10" x14ac:dyDescent="0.25">
      <c r="A106" s="26" t="s">
        <v>501</v>
      </c>
      <c r="B106" s="28">
        <v>1</v>
      </c>
      <c r="C106" s="28">
        <v>6500</v>
      </c>
      <c r="D106" s="178"/>
      <c r="E106" s="29">
        <v>1</v>
      </c>
      <c r="F106" s="29">
        <v>4000</v>
      </c>
      <c r="G106" s="29"/>
      <c r="H106" s="21"/>
      <c r="I106" s="21"/>
      <c r="J106" s="6"/>
    </row>
    <row r="107" spans="1:10" x14ac:dyDescent="0.25">
      <c r="A107" s="26" t="s">
        <v>695</v>
      </c>
      <c r="B107" s="28">
        <v>1</v>
      </c>
      <c r="C107" s="28">
        <v>20000</v>
      </c>
      <c r="D107" s="178"/>
      <c r="E107" s="29"/>
      <c r="F107" s="29"/>
      <c r="G107" s="29"/>
      <c r="H107" s="21"/>
      <c r="I107" s="21"/>
      <c r="J107" s="6"/>
    </row>
    <row r="108" spans="1:10" x14ac:dyDescent="0.25">
      <c r="A108" s="26" t="s">
        <v>91</v>
      </c>
      <c r="B108" s="28">
        <v>1</v>
      </c>
      <c r="C108" s="28">
        <v>14300</v>
      </c>
      <c r="D108" s="178"/>
      <c r="E108" s="29">
        <v>1</v>
      </c>
      <c r="F108" s="29">
        <v>4500</v>
      </c>
      <c r="G108" s="29"/>
      <c r="H108" s="21"/>
      <c r="I108" s="21"/>
      <c r="J108" s="6"/>
    </row>
    <row r="109" spans="1:10" x14ac:dyDescent="0.25">
      <c r="A109" s="26" t="s">
        <v>706</v>
      </c>
      <c r="B109" s="28">
        <v>1</v>
      </c>
      <c r="C109" s="28">
        <v>19600</v>
      </c>
      <c r="D109" s="178"/>
      <c r="E109" s="29">
        <v>1</v>
      </c>
      <c r="F109" s="29">
        <v>5000</v>
      </c>
      <c r="G109" s="29"/>
      <c r="H109" s="21"/>
      <c r="I109" s="21"/>
      <c r="J109" s="6"/>
    </row>
    <row r="110" spans="1:10" x14ac:dyDescent="0.25">
      <c r="A110" s="26" t="s">
        <v>91</v>
      </c>
      <c r="B110" s="28">
        <v>1</v>
      </c>
      <c r="C110" s="28">
        <v>14300</v>
      </c>
      <c r="D110" s="178"/>
      <c r="E110" s="29">
        <v>1</v>
      </c>
      <c r="F110" s="29">
        <v>4500</v>
      </c>
      <c r="G110" s="29"/>
      <c r="H110" s="21"/>
      <c r="I110" s="21"/>
      <c r="J110" s="6"/>
    </row>
    <row r="111" spans="1:10" x14ac:dyDescent="0.25">
      <c r="A111" s="179" t="s">
        <v>122</v>
      </c>
      <c r="B111" s="168">
        <v>1</v>
      </c>
      <c r="C111" s="28">
        <v>38500</v>
      </c>
      <c r="D111" s="178"/>
      <c r="E111" s="29">
        <v>1</v>
      </c>
      <c r="F111" s="29">
        <v>4500</v>
      </c>
      <c r="G111" s="29"/>
      <c r="H111" s="21"/>
      <c r="I111" s="21"/>
      <c r="J111" s="6"/>
    </row>
    <row r="112" spans="1:10" x14ac:dyDescent="0.25">
      <c r="A112" s="77" t="s">
        <v>219</v>
      </c>
      <c r="B112" s="78">
        <f t="shared" ref="B112:J112" si="1">SUM(B65:B111)</f>
        <v>49</v>
      </c>
      <c r="C112" s="78">
        <f t="shared" si="1"/>
        <v>886800</v>
      </c>
      <c r="D112" s="78">
        <f t="shared" si="1"/>
        <v>67300</v>
      </c>
      <c r="E112" s="78">
        <f t="shared" si="1"/>
        <v>34</v>
      </c>
      <c r="F112" s="78">
        <f t="shared" si="1"/>
        <v>165500</v>
      </c>
      <c r="G112" s="78"/>
      <c r="H112" s="78">
        <f t="shared" si="1"/>
        <v>3</v>
      </c>
      <c r="I112" s="78"/>
      <c r="J112" s="78">
        <f t="shared" si="1"/>
        <v>20000</v>
      </c>
    </row>
    <row r="113" spans="1:11" x14ac:dyDescent="0.25">
      <c r="A113" s="79"/>
      <c r="B113" s="80"/>
      <c r="C113" s="80"/>
      <c r="D113" s="80"/>
      <c r="E113" s="80"/>
      <c r="F113" s="80"/>
      <c r="G113" s="80"/>
      <c r="H113" s="80"/>
      <c r="I113" s="80"/>
      <c r="J113" s="80"/>
    </row>
    <row r="114" spans="1:11" x14ac:dyDescent="0.25">
      <c r="A114" s="23">
        <v>886800</v>
      </c>
      <c r="B114" s="22" t="s">
        <v>38</v>
      </c>
      <c r="C114" s="141" t="s">
        <v>547</v>
      </c>
      <c r="D114" s="141"/>
      <c r="E114" s="81"/>
      <c r="F114" s="81"/>
      <c r="G114" s="81"/>
      <c r="H114" s="85"/>
      <c r="I114" s="85"/>
      <c r="J114" s="84"/>
      <c r="K114" s="18">
        <f>A114-J112</f>
        <v>866800</v>
      </c>
    </row>
    <row r="117" spans="1:11" x14ac:dyDescent="0.25">
      <c r="A117" s="2203" t="s">
        <v>708</v>
      </c>
      <c r="B117" s="2204"/>
      <c r="C117" s="2204"/>
      <c r="D117" s="2204"/>
      <c r="E117" s="2204"/>
      <c r="F117" s="2204"/>
      <c r="G117" s="2204"/>
      <c r="H117" s="2204"/>
      <c r="I117" s="2204"/>
      <c r="J117" s="2204"/>
    </row>
    <row r="118" spans="1:11" x14ac:dyDescent="0.25">
      <c r="A118" s="6" t="s">
        <v>14</v>
      </c>
      <c r="B118" s="6" t="s">
        <v>5</v>
      </c>
      <c r="C118" s="6" t="s">
        <v>10</v>
      </c>
      <c r="D118" s="6" t="s">
        <v>11</v>
      </c>
      <c r="E118" s="6" t="s">
        <v>31</v>
      </c>
      <c r="F118" s="6" t="s">
        <v>27</v>
      </c>
      <c r="G118" s="6"/>
      <c r="H118" s="21" t="s">
        <v>33</v>
      </c>
      <c r="I118" s="21"/>
      <c r="J118" s="6" t="s">
        <v>32</v>
      </c>
    </row>
    <row r="119" spans="1:11" x14ac:dyDescent="0.25">
      <c r="A119" s="26" t="s">
        <v>645</v>
      </c>
      <c r="B119" s="28">
        <v>1</v>
      </c>
      <c r="C119" s="28">
        <v>19600</v>
      </c>
      <c r="D119" s="178"/>
      <c r="E119" s="29">
        <v>1</v>
      </c>
      <c r="F119" s="29">
        <v>5000</v>
      </c>
      <c r="G119" s="29"/>
      <c r="H119" s="21">
        <v>2</v>
      </c>
      <c r="I119" s="21"/>
      <c r="J119" s="6">
        <v>9000</v>
      </c>
    </row>
    <row r="120" spans="1:11" x14ac:dyDescent="0.25">
      <c r="A120" s="26" t="s">
        <v>122</v>
      </c>
      <c r="B120" s="28">
        <v>1</v>
      </c>
      <c r="C120" s="28">
        <v>38000</v>
      </c>
      <c r="D120" s="178"/>
      <c r="E120" s="29">
        <v>1</v>
      </c>
      <c r="F120" s="29">
        <v>5000</v>
      </c>
      <c r="G120" s="29"/>
      <c r="H120" s="21">
        <v>1</v>
      </c>
      <c r="I120" s="21"/>
      <c r="J120" s="6">
        <v>4000</v>
      </c>
    </row>
    <row r="121" spans="1:11" x14ac:dyDescent="0.25">
      <c r="A121" s="26" t="s">
        <v>706</v>
      </c>
      <c r="B121" s="28">
        <v>2</v>
      </c>
      <c r="C121" s="28">
        <v>49200</v>
      </c>
      <c r="D121" s="178"/>
      <c r="E121" s="29"/>
      <c r="F121" s="29"/>
      <c r="G121" s="29"/>
      <c r="H121" s="21">
        <v>1</v>
      </c>
      <c r="I121" s="21"/>
      <c r="J121" s="6">
        <v>4500</v>
      </c>
    </row>
    <row r="122" spans="1:11" x14ac:dyDescent="0.25">
      <c r="A122" s="26" t="s">
        <v>713</v>
      </c>
      <c r="B122" s="28">
        <v>1</v>
      </c>
      <c r="C122" s="28"/>
      <c r="D122" s="178">
        <v>13500</v>
      </c>
      <c r="E122" s="29">
        <v>1</v>
      </c>
      <c r="F122" s="29">
        <v>3000</v>
      </c>
      <c r="G122" s="29"/>
      <c r="H122" s="21">
        <v>3</v>
      </c>
      <c r="I122" s="21"/>
      <c r="J122" s="6">
        <v>13500</v>
      </c>
    </row>
    <row r="123" spans="1:11" x14ac:dyDescent="0.25">
      <c r="A123" s="26" t="s">
        <v>122</v>
      </c>
      <c r="B123" s="28">
        <v>1</v>
      </c>
      <c r="C123" s="28">
        <v>38000</v>
      </c>
      <c r="D123" s="178"/>
      <c r="E123" s="29">
        <v>1</v>
      </c>
      <c r="F123" s="29">
        <v>5000</v>
      </c>
      <c r="G123" s="29"/>
      <c r="H123" s="21">
        <v>2</v>
      </c>
      <c r="I123" s="21"/>
      <c r="J123" s="6">
        <v>16000</v>
      </c>
    </row>
    <row r="124" spans="1:11" x14ac:dyDescent="0.25">
      <c r="A124" s="26" t="s">
        <v>521</v>
      </c>
      <c r="B124" s="28">
        <v>1</v>
      </c>
      <c r="C124" s="1"/>
      <c r="D124" s="28">
        <v>26000</v>
      </c>
      <c r="E124" s="29"/>
      <c r="F124" s="29"/>
      <c r="G124" s="29"/>
      <c r="H124" s="6">
        <v>2</v>
      </c>
      <c r="I124" s="6"/>
      <c r="J124" s="180">
        <v>8500</v>
      </c>
    </row>
    <row r="125" spans="1:11" x14ac:dyDescent="0.25">
      <c r="A125" s="26" t="s">
        <v>714</v>
      </c>
      <c r="B125" s="28">
        <v>2</v>
      </c>
      <c r="C125" s="1"/>
      <c r="D125" s="28">
        <v>52000</v>
      </c>
      <c r="E125" s="29"/>
      <c r="F125" s="29"/>
      <c r="G125" s="29"/>
      <c r="H125" s="21">
        <v>1</v>
      </c>
      <c r="I125" s="21"/>
      <c r="J125" s="6">
        <v>4000</v>
      </c>
    </row>
    <row r="126" spans="1:11" x14ac:dyDescent="0.25">
      <c r="A126" s="26" t="s">
        <v>454</v>
      </c>
      <c r="B126" s="28">
        <v>1</v>
      </c>
      <c r="C126" s="28">
        <v>19600</v>
      </c>
      <c r="D126" s="178"/>
      <c r="E126" s="29">
        <v>1</v>
      </c>
      <c r="F126" s="29">
        <v>5000</v>
      </c>
      <c r="G126" s="29"/>
      <c r="H126" s="21" t="s">
        <v>109</v>
      </c>
      <c r="I126" s="21"/>
      <c r="J126" s="6">
        <v>4200</v>
      </c>
    </row>
    <row r="127" spans="1:11" x14ac:dyDescent="0.25">
      <c r="A127" s="26" t="s">
        <v>562</v>
      </c>
      <c r="B127" s="28">
        <v>1</v>
      </c>
      <c r="C127" s="28">
        <v>10500</v>
      </c>
      <c r="D127" s="178"/>
      <c r="E127" s="29">
        <v>1</v>
      </c>
      <c r="F127" s="29">
        <v>4000</v>
      </c>
      <c r="G127" s="29"/>
      <c r="H127" s="148">
        <v>1</v>
      </c>
      <c r="I127" s="148"/>
      <c r="J127" s="149">
        <v>5000</v>
      </c>
    </row>
    <row r="128" spans="1:11" ht="30" x14ac:dyDescent="0.25">
      <c r="A128" s="26" t="s">
        <v>715</v>
      </c>
      <c r="B128" s="28">
        <v>1</v>
      </c>
      <c r="D128" s="28">
        <v>37000</v>
      </c>
      <c r="E128" s="29"/>
      <c r="F128" s="29"/>
      <c r="G128" s="29"/>
      <c r="H128" s="148" t="s">
        <v>717</v>
      </c>
      <c r="I128" s="148"/>
      <c r="J128" s="149">
        <v>1800</v>
      </c>
    </row>
    <row r="129" spans="1:10" x14ac:dyDescent="0.25">
      <c r="A129" s="26" t="s">
        <v>680</v>
      </c>
      <c r="B129" s="28">
        <v>1</v>
      </c>
      <c r="C129" s="28">
        <v>21600</v>
      </c>
      <c r="D129" s="178"/>
      <c r="E129" s="29">
        <v>1</v>
      </c>
      <c r="F129" s="29">
        <v>4000</v>
      </c>
      <c r="G129" s="29"/>
      <c r="H129" s="21"/>
      <c r="I129" s="21"/>
      <c r="J129" s="6"/>
    </row>
    <row r="130" spans="1:10" x14ac:dyDescent="0.25">
      <c r="A130" s="26" t="s">
        <v>94</v>
      </c>
      <c r="B130" s="28">
        <v>1</v>
      </c>
      <c r="C130" s="28">
        <v>30000</v>
      </c>
      <c r="D130" s="178"/>
      <c r="E130" s="29"/>
      <c r="F130" s="29"/>
      <c r="G130" s="29"/>
      <c r="H130" s="21"/>
      <c r="I130" s="21"/>
      <c r="J130" s="6"/>
    </row>
    <row r="131" spans="1:10" x14ac:dyDescent="0.25">
      <c r="A131" s="26" t="s">
        <v>94</v>
      </c>
      <c r="B131" s="28">
        <v>1</v>
      </c>
      <c r="C131" s="28">
        <v>24500</v>
      </c>
      <c r="D131" s="178"/>
      <c r="E131" s="29">
        <v>1</v>
      </c>
      <c r="F131" s="29">
        <v>4500</v>
      </c>
      <c r="G131" s="29"/>
      <c r="H131" s="21"/>
      <c r="I131" s="21"/>
      <c r="J131" s="6"/>
    </row>
    <row r="132" spans="1:10" x14ac:dyDescent="0.25">
      <c r="A132" s="26" t="s">
        <v>629</v>
      </c>
      <c r="B132" s="28">
        <v>2</v>
      </c>
      <c r="C132" s="28">
        <v>66000</v>
      </c>
      <c r="D132" s="28"/>
      <c r="E132" s="29"/>
      <c r="F132" s="29"/>
      <c r="G132" s="29"/>
      <c r="H132" s="21"/>
      <c r="I132" s="21"/>
      <c r="J132" s="6"/>
    </row>
    <row r="133" spans="1:10" x14ac:dyDescent="0.25">
      <c r="A133" s="26" t="s">
        <v>474</v>
      </c>
      <c r="B133" s="28">
        <v>1</v>
      </c>
      <c r="C133" s="28">
        <v>14300</v>
      </c>
      <c r="D133" s="178"/>
      <c r="E133" s="29">
        <v>1</v>
      </c>
      <c r="F133" s="29">
        <v>4500</v>
      </c>
      <c r="G133" s="29"/>
      <c r="H133" s="21"/>
      <c r="I133" s="21"/>
      <c r="J133" s="6"/>
    </row>
    <row r="134" spans="1:10" x14ac:dyDescent="0.25">
      <c r="A134" s="26" t="s">
        <v>542</v>
      </c>
      <c r="B134" s="28">
        <v>1</v>
      </c>
      <c r="C134" s="28">
        <v>9800</v>
      </c>
      <c r="D134" s="178"/>
      <c r="E134" s="29">
        <v>1</v>
      </c>
      <c r="F134" s="29">
        <v>4000</v>
      </c>
      <c r="G134" s="29"/>
      <c r="H134" s="21"/>
      <c r="I134" s="21"/>
      <c r="J134" s="6"/>
    </row>
    <row r="135" spans="1:10" x14ac:dyDescent="0.25">
      <c r="A135" s="26" t="s">
        <v>272</v>
      </c>
      <c r="B135" s="28">
        <v>1</v>
      </c>
      <c r="C135" s="28">
        <v>16100</v>
      </c>
      <c r="D135" s="178"/>
      <c r="E135" s="29"/>
      <c r="F135" s="29"/>
      <c r="G135" s="29"/>
      <c r="H135" s="21"/>
      <c r="I135" s="21"/>
      <c r="J135" s="6"/>
    </row>
    <row r="136" spans="1:10" x14ac:dyDescent="0.25">
      <c r="A136" s="26" t="s">
        <v>709</v>
      </c>
      <c r="B136" s="28">
        <v>1</v>
      </c>
      <c r="C136" s="28">
        <v>37500</v>
      </c>
      <c r="D136" s="178"/>
      <c r="E136" s="29"/>
      <c r="F136" s="29"/>
      <c r="G136" s="29"/>
      <c r="H136" s="21"/>
      <c r="I136" s="21"/>
      <c r="J136" s="6"/>
    </row>
    <row r="137" spans="1:10" x14ac:dyDescent="0.25">
      <c r="A137" s="26" t="s">
        <v>279</v>
      </c>
      <c r="B137" s="28">
        <v>1</v>
      </c>
      <c r="C137" s="28">
        <v>26000</v>
      </c>
      <c r="D137" s="178"/>
      <c r="E137" s="29">
        <v>1</v>
      </c>
      <c r="F137" s="29">
        <v>4000</v>
      </c>
      <c r="G137" s="29"/>
      <c r="H137" s="21"/>
      <c r="I137" s="21"/>
      <c r="J137" s="6"/>
    </row>
    <row r="138" spans="1:10" x14ac:dyDescent="0.25">
      <c r="A138" s="26" t="s">
        <v>498</v>
      </c>
      <c r="B138" s="28">
        <v>1</v>
      </c>
      <c r="C138" s="28">
        <v>9800</v>
      </c>
      <c r="D138" s="178"/>
      <c r="E138" s="29">
        <v>1</v>
      </c>
      <c r="F138" s="29">
        <v>4000</v>
      </c>
      <c r="G138" s="29"/>
      <c r="H138" s="21"/>
      <c r="I138" s="21"/>
      <c r="J138" s="6"/>
    </row>
    <row r="139" spans="1:10" x14ac:dyDescent="0.25">
      <c r="A139" s="26" t="s">
        <v>467</v>
      </c>
      <c r="B139" s="28">
        <v>1</v>
      </c>
      <c r="C139" s="28">
        <v>11500</v>
      </c>
      <c r="D139" s="178"/>
      <c r="E139" s="29">
        <v>1</v>
      </c>
      <c r="F139" s="29">
        <v>4000</v>
      </c>
      <c r="G139" s="29"/>
      <c r="H139" s="21"/>
      <c r="I139" s="21"/>
      <c r="J139" s="6"/>
    </row>
    <row r="140" spans="1:10" x14ac:dyDescent="0.25">
      <c r="A140" s="26" t="s">
        <v>159</v>
      </c>
      <c r="B140" s="28">
        <v>1</v>
      </c>
      <c r="C140" s="28">
        <v>21500</v>
      </c>
      <c r="D140" s="178"/>
      <c r="E140" s="29">
        <v>1</v>
      </c>
      <c r="F140" s="29">
        <v>4500</v>
      </c>
      <c r="G140" s="29"/>
      <c r="H140" s="21"/>
      <c r="I140" s="21"/>
      <c r="J140" s="6"/>
    </row>
    <row r="141" spans="1:10" x14ac:dyDescent="0.25">
      <c r="A141" s="26" t="s">
        <v>609</v>
      </c>
      <c r="B141" s="28">
        <v>1</v>
      </c>
      <c r="C141" s="28">
        <v>14800</v>
      </c>
      <c r="E141" s="29">
        <v>1</v>
      </c>
      <c r="F141" s="29">
        <v>4000</v>
      </c>
      <c r="G141" s="29"/>
      <c r="H141" s="21"/>
      <c r="I141" s="21"/>
      <c r="J141" s="6"/>
    </row>
    <row r="142" spans="1:10" x14ac:dyDescent="0.25">
      <c r="A142" s="26" t="s">
        <v>502</v>
      </c>
      <c r="B142" s="28">
        <v>3</v>
      </c>
      <c r="C142" s="168">
        <v>120000</v>
      </c>
      <c r="D142" s="28"/>
      <c r="E142" s="29">
        <v>3</v>
      </c>
      <c r="F142" s="29">
        <v>15000</v>
      </c>
      <c r="G142" s="29"/>
      <c r="H142" s="21"/>
      <c r="I142" s="21"/>
      <c r="J142" s="6"/>
    </row>
    <row r="143" spans="1:10" x14ac:dyDescent="0.25">
      <c r="A143" s="26" t="s">
        <v>710</v>
      </c>
      <c r="B143" s="28">
        <v>1</v>
      </c>
      <c r="C143" s="28">
        <v>6700</v>
      </c>
      <c r="D143" s="178"/>
      <c r="E143" s="29"/>
      <c r="F143" s="29"/>
      <c r="G143" s="29"/>
      <c r="H143" s="21"/>
      <c r="I143" s="21"/>
      <c r="J143" s="6"/>
    </row>
    <row r="144" spans="1:10" x14ac:dyDescent="0.25">
      <c r="A144" s="26" t="s">
        <v>502</v>
      </c>
      <c r="B144" s="28">
        <v>1</v>
      </c>
      <c r="D144" s="28">
        <v>40000</v>
      </c>
      <c r="E144" s="29">
        <v>1</v>
      </c>
      <c r="F144" s="29">
        <v>5000</v>
      </c>
      <c r="G144" s="29"/>
      <c r="H144" s="21"/>
      <c r="I144" s="21"/>
      <c r="J144" s="6"/>
    </row>
    <row r="145" spans="1:10" x14ac:dyDescent="0.25">
      <c r="A145" s="26" t="s">
        <v>449</v>
      </c>
      <c r="B145" s="28">
        <v>1</v>
      </c>
      <c r="C145" s="28">
        <v>21900</v>
      </c>
      <c r="D145" s="178"/>
      <c r="E145" s="29"/>
      <c r="F145" s="29"/>
      <c r="G145" s="29"/>
      <c r="H145" s="21"/>
      <c r="I145" s="21"/>
      <c r="J145" s="6"/>
    </row>
    <row r="146" spans="1:10" x14ac:dyDescent="0.25">
      <c r="A146" s="26" t="s">
        <v>711</v>
      </c>
      <c r="B146" s="28">
        <v>2</v>
      </c>
      <c r="C146" s="28">
        <v>75000</v>
      </c>
      <c r="D146" s="178"/>
      <c r="E146" s="29"/>
      <c r="F146" s="29"/>
      <c r="G146" s="29"/>
      <c r="H146" s="21"/>
      <c r="I146" s="21"/>
      <c r="J146" s="6"/>
    </row>
    <row r="147" spans="1:10" x14ac:dyDescent="0.25">
      <c r="A147" s="26" t="s">
        <v>129</v>
      </c>
      <c r="B147" s="28">
        <v>1</v>
      </c>
      <c r="C147" s="28">
        <v>13000</v>
      </c>
      <c r="D147" s="178"/>
      <c r="E147" s="29">
        <v>1</v>
      </c>
      <c r="F147" s="29">
        <v>4000</v>
      </c>
      <c r="G147" s="29"/>
      <c r="H147" s="21"/>
      <c r="I147" s="21"/>
      <c r="J147" s="6"/>
    </row>
    <row r="148" spans="1:10" x14ac:dyDescent="0.25">
      <c r="A148" s="26" t="s">
        <v>256</v>
      </c>
      <c r="B148" s="28">
        <v>1</v>
      </c>
      <c r="C148" s="28">
        <v>13000</v>
      </c>
      <c r="D148" s="178"/>
      <c r="E148" s="29">
        <v>1</v>
      </c>
      <c r="F148" s="29">
        <v>4000</v>
      </c>
      <c r="G148" s="29"/>
      <c r="H148" s="21"/>
      <c r="I148" s="21"/>
      <c r="J148" s="6"/>
    </row>
    <row r="149" spans="1:10" x14ac:dyDescent="0.25">
      <c r="A149" s="26" t="s">
        <v>670</v>
      </c>
      <c r="B149" s="28">
        <v>1</v>
      </c>
      <c r="C149" s="28">
        <v>25500</v>
      </c>
      <c r="D149" s="178"/>
      <c r="E149" s="29"/>
      <c r="F149" s="29"/>
      <c r="G149" s="29"/>
      <c r="H149" s="21"/>
      <c r="I149" s="21"/>
      <c r="J149" s="6"/>
    </row>
    <row r="150" spans="1:10" x14ac:dyDescent="0.25">
      <c r="A150" s="26" t="s">
        <v>166</v>
      </c>
      <c r="B150" s="28">
        <v>1</v>
      </c>
      <c r="C150" s="28">
        <v>22000</v>
      </c>
      <c r="D150" s="178"/>
      <c r="E150" s="29">
        <v>1</v>
      </c>
      <c r="F150" s="29">
        <v>4000</v>
      </c>
      <c r="G150" s="29"/>
      <c r="H150" s="21"/>
      <c r="I150" s="21"/>
      <c r="J150" s="6"/>
    </row>
    <row r="151" spans="1:10" x14ac:dyDescent="0.25">
      <c r="A151" s="26" t="s">
        <v>94</v>
      </c>
      <c r="B151" s="28">
        <v>2</v>
      </c>
      <c r="D151" s="28">
        <v>60000</v>
      </c>
      <c r="E151" s="29"/>
      <c r="F151" s="29"/>
      <c r="G151" s="29"/>
      <c r="H151" s="21"/>
      <c r="I151" s="21"/>
      <c r="J151" s="6"/>
    </row>
    <row r="152" spans="1:10" x14ac:dyDescent="0.25">
      <c r="A152" s="26" t="s">
        <v>680</v>
      </c>
      <c r="B152" s="28">
        <v>1</v>
      </c>
      <c r="C152" s="28">
        <v>23500</v>
      </c>
      <c r="D152" s="178"/>
      <c r="E152" s="29">
        <v>1</v>
      </c>
      <c r="F152" s="29">
        <v>4000</v>
      </c>
      <c r="G152" s="29"/>
      <c r="H152" s="21"/>
      <c r="I152" s="21"/>
      <c r="J152" s="6"/>
    </row>
    <row r="153" spans="1:10" x14ac:dyDescent="0.25">
      <c r="A153" s="26" t="s">
        <v>711</v>
      </c>
      <c r="B153" s="28">
        <v>2</v>
      </c>
      <c r="C153" s="28">
        <v>75000</v>
      </c>
      <c r="D153" s="178"/>
      <c r="E153" s="29"/>
      <c r="F153" s="29"/>
      <c r="G153" s="29"/>
      <c r="H153" s="21"/>
      <c r="I153" s="21"/>
      <c r="J153" s="6"/>
    </row>
    <row r="154" spans="1:10" x14ac:dyDescent="0.25">
      <c r="A154" s="26" t="s">
        <v>272</v>
      </c>
      <c r="B154" s="28">
        <v>1</v>
      </c>
      <c r="C154" s="28">
        <v>12100</v>
      </c>
      <c r="E154" s="29">
        <v>1</v>
      </c>
      <c r="F154" s="29">
        <v>4000</v>
      </c>
      <c r="G154" s="29"/>
      <c r="H154" s="21"/>
      <c r="I154" s="21"/>
      <c r="J154" s="6"/>
    </row>
    <row r="155" spans="1:10" x14ac:dyDescent="0.25">
      <c r="A155" s="26" t="s">
        <v>475</v>
      </c>
      <c r="B155" s="28">
        <v>1</v>
      </c>
      <c r="C155" s="28">
        <v>24600</v>
      </c>
      <c r="D155" s="28"/>
      <c r="E155" s="29"/>
      <c r="F155" s="29"/>
      <c r="G155" s="29"/>
      <c r="H155" s="21"/>
      <c r="I155" s="21"/>
      <c r="J155" s="6"/>
    </row>
    <row r="156" spans="1:10" x14ac:dyDescent="0.25">
      <c r="A156" s="26" t="s">
        <v>551</v>
      </c>
      <c r="B156" s="28">
        <v>1</v>
      </c>
      <c r="C156" s="28">
        <v>18000</v>
      </c>
      <c r="D156" s="28"/>
      <c r="E156" s="29"/>
      <c r="F156" s="29"/>
      <c r="G156" s="29"/>
      <c r="H156" s="21"/>
      <c r="I156" s="21"/>
      <c r="J156" s="6"/>
    </row>
    <row r="157" spans="1:10" x14ac:dyDescent="0.25">
      <c r="A157" s="26" t="s">
        <v>551</v>
      </c>
      <c r="B157" s="28">
        <v>1</v>
      </c>
      <c r="C157" s="1"/>
      <c r="D157" s="28">
        <v>18600</v>
      </c>
      <c r="E157" s="29"/>
      <c r="F157" s="29"/>
      <c r="G157" s="29"/>
      <c r="H157" s="21"/>
      <c r="I157" s="21"/>
      <c r="J157" s="6"/>
    </row>
    <row r="158" spans="1:10" x14ac:dyDescent="0.25">
      <c r="A158" s="26" t="s">
        <v>454</v>
      </c>
      <c r="B158" s="28">
        <v>1</v>
      </c>
      <c r="C158" s="1"/>
      <c r="D158" s="28">
        <v>24600</v>
      </c>
      <c r="E158" s="29"/>
      <c r="F158" s="29"/>
      <c r="G158" s="29"/>
      <c r="H158" s="21"/>
      <c r="I158" s="21"/>
      <c r="J158" s="6"/>
    </row>
    <row r="159" spans="1:10" x14ac:dyDescent="0.25">
      <c r="A159" s="26" t="s">
        <v>562</v>
      </c>
      <c r="B159" s="28">
        <v>1</v>
      </c>
      <c r="C159" s="28">
        <v>14500</v>
      </c>
      <c r="D159" s="178"/>
      <c r="E159" s="29"/>
      <c r="F159" s="29"/>
      <c r="G159" s="29"/>
      <c r="H159" s="21"/>
      <c r="I159" s="21"/>
      <c r="J159" s="6"/>
    </row>
    <row r="160" spans="1:10" x14ac:dyDescent="0.25">
      <c r="A160" s="26" t="s">
        <v>696</v>
      </c>
      <c r="B160" s="28">
        <v>1</v>
      </c>
      <c r="C160" s="28">
        <v>14500</v>
      </c>
      <c r="D160" s="178"/>
      <c r="E160" s="29">
        <v>1</v>
      </c>
      <c r="F160" s="29">
        <v>4500</v>
      </c>
      <c r="G160" s="29"/>
      <c r="H160" s="21"/>
      <c r="I160" s="21"/>
      <c r="J160" s="6"/>
    </row>
    <row r="161" spans="1:11" x14ac:dyDescent="0.25">
      <c r="A161" s="26" t="s">
        <v>712</v>
      </c>
      <c r="B161" s="28">
        <v>1</v>
      </c>
      <c r="C161" s="28">
        <v>14500</v>
      </c>
      <c r="D161" s="178"/>
      <c r="E161" s="29">
        <v>1</v>
      </c>
      <c r="F161" s="29">
        <v>4500</v>
      </c>
      <c r="G161" s="29"/>
      <c r="H161" s="21"/>
      <c r="I161" s="21"/>
      <c r="J161" s="6"/>
    </row>
    <row r="162" spans="1:11" x14ac:dyDescent="0.25">
      <c r="A162" s="179"/>
      <c r="B162" s="168"/>
      <c r="C162" s="28"/>
      <c r="D162" s="178"/>
      <c r="E162" s="29"/>
      <c r="F162" s="29"/>
      <c r="G162" s="29"/>
      <c r="H162" s="21"/>
      <c r="I162" s="21"/>
      <c r="J162" s="6"/>
      <c r="K162">
        <v>6800</v>
      </c>
    </row>
    <row r="163" spans="1:11" x14ac:dyDescent="0.25">
      <c r="A163" s="77" t="s">
        <v>219</v>
      </c>
      <c r="B163" s="78">
        <f t="shared" ref="B163:J163" si="2">SUM(B119:B162)</f>
        <v>51</v>
      </c>
      <c r="C163" s="78">
        <f t="shared" si="2"/>
        <v>972100</v>
      </c>
      <c r="D163" s="78">
        <f t="shared" si="2"/>
        <v>271700</v>
      </c>
      <c r="E163" s="78">
        <f t="shared" si="2"/>
        <v>26</v>
      </c>
      <c r="F163" s="78">
        <f t="shared" si="2"/>
        <v>113500</v>
      </c>
      <c r="G163" s="78"/>
      <c r="H163" s="78">
        <f t="shared" si="2"/>
        <v>13</v>
      </c>
      <c r="I163" s="78"/>
      <c r="J163" s="78">
        <f t="shared" si="2"/>
        <v>70500</v>
      </c>
    </row>
    <row r="164" spans="1:11" x14ac:dyDescent="0.25">
      <c r="A164" s="79"/>
      <c r="B164" s="80"/>
      <c r="C164" s="80"/>
      <c r="D164" s="80"/>
      <c r="E164" s="80"/>
      <c r="F164" s="80"/>
      <c r="G164" s="80"/>
      <c r="H164" s="80"/>
      <c r="I164" s="80"/>
      <c r="J164" s="80"/>
      <c r="K164" s="18">
        <f>A165-K162</f>
        <v>965300</v>
      </c>
    </row>
    <row r="165" spans="1:11" x14ac:dyDescent="0.25">
      <c r="A165" s="23">
        <v>972100</v>
      </c>
      <c r="B165" s="22" t="s">
        <v>38</v>
      </c>
      <c r="C165" s="141" t="s">
        <v>547</v>
      </c>
      <c r="D165" s="141"/>
      <c r="E165" s="81"/>
      <c r="F165" s="81"/>
      <c r="G165" s="81"/>
      <c r="H165" s="85"/>
      <c r="I165" s="85"/>
      <c r="J165" s="84"/>
    </row>
    <row r="168" spans="1:11" x14ac:dyDescent="0.25">
      <c r="A168" s="2203" t="s">
        <v>716</v>
      </c>
      <c r="B168" s="2204"/>
      <c r="C168" s="2204"/>
      <c r="D168" s="2204"/>
      <c r="E168" s="2204"/>
      <c r="F168" s="2204"/>
      <c r="G168" s="2204"/>
      <c r="H168" s="2204"/>
      <c r="I168" s="2204"/>
      <c r="J168" s="2204"/>
    </row>
    <row r="169" spans="1:11" x14ac:dyDescent="0.25">
      <c r="A169" s="6" t="s">
        <v>14</v>
      </c>
      <c r="B169" s="6" t="s">
        <v>5</v>
      </c>
      <c r="C169" s="6" t="s">
        <v>10</v>
      </c>
      <c r="D169" s="6" t="s">
        <v>11</v>
      </c>
      <c r="E169" s="6" t="s">
        <v>31</v>
      </c>
      <c r="F169" s="6" t="s">
        <v>27</v>
      </c>
      <c r="G169" s="6"/>
      <c r="H169" s="21" t="s">
        <v>33</v>
      </c>
      <c r="I169" s="21"/>
      <c r="J169" s="6" t="s">
        <v>32</v>
      </c>
    </row>
    <row r="170" spans="1:11" x14ac:dyDescent="0.25">
      <c r="A170" s="26" t="s">
        <v>105</v>
      </c>
      <c r="B170" s="28">
        <v>1</v>
      </c>
      <c r="C170" s="28">
        <v>18800</v>
      </c>
      <c r="D170" s="178"/>
      <c r="E170" s="29">
        <v>1</v>
      </c>
      <c r="F170" s="29">
        <v>4000</v>
      </c>
      <c r="G170" s="29"/>
      <c r="H170" s="148">
        <v>1</v>
      </c>
      <c r="I170" s="148"/>
      <c r="J170" s="149">
        <v>4000</v>
      </c>
    </row>
    <row r="171" spans="1:11" x14ac:dyDescent="0.25">
      <c r="A171" s="26" t="s">
        <v>504</v>
      </c>
      <c r="B171" s="28">
        <v>1</v>
      </c>
      <c r="C171" s="28">
        <v>9800</v>
      </c>
      <c r="D171" s="178"/>
      <c r="E171" s="29">
        <v>1</v>
      </c>
      <c r="F171" s="29">
        <v>4000</v>
      </c>
      <c r="G171" s="29"/>
      <c r="H171" s="148">
        <v>1</v>
      </c>
      <c r="I171" s="148"/>
      <c r="J171" s="149">
        <v>2000</v>
      </c>
    </row>
    <row r="172" spans="1:11" x14ac:dyDescent="0.25">
      <c r="A172" s="26" t="s">
        <v>718</v>
      </c>
      <c r="B172" s="28">
        <v>1</v>
      </c>
      <c r="C172" s="28">
        <v>6500</v>
      </c>
      <c r="D172" s="178"/>
      <c r="E172" s="29"/>
      <c r="F172" s="29"/>
      <c r="G172" s="29"/>
      <c r="H172" s="148">
        <v>1</v>
      </c>
      <c r="I172" s="148"/>
      <c r="J172" s="149">
        <v>4000</v>
      </c>
    </row>
    <row r="173" spans="1:11" x14ac:dyDescent="0.25">
      <c r="A173" s="26" t="s">
        <v>719</v>
      </c>
      <c r="B173" s="28">
        <v>1</v>
      </c>
      <c r="C173" s="28">
        <v>32500</v>
      </c>
      <c r="D173" s="178"/>
      <c r="E173" s="29">
        <v>1</v>
      </c>
      <c r="F173" s="29">
        <v>5000</v>
      </c>
      <c r="G173" s="29"/>
      <c r="H173" s="148">
        <v>1</v>
      </c>
      <c r="I173" s="148"/>
      <c r="J173" s="149">
        <v>2000</v>
      </c>
    </row>
    <row r="174" spans="1:11" x14ac:dyDescent="0.25">
      <c r="A174" s="26" t="s">
        <v>520</v>
      </c>
      <c r="B174" s="28">
        <v>1</v>
      </c>
      <c r="C174" s="28">
        <v>13000</v>
      </c>
      <c r="D174" s="178"/>
      <c r="E174" s="29">
        <v>1</v>
      </c>
      <c r="F174" s="29">
        <v>4000</v>
      </c>
      <c r="G174" s="29"/>
      <c r="H174" s="148">
        <v>2</v>
      </c>
      <c r="I174" s="148"/>
      <c r="J174" s="149">
        <v>9500</v>
      </c>
    </row>
    <row r="175" spans="1:11" x14ac:dyDescent="0.25">
      <c r="A175" s="26" t="s">
        <v>549</v>
      </c>
      <c r="B175" s="28">
        <v>1</v>
      </c>
      <c r="C175" s="106">
        <v>11300</v>
      </c>
      <c r="D175" s="28"/>
      <c r="E175" s="29">
        <v>1</v>
      </c>
      <c r="F175" s="29">
        <v>4000</v>
      </c>
      <c r="G175" s="29"/>
      <c r="H175" s="181"/>
      <c r="I175" s="181"/>
      <c r="J175" s="180" t="s">
        <v>725</v>
      </c>
    </row>
    <row r="176" spans="1:11" x14ac:dyDescent="0.25">
      <c r="A176" s="26" t="s">
        <v>150</v>
      </c>
      <c r="B176" s="28">
        <v>1</v>
      </c>
      <c r="C176" s="106">
        <v>26000</v>
      </c>
      <c r="D176" s="28"/>
      <c r="E176" s="29"/>
      <c r="F176" s="29"/>
      <c r="G176" s="29"/>
      <c r="H176" s="148" t="s">
        <v>109</v>
      </c>
      <c r="I176" s="148"/>
      <c r="J176" s="149">
        <v>1500</v>
      </c>
    </row>
    <row r="177" spans="1:10" x14ac:dyDescent="0.25">
      <c r="A177" s="26" t="s">
        <v>333</v>
      </c>
      <c r="B177" s="28">
        <v>1</v>
      </c>
      <c r="C177" s="28">
        <v>14500</v>
      </c>
      <c r="D177" s="178"/>
      <c r="E177" s="29">
        <v>1</v>
      </c>
      <c r="F177" s="29">
        <v>4500</v>
      </c>
      <c r="G177" s="29"/>
      <c r="H177" s="21"/>
      <c r="I177" s="21"/>
      <c r="J177" s="6"/>
    </row>
    <row r="178" spans="1:10" x14ac:dyDescent="0.25">
      <c r="A178" s="26" t="s">
        <v>451</v>
      </c>
      <c r="B178" s="28">
        <v>1</v>
      </c>
      <c r="C178" s="28">
        <v>21000</v>
      </c>
      <c r="D178" s="178"/>
      <c r="E178" s="29">
        <v>1</v>
      </c>
      <c r="F178" s="29">
        <v>5000</v>
      </c>
      <c r="G178" s="29"/>
      <c r="H178" s="21"/>
      <c r="I178" s="21"/>
      <c r="J178" s="6"/>
    </row>
    <row r="179" spans="1:10" x14ac:dyDescent="0.25">
      <c r="A179" s="26" t="s">
        <v>475</v>
      </c>
      <c r="B179" s="28">
        <v>1</v>
      </c>
      <c r="C179" s="168">
        <v>24600</v>
      </c>
      <c r="D179" s="28"/>
      <c r="E179" s="29"/>
      <c r="F179" s="29"/>
      <c r="G179" s="29"/>
      <c r="H179" s="21"/>
      <c r="I179" s="21"/>
      <c r="J179" s="6"/>
    </row>
    <row r="180" spans="1:10" x14ac:dyDescent="0.25">
      <c r="A180" s="26" t="s">
        <v>720</v>
      </c>
      <c r="B180" s="28">
        <v>1</v>
      </c>
      <c r="C180" s="28">
        <v>14500</v>
      </c>
      <c r="D180" s="178"/>
      <c r="E180" s="29">
        <v>1</v>
      </c>
      <c r="F180" s="29">
        <v>4500</v>
      </c>
      <c r="G180" s="29"/>
      <c r="H180" s="21"/>
      <c r="I180" s="21"/>
      <c r="J180" s="6"/>
    </row>
    <row r="181" spans="1:10" x14ac:dyDescent="0.25">
      <c r="A181" s="26" t="s">
        <v>520</v>
      </c>
      <c r="B181" s="28">
        <v>1</v>
      </c>
      <c r="C181" s="167"/>
      <c r="D181" s="28">
        <v>13000</v>
      </c>
      <c r="E181" s="29">
        <v>1</v>
      </c>
      <c r="F181" s="29">
        <v>4000</v>
      </c>
      <c r="G181" s="29"/>
      <c r="H181" s="21"/>
      <c r="I181" s="21"/>
      <c r="J181" s="6"/>
    </row>
    <row r="182" spans="1:10" x14ac:dyDescent="0.25">
      <c r="A182" s="26" t="s">
        <v>721</v>
      </c>
      <c r="B182" s="28">
        <v>1</v>
      </c>
      <c r="C182" s="28">
        <v>23500</v>
      </c>
      <c r="D182" s="178"/>
      <c r="E182" s="29">
        <v>1</v>
      </c>
      <c r="F182" s="29">
        <v>4000</v>
      </c>
      <c r="G182" s="29"/>
      <c r="H182" s="21"/>
      <c r="I182" s="21"/>
      <c r="J182" s="6"/>
    </row>
    <row r="183" spans="1:10" x14ac:dyDescent="0.25">
      <c r="A183" s="26" t="s">
        <v>722</v>
      </c>
      <c r="B183" s="28">
        <v>1</v>
      </c>
      <c r="C183" s="28">
        <v>20000</v>
      </c>
      <c r="D183" s="28"/>
      <c r="E183" s="29"/>
      <c r="F183" s="29"/>
      <c r="G183" s="29"/>
      <c r="H183" s="21"/>
      <c r="I183" s="21"/>
      <c r="J183" s="6"/>
    </row>
    <row r="184" spans="1:10" x14ac:dyDescent="0.25">
      <c r="A184" s="26" t="s">
        <v>701</v>
      </c>
      <c r="B184" s="28">
        <v>1</v>
      </c>
      <c r="C184" s="28">
        <v>12500</v>
      </c>
      <c r="D184" s="178"/>
      <c r="E184" s="29">
        <v>1</v>
      </c>
      <c r="F184" s="29">
        <v>4000</v>
      </c>
      <c r="G184" s="29"/>
      <c r="H184" s="21"/>
      <c r="I184" s="21"/>
      <c r="J184" s="6"/>
    </row>
    <row r="185" spans="1:10" x14ac:dyDescent="0.25">
      <c r="A185" s="26" t="s">
        <v>256</v>
      </c>
      <c r="B185" s="28">
        <v>1</v>
      </c>
      <c r="C185" s="28">
        <v>18600</v>
      </c>
      <c r="D185" s="178"/>
      <c r="E185" s="29"/>
      <c r="F185" s="29"/>
      <c r="G185" s="29"/>
      <c r="H185" s="21"/>
      <c r="I185" s="21"/>
      <c r="J185" s="6"/>
    </row>
    <row r="186" spans="1:10" x14ac:dyDescent="0.25">
      <c r="A186" s="26" t="s">
        <v>179</v>
      </c>
      <c r="B186" s="28">
        <v>1</v>
      </c>
      <c r="D186" s="28">
        <v>23500</v>
      </c>
      <c r="E186" s="29">
        <v>1</v>
      </c>
      <c r="F186" s="29">
        <v>4000</v>
      </c>
      <c r="G186" s="29"/>
      <c r="H186" s="21"/>
      <c r="I186" s="21"/>
      <c r="J186" s="6"/>
    </row>
    <row r="187" spans="1:10" x14ac:dyDescent="0.25">
      <c r="A187" s="26" t="s">
        <v>90</v>
      </c>
      <c r="B187" s="28">
        <v>1</v>
      </c>
      <c r="C187" s="28"/>
      <c r="D187" s="178">
        <v>23080</v>
      </c>
      <c r="E187" s="29">
        <v>1</v>
      </c>
      <c r="F187" s="29">
        <v>4000</v>
      </c>
      <c r="G187" s="29"/>
      <c r="H187" s="21"/>
      <c r="I187" s="21"/>
      <c r="J187" s="21" t="s">
        <v>726</v>
      </c>
    </row>
    <row r="188" spans="1:10" x14ac:dyDescent="0.25">
      <c r="A188" s="26" t="s">
        <v>467</v>
      </c>
      <c r="B188" s="28">
        <v>1</v>
      </c>
      <c r="C188" s="28">
        <v>11500</v>
      </c>
      <c r="D188" s="178"/>
      <c r="E188" s="29">
        <v>1</v>
      </c>
      <c r="F188" s="29">
        <v>4000</v>
      </c>
      <c r="G188" s="29"/>
      <c r="H188" s="21"/>
      <c r="I188" s="21"/>
      <c r="J188" s="6"/>
    </row>
    <row r="189" spans="1:10" x14ac:dyDescent="0.25">
      <c r="A189" s="26" t="s">
        <v>502</v>
      </c>
      <c r="B189" s="28">
        <v>1</v>
      </c>
      <c r="C189" s="28">
        <v>45000</v>
      </c>
      <c r="D189" s="178"/>
      <c r="E189" s="29"/>
      <c r="F189" s="29"/>
      <c r="G189" s="29"/>
      <c r="H189" s="21"/>
      <c r="I189" s="21"/>
      <c r="J189" s="6"/>
    </row>
    <row r="190" spans="1:10" x14ac:dyDescent="0.25">
      <c r="A190" s="26" t="s">
        <v>234</v>
      </c>
      <c r="B190" s="28">
        <v>1</v>
      </c>
      <c r="C190" s="28">
        <v>14500</v>
      </c>
      <c r="D190" s="178"/>
      <c r="E190" s="29">
        <v>1</v>
      </c>
      <c r="F190" s="29">
        <v>4500</v>
      </c>
      <c r="G190" s="29"/>
      <c r="H190" s="21"/>
      <c r="I190" s="21"/>
      <c r="J190" s="6"/>
    </row>
    <row r="191" spans="1:10" x14ac:dyDescent="0.25">
      <c r="A191" s="26" t="s">
        <v>331</v>
      </c>
      <c r="B191" s="28">
        <v>1</v>
      </c>
      <c r="C191" s="28">
        <v>13000</v>
      </c>
      <c r="D191" s="178"/>
      <c r="E191" s="29">
        <v>1</v>
      </c>
      <c r="F191" s="29">
        <v>4000</v>
      </c>
      <c r="G191" s="29"/>
      <c r="H191" s="21"/>
      <c r="I191" s="21"/>
      <c r="J191" s="6"/>
    </row>
    <row r="192" spans="1:10" x14ac:dyDescent="0.25">
      <c r="A192" s="26" t="s">
        <v>723</v>
      </c>
      <c r="B192" s="28">
        <v>1</v>
      </c>
      <c r="C192" s="28">
        <v>19000</v>
      </c>
      <c r="E192" s="29">
        <v>1</v>
      </c>
      <c r="F192" s="29">
        <v>5000</v>
      </c>
      <c r="G192" s="29"/>
      <c r="H192" s="21"/>
      <c r="I192" s="21"/>
      <c r="J192" s="6"/>
    </row>
    <row r="193" spans="1:11" x14ac:dyDescent="0.25">
      <c r="A193" s="26" t="s">
        <v>393</v>
      </c>
      <c r="B193" s="28">
        <v>1</v>
      </c>
      <c r="C193" s="28">
        <v>21900</v>
      </c>
      <c r="D193" s="178"/>
      <c r="E193" s="29">
        <v>1</v>
      </c>
      <c r="F193" s="29">
        <v>5000</v>
      </c>
      <c r="G193" s="29"/>
      <c r="H193" s="21"/>
      <c r="I193" s="21"/>
      <c r="J193" s="6"/>
    </row>
    <row r="194" spans="1:11" x14ac:dyDescent="0.25">
      <c r="A194" s="26" t="s">
        <v>724</v>
      </c>
      <c r="B194" s="28">
        <v>1</v>
      </c>
      <c r="C194" s="28">
        <v>21900</v>
      </c>
      <c r="D194" s="178"/>
      <c r="E194" s="29">
        <v>1</v>
      </c>
      <c r="F194" s="29">
        <v>5000</v>
      </c>
      <c r="G194" s="29"/>
      <c r="H194" s="21"/>
      <c r="I194" s="21"/>
      <c r="J194" s="6"/>
    </row>
    <row r="195" spans="1:11" x14ac:dyDescent="0.25">
      <c r="A195" s="26" t="s">
        <v>393</v>
      </c>
      <c r="B195" s="28">
        <v>1</v>
      </c>
      <c r="C195" s="28">
        <v>26900</v>
      </c>
      <c r="D195" s="178"/>
      <c r="E195" s="29"/>
      <c r="F195" s="29"/>
      <c r="G195" s="29"/>
      <c r="H195" s="21"/>
      <c r="I195" s="21"/>
      <c r="J195" s="6"/>
    </row>
    <row r="196" spans="1:11" x14ac:dyDescent="0.25">
      <c r="A196" s="26" t="s">
        <v>467</v>
      </c>
      <c r="B196" s="28">
        <v>1</v>
      </c>
      <c r="C196" s="28">
        <v>11500</v>
      </c>
      <c r="D196" s="178"/>
      <c r="E196" s="29">
        <v>1</v>
      </c>
      <c r="F196" s="29">
        <v>4000</v>
      </c>
      <c r="G196" s="29"/>
      <c r="H196" s="21"/>
      <c r="I196" s="21"/>
      <c r="J196" s="6"/>
    </row>
    <row r="197" spans="1:11" x14ac:dyDescent="0.25">
      <c r="A197" s="26" t="s">
        <v>647</v>
      </c>
      <c r="B197" s="28">
        <v>1</v>
      </c>
      <c r="C197" s="28">
        <v>41000</v>
      </c>
      <c r="D197" s="178"/>
      <c r="E197" s="29">
        <v>1</v>
      </c>
      <c r="F197" s="29">
        <v>10000</v>
      </c>
      <c r="G197" s="29"/>
      <c r="H197" s="21"/>
      <c r="I197" s="21"/>
      <c r="J197" s="6"/>
    </row>
    <row r="198" spans="1:11" x14ac:dyDescent="0.25">
      <c r="A198" s="26" t="s">
        <v>91</v>
      </c>
      <c r="B198" s="28">
        <v>1</v>
      </c>
      <c r="C198" s="28">
        <v>18800</v>
      </c>
      <c r="D198" s="178"/>
      <c r="E198" s="29"/>
      <c r="F198" s="29"/>
      <c r="G198" s="29"/>
      <c r="H198" s="21"/>
      <c r="I198" s="21"/>
      <c r="J198" s="6"/>
    </row>
    <row r="199" spans="1:11" x14ac:dyDescent="0.25">
      <c r="A199" s="26" t="s">
        <v>105</v>
      </c>
      <c r="B199" s="28">
        <v>1</v>
      </c>
      <c r="C199" s="28">
        <v>18800</v>
      </c>
      <c r="D199" s="178"/>
      <c r="E199" s="29">
        <v>1</v>
      </c>
      <c r="F199" s="29">
        <v>4000</v>
      </c>
      <c r="G199" s="29"/>
      <c r="H199" s="21"/>
      <c r="I199" s="21"/>
      <c r="J199" s="6"/>
    </row>
    <row r="200" spans="1:11" x14ac:dyDescent="0.25">
      <c r="A200" s="26" t="s">
        <v>709</v>
      </c>
      <c r="B200" s="28">
        <v>1</v>
      </c>
      <c r="C200" s="28">
        <v>37500</v>
      </c>
      <c r="D200" s="178"/>
      <c r="E200" s="29"/>
      <c r="F200" s="29"/>
      <c r="G200" s="29"/>
      <c r="H200" s="21"/>
      <c r="I200" s="21"/>
      <c r="J200" s="6"/>
    </row>
    <row r="201" spans="1:11" x14ac:dyDescent="0.25">
      <c r="A201" s="26" t="s">
        <v>721</v>
      </c>
      <c r="B201" s="28">
        <v>1</v>
      </c>
      <c r="C201" s="168">
        <v>23500</v>
      </c>
      <c r="D201" s="28"/>
      <c r="E201" s="29">
        <v>1</v>
      </c>
      <c r="F201" s="29">
        <v>4000</v>
      </c>
      <c r="G201" s="29"/>
      <c r="H201" s="21"/>
      <c r="I201" s="21"/>
      <c r="J201" s="6"/>
    </row>
    <row r="202" spans="1:11" x14ac:dyDescent="0.25">
      <c r="A202" s="26" t="s">
        <v>247</v>
      </c>
      <c r="B202" s="28">
        <v>1</v>
      </c>
      <c r="C202" s="28">
        <v>19600</v>
      </c>
      <c r="D202" s="178"/>
      <c r="E202" s="29">
        <v>1</v>
      </c>
      <c r="F202" s="29">
        <v>5000</v>
      </c>
      <c r="G202" s="29"/>
      <c r="H202" s="21"/>
      <c r="I202" s="21"/>
      <c r="J202" s="6"/>
    </row>
    <row r="203" spans="1:11" x14ac:dyDescent="0.25">
      <c r="A203" s="26" t="s">
        <v>467</v>
      </c>
      <c r="B203" s="28">
        <v>1</v>
      </c>
      <c r="C203" s="28">
        <v>11500</v>
      </c>
      <c r="D203" s="178"/>
      <c r="E203" s="29">
        <v>1</v>
      </c>
      <c r="F203" s="29">
        <v>4000</v>
      </c>
      <c r="G203" s="29"/>
      <c r="H203" s="21"/>
      <c r="I203" s="21"/>
      <c r="J203" s="6"/>
    </row>
    <row r="204" spans="1:11" x14ac:dyDescent="0.25">
      <c r="A204" s="26" t="s">
        <v>673</v>
      </c>
      <c r="B204" s="28">
        <v>1</v>
      </c>
      <c r="C204" s="28">
        <v>11500</v>
      </c>
      <c r="E204" s="29">
        <v>3</v>
      </c>
      <c r="F204" s="29">
        <v>12000</v>
      </c>
      <c r="G204" s="29"/>
      <c r="H204" s="21"/>
      <c r="I204" s="21"/>
      <c r="J204" s="6"/>
    </row>
    <row r="205" spans="1:11" x14ac:dyDescent="0.25">
      <c r="A205" s="179"/>
      <c r="B205" s="168"/>
      <c r="C205" s="28"/>
      <c r="D205" s="178"/>
      <c r="E205" s="29"/>
      <c r="F205" s="29"/>
      <c r="G205" s="29"/>
      <c r="H205" s="21"/>
      <c r="I205" s="21"/>
      <c r="J205" s="6"/>
    </row>
    <row r="206" spans="1:11" x14ac:dyDescent="0.25">
      <c r="A206" s="77" t="s">
        <v>219</v>
      </c>
      <c r="B206" s="78">
        <f t="shared" ref="B206:J206" si="3">SUM(B170:B205)</f>
        <v>35</v>
      </c>
      <c r="C206" s="78">
        <f t="shared" si="3"/>
        <v>634500</v>
      </c>
      <c r="D206" s="78">
        <f t="shared" si="3"/>
        <v>59580</v>
      </c>
      <c r="E206" s="78">
        <f t="shared" si="3"/>
        <v>28</v>
      </c>
      <c r="F206" s="78">
        <f t="shared" si="3"/>
        <v>125500</v>
      </c>
      <c r="G206" s="78"/>
      <c r="H206" s="78">
        <f t="shared" si="3"/>
        <v>6</v>
      </c>
      <c r="I206" s="78"/>
      <c r="J206" s="78">
        <f t="shared" si="3"/>
        <v>23000</v>
      </c>
    </row>
    <row r="207" spans="1:11" x14ac:dyDescent="0.25">
      <c r="A207" s="79"/>
      <c r="B207" s="80"/>
      <c r="C207" s="80"/>
      <c r="D207" s="80"/>
      <c r="E207" s="80"/>
      <c r="F207" s="80"/>
      <c r="G207" s="80"/>
      <c r="H207" s="80"/>
      <c r="I207" s="80"/>
      <c r="J207" s="80"/>
      <c r="K207" s="18">
        <f>A208-J206</f>
        <v>611500</v>
      </c>
    </row>
    <row r="208" spans="1:11" x14ac:dyDescent="0.25">
      <c r="A208" s="23">
        <v>634500</v>
      </c>
      <c r="B208" s="22" t="s">
        <v>38</v>
      </c>
      <c r="C208" s="141" t="s">
        <v>547</v>
      </c>
      <c r="D208" s="141"/>
      <c r="E208" s="81"/>
      <c r="F208" s="81"/>
      <c r="G208" s="81"/>
      <c r="H208" s="85"/>
      <c r="I208" s="85"/>
      <c r="J208" s="84"/>
    </row>
    <row r="211" spans="1:10" x14ac:dyDescent="0.25">
      <c r="A211" s="2203" t="s">
        <v>727</v>
      </c>
      <c r="B211" s="2204"/>
      <c r="C211" s="2204"/>
      <c r="D211" s="2204"/>
      <c r="E211" s="2204"/>
      <c r="F211" s="2204"/>
      <c r="G211" s="2204"/>
      <c r="H211" s="2204"/>
      <c r="I211" s="2204"/>
      <c r="J211" s="2204"/>
    </row>
    <row r="212" spans="1:10" x14ac:dyDescent="0.25">
      <c r="A212" s="6" t="s">
        <v>14</v>
      </c>
      <c r="B212" s="6" t="s">
        <v>5</v>
      </c>
      <c r="C212" s="6" t="s">
        <v>10</v>
      </c>
      <c r="D212" s="6" t="s">
        <v>11</v>
      </c>
      <c r="E212" s="6" t="s">
        <v>31</v>
      </c>
      <c r="F212" s="6" t="s">
        <v>27</v>
      </c>
      <c r="G212" s="6"/>
      <c r="H212" s="21" t="s">
        <v>33</v>
      </c>
      <c r="I212" s="21"/>
      <c r="J212" s="6" t="s">
        <v>32</v>
      </c>
    </row>
    <row r="213" spans="1:10" x14ac:dyDescent="0.25">
      <c r="A213" s="26" t="s">
        <v>266</v>
      </c>
      <c r="B213" s="28">
        <v>1</v>
      </c>
      <c r="C213" s="28">
        <v>10500</v>
      </c>
      <c r="D213" s="178"/>
      <c r="E213" s="29">
        <v>1</v>
      </c>
      <c r="F213" s="29">
        <v>4000</v>
      </c>
      <c r="G213" s="29"/>
      <c r="H213" s="148">
        <v>1</v>
      </c>
      <c r="I213" s="148"/>
      <c r="J213" s="149">
        <v>10000</v>
      </c>
    </row>
    <row r="214" spans="1:10" x14ac:dyDescent="0.25">
      <c r="A214" s="26" t="s">
        <v>673</v>
      </c>
      <c r="B214" s="28">
        <v>1</v>
      </c>
      <c r="C214" s="28">
        <v>23500</v>
      </c>
      <c r="D214" s="178"/>
      <c r="E214" s="29"/>
      <c r="F214" s="29"/>
      <c r="G214" s="29"/>
      <c r="H214" s="148">
        <v>1</v>
      </c>
      <c r="I214" s="148"/>
      <c r="J214" s="149">
        <v>4500</v>
      </c>
    </row>
    <row r="215" spans="1:10" x14ac:dyDescent="0.25">
      <c r="A215" s="26" t="s">
        <v>256</v>
      </c>
      <c r="B215" s="28">
        <v>1</v>
      </c>
      <c r="C215" s="28">
        <v>14100</v>
      </c>
      <c r="D215" s="178"/>
      <c r="E215" s="29">
        <v>1</v>
      </c>
      <c r="F215" s="29">
        <v>4500</v>
      </c>
      <c r="G215" s="29"/>
      <c r="H215" s="148">
        <v>1</v>
      </c>
      <c r="I215" s="148"/>
      <c r="J215" s="149">
        <v>4000</v>
      </c>
    </row>
    <row r="216" spans="1:10" x14ac:dyDescent="0.25">
      <c r="A216" s="26" t="s">
        <v>237</v>
      </c>
      <c r="B216" s="28">
        <v>1</v>
      </c>
      <c r="C216" s="28">
        <v>37000</v>
      </c>
      <c r="D216" s="178"/>
      <c r="E216" s="29">
        <v>1</v>
      </c>
      <c r="F216" s="29">
        <v>5000</v>
      </c>
      <c r="G216" s="29"/>
      <c r="H216" s="148">
        <v>1</v>
      </c>
      <c r="I216" s="148"/>
      <c r="J216" s="149">
        <v>4000</v>
      </c>
    </row>
    <row r="217" spans="1:10" x14ac:dyDescent="0.25">
      <c r="A217" s="26" t="s">
        <v>641</v>
      </c>
      <c r="B217" s="28">
        <v>1</v>
      </c>
      <c r="C217" s="28">
        <v>9800</v>
      </c>
      <c r="D217" s="178"/>
      <c r="E217" s="29">
        <v>1</v>
      </c>
      <c r="F217" s="29">
        <v>4000</v>
      </c>
      <c r="G217" s="29"/>
      <c r="H217" s="148" t="s">
        <v>109</v>
      </c>
      <c r="I217" s="148"/>
      <c r="J217" s="149">
        <v>2100</v>
      </c>
    </row>
    <row r="218" spans="1:10" x14ac:dyDescent="0.25">
      <c r="A218" s="26" t="s">
        <v>90</v>
      </c>
      <c r="B218" s="28">
        <v>1</v>
      </c>
      <c r="C218" s="106"/>
      <c r="D218" s="28"/>
      <c r="E218" s="29"/>
      <c r="F218" s="29"/>
      <c r="G218" s="29"/>
      <c r="H218" s="181"/>
      <c r="I218" s="181"/>
      <c r="J218" s="180" t="s">
        <v>705</v>
      </c>
    </row>
    <row r="219" spans="1:10" x14ac:dyDescent="0.25">
      <c r="A219" s="26" t="s">
        <v>627</v>
      </c>
      <c r="B219" s="28">
        <v>1</v>
      </c>
      <c r="C219" s="106">
        <v>26500</v>
      </c>
      <c r="D219" s="28"/>
      <c r="E219" s="29"/>
      <c r="F219" s="29"/>
      <c r="G219" s="29"/>
      <c r="H219" s="148">
        <v>1</v>
      </c>
      <c r="I219" s="148"/>
      <c r="J219" s="149">
        <v>4500</v>
      </c>
    </row>
    <row r="220" spans="1:10" x14ac:dyDescent="0.25">
      <c r="A220" s="26" t="s">
        <v>393</v>
      </c>
      <c r="B220" s="28">
        <v>1</v>
      </c>
      <c r="C220" s="28">
        <v>21900</v>
      </c>
      <c r="D220" s="178"/>
      <c r="E220" s="29">
        <v>1</v>
      </c>
      <c r="F220" s="29">
        <v>5000</v>
      </c>
      <c r="G220" s="29"/>
      <c r="H220" s="21"/>
      <c r="I220" s="21"/>
      <c r="J220" s="6"/>
    </row>
    <row r="221" spans="1:10" x14ac:dyDescent="0.25">
      <c r="A221" s="26" t="s">
        <v>504</v>
      </c>
      <c r="B221" s="28">
        <v>1</v>
      </c>
      <c r="C221" s="28">
        <v>13500</v>
      </c>
      <c r="D221" s="178"/>
      <c r="E221" s="29"/>
      <c r="F221" s="29"/>
      <c r="G221" s="29"/>
      <c r="H221" s="21"/>
      <c r="I221" s="21"/>
      <c r="J221" s="6"/>
    </row>
    <row r="222" spans="1:10" x14ac:dyDescent="0.25">
      <c r="A222" s="26" t="s">
        <v>467</v>
      </c>
      <c r="B222" s="28">
        <v>1</v>
      </c>
      <c r="C222" s="168">
        <v>9950</v>
      </c>
      <c r="D222" s="28"/>
      <c r="E222" s="29">
        <v>1</v>
      </c>
      <c r="F222" s="29">
        <v>60</v>
      </c>
      <c r="G222" s="29"/>
      <c r="H222" s="21"/>
      <c r="I222" s="21"/>
      <c r="J222" s="6"/>
    </row>
    <row r="223" spans="1:10" x14ac:dyDescent="0.25">
      <c r="A223" s="26" t="s">
        <v>724</v>
      </c>
      <c r="B223" s="28">
        <v>1</v>
      </c>
      <c r="C223" s="28">
        <v>21900</v>
      </c>
      <c r="D223" s="178"/>
      <c r="E223" s="29">
        <v>1</v>
      </c>
      <c r="F223" s="29">
        <v>5000</v>
      </c>
      <c r="G223" s="29"/>
      <c r="H223" s="21"/>
      <c r="I223" s="21"/>
      <c r="J223" s="6"/>
    </row>
    <row r="224" spans="1:10" x14ac:dyDescent="0.25">
      <c r="A224" s="26" t="s">
        <v>138</v>
      </c>
      <c r="B224" s="28">
        <v>1</v>
      </c>
      <c r="C224" s="1"/>
      <c r="D224" s="106">
        <v>21000</v>
      </c>
      <c r="E224" s="29"/>
      <c r="F224" s="29"/>
      <c r="G224" s="29"/>
      <c r="H224" s="21"/>
      <c r="I224" s="21"/>
      <c r="J224" s="6"/>
    </row>
    <row r="225" spans="1:11" x14ac:dyDescent="0.25">
      <c r="A225" s="26" t="s">
        <v>670</v>
      </c>
      <c r="B225" s="28">
        <v>1</v>
      </c>
      <c r="C225" s="28">
        <v>25500</v>
      </c>
      <c r="D225" s="178"/>
      <c r="E225" s="29"/>
      <c r="F225" s="29"/>
      <c r="G225" s="29"/>
      <c r="H225" s="21"/>
      <c r="I225" s="21"/>
      <c r="J225" s="6"/>
    </row>
    <row r="226" spans="1:11" x14ac:dyDescent="0.25">
      <c r="A226" s="26" t="s">
        <v>670</v>
      </c>
      <c r="B226" s="28">
        <v>1</v>
      </c>
      <c r="C226" s="28">
        <v>20500</v>
      </c>
      <c r="D226" s="28"/>
      <c r="E226" s="29">
        <v>1</v>
      </c>
      <c r="F226" s="29">
        <v>5000</v>
      </c>
      <c r="G226" s="29"/>
      <c r="H226" s="21"/>
      <c r="I226" s="21"/>
      <c r="J226" s="6"/>
    </row>
    <row r="227" spans="1:11" x14ac:dyDescent="0.25">
      <c r="A227" s="26" t="s">
        <v>728</v>
      </c>
      <c r="B227" s="28">
        <v>1</v>
      </c>
      <c r="C227" s="28">
        <v>16000</v>
      </c>
      <c r="D227" s="178"/>
      <c r="E227" s="29">
        <v>1</v>
      </c>
      <c r="F227" s="29">
        <v>2000</v>
      </c>
      <c r="G227" s="29"/>
      <c r="H227" s="21"/>
      <c r="I227" s="21"/>
      <c r="J227" s="6"/>
    </row>
    <row r="228" spans="1:11" x14ac:dyDescent="0.25">
      <c r="A228" s="26" t="s">
        <v>395</v>
      </c>
      <c r="B228" s="28">
        <v>1</v>
      </c>
      <c r="C228" s="28">
        <v>22500</v>
      </c>
      <c r="D228" s="178"/>
      <c r="E228" s="29"/>
      <c r="F228" s="29"/>
      <c r="G228" s="29"/>
      <c r="H228" s="21"/>
      <c r="I228" s="21"/>
      <c r="J228" s="6"/>
    </row>
    <row r="229" spans="1:11" x14ac:dyDescent="0.25">
      <c r="A229" s="26" t="s">
        <v>151</v>
      </c>
      <c r="B229" s="28">
        <v>1</v>
      </c>
      <c r="C229" s="168">
        <v>17000</v>
      </c>
      <c r="D229" s="28"/>
      <c r="E229" s="29">
        <v>1</v>
      </c>
      <c r="F229" s="29">
        <v>4000</v>
      </c>
      <c r="G229" s="29"/>
      <c r="H229" s="21"/>
      <c r="I229" s="21"/>
      <c r="J229" s="6"/>
    </row>
    <row r="230" spans="1:11" x14ac:dyDescent="0.25">
      <c r="A230" s="26" t="s">
        <v>729</v>
      </c>
      <c r="B230" s="28">
        <v>1</v>
      </c>
      <c r="C230" s="28">
        <v>49000</v>
      </c>
      <c r="D230" s="178"/>
      <c r="E230" s="29">
        <v>1</v>
      </c>
      <c r="F230" s="29">
        <v>5000</v>
      </c>
      <c r="G230" s="29"/>
      <c r="H230" s="21"/>
      <c r="I230" s="21"/>
      <c r="J230" s="21"/>
    </row>
    <row r="231" spans="1:11" x14ac:dyDescent="0.25">
      <c r="A231" s="26" t="s">
        <v>521</v>
      </c>
      <c r="B231" s="28">
        <v>1</v>
      </c>
      <c r="C231" s="28">
        <v>26000</v>
      </c>
      <c r="D231" s="178"/>
      <c r="E231" s="29"/>
      <c r="F231" s="29"/>
      <c r="G231" s="29"/>
      <c r="H231" s="21"/>
      <c r="I231" s="21"/>
      <c r="J231" s="6"/>
    </row>
    <row r="232" spans="1:11" x14ac:dyDescent="0.25">
      <c r="A232" s="26" t="s">
        <v>702</v>
      </c>
      <c r="B232" s="28">
        <v>1</v>
      </c>
      <c r="C232" s="28">
        <v>36000</v>
      </c>
      <c r="D232" s="178"/>
      <c r="E232" s="29"/>
      <c r="F232" s="29"/>
      <c r="G232" s="29"/>
      <c r="H232" s="21"/>
      <c r="I232" s="21"/>
      <c r="J232" s="6"/>
    </row>
    <row r="233" spans="1:11" x14ac:dyDescent="0.25">
      <c r="A233" s="26" t="s">
        <v>501</v>
      </c>
      <c r="B233" s="28">
        <v>1</v>
      </c>
      <c r="C233" s="28">
        <v>10500</v>
      </c>
      <c r="D233" s="178"/>
      <c r="E233" s="29">
        <v>1</v>
      </c>
      <c r="F233" s="29">
        <v>4000</v>
      </c>
      <c r="G233" s="29"/>
      <c r="H233" s="21"/>
      <c r="I233" s="21"/>
      <c r="J233" s="6"/>
    </row>
    <row r="234" spans="1:11" x14ac:dyDescent="0.25">
      <c r="A234" s="26" t="s">
        <v>609</v>
      </c>
      <c r="B234" s="28">
        <v>1</v>
      </c>
      <c r="C234" s="28">
        <v>14300</v>
      </c>
      <c r="D234" s="178"/>
      <c r="E234" s="29">
        <v>1</v>
      </c>
      <c r="F234" s="29">
        <v>4500</v>
      </c>
      <c r="G234" s="29"/>
      <c r="H234" s="21"/>
      <c r="I234" s="21"/>
      <c r="J234" s="6"/>
    </row>
    <row r="235" spans="1:11" x14ac:dyDescent="0.25">
      <c r="A235" s="26" t="s">
        <v>674</v>
      </c>
      <c r="B235" s="28">
        <v>1</v>
      </c>
      <c r="C235" s="28">
        <v>42000</v>
      </c>
      <c r="E235" s="29"/>
      <c r="F235" s="29"/>
      <c r="G235" s="29"/>
      <c r="H235" s="21"/>
      <c r="I235" s="21"/>
      <c r="J235" s="6"/>
    </row>
    <row r="236" spans="1:11" x14ac:dyDescent="0.25">
      <c r="A236" s="26" t="s">
        <v>654</v>
      </c>
      <c r="B236" s="28">
        <v>1</v>
      </c>
      <c r="C236" s="168">
        <v>32500</v>
      </c>
      <c r="D236" s="28"/>
      <c r="E236" s="29">
        <v>1</v>
      </c>
      <c r="F236" s="29">
        <v>4500</v>
      </c>
      <c r="G236" s="29"/>
      <c r="H236" s="21"/>
      <c r="I236" s="21"/>
      <c r="J236" s="6"/>
    </row>
    <row r="237" spans="1:11" x14ac:dyDescent="0.25">
      <c r="A237" s="26" t="s">
        <v>454</v>
      </c>
      <c r="B237" s="28">
        <v>1</v>
      </c>
      <c r="C237" s="28">
        <v>19600</v>
      </c>
      <c r="D237" s="178"/>
      <c r="E237" s="29">
        <v>1</v>
      </c>
      <c r="F237" s="29">
        <v>5000</v>
      </c>
      <c r="G237" s="29"/>
      <c r="H237" s="21"/>
      <c r="I237" s="21"/>
      <c r="J237" s="6"/>
    </row>
    <row r="238" spans="1:11" ht="58.5" customHeight="1" x14ac:dyDescent="0.25">
      <c r="A238" s="26" t="s">
        <v>288</v>
      </c>
      <c r="B238" s="28">
        <v>1</v>
      </c>
      <c r="C238" s="28">
        <v>16200</v>
      </c>
      <c r="D238" s="178"/>
      <c r="E238" s="29"/>
      <c r="F238" s="29"/>
      <c r="G238" s="29"/>
      <c r="H238" s="21"/>
      <c r="I238" s="21"/>
      <c r="J238" s="21" t="s">
        <v>730</v>
      </c>
    </row>
    <row r="239" spans="1:11" x14ac:dyDescent="0.25">
      <c r="A239" s="179"/>
      <c r="B239" s="168"/>
      <c r="C239" s="28"/>
      <c r="D239" s="178"/>
      <c r="E239" s="29"/>
      <c r="F239" s="29"/>
      <c r="G239" s="29"/>
      <c r="H239" s="21"/>
      <c r="I239" s="21"/>
      <c r="J239" s="6"/>
      <c r="K239" s="18">
        <f>A242-J240</f>
        <v>507150</v>
      </c>
    </row>
    <row r="240" spans="1:11" x14ac:dyDescent="0.25">
      <c r="A240" s="77" t="s">
        <v>219</v>
      </c>
      <c r="B240" s="78">
        <f t="shared" ref="B240:J240" si="4">SUM(B213:B239)</f>
        <v>26</v>
      </c>
      <c r="C240" s="78">
        <f t="shared" si="4"/>
        <v>536250</v>
      </c>
      <c r="D240" s="78">
        <f t="shared" si="4"/>
        <v>21000</v>
      </c>
      <c r="E240" s="78">
        <f t="shared" si="4"/>
        <v>15</v>
      </c>
      <c r="F240" s="78">
        <f t="shared" si="4"/>
        <v>61560</v>
      </c>
      <c r="G240" s="78"/>
      <c r="H240" s="78">
        <f t="shared" si="4"/>
        <v>5</v>
      </c>
      <c r="I240" s="78"/>
      <c r="J240" s="78">
        <f t="shared" si="4"/>
        <v>29100</v>
      </c>
    </row>
    <row r="241" spans="1:13" x14ac:dyDescent="0.25">
      <c r="A241" s="79"/>
      <c r="B241" s="80"/>
      <c r="C241" s="80"/>
      <c r="D241" s="80"/>
      <c r="E241" s="80"/>
      <c r="F241" s="80"/>
      <c r="G241" s="80"/>
      <c r="H241" s="80"/>
      <c r="I241" s="80"/>
      <c r="J241" s="80"/>
    </row>
    <row r="242" spans="1:13" x14ac:dyDescent="0.25">
      <c r="A242" s="23">
        <v>536250</v>
      </c>
      <c r="B242" s="22" t="s">
        <v>38</v>
      </c>
      <c r="C242" s="141" t="s">
        <v>547</v>
      </c>
      <c r="D242" s="141"/>
      <c r="E242" s="81"/>
      <c r="F242" s="81"/>
      <c r="G242" s="81"/>
      <c r="H242" s="85"/>
      <c r="I242" s="85"/>
      <c r="J242" s="84"/>
      <c r="M242" s="18"/>
    </row>
    <row r="245" spans="1:13" x14ac:dyDescent="0.25">
      <c r="A245" s="2203" t="s">
        <v>731</v>
      </c>
      <c r="B245" s="2204"/>
      <c r="C245" s="2204"/>
      <c r="D245" s="2204"/>
      <c r="E245" s="2204"/>
      <c r="F245" s="2204"/>
      <c r="G245" s="2204"/>
      <c r="H245" s="2204"/>
      <c r="I245" s="2204"/>
      <c r="J245" s="2204"/>
    </row>
    <row r="246" spans="1:13" x14ac:dyDescent="0.25">
      <c r="A246" s="6" t="s">
        <v>14</v>
      </c>
      <c r="B246" s="6" t="s">
        <v>5</v>
      </c>
      <c r="C246" s="6" t="s">
        <v>10</v>
      </c>
      <c r="D246" s="6" t="s">
        <v>11</v>
      </c>
      <c r="E246" s="6" t="s">
        <v>31</v>
      </c>
      <c r="F246" s="6" t="s">
        <v>27</v>
      </c>
      <c r="G246" s="6"/>
      <c r="H246" s="21" t="s">
        <v>33</v>
      </c>
      <c r="I246" s="21"/>
      <c r="J246" s="6" t="s">
        <v>32</v>
      </c>
    </row>
    <row r="247" spans="1:13" x14ac:dyDescent="0.25">
      <c r="A247" s="26" t="s">
        <v>664</v>
      </c>
      <c r="B247" s="28">
        <v>1</v>
      </c>
      <c r="C247" s="28">
        <v>18000</v>
      </c>
      <c r="D247" s="178"/>
      <c r="E247" s="29">
        <v>1</v>
      </c>
      <c r="F247" s="29">
        <v>2000</v>
      </c>
      <c r="G247" s="29"/>
      <c r="H247" s="148">
        <v>2</v>
      </c>
      <c r="I247" s="148"/>
      <c r="J247" s="149">
        <v>20000</v>
      </c>
    </row>
    <row r="248" spans="1:13" x14ac:dyDescent="0.25">
      <c r="A248" s="26" t="s">
        <v>496</v>
      </c>
      <c r="B248" s="28">
        <v>1</v>
      </c>
      <c r="C248" s="28">
        <v>21200</v>
      </c>
      <c r="D248" s="178"/>
      <c r="E248" s="29">
        <v>1</v>
      </c>
      <c r="F248" s="29">
        <v>4000</v>
      </c>
      <c r="G248" s="29"/>
      <c r="H248" s="148">
        <v>1</v>
      </c>
      <c r="I248" s="148"/>
      <c r="J248" s="149">
        <v>4500</v>
      </c>
    </row>
    <row r="249" spans="1:13" x14ac:dyDescent="0.25">
      <c r="A249" s="26" t="s">
        <v>732</v>
      </c>
      <c r="B249" s="28">
        <v>1</v>
      </c>
      <c r="C249" s="28">
        <v>38000</v>
      </c>
      <c r="D249" s="178"/>
      <c r="E249" s="29">
        <v>1</v>
      </c>
      <c r="F249" s="29">
        <v>5000</v>
      </c>
      <c r="G249" s="29"/>
      <c r="H249" s="148">
        <v>1</v>
      </c>
      <c r="I249" s="148"/>
      <c r="J249" s="149">
        <v>4000</v>
      </c>
    </row>
    <row r="250" spans="1:13" x14ac:dyDescent="0.25">
      <c r="A250" s="26" t="s">
        <v>618</v>
      </c>
      <c r="B250" s="28">
        <v>1</v>
      </c>
      <c r="C250" s="28">
        <v>16400</v>
      </c>
      <c r="D250" s="178"/>
      <c r="E250" s="29">
        <v>1</v>
      </c>
      <c r="F250" s="29">
        <v>4500</v>
      </c>
      <c r="G250" s="29"/>
      <c r="H250" s="148" t="s">
        <v>633</v>
      </c>
      <c r="I250" s="148"/>
      <c r="J250" s="149">
        <v>4200</v>
      </c>
    </row>
    <row r="251" spans="1:13" x14ac:dyDescent="0.25">
      <c r="A251" s="26" t="s">
        <v>166</v>
      </c>
      <c r="B251" s="28">
        <v>1</v>
      </c>
      <c r="C251" s="28">
        <v>26000</v>
      </c>
      <c r="D251" s="178"/>
      <c r="E251" s="29"/>
      <c r="F251" s="29"/>
      <c r="G251" s="29"/>
      <c r="H251" s="148">
        <v>1</v>
      </c>
      <c r="I251" s="148"/>
      <c r="J251" s="149">
        <v>5000</v>
      </c>
    </row>
    <row r="252" spans="1:13" x14ac:dyDescent="0.25">
      <c r="A252" s="26" t="s">
        <v>733</v>
      </c>
      <c r="B252" s="28">
        <v>1</v>
      </c>
      <c r="C252" s="106">
        <v>14000</v>
      </c>
      <c r="D252" s="28"/>
      <c r="E252" s="29">
        <v>1</v>
      </c>
      <c r="F252" s="29">
        <v>5000</v>
      </c>
      <c r="G252" s="29"/>
      <c r="H252" s="183" t="s">
        <v>744</v>
      </c>
      <c r="I252" s="183"/>
      <c r="J252" s="183">
        <v>10000</v>
      </c>
    </row>
    <row r="253" spans="1:13" x14ac:dyDescent="0.25">
      <c r="A253" s="26" t="s">
        <v>734</v>
      </c>
      <c r="B253" s="28">
        <v>1</v>
      </c>
      <c r="C253" s="106"/>
      <c r="D253" s="28"/>
      <c r="E253" s="29">
        <v>1</v>
      </c>
      <c r="F253" s="29">
        <v>4500</v>
      </c>
      <c r="G253" s="29"/>
      <c r="H253" s="148"/>
      <c r="I253" s="148"/>
      <c r="J253" s="148" t="s">
        <v>735</v>
      </c>
    </row>
    <row r="254" spans="1:13" x14ac:dyDescent="0.25">
      <c r="A254" s="26" t="s">
        <v>214</v>
      </c>
      <c r="B254" s="28">
        <v>2</v>
      </c>
      <c r="C254" s="28"/>
      <c r="D254" s="178">
        <v>102500</v>
      </c>
      <c r="E254" s="29"/>
      <c r="F254" s="29"/>
      <c r="G254" s="29"/>
      <c r="H254" s="148"/>
      <c r="I254" s="148"/>
      <c r="J254" s="148" t="s">
        <v>743</v>
      </c>
    </row>
    <row r="255" spans="1:13" x14ac:dyDescent="0.25">
      <c r="A255" s="26" t="s">
        <v>625</v>
      </c>
      <c r="B255" s="28">
        <v>2</v>
      </c>
      <c r="C255" s="28"/>
      <c r="D255" s="178">
        <v>98000</v>
      </c>
      <c r="E255" s="29"/>
      <c r="F255" s="29"/>
      <c r="G255" s="29"/>
      <c r="H255" s="21">
        <v>2</v>
      </c>
      <c r="I255" s="21"/>
      <c r="J255" s="6">
        <v>20000</v>
      </c>
    </row>
    <row r="256" spans="1:13" x14ac:dyDescent="0.25">
      <c r="A256" s="119" t="s">
        <v>736</v>
      </c>
      <c r="B256" s="28">
        <v>1</v>
      </c>
      <c r="C256" s="168">
        <v>26500</v>
      </c>
      <c r="D256" s="28"/>
      <c r="E256" s="29"/>
      <c r="F256" s="29"/>
      <c r="G256" s="29"/>
      <c r="H256" s="21"/>
      <c r="I256" s="21"/>
      <c r="J256" s="6"/>
    </row>
    <row r="257" spans="1:10" x14ac:dyDescent="0.25">
      <c r="A257" s="182" t="s">
        <v>172</v>
      </c>
      <c r="B257" s="28">
        <v>1</v>
      </c>
      <c r="C257" s="28">
        <v>38500</v>
      </c>
      <c r="D257" s="178"/>
      <c r="E257" s="29">
        <v>1</v>
      </c>
      <c r="F257" s="29">
        <v>4500</v>
      </c>
      <c r="G257" s="29"/>
      <c r="H257" s="21"/>
      <c r="I257" s="21"/>
      <c r="J257" s="6"/>
    </row>
    <row r="258" spans="1:10" x14ac:dyDescent="0.25">
      <c r="A258" s="26" t="s">
        <v>438</v>
      </c>
      <c r="B258" s="28">
        <v>2</v>
      </c>
      <c r="C258" s="8">
        <v>32200</v>
      </c>
      <c r="D258" s="106"/>
      <c r="E258" s="29"/>
      <c r="F258" s="29"/>
      <c r="G258" s="29"/>
      <c r="H258" s="21"/>
      <c r="I258" s="21"/>
      <c r="J258" s="6"/>
    </row>
    <row r="259" spans="1:10" x14ac:dyDescent="0.25">
      <c r="A259" s="26" t="s">
        <v>213</v>
      </c>
      <c r="B259" s="28">
        <v>1</v>
      </c>
      <c r="C259" s="28">
        <v>19000</v>
      </c>
      <c r="D259" s="178"/>
      <c r="E259" s="29">
        <v>1</v>
      </c>
      <c r="F259" s="29">
        <v>5000</v>
      </c>
      <c r="G259" s="29"/>
      <c r="H259" s="21"/>
      <c r="I259" s="21"/>
      <c r="J259" s="6"/>
    </row>
    <row r="260" spans="1:10" x14ac:dyDescent="0.25">
      <c r="A260" s="182" t="s">
        <v>172</v>
      </c>
      <c r="B260" s="28">
        <v>1</v>
      </c>
      <c r="C260" s="28">
        <v>43000</v>
      </c>
      <c r="D260" s="28"/>
      <c r="E260" s="29"/>
      <c r="F260" s="29"/>
      <c r="G260" s="29"/>
      <c r="H260" s="21"/>
      <c r="I260" s="21"/>
      <c r="J260" s="6"/>
    </row>
    <row r="261" spans="1:10" x14ac:dyDescent="0.25">
      <c r="A261" s="26" t="s">
        <v>243</v>
      </c>
      <c r="B261" s="28">
        <v>1</v>
      </c>
      <c r="D261" s="28">
        <v>11500</v>
      </c>
      <c r="E261" s="29">
        <v>1</v>
      </c>
      <c r="F261" s="29">
        <v>4000</v>
      </c>
      <c r="G261" s="29"/>
      <c r="H261" s="21"/>
      <c r="I261" s="21"/>
      <c r="J261" s="6"/>
    </row>
    <row r="262" spans="1:10" x14ac:dyDescent="0.25">
      <c r="A262" s="26" t="s">
        <v>737</v>
      </c>
      <c r="B262" s="28">
        <v>1</v>
      </c>
      <c r="C262" s="28">
        <v>18600</v>
      </c>
      <c r="D262" s="178"/>
      <c r="E262" s="29"/>
      <c r="F262" s="29"/>
      <c r="G262" s="29"/>
      <c r="H262" s="21"/>
      <c r="I262" s="21"/>
      <c r="J262" s="6"/>
    </row>
    <row r="263" spans="1:10" x14ac:dyDescent="0.25">
      <c r="A263" s="26" t="s">
        <v>503</v>
      </c>
      <c r="B263" s="28">
        <v>1</v>
      </c>
      <c r="C263" s="168">
        <v>13800</v>
      </c>
      <c r="D263" s="28"/>
      <c r="E263" s="29"/>
      <c r="F263" s="29"/>
      <c r="G263" s="29"/>
      <c r="H263" s="21"/>
      <c r="I263" s="21"/>
      <c r="J263" s="6" t="s">
        <v>794</v>
      </c>
    </row>
    <row r="264" spans="1:10" x14ac:dyDescent="0.25">
      <c r="A264" s="26" t="s">
        <v>598</v>
      </c>
      <c r="B264" s="28">
        <v>1</v>
      </c>
      <c r="C264" s="28">
        <v>14500</v>
      </c>
      <c r="D264" s="178"/>
      <c r="E264" s="29">
        <v>1</v>
      </c>
      <c r="F264" s="29">
        <v>4500</v>
      </c>
      <c r="G264" s="29"/>
      <c r="H264" s="21"/>
      <c r="I264" s="21"/>
      <c r="J264" s="21"/>
    </row>
    <row r="265" spans="1:10" x14ac:dyDescent="0.25">
      <c r="A265" s="26" t="s">
        <v>355</v>
      </c>
      <c r="B265" s="28">
        <v>1</v>
      </c>
      <c r="C265" s="28"/>
      <c r="D265" s="178">
        <v>16500</v>
      </c>
      <c r="E265" s="29"/>
      <c r="F265" s="29"/>
      <c r="G265" s="29"/>
      <c r="H265" s="21"/>
      <c r="I265" s="21"/>
      <c r="J265" s="6" t="s">
        <v>738</v>
      </c>
    </row>
    <row r="266" spans="1:10" x14ac:dyDescent="0.25">
      <c r="A266" s="27" t="s">
        <v>739</v>
      </c>
      <c r="B266" s="28">
        <v>1</v>
      </c>
      <c r="C266" s="28">
        <v>18000</v>
      </c>
      <c r="D266" s="178"/>
      <c r="E266" s="29">
        <v>1</v>
      </c>
      <c r="F266" s="29">
        <v>2000</v>
      </c>
      <c r="G266" s="29"/>
      <c r="H266" s="21"/>
      <c r="I266" s="21"/>
      <c r="J266" s="6"/>
    </row>
    <row r="267" spans="1:10" x14ac:dyDescent="0.25">
      <c r="A267" s="26" t="s">
        <v>740</v>
      </c>
      <c r="B267" s="28">
        <v>1</v>
      </c>
      <c r="C267" s="28">
        <v>13000</v>
      </c>
      <c r="D267" s="178"/>
      <c r="E267" s="29">
        <v>1</v>
      </c>
      <c r="F267" s="29">
        <v>2000</v>
      </c>
      <c r="G267" s="29"/>
      <c r="H267" s="21"/>
      <c r="I267" s="21"/>
      <c r="J267" s="6"/>
    </row>
    <row r="268" spans="1:10" ht="30" x14ac:dyDescent="0.25">
      <c r="A268" s="66" t="s">
        <v>741</v>
      </c>
      <c r="B268" s="28">
        <v>1</v>
      </c>
      <c r="C268" s="28"/>
      <c r="D268" s="178"/>
      <c r="E268" s="29"/>
      <c r="F268" s="29"/>
      <c r="G268" s="29"/>
      <c r="H268" s="21"/>
      <c r="I268" s="21"/>
      <c r="J268" s="66" t="s">
        <v>741</v>
      </c>
    </row>
    <row r="269" spans="1:10" x14ac:dyDescent="0.25">
      <c r="A269" s="26" t="s">
        <v>742</v>
      </c>
      <c r="B269" s="28">
        <v>1</v>
      </c>
      <c r="C269" s="28">
        <v>18800</v>
      </c>
      <c r="E269" s="29"/>
      <c r="F269" s="29"/>
      <c r="G269" s="29"/>
      <c r="H269" s="21"/>
      <c r="I269" s="21"/>
      <c r="J269" s="6"/>
    </row>
    <row r="270" spans="1:10" x14ac:dyDescent="0.25">
      <c r="A270" s="26" t="s">
        <v>593</v>
      </c>
      <c r="B270" s="28">
        <v>1</v>
      </c>
      <c r="C270" s="168">
        <v>9800</v>
      </c>
      <c r="D270" s="28"/>
      <c r="E270" s="29">
        <v>1</v>
      </c>
      <c r="F270" s="29">
        <v>4000</v>
      </c>
      <c r="G270" s="29"/>
      <c r="H270" s="21"/>
      <c r="I270" s="21"/>
      <c r="J270" s="6"/>
    </row>
    <row r="271" spans="1:10" x14ac:dyDescent="0.25">
      <c r="A271" s="26" t="s">
        <v>598</v>
      </c>
      <c r="B271" s="28">
        <v>1</v>
      </c>
      <c r="C271" s="28">
        <v>15000</v>
      </c>
      <c r="D271" s="178"/>
      <c r="E271" s="29">
        <v>1</v>
      </c>
      <c r="F271" s="29">
        <v>4000</v>
      </c>
      <c r="G271" s="29"/>
      <c r="H271" s="21"/>
      <c r="I271" s="21"/>
      <c r="J271" s="6"/>
    </row>
    <row r="272" spans="1:10" x14ac:dyDescent="0.25">
      <c r="A272" s="26" t="s">
        <v>410</v>
      </c>
      <c r="B272" s="28">
        <v>1</v>
      </c>
      <c r="C272" s="28">
        <v>14100</v>
      </c>
      <c r="D272" s="178"/>
      <c r="E272" s="29">
        <v>1</v>
      </c>
      <c r="F272" s="29">
        <v>4500</v>
      </c>
      <c r="G272" s="29"/>
      <c r="H272" s="21"/>
      <c r="I272" s="21"/>
      <c r="J272" s="6"/>
    </row>
    <row r="273" spans="1:11" x14ac:dyDescent="0.25">
      <c r="A273" s="26" t="s">
        <v>94</v>
      </c>
      <c r="B273" s="28">
        <v>1</v>
      </c>
      <c r="C273" s="28">
        <v>26000</v>
      </c>
      <c r="D273" s="178"/>
      <c r="E273" s="29">
        <v>1</v>
      </c>
      <c r="F273" s="29">
        <v>4000</v>
      </c>
      <c r="G273" s="29"/>
      <c r="H273" s="21"/>
      <c r="I273" s="21"/>
      <c r="J273" s="6"/>
    </row>
    <row r="274" spans="1:11" x14ac:dyDescent="0.25">
      <c r="A274" s="26" t="s">
        <v>609</v>
      </c>
      <c r="B274" s="28">
        <v>1</v>
      </c>
      <c r="C274" s="28">
        <v>14800</v>
      </c>
      <c r="D274" s="178"/>
      <c r="E274" s="29">
        <v>1</v>
      </c>
      <c r="F274" s="29">
        <v>4000</v>
      </c>
      <c r="G274" s="29"/>
      <c r="H274" s="21"/>
      <c r="I274" s="21"/>
      <c r="J274" s="6"/>
    </row>
    <row r="275" spans="1:11" x14ac:dyDescent="0.25">
      <c r="A275" s="26" t="s">
        <v>745</v>
      </c>
      <c r="B275" s="28">
        <v>1</v>
      </c>
      <c r="C275" s="28">
        <v>48000</v>
      </c>
      <c r="D275" s="178"/>
      <c r="E275" s="29"/>
      <c r="F275" s="29"/>
      <c r="G275" s="29"/>
      <c r="H275" s="21"/>
      <c r="I275" s="21"/>
      <c r="J275" s="6"/>
    </row>
    <row r="276" spans="1:11" x14ac:dyDescent="0.25">
      <c r="A276" s="26" t="s">
        <v>736</v>
      </c>
      <c r="B276" s="28">
        <v>1</v>
      </c>
      <c r="C276" s="28"/>
      <c r="D276" s="178"/>
      <c r="E276" s="29"/>
      <c r="F276" s="29"/>
      <c r="G276" s="29"/>
      <c r="H276" s="21"/>
      <c r="I276" s="21"/>
      <c r="J276" s="184" t="s">
        <v>746</v>
      </c>
    </row>
    <row r="277" spans="1:11" x14ac:dyDescent="0.25">
      <c r="A277" s="26" t="s">
        <v>502</v>
      </c>
      <c r="B277" s="28">
        <v>1</v>
      </c>
      <c r="C277" s="28">
        <v>40000</v>
      </c>
      <c r="D277" s="178"/>
      <c r="E277" s="29">
        <v>1</v>
      </c>
      <c r="F277" s="29">
        <v>5000</v>
      </c>
      <c r="G277" s="29"/>
      <c r="H277" s="21"/>
      <c r="I277" s="21"/>
      <c r="J277" s="6"/>
    </row>
    <row r="278" spans="1:11" x14ac:dyDescent="0.25">
      <c r="A278" s="26" t="s">
        <v>453</v>
      </c>
      <c r="B278" s="28">
        <v>1</v>
      </c>
      <c r="C278" s="28">
        <v>18000</v>
      </c>
      <c r="D278" s="178"/>
      <c r="E278" s="29">
        <v>2</v>
      </c>
      <c r="F278" s="29">
        <v>9000</v>
      </c>
      <c r="G278" s="29"/>
      <c r="H278" s="21"/>
      <c r="I278" s="21"/>
      <c r="J278" s="21" t="s">
        <v>747</v>
      </c>
    </row>
    <row r="279" spans="1:11" x14ac:dyDescent="0.25">
      <c r="A279" s="26" t="s">
        <v>392</v>
      </c>
      <c r="B279" s="28">
        <v>2</v>
      </c>
      <c r="C279" s="28"/>
      <c r="D279" s="178">
        <v>98000</v>
      </c>
      <c r="E279" s="29"/>
      <c r="F279" s="29"/>
      <c r="G279" s="29"/>
      <c r="H279" s="21"/>
      <c r="I279" s="21"/>
      <c r="J279" s="6"/>
    </row>
    <row r="280" spans="1:11" x14ac:dyDescent="0.25">
      <c r="A280" s="26" t="s">
        <v>748</v>
      </c>
      <c r="B280" s="28">
        <v>1</v>
      </c>
      <c r="C280" s="28">
        <v>16400</v>
      </c>
      <c r="D280" s="178"/>
      <c r="E280" s="29">
        <v>1</v>
      </c>
      <c r="F280" s="29">
        <v>4500</v>
      </c>
      <c r="G280" s="29"/>
      <c r="H280" s="21"/>
      <c r="I280" s="21"/>
      <c r="J280" s="21"/>
    </row>
    <row r="281" spans="1:11" x14ac:dyDescent="0.25">
      <c r="A281" s="26" t="s">
        <v>501</v>
      </c>
      <c r="B281" s="28">
        <v>1</v>
      </c>
      <c r="C281" s="28">
        <v>10500</v>
      </c>
      <c r="D281" s="178"/>
      <c r="E281" s="29">
        <v>1</v>
      </c>
      <c r="F281" s="29">
        <v>4000</v>
      </c>
      <c r="G281" s="29"/>
      <c r="H281" s="21"/>
      <c r="I281" s="21"/>
      <c r="J281" s="21"/>
    </row>
    <row r="282" spans="1:11" x14ac:dyDescent="0.25">
      <c r="A282" s="26" t="s">
        <v>551</v>
      </c>
      <c r="B282" s="28">
        <v>1</v>
      </c>
      <c r="C282" s="28">
        <v>14600</v>
      </c>
      <c r="D282" s="178"/>
      <c r="E282" s="29">
        <v>1</v>
      </c>
      <c r="F282" s="29">
        <v>4000</v>
      </c>
      <c r="G282" s="29"/>
      <c r="H282" s="21"/>
      <c r="I282" s="21"/>
      <c r="J282" s="6"/>
    </row>
    <row r="283" spans="1:11" x14ac:dyDescent="0.25">
      <c r="A283" s="77" t="s">
        <v>219</v>
      </c>
      <c r="B283" s="78">
        <f t="shared" ref="B283:J283" si="5">SUM(B247:B282)</f>
        <v>40</v>
      </c>
      <c r="C283" s="78">
        <f t="shared" si="5"/>
        <v>616700</v>
      </c>
      <c r="D283" s="78">
        <f t="shared" si="5"/>
        <v>326500</v>
      </c>
      <c r="E283" s="78">
        <f t="shared" si="5"/>
        <v>23</v>
      </c>
      <c r="F283" s="78">
        <f t="shared" si="5"/>
        <v>94000</v>
      </c>
      <c r="G283" s="78"/>
      <c r="H283" s="78">
        <f t="shared" si="5"/>
        <v>7</v>
      </c>
      <c r="I283" s="78"/>
      <c r="J283" s="78">
        <f t="shared" si="5"/>
        <v>67700</v>
      </c>
      <c r="K283">
        <v>20000</v>
      </c>
    </row>
    <row r="284" spans="1:11" x14ac:dyDescent="0.25">
      <c r="A284" s="79"/>
      <c r="B284" s="80"/>
      <c r="C284" s="80"/>
      <c r="D284" s="80"/>
      <c r="E284" s="80"/>
      <c r="F284" s="80"/>
      <c r="G284" s="80"/>
      <c r="H284" s="80"/>
      <c r="I284" s="80"/>
      <c r="J284" s="80"/>
    </row>
    <row r="285" spans="1:11" x14ac:dyDescent="0.25">
      <c r="A285" s="23">
        <v>616700</v>
      </c>
      <c r="B285" s="22" t="s">
        <v>38</v>
      </c>
      <c r="C285" s="141" t="s">
        <v>547</v>
      </c>
      <c r="D285" s="141"/>
      <c r="E285" s="81"/>
      <c r="F285" s="81"/>
      <c r="G285" s="81"/>
      <c r="H285" s="85"/>
      <c r="I285" s="85"/>
      <c r="J285" s="84"/>
      <c r="K285" s="18">
        <f>A285-K283</f>
        <v>596700</v>
      </c>
    </row>
    <row r="288" spans="1:11" x14ac:dyDescent="0.25">
      <c r="A288" s="2203" t="s">
        <v>749</v>
      </c>
      <c r="B288" s="2204"/>
      <c r="C288" s="2204"/>
      <c r="D288" s="2204"/>
      <c r="E288" s="2204"/>
      <c r="F288" s="2204"/>
      <c r="G288" s="2204"/>
      <c r="H288" s="2204"/>
      <c r="I288" s="2204"/>
      <c r="J288" s="2204"/>
    </row>
    <row r="289" spans="1:10" x14ac:dyDescent="0.25">
      <c r="A289" s="6" t="s">
        <v>14</v>
      </c>
      <c r="B289" s="6" t="s">
        <v>5</v>
      </c>
      <c r="C289" s="6" t="s">
        <v>10</v>
      </c>
      <c r="D289" s="6" t="s">
        <v>11</v>
      </c>
      <c r="E289" s="6" t="s">
        <v>753</v>
      </c>
      <c r="F289" s="6" t="s">
        <v>27</v>
      </c>
      <c r="G289" s="6"/>
      <c r="H289" s="21" t="s">
        <v>33</v>
      </c>
      <c r="I289" s="21"/>
      <c r="J289" s="6" t="s">
        <v>32</v>
      </c>
    </row>
    <row r="290" spans="1:10" x14ac:dyDescent="0.25">
      <c r="A290" s="26" t="s">
        <v>647</v>
      </c>
      <c r="B290" s="28">
        <v>2</v>
      </c>
      <c r="C290" s="28">
        <v>102000</v>
      </c>
      <c r="D290" s="178"/>
      <c r="E290" s="29"/>
      <c r="F290" s="29"/>
      <c r="G290" s="29"/>
      <c r="H290" s="148">
        <v>3</v>
      </c>
      <c r="I290" s="148"/>
      <c r="J290" s="149">
        <v>12500</v>
      </c>
    </row>
    <row r="291" spans="1:10" x14ac:dyDescent="0.25">
      <c r="A291" s="26" t="s">
        <v>454</v>
      </c>
      <c r="B291" s="28">
        <v>1</v>
      </c>
      <c r="C291" s="28">
        <v>24600</v>
      </c>
      <c r="D291" s="178"/>
      <c r="E291" s="29"/>
      <c r="F291" s="29"/>
      <c r="G291" s="29"/>
      <c r="H291" s="148">
        <v>1</v>
      </c>
      <c r="I291" s="148"/>
      <c r="J291" s="149">
        <v>4500</v>
      </c>
    </row>
    <row r="292" spans="1:10" x14ac:dyDescent="0.25">
      <c r="A292" s="26" t="s">
        <v>451</v>
      </c>
      <c r="B292" s="28">
        <v>1</v>
      </c>
      <c r="C292" s="28"/>
      <c r="D292" s="178">
        <v>26000</v>
      </c>
      <c r="E292" s="29"/>
      <c r="F292" s="29"/>
      <c r="G292" s="29"/>
      <c r="H292" s="148">
        <v>1</v>
      </c>
      <c r="I292" s="148"/>
      <c r="J292" s="149">
        <v>5000</v>
      </c>
    </row>
    <row r="293" spans="1:10" x14ac:dyDescent="0.25">
      <c r="A293" s="26" t="s">
        <v>101</v>
      </c>
      <c r="B293" s="28">
        <v>1</v>
      </c>
      <c r="C293" s="28">
        <v>12500</v>
      </c>
      <c r="D293" s="178"/>
      <c r="E293" s="29">
        <v>1</v>
      </c>
      <c r="F293" s="29">
        <v>4000</v>
      </c>
      <c r="G293" s="29"/>
      <c r="H293" s="148">
        <v>1</v>
      </c>
      <c r="I293" s="148"/>
      <c r="J293" s="149">
        <v>4000</v>
      </c>
    </row>
    <row r="294" spans="1:10" x14ac:dyDescent="0.25">
      <c r="A294" s="26" t="s">
        <v>388</v>
      </c>
      <c r="B294" s="28">
        <v>1</v>
      </c>
      <c r="C294" s="28"/>
      <c r="D294" s="178"/>
      <c r="E294" s="29"/>
      <c r="F294" s="29"/>
      <c r="G294" s="29"/>
      <c r="H294" s="148"/>
      <c r="I294" s="148"/>
      <c r="J294" s="149" t="s">
        <v>750</v>
      </c>
    </row>
    <row r="295" spans="1:10" x14ac:dyDescent="0.25">
      <c r="A295" s="26" t="s">
        <v>670</v>
      </c>
      <c r="B295" s="28">
        <v>1</v>
      </c>
      <c r="C295" s="106">
        <v>25500</v>
      </c>
      <c r="D295" s="28"/>
      <c r="E295" s="29"/>
      <c r="F295" s="29"/>
      <c r="G295" s="29"/>
      <c r="H295" s="183">
        <v>2</v>
      </c>
      <c r="I295" s="183"/>
      <c r="J295" s="183">
        <v>9000</v>
      </c>
    </row>
    <row r="296" spans="1:10" x14ac:dyDescent="0.25">
      <c r="A296" s="26" t="s">
        <v>454</v>
      </c>
      <c r="B296" s="28">
        <v>1</v>
      </c>
      <c r="C296" s="106">
        <v>20100</v>
      </c>
      <c r="D296" s="28"/>
      <c r="E296" s="29">
        <v>1</v>
      </c>
      <c r="F296" s="29">
        <v>4500</v>
      </c>
      <c r="G296" s="29"/>
      <c r="H296" s="148">
        <v>2</v>
      </c>
      <c r="I296" s="148"/>
      <c r="J296" s="148">
        <v>9500</v>
      </c>
    </row>
    <row r="297" spans="1:10" x14ac:dyDescent="0.25">
      <c r="A297" s="26" t="s">
        <v>551</v>
      </c>
      <c r="B297" s="28">
        <v>1</v>
      </c>
      <c r="C297" s="28">
        <v>18600</v>
      </c>
      <c r="D297" s="178"/>
      <c r="E297" s="29"/>
      <c r="F297" s="29"/>
      <c r="G297" s="29"/>
      <c r="H297" s="148">
        <v>1</v>
      </c>
      <c r="I297" s="148"/>
      <c r="J297" s="148">
        <v>4500</v>
      </c>
    </row>
    <row r="298" spans="1:10" x14ac:dyDescent="0.25">
      <c r="A298" s="26" t="s">
        <v>267</v>
      </c>
      <c r="B298" s="28">
        <v>1</v>
      </c>
      <c r="C298" s="28"/>
      <c r="D298" s="178">
        <v>22000</v>
      </c>
      <c r="E298" s="29">
        <v>1</v>
      </c>
      <c r="F298" s="29">
        <v>4000</v>
      </c>
      <c r="G298" s="29"/>
      <c r="H298" s="148" t="s">
        <v>109</v>
      </c>
      <c r="I298" s="148"/>
      <c r="J298" s="149">
        <v>3500</v>
      </c>
    </row>
    <row r="299" spans="1:10" x14ac:dyDescent="0.25">
      <c r="A299" s="119" t="s">
        <v>90</v>
      </c>
      <c r="B299" s="28">
        <v>1</v>
      </c>
      <c r="C299" s="168">
        <v>22000</v>
      </c>
      <c r="D299" s="28"/>
      <c r="E299" s="29">
        <v>1</v>
      </c>
      <c r="F299" s="29">
        <v>4000</v>
      </c>
      <c r="G299" s="29"/>
      <c r="H299" s="21"/>
      <c r="I299" s="21"/>
      <c r="J299" s="6"/>
    </row>
    <row r="300" spans="1:10" x14ac:dyDescent="0.25">
      <c r="A300" s="185" t="s">
        <v>551</v>
      </c>
      <c r="B300" s="28">
        <v>1</v>
      </c>
      <c r="C300" s="28">
        <v>12500</v>
      </c>
      <c r="D300" s="178"/>
      <c r="E300" s="29">
        <v>1</v>
      </c>
      <c r="F300" s="29">
        <v>4500</v>
      </c>
      <c r="G300" s="29"/>
      <c r="H300" s="21"/>
      <c r="I300" s="21"/>
      <c r="J300" s="6"/>
    </row>
    <row r="301" spans="1:10" x14ac:dyDescent="0.25">
      <c r="A301" s="26" t="s">
        <v>670</v>
      </c>
      <c r="B301" s="28">
        <v>1</v>
      </c>
      <c r="C301" s="8"/>
      <c r="D301" s="106">
        <v>25500</v>
      </c>
      <c r="E301" s="29"/>
      <c r="F301" s="29"/>
      <c r="G301" s="29"/>
      <c r="H301" s="21"/>
      <c r="I301" s="21"/>
      <c r="J301" s="6"/>
    </row>
    <row r="302" spans="1:10" x14ac:dyDescent="0.25">
      <c r="A302" s="26" t="s">
        <v>98</v>
      </c>
      <c r="B302" s="28">
        <v>1</v>
      </c>
      <c r="C302" s="28">
        <v>16000</v>
      </c>
      <c r="D302" s="178"/>
      <c r="E302" s="29"/>
      <c r="F302" s="29"/>
      <c r="G302" s="29"/>
      <c r="H302" s="21"/>
      <c r="I302" s="21"/>
      <c r="J302" s="6"/>
    </row>
    <row r="303" spans="1:10" x14ac:dyDescent="0.25">
      <c r="A303" s="26" t="s">
        <v>751</v>
      </c>
      <c r="B303" s="28">
        <v>1</v>
      </c>
      <c r="C303" s="168">
        <v>18000</v>
      </c>
      <c r="D303" s="28"/>
      <c r="E303" s="29">
        <v>1</v>
      </c>
      <c r="F303" s="29">
        <v>2000</v>
      </c>
      <c r="G303" s="29"/>
      <c r="H303" s="21"/>
      <c r="I303" s="21"/>
      <c r="J303" s="6"/>
    </row>
    <row r="304" spans="1:10" x14ac:dyDescent="0.25">
      <c r="A304" s="26" t="s">
        <v>752</v>
      </c>
      <c r="B304" s="28">
        <v>1</v>
      </c>
      <c r="C304" s="28">
        <v>32000</v>
      </c>
      <c r="D304" s="178"/>
      <c r="E304" s="29"/>
      <c r="F304" s="29"/>
      <c r="G304" s="29"/>
      <c r="H304" s="21"/>
      <c r="I304" s="21"/>
      <c r="J304" s="6"/>
    </row>
    <row r="305" spans="1:10" x14ac:dyDescent="0.25">
      <c r="A305" s="26" t="s">
        <v>396</v>
      </c>
      <c r="B305" s="28">
        <v>2</v>
      </c>
      <c r="C305" s="168">
        <v>106000</v>
      </c>
      <c r="D305" s="28"/>
      <c r="E305" s="29"/>
      <c r="F305" s="29"/>
      <c r="G305" s="29"/>
      <c r="H305" s="21"/>
      <c r="I305" s="21"/>
      <c r="J305" s="6"/>
    </row>
    <row r="306" spans="1:10" x14ac:dyDescent="0.25">
      <c r="A306" s="26" t="s">
        <v>537</v>
      </c>
      <c r="B306" s="28">
        <v>1</v>
      </c>
      <c r="C306" s="28">
        <v>13400</v>
      </c>
      <c r="D306" s="178"/>
      <c r="E306" s="29">
        <v>1</v>
      </c>
      <c r="F306" s="29">
        <v>4500</v>
      </c>
      <c r="G306" s="29"/>
      <c r="H306" s="21"/>
      <c r="I306" s="21"/>
      <c r="J306" s="21"/>
    </row>
    <row r="307" spans="1:10" x14ac:dyDescent="0.25">
      <c r="A307" s="26" t="s">
        <v>521</v>
      </c>
      <c r="B307" s="28">
        <v>1</v>
      </c>
      <c r="C307" s="28">
        <v>26000</v>
      </c>
      <c r="D307" s="178"/>
      <c r="E307" s="29"/>
      <c r="F307" s="29"/>
      <c r="G307" s="29"/>
      <c r="H307" s="21"/>
      <c r="I307" s="21"/>
      <c r="J307" s="6"/>
    </row>
    <row r="308" spans="1:10" x14ac:dyDescent="0.25">
      <c r="A308" s="27" t="s">
        <v>700</v>
      </c>
      <c r="B308" s="28">
        <v>1</v>
      </c>
      <c r="C308" s="28"/>
      <c r="D308" s="178"/>
      <c r="E308" s="29"/>
      <c r="F308" s="29"/>
      <c r="G308" s="29"/>
      <c r="H308" s="21"/>
      <c r="I308" s="21"/>
      <c r="J308" s="6" t="s">
        <v>750</v>
      </c>
    </row>
    <row r="309" spans="1:10" x14ac:dyDescent="0.25">
      <c r="A309" s="179"/>
      <c r="B309" s="28"/>
      <c r="C309" s="28"/>
      <c r="D309" s="178"/>
      <c r="E309" s="29"/>
      <c r="F309" s="29"/>
      <c r="G309" s="29"/>
      <c r="H309" s="21"/>
      <c r="I309" s="21"/>
      <c r="J309" s="6"/>
    </row>
    <row r="310" spans="1:10" x14ac:dyDescent="0.25">
      <c r="A310" s="77" t="s">
        <v>219</v>
      </c>
      <c r="B310" s="78">
        <f t="shared" ref="B310:J310" si="6">SUM(B290:B309)</f>
        <v>21</v>
      </c>
      <c r="C310" s="78">
        <f t="shared" si="6"/>
        <v>449200</v>
      </c>
      <c r="D310" s="78">
        <f t="shared" si="6"/>
        <v>73500</v>
      </c>
      <c r="E310" s="78">
        <f t="shared" si="6"/>
        <v>7</v>
      </c>
      <c r="F310" s="78">
        <f t="shared" si="6"/>
        <v>27500</v>
      </c>
      <c r="G310" s="78"/>
      <c r="H310" s="78">
        <f t="shared" si="6"/>
        <v>11</v>
      </c>
      <c r="I310" s="78"/>
      <c r="J310" s="78">
        <f t="shared" si="6"/>
        <v>52500</v>
      </c>
    </row>
    <row r="311" spans="1:10" x14ac:dyDescent="0.25">
      <c r="A311" s="79"/>
      <c r="B311" s="80"/>
      <c r="C311" s="80"/>
      <c r="D311" s="80"/>
      <c r="E311" s="80"/>
      <c r="F311" s="80"/>
      <c r="G311" s="80"/>
      <c r="H311" s="80"/>
      <c r="I311" s="80"/>
      <c r="J311" s="80"/>
    </row>
    <row r="312" spans="1:10" x14ac:dyDescent="0.25">
      <c r="A312" s="23">
        <v>449200</v>
      </c>
      <c r="B312" s="22" t="s">
        <v>38</v>
      </c>
      <c r="C312" s="141" t="s">
        <v>547</v>
      </c>
      <c r="D312" s="141"/>
      <c r="E312" s="81"/>
      <c r="F312" s="81"/>
      <c r="G312" s="81"/>
      <c r="H312" s="85"/>
      <c r="I312" s="85"/>
      <c r="J312" s="84"/>
    </row>
    <row r="318" spans="1:10" x14ac:dyDescent="0.25">
      <c r="A318" s="2203" t="s">
        <v>754</v>
      </c>
      <c r="B318" s="2204"/>
      <c r="C318" s="2204"/>
      <c r="D318" s="2204"/>
      <c r="E318" s="2204"/>
      <c r="F318" s="2204"/>
      <c r="G318" s="2204"/>
      <c r="H318" s="2204"/>
      <c r="I318" s="2204"/>
      <c r="J318" s="2204"/>
    </row>
    <row r="319" spans="1:10" x14ac:dyDescent="0.25">
      <c r="A319" s="6" t="s">
        <v>14</v>
      </c>
      <c r="B319" s="6" t="s">
        <v>5</v>
      </c>
      <c r="C319" s="6" t="s">
        <v>10</v>
      </c>
      <c r="D319" s="6" t="s">
        <v>11</v>
      </c>
      <c r="E319" s="6" t="s">
        <v>753</v>
      </c>
      <c r="F319" s="6" t="s">
        <v>27</v>
      </c>
      <c r="G319" s="6"/>
      <c r="H319" s="21" t="s">
        <v>33</v>
      </c>
      <c r="I319" s="21"/>
      <c r="J319" s="6" t="s">
        <v>32</v>
      </c>
    </row>
    <row r="320" spans="1:10" x14ac:dyDescent="0.25">
      <c r="A320" s="26" t="s">
        <v>755</v>
      </c>
      <c r="B320" s="28">
        <v>1</v>
      </c>
      <c r="C320" s="28"/>
      <c r="D320" s="178">
        <v>26000</v>
      </c>
      <c r="E320" s="29"/>
      <c r="F320" s="29"/>
      <c r="G320" s="29"/>
      <c r="H320" s="148">
        <v>1</v>
      </c>
      <c r="I320" s="148"/>
      <c r="J320" s="149">
        <v>4000</v>
      </c>
    </row>
    <row r="321" spans="1:10" x14ac:dyDescent="0.25">
      <c r="A321" s="26" t="s">
        <v>144</v>
      </c>
      <c r="B321" s="28">
        <v>1</v>
      </c>
      <c r="C321" s="28"/>
      <c r="D321" s="178">
        <v>30000</v>
      </c>
      <c r="E321" s="29"/>
      <c r="F321" s="29"/>
      <c r="G321" s="29"/>
      <c r="H321" s="148">
        <v>1</v>
      </c>
      <c r="I321" s="148"/>
      <c r="J321" s="149">
        <v>5000</v>
      </c>
    </row>
    <row r="322" spans="1:10" x14ac:dyDescent="0.25">
      <c r="A322" s="26" t="s">
        <v>755</v>
      </c>
      <c r="B322" s="28">
        <v>1</v>
      </c>
      <c r="C322" s="28">
        <v>21000</v>
      </c>
      <c r="D322" s="178"/>
      <c r="E322" s="29">
        <v>1</v>
      </c>
      <c r="F322" s="29">
        <v>5000</v>
      </c>
      <c r="G322" s="29"/>
      <c r="H322" s="148"/>
      <c r="I322" s="148"/>
      <c r="J322" s="149"/>
    </row>
    <row r="323" spans="1:10" x14ac:dyDescent="0.25">
      <c r="A323" s="26" t="s">
        <v>170</v>
      </c>
      <c r="B323" s="28">
        <v>1</v>
      </c>
      <c r="C323" s="28">
        <v>24600</v>
      </c>
      <c r="D323" s="178"/>
      <c r="E323" s="29"/>
      <c r="F323" s="29"/>
      <c r="G323" s="29"/>
      <c r="H323" s="148"/>
      <c r="I323" s="148"/>
      <c r="J323" s="149"/>
    </row>
    <row r="324" spans="1:10" x14ac:dyDescent="0.25">
      <c r="A324" s="26" t="s">
        <v>214</v>
      </c>
      <c r="B324" s="28">
        <v>2</v>
      </c>
      <c r="C324" s="28"/>
      <c r="D324" s="178">
        <v>100000</v>
      </c>
      <c r="E324" s="29"/>
      <c r="F324" s="29"/>
      <c r="G324" s="29"/>
      <c r="H324" s="148"/>
      <c r="I324" s="148"/>
      <c r="J324" s="149"/>
    </row>
    <row r="325" spans="1:10" x14ac:dyDescent="0.25">
      <c r="A325" s="26" t="s">
        <v>756</v>
      </c>
      <c r="B325" s="28">
        <v>1</v>
      </c>
      <c r="C325" s="106">
        <v>31500</v>
      </c>
      <c r="D325" s="28"/>
      <c r="E325" s="29"/>
      <c r="F325" s="29"/>
      <c r="G325" s="29"/>
      <c r="H325" s="183"/>
      <c r="I325" s="183"/>
      <c r="J325" s="183"/>
    </row>
    <row r="326" spans="1:10" x14ac:dyDescent="0.25">
      <c r="A326" s="26" t="s">
        <v>757</v>
      </c>
      <c r="B326" s="28">
        <v>1</v>
      </c>
      <c r="C326" s="106">
        <v>10600</v>
      </c>
      <c r="D326" s="28"/>
      <c r="E326" s="29">
        <v>2</v>
      </c>
      <c r="F326" s="29">
        <v>8000</v>
      </c>
      <c r="G326" s="29"/>
      <c r="H326" s="148"/>
      <c r="I326" s="148"/>
      <c r="J326" s="148"/>
    </row>
    <row r="327" spans="1:10" x14ac:dyDescent="0.25">
      <c r="A327" s="26" t="s">
        <v>319</v>
      </c>
      <c r="B327" s="28">
        <v>1</v>
      </c>
      <c r="C327" s="28"/>
      <c r="D327" s="178">
        <v>21500</v>
      </c>
      <c r="E327" s="29">
        <v>1</v>
      </c>
      <c r="F327" s="29">
        <v>4500</v>
      </c>
      <c r="G327" s="29"/>
      <c r="H327" s="148"/>
      <c r="I327" s="148"/>
      <c r="J327" s="148"/>
    </row>
    <row r="328" spans="1:10" x14ac:dyDescent="0.25">
      <c r="A328" s="26" t="s">
        <v>758</v>
      </c>
      <c r="B328" s="28">
        <v>1</v>
      </c>
      <c r="C328" s="28">
        <v>20000</v>
      </c>
      <c r="D328" s="178"/>
      <c r="E328" s="29"/>
      <c r="F328" s="29"/>
      <c r="G328" s="29"/>
      <c r="H328" s="148"/>
      <c r="I328" s="148"/>
      <c r="J328" s="149"/>
    </row>
    <row r="329" spans="1:10" x14ac:dyDescent="0.25">
      <c r="A329" s="119" t="s">
        <v>291</v>
      </c>
      <c r="B329" s="28">
        <v>1</v>
      </c>
      <c r="C329" s="168">
        <v>13400</v>
      </c>
      <c r="D329" s="28"/>
      <c r="E329" s="29">
        <v>1</v>
      </c>
      <c r="F329" s="29">
        <v>4500</v>
      </c>
      <c r="G329" s="29"/>
      <c r="H329" s="21"/>
      <c r="I329" s="21"/>
      <c r="J329" s="6"/>
    </row>
    <row r="330" spans="1:10" x14ac:dyDescent="0.25">
      <c r="A330" s="186" t="s">
        <v>504</v>
      </c>
      <c r="B330" s="28">
        <v>1</v>
      </c>
      <c r="C330" s="28">
        <v>13800</v>
      </c>
      <c r="D330" s="178"/>
      <c r="E330" s="29"/>
      <c r="F330" s="29"/>
      <c r="G330" s="29"/>
      <c r="H330" s="21"/>
      <c r="I330" s="21"/>
      <c r="J330" s="6"/>
    </row>
    <row r="331" spans="1:10" x14ac:dyDescent="0.25">
      <c r="A331" s="26" t="s">
        <v>620</v>
      </c>
      <c r="B331" s="28">
        <v>1</v>
      </c>
      <c r="C331" s="8">
        <v>12100</v>
      </c>
      <c r="D331" s="106"/>
      <c r="E331" s="29">
        <v>1</v>
      </c>
      <c r="F331" s="29">
        <v>4000</v>
      </c>
      <c r="G331" s="29"/>
      <c r="H331" s="21"/>
      <c r="I331" s="21"/>
      <c r="J331" s="6"/>
    </row>
    <row r="332" spans="1:10" x14ac:dyDescent="0.25">
      <c r="A332" s="26" t="s">
        <v>759</v>
      </c>
      <c r="B332" s="28">
        <v>1</v>
      </c>
      <c r="C332" s="28">
        <v>25500</v>
      </c>
      <c r="D332" s="178"/>
      <c r="E332" s="29"/>
      <c r="F332" s="29"/>
      <c r="G332" s="29"/>
      <c r="H332" s="21"/>
      <c r="I332" s="21"/>
      <c r="J332" s="6"/>
    </row>
    <row r="333" spans="1:10" x14ac:dyDescent="0.25">
      <c r="A333" s="26" t="s">
        <v>302</v>
      </c>
      <c r="B333" s="28">
        <v>1</v>
      </c>
      <c r="C333" s="168"/>
      <c r="D333" s="28">
        <v>18600</v>
      </c>
      <c r="E333" s="29"/>
      <c r="F333" s="29"/>
      <c r="G333" s="29"/>
      <c r="H333" s="21"/>
      <c r="I333" s="21"/>
      <c r="J333" s="6"/>
    </row>
    <row r="334" spans="1:10" ht="45" x14ac:dyDescent="0.25">
      <c r="A334" s="151" t="s">
        <v>760</v>
      </c>
      <c r="B334" s="51">
        <v>1</v>
      </c>
      <c r="C334" s="28"/>
      <c r="D334" s="178"/>
      <c r="E334" s="29"/>
      <c r="F334" s="29"/>
      <c r="G334" s="29"/>
      <c r="H334" s="21"/>
      <c r="I334" s="21"/>
      <c r="J334" s="151" t="s">
        <v>760</v>
      </c>
    </row>
    <row r="335" spans="1:10" x14ac:dyDescent="0.25">
      <c r="A335" s="26" t="s">
        <v>631</v>
      </c>
      <c r="B335" s="28">
        <v>1</v>
      </c>
      <c r="C335" s="168"/>
      <c r="D335" s="28">
        <v>13000</v>
      </c>
      <c r="E335" s="29">
        <v>1</v>
      </c>
      <c r="F335" s="29">
        <v>4000</v>
      </c>
      <c r="G335" s="29"/>
      <c r="H335" s="21"/>
      <c r="I335" s="21"/>
      <c r="J335" s="6"/>
    </row>
    <row r="336" spans="1:10" x14ac:dyDescent="0.25">
      <c r="A336" s="26" t="s">
        <v>302</v>
      </c>
      <c r="B336" s="28">
        <v>1</v>
      </c>
      <c r="C336" s="28">
        <v>14500</v>
      </c>
      <c r="D336" s="178"/>
      <c r="E336" s="29">
        <v>1</v>
      </c>
      <c r="F336" s="29">
        <v>4500</v>
      </c>
      <c r="G336" s="29"/>
      <c r="H336" s="21"/>
      <c r="I336" s="21"/>
      <c r="J336" s="21"/>
    </row>
    <row r="337" spans="1:10" x14ac:dyDescent="0.25">
      <c r="A337" s="179"/>
      <c r="B337" s="28"/>
      <c r="C337" s="28"/>
      <c r="D337" s="178"/>
      <c r="E337" s="29"/>
      <c r="F337" s="29"/>
      <c r="G337" s="29"/>
      <c r="H337" s="21"/>
      <c r="I337" s="21"/>
      <c r="J337" s="6"/>
    </row>
    <row r="338" spans="1:10" x14ac:dyDescent="0.25">
      <c r="A338" s="77" t="s">
        <v>219</v>
      </c>
      <c r="B338" s="78">
        <f t="shared" ref="B338:J338" si="7">SUM(B320:B337)</f>
        <v>18</v>
      </c>
      <c r="C338" s="78">
        <f t="shared" si="7"/>
        <v>187000</v>
      </c>
      <c r="D338" s="78">
        <f t="shared" si="7"/>
        <v>209100</v>
      </c>
      <c r="E338" s="78">
        <f t="shared" si="7"/>
        <v>8</v>
      </c>
      <c r="F338" s="78">
        <f t="shared" si="7"/>
        <v>34500</v>
      </c>
      <c r="G338" s="78"/>
      <c r="H338" s="78">
        <f t="shared" si="7"/>
        <v>2</v>
      </c>
      <c r="I338" s="78"/>
      <c r="J338" s="78">
        <f t="shared" si="7"/>
        <v>9000</v>
      </c>
    </row>
    <row r="339" spans="1:10" x14ac:dyDescent="0.25">
      <c r="A339" s="79"/>
      <c r="B339" s="80"/>
      <c r="C339" s="80"/>
      <c r="D339" s="80"/>
      <c r="E339" s="80"/>
      <c r="F339" s="80"/>
      <c r="G339" s="80"/>
      <c r="H339" s="80"/>
      <c r="I339" s="80"/>
      <c r="J339" s="80"/>
    </row>
    <row r="340" spans="1:10" x14ac:dyDescent="0.25">
      <c r="A340" s="23">
        <v>187000</v>
      </c>
      <c r="B340" s="22" t="s">
        <v>38</v>
      </c>
      <c r="C340" s="141" t="s">
        <v>547</v>
      </c>
      <c r="D340" s="141"/>
      <c r="E340" s="81"/>
      <c r="F340" s="81"/>
      <c r="G340" s="81"/>
      <c r="H340" s="85"/>
      <c r="I340" s="85"/>
      <c r="J340" s="84"/>
    </row>
    <row r="345" spans="1:10" x14ac:dyDescent="0.25">
      <c r="A345" s="2203" t="s">
        <v>761</v>
      </c>
      <c r="B345" s="2204"/>
      <c r="C345" s="2204"/>
      <c r="D345" s="2204"/>
      <c r="E345" s="2204"/>
      <c r="F345" s="2204"/>
      <c r="G345" s="2204"/>
      <c r="H345" s="2204"/>
      <c r="I345" s="2204"/>
      <c r="J345" s="2204"/>
    </row>
    <row r="346" spans="1:10" x14ac:dyDescent="0.25">
      <c r="A346" s="6" t="s">
        <v>14</v>
      </c>
      <c r="B346" s="6" t="s">
        <v>5</v>
      </c>
      <c r="C346" s="6" t="s">
        <v>10</v>
      </c>
      <c r="D346" s="6" t="s">
        <v>11</v>
      </c>
      <c r="E346" s="6" t="s">
        <v>753</v>
      </c>
      <c r="F346" s="6" t="s">
        <v>27</v>
      </c>
      <c r="G346" s="6"/>
      <c r="H346" s="21" t="s">
        <v>33</v>
      </c>
      <c r="I346" s="21"/>
      <c r="J346" s="6" t="s">
        <v>32</v>
      </c>
    </row>
    <row r="347" spans="1:10" x14ac:dyDescent="0.25">
      <c r="A347" s="26" t="s">
        <v>762</v>
      </c>
      <c r="B347" s="28">
        <v>1</v>
      </c>
      <c r="C347" s="28">
        <v>13500</v>
      </c>
      <c r="D347" s="178"/>
      <c r="E347" s="29">
        <v>1</v>
      </c>
      <c r="F347" s="29">
        <v>1500</v>
      </c>
      <c r="G347" s="29"/>
      <c r="H347" s="148"/>
      <c r="I347" s="148"/>
      <c r="J347" s="149"/>
    </row>
    <row r="348" spans="1:10" x14ac:dyDescent="0.25">
      <c r="A348" s="26" t="s">
        <v>439</v>
      </c>
      <c r="B348" s="28">
        <v>1</v>
      </c>
      <c r="C348" s="28">
        <v>21900</v>
      </c>
      <c r="D348" s="178"/>
      <c r="E348" s="29">
        <v>1</v>
      </c>
      <c r="F348" s="29">
        <v>5000</v>
      </c>
      <c r="G348" s="29"/>
      <c r="H348" s="148"/>
      <c r="I348" s="148"/>
      <c r="J348" s="149"/>
    </row>
    <row r="349" spans="1:10" x14ac:dyDescent="0.25">
      <c r="A349" s="26" t="s">
        <v>763</v>
      </c>
      <c r="B349" s="28">
        <v>1</v>
      </c>
      <c r="C349" s="28"/>
      <c r="D349" s="178">
        <v>32500</v>
      </c>
      <c r="E349" s="29">
        <v>1</v>
      </c>
      <c r="F349" s="29">
        <v>4500</v>
      </c>
      <c r="G349" s="29"/>
      <c r="H349" s="148"/>
      <c r="I349" s="148"/>
      <c r="J349" s="149"/>
    </row>
    <row r="350" spans="1:10" x14ac:dyDescent="0.25">
      <c r="A350" s="26" t="s">
        <v>764</v>
      </c>
      <c r="B350" s="28">
        <v>1</v>
      </c>
      <c r="C350" s="28">
        <v>45000</v>
      </c>
      <c r="D350" s="178"/>
      <c r="E350" s="29">
        <v>1</v>
      </c>
      <c r="F350" s="29">
        <v>5000</v>
      </c>
      <c r="G350" s="29"/>
      <c r="H350" s="148"/>
      <c r="I350" s="148"/>
      <c r="J350" s="148" t="s">
        <v>765</v>
      </c>
    </row>
    <row r="351" spans="1:10" x14ac:dyDescent="0.25">
      <c r="A351" s="26" t="s">
        <v>766</v>
      </c>
      <c r="B351" s="28">
        <v>1</v>
      </c>
      <c r="C351" s="28"/>
      <c r="D351" s="178">
        <v>14300</v>
      </c>
      <c r="E351" s="29">
        <v>1</v>
      </c>
      <c r="F351" s="29">
        <v>4500</v>
      </c>
      <c r="G351" s="29"/>
      <c r="H351" s="148"/>
      <c r="I351" s="148"/>
      <c r="J351" s="149" t="s">
        <v>767</v>
      </c>
    </row>
    <row r="352" spans="1:10" x14ac:dyDescent="0.25">
      <c r="A352" s="26" t="s">
        <v>768</v>
      </c>
      <c r="B352" s="28">
        <v>1</v>
      </c>
      <c r="C352" s="106">
        <v>12000</v>
      </c>
      <c r="D352" s="28"/>
      <c r="E352" s="29"/>
      <c r="F352" s="29"/>
      <c r="G352" s="29"/>
      <c r="H352" s="183"/>
      <c r="I352" s="183"/>
      <c r="J352" s="183"/>
    </row>
    <row r="353" spans="1:10" x14ac:dyDescent="0.25">
      <c r="A353" s="26" t="s">
        <v>762</v>
      </c>
      <c r="B353" s="28">
        <v>1</v>
      </c>
      <c r="C353" s="28">
        <v>13500</v>
      </c>
      <c r="D353" s="178"/>
      <c r="E353" s="29">
        <v>1</v>
      </c>
      <c r="F353" s="29">
        <v>1500</v>
      </c>
      <c r="G353" s="29"/>
      <c r="H353" s="148"/>
      <c r="I353" s="148"/>
      <c r="J353" s="148"/>
    </row>
    <row r="354" spans="1:10" x14ac:dyDescent="0.25">
      <c r="A354" s="26" t="s">
        <v>769</v>
      </c>
      <c r="B354" s="28">
        <v>1</v>
      </c>
      <c r="C354" s="28">
        <v>19600</v>
      </c>
      <c r="D354" s="178"/>
      <c r="E354" s="29">
        <v>1</v>
      </c>
      <c r="F354" s="29">
        <v>5000</v>
      </c>
      <c r="G354" s="29"/>
      <c r="H354" s="148"/>
      <c r="I354" s="148"/>
      <c r="J354" s="149"/>
    </row>
    <row r="355" spans="1:10" x14ac:dyDescent="0.25">
      <c r="A355" s="119" t="s">
        <v>137</v>
      </c>
      <c r="B355" s="28">
        <v>1</v>
      </c>
      <c r="C355" s="168"/>
      <c r="D355" s="28">
        <v>25500</v>
      </c>
      <c r="E355" s="29"/>
      <c r="F355" s="29"/>
      <c r="G355" s="29"/>
      <c r="H355" s="21"/>
      <c r="I355" s="21"/>
      <c r="J355" s="6"/>
    </row>
    <row r="356" spans="1:10" x14ac:dyDescent="0.25">
      <c r="A356" s="187" t="s">
        <v>423</v>
      </c>
      <c r="B356" s="28">
        <v>1</v>
      </c>
      <c r="C356" s="28">
        <v>18800</v>
      </c>
      <c r="D356" s="178"/>
      <c r="E356" s="29"/>
      <c r="F356" s="29"/>
      <c r="G356" s="29"/>
      <c r="H356" s="21"/>
      <c r="I356" s="21"/>
      <c r="J356" s="6"/>
    </row>
    <row r="357" spans="1:10" x14ac:dyDescent="0.25">
      <c r="A357" s="26" t="s">
        <v>770</v>
      </c>
      <c r="B357" s="28">
        <v>1</v>
      </c>
      <c r="C357" s="8">
        <v>26000</v>
      </c>
      <c r="D357" s="106"/>
      <c r="E357" s="29"/>
      <c r="F357" s="29"/>
      <c r="G357" s="29"/>
      <c r="H357" s="21"/>
      <c r="I357" s="21"/>
      <c r="J357" s="6"/>
    </row>
    <row r="358" spans="1:10" x14ac:dyDescent="0.25">
      <c r="A358" s="26" t="s">
        <v>189</v>
      </c>
      <c r="B358" s="28">
        <v>1</v>
      </c>
      <c r="C358" s="28">
        <v>47000</v>
      </c>
      <c r="D358" s="178"/>
      <c r="E358" s="29">
        <v>1</v>
      </c>
      <c r="F358" s="29">
        <v>5000</v>
      </c>
      <c r="G358" s="29"/>
      <c r="H358" s="21"/>
      <c r="I358" s="21"/>
      <c r="J358" s="6"/>
    </row>
    <row r="359" spans="1:10" x14ac:dyDescent="0.25">
      <c r="A359" s="26" t="s">
        <v>172</v>
      </c>
      <c r="B359" s="28">
        <v>1</v>
      </c>
      <c r="C359" s="168">
        <v>35000</v>
      </c>
      <c r="D359" s="28">
        <v>3000</v>
      </c>
      <c r="E359" s="29"/>
      <c r="F359" s="29">
        <v>5000</v>
      </c>
      <c r="G359" s="29"/>
      <c r="H359" s="21"/>
      <c r="I359" s="21"/>
      <c r="J359" s="149" t="s">
        <v>767</v>
      </c>
    </row>
    <row r="360" spans="1:10" x14ac:dyDescent="0.25">
      <c r="A360" s="153" t="s">
        <v>423</v>
      </c>
      <c r="B360" s="118">
        <v>1</v>
      </c>
      <c r="C360" s="28"/>
      <c r="D360" s="178">
        <v>14800</v>
      </c>
      <c r="E360" s="29">
        <v>1</v>
      </c>
      <c r="F360" s="29">
        <v>4000</v>
      </c>
      <c r="G360" s="29"/>
      <c r="H360" s="21"/>
      <c r="I360" s="21"/>
      <c r="J360" s="149" t="s">
        <v>767</v>
      </c>
    </row>
    <row r="361" spans="1:10" x14ac:dyDescent="0.25">
      <c r="A361" s="26" t="s">
        <v>620</v>
      </c>
      <c r="B361" s="28">
        <v>1</v>
      </c>
      <c r="C361" s="28">
        <v>12100</v>
      </c>
      <c r="D361" s="178"/>
      <c r="E361" s="29">
        <v>1</v>
      </c>
      <c r="F361" s="29">
        <v>4000</v>
      </c>
      <c r="G361" s="29"/>
      <c r="H361" s="21"/>
      <c r="I361" s="21"/>
      <c r="J361" s="21"/>
    </row>
    <row r="362" spans="1:10" x14ac:dyDescent="0.25">
      <c r="A362" s="179"/>
      <c r="B362" s="28"/>
      <c r="C362" s="28"/>
      <c r="D362" s="178"/>
      <c r="E362" s="29"/>
      <c r="F362" s="29"/>
      <c r="G362" s="29"/>
      <c r="H362" s="21"/>
      <c r="I362" s="21"/>
      <c r="J362" s="6"/>
    </row>
    <row r="363" spans="1:10" x14ac:dyDescent="0.25">
      <c r="A363" s="77" t="s">
        <v>219</v>
      </c>
      <c r="B363" s="78">
        <f t="shared" ref="B363:J363" si="8">SUM(B347:B362)</f>
        <v>15</v>
      </c>
      <c r="C363" s="78">
        <f t="shared" si="8"/>
        <v>264400</v>
      </c>
      <c r="D363" s="78">
        <f t="shared" si="8"/>
        <v>90100</v>
      </c>
      <c r="E363" s="78">
        <f t="shared" si="8"/>
        <v>10</v>
      </c>
      <c r="F363" s="78">
        <f t="shared" si="8"/>
        <v>45000</v>
      </c>
      <c r="G363" s="78"/>
      <c r="H363" s="78">
        <f t="shared" si="8"/>
        <v>0</v>
      </c>
      <c r="I363" s="78"/>
      <c r="J363" s="78">
        <f t="shared" si="8"/>
        <v>0</v>
      </c>
    </row>
    <row r="364" spans="1:10" x14ac:dyDescent="0.25">
      <c r="A364" s="79"/>
      <c r="B364" s="80"/>
      <c r="C364" s="80"/>
      <c r="D364" s="80"/>
      <c r="E364" s="80"/>
      <c r="F364" s="80"/>
      <c r="G364" s="80"/>
      <c r="H364" s="80"/>
      <c r="I364" s="80"/>
      <c r="J364" s="80"/>
    </row>
    <row r="365" spans="1:10" x14ac:dyDescent="0.25">
      <c r="A365" s="23">
        <v>264400</v>
      </c>
      <c r="B365" s="22" t="s">
        <v>38</v>
      </c>
      <c r="C365" s="141" t="s">
        <v>771</v>
      </c>
      <c r="D365" s="141"/>
      <c r="E365" s="81"/>
      <c r="F365" s="81"/>
      <c r="G365" s="81"/>
      <c r="H365" s="85"/>
      <c r="I365" s="85"/>
      <c r="J365" s="84"/>
    </row>
    <row r="370" spans="1:10" x14ac:dyDescent="0.25">
      <c r="A370" s="2203" t="s">
        <v>772</v>
      </c>
      <c r="B370" s="2204"/>
      <c r="C370" s="2204"/>
      <c r="D370" s="2204"/>
      <c r="E370" s="2204"/>
      <c r="F370" s="2204"/>
      <c r="G370" s="2204"/>
      <c r="H370" s="2204"/>
      <c r="I370" s="2204"/>
      <c r="J370" s="2204"/>
    </row>
    <row r="371" spans="1:10" x14ac:dyDescent="0.25">
      <c r="A371" s="6" t="s">
        <v>14</v>
      </c>
      <c r="B371" s="6" t="s">
        <v>5</v>
      </c>
      <c r="C371" s="6" t="s">
        <v>10</v>
      </c>
      <c r="D371" s="6" t="s">
        <v>11</v>
      </c>
      <c r="E371" s="6" t="s">
        <v>753</v>
      </c>
      <c r="F371" s="6" t="s">
        <v>27</v>
      </c>
      <c r="G371" s="6"/>
      <c r="H371" s="21" t="s">
        <v>33</v>
      </c>
      <c r="I371" s="21"/>
      <c r="J371" s="6" t="s">
        <v>32</v>
      </c>
    </row>
    <row r="372" spans="1:10" x14ac:dyDescent="0.25">
      <c r="A372" s="26" t="s">
        <v>773</v>
      </c>
      <c r="B372" s="28">
        <v>1</v>
      </c>
      <c r="C372" s="28">
        <v>12000</v>
      </c>
      <c r="D372" s="178"/>
      <c r="E372" s="29">
        <v>1</v>
      </c>
      <c r="F372" s="29">
        <v>4000</v>
      </c>
      <c r="G372" s="29"/>
      <c r="H372" s="148">
        <v>1</v>
      </c>
      <c r="I372" s="148"/>
      <c r="J372" s="149">
        <v>5000</v>
      </c>
    </row>
    <row r="373" spans="1:10" x14ac:dyDescent="0.25">
      <c r="A373" s="26" t="s">
        <v>774</v>
      </c>
      <c r="B373" s="28">
        <v>1</v>
      </c>
      <c r="C373" s="28">
        <v>12000</v>
      </c>
      <c r="D373" s="178"/>
      <c r="E373" s="29">
        <v>1</v>
      </c>
      <c r="F373" s="29">
        <v>2000</v>
      </c>
      <c r="G373" s="29"/>
      <c r="H373" s="148">
        <v>1</v>
      </c>
      <c r="I373" s="148"/>
      <c r="J373" s="149">
        <v>4000</v>
      </c>
    </row>
    <row r="374" spans="1:10" ht="45" x14ac:dyDescent="0.25">
      <c r="A374" s="151" t="s">
        <v>775</v>
      </c>
      <c r="B374" s="28">
        <v>1</v>
      </c>
      <c r="C374" s="28"/>
      <c r="D374" s="178"/>
      <c r="E374" s="29"/>
      <c r="F374" s="29"/>
      <c r="G374" s="29"/>
      <c r="H374" s="148" t="s">
        <v>109</v>
      </c>
      <c r="I374" s="148"/>
      <c r="J374" s="149">
        <v>3500</v>
      </c>
    </row>
    <row r="375" spans="1:10" x14ac:dyDescent="0.25">
      <c r="A375" s="26" t="s">
        <v>776</v>
      </c>
      <c r="B375" s="28">
        <v>2</v>
      </c>
      <c r="C375" s="28"/>
      <c r="D375" s="178">
        <v>98000</v>
      </c>
      <c r="E375" s="29"/>
      <c r="F375" s="29"/>
      <c r="G375" s="29"/>
      <c r="H375" s="148"/>
      <c r="I375" s="148"/>
      <c r="J375" s="148" t="s">
        <v>792</v>
      </c>
    </row>
    <row r="376" spans="1:10" x14ac:dyDescent="0.25">
      <c r="A376" s="26" t="s">
        <v>311</v>
      </c>
      <c r="B376" s="28">
        <v>1</v>
      </c>
      <c r="C376" s="28">
        <v>26000</v>
      </c>
      <c r="D376" s="178"/>
      <c r="E376" s="29"/>
      <c r="F376" s="29"/>
      <c r="G376" s="29"/>
      <c r="H376" s="148">
        <v>1</v>
      </c>
      <c r="I376" s="148"/>
      <c r="J376" s="149">
        <v>5000</v>
      </c>
    </row>
    <row r="377" spans="1:10" x14ac:dyDescent="0.25">
      <c r="A377" s="26" t="s">
        <v>503</v>
      </c>
      <c r="B377" s="28">
        <v>1</v>
      </c>
      <c r="C377" s="106">
        <v>13800</v>
      </c>
      <c r="D377" s="28"/>
      <c r="E377" s="29"/>
      <c r="F377" s="29"/>
      <c r="G377" s="29"/>
      <c r="H377" s="183"/>
      <c r="I377" s="183"/>
      <c r="J377" s="183"/>
    </row>
    <row r="378" spans="1:10" x14ac:dyDescent="0.25">
      <c r="A378" s="26" t="s">
        <v>777</v>
      </c>
      <c r="B378" s="28">
        <v>1</v>
      </c>
      <c r="C378" s="28">
        <v>38000</v>
      </c>
      <c r="D378" s="178"/>
      <c r="E378" s="29">
        <v>1</v>
      </c>
      <c r="F378" s="29">
        <v>5000</v>
      </c>
      <c r="G378" s="29"/>
      <c r="H378" s="148"/>
      <c r="I378" s="148"/>
      <c r="J378" s="148"/>
    </row>
    <row r="379" spans="1:10" x14ac:dyDescent="0.25">
      <c r="A379" s="26" t="s">
        <v>778</v>
      </c>
      <c r="B379" s="28">
        <v>1</v>
      </c>
      <c r="C379" s="28">
        <v>22000</v>
      </c>
      <c r="D379" s="178"/>
      <c r="E379" s="29">
        <v>1</v>
      </c>
      <c r="F379" s="29">
        <v>4500</v>
      </c>
      <c r="G379" s="29"/>
      <c r="H379" s="148"/>
      <c r="I379" s="148"/>
      <c r="J379" s="149"/>
    </row>
    <row r="380" spans="1:10" x14ac:dyDescent="0.25">
      <c r="A380" s="119" t="s">
        <v>734</v>
      </c>
      <c r="B380" s="28">
        <v>1</v>
      </c>
      <c r="C380" s="168">
        <v>12500</v>
      </c>
      <c r="D380" s="28"/>
      <c r="E380" s="29">
        <v>1</v>
      </c>
      <c r="F380" s="29">
        <v>4000</v>
      </c>
      <c r="G380" s="29"/>
      <c r="H380" s="21"/>
      <c r="I380" s="21"/>
      <c r="J380" s="6"/>
    </row>
    <row r="381" spans="1:10" x14ac:dyDescent="0.25">
      <c r="A381" s="26" t="s">
        <v>779</v>
      </c>
      <c r="B381" s="28">
        <v>1</v>
      </c>
      <c r="C381" s="28"/>
      <c r="D381" s="178">
        <v>30000</v>
      </c>
      <c r="E381" s="29"/>
      <c r="F381" s="29"/>
      <c r="G381" s="29"/>
      <c r="H381" s="21"/>
      <c r="I381" s="21"/>
      <c r="J381" s="6"/>
    </row>
    <row r="382" spans="1:10" x14ac:dyDescent="0.25">
      <c r="A382" s="77" t="s">
        <v>219</v>
      </c>
      <c r="B382" s="78">
        <f t="shared" ref="B382:J382" si="9">SUM(B372:B381)</f>
        <v>11</v>
      </c>
      <c r="C382" s="78">
        <f t="shared" si="9"/>
        <v>136300</v>
      </c>
      <c r="D382" s="78">
        <f t="shared" si="9"/>
        <v>128000</v>
      </c>
      <c r="E382" s="78">
        <f t="shared" si="9"/>
        <v>5</v>
      </c>
      <c r="F382" s="78">
        <f t="shared" si="9"/>
        <v>19500</v>
      </c>
      <c r="G382" s="78"/>
      <c r="H382" s="78">
        <f t="shared" si="9"/>
        <v>3</v>
      </c>
      <c r="I382" s="78"/>
      <c r="J382" s="78">
        <f t="shared" si="9"/>
        <v>17500</v>
      </c>
    </row>
    <row r="383" spans="1:10" x14ac:dyDescent="0.25">
      <c r="A383" s="79"/>
      <c r="B383" s="80"/>
      <c r="C383" s="80"/>
      <c r="D383" s="80"/>
      <c r="E383" s="80"/>
      <c r="F383" s="80"/>
      <c r="G383" s="80"/>
      <c r="H383" s="80"/>
      <c r="I383" s="80"/>
      <c r="J383" s="80"/>
    </row>
    <row r="384" spans="1:10" x14ac:dyDescent="0.25">
      <c r="A384" s="23">
        <v>136300</v>
      </c>
      <c r="B384" s="22" t="s">
        <v>38</v>
      </c>
      <c r="C384" s="141" t="s">
        <v>771</v>
      </c>
      <c r="D384" s="141"/>
      <c r="E384" s="81"/>
      <c r="F384" s="81"/>
      <c r="G384" s="81"/>
      <c r="H384" s="85"/>
      <c r="I384" s="85"/>
      <c r="J384" s="84"/>
    </row>
    <row r="389" spans="1:10" x14ac:dyDescent="0.25">
      <c r="A389" s="2203" t="s">
        <v>780</v>
      </c>
      <c r="B389" s="2204"/>
      <c r="C389" s="2204"/>
      <c r="D389" s="2204"/>
      <c r="E389" s="2204"/>
      <c r="F389" s="2204"/>
      <c r="G389" s="2204"/>
      <c r="H389" s="2204"/>
      <c r="I389" s="2204"/>
      <c r="J389" s="2204"/>
    </row>
    <row r="390" spans="1:10" x14ac:dyDescent="0.25">
      <c r="A390" s="6" t="s">
        <v>14</v>
      </c>
      <c r="B390" s="6" t="s">
        <v>5</v>
      </c>
      <c r="C390" s="6" t="s">
        <v>10</v>
      </c>
      <c r="D390" s="6" t="s">
        <v>11</v>
      </c>
      <c r="E390" s="6" t="s">
        <v>753</v>
      </c>
      <c r="F390" s="6" t="s">
        <v>27</v>
      </c>
      <c r="G390" s="6"/>
      <c r="H390" s="21" t="s">
        <v>33</v>
      </c>
      <c r="I390" s="21"/>
      <c r="J390" s="6" t="s">
        <v>32</v>
      </c>
    </row>
    <row r="391" spans="1:10" ht="25.5" customHeight="1" x14ac:dyDescent="0.25">
      <c r="A391" s="26" t="s">
        <v>781</v>
      </c>
      <c r="B391" s="28">
        <v>1</v>
      </c>
      <c r="C391" s="29">
        <v>14500</v>
      </c>
      <c r="D391" s="178"/>
      <c r="E391" s="29"/>
      <c r="F391" s="29"/>
      <c r="G391" s="29"/>
      <c r="H391" s="148"/>
      <c r="I391" s="148"/>
      <c r="J391" s="149"/>
    </row>
    <row r="392" spans="1:10" x14ac:dyDescent="0.25">
      <c r="A392" s="26" t="s">
        <v>289</v>
      </c>
      <c r="B392" s="28">
        <v>1</v>
      </c>
      <c r="C392" s="29">
        <v>38000</v>
      </c>
      <c r="D392" s="178"/>
      <c r="E392" s="29">
        <v>1</v>
      </c>
      <c r="F392" s="29">
        <v>5000</v>
      </c>
      <c r="G392" s="29"/>
      <c r="H392" s="148"/>
      <c r="I392" s="148"/>
      <c r="J392" s="149"/>
    </row>
    <row r="393" spans="1:10" x14ac:dyDescent="0.25">
      <c r="A393" s="188" t="s">
        <v>549</v>
      </c>
      <c r="B393" s="28">
        <v>1</v>
      </c>
      <c r="C393" s="29">
        <v>16500</v>
      </c>
      <c r="D393" s="178"/>
      <c r="E393" s="29"/>
      <c r="F393" s="29"/>
      <c r="G393" s="29"/>
      <c r="H393" s="148"/>
      <c r="I393" s="148"/>
      <c r="J393" s="149"/>
    </row>
    <row r="394" spans="1:10" x14ac:dyDescent="0.25">
      <c r="A394" s="26" t="s">
        <v>782</v>
      </c>
      <c r="B394" s="28">
        <v>1</v>
      </c>
      <c r="C394" s="29">
        <v>13000</v>
      </c>
      <c r="D394" s="178"/>
      <c r="E394" s="29">
        <v>1</v>
      </c>
      <c r="F394" s="29">
        <v>2000</v>
      </c>
      <c r="G394" s="29"/>
      <c r="H394" s="148"/>
      <c r="I394" s="148"/>
      <c r="J394" s="148"/>
    </row>
    <row r="395" spans="1:10" x14ac:dyDescent="0.25">
      <c r="A395" s="26" t="s">
        <v>783</v>
      </c>
      <c r="B395" s="28">
        <v>1</v>
      </c>
      <c r="C395" s="29">
        <v>20000</v>
      </c>
      <c r="D395" s="178"/>
      <c r="E395" s="29"/>
      <c r="F395" s="29"/>
      <c r="G395" s="29"/>
      <c r="H395" s="148"/>
      <c r="I395" s="148"/>
      <c r="J395" s="149"/>
    </row>
    <row r="396" spans="1:10" x14ac:dyDescent="0.25">
      <c r="A396" s="26" t="s">
        <v>787</v>
      </c>
      <c r="B396" s="28">
        <v>1</v>
      </c>
      <c r="C396" s="8">
        <v>10500</v>
      </c>
      <c r="D396" s="28"/>
      <c r="E396" s="29">
        <v>1</v>
      </c>
      <c r="F396" s="29">
        <v>4000</v>
      </c>
      <c r="G396" s="29"/>
      <c r="H396" s="183"/>
      <c r="I396" s="183"/>
      <c r="J396" s="183"/>
    </row>
    <row r="397" spans="1:10" x14ac:dyDescent="0.25">
      <c r="A397" s="26" t="s">
        <v>304</v>
      </c>
      <c r="B397" s="28">
        <v>1</v>
      </c>
      <c r="C397" s="29">
        <v>13000</v>
      </c>
      <c r="D397" s="178"/>
      <c r="E397" s="29">
        <v>1</v>
      </c>
      <c r="F397" s="29">
        <v>4000</v>
      </c>
      <c r="G397" s="29"/>
      <c r="H397" s="148"/>
      <c r="I397" s="148"/>
      <c r="J397" s="148"/>
    </row>
    <row r="398" spans="1:10" x14ac:dyDescent="0.25">
      <c r="A398" s="26" t="s">
        <v>784</v>
      </c>
      <c r="B398" s="28">
        <v>1</v>
      </c>
      <c r="C398" s="29"/>
      <c r="D398" s="178">
        <v>18600</v>
      </c>
      <c r="E398" s="29"/>
      <c r="F398" s="29"/>
      <c r="G398" s="29"/>
      <c r="H398" s="148"/>
      <c r="I398" s="148"/>
      <c r="J398" s="149" t="s">
        <v>767</v>
      </c>
    </row>
    <row r="399" spans="1:10" x14ac:dyDescent="0.25">
      <c r="A399" s="119"/>
      <c r="B399" s="28"/>
      <c r="C399" s="191"/>
      <c r="D399" s="28"/>
      <c r="E399" s="29"/>
      <c r="F399" s="29"/>
      <c r="G399" s="29"/>
      <c r="H399" s="194">
        <v>1</v>
      </c>
      <c r="I399" s="194"/>
      <c r="J399" s="149">
        <v>4500</v>
      </c>
    </row>
    <row r="400" spans="1:10" x14ac:dyDescent="0.25">
      <c r="A400" s="26" t="s">
        <v>549</v>
      </c>
      <c r="B400" s="28">
        <v>1</v>
      </c>
      <c r="C400" s="29">
        <v>12500</v>
      </c>
      <c r="D400" s="178"/>
      <c r="E400" s="29">
        <v>1</v>
      </c>
      <c r="F400" s="29">
        <v>4000</v>
      </c>
      <c r="G400" s="29"/>
      <c r="H400" s="21"/>
      <c r="I400" s="21"/>
      <c r="J400" s="6"/>
    </row>
    <row r="401" spans="1:10" x14ac:dyDescent="0.25">
      <c r="A401" s="189" t="s">
        <v>237</v>
      </c>
      <c r="B401" s="190">
        <v>1</v>
      </c>
      <c r="C401" s="192">
        <v>35000</v>
      </c>
      <c r="D401" s="190">
        <v>2000</v>
      </c>
      <c r="E401" s="190">
        <v>1</v>
      </c>
      <c r="F401" s="190">
        <v>5000</v>
      </c>
      <c r="G401" s="190"/>
      <c r="H401" s="78"/>
      <c r="I401" s="78"/>
      <c r="J401" s="193" t="s">
        <v>767</v>
      </c>
    </row>
    <row r="402" spans="1:10" x14ac:dyDescent="0.25">
      <c r="A402" s="26" t="s">
        <v>752</v>
      </c>
      <c r="B402" s="28">
        <v>1</v>
      </c>
      <c r="C402" s="29">
        <v>32000</v>
      </c>
      <c r="D402" s="178"/>
      <c r="E402" s="29"/>
      <c r="F402" s="29"/>
      <c r="G402" s="29"/>
      <c r="H402" s="148" t="s">
        <v>109</v>
      </c>
      <c r="I402" s="148"/>
      <c r="J402" s="149">
        <v>2100</v>
      </c>
    </row>
    <row r="403" spans="1:10" x14ac:dyDescent="0.25">
      <c r="A403" s="26" t="s">
        <v>752</v>
      </c>
      <c r="B403" s="28">
        <v>1</v>
      </c>
      <c r="C403" s="29">
        <v>32000</v>
      </c>
      <c r="D403" s="178"/>
      <c r="E403" s="29"/>
      <c r="F403" s="29"/>
      <c r="G403" s="29"/>
      <c r="H403" s="148"/>
      <c r="I403" s="148"/>
      <c r="J403" s="149"/>
    </row>
    <row r="404" spans="1:10" x14ac:dyDescent="0.25">
      <c r="A404" s="188" t="s">
        <v>785</v>
      </c>
      <c r="B404" s="28">
        <v>1</v>
      </c>
      <c r="C404" s="29">
        <v>19500</v>
      </c>
      <c r="D404" s="178"/>
      <c r="E404" s="29">
        <v>1</v>
      </c>
      <c r="F404" s="29">
        <v>4000</v>
      </c>
      <c r="G404" s="29"/>
      <c r="H404" s="148"/>
      <c r="I404" s="148"/>
      <c r="J404" s="149"/>
    </row>
    <row r="405" spans="1:10" x14ac:dyDescent="0.25">
      <c r="A405" s="26" t="s">
        <v>786</v>
      </c>
      <c r="B405" s="28">
        <v>1</v>
      </c>
      <c r="C405" s="29">
        <v>14500</v>
      </c>
      <c r="D405" s="178"/>
      <c r="E405" s="29"/>
      <c r="F405" s="29"/>
      <c r="G405" s="29"/>
      <c r="H405" s="148"/>
      <c r="I405" s="148"/>
      <c r="J405" s="148"/>
    </row>
    <row r="406" spans="1:10" x14ac:dyDescent="0.25">
      <c r="A406" s="26"/>
      <c r="B406" s="28"/>
      <c r="C406" s="29"/>
      <c r="D406" s="178"/>
      <c r="E406" s="29"/>
      <c r="F406" s="29"/>
      <c r="G406" s="29"/>
      <c r="H406" s="148"/>
      <c r="I406" s="148"/>
      <c r="J406" s="149"/>
    </row>
    <row r="407" spans="1:10" x14ac:dyDescent="0.25">
      <c r="A407" s="26"/>
      <c r="B407" s="28"/>
      <c r="C407" s="106"/>
      <c r="D407" s="28"/>
      <c r="E407" s="29"/>
      <c r="F407" s="29"/>
      <c r="G407" s="29"/>
      <c r="H407" s="183"/>
      <c r="I407" s="183"/>
      <c r="J407" s="183"/>
    </row>
    <row r="408" spans="1:10" x14ac:dyDescent="0.25">
      <c r="A408" s="53" t="s">
        <v>219</v>
      </c>
      <c r="B408" s="198">
        <v>14</v>
      </c>
      <c r="C408" s="198">
        <v>271000</v>
      </c>
      <c r="D408" s="197">
        <v>20600</v>
      </c>
      <c r="E408" s="196">
        <v>7</v>
      </c>
      <c r="F408" s="196">
        <f>SUM(F392:F407)</f>
        <v>28000</v>
      </c>
      <c r="G408" s="535"/>
      <c r="H408" s="195">
        <v>1</v>
      </c>
      <c r="I408" s="195"/>
      <c r="J408" s="148">
        <v>6600</v>
      </c>
    </row>
    <row r="409" spans="1:10" x14ac:dyDescent="0.25">
      <c r="A409" s="79"/>
      <c r="B409" s="80"/>
      <c r="C409" s="80"/>
      <c r="D409" s="80"/>
      <c r="E409" s="80"/>
      <c r="F409" s="80"/>
      <c r="G409" s="80"/>
      <c r="H409" s="80"/>
      <c r="I409" s="80"/>
      <c r="J409" s="80"/>
    </row>
    <row r="410" spans="1:10" x14ac:dyDescent="0.25">
      <c r="A410" s="23">
        <v>271000</v>
      </c>
      <c r="B410" s="22" t="s">
        <v>38</v>
      </c>
      <c r="C410" s="141" t="s">
        <v>771</v>
      </c>
      <c r="D410" s="141"/>
      <c r="E410" s="81"/>
      <c r="F410" s="81"/>
      <c r="G410" s="81"/>
      <c r="H410" s="85"/>
      <c r="I410" s="85"/>
      <c r="J410" s="84"/>
    </row>
    <row r="414" spans="1:10" x14ac:dyDescent="0.25">
      <c r="A414" s="2203" t="s">
        <v>788</v>
      </c>
      <c r="B414" s="2204"/>
      <c r="C414" s="2204"/>
      <c r="D414" s="2204"/>
      <c r="E414" s="2204"/>
      <c r="F414" s="2204"/>
      <c r="G414" s="2204"/>
      <c r="H414" s="2204"/>
      <c r="I414" s="2204"/>
      <c r="J414" s="2204"/>
    </row>
    <row r="415" spans="1:10" x14ac:dyDescent="0.25">
      <c r="A415" s="6" t="s">
        <v>14</v>
      </c>
      <c r="B415" s="6" t="s">
        <v>5</v>
      </c>
      <c r="C415" s="6" t="s">
        <v>10</v>
      </c>
      <c r="D415" s="6" t="s">
        <v>11</v>
      </c>
      <c r="E415" s="6" t="s">
        <v>753</v>
      </c>
      <c r="F415" s="6" t="s">
        <v>27</v>
      </c>
      <c r="G415" s="6"/>
      <c r="H415" s="21" t="s">
        <v>33</v>
      </c>
      <c r="I415" s="21"/>
      <c r="J415" s="6" t="s">
        <v>32</v>
      </c>
    </row>
    <row r="416" spans="1:10" x14ac:dyDescent="0.25">
      <c r="A416" s="26" t="s">
        <v>789</v>
      </c>
      <c r="B416" s="28">
        <v>1</v>
      </c>
      <c r="C416" s="29">
        <v>16400</v>
      </c>
      <c r="D416" s="178"/>
      <c r="E416" s="29">
        <v>1</v>
      </c>
      <c r="F416" s="29">
        <v>4500</v>
      </c>
      <c r="G416" s="29"/>
      <c r="H416" s="148"/>
      <c r="I416" s="148"/>
      <c r="J416" s="149"/>
    </row>
    <row r="417" spans="1:10" x14ac:dyDescent="0.25">
      <c r="A417" s="26" t="s">
        <v>537</v>
      </c>
      <c r="B417" s="28">
        <v>1</v>
      </c>
      <c r="C417" s="29">
        <v>13400</v>
      </c>
      <c r="D417" s="178"/>
      <c r="E417" s="29">
        <v>1</v>
      </c>
      <c r="F417" s="29">
        <v>4500</v>
      </c>
      <c r="G417" s="29"/>
      <c r="H417" s="148"/>
      <c r="I417" s="148"/>
      <c r="J417" s="149"/>
    </row>
    <row r="418" spans="1:10" x14ac:dyDescent="0.25">
      <c r="A418" s="188" t="s">
        <v>248</v>
      </c>
      <c r="B418" s="28">
        <v>1</v>
      </c>
      <c r="C418" s="29">
        <v>24600</v>
      </c>
      <c r="D418" s="178"/>
      <c r="E418" s="29"/>
      <c r="F418" s="29"/>
      <c r="G418" s="29"/>
      <c r="H418" s="148"/>
      <c r="I418" s="148"/>
      <c r="J418" s="149"/>
    </row>
    <row r="419" spans="1:10" x14ac:dyDescent="0.25">
      <c r="A419" s="26" t="s">
        <v>646</v>
      </c>
      <c r="B419" s="28">
        <v>1</v>
      </c>
      <c r="C419" s="29">
        <v>12500</v>
      </c>
      <c r="D419" s="178"/>
      <c r="E419" s="29">
        <v>1</v>
      </c>
      <c r="F419" s="29">
        <v>4000</v>
      </c>
      <c r="G419" s="29"/>
      <c r="H419" s="148"/>
      <c r="I419" s="148"/>
      <c r="J419" s="148"/>
    </row>
    <row r="420" spans="1:10" x14ac:dyDescent="0.25">
      <c r="A420" s="26" t="s">
        <v>790</v>
      </c>
      <c r="B420" s="28">
        <v>1</v>
      </c>
      <c r="C420" s="29"/>
      <c r="D420" s="178">
        <v>24500</v>
      </c>
      <c r="E420" s="29">
        <v>1</v>
      </c>
      <c r="F420" s="29">
        <v>1500</v>
      </c>
      <c r="G420" s="29"/>
      <c r="H420" s="148"/>
      <c r="I420" s="148"/>
      <c r="J420" s="149" t="s">
        <v>767</v>
      </c>
    </row>
    <row r="421" spans="1:10" x14ac:dyDescent="0.25">
      <c r="A421" s="26" t="s">
        <v>785</v>
      </c>
      <c r="B421" s="28">
        <v>1</v>
      </c>
      <c r="C421" s="8">
        <v>19500</v>
      </c>
      <c r="D421" s="28"/>
      <c r="E421" s="29">
        <v>1</v>
      </c>
      <c r="F421" s="29">
        <v>4000</v>
      </c>
      <c r="G421" s="29"/>
      <c r="H421" s="183"/>
      <c r="I421" s="183"/>
      <c r="J421" s="183"/>
    </row>
    <row r="422" spans="1:10" x14ac:dyDescent="0.25">
      <c r="A422" s="26" t="s">
        <v>503</v>
      </c>
      <c r="B422" s="28">
        <v>1</v>
      </c>
      <c r="C422" s="28">
        <v>9800</v>
      </c>
      <c r="D422" s="178"/>
      <c r="E422" s="28">
        <v>1</v>
      </c>
      <c r="F422" s="28">
        <v>4000</v>
      </c>
      <c r="G422" s="28"/>
      <c r="H422" s="148"/>
      <c r="I422" s="148"/>
      <c r="J422" s="148"/>
    </row>
    <row r="423" spans="1:10" x14ac:dyDescent="0.25">
      <c r="A423" s="26" t="s">
        <v>107</v>
      </c>
      <c r="B423" s="28">
        <v>1</v>
      </c>
      <c r="C423" s="29">
        <v>13800</v>
      </c>
      <c r="D423" s="178"/>
      <c r="E423" s="29"/>
      <c r="F423" s="29"/>
      <c r="G423" s="29"/>
      <c r="H423" s="148" t="s">
        <v>109</v>
      </c>
      <c r="I423" s="148"/>
      <c r="J423" s="149">
        <v>1400</v>
      </c>
    </row>
    <row r="424" spans="1:10" x14ac:dyDescent="0.25">
      <c r="A424" s="119" t="s">
        <v>791</v>
      </c>
      <c r="B424" s="28">
        <v>1</v>
      </c>
      <c r="C424" s="191">
        <v>12100</v>
      </c>
      <c r="D424" s="28"/>
      <c r="E424" s="29">
        <v>1</v>
      </c>
      <c r="F424" s="29">
        <v>4000</v>
      </c>
      <c r="G424" s="29"/>
      <c r="H424" s="194"/>
      <c r="I424" s="194"/>
      <c r="J424" s="149"/>
    </row>
    <row r="425" spans="1:10" ht="30" x14ac:dyDescent="0.25">
      <c r="A425" s="26" t="s">
        <v>613</v>
      </c>
      <c r="B425" s="28">
        <v>1</v>
      </c>
      <c r="C425" s="106">
        <v>13700</v>
      </c>
      <c r="D425" s="28"/>
      <c r="E425" s="29"/>
      <c r="F425" s="29"/>
      <c r="G425" s="29"/>
      <c r="H425" s="183"/>
      <c r="I425" s="183"/>
      <c r="J425" s="199" t="s">
        <v>793</v>
      </c>
    </row>
    <row r="426" spans="1:10" x14ac:dyDescent="0.25">
      <c r="A426" s="53" t="s">
        <v>219</v>
      </c>
      <c r="B426" s="198">
        <f>SUM(B416:B425)</f>
        <v>10</v>
      </c>
      <c r="C426" s="198">
        <f>SUM(C416:C425)</f>
        <v>135800</v>
      </c>
      <c r="D426" s="178">
        <v>24500</v>
      </c>
      <c r="E426" s="196">
        <f>SUM(E416:E425)</f>
        <v>7</v>
      </c>
      <c r="F426" s="196">
        <f>SUM(F416:F425)</f>
        <v>26500</v>
      </c>
      <c r="G426" s="535"/>
      <c r="H426" s="195"/>
      <c r="I426" s="195"/>
      <c r="J426" s="148">
        <f>SUM(J419:J425)</f>
        <v>1400</v>
      </c>
    </row>
    <row r="427" spans="1:10" x14ac:dyDescent="0.25">
      <c r="A427" s="79"/>
      <c r="B427" s="80"/>
      <c r="C427" s="80"/>
      <c r="D427" s="80"/>
      <c r="E427" s="80"/>
      <c r="F427" s="80"/>
      <c r="G427" s="80"/>
      <c r="H427" s="80"/>
      <c r="I427" s="80"/>
      <c r="J427" s="80"/>
    </row>
    <row r="428" spans="1:10" x14ac:dyDescent="0.25">
      <c r="A428" s="23">
        <v>135800</v>
      </c>
      <c r="B428" s="22" t="s">
        <v>38</v>
      </c>
      <c r="C428" s="141" t="s">
        <v>771</v>
      </c>
      <c r="D428" s="141"/>
      <c r="E428" s="81"/>
      <c r="F428" s="81"/>
      <c r="G428" s="81"/>
      <c r="H428" s="85"/>
      <c r="I428" s="85"/>
      <c r="J428" s="84"/>
    </row>
    <row r="432" spans="1:10" x14ac:dyDescent="0.25">
      <c r="A432" s="2203" t="s">
        <v>795</v>
      </c>
      <c r="B432" s="2204"/>
      <c r="C432" s="2204"/>
      <c r="D432" s="2204"/>
      <c r="E432" s="2204"/>
      <c r="F432" s="2204"/>
      <c r="G432" s="2204"/>
      <c r="H432" s="2204"/>
      <c r="I432" s="2204"/>
      <c r="J432" s="2204"/>
    </row>
    <row r="433" spans="1:10" x14ac:dyDescent="0.25">
      <c r="A433" s="6" t="s">
        <v>14</v>
      </c>
      <c r="B433" s="6" t="s">
        <v>5</v>
      </c>
      <c r="C433" s="6" t="s">
        <v>10</v>
      </c>
      <c r="D433" s="6" t="s">
        <v>11</v>
      </c>
      <c r="E433" s="6" t="s">
        <v>753</v>
      </c>
      <c r="F433" s="6" t="s">
        <v>27</v>
      </c>
      <c r="G433" s="6"/>
      <c r="H433" s="21" t="s">
        <v>33</v>
      </c>
      <c r="I433" s="21"/>
      <c r="J433" s="6" t="s">
        <v>32</v>
      </c>
    </row>
    <row r="434" spans="1:10" x14ac:dyDescent="0.25">
      <c r="A434" s="26" t="s">
        <v>291</v>
      </c>
      <c r="B434" s="28">
        <v>1</v>
      </c>
      <c r="C434" s="29">
        <v>17900</v>
      </c>
      <c r="D434" s="178"/>
      <c r="E434" s="29"/>
      <c r="F434" s="29"/>
      <c r="G434" s="29"/>
      <c r="H434" s="148">
        <v>2</v>
      </c>
      <c r="I434" s="148"/>
      <c r="J434" s="149">
        <v>9000</v>
      </c>
    </row>
    <row r="435" spans="1:10" x14ac:dyDescent="0.25">
      <c r="A435" s="26" t="s">
        <v>91</v>
      </c>
      <c r="B435" s="28">
        <v>1</v>
      </c>
      <c r="C435" s="29">
        <v>18800</v>
      </c>
      <c r="D435" s="178"/>
      <c r="E435" s="29"/>
      <c r="F435" s="29"/>
      <c r="G435" s="29"/>
      <c r="H435" s="148" t="s">
        <v>109</v>
      </c>
      <c r="I435" s="148"/>
      <c r="J435" s="149">
        <v>5000</v>
      </c>
    </row>
    <row r="436" spans="1:10" x14ac:dyDescent="0.25">
      <c r="A436" s="200" t="s">
        <v>454</v>
      </c>
      <c r="B436" s="28">
        <v>2</v>
      </c>
      <c r="C436" s="29">
        <v>49200</v>
      </c>
      <c r="D436" s="178"/>
      <c r="E436" s="29"/>
      <c r="F436" s="29"/>
      <c r="G436" s="29"/>
      <c r="H436" s="148"/>
      <c r="I436" s="148"/>
      <c r="J436" s="149"/>
    </row>
    <row r="437" spans="1:10" x14ac:dyDescent="0.25">
      <c r="A437" s="26" t="s">
        <v>796</v>
      </c>
      <c r="B437" s="28">
        <v>1</v>
      </c>
      <c r="C437" s="29">
        <v>10500</v>
      </c>
      <c r="D437" s="1"/>
      <c r="E437" s="178">
        <v>1</v>
      </c>
      <c r="F437" s="29">
        <v>4000</v>
      </c>
      <c r="G437" s="29"/>
      <c r="H437" s="148"/>
      <c r="I437" s="148"/>
      <c r="J437" s="148"/>
    </row>
    <row r="438" spans="1:10" x14ac:dyDescent="0.25">
      <c r="A438" s="200" t="s">
        <v>454</v>
      </c>
      <c r="B438" s="28">
        <v>1</v>
      </c>
      <c r="C438" s="29">
        <v>19600</v>
      </c>
      <c r="D438" s="1"/>
      <c r="E438" s="178">
        <v>1</v>
      </c>
      <c r="F438" s="29">
        <v>5000</v>
      </c>
      <c r="G438" s="29"/>
      <c r="H438" s="148"/>
      <c r="I438" s="148"/>
      <c r="J438" s="149"/>
    </row>
    <row r="439" spans="1:10" x14ac:dyDescent="0.25">
      <c r="A439" s="26" t="s">
        <v>388</v>
      </c>
      <c r="B439" s="28">
        <v>1</v>
      </c>
      <c r="C439" s="8">
        <v>21500</v>
      </c>
      <c r="D439" s="1"/>
      <c r="E439" s="28">
        <v>1</v>
      </c>
      <c r="F439" s="29">
        <v>4500</v>
      </c>
      <c r="G439" s="29"/>
      <c r="H439" s="183"/>
      <c r="I439" s="183"/>
      <c r="J439" s="183"/>
    </row>
    <row r="440" spans="1:10" x14ac:dyDescent="0.25">
      <c r="A440" s="26" t="s">
        <v>502</v>
      </c>
      <c r="B440" s="28">
        <v>1</v>
      </c>
      <c r="C440" s="8">
        <v>45000</v>
      </c>
      <c r="D440" s="28"/>
      <c r="E440" s="29"/>
      <c r="F440" s="29"/>
      <c r="G440" s="29"/>
      <c r="H440" s="183"/>
      <c r="I440" s="183"/>
      <c r="J440" s="183"/>
    </row>
    <row r="441" spans="1:10" x14ac:dyDescent="0.25">
      <c r="A441" s="26" t="s">
        <v>797</v>
      </c>
      <c r="B441" s="28">
        <v>2</v>
      </c>
      <c r="D441" s="8">
        <v>35800</v>
      </c>
      <c r="E441" s="29"/>
      <c r="F441" s="29"/>
      <c r="G441" s="29"/>
      <c r="H441" s="183"/>
      <c r="I441" s="183"/>
      <c r="J441" s="183"/>
    </row>
    <row r="442" spans="1:10" x14ac:dyDescent="0.25">
      <c r="A442" s="26" t="s">
        <v>798</v>
      </c>
      <c r="B442" s="28">
        <v>2</v>
      </c>
      <c r="C442" s="8">
        <v>30000</v>
      </c>
      <c r="D442" s="28"/>
      <c r="E442" s="29"/>
      <c r="F442" s="29"/>
      <c r="G442" s="29"/>
      <c r="H442" s="183"/>
      <c r="I442" s="183"/>
      <c r="J442" s="183"/>
    </row>
    <row r="443" spans="1:10" x14ac:dyDescent="0.25">
      <c r="A443" s="26" t="s">
        <v>799</v>
      </c>
      <c r="B443" s="28">
        <v>2</v>
      </c>
      <c r="C443" s="8">
        <v>30000</v>
      </c>
      <c r="D443" s="28"/>
      <c r="E443" s="29"/>
      <c r="F443" s="29"/>
      <c r="G443" s="29"/>
      <c r="H443" s="183"/>
      <c r="I443" s="183"/>
      <c r="J443" s="183"/>
    </row>
    <row r="444" spans="1:10" x14ac:dyDescent="0.25">
      <c r="A444" s="26" t="s">
        <v>800</v>
      </c>
      <c r="B444" s="28">
        <v>1</v>
      </c>
      <c r="C444" s="8">
        <v>7500</v>
      </c>
      <c r="D444" s="28"/>
      <c r="E444" s="29">
        <v>2</v>
      </c>
      <c r="F444" s="29">
        <v>8000</v>
      </c>
      <c r="G444" s="29"/>
      <c r="H444" s="183"/>
      <c r="I444" s="183"/>
      <c r="J444" s="183"/>
    </row>
    <row r="445" spans="1:10" x14ac:dyDescent="0.25">
      <c r="A445" s="280" t="s">
        <v>801</v>
      </c>
      <c r="B445" s="281">
        <v>1</v>
      </c>
      <c r="C445" s="282"/>
      <c r="D445" s="281"/>
      <c r="E445" s="283"/>
      <c r="F445" s="283"/>
      <c r="G445" s="283"/>
      <c r="H445" s="284"/>
      <c r="I445" s="284"/>
      <c r="J445" s="285" t="s">
        <v>896</v>
      </c>
    </row>
    <row r="446" spans="1:10" x14ac:dyDescent="0.25">
      <c r="A446" s="26" t="s">
        <v>330</v>
      </c>
      <c r="B446" s="28">
        <v>1</v>
      </c>
      <c r="C446" s="8">
        <v>26000</v>
      </c>
      <c r="D446" s="28"/>
      <c r="E446" s="29"/>
      <c r="F446" s="29"/>
      <c r="G446" s="29"/>
      <c r="H446" s="183"/>
      <c r="I446" s="183"/>
      <c r="J446" s="183"/>
    </row>
    <row r="447" spans="1:10" x14ac:dyDescent="0.25">
      <c r="A447" s="26"/>
      <c r="B447" s="28"/>
      <c r="C447" s="106"/>
      <c r="D447" s="28"/>
      <c r="E447" s="29"/>
      <c r="F447" s="29"/>
      <c r="G447" s="29"/>
      <c r="H447" s="183"/>
      <c r="I447" s="183"/>
      <c r="J447" s="199"/>
    </row>
    <row r="448" spans="1:10" x14ac:dyDescent="0.25">
      <c r="A448" s="53" t="s">
        <v>219</v>
      </c>
      <c r="B448" s="198">
        <f>SUM(B434:B447)</f>
        <v>17</v>
      </c>
      <c r="C448" s="198">
        <f>SUM(C434:C447)</f>
        <v>276000</v>
      </c>
      <c r="D448" s="197">
        <f>SUM(D434:D447)</f>
        <v>35800</v>
      </c>
      <c r="E448" s="196">
        <f>SUM(E434:E447)</f>
        <v>5</v>
      </c>
      <c r="F448" s="196">
        <f>SUM(F434:F447)</f>
        <v>21500</v>
      </c>
      <c r="G448" s="535"/>
      <c r="H448" s="195"/>
      <c r="I448" s="195"/>
      <c r="J448" s="148">
        <f>SUM(J434:J447)</f>
        <v>14000</v>
      </c>
    </row>
    <row r="449" spans="1:10" x14ac:dyDescent="0.25">
      <c r="A449" s="79"/>
      <c r="B449" s="80"/>
      <c r="C449" s="80"/>
      <c r="D449" s="80"/>
      <c r="E449" s="80"/>
      <c r="F449" s="80"/>
      <c r="G449" s="80"/>
      <c r="H449" s="80"/>
      <c r="I449" s="80"/>
      <c r="J449" s="80"/>
    </row>
    <row r="450" spans="1:10" x14ac:dyDescent="0.25">
      <c r="A450" s="23">
        <v>300000</v>
      </c>
      <c r="B450" s="22" t="s">
        <v>38</v>
      </c>
      <c r="C450" s="141" t="s">
        <v>547</v>
      </c>
      <c r="D450" s="141"/>
      <c r="E450" s="81"/>
      <c r="F450" s="81"/>
      <c r="G450" s="81"/>
      <c r="H450" s="85"/>
      <c r="I450" s="85"/>
      <c r="J450" s="84"/>
    </row>
    <row r="453" spans="1:10" x14ac:dyDescent="0.25">
      <c r="A453" s="2203" t="s">
        <v>802</v>
      </c>
      <c r="B453" s="2204"/>
      <c r="C453" s="2204"/>
      <c r="D453" s="2204"/>
      <c r="E453" s="2204"/>
      <c r="F453" s="2204"/>
      <c r="G453" s="2204"/>
      <c r="H453" s="2204"/>
      <c r="I453" s="2204"/>
      <c r="J453" s="2204"/>
    </row>
    <row r="454" spans="1:10" x14ac:dyDescent="0.25">
      <c r="A454" s="6" t="s">
        <v>14</v>
      </c>
      <c r="B454" s="6" t="s">
        <v>5</v>
      </c>
      <c r="C454" s="6" t="s">
        <v>10</v>
      </c>
      <c r="D454" s="6" t="s">
        <v>11</v>
      </c>
      <c r="E454" s="6" t="s">
        <v>753</v>
      </c>
      <c r="F454" s="6" t="s">
        <v>27</v>
      </c>
      <c r="G454" s="6"/>
      <c r="H454" s="21" t="s">
        <v>33</v>
      </c>
      <c r="I454" s="21"/>
      <c r="J454" s="6" t="s">
        <v>32</v>
      </c>
    </row>
    <row r="455" spans="1:10" x14ac:dyDescent="0.25">
      <c r="A455" s="202" t="s">
        <v>283</v>
      </c>
      <c r="B455" s="205">
        <v>2</v>
      </c>
      <c r="C455" s="205">
        <v>70000</v>
      </c>
      <c r="D455" s="205">
        <v>70000</v>
      </c>
      <c r="E455" s="205"/>
      <c r="F455" s="205"/>
      <c r="G455" s="205"/>
      <c r="H455" s="206"/>
      <c r="I455" s="206"/>
      <c r="J455" s="203"/>
    </row>
    <row r="456" spans="1:10" x14ac:dyDescent="0.25">
      <c r="A456" s="202" t="s">
        <v>102</v>
      </c>
      <c r="B456" s="205">
        <v>1</v>
      </c>
      <c r="C456" s="205"/>
      <c r="D456" s="205"/>
      <c r="E456" s="205"/>
      <c r="F456" s="205"/>
      <c r="G456" s="205"/>
      <c r="H456" s="206"/>
      <c r="I456" s="206"/>
      <c r="J456" s="203" t="s">
        <v>705</v>
      </c>
    </row>
    <row r="457" spans="1:10" x14ac:dyDescent="0.25">
      <c r="A457" s="202" t="s">
        <v>801</v>
      </c>
      <c r="B457" s="205">
        <v>2</v>
      </c>
      <c r="C457" s="205"/>
      <c r="D457" s="205"/>
      <c r="E457" s="205"/>
      <c r="F457" s="205"/>
      <c r="G457" s="205"/>
      <c r="H457" s="206"/>
      <c r="I457" s="206"/>
      <c r="J457" s="203" t="s">
        <v>803</v>
      </c>
    </row>
    <row r="458" spans="1:10" x14ac:dyDescent="0.25">
      <c r="A458" s="202" t="s">
        <v>804</v>
      </c>
      <c r="B458" s="205">
        <v>2</v>
      </c>
      <c r="C458" s="205">
        <v>116000</v>
      </c>
      <c r="D458" s="205"/>
      <c r="E458" s="205"/>
      <c r="F458" s="205"/>
      <c r="G458" s="205"/>
      <c r="H458" s="206"/>
      <c r="I458" s="206"/>
      <c r="J458" s="203"/>
    </row>
    <row r="459" spans="1:10" x14ac:dyDescent="0.25">
      <c r="A459" s="202" t="s">
        <v>245</v>
      </c>
      <c r="B459" s="205">
        <v>1</v>
      </c>
      <c r="C459" s="205"/>
      <c r="D459" s="205"/>
      <c r="E459" s="205"/>
      <c r="F459" s="205"/>
      <c r="G459" s="205"/>
      <c r="H459" s="206"/>
      <c r="I459" s="206"/>
      <c r="J459" s="203" t="s">
        <v>705</v>
      </c>
    </row>
    <row r="460" spans="1:10" x14ac:dyDescent="0.25">
      <c r="A460" s="202" t="s">
        <v>477</v>
      </c>
      <c r="B460" s="205">
        <v>1</v>
      </c>
      <c r="C460" s="205">
        <v>19000</v>
      </c>
      <c r="D460" s="205"/>
      <c r="E460" s="205">
        <v>1</v>
      </c>
      <c r="F460" s="205">
        <v>5000</v>
      </c>
      <c r="G460" s="205"/>
      <c r="H460" s="206">
        <v>1</v>
      </c>
      <c r="I460" s="206"/>
      <c r="J460" s="203">
        <v>4500</v>
      </c>
    </row>
    <row r="461" spans="1:10" x14ac:dyDescent="0.25">
      <c r="A461" s="202" t="s">
        <v>90</v>
      </c>
      <c r="B461" s="205">
        <v>1</v>
      </c>
      <c r="C461" s="205">
        <v>24000</v>
      </c>
      <c r="D461" s="205"/>
      <c r="E461" s="205">
        <v>1</v>
      </c>
      <c r="F461" s="205">
        <v>2000</v>
      </c>
      <c r="G461" s="205"/>
      <c r="H461" s="206">
        <v>1</v>
      </c>
      <c r="I461" s="206"/>
      <c r="J461" s="203">
        <v>4500</v>
      </c>
    </row>
    <row r="462" spans="1:10" x14ac:dyDescent="0.25">
      <c r="A462" s="202" t="s">
        <v>231</v>
      </c>
      <c r="B462" s="205">
        <v>2</v>
      </c>
      <c r="C462" s="205">
        <v>170000</v>
      </c>
      <c r="D462" s="205"/>
      <c r="E462" s="205"/>
      <c r="F462" s="205"/>
      <c r="G462" s="205"/>
      <c r="H462" s="206">
        <v>1</v>
      </c>
      <c r="I462" s="206"/>
      <c r="J462" s="203">
        <v>3000</v>
      </c>
    </row>
    <row r="463" spans="1:10" x14ac:dyDescent="0.25">
      <c r="A463" s="202" t="s">
        <v>805</v>
      </c>
      <c r="B463" s="205">
        <v>1</v>
      </c>
      <c r="C463" s="205">
        <v>14000</v>
      </c>
      <c r="D463" s="205"/>
      <c r="E463" s="205"/>
      <c r="F463" s="205"/>
      <c r="G463" s="205"/>
      <c r="H463" s="206" t="s">
        <v>109</v>
      </c>
      <c r="I463" s="206"/>
      <c r="J463" s="203">
        <v>4150</v>
      </c>
    </row>
    <row r="464" spans="1:10" x14ac:dyDescent="0.25">
      <c r="A464" s="202" t="s">
        <v>806</v>
      </c>
      <c r="B464" s="205">
        <v>1</v>
      </c>
      <c r="C464" s="205">
        <v>20000</v>
      </c>
      <c r="D464" s="205"/>
      <c r="E464" s="205">
        <v>1</v>
      </c>
      <c r="F464" s="205">
        <v>4000</v>
      </c>
      <c r="G464" s="205"/>
      <c r="H464" s="206"/>
      <c r="I464" s="206"/>
      <c r="J464" s="203"/>
    </row>
    <row r="465" spans="1:10" x14ac:dyDescent="0.25">
      <c r="A465" s="202" t="s">
        <v>234</v>
      </c>
      <c r="B465" s="205">
        <v>1</v>
      </c>
      <c r="C465" s="205"/>
      <c r="D465" s="205">
        <v>14500</v>
      </c>
      <c r="E465" s="205">
        <v>1</v>
      </c>
      <c r="F465" s="205">
        <v>4500</v>
      </c>
      <c r="G465" s="205"/>
      <c r="H465" s="206"/>
      <c r="I465" s="206"/>
      <c r="J465" s="203"/>
    </row>
    <row r="466" spans="1:10" x14ac:dyDescent="0.25">
      <c r="A466" s="202" t="s">
        <v>91</v>
      </c>
      <c r="B466" s="205">
        <v>1</v>
      </c>
      <c r="C466" s="205">
        <v>18800</v>
      </c>
      <c r="D466" s="205"/>
      <c r="E466" s="205"/>
      <c r="F466" s="205"/>
      <c r="G466" s="205"/>
      <c r="H466" s="206"/>
      <c r="I466" s="206"/>
      <c r="J466" s="203"/>
    </row>
    <row r="467" spans="1:10" x14ac:dyDescent="0.25">
      <c r="A467" s="202" t="s">
        <v>231</v>
      </c>
      <c r="B467" s="205">
        <v>2</v>
      </c>
      <c r="C467" s="205">
        <v>146000</v>
      </c>
      <c r="D467" s="205"/>
      <c r="E467" s="205">
        <v>2</v>
      </c>
      <c r="F467" s="205">
        <v>24000</v>
      </c>
      <c r="G467" s="205"/>
      <c r="H467" s="206"/>
      <c r="I467" s="206"/>
      <c r="J467" s="203"/>
    </row>
    <row r="468" spans="1:10" x14ac:dyDescent="0.25">
      <c r="A468" s="202" t="s">
        <v>807</v>
      </c>
      <c r="B468" s="205">
        <v>5</v>
      </c>
      <c r="C468" s="205"/>
      <c r="D468" s="205">
        <v>105000</v>
      </c>
      <c r="E468" s="205"/>
      <c r="F468" s="205"/>
      <c r="G468" s="205"/>
      <c r="H468" s="206"/>
      <c r="I468" s="206"/>
      <c r="J468" s="203"/>
    </row>
    <row r="469" spans="1:10" x14ac:dyDescent="0.25">
      <c r="A469" s="202" t="s">
        <v>245</v>
      </c>
      <c r="B469" s="207">
        <v>2</v>
      </c>
      <c r="C469" s="208"/>
      <c r="D469" s="178">
        <v>41400</v>
      </c>
      <c r="E469" s="208">
        <v>2</v>
      </c>
      <c r="F469" s="208">
        <v>9000</v>
      </c>
      <c r="G469" s="208"/>
      <c r="H469" s="209"/>
      <c r="I469" s="209"/>
      <c r="J469" s="143"/>
    </row>
    <row r="470" spans="1:10" x14ac:dyDescent="0.25">
      <c r="A470" s="202" t="s">
        <v>90</v>
      </c>
      <c r="B470" s="207">
        <v>1</v>
      </c>
      <c r="C470" s="208">
        <v>22000</v>
      </c>
      <c r="D470" s="178"/>
      <c r="E470" s="208">
        <v>1</v>
      </c>
      <c r="F470" s="208">
        <v>4000</v>
      </c>
      <c r="G470" s="208"/>
      <c r="H470" s="209"/>
      <c r="I470" s="209"/>
      <c r="J470" s="143"/>
    </row>
    <row r="471" spans="1:10" x14ac:dyDescent="0.25">
      <c r="A471" s="201" t="s">
        <v>724</v>
      </c>
      <c r="B471" s="207">
        <v>1</v>
      </c>
      <c r="C471" s="208">
        <v>21900</v>
      </c>
      <c r="D471" s="178"/>
      <c r="E471" s="208">
        <v>1</v>
      </c>
      <c r="F471" s="208">
        <v>5000</v>
      </c>
      <c r="G471" s="208"/>
      <c r="H471" s="209"/>
      <c r="I471" s="209"/>
      <c r="J471" s="143"/>
    </row>
    <row r="472" spans="1:10" x14ac:dyDescent="0.25">
      <c r="A472" s="204" t="s">
        <v>266</v>
      </c>
      <c r="B472" s="207">
        <v>1</v>
      </c>
      <c r="C472" s="208">
        <v>10500</v>
      </c>
      <c r="D472" s="210"/>
      <c r="E472" s="178">
        <v>1</v>
      </c>
      <c r="F472" s="208">
        <v>4000</v>
      </c>
      <c r="G472" s="208"/>
      <c r="H472" s="209"/>
      <c r="I472" s="209"/>
      <c r="J472" s="144"/>
    </row>
    <row r="473" spans="1:10" x14ac:dyDescent="0.25">
      <c r="A473" s="214" t="s">
        <v>504</v>
      </c>
      <c r="B473" s="207">
        <v>1</v>
      </c>
      <c r="C473" s="208">
        <v>9800</v>
      </c>
      <c r="D473" s="210"/>
      <c r="E473" s="178">
        <v>1</v>
      </c>
      <c r="F473" s="208">
        <v>4000</v>
      </c>
      <c r="G473" s="208"/>
      <c r="H473" s="209"/>
      <c r="I473" s="209"/>
      <c r="J473" s="143"/>
    </row>
    <row r="474" spans="1:10" x14ac:dyDescent="0.25">
      <c r="A474" s="215" t="s">
        <v>90</v>
      </c>
      <c r="B474" s="207">
        <v>1</v>
      </c>
      <c r="C474" s="211">
        <v>22000</v>
      </c>
      <c r="D474" s="210"/>
      <c r="E474" s="207">
        <v>1</v>
      </c>
      <c r="F474" s="208">
        <v>4000</v>
      </c>
      <c r="G474" s="208"/>
      <c r="H474" s="212"/>
      <c r="I474" s="212"/>
      <c r="J474" s="63"/>
    </row>
    <row r="475" spans="1:10" x14ac:dyDescent="0.25">
      <c r="A475" s="53" t="s">
        <v>219</v>
      </c>
      <c r="B475" s="213">
        <f>SUM(B455:B474)</f>
        <v>30</v>
      </c>
      <c r="C475" s="213">
        <f t="shared" ref="C475:J475" si="10">SUM(C455:C474)</f>
        <v>684000</v>
      </c>
      <c r="D475" s="213">
        <f t="shared" si="10"/>
        <v>230900</v>
      </c>
      <c r="E475" s="213">
        <f t="shared" si="10"/>
        <v>13</v>
      </c>
      <c r="F475" s="213">
        <f t="shared" si="10"/>
        <v>69500</v>
      </c>
      <c r="G475" s="213"/>
      <c r="H475" s="213">
        <f t="shared" si="10"/>
        <v>3</v>
      </c>
      <c r="I475" s="213"/>
      <c r="J475" s="198">
        <f t="shared" si="10"/>
        <v>16150</v>
      </c>
    </row>
    <row r="476" spans="1:10" x14ac:dyDescent="0.25">
      <c r="A476" s="79"/>
      <c r="B476" s="80"/>
      <c r="C476" s="80"/>
      <c r="D476" s="80"/>
      <c r="E476" s="80"/>
      <c r="F476" s="80"/>
      <c r="G476" s="80"/>
      <c r="H476" s="80"/>
      <c r="I476" s="80"/>
      <c r="J476" s="80"/>
    </row>
    <row r="477" spans="1:10" x14ac:dyDescent="0.25">
      <c r="A477" s="23">
        <v>660000</v>
      </c>
      <c r="B477" s="22" t="s">
        <v>38</v>
      </c>
      <c r="C477" s="141" t="s">
        <v>547</v>
      </c>
      <c r="D477" s="141"/>
      <c r="E477" s="81"/>
      <c r="F477" s="81"/>
      <c r="G477" s="81"/>
      <c r="H477" s="85"/>
      <c r="I477" s="85"/>
      <c r="J477" s="84"/>
    </row>
    <row r="480" spans="1:10" x14ac:dyDescent="0.25">
      <c r="A480" s="2203" t="s">
        <v>808</v>
      </c>
      <c r="B480" s="2204"/>
      <c r="C480" s="2204"/>
      <c r="D480" s="2204"/>
      <c r="E480" s="2204"/>
      <c r="F480" s="2204"/>
      <c r="G480" s="2204"/>
      <c r="H480" s="2204"/>
      <c r="I480" s="2204"/>
      <c r="J480" s="2204"/>
    </row>
    <row r="481" spans="1:10" x14ac:dyDescent="0.25">
      <c r="A481" s="6" t="s">
        <v>14</v>
      </c>
      <c r="B481" s="6" t="s">
        <v>5</v>
      </c>
      <c r="C481" s="6" t="s">
        <v>10</v>
      </c>
      <c r="D481" s="6" t="s">
        <v>11</v>
      </c>
      <c r="E481" s="6" t="s">
        <v>753</v>
      </c>
      <c r="F481" s="6" t="s">
        <v>27</v>
      </c>
      <c r="G481" s="6"/>
      <c r="H481" s="21" t="s">
        <v>33</v>
      </c>
      <c r="I481" s="21"/>
      <c r="J481" s="6" t="s">
        <v>32</v>
      </c>
    </row>
    <row r="482" spans="1:10" x14ac:dyDescent="0.25">
      <c r="A482" s="216" t="s">
        <v>234</v>
      </c>
      <c r="B482" s="205">
        <v>1</v>
      </c>
      <c r="C482" s="205">
        <v>19000</v>
      </c>
      <c r="D482" s="205"/>
      <c r="E482" s="205"/>
      <c r="F482" s="205"/>
      <c r="G482" s="205"/>
      <c r="H482" s="209">
        <v>2</v>
      </c>
      <c r="I482" s="209"/>
      <c r="J482" s="143">
        <v>10000</v>
      </c>
    </row>
    <row r="483" spans="1:10" x14ac:dyDescent="0.25">
      <c r="A483" s="216" t="s">
        <v>475</v>
      </c>
      <c r="B483" s="205">
        <v>1</v>
      </c>
      <c r="C483" s="205">
        <v>19600</v>
      </c>
      <c r="D483" s="205"/>
      <c r="E483" s="205">
        <v>1</v>
      </c>
      <c r="F483" s="205">
        <v>5000</v>
      </c>
      <c r="G483" s="205"/>
      <c r="H483" s="209">
        <v>1</v>
      </c>
      <c r="I483" s="209"/>
      <c r="J483" s="143">
        <v>4500</v>
      </c>
    </row>
    <row r="484" spans="1:10" x14ac:dyDescent="0.25">
      <c r="A484" s="216" t="s">
        <v>392</v>
      </c>
      <c r="B484" s="205">
        <v>1</v>
      </c>
      <c r="C484" s="205"/>
      <c r="D484" s="205"/>
      <c r="E484" s="205"/>
      <c r="F484" s="205"/>
      <c r="G484" s="205"/>
      <c r="H484" s="209"/>
      <c r="I484" s="209"/>
      <c r="J484" s="143" t="s">
        <v>809</v>
      </c>
    </row>
    <row r="485" spans="1:10" x14ac:dyDescent="0.25">
      <c r="A485" s="216" t="s">
        <v>752</v>
      </c>
      <c r="B485" s="205">
        <v>1</v>
      </c>
      <c r="C485" s="205">
        <v>27500</v>
      </c>
      <c r="D485" s="205"/>
      <c r="E485" s="205">
        <v>1</v>
      </c>
      <c r="F485" s="205">
        <v>4500</v>
      </c>
      <c r="G485" s="205"/>
      <c r="H485" s="209">
        <v>1</v>
      </c>
      <c r="I485" s="209"/>
      <c r="J485" s="143">
        <v>4000</v>
      </c>
    </row>
    <row r="486" spans="1:10" x14ac:dyDescent="0.25">
      <c r="A486" s="216" t="s">
        <v>810</v>
      </c>
      <c r="B486" s="205">
        <v>1</v>
      </c>
      <c r="C486" s="205">
        <v>9000</v>
      </c>
      <c r="D486" s="205"/>
      <c r="E486" s="205">
        <v>1</v>
      </c>
      <c r="F486" s="205">
        <v>5000</v>
      </c>
      <c r="G486" s="205"/>
      <c r="H486" s="206">
        <v>1</v>
      </c>
      <c r="I486" s="206"/>
      <c r="J486" s="203">
        <v>4500</v>
      </c>
    </row>
    <row r="487" spans="1:10" x14ac:dyDescent="0.25">
      <c r="A487" s="216" t="s">
        <v>811</v>
      </c>
      <c r="B487" s="205">
        <v>6</v>
      </c>
      <c r="C487" s="205"/>
      <c r="D487" s="205">
        <v>156000</v>
      </c>
      <c r="E487" s="205"/>
      <c r="F487" s="205"/>
      <c r="G487" s="205"/>
      <c r="H487" s="217" t="s">
        <v>109</v>
      </c>
      <c r="I487" s="217"/>
      <c r="J487" s="203">
        <v>5000</v>
      </c>
    </row>
    <row r="488" spans="1:10" x14ac:dyDescent="0.25">
      <c r="A488" s="216" t="s">
        <v>653</v>
      </c>
      <c r="B488" s="205">
        <v>1</v>
      </c>
      <c r="C488" s="205">
        <v>27500</v>
      </c>
      <c r="D488" s="205"/>
      <c r="E488" s="205">
        <v>1</v>
      </c>
      <c r="F488" s="205">
        <v>4500</v>
      </c>
      <c r="G488" s="205"/>
      <c r="H488" s="206"/>
      <c r="I488" s="206"/>
      <c r="J488" s="203"/>
    </row>
    <row r="489" spans="1:10" x14ac:dyDescent="0.25">
      <c r="A489" s="216" t="s">
        <v>520</v>
      </c>
      <c r="B489" s="205">
        <v>1</v>
      </c>
      <c r="C489" s="205">
        <v>13000</v>
      </c>
      <c r="D489" s="205"/>
      <c r="E489" s="205">
        <v>1</v>
      </c>
      <c r="F489" s="205">
        <v>4000</v>
      </c>
      <c r="G489" s="205"/>
      <c r="H489" s="206"/>
      <c r="I489" s="206"/>
      <c r="J489" s="203"/>
    </row>
    <row r="490" spans="1:10" x14ac:dyDescent="0.25">
      <c r="A490" s="216" t="s">
        <v>395</v>
      </c>
      <c r="B490" s="205">
        <v>1</v>
      </c>
      <c r="C490" s="205">
        <v>18500</v>
      </c>
      <c r="D490" s="205"/>
      <c r="E490" s="205">
        <v>1</v>
      </c>
      <c r="F490" s="205">
        <v>4000</v>
      </c>
      <c r="G490" s="205"/>
      <c r="H490" s="206"/>
      <c r="I490" s="206"/>
      <c r="J490" s="203"/>
    </row>
    <row r="491" spans="1:10" x14ac:dyDescent="0.25">
      <c r="A491" s="216" t="s">
        <v>122</v>
      </c>
      <c r="B491" s="205">
        <v>1</v>
      </c>
      <c r="C491" s="205"/>
      <c r="D491" s="205">
        <v>38000</v>
      </c>
      <c r="E491" s="205">
        <v>1</v>
      </c>
      <c r="F491" s="205">
        <v>5000</v>
      </c>
      <c r="G491" s="205"/>
      <c r="H491" s="206"/>
      <c r="I491" s="206"/>
      <c r="J491" s="203"/>
    </row>
    <row r="492" spans="1:10" x14ac:dyDescent="0.25">
      <c r="A492" s="216" t="s">
        <v>94</v>
      </c>
      <c r="B492" s="205">
        <v>1</v>
      </c>
      <c r="C492" s="205">
        <v>30000</v>
      </c>
      <c r="D492" s="205"/>
      <c r="E492" s="205"/>
      <c r="F492" s="205"/>
      <c r="G492" s="205"/>
      <c r="H492" s="206"/>
      <c r="I492" s="206"/>
      <c r="J492" s="203"/>
    </row>
    <row r="493" spans="1:10" x14ac:dyDescent="0.25">
      <c r="A493" s="216" t="s">
        <v>503</v>
      </c>
      <c r="B493" s="205">
        <v>1</v>
      </c>
      <c r="C493" s="205">
        <v>9800</v>
      </c>
      <c r="D493" s="205"/>
      <c r="E493" s="205">
        <v>1</v>
      </c>
      <c r="F493" s="205">
        <v>4000</v>
      </c>
      <c r="G493" s="205"/>
      <c r="H493" s="206"/>
      <c r="I493" s="206"/>
      <c r="J493" s="203"/>
    </row>
    <row r="494" spans="1:10" x14ac:dyDescent="0.25">
      <c r="A494" s="215"/>
      <c r="B494" s="207"/>
      <c r="C494" s="211"/>
      <c r="D494" s="210"/>
      <c r="E494" s="207"/>
      <c r="F494" s="208"/>
      <c r="G494" s="208"/>
      <c r="H494" s="212"/>
      <c r="I494" s="212"/>
      <c r="J494" s="63"/>
    </row>
    <row r="495" spans="1:10" x14ac:dyDescent="0.25">
      <c r="A495" s="53" t="s">
        <v>219</v>
      </c>
      <c r="B495" s="213">
        <f t="shared" ref="B495:J495" si="11">SUM(B482:B494)</f>
        <v>17</v>
      </c>
      <c r="C495" s="213">
        <f t="shared" si="11"/>
        <v>173900</v>
      </c>
      <c r="D495" s="213">
        <f t="shared" si="11"/>
        <v>194000</v>
      </c>
      <c r="E495" s="213">
        <f t="shared" si="11"/>
        <v>8</v>
      </c>
      <c r="F495" s="213">
        <f t="shared" si="11"/>
        <v>36000</v>
      </c>
      <c r="G495" s="213"/>
      <c r="H495" s="213">
        <f t="shared" si="11"/>
        <v>5</v>
      </c>
      <c r="I495" s="213"/>
      <c r="J495" s="198">
        <f t="shared" si="11"/>
        <v>28000</v>
      </c>
    </row>
    <row r="496" spans="1:10" x14ac:dyDescent="0.25">
      <c r="A496" s="79"/>
      <c r="B496" s="80"/>
      <c r="C496" s="80"/>
      <c r="D496" s="80"/>
      <c r="E496" s="80"/>
      <c r="F496" s="80"/>
      <c r="G496" s="80"/>
      <c r="H496" s="80"/>
      <c r="I496" s="80"/>
      <c r="J496" s="80"/>
    </row>
    <row r="497" spans="1:10" x14ac:dyDescent="0.25">
      <c r="A497" s="23">
        <v>173900</v>
      </c>
      <c r="B497" s="22" t="s">
        <v>38</v>
      </c>
      <c r="C497" s="141" t="s">
        <v>547</v>
      </c>
      <c r="D497" s="141"/>
      <c r="E497" s="81"/>
      <c r="F497" s="81"/>
      <c r="G497" s="81"/>
      <c r="H497" s="85"/>
      <c r="I497" s="85"/>
      <c r="J497" s="84"/>
    </row>
    <row r="500" spans="1:10" x14ac:dyDescent="0.25">
      <c r="A500" s="2203" t="s">
        <v>812</v>
      </c>
      <c r="B500" s="2204"/>
      <c r="C500" s="2204"/>
      <c r="D500" s="2204"/>
      <c r="E500" s="2204"/>
      <c r="F500" s="2204"/>
      <c r="G500" s="2204"/>
      <c r="H500" s="2204"/>
      <c r="I500" s="2204"/>
      <c r="J500" s="2204"/>
    </row>
    <row r="501" spans="1:10" x14ac:dyDescent="0.25">
      <c r="A501" s="6" t="s">
        <v>14</v>
      </c>
      <c r="B501" s="6" t="s">
        <v>5</v>
      </c>
      <c r="C501" s="6" t="s">
        <v>10</v>
      </c>
      <c r="D501" s="6" t="s">
        <v>11</v>
      </c>
      <c r="E501" s="6" t="s">
        <v>753</v>
      </c>
      <c r="F501" s="6" t="s">
        <v>27</v>
      </c>
      <c r="G501" s="6"/>
      <c r="H501" s="21" t="s">
        <v>33</v>
      </c>
      <c r="I501" s="21"/>
      <c r="J501" s="6" t="s">
        <v>32</v>
      </c>
    </row>
    <row r="502" spans="1:10" x14ac:dyDescent="0.25">
      <c r="A502" s="218" t="s">
        <v>813</v>
      </c>
      <c r="B502" s="205">
        <v>1</v>
      </c>
      <c r="C502" s="205"/>
      <c r="D502" s="205">
        <v>15000</v>
      </c>
      <c r="E502" s="205"/>
      <c r="F502" s="205"/>
      <c r="G502" s="205"/>
      <c r="H502" s="209"/>
      <c r="I502" s="209"/>
      <c r="J502" s="143" t="s">
        <v>767</v>
      </c>
    </row>
    <row r="503" spans="1:10" x14ac:dyDescent="0.25">
      <c r="A503" s="218" t="s">
        <v>814</v>
      </c>
      <c r="B503" s="205">
        <v>1</v>
      </c>
      <c r="C503" s="205">
        <v>18000</v>
      </c>
      <c r="D503" s="205"/>
      <c r="E503" s="205">
        <v>1</v>
      </c>
      <c r="F503" s="205">
        <v>2000</v>
      </c>
      <c r="G503" s="205"/>
      <c r="H503" s="209" t="s">
        <v>633</v>
      </c>
      <c r="I503" s="209"/>
      <c r="J503" s="143">
        <v>3500</v>
      </c>
    </row>
    <row r="504" spans="1:10" x14ac:dyDescent="0.25">
      <c r="A504" s="218" t="s">
        <v>260</v>
      </c>
      <c r="B504" s="205">
        <v>1</v>
      </c>
      <c r="C504" s="205">
        <v>12000</v>
      </c>
      <c r="D504" s="205"/>
      <c r="E504" s="205">
        <v>1</v>
      </c>
      <c r="F504" s="205">
        <v>4000</v>
      </c>
      <c r="G504" s="205"/>
      <c r="H504" s="209"/>
      <c r="I504" s="209"/>
      <c r="J504" s="143"/>
    </row>
    <row r="505" spans="1:10" x14ac:dyDescent="0.25">
      <c r="A505" s="218" t="s">
        <v>94</v>
      </c>
      <c r="B505" s="205">
        <v>1</v>
      </c>
      <c r="C505" s="205"/>
      <c r="D505" s="205">
        <v>30000</v>
      </c>
      <c r="E505" s="205"/>
      <c r="F505" s="205"/>
      <c r="G505" s="205"/>
      <c r="H505" s="209"/>
      <c r="I505" s="209"/>
      <c r="J505" s="143" t="s">
        <v>767</v>
      </c>
    </row>
    <row r="506" spans="1:10" x14ac:dyDescent="0.25">
      <c r="A506" s="218" t="s">
        <v>331</v>
      </c>
      <c r="B506" s="205">
        <v>1</v>
      </c>
      <c r="C506" s="205">
        <v>13000</v>
      </c>
      <c r="D506" s="205"/>
      <c r="E506" s="205">
        <v>1</v>
      </c>
      <c r="F506" s="205">
        <v>4000</v>
      </c>
      <c r="G506" s="205"/>
      <c r="H506" s="209">
        <v>1</v>
      </c>
      <c r="I506" s="209"/>
      <c r="J506" s="143">
        <v>4500</v>
      </c>
    </row>
    <row r="507" spans="1:10" x14ac:dyDescent="0.25">
      <c r="A507" s="218" t="s">
        <v>266</v>
      </c>
      <c r="B507" s="205">
        <v>1</v>
      </c>
      <c r="C507" s="205"/>
      <c r="D507" s="205">
        <v>10500</v>
      </c>
      <c r="E507" s="205">
        <v>1</v>
      </c>
      <c r="F507" s="205">
        <v>4000</v>
      </c>
      <c r="G507" s="205"/>
      <c r="H507" s="209">
        <v>2</v>
      </c>
      <c r="I507" s="209"/>
      <c r="J507" s="143">
        <v>10000</v>
      </c>
    </row>
    <row r="508" spans="1:10" x14ac:dyDescent="0.25">
      <c r="A508" s="218" t="s">
        <v>280</v>
      </c>
      <c r="B508" s="205">
        <v>1</v>
      </c>
      <c r="C508" s="205">
        <v>28000</v>
      </c>
      <c r="D508" s="205"/>
      <c r="E508" s="205">
        <v>1</v>
      </c>
      <c r="F508" s="205">
        <v>4000</v>
      </c>
      <c r="G508" s="205"/>
      <c r="H508" s="209">
        <v>1</v>
      </c>
      <c r="I508" s="209"/>
      <c r="J508" s="143">
        <v>3000</v>
      </c>
    </row>
    <row r="509" spans="1:10" x14ac:dyDescent="0.25">
      <c r="A509" s="218" t="s">
        <v>752</v>
      </c>
      <c r="B509" s="205">
        <v>1</v>
      </c>
      <c r="C509" s="205"/>
      <c r="D509" s="205">
        <v>27500</v>
      </c>
      <c r="E509" s="205">
        <v>1</v>
      </c>
      <c r="F509" s="205">
        <v>4500</v>
      </c>
      <c r="G509" s="205"/>
      <c r="H509" s="206"/>
      <c r="I509" s="206"/>
      <c r="J509" s="203"/>
    </row>
    <row r="510" spans="1:10" x14ac:dyDescent="0.25">
      <c r="A510" s="218" t="s">
        <v>663</v>
      </c>
      <c r="B510" s="205">
        <v>1</v>
      </c>
      <c r="C510" s="205">
        <v>12500</v>
      </c>
      <c r="D510" s="205"/>
      <c r="E510" s="205">
        <v>1</v>
      </c>
      <c r="F510" s="205">
        <v>4000</v>
      </c>
      <c r="G510" s="205"/>
      <c r="H510" s="206"/>
      <c r="I510" s="206"/>
      <c r="J510" s="203"/>
    </row>
    <row r="511" spans="1:10" x14ac:dyDescent="0.25">
      <c r="A511" s="218" t="s">
        <v>283</v>
      </c>
      <c r="B511" s="205">
        <v>2</v>
      </c>
      <c r="C511" s="205">
        <v>140000</v>
      </c>
      <c r="D511" s="205"/>
      <c r="E511" s="205"/>
      <c r="F511" s="205"/>
      <c r="G511" s="205"/>
      <c r="H511" s="206"/>
      <c r="I511" s="206"/>
      <c r="J511" s="203"/>
    </row>
    <row r="512" spans="1:10" x14ac:dyDescent="0.25">
      <c r="A512" s="218" t="s">
        <v>91</v>
      </c>
      <c r="B512" s="205">
        <v>1</v>
      </c>
      <c r="C512" s="205">
        <v>18800</v>
      </c>
      <c r="D512" s="205"/>
      <c r="E512" s="205"/>
      <c r="F512" s="205"/>
      <c r="G512" s="205"/>
      <c r="H512" s="206"/>
      <c r="I512" s="206"/>
      <c r="J512" s="203"/>
    </row>
    <row r="513" spans="1:10" x14ac:dyDescent="0.25">
      <c r="A513" s="218" t="s">
        <v>605</v>
      </c>
      <c r="B513" s="205">
        <v>1</v>
      </c>
      <c r="C513" s="205">
        <v>19600</v>
      </c>
      <c r="D513" s="205"/>
      <c r="E513" s="205">
        <v>1</v>
      </c>
      <c r="F513" s="205">
        <v>5000</v>
      </c>
      <c r="G513" s="205"/>
      <c r="H513" s="206"/>
      <c r="I513" s="206"/>
      <c r="J513" s="203"/>
    </row>
    <row r="514" spans="1:10" x14ac:dyDescent="0.25">
      <c r="A514" s="218" t="s">
        <v>504</v>
      </c>
      <c r="B514" s="205">
        <v>1</v>
      </c>
      <c r="C514" s="205">
        <v>9800</v>
      </c>
      <c r="D514" s="205"/>
      <c r="E514" s="205">
        <v>1</v>
      </c>
      <c r="F514" s="205">
        <v>4000</v>
      </c>
      <c r="G514" s="205"/>
      <c r="H514" s="206"/>
      <c r="I514" s="206"/>
      <c r="J514" s="203"/>
    </row>
    <row r="515" spans="1:10" x14ac:dyDescent="0.25">
      <c r="A515" s="215"/>
      <c r="B515" s="207"/>
      <c r="C515" s="211"/>
      <c r="D515" s="210"/>
      <c r="E515" s="207"/>
      <c r="F515" s="208"/>
      <c r="G515" s="208"/>
      <c r="H515" s="212"/>
      <c r="I515" s="212"/>
      <c r="J515" s="63"/>
    </row>
    <row r="516" spans="1:10" x14ac:dyDescent="0.25">
      <c r="A516" s="53" t="s">
        <v>219</v>
      </c>
      <c r="B516" s="213">
        <f t="shared" ref="B516:J516" si="12">SUM(B502:B515)</f>
        <v>14</v>
      </c>
      <c r="C516" s="213">
        <f t="shared" si="12"/>
        <v>271700</v>
      </c>
      <c r="D516" s="213">
        <f t="shared" si="12"/>
        <v>83000</v>
      </c>
      <c r="E516" s="213">
        <f t="shared" si="12"/>
        <v>9</v>
      </c>
      <c r="F516" s="213">
        <f t="shared" si="12"/>
        <v>35500</v>
      </c>
      <c r="G516" s="213"/>
      <c r="H516" s="213">
        <f t="shared" si="12"/>
        <v>4</v>
      </c>
      <c r="I516" s="213"/>
      <c r="J516" s="198">
        <f t="shared" si="12"/>
        <v>21000</v>
      </c>
    </row>
    <row r="517" spans="1:10" x14ac:dyDescent="0.25">
      <c r="A517" s="79"/>
      <c r="B517" s="80"/>
      <c r="C517" s="80"/>
      <c r="D517" s="80"/>
      <c r="E517" s="80"/>
      <c r="F517" s="80"/>
      <c r="G517" s="80"/>
      <c r="H517" s="80"/>
      <c r="I517" s="80"/>
      <c r="J517" s="80"/>
    </row>
    <row r="518" spans="1:10" x14ac:dyDescent="0.25">
      <c r="A518" s="23">
        <v>271700</v>
      </c>
      <c r="B518" s="22" t="s">
        <v>38</v>
      </c>
      <c r="C518" s="141" t="s">
        <v>547</v>
      </c>
      <c r="D518" s="141"/>
      <c r="E518" s="81"/>
      <c r="F518" s="81"/>
      <c r="G518" s="81"/>
      <c r="H518" s="85"/>
      <c r="I518" s="85"/>
      <c r="J518" s="84"/>
    </row>
    <row r="522" spans="1:10" x14ac:dyDescent="0.25">
      <c r="A522" s="2203" t="s">
        <v>815</v>
      </c>
      <c r="B522" s="2204"/>
      <c r="C522" s="2204"/>
      <c r="D522" s="2204"/>
      <c r="E522" s="2204"/>
      <c r="F522" s="2204"/>
      <c r="G522" s="2204"/>
      <c r="H522" s="2204"/>
      <c r="I522" s="2204"/>
      <c r="J522" s="2204"/>
    </row>
    <row r="523" spans="1:10" x14ac:dyDescent="0.25">
      <c r="A523" s="6" t="s">
        <v>14</v>
      </c>
      <c r="B523" s="6" t="s">
        <v>5</v>
      </c>
      <c r="C523" s="6" t="s">
        <v>10</v>
      </c>
      <c r="D523" s="6" t="s">
        <v>11</v>
      </c>
      <c r="E523" s="6" t="s">
        <v>753</v>
      </c>
      <c r="F523" s="6" t="s">
        <v>27</v>
      </c>
      <c r="G523" s="6"/>
      <c r="H523" s="21" t="s">
        <v>33</v>
      </c>
      <c r="I523" s="21"/>
      <c r="J523" s="6" t="s">
        <v>32</v>
      </c>
    </row>
    <row r="524" spans="1:10" x14ac:dyDescent="0.25">
      <c r="A524" s="219" t="s">
        <v>292</v>
      </c>
      <c r="B524" s="205">
        <v>1</v>
      </c>
      <c r="C524" s="205"/>
      <c r="D524" s="205"/>
      <c r="E524" s="205"/>
      <c r="F524" s="205"/>
      <c r="G524" s="205"/>
      <c r="H524" s="209"/>
      <c r="I524" s="209"/>
      <c r="J524" s="143" t="s">
        <v>546</v>
      </c>
    </row>
    <row r="525" spans="1:10" x14ac:dyDescent="0.25">
      <c r="A525" s="219" t="s">
        <v>816</v>
      </c>
      <c r="B525" s="205">
        <v>1</v>
      </c>
      <c r="C525" s="205"/>
      <c r="D525" s="205"/>
      <c r="E525" s="205"/>
      <c r="F525" s="205"/>
      <c r="G525" s="205"/>
      <c r="H525" s="209"/>
      <c r="I525" s="209"/>
      <c r="J525" s="143" t="s">
        <v>817</v>
      </c>
    </row>
    <row r="526" spans="1:10" x14ac:dyDescent="0.25">
      <c r="A526" s="219" t="s">
        <v>393</v>
      </c>
      <c r="B526" s="205">
        <v>1</v>
      </c>
      <c r="C526" s="205">
        <v>21900</v>
      </c>
      <c r="D526" s="205"/>
      <c r="E526" s="205">
        <v>1</v>
      </c>
      <c r="F526" s="205">
        <v>5000</v>
      </c>
      <c r="G526" s="205"/>
      <c r="H526" s="209">
        <v>1</v>
      </c>
      <c r="I526" s="209"/>
      <c r="J526" s="143">
        <v>4500</v>
      </c>
    </row>
    <row r="527" spans="1:10" x14ac:dyDescent="0.25">
      <c r="A527" s="219" t="s">
        <v>461</v>
      </c>
      <c r="B527" s="205">
        <v>1</v>
      </c>
      <c r="C527" s="205">
        <v>11500</v>
      </c>
      <c r="D527" s="205"/>
      <c r="E527" s="205">
        <v>1</v>
      </c>
      <c r="F527" s="205">
        <v>4000</v>
      </c>
      <c r="G527" s="205"/>
      <c r="H527" s="209" t="s">
        <v>109</v>
      </c>
      <c r="I527" s="209"/>
      <c r="J527" s="143">
        <v>4900</v>
      </c>
    </row>
    <row r="528" spans="1:10" x14ac:dyDescent="0.25">
      <c r="A528" s="219" t="s">
        <v>457</v>
      </c>
      <c r="B528" s="205">
        <v>1</v>
      </c>
      <c r="C528" s="205">
        <v>23000</v>
      </c>
      <c r="D528" s="205"/>
      <c r="E528" s="205">
        <v>1</v>
      </c>
      <c r="F528" s="205">
        <v>2000</v>
      </c>
      <c r="G528" s="205"/>
      <c r="H528" s="209">
        <v>1</v>
      </c>
      <c r="I528" s="209"/>
      <c r="J528" s="143">
        <v>4000</v>
      </c>
    </row>
    <row r="529" spans="1:10" x14ac:dyDescent="0.25">
      <c r="A529" s="219" t="s">
        <v>279</v>
      </c>
      <c r="B529" s="205">
        <v>1</v>
      </c>
      <c r="C529" s="205"/>
      <c r="D529" s="205">
        <v>30000</v>
      </c>
      <c r="E529" s="205"/>
      <c r="F529" s="205"/>
      <c r="G529" s="205"/>
      <c r="H529" s="209"/>
      <c r="I529" s="209"/>
      <c r="J529" s="143"/>
    </row>
    <row r="530" spans="1:10" x14ac:dyDescent="0.25">
      <c r="A530" s="219" t="s">
        <v>818</v>
      </c>
      <c r="B530" s="205">
        <v>1</v>
      </c>
      <c r="C530" s="205">
        <v>18800</v>
      </c>
      <c r="D530" s="205"/>
      <c r="E530" s="205"/>
      <c r="F530" s="205"/>
      <c r="G530" s="205"/>
      <c r="H530" s="209"/>
      <c r="I530" s="209"/>
      <c r="J530" s="143"/>
    </row>
    <row r="531" spans="1:10" x14ac:dyDescent="0.25">
      <c r="A531" s="219" t="s">
        <v>93</v>
      </c>
      <c r="B531" s="205">
        <v>1</v>
      </c>
      <c r="C531" s="205">
        <v>14300</v>
      </c>
      <c r="D531" s="205"/>
      <c r="E531" s="205">
        <v>1</v>
      </c>
      <c r="F531" s="205">
        <v>4500</v>
      </c>
      <c r="G531" s="205"/>
      <c r="H531" s="206"/>
      <c r="I531" s="206"/>
      <c r="J531" s="203"/>
    </row>
    <row r="532" spans="1:10" x14ac:dyDescent="0.25">
      <c r="A532" s="219" t="s">
        <v>98</v>
      </c>
      <c r="B532" s="205">
        <v>1</v>
      </c>
      <c r="C532" s="205">
        <v>16000</v>
      </c>
      <c r="D532" s="205"/>
      <c r="E532" s="205"/>
      <c r="F532" s="205"/>
      <c r="G532" s="205"/>
      <c r="H532" s="206"/>
      <c r="I532" s="206"/>
      <c r="J532" s="203"/>
    </row>
    <row r="533" spans="1:10" x14ac:dyDescent="0.25">
      <c r="A533" s="219" t="s">
        <v>289</v>
      </c>
      <c r="B533" s="205">
        <v>2</v>
      </c>
      <c r="C533" s="205">
        <v>86000</v>
      </c>
      <c r="D533" s="205"/>
      <c r="E533" s="205"/>
      <c r="F533" s="205"/>
      <c r="G533" s="205"/>
      <c r="H533" s="206"/>
      <c r="I533" s="206"/>
      <c r="J533" s="203"/>
    </row>
    <row r="534" spans="1:10" x14ac:dyDescent="0.25">
      <c r="A534" s="219" t="s">
        <v>454</v>
      </c>
      <c r="B534" s="205">
        <v>1</v>
      </c>
      <c r="C534" s="205">
        <v>24600</v>
      </c>
      <c r="D534" s="205"/>
      <c r="E534" s="205"/>
      <c r="F534" s="205"/>
      <c r="G534" s="205"/>
      <c r="H534" s="206"/>
      <c r="I534" s="206"/>
      <c r="J534" s="203"/>
    </row>
    <row r="535" spans="1:10" x14ac:dyDescent="0.25">
      <c r="A535" s="219" t="s">
        <v>520</v>
      </c>
      <c r="B535" s="205">
        <v>1</v>
      </c>
      <c r="C535" s="205">
        <v>13000</v>
      </c>
      <c r="D535" s="205"/>
      <c r="E535" s="205">
        <v>1</v>
      </c>
      <c r="F535" s="205">
        <v>4000</v>
      </c>
      <c r="G535" s="205"/>
      <c r="H535" s="206"/>
      <c r="I535" s="206"/>
      <c r="J535" s="203"/>
    </row>
    <row r="536" spans="1:10" x14ac:dyDescent="0.25">
      <c r="A536" s="219" t="s">
        <v>393</v>
      </c>
      <c r="B536" s="205">
        <v>1</v>
      </c>
      <c r="C536" s="205">
        <v>21900</v>
      </c>
      <c r="D536" s="205"/>
      <c r="E536" s="205">
        <v>1</v>
      </c>
      <c r="F536" s="205">
        <v>5000</v>
      </c>
      <c r="G536" s="205"/>
      <c r="H536" s="206"/>
      <c r="I536" s="206"/>
      <c r="J536" s="203"/>
    </row>
    <row r="537" spans="1:10" x14ac:dyDescent="0.25">
      <c r="A537" s="219" t="s">
        <v>93</v>
      </c>
      <c r="B537" s="205">
        <v>1</v>
      </c>
      <c r="C537" s="205">
        <v>14300</v>
      </c>
      <c r="D537" s="205"/>
      <c r="E537" s="205">
        <v>1</v>
      </c>
      <c r="F537" s="205">
        <v>4500</v>
      </c>
      <c r="G537" s="205"/>
      <c r="H537" s="206"/>
      <c r="I537" s="206"/>
      <c r="J537" s="203"/>
    </row>
    <row r="538" spans="1:10" x14ac:dyDescent="0.25">
      <c r="A538" s="219" t="s">
        <v>711</v>
      </c>
      <c r="B538" s="205">
        <v>1</v>
      </c>
      <c r="C538" s="205">
        <v>29500</v>
      </c>
      <c r="D538" s="205"/>
      <c r="E538" s="205">
        <v>1</v>
      </c>
      <c r="F538" s="205">
        <v>8000</v>
      </c>
      <c r="G538" s="205"/>
      <c r="H538" s="206"/>
      <c r="I538" s="206"/>
      <c r="J538" s="203"/>
    </row>
    <row r="539" spans="1:10" x14ac:dyDescent="0.25">
      <c r="A539" s="219"/>
      <c r="B539" s="205"/>
      <c r="C539" s="205"/>
      <c r="D539" s="205"/>
      <c r="E539" s="205"/>
      <c r="F539" s="205"/>
      <c r="G539" s="205"/>
      <c r="H539" s="206"/>
      <c r="I539" s="206"/>
      <c r="J539" s="203"/>
    </row>
    <row r="540" spans="1:10" x14ac:dyDescent="0.25">
      <c r="A540" s="215"/>
      <c r="B540" s="207"/>
      <c r="C540" s="211"/>
      <c r="D540" s="210"/>
      <c r="E540" s="207"/>
      <c r="F540" s="208"/>
      <c r="G540" s="208"/>
      <c r="H540" s="212"/>
      <c r="I540" s="212"/>
      <c r="J540" s="63"/>
    </row>
    <row r="541" spans="1:10" x14ac:dyDescent="0.25">
      <c r="A541" s="53" t="s">
        <v>219</v>
      </c>
      <c r="B541" s="213">
        <f>SUM(B524:B540)</f>
        <v>16</v>
      </c>
      <c r="C541" s="213">
        <f>SUM(C524:C540)</f>
        <v>294800</v>
      </c>
      <c r="D541" s="213">
        <f>SUM(D524:D540)</f>
        <v>30000</v>
      </c>
      <c r="E541" s="213">
        <f>SUM(E524:E540)</f>
        <v>8</v>
      </c>
      <c r="F541" s="213">
        <f>SUM(F524:F540)</f>
        <v>37000</v>
      </c>
      <c r="G541" s="213"/>
      <c r="H541" s="213">
        <f>SUM(H524:H540)</f>
        <v>2</v>
      </c>
      <c r="I541" s="213"/>
      <c r="J541" s="198">
        <f>SUM(J524:J540)</f>
        <v>13400</v>
      </c>
    </row>
    <row r="542" spans="1:10" x14ac:dyDescent="0.25">
      <c r="A542" s="79"/>
      <c r="B542" s="80"/>
      <c r="C542" s="80"/>
      <c r="D542" s="80"/>
      <c r="E542" s="80"/>
      <c r="F542" s="80"/>
      <c r="G542" s="80"/>
      <c r="H542" s="80"/>
      <c r="I542" s="80"/>
      <c r="J542" s="80"/>
    </row>
    <row r="543" spans="1:10" x14ac:dyDescent="0.25">
      <c r="A543" s="23">
        <v>294800</v>
      </c>
      <c r="B543" s="22" t="s">
        <v>38</v>
      </c>
      <c r="C543" s="141" t="s">
        <v>547</v>
      </c>
      <c r="D543" s="141"/>
      <c r="E543" s="81"/>
      <c r="F543" s="81"/>
      <c r="G543" s="81"/>
      <c r="H543" s="85"/>
      <c r="I543" s="85"/>
      <c r="J543" s="84"/>
    </row>
    <row r="548" spans="1:11" x14ac:dyDescent="0.25">
      <c r="A548" s="2203" t="s">
        <v>819</v>
      </c>
      <c r="B548" s="2204"/>
      <c r="C548" s="2204"/>
      <c r="D548" s="2204"/>
      <c r="E548" s="2204"/>
      <c r="F548" s="2204"/>
      <c r="G548" s="2204"/>
      <c r="H548" s="2204"/>
      <c r="I548" s="2204"/>
      <c r="J548" s="2204"/>
    </row>
    <row r="549" spans="1:11" x14ac:dyDescent="0.25">
      <c r="A549" s="6" t="s">
        <v>14</v>
      </c>
      <c r="B549" s="6" t="s">
        <v>5</v>
      </c>
      <c r="C549" s="6" t="s">
        <v>10</v>
      </c>
      <c r="D549" s="6" t="s">
        <v>11</v>
      </c>
      <c r="E549" s="6" t="s">
        <v>753</v>
      </c>
      <c r="F549" s="6" t="s">
        <v>27</v>
      </c>
      <c r="G549" s="6"/>
      <c r="H549" s="21" t="s">
        <v>33</v>
      </c>
      <c r="I549" s="21"/>
      <c r="J549" s="6" t="s">
        <v>32</v>
      </c>
    </row>
    <row r="550" spans="1:11" x14ac:dyDescent="0.25">
      <c r="A550" s="220" t="s">
        <v>331</v>
      </c>
      <c r="B550" s="205">
        <v>1</v>
      </c>
      <c r="C550" s="205">
        <v>17000</v>
      </c>
      <c r="D550" s="205"/>
      <c r="E550" s="205"/>
      <c r="F550" s="205"/>
      <c r="G550" s="205"/>
      <c r="H550" s="209">
        <v>1</v>
      </c>
      <c r="I550" s="209"/>
      <c r="J550" s="143">
        <v>4500</v>
      </c>
    </row>
    <row r="551" spans="1:11" x14ac:dyDescent="0.25">
      <c r="A551" s="220" t="s">
        <v>136</v>
      </c>
      <c r="B551" s="205">
        <v>1</v>
      </c>
      <c r="C551" s="205">
        <v>12500</v>
      </c>
      <c r="D551" s="205"/>
      <c r="E551" s="205">
        <v>1</v>
      </c>
      <c r="F551" s="205">
        <v>4000</v>
      </c>
      <c r="G551" s="205"/>
      <c r="H551" s="209">
        <v>1</v>
      </c>
      <c r="I551" s="209"/>
      <c r="J551" s="143">
        <v>5000</v>
      </c>
    </row>
    <row r="552" spans="1:11" x14ac:dyDescent="0.25">
      <c r="A552" s="220" t="s">
        <v>166</v>
      </c>
      <c r="B552" s="205">
        <v>1</v>
      </c>
      <c r="C552" s="205">
        <v>26000</v>
      </c>
      <c r="D552" s="205"/>
      <c r="E552" s="205"/>
      <c r="F552" s="205"/>
      <c r="G552" s="205"/>
      <c r="H552" s="209">
        <v>1</v>
      </c>
      <c r="I552" s="209"/>
      <c r="J552" s="143">
        <v>4000</v>
      </c>
    </row>
    <row r="553" spans="1:11" x14ac:dyDescent="0.25">
      <c r="A553" s="221" t="s">
        <v>785</v>
      </c>
      <c r="B553" s="222">
        <v>1</v>
      </c>
      <c r="C553" s="222"/>
      <c r="D553" s="222">
        <v>23500</v>
      </c>
      <c r="E553" s="222"/>
      <c r="F553" s="222"/>
      <c r="G553" s="222"/>
      <c r="H553" s="223"/>
      <c r="I553" s="223"/>
      <c r="J553" s="224" t="s">
        <v>820</v>
      </c>
    </row>
    <row r="554" spans="1:11" x14ac:dyDescent="0.25">
      <c r="A554" s="225" t="s">
        <v>785</v>
      </c>
      <c r="B554" s="222">
        <v>1</v>
      </c>
      <c r="C554" s="222"/>
      <c r="D554" s="222">
        <v>23500</v>
      </c>
      <c r="E554" s="222"/>
      <c r="F554" s="222"/>
      <c r="G554" s="222"/>
      <c r="H554" s="223"/>
      <c r="I554" s="223"/>
      <c r="J554" s="224" t="s">
        <v>820</v>
      </c>
    </row>
    <row r="555" spans="1:11" x14ac:dyDescent="0.25">
      <c r="A555" s="220" t="s">
        <v>821</v>
      </c>
      <c r="B555" s="205">
        <v>1</v>
      </c>
      <c r="C555" s="205">
        <v>20000</v>
      </c>
      <c r="D555" s="205"/>
      <c r="E555" s="205"/>
      <c r="F555" s="205"/>
      <c r="G555" s="205"/>
      <c r="H555" s="209"/>
      <c r="I555" s="209"/>
      <c r="J555" s="143"/>
    </row>
    <row r="556" spans="1:11" x14ac:dyDescent="0.25">
      <c r="A556" s="220" t="s">
        <v>624</v>
      </c>
      <c r="B556" s="205">
        <v>1</v>
      </c>
      <c r="C556" s="205">
        <v>23500</v>
      </c>
      <c r="D556" s="205"/>
      <c r="E556" s="205">
        <v>1</v>
      </c>
      <c r="F556" s="205">
        <v>4000</v>
      </c>
      <c r="G556" s="205"/>
      <c r="H556" s="209" t="s">
        <v>109</v>
      </c>
      <c r="I556" s="209"/>
      <c r="J556" s="143">
        <v>2100</v>
      </c>
    </row>
    <row r="557" spans="1:11" x14ac:dyDescent="0.25">
      <c r="A557" s="53" t="s">
        <v>219</v>
      </c>
      <c r="B557" s="213">
        <f t="shared" ref="B557:J557" si="13">SUM(B550:B556)</f>
        <v>7</v>
      </c>
      <c r="C557" s="213">
        <f t="shared" si="13"/>
        <v>99000</v>
      </c>
      <c r="D557" s="213">
        <f t="shared" si="13"/>
        <v>47000</v>
      </c>
      <c r="E557" s="213">
        <f t="shared" si="13"/>
        <v>2</v>
      </c>
      <c r="F557" s="213">
        <f t="shared" si="13"/>
        <v>8000</v>
      </c>
      <c r="G557" s="213"/>
      <c r="H557" s="213">
        <f t="shared" si="13"/>
        <v>3</v>
      </c>
      <c r="I557" s="213"/>
      <c r="J557" s="198">
        <f t="shared" si="13"/>
        <v>15600</v>
      </c>
      <c r="K557" s="18">
        <f>A559-J557</f>
        <v>83400</v>
      </c>
    </row>
    <row r="558" spans="1:11" x14ac:dyDescent="0.25">
      <c r="A558" s="79"/>
      <c r="B558" s="80"/>
      <c r="C558" s="80"/>
      <c r="D558" s="80"/>
      <c r="E558" s="80"/>
      <c r="F558" s="80"/>
      <c r="G558" s="80"/>
      <c r="H558" s="80"/>
      <c r="I558" s="80"/>
      <c r="J558" s="80"/>
    </row>
    <row r="559" spans="1:11" x14ac:dyDescent="0.25">
      <c r="A559" s="23">
        <v>99000</v>
      </c>
      <c r="B559" s="22" t="s">
        <v>38</v>
      </c>
      <c r="C559" s="141" t="s">
        <v>547</v>
      </c>
      <c r="D559" s="141"/>
      <c r="E559" s="81"/>
      <c r="F559" s="81"/>
      <c r="G559" s="81"/>
      <c r="H559" s="85"/>
      <c r="I559" s="85"/>
      <c r="J559" s="84"/>
    </row>
    <row r="563" spans="1:11" x14ac:dyDescent="0.25">
      <c r="A563" s="2203" t="s">
        <v>822</v>
      </c>
      <c r="B563" s="2204"/>
      <c r="C563" s="2204"/>
      <c r="D563" s="2204"/>
      <c r="E563" s="2204"/>
      <c r="F563" s="2204"/>
      <c r="G563" s="2204"/>
      <c r="H563" s="2204"/>
      <c r="I563" s="2204"/>
      <c r="J563" s="2204"/>
    </row>
    <row r="564" spans="1:11" x14ac:dyDescent="0.25">
      <c r="A564" s="6" t="s">
        <v>14</v>
      </c>
      <c r="B564" s="6" t="s">
        <v>5</v>
      </c>
      <c r="C564" s="6" t="s">
        <v>10</v>
      </c>
      <c r="D564" s="6" t="s">
        <v>11</v>
      </c>
      <c r="E564" s="6" t="s">
        <v>753</v>
      </c>
      <c r="F564" s="6" t="s">
        <v>27</v>
      </c>
      <c r="G564" s="6"/>
      <c r="H564" s="21" t="s">
        <v>33</v>
      </c>
      <c r="I564" s="21"/>
      <c r="J564" s="6" t="s">
        <v>32</v>
      </c>
    </row>
    <row r="565" spans="1:11" x14ac:dyDescent="0.25">
      <c r="A565" s="220" t="s">
        <v>823</v>
      </c>
      <c r="B565" s="205">
        <v>1</v>
      </c>
      <c r="C565" s="205">
        <v>5200</v>
      </c>
      <c r="D565" s="205"/>
      <c r="E565" s="205"/>
      <c r="F565" s="205"/>
      <c r="G565" s="205"/>
      <c r="H565" s="209">
        <v>1</v>
      </c>
      <c r="I565" s="209"/>
      <c r="J565" s="143">
        <v>4000</v>
      </c>
    </row>
    <row r="566" spans="1:11" x14ac:dyDescent="0.25">
      <c r="A566" s="220" t="s">
        <v>390</v>
      </c>
      <c r="B566" s="205">
        <v>1</v>
      </c>
      <c r="C566" s="205">
        <v>21500</v>
      </c>
      <c r="D566" s="205"/>
      <c r="E566" s="205">
        <v>1</v>
      </c>
      <c r="F566" s="205">
        <v>4500</v>
      </c>
      <c r="G566" s="205"/>
      <c r="H566" s="209">
        <v>1</v>
      </c>
      <c r="I566" s="209"/>
      <c r="J566" s="143">
        <v>4500</v>
      </c>
    </row>
    <row r="567" spans="1:11" x14ac:dyDescent="0.25">
      <c r="A567" s="220" t="s">
        <v>316</v>
      </c>
      <c r="B567" s="205">
        <v>1</v>
      </c>
      <c r="C567" s="205">
        <v>24600</v>
      </c>
      <c r="D567" s="205"/>
      <c r="E567" s="205"/>
      <c r="F567" s="205"/>
      <c r="G567" s="205"/>
      <c r="H567" s="209" t="s">
        <v>109</v>
      </c>
      <c r="I567" s="209"/>
      <c r="J567" s="143">
        <v>1400</v>
      </c>
    </row>
    <row r="568" spans="1:11" x14ac:dyDescent="0.25">
      <c r="A568" s="220" t="s">
        <v>423</v>
      </c>
      <c r="B568" s="205">
        <v>1</v>
      </c>
      <c r="C568" s="205">
        <v>9700</v>
      </c>
      <c r="D568" s="205"/>
      <c r="E568" s="205">
        <v>2</v>
      </c>
      <c r="F568" s="205">
        <v>9000</v>
      </c>
      <c r="G568" s="205"/>
      <c r="H568" s="209">
        <v>1</v>
      </c>
      <c r="I568" s="209"/>
      <c r="J568" s="143"/>
    </row>
    <row r="569" spans="1:11" x14ac:dyDescent="0.25">
      <c r="A569" s="221" t="s">
        <v>330</v>
      </c>
      <c r="B569" s="222">
        <v>1</v>
      </c>
      <c r="C569" s="222"/>
      <c r="D569" s="222">
        <v>21000</v>
      </c>
      <c r="E569" s="222">
        <v>1</v>
      </c>
      <c r="F569" s="222">
        <v>5000</v>
      </c>
      <c r="G569" s="222"/>
      <c r="H569" s="223"/>
      <c r="I569" s="223"/>
      <c r="J569" s="224" t="s">
        <v>824</v>
      </c>
    </row>
    <row r="570" spans="1:11" x14ac:dyDescent="0.25">
      <c r="A570" s="220" t="s">
        <v>825</v>
      </c>
      <c r="B570" s="205">
        <v>1</v>
      </c>
      <c r="C570" s="205">
        <v>14100</v>
      </c>
      <c r="D570" s="205"/>
      <c r="E570" s="205">
        <v>1</v>
      </c>
      <c r="F570" s="205">
        <v>4500</v>
      </c>
      <c r="G570" s="205"/>
      <c r="H570" s="209">
        <v>1</v>
      </c>
      <c r="I570" s="209"/>
      <c r="J570" s="143">
        <v>2000</v>
      </c>
    </row>
    <row r="571" spans="1:11" x14ac:dyDescent="0.25">
      <c r="A571" s="220"/>
      <c r="B571" s="205"/>
      <c r="C571" s="205"/>
      <c r="D571" s="205"/>
      <c r="E571" s="205"/>
      <c r="F571" s="205"/>
      <c r="G571" s="205"/>
      <c r="H571" s="209">
        <v>1</v>
      </c>
      <c r="I571" s="209"/>
      <c r="J571" s="143">
        <v>4500</v>
      </c>
    </row>
    <row r="572" spans="1:11" x14ac:dyDescent="0.25">
      <c r="A572" s="53" t="s">
        <v>219</v>
      </c>
      <c r="B572" s="213">
        <f t="shared" ref="B572:J572" si="14">SUM(B565:B571)</f>
        <v>6</v>
      </c>
      <c r="C572" s="213">
        <f t="shared" si="14"/>
        <v>75100</v>
      </c>
      <c r="D572" s="213">
        <f t="shared" si="14"/>
        <v>21000</v>
      </c>
      <c r="E572" s="213">
        <f t="shared" si="14"/>
        <v>5</v>
      </c>
      <c r="F572" s="213">
        <f t="shared" si="14"/>
        <v>23000</v>
      </c>
      <c r="G572" s="213"/>
      <c r="H572" s="213">
        <f t="shared" si="14"/>
        <v>5</v>
      </c>
      <c r="I572" s="213"/>
      <c r="J572" s="198">
        <f t="shared" si="14"/>
        <v>16400</v>
      </c>
      <c r="K572" s="18">
        <f>A574-J572</f>
        <v>58700</v>
      </c>
    </row>
    <row r="573" spans="1:11" x14ac:dyDescent="0.25">
      <c r="A573" s="79"/>
      <c r="B573" s="80"/>
      <c r="C573" s="80"/>
      <c r="D573" s="80"/>
      <c r="E573" s="80"/>
      <c r="F573" s="80"/>
      <c r="G573" s="80"/>
      <c r="H573" s="80"/>
      <c r="I573" s="80"/>
      <c r="J573" s="80"/>
    </row>
    <row r="574" spans="1:11" x14ac:dyDescent="0.25">
      <c r="A574" s="23">
        <v>75100</v>
      </c>
      <c r="B574" s="22" t="s">
        <v>38</v>
      </c>
      <c r="C574" s="141" t="s">
        <v>547</v>
      </c>
      <c r="D574" s="141"/>
      <c r="E574" s="81"/>
      <c r="F574" s="81"/>
      <c r="G574" s="81"/>
      <c r="H574" s="85"/>
      <c r="I574" s="85"/>
      <c r="J574" s="84"/>
    </row>
    <row r="578" spans="1:10" x14ac:dyDescent="0.25">
      <c r="A578" s="2203" t="s">
        <v>826</v>
      </c>
      <c r="B578" s="2204"/>
      <c r="C578" s="2204"/>
      <c r="D578" s="2204"/>
      <c r="E578" s="2204"/>
      <c r="F578" s="2204"/>
      <c r="G578" s="2204"/>
      <c r="H578" s="2204"/>
      <c r="I578" s="2204"/>
      <c r="J578" s="2204"/>
    </row>
    <row r="579" spans="1:10" x14ac:dyDescent="0.25">
      <c r="A579" s="6" t="s">
        <v>14</v>
      </c>
      <c r="B579" s="6" t="s">
        <v>5</v>
      </c>
      <c r="C579" s="6" t="s">
        <v>10</v>
      </c>
      <c r="D579" s="6" t="s">
        <v>11</v>
      </c>
      <c r="E579" s="6" t="s">
        <v>753</v>
      </c>
      <c r="F579" s="6" t="s">
        <v>27</v>
      </c>
      <c r="G579" s="6"/>
      <c r="H579" s="21" t="s">
        <v>33</v>
      </c>
      <c r="I579" s="21"/>
      <c r="J579" s="6" t="s">
        <v>32</v>
      </c>
    </row>
    <row r="580" spans="1:10" x14ac:dyDescent="0.25">
      <c r="A580" s="226" t="s">
        <v>827</v>
      </c>
      <c r="B580" s="205">
        <v>1</v>
      </c>
      <c r="C580" s="205">
        <v>14000</v>
      </c>
      <c r="D580" s="205"/>
      <c r="E580" s="205">
        <v>1</v>
      </c>
      <c r="F580" s="205">
        <v>4500</v>
      </c>
      <c r="G580" s="205"/>
      <c r="H580" s="209">
        <v>1</v>
      </c>
      <c r="I580" s="209"/>
      <c r="J580" s="143">
        <v>4000</v>
      </c>
    </row>
    <row r="581" spans="1:10" x14ac:dyDescent="0.25">
      <c r="A581" s="226" t="s">
        <v>828</v>
      </c>
      <c r="B581" s="205">
        <v>1</v>
      </c>
      <c r="C581" s="205">
        <v>22000</v>
      </c>
      <c r="D581" s="205"/>
      <c r="E581" s="205">
        <v>1</v>
      </c>
      <c r="F581" s="205">
        <v>4000</v>
      </c>
      <c r="G581" s="205"/>
      <c r="H581" s="209">
        <v>2</v>
      </c>
      <c r="I581" s="209"/>
      <c r="J581" s="143">
        <v>9000</v>
      </c>
    </row>
    <row r="582" spans="1:10" x14ac:dyDescent="0.25">
      <c r="A582" s="226" t="s">
        <v>832</v>
      </c>
      <c r="B582" s="205">
        <v>2</v>
      </c>
      <c r="C582" s="205">
        <v>78000</v>
      </c>
      <c r="D582" s="205"/>
      <c r="E582" s="205">
        <v>2</v>
      </c>
      <c r="F582" s="205">
        <v>20000</v>
      </c>
      <c r="G582" s="205"/>
      <c r="H582" s="209">
        <v>2</v>
      </c>
      <c r="I582" s="209"/>
      <c r="J582" s="143">
        <v>20000</v>
      </c>
    </row>
    <row r="583" spans="1:10" x14ac:dyDescent="0.25">
      <c r="A583" s="226" t="s">
        <v>107</v>
      </c>
      <c r="B583" s="205">
        <v>1</v>
      </c>
      <c r="C583" s="205">
        <v>9800</v>
      </c>
      <c r="D583" s="205"/>
      <c r="E583" s="205">
        <v>1</v>
      </c>
      <c r="F583" s="205">
        <v>4000</v>
      </c>
      <c r="G583" s="205"/>
      <c r="H583" s="206"/>
      <c r="I583" s="206"/>
      <c r="J583" s="203"/>
    </row>
    <row r="584" spans="1:10" x14ac:dyDescent="0.25">
      <c r="A584" s="227" t="s">
        <v>829</v>
      </c>
      <c r="B584" s="222">
        <v>1</v>
      </c>
      <c r="C584" s="222"/>
      <c r="D584" s="222">
        <v>26700</v>
      </c>
      <c r="E584" s="205"/>
      <c r="F584" s="205"/>
      <c r="G584" s="205"/>
      <c r="H584" s="206"/>
      <c r="I584" s="206"/>
      <c r="J584" s="203"/>
    </row>
    <row r="585" spans="1:10" x14ac:dyDescent="0.25">
      <c r="A585" s="227" t="s">
        <v>670</v>
      </c>
      <c r="B585" s="222">
        <v>1</v>
      </c>
      <c r="C585" s="222"/>
      <c r="D585" s="222">
        <v>25500</v>
      </c>
      <c r="E585" s="205"/>
      <c r="F585" s="205"/>
      <c r="G585" s="205"/>
      <c r="H585" s="206"/>
      <c r="I585" s="206"/>
      <c r="J585" s="203"/>
    </row>
    <row r="586" spans="1:10" x14ac:dyDescent="0.25">
      <c r="A586" s="226" t="s">
        <v>355</v>
      </c>
      <c r="B586" s="205">
        <v>1</v>
      </c>
      <c r="C586" s="205">
        <v>16500</v>
      </c>
      <c r="D586" s="205"/>
      <c r="E586" s="205"/>
      <c r="F586" s="205"/>
      <c r="G586" s="205"/>
      <c r="H586" s="206"/>
      <c r="I586" s="206"/>
      <c r="J586" s="203"/>
    </row>
    <row r="587" spans="1:10" x14ac:dyDescent="0.25">
      <c r="A587" s="226" t="s">
        <v>830</v>
      </c>
      <c r="B587" s="205">
        <v>1</v>
      </c>
      <c r="C587" s="205">
        <v>21500</v>
      </c>
      <c r="D587" s="205"/>
      <c r="E587" s="205">
        <v>1</v>
      </c>
      <c r="F587" s="205">
        <v>4500</v>
      </c>
      <c r="G587" s="205"/>
      <c r="H587" s="206"/>
      <c r="I587" s="206"/>
      <c r="J587" s="203"/>
    </row>
    <row r="588" spans="1:10" x14ac:dyDescent="0.25">
      <c r="A588" s="226" t="s">
        <v>291</v>
      </c>
      <c r="B588" s="205">
        <v>1</v>
      </c>
      <c r="C588" s="205">
        <v>13900</v>
      </c>
      <c r="D588" s="205"/>
      <c r="E588" s="205">
        <v>1</v>
      </c>
      <c r="F588" s="205">
        <v>4000</v>
      </c>
      <c r="G588" s="205"/>
      <c r="H588" s="206"/>
      <c r="I588" s="206"/>
      <c r="J588" s="203"/>
    </row>
    <row r="589" spans="1:10" x14ac:dyDescent="0.25">
      <c r="A589" s="226" t="s">
        <v>831</v>
      </c>
      <c r="B589" s="205">
        <v>1</v>
      </c>
      <c r="C589" s="205">
        <v>14000</v>
      </c>
      <c r="D589" s="205"/>
      <c r="E589" s="205"/>
      <c r="F589" s="205"/>
      <c r="G589" s="205"/>
      <c r="H589" s="206"/>
      <c r="I589" s="206"/>
      <c r="J589" s="203"/>
    </row>
    <row r="590" spans="1:10" x14ac:dyDescent="0.25">
      <c r="A590" s="226" t="s">
        <v>189</v>
      </c>
      <c r="B590" s="205">
        <v>1</v>
      </c>
      <c r="C590" s="205">
        <v>44000</v>
      </c>
      <c r="D590" s="205"/>
      <c r="E590" s="205">
        <v>1</v>
      </c>
      <c r="F590" s="205">
        <v>8000</v>
      </c>
      <c r="G590" s="205"/>
      <c r="H590" s="206"/>
      <c r="I590" s="206"/>
      <c r="J590" s="203"/>
    </row>
    <row r="591" spans="1:10" x14ac:dyDescent="0.25">
      <c r="A591" s="226" t="s">
        <v>833</v>
      </c>
      <c r="B591" s="205">
        <v>1</v>
      </c>
      <c r="C591" s="205">
        <v>16500</v>
      </c>
      <c r="D591" s="205"/>
      <c r="E591" s="205"/>
      <c r="F591" s="205"/>
      <c r="G591" s="205"/>
      <c r="H591" s="206"/>
      <c r="I591" s="206"/>
      <c r="J591" s="203"/>
    </row>
    <row r="592" spans="1:10" x14ac:dyDescent="0.25">
      <c r="A592" s="226" t="s">
        <v>834</v>
      </c>
      <c r="B592" s="205">
        <v>1</v>
      </c>
      <c r="C592" s="205">
        <v>13800</v>
      </c>
      <c r="D592" s="205"/>
      <c r="E592" s="205"/>
      <c r="F592" s="205"/>
      <c r="G592" s="205"/>
      <c r="H592" s="206"/>
      <c r="I592" s="206"/>
      <c r="J592" s="203"/>
    </row>
    <row r="593" spans="1:10" x14ac:dyDescent="0.25">
      <c r="A593" s="226" t="s">
        <v>355</v>
      </c>
      <c r="B593" s="205">
        <v>1</v>
      </c>
      <c r="C593" s="205">
        <v>12500</v>
      </c>
      <c r="D593" s="205"/>
      <c r="E593" s="205">
        <v>1</v>
      </c>
      <c r="F593" s="205">
        <v>4000</v>
      </c>
      <c r="G593" s="205"/>
      <c r="H593" s="206"/>
      <c r="I593" s="206"/>
      <c r="J593" s="203"/>
    </row>
    <row r="594" spans="1:10" x14ac:dyDescent="0.25">
      <c r="A594" s="226" t="s">
        <v>558</v>
      </c>
      <c r="B594" s="205">
        <v>1</v>
      </c>
      <c r="C594" s="205">
        <v>30000</v>
      </c>
      <c r="D594" s="205"/>
      <c r="E594" s="205">
        <v>3</v>
      </c>
      <c r="F594" s="205">
        <v>28000</v>
      </c>
      <c r="G594" s="205"/>
      <c r="H594" s="206"/>
      <c r="I594" s="206"/>
      <c r="J594" s="228" t="s">
        <v>835</v>
      </c>
    </row>
    <row r="595" spans="1:10" x14ac:dyDescent="0.25">
      <c r="A595" s="227" t="s">
        <v>423</v>
      </c>
      <c r="B595" s="222">
        <v>1</v>
      </c>
      <c r="C595" s="229"/>
      <c r="D595" s="230">
        <v>14800</v>
      </c>
      <c r="E595" s="208">
        <v>1</v>
      </c>
      <c r="F595" s="208">
        <v>4000</v>
      </c>
      <c r="G595" s="208"/>
      <c r="H595" s="209"/>
      <c r="I595" s="209"/>
      <c r="J595" s="143" t="s">
        <v>836</v>
      </c>
    </row>
    <row r="596" spans="1:10" x14ac:dyDescent="0.25">
      <c r="A596" s="226" t="s">
        <v>304</v>
      </c>
      <c r="B596" s="207">
        <v>1</v>
      </c>
      <c r="C596" s="208">
        <v>13000</v>
      </c>
      <c r="D596" s="178"/>
      <c r="E596" s="208">
        <v>1</v>
      </c>
      <c r="F596" s="208">
        <v>4000</v>
      </c>
      <c r="G596" s="208"/>
      <c r="H596" s="209"/>
      <c r="I596" s="209"/>
      <c r="J596" s="143"/>
    </row>
    <row r="597" spans="1:10" x14ac:dyDescent="0.25">
      <c r="A597" s="231" t="s">
        <v>138</v>
      </c>
      <c r="B597" s="207">
        <v>1</v>
      </c>
      <c r="C597" s="208">
        <v>17000</v>
      </c>
      <c r="D597" s="178"/>
      <c r="E597" s="208">
        <v>1</v>
      </c>
      <c r="F597" s="208">
        <v>4000</v>
      </c>
      <c r="G597" s="208"/>
      <c r="H597" s="209"/>
      <c r="I597" s="209"/>
      <c r="J597" s="143"/>
    </row>
    <row r="598" spans="1:10" x14ac:dyDescent="0.25">
      <c r="A598" s="231" t="s">
        <v>837</v>
      </c>
      <c r="B598" s="207">
        <v>1</v>
      </c>
      <c r="C598" s="208">
        <v>14500</v>
      </c>
      <c r="D598" s="178"/>
      <c r="E598" s="208">
        <v>1</v>
      </c>
      <c r="F598" s="208">
        <v>4500</v>
      </c>
      <c r="G598" s="208"/>
      <c r="H598" s="209"/>
      <c r="I598" s="209"/>
      <c r="J598" s="143"/>
    </row>
    <row r="599" spans="1:10" x14ac:dyDescent="0.25">
      <c r="A599" s="226" t="s">
        <v>355</v>
      </c>
      <c r="B599" s="205">
        <v>1</v>
      </c>
      <c r="C599" s="208">
        <v>12000</v>
      </c>
      <c r="D599" s="178"/>
      <c r="E599" s="208">
        <v>1</v>
      </c>
      <c r="F599" s="208">
        <v>4500</v>
      </c>
      <c r="G599" s="208"/>
      <c r="H599" s="209"/>
      <c r="I599" s="209"/>
      <c r="J599" s="143"/>
    </row>
    <row r="600" spans="1:10" x14ac:dyDescent="0.25">
      <c r="A600" s="231" t="s">
        <v>839</v>
      </c>
      <c r="B600" s="207">
        <v>1</v>
      </c>
      <c r="C600" s="208">
        <v>7500</v>
      </c>
      <c r="D600" s="178"/>
      <c r="E600" s="208">
        <v>2</v>
      </c>
      <c r="F600" s="208">
        <v>8000</v>
      </c>
      <c r="G600" s="208"/>
      <c r="H600" s="209"/>
      <c r="I600" s="209"/>
      <c r="J600" s="232" t="s">
        <v>838</v>
      </c>
    </row>
    <row r="601" spans="1:10" x14ac:dyDescent="0.25">
      <c r="A601" s="231" t="s">
        <v>423</v>
      </c>
      <c r="B601" s="207">
        <v>1</v>
      </c>
      <c r="C601" s="208">
        <v>13300</v>
      </c>
      <c r="D601" s="178"/>
      <c r="E601" s="208">
        <v>1</v>
      </c>
      <c r="F601" s="208">
        <v>4500</v>
      </c>
      <c r="G601" s="208"/>
      <c r="H601" s="209"/>
      <c r="I601" s="209"/>
      <c r="J601" s="143" t="s">
        <v>840</v>
      </c>
    </row>
    <row r="602" spans="1:10" x14ac:dyDescent="0.25">
      <c r="A602" s="233" t="s">
        <v>307</v>
      </c>
      <c r="B602" s="207">
        <v>1</v>
      </c>
      <c r="C602" s="208">
        <v>32100</v>
      </c>
      <c r="D602" s="210"/>
      <c r="E602" s="178"/>
      <c r="F602" s="208"/>
      <c r="G602" s="208"/>
      <c r="H602" s="209"/>
      <c r="I602" s="209"/>
      <c r="J602" s="144"/>
    </row>
    <row r="603" spans="1:10" x14ac:dyDescent="0.25">
      <c r="A603" s="234" t="s">
        <v>841</v>
      </c>
      <c r="B603" s="222">
        <v>1</v>
      </c>
      <c r="C603" s="229"/>
      <c r="D603" s="235">
        <v>12500</v>
      </c>
      <c r="E603" s="178">
        <v>1</v>
      </c>
      <c r="F603" s="208">
        <v>4000</v>
      </c>
      <c r="G603" s="208"/>
      <c r="H603" s="209"/>
      <c r="I603" s="209"/>
      <c r="J603" s="143" t="s">
        <v>842</v>
      </c>
    </row>
    <row r="604" spans="1:10" x14ac:dyDescent="0.25">
      <c r="A604" s="233" t="s">
        <v>172</v>
      </c>
      <c r="B604" s="207">
        <v>1</v>
      </c>
      <c r="C604" s="211">
        <v>38500</v>
      </c>
      <c r="D604" s="210"/>
      <c r="E604" s="207">
        <v>1</v>
      </c>
      <c r="F604" s="208">
        <v>4500</v>
      </c>
      <c r="G604" s="208"/>
      <c r="H604" s="212"/>
      <c r="I604" s="212"/>
      <c r="J604" s="63"/>
    </row>
    <row r="605" spans="1:10" x14ac:dyDescent="0.25">
      <c r="A605" s="53" t="s">
        <v>219</v>
      </c>
      <c r="B605" s="213">
        <f>SUM(B580:B604)</f>
        <v>26</v>
      </c>
      <c r="C605" s="213">
        <f t="shared" ref="C605:J605" si="15">SUM(C580:C604)</f>
        <v>454400</v>
      </c>
      <c r="D605" s="213">
        <f t="shared" si="15"/>
        <v>79500</v>
      </c>
      <c r="E605" s="213">
        <f t="shared" si="15"/>
        <v>22</v>
      </c>
      <c r="F605" s="213">
        <f t="shared" si="15"/>
        <v>123000</v>
      </c>
      <c r="G605" s="213"/>
      <c r="H605" s="213">
        <f t="shared" si="15"/>
        <v>5</v>
      </c>
      <c r="I605" s="213"/>
      <c r="J605" s="198">
        <f t="shared" si="15"/>
        <v>33000</v>
      </c>
    </row>
    <row r="606" spans="1:10" x14ac:dyDescent="0.25">
      <c r="A606" s="79"/>
      <c r="B606" s="80"/>
      <c r="C606" s="80"/>
      <c r="D606" s="80"/>
      <c r="E606" s="80"/>
      <c r="F606" s="80"/>
      <c r="G606" s="80"/>
      <c r="H606" s="80"/>
      <c r="I606" s="80"/>
      <c r="J606" s="80"/>
    </row>
    <row r="607" spans="1:10" x14ac:dyDescent="0.25">
      <c r="A607" s="23">
        <v>454400</v>
      </c>
      <c r="B607" s="22" t="s">
        <v>38</v>
      </c>
      <c r="C607" s="141" t="s">
        <v>547</v>
      </c>
      <c r="D607" s="141"/>
      <c r="E607" s="81"/>
      <c r="F607" s="81"/>
      <c r="G607" s="81"/>
      <c r="H607" s="85"/>
      <c r="I607" s="85"/>
      <c r="J607" s="84"/>
    </row>
    <row r="610" spans="1:10" x14ac:dyDescent="0.25">
      <c r="A610" s="2203" t="s">
        <v>843</v>
      </c>
      <c r="B610" s="2204"/>
      <c r="C610" s="2204"/>
      <c r="D610" s="2204"/>
      <c r="E610" s="2204"/>
      <c r="F610" s="2204"/>
      <c r="G610" s="2204"/>
      <c r="H610" s="2204"/>
      <c r="I610" s="2204"/>
      <c r="J610" s="2204"/>
    </row>
    <row r="611" spans="1:10" x14ac:dyDescent="0.25">
      <c r="A611" s="6" t="s">
        <v>14</v>
      </c>
      <c r="B611" s="6" t="s">
        <v>5</v>
      </c>
      <c r="C611" s="6" t="s">
        <v>10</v>
      </c>
      <c r="D611" s="6" t="s">
        <v>11</v>
      </c>
      <c r="E611" s="6" t="s">
        <v>753</v>
      </c>
      <c r="F611" s="6" t="s">
        <v>27</v>
      </c>
      <c r="G611" s="6"/>
      <c r="H611" s="21" t="s">
        <v>33</v>
      </c>
      <c r="I611" s="21"/>
      <c r="J611" s="6" t="s">
        <v>32</v>
      </c>
    </row>
    <row r="612" spans="1:10" x14ac:dyDescent="0.25">
      <c r="A612" s="241" t="s">
        <v>477</v>
      </c>
      <c r="B612" s="207">
        <v>1</v>
      </c>
      <c r="C612" s="207"/>
      <c r="D612" s="207">
        <v>24000</v>
      </c>
      <c r="E612" s="207"/>
      <c r="F612" s="207"/>
      <c r="G612" s="207"/>
      <c r="H612" s="135" t="s">
        <v>848</v>
      </c>
      <c r="I612" s="135"/>
      <c r="J612" s="117">
        <v>500</v>
      </c>
    </row>
    <row r="613" spans="1:10" x14ac:dyDescent="0.25">
      <c r="A613" s="241" t="s">
        <v>107</v>
      </c>
      <c r="B613" s="207">
        <v>1</v>
      </c>
      <c r="C613" s="207">
        <v>9800</v>
      </c>
      <c r="D613" s="207"/>
      <c r="E613" s="207">
        <v>1</v>
      </c>
      <c r="F613" s="207">
        <v>4000</v>
      </c>
      <c r="G613" s="207"/>
      <c r="H613" s="135" t="s">
        <v>849</v>
      </c>
      <c r="I613" s="135"/>
      <c r="J613" s="117">
        <v>25000</v>
      </c>
    </row>
    <row r="614" spans="1:10" x14ac:dyDescent="0.25">
      <c r="A614" s="241" t="s">
        <v>234</v>
      </c>
      <c r="B614" s="207">
        <v>1</v>
      </c>
      <c r="C614" s="207">
        <v>14500</v>
      </c>
      <c r="D614" s="207"/>
      <c r="E614" s="207">
        <v>1</v>
      </c>
      <c r="F614" s="207">
        <v>4500</v>
      </c>
      <c r="G614" s="207"/>
      <c r="H614" s="135">
        <v>1</v>
      </c>
      <c r="I614" s="135"/>
      <c r="J614" s="117">
        <v>2000</v>
      </c>
    </row>
    <row r="615" spans="1:10" x14ac:dyDescent="0.25">
      <c r="A615" s="241" t="s">
        <v>393</v>
      </c>
      <c r="B615" s="207">
        <v>1</v>
      </c>
      <c r="C615" s="207">
        <v>21900</v>
      </c>
      <c r="D615" s="207"/>
      <c r="E615" s="207">
        <v>1</v>
      </c>
      <c r="F615" s="207">
        <v>5000</v>
      </c>
      <c r="G615" s="207"/>
      <c r="H615" s="135">
        <v>1</v>
      </c>
      <c r="I615" s="135"/>
      <c r="J615" s="117">
        <v>8000</v>
      </c>
    </row>
    <row r="616" spans="1:10" x14ac:dyDescent="0.25">
      <c r="A616" s="241" t="s">
        <v>844</v>
      </c>
      <c r="B616" s="207">
        <v>1</v>
      </c>
      <c r="C616" s="207"/>
      <c r="D616" s="207">
        <v>26000</v>
      </c>
      <c r="E616" s="207"/>
      <c r="F616" s="207"/>
      <c r="G616" s="207"/>
      <c r="H616" s="246">
        <v>1</v>
      </c>
      <c r="I616" s="246"/>
      <c r="J616" s="246">
        <v>4000</v>
      </c>
    </row>
    <row r="617" spans="1:10" x14ac:dyDescent="0.25">
      <c r="A617" s="241" t="s">
        <v>260</v>
      </c>
      <c r="B617" s="207">
        <v>1</v>
      </c>
      <c r="C617" s="207">
        <v>12100</v>
      </c>
      <c r="D617" s="207"/>
      <c r="E617" s="207">
        <v>1</v>
      </c>
      <c r="F617" s="207">
        <v>4000</v>
      </c>
      <c r="G617" s="539"/>
      <c r="H617" s="247">
        <v>1</v>
      </c>
      <c r="I617" s="247"/>
      <c r="J617" s="248">
        <v>1000</v>
      </c>
    </row>
    <row r="618" spans="1:10" x14ac:dyDescent="0.25">
      <c r="A618" s="241" t="s">
        <v>395</v>
      </c>
      <c r="B618" s="207">
        <v>1</v>
      </c>
      <c r="C618" s="207">
        <v>18500</v>
      </c>
      <c r="D618" s="207"/>
      <c r="E618" s="207">
        <v>1</v>
      </c>
      <c r="F618" s="207">
        <v>4000</v>
      </c>
      <c r="G618" s="207"/>
      <c r="H618" s="135" t="s">
        <v>109</v>
      </c>
      <c r="I618" s="135"/>
      <c r="J618" s="117">
        <v>4200</v>
      </c>
    </row>
    <row r="619" spans="1:10" x14ac:dyDescent="0.25">
      <c r="A619" s="241" t="s">
        <v>252</v>
      </c>
      <c r="B619" s="207">
        <v>1</v>
      </c>
      <c r="C619" s="207">
        <v>20900</v>
      </c>
      <c r="D619" s="207"/>
      <c r="E619" s="207"/>
      <c r="F619" s="207"/>
      <c r="G619" s="207"/>
      <c r="H619" s="236"/>
      <c r="I619" s="236"/>
      <c r="J619" s="237"/>
    </row>
    <row r="620" spans="1:10" x14ac:dyDescent="0.25">
      <c r="A620" s="241" t="s">
        <v>393</v>
      </c>
      <c r="B620" s="207">
        <v>1</v>
      </c>
      <c r="C620" s="207">
        <v>21900</v>
      </c>
      <c r="D620" s="207"/>
      <c r="E620" s="207">
        <v>1</v>
      </c>
      <c r="F620" s="207">
        <v>5000</v>
      </c>
      <c r="G620" s="207"/>
      <c r="H620" s="236"/>
      <c r="I620" s="236"/>
      <c r="J620" s="237"/>
    </row>
    <row r="621" spans="1:10" x14ac:dyDescent="0.25">
      <c r="A621" s="241" t="s">
        <v>475</v>
      </c>
      <c r="B621" s="207">
        <v>1</v>
      </c>
      <c r="C621" s="207">
        <v>20600</v>
      </c>
      <c r="D621" s="207"/>
      <c r="E621" s="207">
        <v>1</v>
      </c>
      <c r="F621" s="207">
        <v>4000</v>
      </c>
      <c r="G621" s="207"/>
      <c r="H621" s="236"/>
      <c r="I621" s="236"/>
      <c r="J621" s="237"/>
    </row>
    <row r="622" spans="1:10" x14ac:dyDescent="0.25">
      <c r="A622" s="241" t="s">
        <v>294</v>
      </c>
      <c r="B622" s="207">
        <v>2</v>
      </c>
      <c r="C622" s="207"/>
      <c r="D622" s="207">
        <v>32000</v>
      </c>
      <c r="E622" s="207">
        <v>2</v>
      </c>
      <c r="F622" s="207">
        <v>10000</v>
      </c>
      <c r="G622" s="207"/>
      <c r="H622" s="236"/>
      <c r="I622" s="236"/>
      <c r="J622" s="237"/>
    </row>
    <row r="623" spans="1:10" x14ac:dyDescent="0.25">
      <c r="A623" s="241" t="s">
        <v>845</v>
      </c>
      <c r="B623" s="207">
        <v>1</v>
      </c>
      <c r="C623" s="207"/>
      <c r="D623" s="207">
        <v>17000</v>
      </c>
      <c r="E623" s="207"/>
      <c r="F623" s="207"/>
      <c r="G623" s="207"/>
      <c r="H623" s="236"/>
      <c r="I623" s="236"/>
      <c r="J623" s="237"/>
    </row>
    <row r="624" spans="1:10" x14ac:dyDescent="0.25">
      <c r="A624" s="241" t="s">
        <v>91</v>
      </c>
      <c r="B624" s="207">
        <v>1</v>
      </c>
      <c r="C624" s="207">
        <v>14800</v>
      </c>
      <c r="D624" s="207"/>
      <c r="E624" s="207">
        <v>1</v>
      </c>
      <c r="F624" s="207">
        <v>4000</v>
      </c>
      <c r="G624" s="207"/>
      <c r="H624" s="236"/>
      <c r="I624" s="236"/>
      <c r="J624" s="237"/>
    </row>
    <row r="625" spans="1:10" x14ac:dyDescent="0.25">
      <c r="A625" s="241" t="s">
        <v>627</v>
      </c>
      <c r="B625" s="207">
        <v>1</v>
      </c>
      <c r="C625" s="207">
        <v>26500</v>
      </c>
      <c r="D625" s="207"/>
      <c r="E625" s="207"/>
      <c r="F625" s="207"/>
      <c r="G625" s="207"/>
      <c r="H625" s="236"/>
      <c r="I625" s="236"/>
      <c r="J625" s="237"/>
    </row>
    <row r="626" spans="1:10" x14ac:dyDescent="0.25">
      <c r="A626" s="241" t="s">
        <v>641</v>
      </c>
      <c r="B626" s="207">
        <v>1</v>
      </c>
      <c r="C626" s="207"/>
      <c r="D626" s="207">
        <v>13800</v>
      </c>
      <c r="E626" s="207"/>
      <c r="F626" s="207"/>
      <c r="G626" s="207"/>
      <c r="H626" s="236"/>
      <c r="I626" s="236"/>
      <c r="J626" s="238"/>
    </row>
    <row r="627" spans="1:10" x14ac:dyDescent="0.25">
      <c r="A627" s="241" t="s">
        <v>231</v>
      </c>
      <c r="B627" s="207">
        <v>2</v>
      </c>
      <c r="C627" s="208"/>
      <c r="D627" s="178">
        <v>170000</v>
      </c>
      <c r="E627" s="208"/>
      <c r="F627" s="208"/>
      <c r="G627" s="208"/>
      <c r="H627" s="135"/>
      <c r="I627" s="135"/>
      <c r="J627" s="117"/>
    </row>
    <row r="628" spans="1:10" x14ac:dyDescent="0.25">
      <c r="A628" s="241" t="s">
        <v>846</v>
      </c>
      <c r="B628" s="207">
        <v>1</v>
      </c>
      <c r="C628" s="208">
        <v>46000</v>
      </c>
      <c r="D628" s="178"/>
      <c r="E628" s="208">
        <v>1</v>
      </c>
      <c r="F628" s="208">
        <v>10000</v>
      </c>
      <c r="G628" s="208"/>
      <c r="H628" s="135"/>
      <c r="I628" s="135"/>
      <c r="J628" s="117" t="s">
        <v>847</v>
      </c>
    </row>
    <row r="629" spans="1:10" x14ac:dyDescent="0.25">
      <c r="A629" s="242" t="s">
        <v>94</v>
      </c>
      <c r="B629" s="207">
        <v>1</v>
      </c>
      <c r="D629" s="208">
        <v>25000</v>
      </c>
      <c r="E629" s="208">
        <v>1</v>
      </c>
      <c r="F629" s="208">
        <v>5000</v>
      </c>
      <c r="G629" s="208"/>
      <c r="H629" s="135"/>
      <c r="I629" s="135"/>
      <c r="J629" s="117"/>
    </row>
    <row r="630" spans="1:10" x14ac:dyDescent="0.25">
      <c r="A630" s="242" t="s">
        <v>673</v>
      </c>
      <c r="B630" s="207">
        <v>1</v>
      </c>
      <c r="C630" s="208">
        <v>19500</v>
      </c>
      <c r="D630" s="178"/>
      <c r="E630" s="208">
        <v>1</v>
      </c>
      <c r="F630" s="208">
        <v>4000</v>
      </c>
      <c r="G630" s="208"/>
      <c r="H630" s="135"/>
      <c r="I630" s="135"/>
      <c r="J630" s="117"/>
    </row>
    <row r="631" spans="1:10" x14ac:dyDescent="0.25">
      <c r="A631" s="242" t="s">
        <v>94</v>
      </c>
      <c r="B631" s="207">
        <v>1</v>
      </c>
      <c r="C631" s="208">
        <v>25500</v>
      </c>
      <c r="D631" s="178"/>
      <c r="E631" s="208">
        <v>1</v>
      </c>
      <c r="F631" s="208">
        <v>4500</v>
      </c>
      <c r="G631" s="208"/>
      <c r="H631" s="135"/>
      <c r="I631" s="135"/>
      <c r="J631" s="117"/>
    </row>
    <row r="632" spans="1:10" x14ac:dyDescent="0.25">
      <c r="A632" s="242" t="s">
        <v>850</v>
      </c>
      <c r="B632" s="207">
        <v>1</v>
      </c>
      <c r="C632" s="208">
        <v>18000</v>
      </c>
      <c r="D632" s="178"/>
      <c r="E632" s="208"/>
      <c r="F632" s="208"/>
      <c r="G632" s="208"/>
      <c r="H632" s="135"/>
      <c r="I632" s="135"/>
      <c r="J632" s="116"/>
    </row>
    <row r="633" spans="1:10" x14ac:dyDescent="0.25">
      <c r="A633" s="243" t="s">
        <v>673</v>
      </c>
      <c r="B633" s="207">
        <v>1</v>
      </c>
      <c r="D633" s="208">
        <v>19500</v>
      </c>
      <c r="E633" s="208">
        <v>1</v>
      </c>
      <c r="F633" s="208">
        <v>4000</v>
      </c>
      <c r="G633" s="208"/>
      <c r="H633" s="135"/>
      <c r="I633" s="135"/>
      <c r="J633" s="116"/>
    </row>
    <row r="634" spans="1:10" x14ac:dyDescent="0.25">
      <c r="A634" s="243" t="s">
        <v>550</v>
      </c>
      <c r="B634" s="207">
        <v>2</v>
      </c>
      <c r="C634" s="208">
        <v>62000</v>
      </c>
      <c r="D634" s="178"/>
      <c r="E634" s="208">
        <v>1</v>
      </c>
      <c r="F634" s="208">
        <v>8000</v>
      </c>
      <c r="G634" s="208"/>
      <c r="H634" s="135"/>
      <c r="I634" s="135"/>
      <c r="J634" s="116"/>
    </row>
    <row r="635" spans="1:10" x14ac:dyDescent="0.25">
      <c r="A635" s="243" t="s">
        <v>348</v>
      </c>
      <c r="B635" s="207">
        <v>1</v>
      </c>
      <c r="C635" s="208">
        <v>40500</v>
      </c>
      <c r="D635" s="178"/>
      <c r="E635" s="208"/>
      <c r="F635" s="208"/>
      <c r="G635" s="208"/>
      <c r="H635" s="135"/>
      <c r="I635" s="135"/>
      <c r="J635" s="116"/>
    </row>
    <row r="636" spans="1:10" x14ac:dyDescent="0.25">
      <c r="A636" s="244" t="s">
        <v>292</v>
      </c>
      <c r="B636" s="207">
        <v>1</v>
      </c>
      <c r="C636" s="208">
        <v>20200</v>
      </c>
      <c r="D636" s="178"/>
      <c r="E636" s="208">
        <v>1</v>
      </c>
      <c r="F636" s="208">
        <v>5000</v>
      </c>
      <c r="G636" s="208"/>
      <c r="H636" s="135"/>
      <c r="I636" s="135"/>
      <c r="J636" s="116"/>
    </row>
    <row r="637" spans="1:10" x14ac:dyDescent="0.25">
      <c r="A637" s="244" t="s">
        <v>260</v>
      </c>
      <c r="B637" s="207">
        <v>1</v>
      </c>
      <c r="C637" s="208">
        <v>12100</v>
      </c>
      <c r="D637" s="178"/>
      <c r="E637" s="208">
        <v>1</v>
      </c>
      <c r="F637" s="208">
        <v>4000</v>
      </c>
      <c r="G637" s="208"/>
      <c r="H637" s="135"/>
      <c r="I637" s="135"/>
      <c r="J637" s="117"/>
    </row>
    <row r="638" spans="1:10" x14ac:dyDescent="0.25">
      <c r="A638" s="245" t="s">
        <v>472</v>
      </c>
      <c r="B638" s="207">
        <v>1</v>
      </c>
      <c r="C638" s="208"/>
      <c r="D638" s="208">
        <v>15000</v>
      </c>
      <c r="E638" s="178"/>
      <c r="F638" s="208"/>
      <c r="G638" s="208"/>
      <c r="H638" s="135"/>
      <c r="I638" s="135"/>
      <c r="J638" s="240"/>
    </row>
    <row r="639" spans="1:10" x14ac:dyDescent="0.25">
      <c r="A639" s="231"/>
      <c r="B639" s="207"/>
      <c r="C639" s="208"/>
      <c r="D639" s="239"/>
      <c r="E639" s="178"/>
      <c r="F639" s="208"/>
      <c r="G639" s="208"/>
      <c r="H639" s="135"/>
      <c r="I639" s="135"/>
      <c r="J639" s="117"/>
    </row>
    <row r="640" spans="1:10" x14ac:dyDescent="0.25">
      <c r="A640" s="233"/>
      <c r="B640" s="207"/>
      <c r="C640" s="208"/>
      <c r="D640" s="239"/>
      <c r="E640" s="207"/>
      <c r="F640" s="208"/>
      <c r="G640" s="208"/>
      <c r="H640" s="127"/>
      <c r="I640" s="127"/>
      <c r="J640" s="60"/>
    </row>
    <row r="641" spans="1:11" x14ac:dyDescent="0.25">
      <c r="A641" s="53" t="s">
        <v>219</v>
      </c>
      <c r="B641" s="213">
        <f>SUM(B612:B640)</f>
        <v>30</v>
      </c>
      <c r="C641" s="213">
        <f t="shared" ref="C641:J641" si="16">SUM(C612:C640)</f>
        <v>425300</v>
      </c>
      <c r="D641" s="213">
        <f t="shared" si="16"/>
        <v>342300</v>
      </c>
      <c r="E641" s="213">
        <f t="shared" si="16"/>
        <v>18</v>
      </c>
      <c r="F641" s="213">
        <f t="shared" si="16"/>
        <v>89000</v>
      </c>
      <c r="G641" s="213"/>
      <c r="H641" s="213">
        <f t="shared" si="16"/>
        <v>4</v>
      </c>
      <c r="I641" s="213"/>
      <c r="J641" s="198">
        <f t="shared" si="16"/>
        <v>44700</v>
      </c>
      <c r="K641">
        <v>40500</v>
      </c>
    </row>
    <row r="642" spans="1:11" x14ac:dyDescent="0.25">
      <c r="A642" s="79"/>
      <c r="B642" s="80"/>
      <c r="C642" s="80"/>
      <c r="D642" s="80"/>
      <c r="E642" s="80"/>
      <c r="F642" s="80"/>
      <c r="G642" s="80"/>
      <c r="H642" s="80"/>
      <c r="I642" s="80"/>
      <c r="J642" s="80"/>
    </row>
    <row r="643" spans="1:11" x14ac:dyDescent="0.25">
      <c r="A643" s="23">
        <f>C641</f>
        <v>425300</v>
      </c>
      <c r="B643" s="22" t="s">
        <v>38</v>
      </c>
      <c r="C643" s="141" t="s">
        <v>547</v>
      </c>
      <c r="D643" s="141"/>
      <c r="E643" s="81"/>
      <c r="F643" s="81"/>
      <c r="G643" s="81"/>
      <c r="H643" s="85"/>
      <c r="I643" s="85"/>
      <c r="J643" s="84"/>
      <c r="K643" s="18">
        <f>A643-K641</f>
        <v>384800</v>
      </c>
    </row>
    <row r="646" spans="1:11" x14ac:dyDescent="0.25">
      <c r="A646" s="2203" t="s">
        <v>851</v>
      </c>
      <c r="B646" s="2204"/>
      <c r="C646" s="2204"/>
      <c r="D646" s="2204"/>
      <c r="E646" s="2204"/>
      <c r="F646" s="2204"/>
      <c r="G646" s="2204"/>
      <c r="H646" s="2204"/>
      <c r="I646" s="2204"/>
      <c r="J646" s="2204"/>
    </row>
    <row r="647" spans="1:11" x14ac:dyDescent="0.25">
      <c r="A647" s="6" t="s">
        <v>14</v>
      </c>
      <c r="B647" s="6" t="s">
        <v>5</v>
      </c>
      <c r="C647" s="6" t="s">
        <v>10</v>
      </c>
      <c r="D647" s="6" t="s">
        <v>11</v>
      </c>
      <c r="E647" s="6" t="s">
        <v>753</v>
      </c>
      <c r="F647" s="6" t="s">
        <v>27</v>
      </c>
      <c r="G647" s="6"/>
      <c r="H647" s="21" t="s">
        <v>33</v>
      </c>
      <c r="I647" s="21"/>
      <c r="J647" s="6" t="s">
        <v>32</v>
      </c>
    </row>
    <row r="648" spans="1:11" x14ac:dyDescent="0.25">
      <c r="A648" s="249" t="s">
        <v>852</v>
      </c>
      <c r="B648" s="207">
        <v>1</v>
      </c>
      <c r="C648" s="207">
        <v>15000</v>
      </c>
      <c r="D648" s="207"/>
      <c r="E648" s="207"/>
      <c r="F648" s="207"/>
      <c r="G648" s="207"/>
      <c r="H648" s="135">
        <v>1</v>
      </c>
      <c r="I648" s="135"/>
      <c r="J648" s="117">
        <v>4000</v>
      </c>
    </row>
    <row r="649" spans="1:11" x14ac:dyDescent="0.25">
      <c r="A649" s="249" t="s">
        <v>853</v>
      </c>
      <c r="B649" s="207">
        <v>1</v>
      </c>
      <c r="C649" s="207">
        <v>43000</v>
      </c>
      <c r="D649" s="207"/>
      <c r="E649" s="207">
        <v>1</v>
      </c>
      <c r="F649" s="207">
        <v>5000</v>
      </c>
      <c r="G649" s="207"/>
      <c r="H649" s="135">
        <v>1</v>
      </c>
      <c r="I649" s="135"/>
      <c r="J649" s="117">
        <v>4000</v>
      </c>
    </row>
    <row r="650" spans="1:11" x14ac:dyDescent="0.25">
      <c r="A650" s="249" t="s">
        <v>549</v>
      </c>
      <c r="B650" s="207">
        <v>1</v>
      </c>
      <c r="C650" s="207">
        <v>12500</v>
      </c>
      <c r="D650" s="207"/>
      <c r="E650" s="207">
        <v>1</v>
      </c>
      <c r="F650" s="207">
        <v>4000</v>
      </c>
      <c r="G650" s="207"/>
      <c r="H650" s="135">
        <v>1</v>
      </c>
      <c r="I650" s="135"/>
      <c r="J650" s="117">
        <v>4500</v>
      </c>
    </row>
    <row r="651" spans="1:11" x14ac:dyDescent="0.25">
      <c r="A651" s="249" t="s">
        <v>670</v>
      </c>
      <c r="B651" s="207">
        <v>1</v>
      </c>
      <c r="C651" s="207">
        <v>21000</v>
      </c>
      <c r="D651" s="207"/>
      <c r="E651" s="207">
        <v>1</v>
      </c>
      <c r="F651" s="207">
        <v>4500</v>
      </c>
      <c r="G651" s="207"/>
      <c r="H651" s="135">
        <v>2</v>
      </c>
      <c r="I651" s="135"/>
      <c r="J651" s="117">
        <v>8500</v>
      </c>
    </row>
    <row r="652" spans="1:11" x14ac:dyDescent="0.25">
      <c r="A652" s="249" t="s">
        <v>502</v>
      </c>
      <c r="B652" s="207">
        <v>1</v>
      </c>
      <c r="C652" s="207"/>
      <c r="D652" s="207">
        <v>40000</v>
      </c>
      <c r="E652" s="207">
        <v>1</v>
      </c>
      <c r="F652" s="207">
        <v>5000</v>
      </c>
      <c r="G652" s="207"/>
      <c r="H652" s="246"/>
      <c r="I652" s="246"/>
      <c r="J652" s="246"/>
    </row>
    <row r="653" spans="1:11" x14ac:dyDescent="0.25">
      <c r="A653" s="249" t="s">
        <v>660</v>
      </c>
      <c r="B653" s="207">
        <v>1</v>
      </c>
      <c r="C653" s="207">
        <v>37800</v>
      </c>
      <c r="D653" s="207"/>
      <c r="E653" s="207"/>
      <c r="F653" s="207"/>
      <c r="G653" s="539"/>
      <c r="H653" s="247" t="s">
        <v>109</v>
      </c>
      <c r="I653" s="247"/>
      <c r="J653" s="248">
        <v>4200</v>
      </c>
    </row>
    <row r="654" spans="1:11" x14ac:dyDescent="0.25">
      <c r="A654" s="249" t="s">
        <v>673</v>
      </c>
      <c r="B654" s="207">
        <v>1</v>
      </c>
      <c r="C654" s="207">
        <v>10000</v>
      </c>
      <c r="D654" s="207"/>
      <c r="E654" s="207">
        <v>1</v>
      </c>
      <c r="F654" s="207">
        <v>3000</v>
      </c>
      <c r="G654" s="207"/>
      <c r="H654" s="236"/>
      <c r="I654" s="236"/>
      <c r="J654" s="198" t="s">
        <v>854</v>
      </c>
    </row>
    <row r="655" spans="1:11" x14ac:dyDescent="0.25">
      <c r="A655" s="249" t="s">
        <v>503</v>
      </c>
      <c r="B655" s="207">
        <v>1</v>
      </c>
      <c r="C655" s="207">
        <v>13800</v>
      </c>
      <c r="D655" s="207"/>
      <c r="E655" s="207"/>
      <c r="F655" s="207"/>
      <c r="G655" s="207"/>
      <c r="H655" s="236"/>
      <c r="I655" s="236"/>
      <c r="J655" s="237"/>
    </row>
    <row r="656" spans="1:11" x14ac:dyDescent="0.25">
      <c r="A656" s="249" t="s">
        <v>393</v>
      </c>
      <c r="B656" s="207">
        <v>1</v>
      </c>
      <c r="C656" s="207"/>
      <c r="D656" s="207">
        <v>22000</v>
      </c>
      <c r="E656" s="207">
        <v>1</v>
      </c>
      <c r="F656" s="207">
        <v>5000</v>
      </c>
      <c r="G656" s="207"/>
      <c r="H656" s="236"/>
      <c r="I656" s="236"/>
      <c r="J656" s="237"/>
    </row>
    <row r="657" spans="1:11" x14ac:dyDescent="0.25">
      <c r="A657" s="249" t="s">
        <v>256</v>
      </c>
      <c r="B657" s="207">
        <v>1</v>
      </c>
      <c r="C657" s="207">
        <v>14100</v>
      </c>
      <c r="D657" s="207"/>
      <c r="E657" s="207">
        <v>1</v>
      </c>
      <c r="F657" s="207">
        <v>4500</v>
      </c>
      <c r="G657" s="207"/>
      <c r="H657" s="236"/>
      <c r="I657" s="236"/>
      <c r="J657" s="237"/>
    </row>
    <row r="658" spans="1:11" x14ac:dyDescent="0.25">
      <c r="A658" s="249" t="s">
        <v>852</v>
      </c>
      <c r="B658" s="207">
        <v>1</v>
      </c>
      <c r="C658" s="207">
        <v>15000</v>
      </c>
      <c r="D658" s="207"/>
      <c r="E658" s="207"/>
      <c r="F658" s="207"/>
      <c r="G658" s="207"/>
      <c r="H658" s="236"/>
      <c r="I658" s="236"/>
      <c r="J658" s="237"/>
    </row>
    <row r="659" spans="1:11" x14ac:dyDescent="0.25">
      <c r="A659" s="249" t="s">
        <v>289</v>
      </c>
      <c r="B659" s="207">
        <v>1</v>
      </c>
      <c r="C659" s="207">
        <v>38500</v>
      </c>
      <c r="D659" s="207"/>
      <c r="E659" s="207">
        <v>1</v>
      </c>
      <c r="F659" s="207">
        <v>4500</v>
      </c>
      <c r="G659" s="207"/>
      <c r="H659" s="236"/>
      <c r="I659" s="236"/>
      <c r="J659" s="237"/>
    </row>
    <row r="660" spans="1:11" x14ac:dyDescent="0.25">
      <c r="A660" s="249" t="s">
        <v>90</v>
      </c>
      <c r="B660" s="207">
        <v>1</v>
      </c>
      <c r="C660" s="207">
        <v>22000</v>
      </c>
      <c r="D660" s="207"/>
      <c r="E660" s="207"/>
      <c r="F660" s="207"/>
      <c r="G660" s="207"/>
      <c r="H660" s="236"/>
      <c r="I660" s="236"/>
      <c r="J660" s="237"/>
    </row>
    <row r="661" spans="1:11" x14ac:dyDescent="0.25">
      <c r="A661" s="249" t="s">
        <v>664</v>
      </c>
      <c r="B661" s="207">
        <v>1</v>
      </c>
      <c r="C661" s="207">
        <v>18000</v>
      </c>
      <c r="D661" s="207"/>
      <c r="E661" s="207"/>
      <c r="F661" s="207"/>
      <c r="G661" s="207"/>
      <c r="H661" s="236"/>
      <c r="I661" s="236"/>
      <c r="J661" s="238"/>
    </row>
    <row r="662" spans="1:11" x14ac:dyDescent="0.25">
      <c r="A662" s="249" t="s">
        <v>515</v>
      </c>
      <c r="B662" s="207">
        <v>1</v>
      </c>
      <c r="D662" s="178">
        <v>21000</v>
      </c>
      <c r="E662" s="208">
        <v>1</v>
      </c>
      <c r="F662" s="208">
        <v>4000</v>
      </c>
      <c r="G662" s="208"/>
      <c r="H662" s="135"/>
      <c r="I662" s="135"/>
      <c r="J662" s="117" t="s">
        <v>866</v>
      </c>
      <c r="K662" s="208"/>
    </row>
    <row r="663" spans="1:11" x14ac:dyDescent="0.25">
      <c r="A663" s="249" t="s">
        <v>673</v>
      </c>
      <c r="B663" s="207">
        <v>1</v>
      </c>
      <c r="C663" s="208"/>
      <c r="D663" s="178">
        <v>23000</v>
      </c>
      <c r="E663" s="208"/>
      <c r="F663" s="208"/>
      <c r="G663" s="208"/>
      <c r="H663" s="135"/>
      <c r="I663" s="135"/>
      <c r="J663" s="117"/>
    </row>
    <row r="664" spans="1:11" x14ac:dyDescent="0.25">
      <c r="A664" s="250" t="s">
        <v>528</v>
      </c>
      <c r="B664" s="207">
        <v>2</v>
      </c>
      <c r="C664" s="251">
        <v>52000</v>
      </c>
      <c r="D664" s="208"/>
      <c r="E664" s="208"/>
      <c r="F664" s="208"/>
      <c r="G664" s="208"/>
      <c r="H664" s="135"/>
      <c r="I664" s="135"/>
      <c r="J664" s="117"/>
    </row>
    <row r="665" spans="1:11" x14ac:dyDescent="0.25">
      <c r="A665" s="250" t="s">
        <v>607</v>
      </c>
      <c r="B665" s="207">
        <v>1</v>
      </c>
      <c r="C665" s="208"/>
      <c r="D665" s="178">
        <v>16400</v>
      </c>
      <c r="E665" s="208">
        <v>1</v>
      </c>
      <c r="F665" s="208">
        <v>4500</v>
      </c>
      <c r="G665" s="208"/>
      <c r="H665" s="135"/>
      <c r="I665" s="135"/>
      <c r="J665" s="117"/>
    </row>
    <row r="666" spans="1:11" x14ac:dyDescent="0.25">
      <c r="A666" s="250" t="s">
        <v>515</v>
      </c>
      <c r="B666" s="207">
        <v>1</v>
      </c>
      <c r="C666" s="208"/>
      <c r="D666" s="178">
        <v>26000</v>
      </c>
      <c r="E666" s="208"/>
      <c r="F666" s="208"/>
      <c r="G666" s="208"/>
      <c r="H666" s="135"/>
      <c r="I666" s="135"/>
      <c r="J666" s="117"/>
    </row>
    <row r="667" spans="1:11" x14ac:dyDescent="0.25">
      <c r="A667" s="250" t="s">
        <v>855</v>
      </c>
      <c r="B667" s="207">
        <v>1</v>
      </c>
      <c r="C667" s="208"/>
      <c r="D667" s="178">
        <v>17000</v>
      </c>
      <c r="E667" s="208">
        <v>1</v>
      </c>
      <c r="F667" s="208">
        <v>4000</v>
      </c>
      <c r="G667" s="208"/>
      <c r="H667" s="135"/>
      <c r="I667" s="135"/>
      <c r="J667" s="116"/>
    </row>
    <row r="668" spans="1:11" x14ac:dyDescent="0.25">
      <c r="A668" s="250" t="s">
        <v>856</v>
      </c>
      <c r="B668" s="207">
        <v>1</v>
      </c>
      <c r="C668" s="3">
        <v>22000</v>
      </c>
      <c r="D668" s="208"/>
      <c r="E668" s="208">
        <v>1</v>
      </c>
      <c r="F668" s="208">
        <v>2000</v>
      </c>
      <c r="G668" s="208"/>
      <c r="H668" s="135"/>
      <c r="I668" s="135"/>
      <c r="J668" s="116"/>
    </row>
    <row r="669" spans="1:11" x14ac:dyDescent="0.25">
      <c r="A669" s="250" t="s">
        <v>388</v>
      </c>
      <c r="B669" s="207">
        <v>1</v>
      </c>
      <c r="C669" s="208">
        <v>21500</v>
      </c>
      <c r="D669" s="178"/>
      <c r="E669" s="208">
        <v>1</v>
      </c>
      <c r="F669" s="208">
        <v>4500</v>
      </c>
      <c r="G669" s="208"/>
      <c r="H669" s="135"/>
      <c r="I669" s="135"/>
      <c r="J669" s="116"/>
    </row>
    <row r="670" spans="1:11" x14ac:dyDescent="0.25">
      <c r="A670" s="250" t="s">
        <v>457</v>
      </c>
      <c r="B670" s="207">
        <v>1</v>
      </c>
      <c r="C670" s="208">
        <v>22000</v>
      </c>
      <c r="D670" s="178"/>
      <c r="E670" s="208"/>
      <c r="F670" s="208"/>
      <c r="G670" s="208"/>
      <c r="H670" s="135"/>
      <c r="I670" s="135"/>
      <c r="J670" s="116" t="s">
        <v>857</v>
      </c>
    </row>
    <row r="671" spans="1:11" x14ac:dyDescent="0.25">
      <c r="A671" s="250" t="s">
        <v>502</v>
      </c>
      <c r="B671" s="207">
        <v>1</v>
      </c>
      <c r="C671" s="208">
        <v>45000</v>
      </c>
      <c r="D671" s="178"/>
      <c r="E671" s="208"/>
      <c r="F671" s="208"/>
      <c r="G671" s="208"/>
      <c r="H671" s="135"/>
      <c r="I671" s="135"/>
      <c r="J671" s="116"/>
    </row>
    <row r="672" spans="1:11" x14ac:dyDescent="0.25">
      <c r="A672" s="250" t="s">
        <v>94</v>
      </c>
      <c r="B672" s="207">
        <v>1</v>
      </c>
      <c r="C672" s="208">
        <v>30000</v>
      </c>
      <c r="D672" s="178"/>
      <c r="E672" s="208"/>
      <c r="F672" s="208"/>
      <c r="G672" s="208"/>
      <c r="H672" s="135"/>
      <c r="I672" s="135"/>
      <c r="J672" s="116"/>
    </row>
    <row r="673" spans="1:10" x14ac:dyDescent="0.25">
      <c r="A673" s="250" t="s">
        <v>551</v>
      </c>
      <c r="B673" s="207">
        <v>1</v>
      </c>
      <c r="C673" s="208">
        <v>18600</v>
      </c>
      <c r="D673" s="178"/>
      <c r="E673" s="208"/>
      <c r="F673" s="208"/>
      <c r="G673" s="208"/>
      <c r="H673" s="135"/>
      <c r="I673" s="135"/>
      <c r="J673" s="116"/>
    </row>
    <row r="674" spans="1:10" x14ac:dyDescent="0.25">
      <c r="A674" s="250" t="s">
        <v>588</v>
      </c>
      <c r="B674" s="207">
        <v>1</v>
      </c>
      <c r="C674" s="208">
        <v>10500</v>
      </c>
      <c r="D674" s="178"/>
      <c r="E674" s="208">
        <v>1</v>
      </c>
      <c r="F674" s="208">
        <v>4000</v>
      </c>
      <c r="G674" s="208"/>
      <c r="H674" s="135"/>
      <c r="I674" s="135"/>
      <c r="J674" s="116"/>
    </row>
    <row r="675" spans="1:10" x14ac:dyDescent="0.25">
      <c r="A675" s="249" t="s">
        <v>852</v>
      </c>
      <c r="B675" s="207">
        <v>1</v>
      </c>
      <c r="C675" s="208">
        <v>13000</v>
      </c>
      <c r="D675" s="178"/>
      <c r="E675" s="208">
        <v>1</v>
      </c>
      <c r="F675" s="208">
        <v>2000</v>
      </c>
      <c r="G675" s="208"/>
      <c r="H675" s="135"/>
      <c r="I675" s="135"/>
      <c r="J675" s="116"/>
    </row>
    <row r="676" spans="1:10" x14ac:dyDescent="0.25">
      <c r="A676" s="250" t="s">
        <v>266</v>
      </c>
      <c r="B676" s="207">
        <v>1</v>
      </c>
      <c r="C676" s="208">
        <v>6500</v>
      </c>
      <c r="D676" s="178"/>
      <c r="E676" s="208">
        <v>2</v>
      </c>
      <c r="F676" s="208">
        <v>8000</v>
      </c>
      <c r="G676" s="208"/>
      <c r="H676" s="135"/>
      <c r="I676" s="135"/>
      <c r="J676" s="116"/>
    </row>
    <row r="677" spans="1:10" x14ac:dyDescent="0.25">
      <c r="A677" s="250" t="s">
        <v>393</v>
      </c>
      <c r="B677" s="207">
        <v>1</v>
      </c>
      <c r="D677" s="208">
        <v>21900</v>
      </c>
      <c r="E677" s="208">
        <v>1</v>
      </c>
      <c r="F677" s="208">
        <v>5000</v>
      </c>
      <c r="G677" s="208"/>
      <c r="H677" s="135"/>
      <c r="I677" s="135"/>
      <c r="J677" s="116"/>
    </row>
    <row r="678" spans="1:10" x14ac:dyDescent="0.25">
      <c r="A678" s="250" t="s">
        <v>515</v>
      </c>
      <c r="B678" s="207">
        <v>1</v>
      </c>
      <c r="C678" s="208">
        <v>21500</v>
      </c>
      <c r="D678" s="178"/>
      <c r="E678" s="208">
        <v>1</v>
      </c>
      <c r="F678" s="208">
        <v>4500</v>
      </c>
      <c r="G678" s="208"/>
      <c r="H678" s="135"/>
      <c r="I678" s="135"/>
      <c r="J678" s="116"/>
    </row>
    <row r="679" spans="1:10" x14ac:dyDescent="0.25">
      <c r="A679" s="250" t="s">
        <v>389</v>
      </c>
      <c r="B679" s="207">
        <v>1</v>
      </c>
      <c r="C679" s="208">
        <v>14300</v>
      </c>
      <c r="D679" s="178"/>
      <c r="E679" s="208">
        <v>1</v>
      </c>
      <c r="F679" s="208">
        <v>4500</v>
      </c>
      <c r="G679" s="208"/>
      <c r="H679" s="135"/>
      <c r="I679" s="135"/>
      <c r="J679" s="116"/>
    </row>
    <row r="680" spans="1:10" x14ac:dyDescent="0.25">
      <c r="A680" s="250" t="s">
        <v>520</v>
      </c>
      <c r="B680" s="207">
        <v>1</v>
      </c>
      <c r="C680" s="208">
        <v>13000</v>
      </c>
      <c r="D680" s="178"/>
      <c r="E680" s="208">
        <v>1</v>
      </c>
      <c r="F680" s="208">
        <v>4000</v>
      </c>
      <c r="G680" s="208"/>
      <c r="H680" s="135"/>
      <c r="I680" s="135"/>
      <c r="J680" s="116"/>
    </row>
    <row r="681" spans="1:10" x14ac:dyDescent="0.25">
      <c r="A681" s="250" t="s">
        <v>858</v>
      </c>
      <c r="B681" s="207">
        <v>1</v>
      </c>
      <c r="C681" s="208">
        <v>22000</v>
      </c>
      <c r="D681" s="178"/>
      <c r="E681" s="208">
        <v>1</v>
      </c>
      <c r="F681" s="208">
        <v>4000</v>
      </c>
      <c r="G681" s="208"/>
      <c r="H681" s="135"/>
      <c r="I681" s="135"/>
      <c r="J681" s="116"/>
    </row>
    <row r="682" spans="1:10" x14ac:dyDescent="0.25">
      <c r="A682" s="250" t="s">
        <v>859</v>
      </c>
      <c r="B682" s="207">
        <v>1</v>
      </c>
      <c r="C682" s="208">
        <v>10500</v>
      </c>
      <c r="D682" s="178"/>
      <c r="E682" s="208"/>
      <c r="F682" s="208"/>
      <c r="G682" s="208"/>
      <c r="H682" s="135"/>
      <c r="I682" s="135"/>
      <c r="J682" s="117" t="s">
        <v>860</v>
      </c>
    </row>
    <row r="683" spans="1:10" x14ac:dyDescent="0.25">
      <c r="A683" s="250" t="s">
        <v>670</v>
      </c>
      <c r="B683" s="207">
        <v>1</v>
      </c>
      <c r="C683" s="208">
        <v>21500</v>
      </c>
      <c r="D683" s="178"/>
      <c r="E683" s="208">
        <v>1</v>
      </c>
      <c r="F683" s="208">
        <v>4000</v>
      </c>
      <c r="G683" s="208"/>
      <c r="H683" s="135"/>
      <c r="I683" s="135"/>
      <c r="J683" s="116"/>
    </row>
    <row r="684" spans="1:10" x14ac:dyDescent="0.25">
      <c r="A684" s="250" t="s">
        <v>609</v>
      </c>
      <c r="B684" s="207">
        <v>1</v>
      </c>
      <c r="C684" s="208">
        <v>18800</v>
      </c>
      <c r="D684" s="178"/>
      <c r="E684" s="208"/>
      <c r="F684" s="208"/>
      <c r="G684" s="208"/>
      <c r="H684" s="135"/>
      <c r="I684" s="135"/>
      <c r="J684" s="116"/>
    </row>
    <row r="685" spans="1:10" x14ac:dyDescent="0.25">
      <c r="A685" s="250" t="s">
        <v>861</v>
      </c>
      <c r="B685" s="207">
        <v>1</v>
      </c>
      <c r="C685" s="208">
        <v>26000</v>
      </c>
      <c r="D685" s="178"/>
      <c r="E685" s="208"/>
      <c r="F685" s="208"/>
      <c r="G685" s="208"/>
      <c r="H685" s="135"/>
      <c r="I685" s="135"/>
      <c r="J685" s="116"/>
    </row>
    <row r="686" spans="1:10" x14ac:dyDescent="0.25">
      <c r="A686" s="250" t="s">
        <v>393</v>
      </c>
      <c r="B686" s="207">
        <v>1</v>
      </c>
      <c r="C686" s="208"/>
      <c r="D686" s="178">
        <v>21900</v>
      </c>
      <c r="E686" s="208">
        <v>1</v>
      </c>
      <c r="F686" s="208">
        <v>5000</v>
      </c>
      <c r="G686" s="208"/>
      <c r="H686" s="135"/>
      <c r="I686" s="135"/>
      <c r="J686" s="116"/>
    </row>
    <row r="687" spans="1:10" x14ac:dyDescent="0.25">
      <c r="A687" s="250" t="s">
        <v>266</v>
      </c>
      <c r="B687" s="207">
        <v>1</v>
      </c>
      <c r="C687" s="208">
        <v>10500</v>
      </c>
      <c r="D687" s="178"/>
      <c r="E687" s="208">
        <v>1</v>
      </c>
      <c r="F687" s="208">
        <v>4000</v>
      </c>
      <c r="G687" s="208"/>
      <c r="H687" s="135"/>
      <c r="I687" s="135"/>
      <c r="J687" s="116"/>
    </row>
    <row r="688" spans="1:10" x14ac:dyDescent="0.25">
      <c r="A688" s="250" t="s">
        <v>502</v>
      </c>
      <c r="B688" s="207">
        <v>1</v>
      </c>
      <c r="C688" s="208">
        <v>40000</v>
      </c>
      <c r="D688" s="178"/>
      <c r="E688" s="208">
        <v>1</v>
      </c>
      <c r="F688" s="208">
        <v>5000</v>
      </c>
      <c r="G688" s="208"/>
      <c r="H688" s="135"/>
      <c r="I688" s="135"/>
      <c r="J688" s="116"/>
    </row>
    <row r="689" spans="1:10" x14ac:dyDescent="0.25">
      <c r="A689" s="250" t="s">
        <v>279</v>
      </c>
      <c r="B689" s="207">
        <v>2</v>
      </c>
      <c r="C689" s="208">
        <v>58000</v>
      </c>
      <c r="D689" s="178"/>
      <c r="E689" s="208"/>
      <c r="F689" s="208"/>
      <c r="G689" s="208"/>
      <c r="H689" s="135"/>
      <c r="I689" s="135"/>
      <c r="J689" s="116"/>
    </row>
    <row r="690" spans="1:10" x14ac:dyDescent="0.25">
      <c r="A690" s="250" t="s">
        <v>256</v>
      </c>
      <c r="B690" s="207">
        <v>1</v>
      </c>
      <c r="C690" s="208">
        <v>14100</v>
      </c>
      <c r="D690" s="178"/>
      <c r="E690" s="208">
        <v>1</v>
      </c>
      <c r="F690" s="208">
        <v>4500</v>
      </c>
      <c r="G690" s="208"/>
      <c r="H690" s="135"/>
      <c r="I690" s="135"/>
      <c r="J690" s="117"/>
    </row>
    <row r="691" spans="1:10" x14ac:dyDescent="0.25">
      <c r="A691" s="250" t="s">
        <v>588</v>
      </c>
      <c r="B691" s="207">
        <v>1</v>
      </c>
      <c r="C691" s="208">
        <v>10500</v>
      </c>
      <c r="D691" s="178"/>
      <c r="E691" s="208">
        <v>1</v>
      </c>
      <c r="F691" s="208">
        <v>4000</v>
      </c>
      <c r="G691" s="208"/>
      <c r="H691" s="135"/>
      <c r="I691" s="135"/>
      <c r="J691" s="240"/>
    </row>
    <row r="692" spans="1:10" x14ac:dyDescent="0.25">
      <c r="A692" s="250" t="s">
        <v>752</v>
      </c>
      <c r="B692" s="207">
        <v>1</v>
      </c>
      <c r="C692" s="208">
        <v>32000</v>
      </c>
      <c r="D692" s="239"/>
      <c r="E692" s="178"/>
      <c r="F692" s="208"/>
      <c r="G692" s="208"/>
      <c r="H692" s="135"/>
      <c r="I692" s="135"/>
      <c r="J692" s="117"/>
    </row>
    <row r="693" spans="1:10" x14ac:dyDescent="0.25">
      <c r="A693" s="250" t="s">
        <v>266</v>
      </c>
      <c r="B693" s="207">
        <v>1</v>
      </c>
      <c r="C693" s="208">
        <v>14500</v>
      </c>
      <c r="D693" s="239"/>
      <c r="E693" s="178"/>
      <c r="F693" s="208"/>
      <c r="G693" s="208"/>
      <c r="H693" s="135"/>
      <c r="I693" s="135"/>
      <c r="J693" s="117"/>
    </row>
    <row r="694" spans="1:10" x14ac:dyDescent="0.25">
      <c r="A694" s="250" t="s">
        <v>664</v>
      </c>
      <c r="B694" s="207">
        <v>1</v>
      </c>
      <c r="C694" s="208">
        <v>20000</v>
      </c>
      <c r="D694" s="239"/>
      <c r="E694" s="178"/>
      <c r="F694" s="208"/>
      <c r="G694" s="208"/>
      <c r="H694" s="135"/>
      <c r="I694" s="135"/>
      <c r="J694" s="117"/>
    </row>
    <row r="695" spans="1:10" x14ac:dyDescent="0.25">
      <c r="A695" s="66" t="s">
        <v>862</v>
      </c>
      <c r="B695" s="252">
        <v>1</v>
      </c>
      <c r="C695" s="208"/>
      <c r="D695" s="239"/>
      <c r="E695" s="178"/>
      <c r="F695" s="208"/>
      <c r="G695" s="208"/>
      <c r="H695" s="135"/>
      <c r="I695" s="135"/>
      <c r="J695" s="117" t="s">
        <v>863</v>
      </c>
    </row>
    <row r="696" spans="1:10" x14ac:dyDescent="0.25">
      <c r="A696" s="250" t="s">
        <v>141</v>
      </c>
      <c r="B696" s="207">
        <v>2</v>
      </c>
      <c r="C696" s="208">
        <v>32000</v>
      </c>
      <c r="D696" s="239"/>
      <c r="E696" s="178">
        <v>2</v>
      </c>
      <c r="F696" s="208">
        <v>10000</v>
      </c>
      <c r="G696" s="208"/>
      <c r="H696" s="135"/>
      <c r="I696" s="135"/>
      <c r="J696" s="117"/>
    </row>
    <row r="697" spans="1:10" x14ac:dyDescent="0.25">
      <c r="A697" s="250" t="s">
        <v>260</v>
      </c>
      <c r="B697" s="207">
        <v>1</v>
      </c>
      <c r="C697" s="208"/>
      <c r="D697" s="207">
        <v>12100</v>
      </c>
      <c r="E697" s="178">
        <v>1</v>
      </c>
      <c r="F697" s="208">
        <v>4000</v>
      </c>
      <c r="G697" s="208"/>
      <c r="H697" s="135"/>
      <c r="I697" s="135"/>
      <c r="J697" s="117"/>
    </row>
    <row r="698" spans="1:10" x14ac:dyDescent="0.25">
      <c r="A698" s="250" t="s">
        <v>864</v>
      </c>
      <c r="B698" s="207">
        <v>1</v>
      </c>
      <c r="C698" s="208">
        <v>22000</v>
      </c>
      <c r="D698" s="239"/>
      <c r="E698" s="178"/>
      <c r="F698" s="208"/>
      <c r="G698" s="208"/>
      <c r="H698" s="135"/>
      <c r="I698" s="135"/>
      <c r="J698" s="117"/>
    </row>
    <row r="699" spans="1:10" x14ac:dyDescent="0.25">
      <c r="A699" s="250" t="s">
        <v>752</v>
      </c>
      <c r="B699" s="207">
        <v>1</v>
      </c>
      <c r="C699" s="208">
        <v>27500</v>
      </c>
      <c r="D699" s="239"/>
      <c r="E699" s="178">
        <v>1</v>
      </c>
      <c r="F699" s="208">
        <v>4500</v>
      </c>
      <c r="G699" s="208"/>
      <c r="H699" s="135"/>
      <c r="I699" s="135"/>
      <c r="J699" s="117"/>
    </row>
    <row r="700" spans="1:10" x14ac:dyDescent="0.25">
      <c r="A700" s="250" t="s">
        <v>696</v>
      </c>
      <c r="B700" s="207">
        <v>1</v>
      </c>
      <c r="C700" s="208">
        <v>19000</v>
      </c>
      <c r="D700" s="239"/>
      <c r="E700" s="178"/>
      <c r="F700" s="208"/>
      <c r="G700" s="208"/>
      <c r="H700" s="135"/>
      <c r="I700" s="135"/>
      <c r="J700" s="117"/>
    </row>
    <row r="701" spans="1:10" x14ac:dyDescent="0.25">
      <c r="A701" s="66" t="s">
        <v>91</v>
      </c>
      <c r="B701" s="207">
        <v>1</v>
      </c>
      <c r="C701" s="208"/>
      <c r="D701" s="239"/>
      <c r="E701" s="178"/>
      <c r="F701" s="208"/>
      <c r="G701" s="208"/>
      <c r="H701" s="135"/>
      <c r="I701" s="135"/>
      <c r="J701" s="117" t="s">
        <v>865</v>
      </c>
    </row>
    <row r="702" spans="1:10" x14ac:dyDescent="0.25">
      <c r="A702" s="253" t="s">
        <v>528</v>
      </c>
      <c r="B702" s="207">
        <v>1</v>
      </c>
      <c r="C702" s="208">
        <v>26000</v>
      </c>
      <c r="D702" s="239"/>
      <c r="E702" s="207"/>
      <c r="F702" s="208"/>
      <c r="G702" s="208"/>
      <c r="H702" s="127"/>
      <c r="I702" s="127"/>
      <c r="J702" s="60"/>
    </row>
    <row r="703" spans="1:10" x14ac:dyDescent="0.25">
      <c r="A703" s="53" t="s">
        <v>219</v>
      </c>
      <c r="B703" s="213">
        <f t="shared" ref="B703:J703" si="17">SUM(B648:B702)</f>
        <v>58</v>
      </c>
      <c r="C703" s="213">
        <f t="shared" si="17"/>
        <v>975500</v>
      </c>
      <c r="D703" s="213">
        <f t="shared" si="17"/>
        <v>221300</v>
      </c>
      <c r="E703" s="213">
        <f t="shared" si="17"/>
        <v>32</v>
      </c>
      <c r="F703" s="213">
        <f t="shared" si="17"/>
        <v>135500</v>
      </c>
      <c r="G703" s="213"/>
      <c r="H703" s="213">
        <f t="shared" si="17"/>
        <v>5</v>
      </c>
      <c r="I703" s="213"/>
      <c r="J703" s="198">
        <f t="shared" si="17"/>
        <v>25200</v>
      </c>
    </row>
    <row r="704" spans="1:10" x14ac:dyDescent="0.25">
      <c r="A704" s="79"/>
      <c r="B704" s="80"/>
      <c r="C704" s="80"/>
      <c r="D704" s="80"/>
      <c r="E704" s="80"/>
      <c r="F704" s="80"/>
      <c r="G704" s="80"/>
      <c r="H704" s="80"/>
      <c r="I704" s="80"/>
      <c r="J704" s="80"/>
    </row>
    <row r="705" spans="1:10" x14ac:dyDescent="0.25">
      <c r="A705" s="23">
        <f>C703</f>
        <v>975500</v>
      </c>
      <c r="B705" s="22" t="s">
        <v>38</v>
      </c>
      <c r="C705" s="141" t="s">
        <v>547</v>
      </c>
      <c r="D705" s="141"/>
      <c r="E705" s="81"/>
      <c r="F705" s="81"/>
      <c r="G705" s="81"/>
      <c r="H705" s="85"/>
      <c r="I705" s="85"/>
      <c r="J705" s="84"/>
    </row>
    <row r="708" spans="1:10" x14ac:dyDescent="0.25">
      <c r="A708" s="2203" t="s">
        <v>867</v>
      </c>
      <c r="B708" s="2204"/>
      <c r="C708" s="2204"/>
      <c r="D708" s="2204"/>
      <c r="E708" s="2204"/>
      <c r="F708" s="2204"/>
      <c r="G708" s="2204"/>
      <c r="H708" s="2204"/>
      <c r="I708" s="2204"/>
      <c r="J708" s="2204"/>
    </row>
    <row r="709" spans="1:10" x14ac:dyDescent="0.25">
      <c r="A709" s="6" t="s">
        <v>14</v>
      </c>
      <c r="B709" s="6" t="s">
        <v>5</v>
      </c>
      <c r="C709" s="6" t="s">
        <v>10</v>
      </c>
      <c r="D709" s="6" t="s">
        <v>11</v>
      </c>
      <c r="E709" s="6" t="s">
        <v>753</v>
      </c>
      <c r="F709" s="6" t="s">
        <v>27</v>
      </c>
      <c r="G709" s="6"/>
      <c r="H709" s="21" t="s">
        <v>33</v>
      </c>
      <c r="I709" s="21"/>
      <c r="J709" s="6" t="s">
        <v>32</v>
      </c>
    </row>
    <row r="710" spans="1:10" x14ac:dyDescent="0.25">
      <c r="A710" s="265" t="s">
        <v>390</v>
      </c>
      <c r="B710" s="254">
        <v>1</v>
      </c>
      <c r="C710" s="254">
        <v>26000</v>
      </c>
      <c r="D710" s="254"/>
      <c r="E710" s="254"/>
      <c r="F710" s="254"/>
      <c r="G710" s="254"/>
      <c r="H710" s="255">
        <v>1</v>
      </c>
      <c r="I710" s="255"/>
      <c r="J710" s="254">
        <v>4500</v>
      </c>
    </row>
    <row r="711" spans="1:10" x14ac:dyDescent="0.25">
      <c r="A711" s="265" t="s">
        <v>680</v>
      </c>
      <c r="B711" s="254">
        <v>1</v>
      </c>
      <c r="C711" s="254">
        <v>23500</v>
      </c>
      <c r="D711" s="254"/>
      <c r="E711" s="254">
        <v>1</v>
      </c>
      <c r="F711" s="254">
        <v>4000</v>
      </c>
      <c r="G711" s="254"/>
      <c r="H711" s="255">
        <v>5</v>
      </c>
      <c r="I711" s="255"/>
      <c r="J711" s="254">
        <v>22500</v>
      </c>
    </row>
    <row r="712" spans="1:10" x14ac:dyDescent="0.25">
      <c r="A712" s="265" t="s">
        <v>673</v>
      </c>
      <c r="B712" s="254">
        <v>1</v>
      </c>
      <c r="C712" s="254">
        <v>19500</v>
      </c>
      <c r="D712" s="254"/>
      <c r="E712" s="254">
        <v>1</v>
      </c>
      <c r="F712" s="254">
        <v>4000</v>
      </c>
      <c r="G712" s="254"/>
      <c r="H712" s="255">
        <v>2</v>
      </c>
      <c r="I712" s="255"/>
      <c r="J712" s="254">
        <v>10000</v>
      </c>
    </row>
    <row r="713" spans="1:10" x14ac:dyDescent="0.25">
      <c r="A713" s="265" t="s">
        <v>663</v>
      </c>
      <c r="B713" s="254">
        <v>1</v>
      </c>
      <c r="C713" s="254">
        <v>12500</v>
      </c>
      <c r="D713" s="254"/>
      <c r="E713" s="254">
        <v>1</v>
      </c>
      <c r="F713" s="254">
        <v>4000</v>
      </c>
      <c r="G713" s="254"/>
      <c r="H713" s="255">
        <v>1</v>
      </c>
      <c r="I713" s="255"/>
      <c r="J713" s="254">
        <v>4000</v>
      </c>
    </row>
    <row r="714" spans="1:10" x14ac:dyDescent="0.25">
      <c r="A714" s="265" t="s">
        <v>868</v>
      </c>
      <c r="B714" s="254">
        <v>1</v>
      </c>
      <c r="C714" s="254">
        <v>26900</v>
      </c>
      <c r="D714" s="254"/>
      <c r="E714" s="254"/>
      <c r="F714" s="254"/>
      <c r="G714" s="254"/>
      <c r="H714" s="255">
        <v>1</v>
      </c>
      <c r="I714" s="255"/>
      <c r="J714" s="254">
        <v>10000</v>
      </c>
    </row>
    <row r="715" spans="1:10" x14ac:dyDescent="0.25">
      <c r="A715" s="265" t="s">
        <v>646</v>
      </c>
      <c r="B715" s="254">
        <v>1</v>
      </c>
      <c r="C715" s="254">
        <v>16500</v>
      </c>
      <c r="D715" s="254"/>
      <c r="E715" s="254"/>
      <c r="F715" s="254"/>
      <c r="G715" s="254"/>
      <c r="H715" s="255">
        <v>1</v>
      </c>
      <c r="I715" s="255"/>
      <c r="J715" s="254">
        <v>2000</v>
      </c>
    </row>
    <row r="716" spans="1:10" x14ac:dyDescent="0.25">
      <c r="A716" s="265" t="s">
        <v>869</v>
      </c>
      <c r="B716" s="254">
        <v>1</v>
      </c>
      <c r="C716" s="254">
        <v>13000</v>
      </c>
      <c r="D716" s="254"/>
      <c r="E716" s="254">
        <v>1</v>
      </c>
      <c r="F716" s="254">
        <v>2000</v>
      </c>
      <c r="G716" s="254"/>
      <c r="H716" s="255">
        <v>3</v>
      </c>
      <c r="I716" s="255"/>
      <c r="J716" s="254">
        <v>1500</v>
      </c>
    </row>
    <row r="717" spans="1:10" x14ac:dyDescent="0.25">
      <c r="A717" s="265" t="s">
        <v>588</v>
      </c>
      <c r="B717" s="254">
        <v>1</v>
      </c>
      <c r="C717" s="254">
        <v>10500</v>
      </c>
      <c r="D717" s="254"/>
      <c r="E717" s="254">
        <v>1</v>
      </c>
      <c r="F717" s="254">
        <v>4000</v>
      </c>
      <c r="G717" s="254"/>
      <c r="H717" s="255">
        <v>1</v>
      </c>
      <c r="I717" s="255"/>
      <c r="J717" s="254">
        <v>4000</v>
      </c>
    </row>
    <row r="718" spans="1:10" x14ac:dyDescent="0.25">
      <c r="A718" s="265" t="s">
        <v>588</v>
      </c>
      <c r="B718" s="254">
        <v>1</v>
      </c>
      <c r="C718" s="254">
        <v>10500</v>
      </c>
      <c r="D718" s="254"/>
      <c r="E718" s="254">
        <v>1</v>
      </c>
      <c r="F718" s="254">
        <v>4000</v>
      </c>
      <c r="G718" s="254"/>
      <c r="H718" s="255">
        <v>2</v>
      </c>
      <c r="I718" s="255"/>
      <c r="J718" s="254">
        <v>8000</v>
      </c>
    </row>
    <row r="719" spans="1:10" x14ac:dyDescent="0.25">
      <c r="A719" s="265" t="s">
        <v>266</v>
      </c>
      <c r="B719" s="254">
        <v>1</v>
      </c>
      <c r="C719" s="254">
        <v>10500</v>
      </c>
      <c r="D719" s="254"/>
      <c r="E719" s="254">
        <v>1</v>
      </c>
      <c r="F719" s="254">
        <v>4000</v>
      </c>
      <c r="G719" s="254"/>
      <c r="H719" s="255">
        <v>1</v>
      </c>
      <c r="I719" s="255"/>
      <c r="J719" s="254">
        <v>4500</v>
      </c>
    </row>
    <row r="720" spans="1:10" x14ac:dyDescent="0.25">
      <c r="A720" s="265" t="s">
        <v>870</v>
      </c>
      <c r="B720" s="254">
        <v>1</v>
      </c>
      <c r="C720" s="254">
        <v>21500</v>
      </c>
      <c r="D720" s="254"/>
      <c r="E720" s="254">
        <v>1</v>
      </c>
      <c r="F720" s="254">
        <v>2500</v>
      </c>
      <c r="G720" s="254"/>
      <c r="H720" s="255">
        <v>1</v>
      </c>
      <c r="I720" s="255"/>
      <c r="J720" s="254">
        <v>4000</v>
      </c>
    </row>
    <row r="721" spans="1:10" x14ac:dyDescent="0.25">
      <c r="A721" s="265" t="s">
        <v>697</v>
      </c>
      <c r="B721" s="254">
        <v>1</v>
      </c>
      <c r="C721" s="254">
        <v>27500</v>
      </c>
      <c r="D721" s="254"/>
      <c r="E721" s="254">
        <v>1</v>
      </c>
      <c r="F721" s="254">
        <v>4000</v>
      </c>
      <c r="G721" s="254"/>
      <c r="H721" s="255">
        <v>1</v>
      </c>
      <c r="I721" s="255"/>
      <c r="J721" s="254">
        <v>4500</v>
      </c>
    </row>
    <row r="722" spans="1:10" x14ac:dyDescent="0.25">
      <c r="A722" s="265" t="s">
        <v>289</v>
      </c>
      <c r="B722" s="254">
        <v>1</v>
      </c>
      <c r="C722" s="254">
        <v>38000</v>
      </c>
      <c r="D722" s="254"/>
      <c r="E722" s="254">
        <v>1</v>
      </c>
      <c r="F722" s="254">
        <v>5000</v>
      </c>
      <c r="G722" s="254"/>
      <c r="H722" s="255">
        <v>1</v>
      </c>
      <c r="I722" s="255"/>
      <c r="J722" s="254">
        <v>4000</v>
      </c>
    </row>
    <row r="723" spans="1:10" x14ac:dyDescent="0.25">
      <c r="A723" s="265" t="s">
        <v>871</v>
      </c>
      <c r="B723" s="254">
        <v>1</v>
      </c>
      <c r="C723" s="254">
        <v>11700</v>
      </c>
      <c r="D723" s="254"/>
      <c r="E723" s="254">
        <v>1</v>
      </c>
      <c r="F723" s="254">
        <v>2000</v>
      </c>
      <c r="G723" s="254"/>
      <c r="H723" s="255">
        <v>2</v>
      </c>
      <c r="I723" s="255"/>
      <c r="J723" s="254">
        <v>8000</v>
      </c>
    </row>
    <row r="724" spans="1:10" x14ac:dyDescent="0.25">
      <c r="A724" s="265" t="s">
        <v>91</v>
      </c>
      <c r="B724" s="254">
        <v>1</v>
      </c>
      <c r="C724" s="254">
        <v>14300</v>
      </c>
      <c r="D724" s="254"/>
      <c r="E724" s="254">
        <v>1</v>
      </c>
      <c r="F724" s="254">
        <v>4500</v>
      </c>
      <c r="G724" s="254"/>
      <c r="H724" s="144">
        <v>1</v>
      </c>
      <c r="I724" s="144"/>
      <c r="J724" s="143">
        <v>4000</v>
      </c>
    </row>
    <row r="725" spans="1:10" x14ac:dyDescent="0.25">
      <c r="A725" s="265" t="s">
        <v>872</v>
      </c>
      <c r="B725" s="254">
        <v>1</v>
      </c>
      <c r="C725" s="254">
        <v>15000</v>
      </c>
      <c r="D725" s="254"/>
      <c r="E725" s="254"/>
      <c r="F725" s="254"/>
      <c r="G725" s="254"/>
      <c r="H725" s="267" t="s">
        <v>879</v>
      </c>
      <c r="I725" s="267"/>
      <c r="J725" s="254">
        <v>6000</v>
      </c>
    </row>
    <row r="726" spans="1:10" x14ac:dyDescent="0.25">
      <c r="A726" s="265" t="s">
        <v>388</v>
      </c>
      <c r="B726" s="254">
        <v>1</v>
      </c>
      <c r="C726" s="254">
        <v>20000</v>
      </c>
      <c r="D726" s="254"/>
      <c r="E726" s="254">
        <v>1</v>
      </c>
      <c r="F726" s="254">
        <v>5000</v>
      </c>
      <c r="G726" s="254"/>
      <c r="H726" s="255"/>
      <c r="I726" s="255"/>
      <c r="J726" s="254"/>
    </row>
    <row r="727" spans="1:10" x14ac:dyDescent="0.25">
      <c r="A727" s="286" t="s">
        <v>91</v>
      </c>
      <c r="B727" s="287">
        <v>1</v>
      </c>
      <c r="C727" s="287">
        <v>18800</v>
      </c>
      <c r="D727" s="287"/>
      <c r="E727" s="287"/>
      <c r="F727" s="287"/>
      <c r="G727" s="287"/>
      <c r="H727" s="288"/>
      <c r="I727" s="288"/>
      <c r="J727" s="289"/>
    </row>
    <row r="728" spans="1:10" x14ac:dyDescent="0.25">
      <c r="A728" s="265" t="s">
        <v>291</v>
      </c>
      <c r="B728" s="254">
        <v>1</v>
      </c>
      <c r="C728" s="254">
        <v>17900</v>
      </c>
      <c r="D728" s="254"/>
      <c r="E728" s="254"/>
      <c r="F728" s="254"/>
      <c r="G728" s="254"/>
      <c r="H728" s="255"/>
      <c r="I728" s="255"/>
      <c r="J728" s="254"/>
    </row>
    <row r="729" spans="1:10" x14ac:dyDescent="0.25">
      <c r="A729" s="265" t="s">
        <v>122</v>
      </c>
      <c r="B729" s="254">
        <v>1</v>
      </c>
      <c r="C729" s="254">
        <v>43000</v>
      </c>
      <c r="D729" s="254"/>
      <c r="E729" s="254"/>
      <c r="F729" s="254"/>
      <c r="G729" s="254"/>
      <c r="H729" s="255"/>
      <c r="I729" s="255"/>
      <c r="J729" s="254"/>
    </row>
    <row r="730" spans="1:10" x14ac:dyDescent="0.25">
      <c r="A730" s="265" t="s">
        <v>631</v>
      </c>
      <c r="B730" s="254">
        <v>1</v>
      </c>
      <c r="C730" s="254">
        <v>13000</v>
      </c>
      <c r="D730" s="254"/>
      <c r="E730" s="254">
        <v>1</v>
      </c>
      <c r="F730" s="254">
        <v>4000</v>
      </c>
      <c r="G730" s="254"/>
      <c r="H730" s="255"/>
      <c r="I730" s="255"/>
      <c r="J730" s="254"/>
    </row>
    <row r="731" spans="1:10" x14ac:dyDescent="0.25">
      <c r="A731" s="265" t="s">
        <v>654</v>
      </c>
      <c r="B731" s="254">
        <v>1</v>
      </c>
      <c r="C731" s="254">
        <v>37000</v>
      </c>
      <c r="D731" s="254"/>
      <c r="E731" s="254"/>
      <c r="F731" s="254"/>
      <c r="G731" s="254"/>
      <c r="H731" s="255"/>
      <c r="I731" s="255"/>
      <c r="J731" s="254"/>
    </row>
    <row r="732" spans="1:10" x14ac:dyDescent="0.25">
      <c r="A732" s="265" t="s">
        <v>105</v>
      </c>
      <c r="B732" s="254">
        <v>1</v>
      </c>
      <c r="C732" s="254">
        <v>18800</v>
      </c>
      <c r="D732" s="254"/>
      <c r="E732" s="254">
        <v>1</v>
      </c>
      <c r="F732" s="254">
        <v>4000</v>
      </c>
      <c r="G732" s="254"/>
      <c r="H732" s="255"/>
      <c r="I732" s="255"/>
      <c r="J732" s="254"/>
    </row>
    <row r="733" spans="1:10" x14ac:dyDescent="0.25">
      <c r="A733" s="265" t="s">
        <v>260</v>
      </c>
      <c r="B733" s="254">
        <v>1</v>
      </c>
      <c r="C733" s="254">
        <v>16000</v>
      </c>
      <c r="D733" s="254"/>
      <c r="E733" s="254"/>
      <c r="F733" s="254"/>
      <c r="G733" s="254"/>
      <c r="H733" s="255"/>
      <c r="I733" s="255"/>
      <c r="J733" s="254"/>
    </row>
    <row r="734" spans="1:10" x14ac:dyDescent="0.25">
      <c r="A734" s="265" t="s">
        <v>256</v>
      </c>
      <c r="B734" s="254">
        <v>1</v>
      </c>
      <c r="C734" s="254">
        <v>14000</v>
      </c>
      <c r="D734" s="254"/>
      <c r="E734" s="254">
        <v>1</v>
      </c>
      <c r="F734" s="254">
        <v>4500</v>
      </c>
      <c r="G734" s="254"/>
      <c r="H734" s="255"/>
      <c r="I734" s="255"/>
      <c r="J734" s="254"/>
    </row>
    <row r="735" spans="1:10" x14ac:dyDescent="0.25">
      <c r="A735" s="265" t="s">
        <v>179</v>
      </c>
      <c r="B735" s="254">
        <v>1</v>
      </c>
      <c r="C735" s="254">
        <v>27500</v>
      </c>
      <c r="D735" s="254"/>
      <c r="E735" s="254"/>
      <c r="F735" s="254"/>
      <c r="G735" s="254"/>
      <c r="H735" s="255"/>
      <c r="I735" s="255"/>
      <c r="J735" s="254"/>
    </row>
    <row r="736" spans="1:10" x14ac:dyDescent="0.25">
      <c r="A736" s="256" t="s">
        <v>475</v>
      </c>
      <c r="B736" s="257">
        <v>1</v>
      </c>
      <c r="C736" s="257">
        <v>19600</v>
      </c>
      <c r="D736" s="257"/>
      <c r="E736" s="257">
        <v>1</v>
      </c>
      <c r="F736" s="257">
        <v>5000</v>
      </c>
      <c r="G736" s="257"/>
      <c r="H736" s="135"/>
      <c r="I736" s="135"/>
      <c r="J736" s="117"/>
    </row>
    <row r="737" spans="1:10" x14ac:dyDescent="0.25">
      <c r="A737" s="256" t="s">
        <v>94</v>
      </c>
      <c r="B737" s="257">
        <v>1</v>
      </c>
      <c r="C737" s="257"/>
      <c r="D737" s="257">
        <v>25500</v>
      </c>
      <c r="E737" s="257">
        <v>1</v>
      </c>
      <c r="F737" s="257">
        <v>4500</v>
      </c>
      <c r="G737" s="257"/>
      <c r="H737" s="135"/>
      <c r="I737" s="135"/>
      <c r="J737" s="117" t="s">
        <v>767</v>
      </c>
    </row>
    <row r="738" spans="1:10" x14ac:dyDescent="0.25">
      <c r="A738" s="256" t="s">
        <v>290</v>
      </c>
      <c r="B738" s="257">
        <v>1</v>
      </c>
      <c r="C738" s="257">
        <v>9800</v>
      </c>
      <c r="D738" s="257"/>
      <c r="E738" s="257">
        <v>1</v>
      </c>
      <c r="F738" s="257">
        <v>4000</v>
      </c>
      <c r="G738" s="257"/>
      <c r="H738" s="135"/>
      <c r="I738" s="135"/>
      <c r="J738" s="117"/>
    </row>
    <row r="739" spans="1:10" x14ac:dyDescent="0.25">
      <c r="A739" s="256" t="s">
        <v>91</v>
      </c>
      <c r="B739" s="257">
        <v>1</v>
      </c>
      <c r="C739" s="257">
        <v>10300</v>
      </c>
      <c r="D739" s="257"/>
      <c r="E739" s="257">
        <v>2</v>
      </c>
      <c r="F739" s="257">
        <v>8500</v>
      </c>
      <c r="G739" s="257"/>
      <c r="H739" s="135"/>
      <c r="I739" s="135"/>
      <c r="J739" s="117"/>
    </row>
    <row r="740" spans="1:10" x14ac:dyDescent="0.25">
      <c r="A740" s="256" t="s">
        <v>871</v>
      </c>
      <c r="B740" s="257">
        <v>1</v>
      </c>
      <c r="C740" s="257">
        <v>13000</v>
      </c>
      <c r="D740" s="257"/>
      <c r="E740" s="257">
        <v>1</v>
      </c>
      <c r="F740" s="257">
        <v>2000</v>
      </c>
      <c r="G740" s="257"/>
      <c r="H740" s="143"/>
      <c r="I740" s="143"/>
      <c r="J740" s="143"/>
    </row>
    <row r="741" spans="1:10" x14ac:dyDescent="0.25">
      <c r="A741" s="256" t="s">
        <v>873</v>
      </c>
      <c r="B741" s="257">
        <v>2</v>
      </c>
      <c r="C741" s="257"/>
      <c r="D741" s="257">
        <v>98000</v>
      </c>
      <c r="E741" s="257"/>
      <c r="F741" s="257"/>
      <c r="G741" s="262"/>
      <c r="H741" s="247"/>
      <c r="I741" s="247"/>
      <c r="J741" s="117" t="s">
        <v>767</v>
      </c>
    </row>
    <row r="742" spans="1:10" x14ac:dyDescent="0.25">
      <c r="A742" s="256" t="s">
        <v>248</v>
      </c>
      <c r="B742" s="257">
        <v>1</v>
      </c>
      <c r="C742" s="257"/>
      <c r="D742" s="257">
        <v>24600</v>
      </c>
      <c r="E742" s="257"/>
      <c r="F742" s="257"/>
      <c r="G742" s="257"/>
      <c r="H742" s="258"/>
      <c r="I742" s="258"/>
      <c r="J742" s="117" t="s">
        <v>767</v>
      </c>
    </row>
    <row r="743" spans="1:10" x14ac:dyDescent="0.25">
      <c r="A743" s="256" t="s">
        <v>284</v>
      </c>
      <c r="B743" s="257">
        <v>1</v>
      </c>
      <c r="C743" s="257"/>
      <c r="D743" s="257">
        <v>37000</v>
      </c>
      <c r="E743" s="257"/>
      <c r="F743" s="257"/>
      <c r="G743" s="257"/>
      <c r="H743" s="258"/>
      <c r="I743" s="258"/>
      <c r="J743" s="117" t="s">
        <v>767</v>
      </c>
    </row>
    <row r="744" spans="1:10" x14ac:dyDescent="0.25">
      <c r="A744" s="256" t="s">
        <v>94</v>
      </c>
      <c r="B744" s="257">
        <v>1</v>
      </c>
      <c r="C744" s="257">
        <v>30000</v>
      </c>
      <c r="D744" s="257"/>
      <c r="E744" s="257"/>
      <c r="F744" s="257"/>
      <c r="G744" s="257"/>
      <c r="H744" s="258"/>
      <c r="I744" s="258"/>
      <c r="J744" s="259"/>
    </row>
    <row r="745" spans="1:10" x14ac:dyDescent="0.25">
      <c r="A745" s="256" t="s">
        <v>90</v>
      </c>
      <c r="B745" s="257">
        <v>1</v>
      </c>
      <c r="C745" s="257">
        <v>26000</v>
      </c>
      <c r="D745" s="257"/>
      <c r="E745" s="257">
        <v>1</v>
      </c>
      <c r="F745" s="257">
        <v>4000</v>
      </c>
      <c r="G745" s="257"/>
      <c r="H745" s="258"/>
      <c r="I745" s="258"/>
      <c r="J745" s="259"/>
    </row>
    <row r="746" spans="1:10" x14ac:dyDescent="0.25">
      <c r="A746" s="256" t="s">
        <v>549</v>
      </c>
      <c r="B746" s="257">
        <v>1</v>
      </c>
      <c r="C746" s="257">
        <v>16500</v>
      </c>
      <c r="D746" s="257"/>
      <c r="E746" s="257"/>
      <c r="F746" s="257"/>
      <c r="G746" s="257"/>
      <c r="H746" s="258"/>
      <c r="I746" s="258"/>
      <c r="J746" s="259"/>
    </row>
    <row r="747" spans="1:10" x14ac:dyDescent="0.25">
      <c r="A747" s="256" t="s">
        <v>266</v>
      </c>
      <c r="B747" s="257">
        <v>1</v>
      </c>
      <c r="C747" s="257"/>
      <c r="D747" s="257">
        <v>14500</v>
      </c>
      <c r="E747" s="257"/>
      <c r="F747" s="257"/>
      <c r="G747" s="257"/>
      <c r="H747" s="258"/>
      <c r="I747" s="258"/>
      <c r="J747" s="117" t="s">
        <v>767</v>
      </c>
    </row>
    <row r="748" spans="1:10" x14ac:dyDescent="0.25">
      <c r="A748" s="256" t="s">
        <v>871</v>
      </c>
      <c r="B748" s="257">
        <v>1</v>
      </c>
      <c r="C748" s="257"/>
      <c r="D748" s="257">
        <v>15000</v>
      </c>
      <c r="E748" s="257"/>
      <c r="F748" s="257"/>
      <c r="G748" s="257"/>
      <c r="H748" s="258"/>
      <c r="I748" s="258"/>
      <c r="J748" s="117" t="s">
        <v>767</v>
      </c>
    </row>
    <row r="749" spans="1:10" x14ac:dyDescent="0.25">
      <c r="A749" s="256" t="s">
        <v>498</v>
      </c>
      <c r="B749" s="257">
        <v>1</v>
      </c>
      <c r="C749" s="257">
        <v>13800</v>
      </c>
      <c r="D749" s="257"/>
      <c r="E749" s="257"/>
      <c r="F749" s="257"/>
      <c r="G749" s="257"/>
      <c r="H749" s="258"/>
      <c r="I749" s="258"/>
      <c r="J749" s="259"/>
    </row>
    <row r="750" spans="1:10" x14ac:dyDescent="0.25">
      <c r="A750" s="256" t="s">
        <v>504</v>
      </c>
      <c r="B750" s="257">
        <v>1</v>
      </c>
      <c r="C750" s="263">
        <v>13800</v>
      </c>
      <c r="D750" s="178"/>
      <c r="E750" s="260"/>
      <c r="F750" s="260"/>
      <c r="G750" s="260"/>
      <c r="H750" s="135"/>
      <c r="I750" s="135"/>
      <c r="J750" s="117"/>
    </row>
    <row r="751" spans="1:10" x14ac:dyDescent="0.25">
      <c r="A751" s="256" t="s">
        <v>474</v>
      </c>
      <c r="B751" s="257">
        <v>1</v>
      </c>
      <c r="C751" s="260">
        <v>6300</v>
      </c>
      <c r="D751" s="178"/>
      <c r="E751" s="260">
        <v>3</v>
      </c>
      <c r="F751" s="260">
        <v>12500</v>
      </c>
      <c r="G751" s="260"/>
      <c r="H751" s="135"/>
      <c r="I751" s="135"/>
      <c r="J751" s="117"/>
    </row>
    <row r="752" spans="1:10" x14ac:dyDescent="0.25">
      <c r="A752" s="261" t="s">
        <v>122</v>
      </c>
      <c r="B752" s="257">
        <v>1</v>
      </c>
      <c r="C752" s="262">
        <v>38000</v>
      </c>
      <c r="D752" s="260"/>
      <c r="E752" s="260">
        <v>1</v>
      </c>
      <c r="F752" s="260">
        <v>5000</v>
      </c>
      <c r="G752" s="260"/>
      <c r="H752" s="135"/>
      <c r="I752" s="135"/>
      <c r="J752" s="117"/>
    </row>
    <row r="753" spans="1:10" x14ac:dyDescent="0.25">
      <c r="A753" s="261" t="s">
        <v>94</v>
      </c>
      <c r="B753" s="257">
        <v>1</v>
      </c>
      <c r="C753" s="260">
        <v>25500</v>
      </c>
      <c r="D753" s="178"/>
      <c r="E753" s="260">
        <v>1</v>
      </c>
      <c r="F753" s="260">
        <v>4500</v>
      </c>
      <c r="G753" s="260"/>
      <c r="H753" s="135"/>
      <c r="I753" s="135"/>
      <c r="J753" s="117"/>
    </row>
    <row r="754" spans="1:10" x14ac:dyDescent="0.25">
      <c r="A754" s="261" t="s">
        <v>631</v>
      </c>
      <c r="B754" s="257">
        <v>1</v>
      </c>
      <c r="C754" s="260">
        <v>17000</v>
      </c>
      <c r="D754" s="178"/>
      <c r="E754" s="260"/>
      <c r="F754" s="260"/>
      <c r="G754" s="260"/>
      <c r="H754" s="135"/>
      <c r="I754" s="135"/>
      <c r="J754" s="117"/>
    </row>
    <row r="755" spans="1:10" x14ac:dyDescent="0.25">
      <c r="A755" s="261" t="s">
        <v>90</v>
      </c>
      <c r="B755" s="257">
        <v>1</v>
      </c>
      <c r="C755" s="260">
        <v>22000</v>
      </c>
      <c r="D755" s="178"/>
      <c r="E755" s="260">
        <v>1</v>
      </c>
      <c r="F755" s="260">
        <v>4000</v>
      </c>
      <c r="G755" s="260"/>
      <c r="H755" s="135"/>
      <c r="I755" s="135"/>
      <c r="J755" s="116"/>
    </row>
    <row r="756" spans="1:10" x14ac:dyDescent="0.25">
      <c r="A756" s="261" t="s">
        <v>846</v>
      </c>
      <c r="B756" s="257">
        <v>1</v>
      </c>
      <c r="C756" s="263">
        <v>46000</v>
      </c>
      <c r="D756" s="260"/>
      <c r="E756" s="260">
        <v>1</v>
      </c>
      <c r="F756" s="260">
        <v>12000</v>
      </c>
      <c r="G756" s="260"/>
      <c r="H756" s="135"/>
      <c r="I756" s="135"/>
      <c r="J756" s="116"/>
    </row>
    <row r="757" spans="1:10" x14ac:dyDescent="0.25">
      <c r="A757" s="261" t="s">
        <v>502</v>
      </c>
      <c r="B757" s="257">
        <v>1</v>
      </c>
      <c r="C757" s="260">
        <v>40500</v>
      </c>
      <c r="D757" s="178"/>
      <c r="E757" s="260">
        <v>1</v>
      </c>
      <c r="F757" s="260">
        <v>4500</v>
      </c>
      <c r="G757" s="260"/>
      <c r="H757" s="135"/>
      <c r="I757" s="135"/>
      <c r="J757" s="116"/>
    </row>
    <row r="758" spans="1:10" x14ac:dyDescent="0.25">
      <c r="A758" s="261" t="s">
        <v>752</v>
      </c>
      <c r="B758" s="257">
        <v>1</v>
      </c>
      <c r="C758" s="260">
        <v>27500</v>
      </c>
      <c r="D758" s="178"/>
      <c r="E758" s="260">
        <v>1</v>
      </c>
      <c r="F758" s="260">
        <v>4500</v>
      </c>
      <c r="G758" s="260"/>
      <c r="H758" s="135"/>
      <c r="I758" s="135"/>
      <c r="J758" s="116"/>
    </row>
    <row r="759" spans="1:10" x14ac:dyDescent="0.25">
      <c r="A759" s="261" t="s">
        <v>454</v>
      </c>
      <c r="B759" s="257">
        <v>1</v>
      </c>
      <c r="C759" s="260">
        <v>19600</v>
      </c>
      <c r="D759" s="178"/>
      <c r="E759" s="260">
        <v>1</v>
      </c>
      <c r="F759" s="260">
        <v>5000</v>
      </c>
      <c r="G759" s="260"/>
      <c r="H759" s="135"/>
      <c r="I759" s="135"/>
      <c r="J759" s="116"/>
    </row>
    <row r="760" spans="1:10" x14ac:dyDescent="0.25">
      <c r="A760" s="261" t="s">
        <v>94</v>
      </c>
      <c r="B760" s="257">
        <v>1</v>
      </c>
      <c r="C760" s="260">
        <v>30000</v>
      </c>
      <c r="D760" s="178"/>
      <c r="E760" s="260"/>
      <c r="F760" s="260"/>
      <c r="G760" s="260"/>
      <c r="H760" s="135"/>
      <c r="I760" s="135"/>
      <c r="J760" s="116"/>
    </row>
    <row r="761" spans="1:10" x14ac:dyDescent="0.25">
      <c r="A761" s="261" t="s">
        <v>390</v>
      </c>
      <c r="B761" s="257">
        <v>1</v>
      </c>
      <c r="C761" s="260"/>
      <c r="D761" s="178">
        <v>21500</v>
      </c>
      <c r="E761" s="260">
        <v>1</v>
      </c>
      <c r="F761" s="260">
        <v>4500</v>
      </c>
      <c r="G761" s="260"/>
      <c r="H761" s="135"/>
      <c r="I761" s="135"/>
      <c r="J761" s="117" t="s">
        <v>767</v>
      </c>
    </row>
    <row r="762" spans="1:10" x14ac:dyDescent="0.25">
      <c r="A762" s="261" t="s">
        <v>660</v>
      </c>
      <c r="B762" s="257">
        <v>1</v>
      </c>
      <c r="C762" s="260"/>
      <c r="D762" s="178">
        <v>40000</v>
      </c>
      <c r="E762" s="260"/>
      <c r="F762" s="260"/>
      <c r="G762" s="260"/>
      <c r="H762" s="135"/>
      <c r="I762" s="135"/>
      <c r="J762" s="117" t="s">
        <v>767</v>
      </c>
    </row>
    <row r="763" spans="1:10" x14ac:dyDescent="0.25">
      <c r="A763" s="256" t="s">
        <v>673</v>
      </c>
      <c r="B763" s="257">
        <v>1</v>
      </c>
      <c r="C763" s="260">
        <v>23500</v>
      </c>
      <c r="D763" s="178"/>
      <c r="E763" s="260"/>
      <c r="F763" s="260"/>
      <c r="G763" s="260"/>
      <c r="H763" s="135"/>
      <c r="I763" s="135"/>
      <c r="J763" s="116"/>
    </row>
    <row r="764" spans="1:10" x14ac:dyDescent="0.25">
      <c r="A764" s="261" t="s">
        <v>395</v>
      </c>
      <c r="B764" s="257">
        <v>1</v>
      </c>
      <c r="C764" s="260">
        <v>22500</v>
      </c>
      <c r="D764" s="178"/>
      <c r="E764" s="260"/>
      <c r="F764" s="260"/>
      <c r="G764" s="260"/>
      <c r="H764" s="135"/>
      <c r="I764" s="135"/>
      <c r="J764" s="116"/>
    </row>
    <row r="765" spans="1:10" x14ac:dyDescent="0.25">
      <c r="A765" s="261" t="s">
        <v>654</v>
      </c>
      <c r="B765" s="257">
        <v>1</v>
      </c>
      <c r="C765" s="263">
        <v>37000</v>
      </c>
      <c r="D765" s="260"/>
      <c r="E765" s="260"/>
      <c r="F765" s="260"/>
      <c r="G765" s="260"/>
      <c r="H765" s="135"/>
      <c r="I765" s="135"/>
      <c r="J765" s="116"/>
    </row>
    <row r="766" spans="1:10" x14ac:dyDescent="0.25">
      <c r="A766" s="261" t="s">
        <v>697</v>
      </c>
      <c r="B766" s="257">
        <v>1</v>
      </c>
      <c r="C766" s="260"/>
      <c r="D766" s="178">
        <v>30000</v>
      </c>
      <c r="E766" s="260"/>
      <c r="F766" s="260"/>
      <c r="G766" s="260"/>
      <c r="H766" s="135"/>
      <c r="I766" s="135"/>
      <c r="J766" s="117" t="s">
        <v>767</v>
      </c>
    </row>
    <row r="767" spans="1:10" x14ac:dyDescent="0.25">
      <c r="A767" s="261" t="s">
        <v>94</v>
      </c>
      <c r="B767" s="257">
        <v>1</v>
      </c>
      <c r="C767" s="260">
        <v>25500</v>
      </c>
      <c r="D767" s="178"/>
      <c r="E767" s="260">
        <v>1</v>
      </c>
      <c r="F767" s="260">
        <v>4500</v>
      </c>
      <c r="G767" s="260"/>
      <c r="H767" s="135"/>
      <c r="I767" s="135"/>
      <c r="J767" s="116"/>
    </row>
    <row r="768" spans="1:10" x14ac:dyDescent="0.25">
      <c r="A768" s="261" t="s">
        <v>234</v>
      </c>
      <c r="B768" s="257">
        <v>1</v>
      </c>
      <c r="C768" s="260">
        <v>14500</v>
      </c>
      <c r="D768" s="178"/>
      <c r="E768" s="260">
        <v>1</v>
      </c>
      <c r="F768" s="260">
        <v>4500</v>
      </c>
      <c r="G768" s="260"/>
      <c r="H768" s="135"/>
      <c r="I768" s="135"/>
      <c r="J768" s="116"/>
    </row>
    <row r="769" spans="1:10" x14ac:dyDescent="0.25">
      <c r="A769" s="261" t="s">
        <v>94</v>
      </c>
      <c r="B769" s="257">
        <v>1</v>
      </c>
      <c r="C769" s="260">
        <v>25500</v>
      </c>
      <c r="D769" s="178"/>
      <c r="E769" s="260">
        <v>1</v>
      </c>
      <c r="F769" s="260">
        <v>4500</v>
      </c>
      <c r="G769" s="260"/>
      <c r="H769" s="135"/>
      <c r="I769" s="135"/>
      <c r="J769" s="116"/>
    </row>
    <row r="770" spans="1:10" x14ac:dyDescent="0.25">
      <c r="A770" s="261" t="s">
        <v>266</v>
      </c>
      <c r="B770" s="257">
        <v>1</v>
      </c>
      <c r="C770" s="260"/>
      <c r="D770" s="178">
        <v>14500</v>
      </c>
      <c r="E770" s="260"/>
      <c r="F770" s="260"/>
      <c r="G770" s="260"/>
      <c r="H770" s="135"/>
      <c r="I770" s="135"/>
      <c r="J770" s="117" t="s">
        <v>767</v>
      </c>
    </row>
    <row r="771" spans="1:10" x14ac:dyDescent="0.25">
      <c r="A771" s="261" t="s">
        <v>874</v>
      </c>
      <c r="B771" s="257">
        <v>2</v>
      </c>
      <c r="C771" s="260">
        <v>38000</v>
      </c>
      <c r="D771" s="178"/>
      <c r="E771" s="260">
        <v>2</v>
      </c>
      <c r="F771" s="260">
        <v>10000</v>
      </c>
      <c r="G771" s="260"/>
      <c r="H771" s="135"/>
      <c r="I771" s="135"/>
      <c r="J771" s="116"/>
    </row>
    <row r="772" spans="1:10" x14ac:dyDescent="0.25">
      <c r="A772" s="261" t="s">
        <v>461</v>
      </c>
      <c r="B772" s="257">
        <v>1</v>
      </c>
      <c r="C772" s="260">
        <v>11500</v>
      </c>
      <c r="D772" s="178"/>
      <c r="E772" s="260">
        <v>1</v>
      </c>
      <c r="F772" s="260">
        <v>4000</v>
      </c>
      <c r="G772" s="260"/>
      <c r="H772" s="135"/>
      <c r="I772" s="135"/>
      <c r="J772" s="116"/>
    </row>
    <row r="773" spans="1:10" x14ac:dyDescent="0.25">
      <c r="A773" s="261" t="s">
        <v>90</v>
      </c>
      <c r="B773" s="257">
        <v>1</v>
      </c>
      <c r="C773" s="260">
        <v>4000</v>
      </c>
      <c r="D773" s="178"/>
      <c r="E773" s="260"/>
      <c r="F773" s="260"/>
      <c r="G773" s="260"/>
      <c r="H773" s="135"/>
      <c r="I773" s="135"/>
      <c r="J773" s="116" t="s">
        <v>875</v>
      </c>
    </row>
    <row r="774" spans="1:10" x14ac:dyDescent="0.25">
      <c r="A774" s="261" t="s">
        <v>395</v>
      </c>
      <c r="B774" s="257">
        <v>1</v>
      </c>
      <c r="C774" s="260">
        <v>22500</v>
      </c>
      <c r="D774" s="178"/>
      <c r="E774" s="260"/>
      <c r="F774" s="260"/>
      <c r="G774" s="260"/>
      <c r="H774" s="135"/>
      <c r="I774" s="135"/>
      <c r="J774" s="116"/>
    </row>
    <row r="775" spans="1:10" x14ac:dyDescent="0.25">
      <c r="A775" s="261" t="s">
        <v>876</v>
      </c>
      <c r="B775" s="257">
        <v>1</v>
      </c>
      <c r="C775" s="260">
        <v>38500</v>
      </c>
      <c r="D775" s="178"/>
      <c r="E775" s="260">
        <v>1</v>
      </c>
      <c r="F775" s="260">
        <v>4500</v>
      </c>
      <c r="G775" s="260"/>
      <c r="H775" s="135"/>
      <c r="I775" s="135"/>
      <c r="J775" s="116"/>
    </row>
    <row r="776" spans="1:10" x14ac:dyDescent="0.25">
      <c r="A776" s="261" t="s">
        <v>94</v>
      </c>
      <c r="B776" s="257">
        <v>1</v>
      </c>
      <c r="C776" s="260">
        <v>25500</v>
      </c>
      <c r="D776" s="178"/>
      <c r="E776" s="260">
        <v>1</v>
      </c>
      <c r="F776" s="260">
        <v>4500</v>
      </c>
      <c r="G776" s="260"/>
      <c r="H776" s="135"/>
      <c r="I776" s="135"/>
      <c r="J776" s="116"/>
    </row>
    <row r="777" spans="1:10" x14ac:dyDescent="0.25">
      <c r="A777" s="265" t="s">
        <v>266</v>
      </c>
      <c r="B777" s="254">
        <v>1</v>
      </c>
      <c r="C777" s="254">
        <v>10500</v>
      </c>
      <c r="D777" s="254"/>
      <c r="E777" s="254">
        <v>1</v>
      </c>
      <c r="F777" s="254">
        <v>4000</v>
      </c>
      <c r="G777" s="254"/>
      <c r="H777" s="135"/>
      <c r="I777" s="135"/>
      <c r="J777" s="116"/>
    </row>
    <row r="778" spans="1:10" x14ac:dyDescent="0.25">
      <c r="A778" s="261" t="s">
        <v>104</v>
      </c>
      <c r="B778" s="257">
        <v>1</v>
      </c>
      <c r="C778" s="260">
        <v>20000</v>
      </c>
      <c r="D778" s="178"/>
      <c r="E778" s="260">
        <v>1</v>
      </c>
      <c r="F778" s="260">
        <v>4000</v>
      </c>
      <c r="G778" s="260"/>
      <c r="H778" s="135"/>
      <c r="I778" s="135"/>
      <c r="J778" s="117"/>
    </row>
    <row r="779" spans="1:10" x14ac:dyDescent="0.25">
      <c r="A779" s="261" t="s">
        <v>454</v>
      </c>
      <c r="B779" s="257">
        <v>1</v>
      </c>
      <c r="C779" s="260">
        <v>24600</v>
      </c>
      <c r="D779" s="178"/>
      <c r="E779" s="260"/>
      <c r="F779" s="260"/>
      <c r="G779" s="260"/>
      <c r="H779" s="135"/>
      <c r="I779" s="135"/>
      <c r="J779" s="240"/>
    </row>
    <row r="780" spans="1:10" x14ac:dyDescent="0.25">
      <c r="A780" s="261" t="s">
        <v>664</v>
      </c>
      <c r="B780" s="257">
        <v>1</v>
      </c>
      <c r="C780" s="260">
        <v>18000</v>
      </c>
      <c r="D780" s="264"/>
      <c r="E780" s="178">
        <v>1</v>
      </c>
      <c r="F780" s="260">
        <v>2000</v>
      </c>
      <c r="G780" s="260"/>
      <c r="H780" s="135"/>
      <c r="I780" s="135"/>
      <c r="J780" s="117"/>
    </row>
    <row r="781" spans="1:10" x14ac:dyDescent="0.25">
      <c r="A781" s="261" t="s">
        <v>395</v>
      </c>
      <c r="B781" s="257">
        <v>1</v>
      </c>
      <c r="C781" s="260">
        <v>22500</v>
      </c>
      <c r="D781" s="264"/>
      <c r="E781" s="178"/>
      <c r="F781" s="260"/>
      <c r="G781" s="260"/>
      <c r="H781" s="135"/>
      <c r="I781" s="135"/>
      <c r="J781" s="117"/>
    </row>
    <row r="782" spans="1:10" x14ac:dyDescent="0.25">
      <c r="A782" s="261" t="s">
        <v>390</v>
      </c>
      <c r="B782" s="257">
        <v>1</v>
      </c>
      <c r="C782" s="260">
        <v>26000</v>
      </c>
      <c r="D782" s="264"/>
      <c r="E782" s="178"/>
      <c r="F782" s="260"/>
      <c r="G782" s="260"/>
      <c r="H782" s="135"/>
      <c r="I782" s="135"/>
      <c r="J782" s="117"/>
    </row>
    <row r="783" spans="1:10" x14ac:dyDescent="0.25">
      <c r="A783" s="261" t="s">
        <v>94</v>
      </c>
      <c r="B783" s="257">
        <v>1</v>
      </c>
      <c r="C783" s="260"/>
      <c r="D783" s="178">
        <v>25500</v>
      </c>
      <c r="E783" s="260">
        <v>1</v>
      </c>
      <c r="F783" s="260">
        <v>4500</v>
      </c>
      <c r="G783" s="260"/>
      <c r="H783" s="135"/>
      <c r="I783" s="135"/>
      <c r="J783" s="117" t="s">
        <v>767</v>
      </c>
    </row>
    <row r="784" spans="1:10" x14ac:dyDescent="0.25">
      <c r="A784" s="261" t="s">
        <v>260</v>
      </c>
      <c r="B784" s="257">
        <v>1</v>
      </c>
      <c r="C784" s="260">
        <v>12000</v>
      </c>
      <c r="D784" s="264"/>
      <c r="E784" s="178">
        <v>1</v>
      </c>
      <c r="F784" s="260">
        <v>4000</v>
      </c>
      <c r="G784" s="260"/>
      <c r="H784" s="135"/>
      <c r="I784" s="135"/>
      <c r="J784" s="117"/>
    </row>
    <row r="785" spans="1:11" x14ac:dyDescent="0.25">
      <c r="A785" s="261" t="s">
        <v>91</v>
      </c>
      <c r="B785" s="257">
        <v>1</v>
      </c>
      <c r="C785" s="260">
        <v>14300</v>
      </c>
      <c r="D785" s="264"/>
      <c r="E785" s="178">
        <v>1</v>
      </c>
      <c r="F785" s="260">
        <v>4500</v>
      </c>
      <c r="G785" s="260"/>
      <c r="H785" s="135"/>
      <c r="I785" s="135"/>
      <c r="J785" s="117"/>
    </row>
    <row r="786" spans="1:11" x14ac:dyDescent="0.25">
      <c r="A786" s="265" t="s">
        <v>266</v>
      </c>
      <c r="B786" s="254">
        <v>1</v>
      </c>
      <c r="C786" s="254">
        <v>10500</v>
      </c>
      <c r="D786" s="254"/>
      <c r="E786" s="254">
        <v>1</v>
      </c>
      <c r="F786" s="254">
        <v>4000</v>
      </c>
      <c r="G786" s="254"/>
      <c r="H786" s="135"/>
      <c r="I786" s="135"/>
      <c r="J786" s="117"/>
    </row>
    <row r="787" spans="1:11" x14ac:dyDescent="0.25">
      <c r="A787" s="261" t="s">
        <v>877</v>
      </c>
      <c r="B787" s="257">
        <v>1</v>
      </c>
      <c r="C787" s="260">
        <v>14800</v>
      </c>
      <c r="D787" s="264"/>
      <c r="E787" s="178">
        <v>1</v>
      </c>
      <c r="F787" s="260">
        <v>4000</v>
      </c>
      <c r="G787" s="260"/>
      <c r="H787" s="135"/>
      <c r="I787" s="135"/>
      <c r="J787" s="117"/>
    </row>
    <row r="788" spans="1:11" x14ac:dyDescent="0.25">
      <c r="A788" s="261" t="s">
        <v>258</v>
      </c>
      <c r="B788" s="257">
        <v>1</v>
      </c>
      <c r="C788" s="260">
        <v>21900</v>
      </c>
      <c r="D788" s="264"/>
      <c r="E788" s="178">
        <v>1</v>
      </c>
      <c r="F788" s="260">
        <v>5000</v>
      </c>
      <c r="G788" s="260"/>
      <c r="H788" s="135"/>
      <c r="I788" s="135"/>
      <c r="J788" s="117"/>
    </row>
    <row r="789" spans="1:11" x14ac:dyDescent="0.25">
      <c r="A789" s="261" t="s">
        <v>664</v>
      </c>
      <c r="B789" s="257">
        <v>1</v>
      </c>
      <c r="C789" s="260">
        <v>18000</v>
      </c>
      <c r="D789" s="264"/>
      <c r="E789" s="178">
        <v>1</v>
      </c>
      <c r="F789" s="260">
        <v>2000</v>
      </c>
      <c r="G789" s="260"/>
      <c r="H789" s="135"/>
      <c r="I789" s="135"/>
      <c r="J789" s="117"/>
    </row>
    <row r="790" spans="1:11" x14ac:dyDescent="0.25">
      <c r="A790" s="261" t="s">
        <v>673</v>
      </c>
      <c r="B790" s="257">
        <v>1</v>
      </c>
      <c r="C790" s="260">
        <v>23500</v>
      </c>
      <c r="D790" s="264"/>
      <c r="E790" s="178"/>
      <c r="F790" s="260"/>
      <c r="G790" s="260"/>
      <c r="H790" s="135"/>
      <c r="I790" s="135"/>
      <c r="J790" s="117"/>
    </row>
    <row r="791" spans="1:11" x14ac:dyDescent="0.25">
      <c r="A791" s="261" t="s">
        <v>609</v>
      </c>
      <c r="B791" s="257">
        <v>1</v>
      </c>
      <c r="C791" s="260">
        <v>14300</v>
      </c>
      <c r="D791" s="264"/>
      <c r="E791" s="178">
        <v>1</v>
      </c>
      <c r="F791" s="260">
        <v>4500</v>
      </c>
      <c r="G791" s="260"/>
      <c r="H791" s="135"/>
      <c r="I791" s="135"/>
      <c r="J791" s="117"/>
    </row>
    <row r="792" spans="1:11" x14ac:dyDescent="0.25">
      <c r="A792" s="261" t="s">
        <v>869</v>
      </c>
      <c r="B792" s="257">
        <v>1</v>
      </c>
      <c r="C792" s="260">
        <v>10000</v>
      </c>
      <c r="D792" s="264"/>
      <c r="E792" s="178">
        <v>1</v>
      </c>
      <c r="F792" s="260">
        <v>2000</v>
      </c>
      <c r="G792" s="260"/>
      <c r="H792" s="135"/>
      <c r="I792" s="135"/>
      <c r="J792" s="117"/>
    </row>
    <row r="793" spans="1:11" x14ac:dyDescent="0.25">
      <c r="A793" s="261" t="s">
        <v>646</v>
      </c>
      <c r="B793" s="257">
        <v>1</v>
      </c>
      <c r="C793" s="260"/>
      <c r="D793" s="260">
        <v>12500</v>
      </c>
      <c r="E793" s="178">
        <v>1</v>
      </c>
      <c r="F793" s="260">
        <v>4000</v>
      </c>
      <c r="G793" s="260"/>
      <c r="H793" s="135"/>
      <c r="I793" s="135"/>
      <c r="J793" s="117" t="s">
        <v>767</v>
      </c>
    </row>
    <row r="794" spans="1:11" x14ac:dyDescent="0.25">
      <c r="A794" s="261" t="s">
        <v>390</v>
      </c>
      <c r="B794" s="257">
        <v>1</v>
      </c>
      <c r="C794" s="260"/>
      <c r="D794" s="260">
        <v>26000</v>
      </c>
      <c r="E794" s="178"/>
      <c r="F794" s="260"/>
      <c r="G794" s="260"/>
      <c r="H794" s="135"/>
      <c r="I794" s="135"/>
      <c r="J794" s="117"/>
    </row>
    <row r="795" spans="1:11" x14ac:dyDescent="0.25">
      <c r="A795" s="266" t="s">
        <v>878</v>
      </c>
      <c r="B795" s="257">
        <v>1</v>
      </c>
      <c r="C795" s="260"/>
      <c r="D795" s="257">
        <v>21000</v>
      </c>
      <c r="E795" s="178"/>
      <c r="F795" s="260"/>
      <c r="G795" s="260"/>
      <c r="H795" s="135"/>
      <c r="I795" s="135"/>
      <c r="J795" s="117" t="s">
        <v>767</v>
      </c>
    </row>
    <row r="796" spans="1:11" x14ac:dyDescent="0.25">
      <c r="A796" s="261"/>
      <c r="B796" s="257"/>
      <c r="C796" s="260"/>
      <c r="D796" s="264"/>
      <c r="E796" s="178"/>
      <c r="F796" s="260"/>
      <c r="G796" s="260"/>
      <c r="H796" s="135"/>
      <c r="I796" s="135"/>
      <c r="J796" s="117"/>
    </row>
    <row r="797" spans="1:11" x14ac:dyDescent="0.25">
      <c r="A797" s="53" t="s">
        <v>219</v>
      </c>
      <c r="B797" s="213">
        <f t="shared" ref="B797:J797" si="18">SUM(B710:B796)</f>
        <v>88</v>
      </c>
      <c r="C797" s="213">
        <f t="shared" si="18"/>
        <v>1498000</v>
      </c>
      <c r="D797" s="213">
        <f t="shared" si="18"/>
        <v>405600</v>
      </c>
      <c r="E797" s="213">
        <f t="shared" si="18"/>
        <v>55</v>
      </c>
      <c r="F797" s="213">
        <f t="shared" si="18"/>
        <v>231000</v>
      </c>
      <c r="G797" s="213"/>
      <c r="H797" s="213">
        <f t="shared" si="18"/>
        <v>24</v>
      </c>
      <c r="I797" s="213"/>
      <c r="J797" s="213">
        <f t="shared" si="18"/>
        <v>101500</v>
      </c>
    </row>
    <row r="798" spans="1:11" x14ac:dyDescent="0.25">
      <c r="A798" s="79"/>
      <c r="B798" s="80"/>
      <c r="C798" s="80"/>
      <c r="D798" s="80"/>
      <c r="E798" s="80"/>
      <c r="F798" s="80"/>
      <c r="G798" s="80"/>
      <c r="H798" s="80"/>
      <c r="I798" s="80"/>
      <c r="J798" s="80"/>
      <c r="K798">
        <v>4000</v>
      </c>
    </row>
    <row r="799" spans="1:11" x14ac:dyDescent="0.25">
      <c r="A799" s="23">
        <f>C797</f>
        <v>1498000</v>
      </c>
      <c r="B799" s="22" t="s">
        <v>38</v>
      </c>
      <c r="C799" s="141" t="s">
        <v>547</v>
      </c>
      <c r="D799" s="141"/>
      <c r="E799" s="81"/>
      <c r="F799" s="81"/>
      <c r="G799" s="81"/>
      <c r="H799" s="85"/>
      <c r="I799" s="85"/>
      <c r="J799" s="84"/>
      <c r="K799" s="18">
        <f>A799-K798</f>
        <v>1494000</v>
      </c>
    </row>
    <row r="803" spans="1:10" x14ac:dyDescent="0.25">
      <c r="A803" s="2203" t="s">
        <v>880</v>
      </c>
      <c r="B803" s="2204"/>
      <c r="C803" s="2204"/>
      <c r="D803" s="2204"/>
      <c r="E803" s="2204"/>
      <c r="F803" s="2204"/>
      <c r="G803" s="2204"/>
      <c r="H803" s="2204"/>
      <c r="I803" s="2204"/>
      <c r="J803" s="2204"/>
    </row>
    <row r="804" spans="1:10" x14ac:dyDescent="0.25">
      <c r="A804" s="6" t="s">
        <v>14</v>
      </c>
      <c r="B804" s="6" t="s">
        <v>5</v>
      </c>
      <c r="C804" s="6" t="s">
        <v>10</v>
      </c>
      <c r="D804" s="6" t="s">
        <v>11</v>
      </c>
      <c r="E804" s="6" t="s">
        <v>753</v>
      </c>
      <c r="F804" s="6" t="s">
        <v>27</v>
      </c>
      <c r="G804" s="6"/>
      <c r="H804" s="21" t="s">
        <v>33</v>
      </c>
      <c r="I804" s="21"/>
      <c r="J804" s="6" t="s">
        <v>32</v>
      </c>
    </row>
    <row r="805" spans="1:10" x14ac:dyDescent="0.25">
      <c r="A805" s="268" t="s">
        <v>588</v>
      </c>
      <c r="B805" s="254">
        <v>1</v>
      </c>
      <c r="C805" s="254">
        <v>10500</v>
      </c>
      <c r="D805" s="254"/>
      <c r="E805" s="254">
        <v>1</v>
      </c>
      <c r="F805" s="254">
        <v>4000</v>
      </c>
      <c r="G805" s="254"/>
      <c r="H805" s="255"/>
      <c r="I805" s="255"/>
      <c r="J805" s="254"/>
    </row>
    <row r="806" spans="1:10" x14ac:dyDescent="0.25">
      <c r="A806" s="268" t="s">
        <v>877</v>
      </c>
      <c r="B806" s="254">
        <v>1</v>
      </c>
      <c r="C806" s="254">
        <v>18800</v>
      </c>
      <c r="D806" s="254"/>
      <c r="E806" s="254"/>
      <c r="F806" s="254"/>
      <c r="G806" s="254"/>
      <c r="H806" s="255"/>
      <c r="I806" s="255"/>
      <c r="J806" s="254"/>
    </row>
    <row r="807" spans="1:10" x14ac:dyDescent="0.25">
      <c r="A807" s="268" t="s">
        <v>646</v>
      </c>
      <c r="B807" s="254">
        <v>1</v>
      </c>
      <c r="C807" s="254">
        <v>12500</v>
      </c>
      <c r="D807" s="254"/>
      <c r="E807" s="254">
        <v>1</v>
      </c>
      <c r="F807" s="254">
        <v>4000</v>
      </c>
      <c r="G807" s="254"/>
      <c r="H807" s="255"/>
      <c r="I807" s="255"/>
      <c r="J807" s="254"/>
    </row>
    <row r="808" spans="1:10" x14ac:dyDescent="0.25">
      <c r="A808" s="268" t="s">
        <v>94</v>
      </c>
      <c r="B808" s="254">
        <v>1</v>
      </c>
      <c r="C808" s="254">
        <v>25500</v>
      </c>
      <c r="D808" s="254"/>
      <c r="E808" s="254">
        <v>1</v>
      </c>
      <c r="F808" s="254">
        <v>4500</v>
      </c>
      <c r="G808" s="254"/>
      <c r="H808" s="255"/>
      <c r="I808" s="255"/>
      <c r="J808" s="254"/>
    </row>
    <row r="809" spans="1:10" x14ac:dyDescent="0.25">
      <c r="A809" s="268" t="s">
        <v>260</v>
      </c>
      <c r="B809" s="254">
        <v>1</v>
      </c>
      <c r="C809" s="254">
        <v>12100</v>
      </c>
      <c r="D809" s="254"/>
      <c r="E809" s="254">
        <v>1</v>
      </c>
      <c r="F809" s="254">
        <v>4000</v>
      </c>
      <c r="G809" s="254"/>
      <c r="H809" s="255"/>
      <c r="I809" s="255"/>
      <c r="J809" s="254"/>
    </row>
    <row r="810" spans="1:10" x14ac:dyDescent="0.25">
      <c r="A810" s="268" t="s">
        <v>453</v>
      </c>
      <c r="B810" s="254">
        <v>1</v>
      </c>
      <c r="C810" s="254">
        <v>24500</v>
      </c>
      <c r="D810" s="254"/>
      <c r="E810" s="254">
        <v>1</v>
      </c>
      <c r="F810" s="254">
        <v>4500</v>
      </c>
      <c r="G810" s="254"/>
      <c r="H810" s="255"/>
      <c r="I810" s="255"/>
      <c r="J810" s="254"/>
    </row>
    <row r="811" spans="1:10" x14ac:dyDescent="0.25">
      <c r="A811" s="268" t="s">
        <v>94</v>
      </c>
      <c r="B811" s="254">
        <v>1</v>
      </c>
      <c r="C811" s="254"/>
      <c r="D811" s="254">
        <v>25500</v>
      </c>
      <c r="E811" s="254">
        <v>1</v>
      </c>
      <c r="F811" s="254">
        <v>4500</v>
      </c>
      <c r="G811" s="254"/>
      <c r="H811" s="255"/>
      <c r="I811" s="255"/>
      <c r="J811" s="269" t="s">
        <v>883</v>
      </c>
    </row>
    <row r="812" spans="1:10" x14ac:dyDescent="0.25">
      <c r="A812" s="268" t="s">
        <v>881</v>
      </c>
      <c r="B812" s="254">
        <v>1</v>
      </c>
      <c r="C812" s="254">
        <v>11500</v>
      </c>
      <c r="D812" s="254"/>
      <c r="E812" s="254">
        <v>1</v>
      </c>
      <c r="F812" s="254">
        <v>4000</v>
      </c>
      <c r="G812" s="254"/>
      <c r="H812" s="255">
        <v>1</v>
      </c>
      <c r="I812" s="255"/>
      <c r="J812" s="254">
        <v>4500</v>
      </c>
    </row>
    <row r="813" spans="1:10" x14ac:dyDescent="0.25">
      <c r="A813" s="268" t="s">
        <v>627</v>
      </c>
      <c r="B813" s="254">
        <v>1</v>
      </c>
      <c r="C813" s="254">
        <v>26500</v>
      </c>
      <c r="D813" s="254"/>
      <c r="E813" s="254"/>
      <c r="F813" s="254"/>
      <c r="G813" s="254"/>
      <c r="H813" s="255">
        <v>1</v>
      </c>
      <c r="I813" s="255"/>
      <c r="J813" s="254">
        <v>4000</v>
      </c>
    </row>
    <row r="814" spans="1:10" x14ac:dyDescent="0.25">
      <c r="A814" s="268" t="s">
        <v>260</v>
      </c>
      <c r="B814" s="254">
        <v>1</v>
      </c>
      <c r="C814" s="254">
        <v>12000</v>
      </c>
      <c r="D814" s="254"/>
      <c r="E814" s="254">
        <v>1</v>
      </c>
      <c r="F814" s="254">
        <v>4000</v>
      </c>
      <c r="G814" s="254"/>
      <c r="H814" s="255">
        <v>1</v>
      </c>
      <c r="I814" s="255"/>
      <c r="J814" s="254">
        <v>4000</v>
      </c>
    </row>
    <row r="815" spans="1:10" x14ac:dyDescent="0.25">
      <c r="A815" s="268" t="s">
        <v>751</v>
      </c>
      <c r="B815" s="254">
        <v>1</v>
      </c>
      <c r="C815" s="254">
        <v>20000</v>
      </c>
      <c r="D815" s="254"/>
      <c r="E815" s="254"/>
      <c r="F815" s="254"/>
      <c r="G815" s="254"/>
      <c r="H815" s="255">
        <v>1</v>
      </c>
      <c r="I815" s="255"/>
      <c r="J815" s="254">
        <v>10000</v>
      </c>
    </row>
    <row r="816" spans="1:10" x14ac:dyDescent="0.25">
      <c r="A816" s="268" t="s">
        <v>388</v>
      </c>
      <c r="B816" s="254">
        <v>1</v>
      </c>
      <c r="C816" s="254">
        <v>21500</v>
      </c>
      <c r="D816" s="254"/>
      <c r="E816" s="254">
        <v>1</v>
      </c>
      <c r="F816" s="254">
        <v>4500</v>
      </c>
      <c r="G816" s="254"/>
      <c r="H816" s="144">
        <v>1</v>
      </c>
      <c r="I816" s="144"/>
      <c r="J816" s="143">
        <v>4500</v>
      </c>
    </row>
    <row r="817" spans="1:10" x14ac:dyDescent="0.25">
      <c r="A817" s="268" t="s">
        <v>588</v>
      </c>
      <c r="B817" s="254">
        <v>1</v>
      </c>
      <c r="C817" s="254">
        <v>14500</v>
      </c>
      <c r="D817" s="254"/>
      <c r="E817" s="254"/>
      <c r="F817" s="254"/>
      <c r="G817" s="254"/>
      <c r="H817" s="144">
        <v>1</v>
      </c>
      <c r="I817" s="144"/>
      <c r="J817" s="143">
        <v>4500</v>
      </c>
    </row>
    <row r="818" spans="1:10" x14ac:dyDescent="0.25">
      <c r="A818" s="268" t="s">
        <v>588</v>
      </c>
      <c r="B818" s="254">
        <v>1</v>
      </c>
      <c r="C818" s="254">
        <v>10500</v>
      </c>
      <c r="D818" s="254"/>
      <c r="E818" s="254">
        <v>1</v>
      </c>
      <c r="F818" s="254">
        <v>4000</v>
      </c>
      <c r="G818" s="254"/>
      <c r="H818" s="302" t="s">
        <v>109</v>
      </c>
      <c r="I818" s="302"/>
      <c r="J818" s="303">
        <v>4200</v>
      </c>
    </row>
    <row r="819" spans="1:10" x14ac:dyDescent="0.25">
      <c r="A819" s="268" t="s">
        <v>517</v>
      </c>
      <c r="B819" s="254">
        <v>1</v>
      </c>
      <c r="C819" s="254"/>
      <c r="D819" s="254"/>
      <c r="E819" s="254"/>
      <c r="F819" s="254"/>
      <c r="G819" s="254"/>
      <c r="H819" s="144"/>
      <c r="I819" s="144"/>
      <c r="J819" s="143" t="s">
        <v>882</v>
      </c>
    </row>
    <row r="820" spans="1:10" x14ac:dyDescent="0.25">
      <c r="A820" s="268" t="s">
        <v>122</v>
      </c>
      <c r="B820" s="254">
        <v>1</v>
      </c>
      <c r="C820" s="254">
        <v>43000</v>
      </c>
      <c r="D820" s="254"/>
      <c r="E820" s="254"/>
      <c r="F820" s="254"/>
      <c r="G820" s="254"/>
      <c r="H820" s="267"/>
      <c r="I820" s="267"/>
      <c r="J820" s="254"/>
    </row>
    <row r="821" spans="1:10" x14ac:dyDescent="0.25">
      <c r="A821" s="268" t="s">
        <v>607</v>
      </c>
      <c r="B821" s="254">
        <v>1</v>
      </c>
      <c r="C821" s="254"/>
      <c r="D821" s="254">
        <v>16400</v>
      </c>
      <c r="E821" s="254">
        <v>1</v>
      </c>
      <c r="F821" s="254">
        <v>4500</v>
      </c>
      <c r="G821" s="254"/>
      <c r="H821" s="255"/>
      <c r="I821" s="255"/>
      <c r="J821" s="269" t="s">
        <v>883</v>
      </c>
    </row>
    <row r="822" spans="1:10" x14ac:dyDescent="0.25">
      <c r="A822" s="268" t="s">
        <v>605</v>
      </c>
      <c r="B822" s="254">
        <v>1</v>
      </c>
      <c r="C822" s="254">
        <v>20100</v>
      </c>
      <c r="D822" s="254"/>
      <c r="E822" s="254">
        <v>1</v>
      </c>
      <c r="F822" s="254">
        <v>4500</v>
      </c>
      <c r="G822" s="254"/>
      <c r="H822" s="255"/>
      <c r="I822" s="255"/>
      <c r="J822" s="254"/>
    </row>
    <row r="823" spans="1:10" x14ac:dyDescent="0.25">
      <c r="A823" s="268" t="s">
        <v>94</v>
      </c>
      <c r="B823" s="254">
        <v>1</v>
      </c>
      <c r="C823" s="254">
        <v>23500</v>
      </c>
      <c r="D823" s="254"/>
      <c r="E823" s="254">
        <v>1</v>
      </c>
      <c r="F823" s="254">
        <v>4500</v>
      </c>
      <c r="G823" s="254"/>
      <c r="H823" s="255"/>
      <c r="I823" s="255"/>
      <c r="J823" s="254"/>
    </row>
    <row r="824" spans="1:10" x14ac:dyDescent="0.25">
      <c r="A824" s="297" t="s">
        <v>721</v>
      </c>
      <c r="B824" s="298">
        <v>1</v>
      </c>
      <c r="C824" s="298">
        <v>27500</v>
      </c>
      <c r="D824" s="254"/>
      <c r="E824" s="254"/>
      <c r="F824" s="254"/>
      <c r="G824" s="254"/>
      <c r="H824" s="255"/>
      <c r="I824" s="255"/>
      <c r="J824" s="254"/>
    </row>
    <row r="825" spans="1:10" x14ac:dyDescent="0.25">
      <c r="A825" s="268" t="s">
        <v>588</v>
      </c>
      <c r="B825" s="254">
        <v>1</v>
      </c>
      <c r="C825" s="254">
        <v>10500</v>
      </c>
      <c r="D825" s="254"/>
      <c r="E825" s="254">
        <v>1</v>
      </c>
      <c r="F825" s="254">
        <v>4000</v>
      </c>
      <c r="G825" s="254"/>
      <c r="H825" s="255"/>
      <c r="I825" s="255"/>
      <c r="J825" s="254"/>
    </row>
    <row r="826" spans="1:10" x14ac:dyDescent="0.25">
      <c r="A826" s="268" t="s">
        <v>90</v>
      </c>
      <c r="B826" s="254">
        <v>1</v>
      </c>
      <c r="C826" s="254">
        <v>22000</v>
      </c>
      <c r="D826" s="254"/>
      <c r="E826" s="254">
        <v>1</v>
      </c>
      <c r="F826" s="254">
        <v>4000</v>
      </c>
      <c r="G826" s="254"/>
      <c r="H826" s="255"/>
      <c r="I826" s="255"/>
      <c r="J826" s="254"/>
    </row>
    <row r="827" spans="1:10" x14ac:dyDescent="0.25">
      <c r="A827" s="268" t="s">
        <v>451</v>
      </c>
      <c r="B827" s="254">
        <v>3</v>
      </c>
      <c r="C827" s="254"/>
      <c r="D827" s="254">
        <v>60000</v>
      </c>
      <c r="E827" s="254"/>
      <c r="F827" s="254"/>
      <c r="G827" s="254"/>
      <c r="H827" s="255"/>
      <c r="I827" s="255"/>
      <c r="J827" s="254"/>
    </row>
    <row r="828" spans="1:10" x14ac:dyDescent="0.25">
      <c r="A828" s="268" t="s">
        <v>252</v>
      </c>
      <c r="B828" s="254">
        <v>1</v>
      </c>
      <c r="C828" s="254">
        <v>16900</v>
      </c>
      <c r="D828" s="254"/>
      <c r="E828" s="254">
        <v>1</v>
      </c>
      <c r="F828" s="254">
        <v>4000</v>
      </c>
      <c r="G828" s="254"/>
      <c r="H828" s="255"/>
      <c r="I828" s="255"/>
      <c r="J828" s="254"/>
    </row>
    <row r="829" spans="1:10" x14ac:dyDescent="0.25">
      <c r="A829" s="268" t="s">
        <v>94</v>
      </c>
      <c r="B829" s="254">
        <v>1</v>
      </c>
      <c r="C829" s="254"/>
      <c r="D829" s="254">
        <v>30000</v>
      </c>
      <c r="E829" s="254"/>
      <c r="F829" s="254"/>
      <c r="G829" s="254"/>
      <c r="H829" s="255"/>
      <c r="I829" s="255"/>
      <c r="J829" s="269" t="s">
        <v>883</v>
      </c>
    </row>
    <row r="830" spans="1:10" x14ac:dyDescent="0.25">
      <c r="A830" s="268" t="s">
        <v>260</v>
      </c>
      <c r="B830" s="254">
        <v>1</v>
      </c>
      <c r="C830" s="254">
        <v>12100</v>
      </c>
      <c r="D830" s="254"/>
      <c r="E830" s="254">
        <v>1</v>
      </c>
      <c r="F830" s="254">
        <v>4000</v>
      </c>
      <c r="G830" s="254"/>
      <c r="H830" s="255"/>
      <c r="I830" s="255"/>
      <c r="J830" s="254"/>
    </row>
    <row r="831" spans="1:10" x14ac:dyDescent="0.25">
      <c r="A831" s="270" t="s">
        <v>266</v>
      </c>
      <c r="B831" s="257">
        <v>1</v>
      </c>
      <c r="C831" s="257">
        <v>10500</v>
      </c>
      <c r="D831" s="257"/>
      <c r="E831" s="257">
        <v>1</v>
      </c>
      <c r="F831" s="257">
        <v>4000</v>
      </c>
      <c r="G831" s="257"/>
      <c r="H831" s="135"/>
      <c r="I831" s="135"/>
      <c r="J831" s="117"/>
    </row>
    <row r="832" spans="1:10" x14ac:dyDescent="0.25">
      <c r="A832" s="270" t="s">
        <v>457</v>
      </c>
      <c r="B832" s="257">
        <v>1</v>
      </c>
      <c r="C832" s="257">
        <v>26000</v>
      </c>
      <c r="D832" s="257"/>
      <c r="E832" s="257"/>
      <c r="F832" s="257"/>
      <c r="G832" s="257"/>
      <c r="H832" s="135"/>
      <c r="I832" s="135"/>
      <c r="J832" s="117"/>
    </row>
    <row r="833" spans="1:10" x14ac:dyDescent="0.25">
      <c r="A833" s="270" t="s">
        <v>90</v>
      </c>
      <c r="B833" s="257">
        <v>1</v>
      </c>
      <c r="C833" s="257">
        <v>22000</v>
      </c>
      <c r="D833" s="257"/>
      <c r="E833" s="257">
        <v>1</v>
      </c>
      <c r="F833" s="257">
        <v>4000</v>
      </c>
      <c r="G833" s="257"/>
      <c r="H833" s="135"/>
      <c r="I833" s="135"/>
      <c r="J833" s="117"/>
    </row>
    <row r="834" spans="1:10" x14ac:dyDescent="0.25">
      <c r="A834" s="270" t="s">
        <v>663</v>
      </c>
      <c r="B834" s="257">
        <v>1</v>
      </c>
      <c r="C834" s="257">
        <v>12500</v>
      </c>
      <c r="D834" s="257"/>
      <c r="E834" s="257">
        <v>1</v>
      </c>
      <c r="F834" s="257">
        <v>4000</v>
      </c>
      <c r="G834" s="257"/>
      <c r="H834" s="135"/>
      <c r="I834" s="135"/>
      <c r="J834" s="117"/>
    </row>
    <row r="835" spans="1:10" x14ac:dyDescent="0.25">
      <c r="A835" s="270" t="s">
        <v>267</v>
      </c>
      <c r="B835" s="257">
        <v>1</v>
      </c>
      <c r="C835" s="257">
        <v>22000</v>
      </c>
      <c r="D835" s="257"/>
      <c r="E835" s="257">
        <v>1</v>
      </c>
      <c r="F835" s="257">
        <v>4000</v>
      </c>
      <c r="G835" s="257"/>
      <c r="H835" s="143"/>
      <c r="I835" s="143"/>
      <c r="J835" s="143"/>
    </row>
    <row r="836" spans="1:10" x14ac:dyDescent="0.25">
      <c r="A836" s="270" t="s">
        <v>392</v>
      </c>
      <c r="B836" s="257">
        <v>2</v>
      </c>
      <c r="C836" s="257"/>
      <c r="D836" s="257">
        <v>78000</v>
      </c>
      <c r="E836" s="257">
        <v>2</v>
      </c>
      <c r="F836" s="257">
        <v>20000</v>
      </c>
      <c r="G836" s="262"/>
      <c r="H836" s="247"/>
      <c r="I836" s="247"/>
      <c r="J836" s="117"/>
    </row>
    <row r="837" spans="1:10" x14ac:dyDescent="0.25">
      <c r="A837" s="270" t="s">
        <v>680</v>
      </c>
      <c r="B837" s="257">
        <v>1</v>
      </c>
      <c r="C837" s="257">
        <v>23500</v>
      </c>
      <c r="D837" s="257"/>
      <c r="E837" s="257">
        <v>1</v>
      </c>
      <c r="F837" s="257">
        <v>4000</v>
      </c>
      <c r="G837" s="257"/>
      <c r="H837" s="258"/>
      <c r="I837" s="258"/>
      <c r="J837" s="117"/>
    </row>
    <row r="838" spans="1:10" x14ac:dyDescent="0.25">
      <c r="A838" s="270" t="s">
        <v>531</v>
      </c>
      <c r="B838" s="257">
        <v>1</v>
      </c>
      <c r="C838" s="257">
        <v>16000</v>
      </c>
      <c r="D838" s="257"/>
      <c r="E838" s="257">
        <v>1</v>
      </c>
      <c r="F838" s="257">
        <v>5000</v>
      </c>
      <c r="G838" s="257"/>
      <c r="H838" s="258"/>
      <c r="I838" s="258"/>
      <c r="J838" s="117"/>
    </row>
    <row r="839" spans="1:10" x14ac:dyDescent="0.25">
      <c r="A839" s="270" t="s">
        <v>673</v>
      </c>
      <c r="B839" s="257">
        <v>1</v>
      </c>
      <c r="C839" s="257">
        <v>23500</v>
      </c>
      <c r="D839" s="257"/>
      <c r="E839" s="257"/>
      <c r="F839" s="257"/>
      <c r="G839" s="257"/>
      <c r="H839" s="258"/>
      <c r="I839" s="258"/>
      <c r="J839" s="259"/>
    </row>
    <row r="840" spans="1:10" x14ac:dyDescent="0.25">
      <c r="A840" s="270" t="s">
        <v>549</v>
      </c>
      <c r="B840" s="257">
        <v>1</v>
      </c>
      <c r="C840" s="257">
        <v>11500</v>
      </c>
      <c r="D840" s="257"/>
      <c r="E840" s="257">
        <v>1</v>
      </c>
      <c r="F840" s="257">
        <v>4000</v>
      </c>
      <c r="G840" s="257"/>
      <c r="H840" s="258"/>
      <c r="I840" s="258"/>
      <c r="J840" s="259"/>
    </row>
    <row r="841" spans="1:10" x14ac:dyDescent="0.25">
      <c r="A841" s="270" t="s">
        <v>90</v>
      </c>
      <c r="B841" s="257">
        <v>1</v>
      </c>
      <c r="C841" s="257">
        <v>22000</v>
      </c>
      <c r="D841" s="257"/>
      <c r="E841" s="257">
        <v>1</v>
      </c>
      <c r="F841" s="257">
        <v>4000</v>
      </c>
      <c r="G841" s="257"/>
      <c r="H841" s="258"/>
      <c r="I841" s="258"/>
      <c r="J841" s="259"/>
    </row>
    <row r="842" spans="1:10" x14ac:dyDescent="0.25">
      <c r="A842" s="270" t="s">
        <v>654</v>
      </c>
      <c r="B842" s="257">
        <v>1</v>
      </c>
      <c r="C842" s="257">
        <v>32500</v>
      </c>
      <c r="D842" s="257"/>
      <c r="E842" s="257">
        <v>1</v>
      </c>
      <c r="F842" s="257">
        <v>4500</v>
      </c>
      <c r="G842" s="257"/>
      <c r="H842" s="258"/>
      <c r="I842" s="258"/>
      <c r="J842" s="117"/>
    </row>
    <row r="843" spans="1:10" x14ac:dyDescent="0.25">
      <c r="A843" s="270" t="s">
        <v>884</v>
      </c>
      <c r="B843" s="257">
        <v>1</v>
      </c>
      <c r="C843" s="257"/>
      <c r="D843" s="257">
        <v>10500</v>
      </c>
      <c r="E843" s="257">
        <v>1</v>
      </c>
      <c r="F843" s="257">
        <v>4000</v>
      </c>
      <c r="G843" s="257"/>
      <c r="H843" s="258"/>
      <c r="I843" s="258"/>
      <c r="J843" s="269" t="s">
        <v>883</v>
      </c>
    </row>
    <row r="844" spans="1:10" x14ac:dyDescent="0.25">
      <c r="A844" s="270" t="s">
        <v>105</v>
      </c>
      <c r="B844" s="257">
        <v>1</v>
      </c>
      <c r="C844" s="257">
        <v>18800</v>
      </c>
      <c r="D844" s="257"/>
      <c r="E844" s="257">
        <v>1</v>
      </c>
      <c r="F844" s="257">
        <v>4000</v>
      </c>
      <c r="G844" s="257"/>
      <c r="H844" s="258"/>
      <c r="I844" s="258"/>
      <c r="J844" s="259"/>
    </row>
    <row r="845" spans="1:10" x14ac:dyDescent="0.25">
      <c r="A845" s="270" t="s">
        <v>627</v>
      </c>
      <c r="B845" s="257">
        <v>1</v>
      </c>
      <c r="C845" s="263">
        <v>26500</v>
      </c>
      <c r="D845" s="178"/>
      <c r="E845" s="260"/>
      <c r="F845" s="260"/>
      <c r="G845" s="260"/>
      <c r="H845" s="135"/>
      <c r="I845" s="135"/>
      <c r="J845" s="117"/>
    </row>
    <row r="846" spans="1:10" x14ac:dyDescent="0.25">
      <c r="A846" s="270" t="s">
        <v>724</v>
      </c>
      <c r="B846" s="257">
        <v>1</v>
      </c>
      <c r="C846" s="260">
        <v>22900</v>
      </c>
      <c r="D846" s="178"/>
      <c r="E846" s="260">
        <v>1</v>
      </c>
      <c r="F846" s="260">
        <v>4000</v>
      </c>
      <c r="G846" s="260"/>
      <c r="H846" s="135"/>
      <c r="I846" s="135"/>
      <c r="J846" s="117"/>
    </row>
    <row r="847" spans="1:10" x14ac:dyDescent="0.25">
      <c r="A847" s="271" t="s">
        <v>91</v>
      </c>
      <c r="B847" s="257">
        <v>1</v>
      </c>
      <c r="C847" s="262">
        <v>14300</v>
      </c>
      <c r="D847" s="260"/>
      <c r="E847" s="260">
        <v>1</v>
      </c>
      <c r="F847" s="260">
        <v>4500</v>
      </c>
      <c r="G847" s="260"/>
      <c r="H847" s="135"/>
      <c r="I847" s="135"/>
      <c r="J847" s="117"/>
    </row>
    <row r="848" spans="1:10" x14ac:dyDescent="0.25">
      <c r="A848" s="271" t="s">
        <v>266</v>
      </c>
      <c r="B848" s="257">
        <v>1</v>
      </c>
      <c r="C848" s="260">
        <v>10500</v>
      </c>
      <c r="D848" s="178"/>
      <c r="E848" s="260">
        <v>1</v>
      </c>
      <c r="F848" s="260">
        <v>4000</v>
      </c>
      <c r="G848" s="260"/>
      <c r="H848" s="135"/>
      <c r="I848" s="135"/>
      <c r="J848" s="117"/>
    </row>
    <row r="849" spans="1:11" x14ac:dyDescent="0.25">
      <c r="A849" s="271" t="s">
        <v>94</v>
      </c>
      <c r="B849" s="257">
        <v>1</v>
      </c>
      <c r="C849" s="260"/>
      <c r="D849" s="178">
        <v>25500</v>
      </c>
      <c r="E849" s="260">
        <v>1</v>
      </c>
      <c r="F849" s="260">
        <v>4500</v>
      </c>
      <c r="G849" s="260"/>
      <c r="H849" s="135"/>
      <c r="I849" s="135"/>
      <c r="J849" s="269" t="s">
        <v>883</v>
      </c>
    </row>
    <row r="850" spans="1:11" x14ac:dyDescent="0.25">
      <c r="A850" s="271" t="s">
        <v>94</v>
      </c>
      <c r="B850" s="257">
        <v>1</v>
      </c>
      <c r="C850" s="260">
        <v>25500</v>
      </c>
      <c r="D850" s="178"/>
      <c r="E850" s="260">
        <v>1</v>
      </c>
      <c r="F850" s="260">
        <v>4500</v>
      </c>
      <c r="G850" s="260"/>
      <c r="H850" s="135"/>
      <c r="I850" s="135"/>
      <c r="J850" s="116"/>
    </row>
    <row r="851" spans="1:11" x14ac:dyDescent="0.25">
      <c r="A851" s="271" t="s">
        <v>122</v>
      </c>
      <c r="B851" s="257">
        <v>1</v>
      </c>
      <c r="C851" s="263"/>
      <c r="D851" s="260">
        <v>43000</v>
      </c>
      <c r="E851" s="260"/>
      <c r="F851" s="260"/>
      <c r="G851" s="260"/>
      <c r="H851" s="135"/>
      <c r="I851" s="135"/>
      <c r="J851" s="269" t="s">
        <v>883</v>
      </c>
    </row>
    <row r="852" spans="1:11" x14ac:dyDescent="0.25">
      <c r="A852" s="271" t="s">
        <v>266</v>
      </c>
      <c r="B852" s="257">
        <v>1</v>
      </c>
      <c r="C852" s="260">
        <v>14500</v>
      </c>
      <c r="D852" s="178"/>
      <c r="E852" s="260"/>
      <c r="F852" s="260"/>
      <c r="G852" s="260"/>
      <c r="H852" s="135"/>
      <c r="I852" s="135"/>
      <c r="J852" s="116"/>
    </row>
    <row r="853" spans="1:11" x14ac:dyDescent="0.25">
      <c r="A853" s="271" t="s">
        <v>461</v>
      </c>
      <c r="B853" s="257">
        <v>1</v>
      </c>
      <c r="C853" s="260">
        <v>15500</v>
      </c>
      <c r="D853" s="178"/>
      <c r="E853" s="260"/>
      <c r="F853" s="260"/>
      <c r="G853" s="260"/>
      <c r="H853" s="135"/>
      <c r="I853" s="135"/>
      <c r="J853" s="116"/>
    </row>
    <row r="854" spans="1:11" x14ac:dyDescent="0.25">
      <c r="A854" s="275" t="s">
        <v>502</v>
      </c>
      <c r="B854" s="257">
        <v>1</v>
      </c>
      <c r="C854" s="260">
        <v>45000</v>
      </c>
      <c r="D854" s="178"/>
      <c r="E854" s="260"/>
      <c r="F854" s="260"/>
      <c r="G854" s="260"/>
      <c r="H854" s="135"/>
      <c r="I854" s="135"/>
      <c r="J854" s="116"/>
    </row>
    <row r="855" spans="1:11" x14ac:dyDescent="0.25">
      <c r="A855" s="271" t="s">
        <v>395</v>
      </c>
      <c r="B855" s="257">
        <v>1</v>
      </c>
      <c r="C855" s="260">
        <v>18500</v>
      </c>
      <c r="D855" s="178"/>
      <c r="E855" s="260">
        <v>1</v>
      </c>
      <c r="F855" s="260">
        <v>4000</v>
      </c>
      <c r="G855" s="260"/>
      <c r="H855" s="135"/>
      <c r="I855" s="135"/>
      <c r="J855" s="116"/>
    </row>
    <row r="856" spans="1:11" x14ac:dyDescent="0.25">
      <c r="A856" s="271" t="s">
        <v>885</v>
      </c>
      <c r="B856" s="257">
        <v>1</v>
      </c>
      <c r="C856" s="260"/>
      <c r="D856" s="178">
        <v>21500</v>
      </c>
      <c r="E856" s="260">
        <v>1</v>
      </c>
      <c r="F856" s="260">
        <v>4500</v>
      </c>
      <c r="G856" s="260"/>
      <c r="H856" s="135"/>
      <c r="I856" s="135"/>
      <c r="J856" s="269" t="s">
        <v>883</v>
      </c>
    </row>
    <row r="857" spans="1:11" x14ac:dyDescent="0.25">
      <c r="A857" s="271" t="s">
        <v>751</v>
      </c>
      <c r="B857" s="257">
        <v>1</v>
      </c>
      <c r="C857" s="260">
        <v>18000</v>
      </c>
      <c r="D857" s="178"/>
      <c r="E857" s="260">
        <v>1</v>
      </c>
      <c r="F857" s="260">
        <v>2000</v>
      </c>
      <c r="G857" s="260"/>
      <c r="H857" s="135"/>
      <c r="I857" s="135"/>
      <c r="J857" s="117"/>
    </row>
    <row r="858" spans="1:11" x14ac:dyDescent="0.25">
      <c r="A858" s="271" t="s">
        <v>751</v>
      </c>
      <c r="B858" s="257">
        <v>1</v>
      </c>
      <c r="C858" s="260">
        <v>18000</v>
      </c>
      <c r="D858" s="178"/>
      <c r="E858" s="260">
        <v>1</v>
      </c>
      <c r="F858" s="260">
        <v>2000</v>
      </c>
      <c r="G858" s="260"/>
      <c r="H858" s="135"/>
      <c r="I858" s="135"/>
      <c r="J858" s="116"/>
    </row>
    <row r="859" spans="1:11" x14ac:dyDescent="0.25">
      <c r="A859" s="299" t="s">
        <v>539</v>
      </c>
      <c r="B859" s="300">
        <v>1</v>
      </c>
      <c r="C859" s="301">
        <v>24900</v>
      </c>
      <c r="D859" s="178"/>
      <c r="E859" s="260">
        <v>1</v>
      </c>
      <c r="F859" s="260">
        <v>2000</v>
      </c>
      <c r="G859" s="260"/>
      <c r="H859" s="135"/>
      <c r="I859" s="135"/>
      <c r="J859" s="116"/>
      <c r="K859">
        <v>9000</v>
      </c>
    </row>
    <row r="860" spans="1:11" x14ac:dyDescent="0.25">
      <c r="A860" s="53" t="s">
        <v>219</v>
      </c>
      <c r="B860" s="213">
        <f t="shared" ref="B860:J860" si="19">SUM(B805:B859)</f>
        <v>58</v>
      </c>
      <c r="C860" s="213">
        <f t="shared" si="19"/>
        <v>890900</v>
      </c>
      <c r="D860" s="213">
        <f t="shared" si="19"/>
        <v>310400</v>
      </c>
      <c r="E860" s="213">
        <f t="shared" si="19"/>
        <v>40</v>
      </c>
      <c r="F860" s="213">
        <f t="shared" si="19"/>
        <v>173000</v>
      </c>
      <c r="G860" s="213"/>
      <c r="H860" s="213">
        <f t="shared" si="19"/>
        <v>6</v>
      </c>
      <c r="I860" s="213"/>
      <c r="J860" s="213">
        <f t="shared" si="19"/>
        <v>35700</v>
      </c>
    </row>
    <row r="861" spans="1:11" x14ac:dyDescent="0.25">
      <c r="A861" s="79"/>
      <c r="B861" s="80"/>
      <c r="C861" s="80"/>
      <c r="D861" s="80"/>
      <c r="E861" s="80"/>
      <c r="F861" s="80"/>
      <c r="G861" s="80"/>
      <c r="H861" s="80"/>
      <c r="I861" s="80"/>
      <c r="J861" s="80"/>
    </row>
    <row r="862" spans="1:11" x14ac:dyDescent="0.25">
      <c r="A862" s="23">
        <f>C860</f>
        <v>890900</v>
      </c>
      <c r="B862" s="22" t="s">
        <v>38</v>
      </c>
      <c r="C862" s="141" t="s">
        <v>547</v>
      </c>
      <c r="D862" s="141"/>
      <c r="E862" s="81"/>
      <c r="F862" s="81"/>
      <c r="G862" s="81"/>
      <c r="H862" s="85"/>
      <c r="I862" s="85"/>
      <c r="J862" s="84"/>
      <c r="K862" s="18">
        <f>A862-K859</f>
        <v>881900</v>
      </c>
    </row>
    <row r="865" spans="1:10" x14ac:dyDescent="0.25">
      <c r="A865" s="2203" t="s">
        <v>886</v>
      </c>
      <c r="B865" s="2204"/>
      <c r="C865" s="2204"/>
      <c r="D865" s="2204"/>
      <c r="E865" s="2204"/>
      <c r="F865" s="2204"/>
      <c r="G865" s="2204"/>
      <c r="H865" s="2204"/>
      <c r="I865" s="2204"/>
      <c r="J865" s="2204"/>
    </row>
    <row r="866" spans="1:10" x14ac:dyDescent="0.25">
      <c r="A866" s="6" t="s">
        <v>14</v>
      </c>
      <c r="B866" s="6" t="s">
        <v>5</v>
      </c>
      <c r="C866" s="6" t="s">
        <v>10</v>
      </c>
      <c r="D866" s="6" t="s">
        <v>11</v>
      </c>
      <c r="E866" s="6" t="s">
        <v>753</v>
      </c>
      <c r="F866" s="6" t="s">
        <v>27</v>
      </c>
      <c r="G866" s="6"/>
      <c r="H866" s="21" t="s">
        <v>33</v>
      </c>
      <c r="I866" s="21"/>
      <c r="J866" s="6" t="s">
        <v>32</v>
      </c>
    </row>
    <row r="867" spans="1:10" x14ac:dyDescent="0.25">
      <c r="A867" s="272" t="s">
        <v>91</v>
      </c>
      <c r="B867" s="254">
        <v>1</v>
      </c>
      <c r="C867" s="276">
        <v>18800</v>
      </c>
      <c r="D867" s="254"/>
      <c r="E867" s="254"/>
      <c r="F867" s="254"/>
      <c r="G867" s="254"/>
      <c r="H867" s="255"/>
      <c r="I867" s="255"/>
      <c r="J867" s="254"/>
    </row>
    <row r="868" spans="1:10" x14ac:dyDescent="0.25">
      <c r="A868" s="272" t="s">
        <v>90</v>
      </c>
      <c r="B868" s="254">
        <v>1</v>
      </c>
      <c r="C868" s="276"/>
      <c r="D868" s="254">
        <v>26000</v>
      </c>
      <c r="E868" s="254"/>
      <c r="F868" s="254"/>
      <c r="G868" s="254"/>
      <c r="H868" s="255"/>
      <c r="I868" s="255"/>
      <c r="J868" s="273" t="s">
        <v>883</v>
      </c>
    </row>
    <row r="869" spans="1:10" x14ac:dyDescent="0.25">
      <c r="A869" s="272" t="s">
        <v>91</v>
      </c>
      <c r="B869" s="254">
        <v>1</v>
      </c>
      <c r="C869" s="276">
        <v>14800</v>
      </c>
      <c r="D869" s="254"/>
      <c r="E869" s="254">
        <v>1</v>
      </c>
      <c r="F869" s="254">
        <v>4000</v>
      </c>
      <c r="G869" s="254"/>
      <c r="H869" s="255"/>
      <c r="I869" s="255"/>
      <c r="J869" s="254"/>
    </row>
    <row r="870" spans="1:10" x14ac:dyDescent="0.25">
      <c r="A870" s="272" t="s">
        <v>389</v>
      </c>
      <c r="B870" s="254">
        <v>1</v>
      </c>
      <c r="C870" s="276">
        <v>18800</v>
      </c>
      <c r="D870" s="254"/>
      <c r="E870" s="254"/>
      <c r="F870" s="254"/>
      <c r="G870" s="254"/>
      <c r="H870" s="255"/>
      <c r="I870" s="255"/>
      <c r="J870" s="254"/>
    </row>
    <row r="871" spans="1:10" x14ac:dyDescent="0.25">
      <c r="A871" s="272" t="s">
        <v>887</v>
      </c>
      <c r="B871" s="254">
        <v>1</v>
      </c>
      <c r="C871" s="276">
        <v>21000</v>
      </c>
      <c r="D871" s="254"/>
      <c r="E871" s="254">
        <v>1</v>
      </c>
      <c r="F871" s="254">
        <v>3000</v>
      </c>
      <c r="G871" s="254"/>
      <c r="H871" s="255"/>
      <c r="I871" s="255"/>
      <c r="J871" s="254"/>
    </row>
    <row r="872" spans="1:10" x14ac:dyDescent="0.25">
      <c r="A872" s="272" t="s">
        <v>588</v>
      </c>
      <c r="B872" s="254">
        <v>1</v>
      </c>
      <c r="C872" s="276">
        <v>10500</v>
      </c>
      <c r="D872" s="254"/>
      <c r="E872" s="254">
        <v>1</v>
      </c>
      <c r="F872" s="254">
        <v>4000</v>
      </c>
      <c r="G872" s="254"/>
      <c r="H872" s="255"/>
      <c r="I872" s="255"/>
      <c r="J872" s="254"/>
    </row>
    <row r="873" spans="1:10" x14ac:dyDescent="0.25">
      <c r="A873" s="272" t="s">
        <v>498</v>
      </c>
      <c r="B873" s="254">
        <v>1</v>
      </c>
      <c r="C873" s="276"/>
      <c r="D873" s="254"/>
      <c r="E873" s="254"/>
      <c r="F873" s="254"/>
      <c r="G873" s="254"/>
      <c r="H873" s="255"/>
      <c r="I873" s="255"/>
      <c r="J873" s="143" t="s">
        <v>705</v>
      </c>
    </row>
    <row r="874" spans="1:10" x14ac:dyDescent="0.25">
      <c r="A874" s="272" t="s">
        <v>651</v>
      </c>
      <c r="B874" s="254">
        <v>1</v>
      </c>
      <c r="C874" s="276"/>
      <c r="D874" s="254">
        <v>8500</v>
      </c>
      <c r="E874" s="254">
        <v>2</v>
      </c>
      <c r="F874" s="254">
        <v>8000</v>
      </c>
      <c r="G874" s="254"/>
      <c r="H874" s="255"/>
      <c r="I874" s="255"/>
      <c r="J874" s="273" t="s">
        <v>883</v>
      </c>
    </row>
    <row r="875" spans="1:10" x14ac:dyDescent="0.25">
      <c r="A875" s="272" t="s">
        <v>389</v>
      </c>
      <c r="B875" s="254">
        <v>1</v>
      </c>
      <c r="C875" s="276">
        <v>14300</v>
      </c>
      <c r="D875" s="254"/>
      <c r="E875" s="254">
        <v>1</v>
      </c>
      <c r="F875" s="254">
        <v>4500</v>
      </c>
      <c r="G875" s="254"/>
      <c r="H875" s="255"/>
      <c r="I875" s="255"/>
      <c r="J875" s="254"/>
    </row>
    <row r="876" spans="1:10" x14ac:dyDescent="0.25">
      <c r="A876" s="272" t="s">
        <v>888</v>
      </c>
      <c r="B876" s="254">
        <v>1</v>
      </c>
      <c r="C876" s="276">
        <v>13800</v>
      </c>
      <c r="D876" s="254"/>
      <c r="E876" s="254"/>
      <c r="F876" s="254"/>
      <c r="G876" s="254"/>
      <c r="H876" s="255"/>
      <c r="I876" s="255"/>
      <c r="J876" s="254"/>
    </row>
    <row r="877" spans="1:10" x14ac:dyDescent="0.25">
      <c r="A877" s="272" t="s">
        <v>91</v>
      </c>
      <c r="B877" s="254">
        <v>1</v>
      </c>
      <c r="C877" s="276"/>
      <c r="D877" s="254">
        <v>18800</v>
      </c>
      <c r="E877" s="254"/>
      <c r="F877" s="254"/>
      <c r="G877" s="254"/>
      <c r="H877" s="255"/>
      <c r="I877" s="255"/>
      <c r="J877" s="273" t="s">
        <v>883</v>
      </c>
    </row>
    <row r="878" spans="1:10" x14ac:dyDescent="0.25">
      <c r="A878" s="272" t="s">
        <v>549</v>
      </c>
      <c r="B878" s="254">
        <v>1</v>
      </c>
      <c r="C878" s="276">
        <v>12500</v>
      </c>
      <c r="D878" s="254"/>
      <c r="E878" s="254">
        <v>1</v>
      </c>
      <c r="F878" s="254">
        <v>4000</v>
      </c>
      <c r="G878" s="254"/>
      <c r="H878" s="144" t="s">
        <v>109</v>
      </c>
      <c r="I878" s="144"/>
      <c r="J878" s="143">
        <v>2100</v>
      </c>
    </row>
    <row r="879" spans="1:10" x14ac:dyDescent="0.25">
      <c r="A879" s="272" t="s">
        <v>461</v>
      </c>
      <c r="B879" s="254">
        <v>1</v>
      </c>
      <c r="C879" s="276">
        <v>11000</v>
      </c>
      <c r="D879" s="254"/>
      <c r="E879" s="254">
        <v>1</v>
      </c>
      <c r="F879" s="254">
        <v>4500</v>
      </c>
      <c r="G879" s="254"/>
      <c r="H879" s="144">
        <v>1</v>
      </c>
      <c r="I879" s="144"/>
      <c r="J879" s="143">
        <v>4000</v>
      </c>
    </row>
    <row r="880" spans="1:10" x14ac:dyDescent="0.25">
      <c r="A880" s="290" t="s">
        <v>897</v>
      </c>
      <c r="B880" s="254">
        <v>1</v>
      </c>
      <c r="C880" s="276">
        <v>10500</v>
      </c>
      <c r="D880" s="254"/>
      <c r="E880" s="254">
        <v>1</v>
      </c>
      <c r="F880" s="254">
        <v>4000</v>
      </c>
      <c r="G880" s="254"/>
      <c r="H880" s="144">
        <v>1</v>
      </c>
      <c r="I880" s="144"/>
      <c r="J880" s="143">
        <v>2000</v>
      </c>
    </row>
    <row r="881" spans="1:10" x14ac:dyDescent="0.25">
      <c r="A881" s="272" t="s">
        <v>889</v>
      </c>
      <c r="B881" s="254">
        <v>1</v>
      </c>
      <c r="C881" s="276">
        <v>25000</v>
      </c>
      <c r="D881" s="254"/>
      <c r="E881" s="254">
        <v>1</v>
      </c>
      <c r="F881" s="254">
        <v>2000</v>
      </c>
      <c r="G881" s="254"/>
      <c r="H881" s="144">
        <v>1</v>
      </c>
      <c r="I881" s="144"/>
      <c r="J881" s="143">
        <v>4500</v>
      </c>
    </row>
    <row r="882" spans="1:10" x14ac:dyDescent="0.25">
      <c r="A882" s="272" t="s">
        <v>549</v>
      </c>
      <c r="B882" s="254">
        <v>1</v>
      </c>
      <c r="C882" s="276">
        <v>12500</v>
      </c>
      <c r="D882" s="254"/>
      <c r="E882" s="254">
        <v>1</v>
      </c>
      <c r="F882" s="254">
        <v>4000</v>
      </c>
      <c r="G882" s="254"/>
      <c r="H882" s="144">
        <v>1</v>
      </c>
      <c r="I882" s="144"/>
      <c r="J882" s="143">
        <v>4000</v>
      </c>
    </row>
    <row r="883" spans="1:10" x14ac:dyDescent="0.25">
      <c r="A883" s="272" t="s">
        <v>393</v>
      </c>
      <c r="B883" s="254">
        <v>1</v>
      </c>
      <c r="C883" s="276">
        <v>21900</v>
      </c>
      <c r="D883" s="254"/>
      <c r="E883" s="254">
        <v>1</v>
      </c>
      <c r="F883" s="254">
        <v>5000</v>
      </c>
      <c r="G883" s="254"/>
      <c r="H883" s="144">
        <v>1</v>
      </c>
      <c r="I883" s="144"/>
      <c r="J883" s="143">
        <v>4000</v>
      </c>
    </row>
    <row r="884" spans="1:10" x14ac:dyDescent="0.25">
      <c r="A884" s="272" t="s">
        <v>260</v>
      </c>
      <c r="B884" s="254">
        <v>1</v>
      </c>
      <c r="C884" s="276">
        <v>12000</v>
      </c>
      <c r="D884" s="254"/>
      <c r="E884" s="254">
        <v>1</v>
      </c>
      <c r="F884" s="254">
        <v>4000</v>
      </c>
      <c r="G884" s="254"/>
      <c r="H884" s="144">
        <v>1</v>
      </c>
      <c r="I884" s="144"/>
      <c r="J884" s="143">
        <v>5000</v>
      </c>
    </row>
    <row r="885" spans="1:10" x14ac:dyDescent="0.25">
      <c r="A885" s="272" t="s">
        <v>517</v>
      </c>
      <c r="B885" s="254">
        <v>1</v>
      </c>
      <c r="C885" s="276">
        <v>10500</v>
      </c>
      <c r="D885" s="254"/>
      <c r="E885" s="254">
        <v>1</v>
      </c>
      <c r="F885" s="254">
        <v>4000</v>
      </c>
      <c r="G885" s="254"/>
      <c r="H885" s="144">
        <v>1</v>
      </c>
      <c r="I885" s="144"/>
      <c r="J885" s="143">
        <v>4000</v>
      </c>
    </row>
    <row r="886" spans="1:10" x14ac:dyDescent="0.25">
      <c r="A886" s="272" t="s">
        <v>544</v>
      </c>
      <c r="B886" s="254">
        <v>1</v>
      </c>
      <c r="C886" s="276">
        <v>11500</v>
      </c>
      <c r="D886" s="254"/>
      <c r="E886" s="254">
        <v>1</v>
      </c>
      <c r="F886" s="254">
        <v>4000</v>
      </c>
      <c r="G886" s="254"/>
      <c r="H886" s="144">
        <v>1</v>
      </c>
      <c r="I886" s="144"/>
      <c r="J886" s="143">
        <v>5000</v>
      </c>
    </row>
    <row r="887" spans="1:10" x14ac:dyDescent="0.25">
      <c r="A887" s="272" t="s">
        <v>93</v>
      </c>
      <c r="B887" s="254">
        <v>1</v>
      </c>
      <c r="C887" s="276">
        <v>18800</v>
      </c>
      <c r="D887" s="254"/>
      <c r="E887" s="254"/>
      <c r="F887" s="254"/>
      <c r="G887" s="254"/>
      <c r="H887" s="255"/>
      <c r="I887" s="255"/>
      <c r="J887" s="254"/>
    </row>
    <row r="888" spans="1:10" x14ac:dyDescent="0.25">
      <c r="A888" s="272" t="s">
        <v>890</v>
      </c>
      <c r="B888" s="254">
        <v>1</v>
      </c>
      <c r="C888" s="276">
        <v>30000</v>
      </c>
      <c r="D888" s="254"/>
      <c r="E888" s="254">
        <v>1</v>
      </c>
      <c r="F888" s="254">
        <v>5000</v>
      </c>
      <c r="G888" s="254"/>
      <c r="H888" s="255"/>
      <c r="I888" s="255"/>
      <c r="J888" s="254"/>
    </row>
    <row r="889" spans="1:10" x14ac:dyDescent="0.25">
      <c r="A889" s="272" t="s">
        <v>549</v>
      </c>
      <c r="B889" s="254">
        <v>1</v>
      </c>
      <c r="C889" s="276">
        <v>16500</v>
      </c>
      <c r="D889" s="254"/>
      <c r="E889" s="254"/>
      <c r="F889" s="254"/>
      <c r="G889" s="254"/>
      <c r="H889" s="255"/>
      <c r="I889" s="255"/>
      <c r="J889" s="254"/>
    </row>
    <row r="890" spans="1:10" x14ac:dyDescent="0.25">
      <c r="A890" s="272" t="s">
        <v>502</v>
      </c>
      <c r="B890" s="254">
        <v>1</v>
      </c>
      <c r="C890" s="276">
        <v>45000</v>
      </c>
      <c r="D890" s="254"/>
      <c r="E890" s="254"/>
      <c r="F890" s="254"/>
      <c r="G890" s="254"/>
      <c r="H890" s="255"/>
      <c r="I890" s="255"/>
      <c r="J890" s="254"/>
    </row>
    <row r="891" spans="1:10" x14ac:dyDescent="0.25">
      <c r="A891" s="272" t="s">
        <v>321</v>
      </c>
      <c r="B891" s="254">
        <v>1</v>
      </c>
      <c r="C891" s="276">
        <v>8700</v>
      </c>
      <c r="D891" s="254">
        <v>22800</v>
      </c>
      <c r="E891" s="254"/>
      <c r="F891" s="254"/>
      <c r="G891" s="254"/>
      <c r="H891" s="255"/>
      <c r="I891" s="255"/>
      <c r="J891" s="273" t="s">
        <v>883</v>
      </c>
    </row>
    <row r="892" spans="1:10" x14ac:dyDescent="0.25">
      <c r="A892" s="272" t="s">
        <v>389</v>
      </c>
      <c r="B892" s="254">
        <v>1</v>
      </c>
      <c r="C892" s="276">
        <v>14300</v>
      </c>
      <c r="D892" s="254"/>
      <c r="E892" s="254"/>
      <c r="F892" s="254"/>
      <c r="G892" s="254"/>
      <c r="H892" s="255"/>
      <c r="I892" s="255"/>
      <c r="J892" s="254"/>
    </row>
    <row r="893" spans="1:10" x14ac:dyDescent="0.25">
      <c r="A893" s="274" t="s">
        <v>94</v>
      </c>
      <c r="B893" s="257">
        <v>1</v>
      </c>
      <c r="C893" s="257">
        <v>25500</v>
      </c>
      <c r="D893" s="257"/>
      <c r="E893" s="257">
        <v>1</v>
      </c>
      <c r="F893" s="257">
        <v>4500</v>
      </c>
      <c r="G893" s="257"/>
      <c r="H893" s="135"/>
      <c r="I893" s="135"/>
      <c r="J893" s="117"/>
    </row>
    <row r="894" spans="1:10" x14ac:dyDescent="0.25">
      <c r="A894" s="274" t="s">
        <v>544</v>
      </c>
      <c r="B894" s="257">
        <v>1</v>
      </c>
      <c r="C894" s="257"/>
      <c r="D894" s="257">
        <v>15500</v>
      </c>
      <c r="E894" s="257"/>
      <c r="F894" s="257"/>
      <c r="G894" s="257"/>
      <c r="H894" s="135"/>
      <c r="I894" s="135"/>
      <c r="J894" s="273" t="s">
        <v>883</v>
      </c>
    </row>
    <row r="895" spans="1:10" x14ac:dyDescent="0.25">
      <c r="A895" s="274" t="s">
        <v>680</v>
      </c>
      <c r="B895" s="257">
        <v>1</v>
      </c>
      <c r="C895" s="257"/>
      <c r="D895" s="257">
        <v>23500</v>
      </c>
      <c r="E895" s="257">
        <v>1</v>
      </c>
      <c r="F895" s="257">
        <v>4000</v>
      </c>
      <c r="G895" s="257"/>
      <c r="H895" s="135"/>
      <c r="I895" s="135"/>
      <c r="J895" s="273" t="s">
        <v>883</v>
      </c>
    </row>
    <row r="896" spans="1:10" x14ac:dyDescent="0.25">
      <c r="A896" s="272" t="s">
        <v>393</v>
      </c>
      <c r="B896" s="254">
        <v>1</v>
      </c>
      <c r="C896" s="276">
        <v>21900</v>
      </c>
      <c r="D896" s="254"/>
      <c r="E896" s="254">
        <v>1</v>
      </c>
      <c r="F896" s="254">
        <v>5000</v>
      </c>
      <c r="G896" s="254"/>
      <c r="H896" s="135"/>
      <c r="I896" s="135"/>
      <c r="J896" s="117"/>
    </row>
    <row r="897" spans="1:10" x14ac:dyDescent="0.25">
      <c r="A897" s="274" t="s">
        <v>101</v>
      </c>
      <c r="B897" s="257">
        <v>1</v>
      </c>
      <c r="C897" s="257">
        <v>12500</v>
      </c>
      <c r="D897" s="257"/>
      <c r="E897" s="257">
        <v>1</v>
      </c>
      <c r="F897" s="257">
        <v>4000</v>
      </c>
      <c r="G897" s="257"/>
      <c r="H897" s="143"/>
      <c r="I897" s="143"/>
      <c r="J897" s="143"/>
    </row>
    <row r="898" spans="1:10" x14ac:dyDescent="0.25">
      <c r="A898" s="274" t="s">
        <v>519</v>
      </c>
      <c r="B898" s="257">
        <v>1</v>
      </c>
      <c r="C898" s="257">
        <v>20000</v>
      </c>
      <c r="D898" s="257"/>
      <c r="E898" s="257"/>
      <c r="F898" s="257"/>
      <c r="G898" s="262"/>
      <c r="H898" s="247"/>
      <c r="I898" s="247"/>
      <c r="J898" s="117"/>
    </row>
    <row r="899" spans="1:10" x14ac:dyDescent="0.25">
      <c r="A899" s="274" t="s">
        <v>544</v>
      </c>
      <c r="B899" s="257">
        <v>1</v>
      </c>
      <c r="C899" s="257">
        <v>15500</v>
      </c>
      <c r="D899" s="257"/>
      <c r="E899" s="257"/>
      <c r="F899" s="257"/>
      <c r="G899" s="257"/>
      <c r="H899" s="258"/>
      <c r="I899" s="258"/>
      <c r="J899" s="117"/>
    </row>
    <row r="900" spans="1:10" x14ac:dyDescent="0.25">
      <c r="A900" s="274" t="s">
        <v>891</v>
      </c>
      <c r="B900" s="257">
        <v>2</v>
      </c>
      <c r="C900" s="257"/>
      <c r="D900" s="257">
        <v>28600</v>
      </c>
      <c r="E900" s="257">
        <v>2</v>
      </c>
      <c r="F900" s="257">
        <v>9000</v>
      </c>
      <c r="G900" s="257"/>
      <c r="H900" s="258"/>
      <c r="I900" s="258"/>
      <c r="J900" s="273" t="s">
        <v>883</v>
      </c>
    </row>
    <row r="901" spans="1:10" x14ac:dyDescent="0.25">
      <c r="A901" s="274" t="s">
        <v>799</v>
      </c>
      <c r="B901" s="257">
        <v>1</v>
      </c>
      <c r="C901" s="257">
        <v>15000</v>
      </c>
      <c r="D901" s="257"/>
      <c r="E901" s="257"/>
      <c r="F901" s="257"/>
      <c r="G901" s="257"/>
      <c r="H901" s="258"/>
      <c r="I901" s="258"/>
      <c r="J901" s="259"/>
    </row>
    <row r="902" spans="1:10" x14ac:dyDescent="0.25">
      <c r="A902" s="274" t="s">
        <v>101</v>
      </c>
      <c r="B902" s="257">
        <v>1</v>
      </c>
      <c r="C902" s="257">
        <v>16500</v>
      </c>
      <c r="D902" s="257"/>
      <c r="E902" s="257"/>
      <c r="F902" s="257"/>
      <c r="G902" s="257"/>
      <c r="H902" s="258"/>
      <c r="I902" s="258"/>
      <c r="J902" s="259"/>
    </row>
    <row r="903" spans="1:10" x14ac:dyDescent="0.25">
      <c r="A903" s="274" t="s">
        <v>101</v>
      </c>
      <c r="B903" s="257">
        <v>1</v>
      </c>
      <c r="C903" s="257">
        <v>12000</v>
      </c>
      <c r="D903" s="257"/>
      <c r="E903" s="257">
        <v>1</v>
      </c>
      <c r="F903" s="257">
        <v>4500</v>
      </c>
      <c r="G903" s="257"/>
      <c r="H903" s="258"/>
      <c r="I903" s="258"/>
      <c r="J903" s="259"/>
    </row>
    <row r="904" spans="1:10" x14ac:dyDescent="0.25">
      <c r="A904" s="274" t="s">
        <v>509</v>
      </c>
      <c r="B904" s="257">
        <v>1</v>
      </c>
      <c r="C904" s="257">
        <v>13000</v>
      </c>
      <c r="D904" s="257"/>
      <c r="E904" s="257">
        <v>1</v>
      </c>
      <c r="F904" s="257">
        <v>2000</v>
      </c>
      <c r="G904" s="257"/>
      <c r="H904" s="258"/>
      <c r="I904" s="258"/>
      <c r="J904" s="117"/>
    </row>
    <row r="905" spans="1:10" x14ac:dyDescent="0.25">
      <c r="A905" s="274" t="s">
        <v>256</v>
      </c>
      <c r="B905" s="257">
        <v>1</v>
      </c>
      <c r="C905" s="257">
        <v>14000</v>
      </c>
      <c r="D905" s="257"/>
      <c r="E905" s="257">
        <v>1</v>
      </c>
      <c r="F905" s="257">
        <v>4500</v>
      </c>
      <c r="G905" s="257"/>
      <c r="H905" s="258"/>
      <c r="I905" s="258"/>
      <c r="J905" s="117"/>
    </row>
    <row r="906" spans="1:10" x14ac:dyDescent="0.25">
      <c r="A906" s="274" t="s">
        <v>260</v>
      </c>
      <c r="B906" s="257">
        <v>1</v>
      </c>
      <c r="C906" s="257">
        <v>12000</v>
      </c>
      <c r="D906" s="257"/>
      <c r="E906" s="257">
        <v>1</v>
      </c>
      <c r="F906" s="257">
        <v>4000</v>
      </c>
      <c r="G906" s="257"/>
      <c r="H906" s="258"/>
      <c r="I906" s="258"/>
      <c r="J906" s="259"/>
    </row>
    <row r="907" spans="1:10" x14ac:dyDescent="0.25">
      <c r="A907" s="274" t="s">
        <v>393</v>
      </c>
      <c r="B907" s="257">
        <v>1</v>
      </c>
      <c r="C907" s="278"/>
      <c r="D907" s="178">
        <v>26900</v>
      </c>
      <c r="E907" s="260"/>
      <c r="F907" s="260"/>
      <c r="G907" s="260"/>
      <c r="H907" s="135"/>
      <c r="I907" s="135"/>
      <c r="J907" s="273" t="s">
        <v>883</v>
      </c>
    </row>
    <row r="908" spans="1:10" x14ac:dyDescent="0.25">
      <c r="A908" s="274" t="s">
        <v>664</v>
      </c>
      <c r="B908" s="257">
        <v>1</v>
      </c>
      <c r="C908" s="260">
        <v>18000</v>
      </c>
      <c r="D908" s="178"/>
      <c r="E908" s="260">
        <v>1</v>
      </c>
      <c r="F908" s="260">
        <v>2000</v>
      </c>
      <c r="G908" s="260"/>
      <c r="H908" s="135"/>
      <c r="I908" s="135"/>
      <c r="J908" s="117"/>
    </row>
    <row r="909" spans="1:10" x14ac:dyDescent="0.25">
      <c r="A909" s="275" t="s">
        <v>101</v>
      </c>
      <c r="B909" s="257">
        <v>1</v>
      </c>
      <c r="C909" s="262">
        <v>12500</v>
      </c>
      <c r="D909" s="260"/>
      <c r="E909" s="260"/>
      <c r="F909" s="260"/>
      <c r="G909" s="260"/>
      <c r="H909" s="135"/>
      <c r="I909" s="135"/>
      <c r="J909" s="117"/>
    </row>
    <row r="910" spans="1:10" x14ac:dyDescent="0.25">
      <c r="A910" s="275" t="s">
        <v>892</v>
      </c>
      <c r="B910" s="257">
        <v>1</v>
      </c>
      <c r="C910" s="260">
        <v>37000</v>
      </c>
      <c r="D910" s="178"/>
      <c r="E910" s="260"/>
      <c r="F910" s="260"/>
      <c r="G910" s="260"/>
      <c r="H910" s="135"/>
      <c r="I910" s="135"/>
      <c r="J910" s="117"/>
    </row>
    <row r="911" spans="1:10" x14ac:dyDescent="0.25">
      <c r="A911" s="275" t="s">
        <v>321</v>
      </c>
      <c r="B911" s="257">
        <v>1</v>
      </c>
      <c r="C911" s="260">
        <v>31500</v>
      </c>
      <c r="D911" s="178"/>
      <c r="E911" s="260"/>
      <c r="F911" s="260"/>
      <c r="G911" s="260"/>
      <c r="H911" s="135"/>
      <c r="I911" s="135"/>
      <c r="J911" s="117"/>
    </row>
    <row r="912" spans="1:10" x14ac:dyDescent="0.25">
      <c r="A912" s="275" t="s">
        <v>609</v>
      </c>
      <c r="B912" s="257">
        <v>1</v>
      </c>
      <c r="C912" s="260">
        <v>14300</v>
      </c>
      <c r="D912" s="178"/>
      <c r="E912" s="260">
        <v>1</v>
      </c>
      <c r="F912" s="260">
        <v>4500</v>
      </c>
      <c r="G912" s="260"/>
      <c r="H912" s="135"/>
      <c r="I912" s="135"/>
      <c r="J912" s="116"/>
    </row>
    <row r="913" spans="1:10" x14ac:dyDescent="0.25">
      <c r="A913" s="275" t="s">
        <v>651</v>
      </c>
      <c r="B913" s="257">
        <v>1</v>
      </c>
      <c r="C913" s="277">
        <v>12000</v>
      </c>
      <c r="D913" s="260"/>
      <c r="E913" s="260">
        <v>1</v>
      </c>
      <c r="F913" s="260">
        <v>4000</v>
      </c>
      <c r="G913" s="260"/>
      <c r="H913" s="135"/>
      <c r="I913" s="135"/>
      <c r="J913" s="116"/>
    </row>
    <row r="914" spans="1:10" x14ac:dyDescent="0.25">
      <c r="A914" s="275" t="s">
        <v>105</v>
      </c>
      <c r="B914" s="257">
        <v>1</v>
      </c>
      <c r="C914" s="260">
        <v>20800</v>
      </c>
      <c r="D914" s="178"/>
      <c r="E914" s="260">
        <v>1</v>
      </c>
      <c r="F914" s="260">
        <v>2000</v>
      </c>
      <c r="G914" s="260"/>
      <c r="H914" s="135"/>
      <c r="I914" s="135"/>
      <c r="J914" s="116"/>
    </row>
    <row r="915" spans="1:10" x14ac:dyDescent="0.25">
      <c r="A915" s="275" t="s">
        <v>509</v>
      </c>
      <c r="B915" s="257">
        <v>1</v>
      </c>
      <c r="C915" s="260">
        <v>13000</v>
      </c>
      <c r="D915" s="178"/>
      <c r="E915" s="260">
        <v>1</v>
      </c>
      <c r="F915" s="260">
        <v>2000</v>
      </c>
      <c r="G915" s="260"/>
      <c r="H915" s="135"/>
      <c r="I915" s="135"/>
      <c r="J915" s="116"/>
    </row>
    <row r="916" spans="1:10" x14ac:dyDescent="0.25">
      <c r="A916" s="275" t="s">
        <v>292</v>
      </c>
      <c r="B916" s="257">
        <v>1</v>
      </c>
      <c r="C916" s="260">
        <v>20200</v>
      </c>
      <c r="D916" s="178"/>
      <c r="E916" s="260">
        <v>1</v>
      </c>
      <c r="F916" s="260">
        <v>5000</v>
      </c>
      <c r="G916" s="260"/>
      <c r="H916" s="135"/>
      <c r="I916" s="135"/>
      <c r="J916" s="116"/>
    </row>
    <row r="917" spans="1:10" x14ac:dyDescent="0.25">
      <c r="A917" s="275" t="s">
        <v>713</v>
      </c>
      <c r="B917" s="257">
        <v>1</v>
      </c>
      <c r="C917" s="260">
        <v>16500</v>
      </c>
      <c r="D917" s="178"/>
      <c r="E917" s="260"/>
      <c r="F917" s="260"/>
      <c r="G917" s="260"/>
      <c r="H917" s="135"/>
      <c r="I917" s="135"/>
      <c r="J917" s="116"/>
    </row>
    <row r="918" spans="1:10" x14ac:dyDescent="0.25">
      <c r="A918" s="304" t="s">
        <v>721</v>
      </c>
      <c r="B918" s="300">
        <v>1</v>
      </c>
      <c r="C918" s="301">
        <v>22500</v>
      </c>
      <c r="D918" s="178"/>
      <c r="E918" s="260">
        <v>1</v>
      </c>
      <c r="F918" s="260">
        <v>4500</v>
      </c>
      <c r="G918" s="260"/>
      <c r="H918" s="135"/>
      <c r="I918" s="135"/>
      <c r="J918" s="117"/>
    </row>
    <row r="919" spans="1:10" x14ac:dyDescent="0.25">
      <c r="A919" s="275" t="s">
        <v>752</v>
      </c>
      <c r="B919" s="257">
        <v>1</v>
      </c>
      <c r="C919" s="260">
        <v>27500</v>
      </c>
      <c r="D919" s="178"/>
      <c r="E919" s="260">
        <v>1</v>
      </c>
      <c r="F919" s="260">
        <v>4500</v>
      </c>
      <c r="G919" s="260"/>
      <c r="H919" s="135"/>
      <c r="I919" s="135"/>
      <c r="J919" s="117"/>
    </row>
    <row r="920" spans="1:10" x14ac:dyDescent="0.25">
      <c r="A920" s="274" t="s">
        <v>544</v>
      </c>
      <c r="B920" s="257">
        <v>1</v>
      </c>
      <c r="C920" s="260">
        <v>15500</v>
      </c>
      <c r="D920" s="178"/>
      <c r="E920" s="260"/>
      <c r="F920" s="260"/>
      <c r="G920" s="260"/>
      <c r="H920" s="135"/>
      <c r="I920" s="135"/>
      <c r="J920" s="116"/>
    </row>
    <row r="921" spans="1:10" x14ac:dyDescent="0.25">
      <c r="A921" s="275" t="s">
        <v>893</v>
      </c>
      <c r="B921" s="257">
        <v>1</v>
      </c>
      <c r="C921" s="260">
        <v>16000</v>
      </c>
      <c r="D921" s="178"/>
      <c r="E921" s="260">
        <v>1</v>
      </c>
      <c r="F921" s="260"/>
      <c r="G921" s="260"/>
      <c r="H921" s="135"/>
      <c r="I921" s="135"/>
      <c r="J921" s="116"/>
    </row>
    <row r="922" spans="1:10" x14ac:dyDescent="0.25">
      <c r="A922" s="275" t="s">
        <v>105</v>
      </c>
      <c r="B922" s="257">
        <v>1</v>
      </c>
      <c r="C922" s="278"/>
      <c r="D922" s="260">
        <v>18800</v>
      </c>
      <c r="E922" s="260">
        <v>1</v>
      </c>
      <c r="F922" s="260">
        <v>4000</v>
      </c>
      <c r="G922" s="260"/>
      <c r="H922" s="135"/>
      <c r="I922" s="135"/>
      <c r="J922" s="273" t="s">
        <v>883</v>
      </c>
    </row>
    <row r="923" spans="1:10" x14ac:dyDescent="0.25">
      <c r="A923" s="275" t="s">
        <v>549</v>
      </c>
      <c r="B923" s="257">
        <v>1</v>
      </c>
      <c r="C923" s="260">
        <v>12000</v>
      </c>
      <c r="D923" s="178"/>
      <c r="E923" s="260">
        <v>1</v>
      </c>
      <c r="F923" s="260">
        <v>4000</v>
      </c>
      <c r="G923" s="260"/>
      <c r="H923" s="135"/>
      <c r="I923" s="135"/>
      <c r="J923" s="117"/>
    </row>
    <row r="924" spans="1:10" x14ac:dyDescent="0.25">
      <c r="A924" s="275" t="s">
        <v>894</v>
      </c>
      <c r="B924" s="257">
        <v>1</v>
      </c>
      <c r="C924" s="279"/>
      <c r="D924" s="260">
        <v>32500</v>
      </c>
      <c r="E924" s="260">
        <v>1</v>
      </c>
      <c r="F924" s="260">
        <v>4500</v>
      </c>
      <c r="G924" s="260"/>
      <c r="H924" s="135"/>
      <c r="I924" s="135"/>
      <c r="J924" s="273" t="s">
        <v>883</v>
      </c>
    </row>
    <row r="925" spans="1:10" x14ac:dyDescent="0.25">
      <c r="A925" s="275" t="s">
        <v>94</v>
      </c>
      <c r="B925" s="257">
        <v>1</v>
      </c>
      <c r="C925" s="260">
        <v>28000</v>
      </c>
      <c r="D925" s="178"/>
      <c r="E925" s="260">
        <v>1</v>
      </c>
      <c r="F925" s="260">
        <v>2000</v>
      </c>
      <c r="G925" s="260"/>
      <c r="H925" s="135"/>
      <c r="I925" s="135"/>
      <c r="J925" s="116"/>
    </row>
    <row r="926" spans="1:10" x14ac:dyDescent="0.25">
      <c r="A926" s="275" t="s">
        <v>90</v>
      </c>
      <c r="B926" s="257">
        <v>1</v>
      </c>
      <c r="C926" s="260">
        <v>26000</v>
      </c>
      <c r="E926" s="260"/>
      <c r="F926" s="260"/>
      <c r="G926" s="260"/>
      <c r="H926" s="135"/>
      <c r="I926" s="135"/>
      <c r="J926" s="273"/>
    </row>
    <row r="927" spans="1:10" x14ac:dyDescent="0.25">
      <c r="A927" s="275" t="s">
        <v>91</v>
      </c>
      <c r="B927" s="257">
        <v>1</v>
      </c>
      <c r="C927" s="260">
        <v>14800</v>
      </c>
      <c r="D927" s="178"/>
      <c r="E927" s="260">
        <v>1</v>
      </c>
      <c r="F927" s="260">
        <v>4000</v>
      </c>
      <c r="G927" s="260"/>
      <c r="H927" s="135"/>
      <c r="I927" s="135"/>
      <c r="J927" s="117"/>
    </row>
    <row r="928" spans="1:10" x14ac:dyDescent="0.25">
      <c r="A928" s="275" t="s">
        <v>91</v>
      </c>
      <c r="B928" s="257">
        <v>1</v>
      </c>
      <c r="C928" s="260"/>
      <c r="D928" s="178">
        <v>14300</v>
      </c>
      <c r="E928" s="260">
        <v>1</v>
      </c>
      <c r="F928" s="260">
        <v>4500</v>
      </c>
      <c r="G928" s="260"/>
      <c r="H928" s="135"/>
      <c r="I928" s="135"/>
      <c r="J928" s="273" t="s">
        <v>883</v>
      </c>
    </row>
    <row r="929" spans="1:13" x14ac:dyDescent="0.25">
      <c r="A929" s="275" t="s">
        <v>799</v>
      </c>
      <c r="B929" s="257">
        <v>1</v>
      </c>
      <c r="C929" s="260">
        <v>13000</v>
      </c>
      <c r="D929" s="178"/>
      <c r="E929" s="260">
        <v>1</v>
      </c>
      <c r="F929" s="260">
        <v>2000</v>
      </c>
      <c r="G929" s="260"/>
      <c r="H929" s="135"/>
      <c r="I929" s="135"/>
      <c r="J929" s="116"/>
    </row>
    <row r="930" spans="1:13" x14ac:dyDescent="0.25">
      <c r="A930" s="275" t="s">
        <v>627</v>
      </c>
      <c r="B930" s="257">
        <v>1</v>
      </c>
      <c r="C930" s="260">
        <v>26500</v>
      </c>
      <c r="D930" s="178"/>
      <c r="E930" s="260"/>
      <c r="F930" s="260"/>
      <c r="G930" s="260"/>
      <c r="H930" s="135"/>
      <c r="I930" s="135"/>
      <c r="J930" s="116"/>
    </row>
    <row r="931" spans="1:13" x14ac:dyDescent="0.25">
      <c r="A931" s="275" t="s">
        <v>895</v>
      </c>
      <c r="B931" s="257">
        <v>1</v>
      </c>
      <c r="C931" s="260">
        <v>32800</v>
      </c>
      <c r="D931" s="178"/>
      <c r="E931" s="260">
        <v>1</v>
      </c>
      <c r="F931" s="260">
        <v>5000</v>
      </c>
      <c r="G931" s="260"/>
      <c r="H931" s="135"/>
      <c r="I931" s="135"/>
      <c r="J931" s="116"/>
    </row>
    <row r="932" spans="1:13" x14ac:dyDescent="0.25">
      <c r="A932" s="275"/>
      <c r="B932" s="257"/>
      <c r="C932" s="260"/>
      <c r="D932" s="178"/>
      <c r="E932" s="260"/>
      <c r="F932" s="260"/>
      <c r="G932" s="260"/>
      <c r="H932" s="135"/>
      <c r="I932" s="135"/>
      <c r="J932" s="273"/>
    </row>
    <row r="933" spans="1:13" x14ac:dyDescent="0.25">
      <c r="A933" s="261"/>
      <c r="B933" s="257"/>
      <c r="C933" s="260"/>
      <c r="D933" s="264"/>
      <c r="E933" s="178"/>
      <c r="F933" s="260"/>
      <c r="G933" s="260"/>
      <c r="H933" s="135"/>
      <c r="I933" s="135"/>
      <c r="J933" s="117"/>
    </row>
    <row r="934" spans="1:13" x14ac:dyDescent="0.25">
      <c r="A934" s="53" t="s">
        <v>219</v>
      </c>
      <c r="B934" s="213">
        <f>SUM(B867:B933)</f>
        <v>66</v>
      </c>
      <c r="C934" s="213">
        <f t="shared" ref="C934:J934" si="20">SUM(C867:C933)</f>
        <v>981000</v>
      </c>
      <c r="D934" s="213">
        <f t="shared" si="20"/>
        <v>236200</v>
      </c>
      <c r="E934" s="213">
        <f t="shared" si="20"/>
        <v>43</v>
      </c>
      <c r="F934" s="213">
        <f t="shared" si="20"/>
        <v>164000</v>
      </c>
      <c r="G934" s="213"/>
      <c r="H934" s="213">
        <f t="shared" si="20"/>
        <v>8</v>
      </c>
      <c r="I934" s="213"/>
      <c r="J934" s="213">
        <f t="shared" si="20"/>
        <v>34600</v>
      </c>
      <c r="K934" s="18">
        <f>A936-J934</f>
        <v>946400</v>
      </c>
    </row>
    <row r="935" spans="1:13" x14ac:dyDescent="0.25">
      <c r="A935" s="79"/>
      <c r="B935" s="80"/>
      <c r="C935" s="80"/>
      <c r="D935" s="80"/>
      <c r="E935" s="80"/>
      <c r="F935" s="80"/>
      <c r="G935" s="80"/>
      <c r="H935" s="80"/>
      <c r="I935" s="80"/>
      <c r="J935" s="80"/>
    </row>
    <row r="936" spans="1:13" x14ac:dyDescent="0.25">
      <c r="A936" s="23">
        <f>C934</f>
        <v>981000</v>
      </c>
      <c r="B936" s="22" t="s">
        <v>38</v>
      </c>
      <c r="C936" s="141" t="s">
        <v>547</v>
      </c>
      <c r="D936" s="141"/>
      <c r="E936" s="81"/>
      <c r="F936" s="81"/>
      <c r="G936" s="81"/>
      <c r="H936" s="85"/>
      <c r="I936" s="85"/>
      <c r="J936" s="84"/>
    </row>
    <row r="937" spans="1:13" x14ac:dyDescent="0.25">
      <c r="M937" s="18">
        <f>B934+B860+B797+B703+B641+B605+B572+B557+B541+B516+B495+B475+B448+B426+B408+B382+B363+B338+B310+B283+B240+B206+B163+B112+B58</f>
        <v>781</v>
      </c>
    </row>
    <row r="939" spans="1:13" x14ac:dyDescent="0.25">
      <c r="A939" s="2203" t="s">
        <v>898</v>
      </c>
      <c r="B939" s="2204"/>
      <c r="C939" s="2204"/>
      <c r="D939" s="2204"/>
      <c r="E939" s="2204"/>
      <c r="F939" s="2204"/>
      <c r="G939" s="2204"/>
      <c r="H939" s="2204"/>
      <c r="I939" s="2204"/>
      <c r="J939" s="2204"/>
    </row>
    <row r="940" spans="1:13" x14ac:dyDescent="0.25">
      <c r="A940" s="6" t="s">
        <v>14</v>
      </c>
      <c r="B940" s="6" t="s">
        <v>5</v>
      </c>
      <c r="C940" s="6" t="s">
        <v>10</v>
      </c>
      <c r="D940" s="6" t="s">
        <v>11</v>
      </c>
      <c r="E940" s="6" t="s">
        <v>753</v>
      </c>
      <c r="F940" s="6" t="s">
        <v>27</v>
      </c>
      <c r="G940" s="6"/>
      <c r="H940" s="21" t="s">
        <v>33</v>
      </c>
      <c r="I940" s="21"/>
      <c r="J940" s="6" t="s">
        <v>32</v>
      </c>
    </row>
    <row r="941" spans="1:13" x14ac:dyDescent="0.25">
      <c r="A941" s="290" t="s">
        <v>899</v>
      </c>
      <c r="B941" s="294">
        <v>1</v>
      </c>
      <c r="C941" s="294">
        <v>14500</v>
      </c>
      <c r="D941" s="294"/>
      <c r="E941" s="294">
        <v>1</v>
      </c>
      <c r="F941" s="294">
        <v>4500</v>
      </c>
      <c r="G941" s="294"/>
      <c r="H941" s="295"/>
      <c r="I941" s="295"/>
      <c r="J941" s="294"/>
    </row>
    <row r="942" spans="1:13" x14ac:dyDescent="0.25">
      <c r="A942" s="290" t="s">
        <v>697</v>
      </c>
      <c r="B942" s="294">
        <v>1</v>
      </c>
      <c r="C942" s="294">
        <v>27500</v>
      </c>
      <c r="D942" s="294"/>
      <c r="E942" s="294">
        <v>1</v>
      </c>
      <c r="F942" s="294">
        <v>4000</v>
      </c>
      <c r="G942" s="294"/>
      <c r="H942" s="295"/>
      <c r="I942" s="295"/>
      <c r="J942" s="294"/>
    </row>
    <row r="943" spans="1:13" x14ac:dyDescent="0.25">
      <c r="A943" s="290" t="s">
        <v>729</v>
      </c>
      <c r="B943" s="294">
        <v>1</v>
      </c>
      <c r="C943" s="294">
        <v>9000</v>
      </c>
      <c r="D943" s="294"/>
      <c r="E943" s="294"/>
      <c r="F943" s="294"/>
      <c r="G943" s="294"/>
      <c r="H943" s="295"/>
      <c r="I943" s="295"/>
      <c r="J943" s="294" t="s">
        <v>900</v>
      </c>
    </row>
    <row r="944" spans="1:13" x14ac:dyDescent="0.25">
      <c r="A944" s="290" t="s">
        <v>94</v>
      </c>
      <c r="B944" s="294">
        <v>1</v>
      </c>
      <c r="C944" s="294">
        <v>25500</v>
      </c>
      <c r="D944" s="294"/>
      <c r="E944" s="294">
        <v>1</v>
      </c>
      <c r="F944" s="294">
        <v>4500</v>
      </c>
      <c r="G944" s="294"/>
      <c r="H944" s="295"/>
      <c r="I944" s="295"/>
      <c r="J944" s="294"/>
    </row>
    <row r="945" spans="1:10" x14ac:dyDescent="0.25">
      <c r="A945" s="290" t="s">
        <v>91</v>
      </c>
      <c r="B945" s="294">
        <v>1</v>
      </c>
      <c r="C945" s="294">
        <v>14300</v>
      </c>
      <c r="D945" s="294"/>
      <c r="E945" s="294">
        <v>1</v>
      </c>
      <c r="F945" s="294">
        <v>4500</v>
      </c>
      <c r="G945" s="294"/>
      <c r="H945" s="295" t="s">
        <v>911</v>
      </c>
      <c r="I945" s="295"/>
      <c r="J945" s="294">
        <v>3000</v>
      </c>
    </row>
    <row r="946" spans="1:10" x14ac:dyDescent="0.25">
      <c r="A946" s="290" t="s">
        <v>266</v>
      </c>
      <c r="B946" s="294">
        <v>1</v>
      </c>
      <c r="C946" s="294">
        <v>14500</v>
      </c>
      <c r="D946" s="294"/>
      <c r="E946" s="294"/>
      <c r="F946" s="294"/>
      <c r="G946" s="294"/>
      <c r="H946" s="295">
        <v>1</v>
      </c>
      <c r="I946" s="295"/>
      <c r="J946" s="294">
        <v>4000</v>
      </c>
    </row>
    <row r="947" spans="1:10" x14ac:dyDescent="0.25">
      <c r="A947" s="290" t="s">
        <v>289</v>
      </c>
      <c r="B947" s="294">
        <v>1</v>
      </c>
      <c r="C947" s="294">
        <v>43000</v>
      </c>
      <c r="D947" s="294"/>
      <c r="E947" s="294"/>
      <c r="F947" s="294"/>
      <c r="G947" s="294"/>
      <c r="H947" s="295">
        <v>1</v>
      </c>
      <c r="I947" s="295"/>
      <c r="J947" s="294">
        <v>4500</v>
      </c>
    </row>
    <row r="948" spans="1:10" x14ac:dyDescent="0.25">
      <c r="A948" s="290" t="s">
        <v>502</v>
      </c>
      <c r="B948" s="294">
        <v>1</v>
      </c>
      <c r="C948" s="294">
        <v>45000</v>
      </c>
      <c r="D948" s="294"/>
      <c r="E948" s="294"/>
      <c r="F948" s="294"/>
      <c r="G948" s="294"/>
      <c r="H948" s="295">
        <v>1</v>
      </c>
      <c r="I948" s="295"/>
      <c r="J948" s="294">
        <v>4000</v>
      </c>
    </row>
    <row r="949" spans="1:10" x14ac:dyDescent="0.25">
      <c r="A949" s="290" t="s">
        <v>90</v>
      </c>
      <c r="B949" s="294">
        <v>1</v>
      </c>
      <c r="C949" s="294">
        <v>21500</v>
      </c>
      <c r="D949" s="294"/>
      <c r="E949" s="294">
        <v>1</v>
      </c>
      <c r="F949" s="294">
        <v>4500</v>
      </c>
      <c r="G949" s="294"/>
      <c r="H949" s="295">
        <v>1</v>
      </c>
      <c r="I949" s="295"/>
      <c r="J949" s="294">
        <v>4000</v>
      </c>
    </row>
    <row r="950" spans="1:10" x14ac:dyDescent="0.25">
      <c r="A950" s="290" t="s">
        <v>901</v>
      </c>
      <c r="B950" s="294">
        <v>1</v>
      </c>
      <c r="C950" s="294">
        <v>15000</v>
      </c>
      <c r="D950" s="294"/>
      <c r="E950" s="294"/>
      <c r="F950" s="294"/>
      <c r="G950" s="294"/>
      <c r="H950" s="295">
        <v>1</v>
      </c>
      <c r="I950" s="295"/>
      <c r="J950" s="294">
        <v>4000</v>
      </c>
    </row>
    <row r="951" spans="1:10" x14ac:dyDescent="0.25">
      <c r="A951" s="290" t="s">
        <v>901</v>
      </c>
      <c r="B951" s="294">
        <v>1</v>
      </c>
      <c r="C951" s="294">
        <v>15000</v>
      </c>
      <c r="D951" s="294"/>
      <c r="E951" s="294"/>
      <c r="F951" s="294"/>
      <c r="G951" s="294"/>
      <c r="H951" s="295" t="s">
        <v>109</v>
      </c>
      <c r="I951" s="295"/>
      <c r="J951" s="294">
        <v>2800</v>
      </c>
    </row>
    <row r="952" spans="1:10" x14ac:dyDescent="0.25">
      <c r="A952" s="290" t="s">
        <v>902</v>
      </c>
      <c r="B952" s="294">
        <v>1</v>
      </c>
      <c r="C952" s="296">
        <v>26000</v>
      </c>
      <c r="D952" s="294"/>
      <c r="E952" s="294"/>
      <c r="F952" s="294"/>
      <c r="G952" s="294"/>
      <c r="H952" s="1"/>
      <c r="I952" s="1"/>
      <c r="J952" s="1"/>
    </row>
    <row r="953" spans="1:10" x14ac:dyDescent="0.25">
      <c r="A953" s="290" t="s">
        <v>467</v>
      </c>
      <c r="B953" s="254">
        <v>1</v>
      </c>
      <c r="C953" s="276">
        <v>11000</v>
      </c>
      <c r="D953" s="254"/>
      <c r="E953" s="254">
        <v>1</v>
      </c>
      <c r="F953" s="254">
        <v>4000</v>
      </c>
      <c r="G953" s="254"/>
      <c r="H953" s="255"/>
      <c r="I953" s="255"/>
      <c r="J953" s="273"/>
    </row>
    <row r="954" spans="1:10" x14ac:dyDescent="0.25">
      <c r="A954" s="290" t="s">
        <v>641</v>
      </c>
      <c r="B954" s="254">
        <v>1</v>
      </c>
      <c r="C954" s="276">
        <v>9800</v>
      </c>
      <c r="D954" s="254"/>
      <c r="E954" s="254">
        <v>1</v>
      </c>
      <c r="F954" s="254">
        <v>4000</v>
      </c>
      <c r="G954" s="254"/>
      <c r="H954" s="255"/>
      <c r="I954" s="255"/>
      <c r="J954" s="254"/>
    </row>
    <row r="955" spans="1:10" x14ac:dyDescent="0.25">
      <c r="A955" s="290" t="s">
        <v>395</v>
      </c>
      <c r="B955" s="254">
        <v>1</v>
      </c>
      <c r="C955" s="276">
        <v>18000</v>
      </c>
      <c r="D955" s="254"/>
      <c r="E955" s="254">
        <v>1</v>
      </c>
      <c r="F955" s="254">
        <v>4000</v>
      </c>
      <c r="G955" s="254"/>
      <c r="H955" s="255"/>
      <c r="I955" s="255"/>
      <c r="J955" s="254"/>
    </row>
    <row r="956" spans="1:10" x14ac:dyDescent="0.25">
      <c r="A956" s="290" t="s">
        <v>122</v>
      </c>
      <c r="B956" s="254">
        <v>1</v>
      </c>
      <c r="C956" s="276">
        <v>38000</v>
      </c>
      <c r="D956" s="254"/>
      <c r="E956" s="254">
        <v>1</v>
      </c>
      <c r="F956" s="254">
        <v>5000</v>
      </c>
      <c r="G956" s="254"/>
      <c r="H956" s="255"/>
      <c r="I956" s="255"/>
      <c r="J956" s="254"/>
    </row>
    <row r="957" spans="1:10" x14ac:dyDescent="0.25">
      <c r="A957" s="290" t="s">
        <v>502</v>
      </c>
      <c r="B957" s="254">
        <v>1</v>
      </c>
      <c r="C957" s="276">
        <v>45000</v>
      </c>
      <c r="D957" s="254"/>
      <c r="E957" s="254"/>
      <c r="F957" s="254"/>
      <c r="G957" s="254"/>
      <c r="H957" s="255"/>
      <c r="I957" s="255"/>
      <c r="J957" s="254"/>
    </row>
    <row r="958" spans="1:10" x14ac:dyDescent="0.25">
      <c r="A958" s="290" t="s">
        <v>858</v>
      </c>
      <c r="B958" s="254">
        <v>1</v>
      </c>
      <c r="C958" s="276">
        <v>22000</v>
      </c>
      <c r="D958" s="254"/>
      <c r="E958" s="254">
        <v>1</v>
      </c>
      <c r="F958" s="254">
        <v>4000</v>
      </c>
      <c r="G958" s="254"/>
      <c r="H958" s="255"/>
      <c r="I958" s="255"/>
      <c r="J958" s="273"/>
    </row>
    <row r="959" spans="1:10" x14ac:dyDescent="0.25">
      <c r="A959" s="290" t="s">
        <v>745</v>
      </c>
      <c r="B959" s="254">
        <v>1</v>
      </c>
      <c r="C959" s="276">
        <v>38000</v>
      </c>
      <c r="D959" s="254"/>
      <c r="E959" s="254">
        <v>2</v>
      </c>
      <c r="F959" s="254">
        <v>10000</v>
      </c>
      <c r="G959" s="254"/>
      <c r="H959" s="255"/>
      <c r="I959" s="255"/>
      <c r="J959" s="273"/>
    </row>
    <row r="960" spans="1:10" x14ac:dyDescent="0.25">
      <c r="A960" s="290" t="s">
        <v>279</v>
      </c>
      <c r="B960" s="254">
        <v>1</v>
      </c>
      <c r="C960" s="276"/>
      <c r="D960" s="254">
        <v>26000</v>
      </c>
      <c r="E960" s="254">
        <v>1</v>
      </c>
      <c r="F960" s="254">
        <v>4000</v>
      </c>
      <c r="G960" s="254"/>
      <c r="H960" s="255"/>
      <c r="I960" s="255"/>
      <c r="J960" s="294" t="s">
        <v>767</v>
      </c>
    </row>
    <row r="961" spans="1:10" x14ac:dyDescent="0.25">
      <c r="A961" s="290" t="s">
        <v>90</v>
      </c>
      <c r="B961" s="254">
        <v>1</v>
      </c>
      <c r="C961" s="276"/>
      <c r="D961" s="254">
        <v>22000</v>
      </c>
      <c r="E961" s="254">
        <v>1</v>
      </c>
      <c r="F961" s="254">
        <v>4000</v>
      </c>
      <c r="G961" s="254"/>
      <c r="H961" s="255"/>
      <c r="I961" s="255"/>
      <c r="J961" s="294" t="s">
        <v>767</v>
      </c>
    </row>
    <row r="962" spans="1:10" x14ac:dyDescent="0.25">
      <c r="A962" s="290" t="s">
        <v>94</v>
      </c>
      <c r="B962" s="254">
        <v>1</v>
      </c>
      <c r="C962" s="276"/>
      <c r="D962" s="254">
        <v>30000</v>
      </c>
      <c r="E962" s="254"/>
      <c r="F962" s="254"/>
      <c r="G962" s="254"/>
      <c r="H962" s="255"/>
      <c r="I962" s="255"/>
      <c r="J962" s="294" t="s">
        <v>767</v>
      </c>
    </row>
    <row r="963" spans="1:10" x14ac:dyDescent="0.25">
      <c r="A963" s="290" t="s">
        <v>816</v>
      </c>
      <c r="B963" s="254">
        <v>1</v>
      </c>
      <c r="C963" s="276">
        <v>21000</v>
      </c>
      <c r="D963" s="254"/>
      <c r="E963" s="254"/>
      <c r="F963" s="254"/>
      <c r="G963" s="254"/>
      <c r="H963" s="144"/>
      <c r="I963" s="144"/>
      <c r="J963" s="143"/>
    </row>
    <row r="964" spans="1:10" x14ac:dyDescent="0.25">
      <c r="A964" s="290" t="s">
        <v>870</v>
      </c>
      <c r="B964" s="254">
        <v>1</v>
      </c>
      <c r="C964" s="276">
        <v>22000</v>
      </c>
      <c r="D964" s="254"/>
      <c r="E964" s="254">
        <v>1</v>
      </c>
      <c r="F964" s="254">
        <v>2000</v>
      </c>
      <c r="G964" s="254"/>
      <c r="H964" s="144"/>
      <c r="I964" s="144"/>
      <c r="J964" s="143"/>
    </row>
    <row r="965" spans="1:10" x14ac:dyDescent="0.25">
      <c r="A965" s="290" t="s">
        <v>395</v>
      </c>
      <c r="B965" s="254">
        <v>1</v>
      </c>
      <c r="C965" s="276">
        <v>18500</v>
      </c>
      <c r="D965" s="254"/>
      <c r="E965" s="254">
        <v>1</v>
      </c>
      <c r="F965" s="254">
        <v>4000</v>
      </c>
      <c r="G965" s="254"/>
      <c r="H965" s="144"/>
      <c r="I965" s="144"/>
      <c r="J965" s="143"/>
    </row>
    <row r="966" spans="1:10" x14ac:dyDescent="0.25">
      <c r="A966" s="290" t="s">
        <v>903</v>
      </c>
      <c r="B966" s="254">
        <v>1</v>
      </c>
      <c r="C966" s="276">
        <v>37800</v>
      </c>
      <c r="D966" s="254"/>
      <c r="E966" s="254"/>
      <c r="F966" s="254"/>
      <c r="G966" s="254"/>
      <c r="H966" s="144"/>
      <c r="I966" s="144"/>
      <c r="J966" s="143"/>
    </row>
    <row r="967" spans="1:10" x14ac:dyDescent="0.25">
      <c r="A967" s="290" t="s">
        <v>904</v>
      </c>
      <c r="B967" s="254">
        <v>1</v>
      </c>
      <c r="C967" s="276">
        <v>37800</v>
      </c>
      <c r="D967" s="254"/>
      <c r="E967" s="254"/>
      <c r="F967" s="254"/>
      <c r="G967" s="254"/>
      <c r="H967" s="144"/>
      <c r="I967" s="144"/>
      <c r="J967" s="143"/>
    </row>
    <row r="968" spans="1:10" x14ac:dyDescent="0.25">
      <c r="A968" s="290" t="s">
        <v>454</v>
      </c>
      <c r="B968" s="254">
        <v>1</v>
      </c>
      <c r="C968" s="276"/>
      <c r="D968" s="254"/>
      <c r="E968" s="254"/>
      <c r="F968" s="254"/>
      <c r="G968" s="254"/>
      <c r="H968" s="144"/>
      <c r="I968" s="144"/>
      <c r="J968" s="143" t="s">
        <v>905</v>
      </c>
    </row>
    <row r="969" spans="1:10" x14ac:dyDescent="0.25">
      <c r="A969" s="290" t="s">
        <v>906</v>
      </c>
      <c r="B969" s="254">
        <v>1</v>
      </c>
      <c r="C969" s="276">
        <v>12100</v>
      </c>
      <c r="D969" s="254"/>
      <c r="E969" s="254">
        <v>1</v>
      </c>
      <c r="F969" s="254">
        <v>4000</v>
      </c>
      <c r="G969" s="254"/>
      <c r="H969" s="144"/>
      <c r="I969" s="144"/>
      <c r="J969" s="143"/>
    </row>
    <row r="970" spans="1:10" x14ac:dyDescent="0.25">
      <c r="A970" s="290" t="s">
        <v>291</v>
      </c>
      <c r="B970" s="254">
        <v>1</v>
      </c>
      <c r="C970" s="276">
        <v>13400</v>
      </c>
      <c r="D970" s="254"/>
      <c r="E970" s="254">
        <v>1</v>
      </c>
      <c r="F970" s="254">
        <v>4500</v>
      </c>
      <c r="G970" s="254"/>
      <c r="H970" s="144"/>
      <c r="I970" s="144"/>
      <c r="J970" s="143"/>
    </row>
    <row r="971" spans="1:10" x14ac:dyDescent="0.25">
      <c r="A971" s="290" t="s">
        <v>894</v>
      </c>
      <c r="B971" s="254">
        <v>1</v>
      </c>
      <c r="C971" s="276">
        <v>32500</v>
      </c>
      <c r="D971" s="254"/>
      <c r="E971" s="254">
        <v>1</v>
      </c>
      <c r="F971" s="254">
        <v>4500</v>
      </c>
      <c r="G971" s="254"/>
      <c r="H971" s="144"/>
      <c r="I971" s="144"/>
      <c r="J971" s="143"/>
    </row>
    <row r="972" spans="1:10" x14ac:dyDescent="0.25">
      <c r="A972" s="290" t="s">
        <v>859</v>
      </c>
      <c r="B972" s="254">
        <v>1</v>
      </c>
      <c r="C972" s="276">
        <v>23500</v>
      </c>
      <c r="D972" s="254"/>
      <c r="E972" s="254">
        <v>1</v>
      </c>
      <c r="F972" s="254">
        <v>4000</v>
      </c>
      <c r="G972" s="254"/>
      <c r="H972" s="255"/>
      <c r="I972" s="255"/>
      <c r="J972" s="254"/>
    </row>
    <row r="973" spans="1:10" x14ac:dyDescent="0.25">
      <c r="A973" s="290" t="s">
        <v>859</v>
      </c>
      <c r="B973" s="254">
        <v>1</v>
      </c>
      <c r="C973" s="276">
        <v>23400</v>
      </c>
      <c r="D973" s="254"/>
      <c r="E973" s="254">
        <v>1</v>
      </c>
      <c r="F973" s="254">
        <v>4000</v>
      </c>
      <c r="G973" s="254"/>
      <c r="H973" s="255"/>
      <c r="I973" s="255"/>
      <c r="J973" s="254"/>
    </row>
    <row r="974" spans="1:10" x14ac:dyDescent="0.25">
      <c r="A974" s="290" t="s">
        <v>902</v>
      </c>
      <c r="B974" s="254">
        <v>1</v>
      </c>
      <c r="C974" s="276">
        <v>21000</v>
      </c>
      <c r="D974" s="254"/>
      <c r="E974" s="254">
        <v>1</v>
      </c>
      <c r="F974" s="254">
        <v>5000</v>
      </c>
      <c r="G974" s="254"/>
      <c r="H974" s="255"/>
      <c r="I974" s="255"/>
      <c r="J974" s="254"/>
    </row>
    <row r="975" spans="1:10" x14ac:dyDescent="0.25">
      <c r="A975" s="290" t="s">
        <v>94</v>
      </c>
      <c r="B975" s="254">
        <v>1</v>
      </c>
      <c r="C975" s="276">
        <v>30000</v>
      </c>
      <c r="D975" s="254"/>
      <c r="E975" s="254"/>
      <c r="F975" s="254"/>
      <c r="G975" s="254"/>
      <c r="H975" s="255"/>
      <c r="I975" s="255"/>
      <c r="J975" s="254"/>
    </row>
    <row r="976" spans="1:10" x14ac:dyDescent="0.25">
      <c r="A976" s="290" t="s">
        <v>906</v>
      </c>
      <c r="B976" s="254">
        <v>1</v>
      </c>
      <c r="C976" s="276">
        <v>12500</v>
      </c>
      <c r="D976" s="254"/>
      <c r="E976" s="254">
        <v>1</v>
      </c>
      <c r="F976" s="254">
        <v>4000</v>
      </c>
      <c r="G976" s="254"/>
      <c r="H976" s="255"/>
      <c r="I976" s="255"/>
      <c r="J976" s="273"/>
    </row>
    <row r="977" spans="1:10" x14ac:dyDescent="0.25">
      <c r="A977" s="290" t="s">
        <v>91</v>
      </c>
      <c r="B977" s="254">
        <v>1</v>
      </c>
      <c r="C977" s="276">
        <v>14300</v>
      </c>
      <c r="D977" s="254"/>
      <c r="E977" s="254">
        <v>1</v>
      </c>
      <c r="F977" s="254">
        <v>4500</v>
      </c>
      <c r="G977" s="254"/>
      <c r="H977" s="255"/>
      <c r="I977" s="255"/>
      <c r="J977" s="254"/>
    </row>
    <row r="978" spans="1:10" x14ac:dyDescent="0.25">
      <c r="A978" s="291" t="s">
        <v>907</v>
      </c>
      <c r="B978" s="257">
        <v>1</v>
      </c>
      <c r="C978" s="1"/>
      <c r="D978" s="257">
        <v>18000</v>
      </c>
      <c r="E978" s="257">
        <v>1</v>
      </c>
      <c r="F978" s="257">
        <v>2000</v>
      </c>
      <c r="G978" s="257"/>
      <c r="H978" s="135"/>
      <c r="I978" s="135"/>
      <c r="J978" s="294" t="s">
        <v>767</v>
      </c>
    </row>
    <row r="979" spans="1:10" x14ac:dyDescent="0.25">
      <c r="A979" s="291" t="s">
        <v>908</v>
      </c>
      <c r="B979" s="257">
        <v>1</v>
      </c>
      <c r="C979" s="257">
        <v>13000</v>
      </c>
      <c r="D979" s="257"/>
      <c r="E979" s="257">
        <v>1</v>
      </c>
      <c r="F979" s="257">
        <v>2000</v>
      </c>
      <c r="G979" s="257"/>
      <c r="H979" s="135"/>
      <c r="I979" s="135"/>
      <c r="J979" s="273"/>
    </row>
    <row r="980" spans="1:10" x14ac:dyDescent="0.25">
      <c r="A980" s="290" t="s">
        <v>91</v>
      </c>
      <c r="B980" s="254">
        <v>1</v>
      </c>
      <c r="C980" s="276">
        <v>14800</v>
      </c>
      <c r="D980" s="254"/>
      <c r="E980" s="254">
        <v>1</v>
      </c>
      <c r="F980" s="254">
        <v>4000</v>
      </c>
      <c r="G980" s="254"/>
      <c r="H980" s="135"/>
      <c r="I980" s="135"/>
      <c r="J980" s="273"/>
    </row>
    <row r="981" spans="1:10" x14ac:dyDescent="0.25">
      <c r="A981" s="290" t="s">
        <v>101</v>
      </c>
      <c r="B981" s="254">
        <v>1</v>
      </c>
      <c r="C981" s="276">
        <v>12500</v>
      </c>
      <c r="D981" s="254"/>
      <c r="E981" s="254">
        <v>1</v>
      </c>
      <c r="F981" s="254">
        <v>4000</v>
      </c>
      <c r="G981" s="254"/>
      <c r="H981" s="135"/>
      <c r="I981" s="135"/>
      <c r="J981" s="117"/>
    </row>
    <row r="982" spans="1:10" x14ac:dyDescent="0.25">
      <c r="A982" s="291" t="s">
        <v>745</v>
      </c>
      <c r="B982" s="257">
        <v>1</v>
      </c>
      <c r="C982" s="257">
        <v>43000</v>
      </c>
      <c r="D982" s="257"/>
      <c r="E982" s="257">
        <v>1</v>
      </c>
      <c r="F982" s="257">
        <v>5000</v>
      </c>
      <c r="G982" s="257"/>
      <c r="H982" s="143"/>
      <c r="I982" s="143"/>
      <c r="J982" s="143"/>
    </row>
    <row r="983" spans="1:10" x14ac:dyDescent="0.25">
      <c r="A983" s="291" t="s">
        <v>266</v>
      </c>
      <c r="B983" s="257">
        <v>1</v>
      </c>
      <c r="C983" s="257">
        <v>10500</v>
      </c>
      <c r="D983" s="257"/>
      <c r="E983" s="257">
        <v>1</v>
      </c>
      <c r="F983" s="257">
        <v>4000</v>
      </c>
      <c r="G983" s="262"/>
      <c r="H983" s="247"/>
      <c r="I983" s="247"/>
      <c r="J983" s="117"/>
    </row>
    <row r="984" spans="1:10" x14ac:dyDescent="0.25">
      <c r="A984" s="291" t="s">
        <v>609</v>
      </c>
      <c r="B984" s="257">
        <v>1</v>
      </c>
      <c r="C984" s="257">
        <v>14300</v>
      </c>
      <c r="D984" s="257"/>
      <c r="E984" s="257">
        <v>1</v>
      </c>
      <c r="F984" s="257">
        <v>4500</v>
      </c>
      <c r="G984" s="257"/>
      <c r="H984" s="258"/>
      <c r="I984" s="258"/>
      <c r="J984" s="117"/>
    </row>
    <row r="985" spans="1:10" x14ac:dyDescent="0.25">
      <c r="A985" s="291" t="s">
        <v>467</v>
      </c>
      <c r="B985" s="257">
        <v>1</v>
      </c>
      <c r="C985" s="257">
        <v>11500</v>
      </c>
      <c r="D985" s="257"/>
      <c r="E985" s="257">
        <v>1</v>
      </c>
      <c r="F985" s="257">
        <v>4000</v>
      </c>
      <c r="G985" s="257"/>
      <c r="H985" s="258"/>
      <c r="I985" s="258"/>
      <c r="J985" s="273"/>
    </row>
    <row r="986" spans="1:10" x14ac:dyDescent="0.25">
      <c r="A986" s="291" t="s">
        <v>266</v>
      </c>
      <c r="B986" s="257">
        <v>1</v>
      </c>
      <c r="C986" s="257">
        <v>10500</v>
      </c>
      <c r="D986" s="257"/>
      <c r="E986" s="257">
        <v>1</v>
      </c>
      <c r="F986" s="257">
        <v>4000</v>
      </c>
      <c r="G986" s="257"/>
      <c r="H986" s="258"/>
      <c r="I986" s="258"/>
      <c r="J986" s="259"/>
    </row>
    <row r="987" spans="1:10" x14ac:dyDescent="0.25">
      <c r="A987" s="291" t="s">
        <v>101</v>
      </c>
      <c r="B987" s="257">
        <v>1</v>
      </c>
      <c r="C987" s="257">
        <v>12500</v>
      </c>
      <c r="D987" s="257"/>
      <c r="E987" s="257">
        <v>1</v>
      </c>
      <c r="F987" s="257">
        <v>4000</v>
      </c>
      <c r="G987" s="257"/>
      <c r="H987" s="258"/>
      <c r="I987" s="258"/>
      <c r="J987" s="259"/>
    </row>
    <row r="988" spans="1:10" x14ac:dyDescent="0.25">
      <c r="A988" s="291" t="s">
        <v>859</v>
      </c>
      <c r="B988" s="257">
        <v>1</v>
      </c>
      <c r="C988" s="257">
        <v>23500</v>
      </c>
      <c r="D988" s="257"/>
      <c r="E988" s="257">
        <v>1</v>
      </c>
      <c r="F988" s="257">
        <v>4000</v>
      </c>
      <c r="G988" s="257"/>
      <c r="H988" s="258"/>
      <c r="I988" s="258"/>
      <c r="J988" s="259"/>
    </row>
    <row r="989" spans="1:10" x14ac:dyDescent="0.25">
      <c r="A989" s="291" t="s">
        <v>266</v>
      </c>
      <c r="B989" s="257">
        <v>1</v>
      </c>
      <c r="C989" s="257">
        <v>10500</v>
      </c>
      <c r="D989" s="257"/>
      <c r="E989" s="257">
        <v>1</v>
      </c>
      <c r="F989" s="257">
        <v>4000</v>
      </c>
      <c r="G989" s="257"/>
      <c r="H989" s="258"/>
      <c r="I989" s="258"/>
      <c r="J989" s="117"/>
    </row>
    <row r="990" spans="1:10" x14ac:dyDescent="0.25">
      <c r="A990" s="291" t="s">
        <v>901</v>
      </c>
      <c r="B990" s="257">
        <v>1</v>
      </c>
      <c r="C990" s="257">
        <v>13000</v>
      </c>
      <c r="D990" s="257"/>
      <c r="E990" s="257">
        <v>1</v>
      </c>
      <c r="F990" s="257">
        <v>2000</v>
      </c>
      <c r="G990" s="257"/>
      <c r="H990" s="258"/>
      <c r="I990" s="258"/>
      <c r="J990" s="117"/>
    </row>
    <row r="991" spans="1:10" x14ac:dyDescent="0.25">
      <c r="A991" s="291" t="s">
        <v>94</v>
      </c>
      <c r="B991" s="257">
        <v>1</v>
      </c>
      <c r="C991" s="257">
        <v>26000</v>
      </c>
      <c r="D991" s="257"/>
      <c r="E991" s="257">
        <v>1</v>
      </c>
      <c r="F991" s="257">
        <v>4000</v>
      </c>
      <c r="G991" s="257"/>
      <c r="H991" s="258"/>
      <c r="I991" s="258"/>
      <c r="J991" s="259"/>
    </row>
    <row r="992" spans="1:10" x14ac:dyDescent="0.25">
      <c r="A992" s="291" t="s">
        <v>461</v>
      </c>
      <c r="B992" s="257">
        <v>1</v>
      </c>
      <c r="C992" s="278">
        <v>15500</v>
      </c>
      <c r="D992" s="178"/>
      <c r="E992" s="260"/>
      <c r="F992" s="260"/>
      <c r="G992" s="260"/>
      <c r="H992" s="135"/>
      <c r="I992" s="135"/>
      <c r="J992" s="273"/>
    </row>
    <row r="993" spans="1:10" x14ac:dyDescent="0.25">
      <c r="A993" s="291" t="s">
        <v>906</v>
      </c>
      <c r="B993" s="257">
        <v>1</v>
      </c>
      <c r="C993" s="260">
        <v>12100</v>
      </c>
      <c r="D993" s="178"/>
      <c r="E993" s="260">
        <v>1</v>
      </c>
      <c r="F993" s="260">
        <v>4000</v>
      </c>
      <c r="G993" s="260"/>
      <c r="H993" s="135"/>
      <c r="I993" s="135"/>
      <c r="J993" s="117"/>
    </row>
    <row r="994" spans="1:10" x14ac:dyDescent="0.25">
      <c r="A994" s="292" t="s">
        <v>609</v>
      </c>
      <c r="B994" s="257">
        <v>1</v>
      </c>
      <c r="C994" s="262">
        <v>13800</v>
      </c>
      <c r="D994" s="260"/>
      <c r="E994" s="260">
        <v>1</v>
      </c>
      <c r="F994" s="260">
        <v>5000</v>
      </c>
      <c r="G994" s="260"/>
      <c r="H994" s="135"/>
      <c r="I994" s="135"/>
      <c r="J994" s="117"/>
    </row>
    <row r="995" spans="1:10" x14ac:dyDescent="0.25">
      <c r="A995" s="292" t="s">
        <v>651</v>
      </c>
      <c r="B995" s="257">
        <v>1</v>
      </c>
      <c r="C995" s="260">
        <v>12500</v>
      </c>
      <c r="D995" s="178"/>
      <c r="E995" s="260">
        <v>1</v>
      </c>
      <c r="F995" s="260">
        <v>4000</v>
      </c>
      <c r="G995" s="260"/>
      <c r="H995" s="135"/>
      <c r="I995" s="135"/>
      <c r="J995" s="117"/>
    </row>
    <row r="996" spans="1:10" x14ac:dyDescent="0.25">
      <c r="A996" s="292" t="s">
        <v>94</v>
      </c>
      <c r="B996" s="257">
        <v>1</v>
      </c>
      <c r="C996" s="260">
        <v>25500</v>
      </c>
      <c r="D996" s="178"/>
      <c r="E996" s="260">
        <v>1</v>
      </c>
      <c r="F996" s="260">
        <v>4500</v>
      </c>
      <c r="G996" s="260"/>
      <c r="H996" s="135"/>
      <c r="I996" s="135"/>
      <c r="J996" s="117"/>
    </row>
    <row r="997" spans="1:10" x14ac:dyDescent="0.25">
      <c r="A997" s="292" t="s">
        <v>627</v>
      </c>
      <c r="B997" s="257">
        <v>1</v>
      </c>
      <c r="C997" s="1"/>
      <c r="D997" s="260">
        <v>22000</v>
      </c>
      <c r="E997" s="260">
        <v>1</v>
      </c>
      <c r="F997" s="260">
        <v>4500</v>
      </c>
      <c r="G997" s="260"/>
      <c r="H997" s="135"/>
      <c r="I997" s="135"/>
      <c r="J997" s="294" t="s">
        <v>767</v>
      </c>
    </row>
    <row r="998" spans="1:10" x14ac:dyDescent="0.25">
      <c r="A998" s="291" t="s">
        <v>906</v>
      </c>
      <c r="B998" s="257">
        <v>1</v>
      </c>
      <c r="C998" s="260"/>
      <c r="D998" s="178">
        <v>12100</v>
      </c>
      <c r="E998" s="260">
        <v>1</v>
      </c>
      <c r="F998" s="260">
        <v>4000</v>
      </c>
      <c r="G998" s="260"/>
      <c r="H998" s="135"/>
      <c r="I998" s="135"/>
      <c r="J998" s="294" t="s">
        <v>767</v>
      </c>
    </row>
    <row r="999" spans="1:10" x14ac:dyDescent="0.25">
      <c r="A999" s="292" t="s">
        <v>93</v>
      </c>
      <c r="B999" s="257">
        <v>1</v>
      </c>
      <c r="C999" s="260"/>
      <c r="D999" s="178">
        <v>14300</v>
      </c>
      <c r="E999" s="260">
        <v>1</v>
      </c>
      <c r="F999" s="260">
        <v>4500</v>
      </c>
      <c r="G999" s="260"/>
      <c r="H999" s="135"/>
      <c r="I999" s="135"/>
      <c r="J999" s="294" t="s">
        <v>767</v>
      </c>
    </row>
    <row r="1000" spans="1:10" x14ac:dyDescent="0.25">
      <c r="A1000" s="292" t="s">
        <v>101</v>
      </c>
      <c r="B1000" s="257">
        <v>1</v>
      </c>
      <c r="C1000" s="260">
        <v>12500</v>
      </c>
      <c r="D1000" s="178"/>
      <c r="E1000" s="260">
        <v>1</v>
      </c>
      <c r="F1000" s="260">
        <v>4000</v>
      </c>
      <c r="G1000" s="260"/>
      <c r="H1000" s="135"/>
      <c r="I1000" s="135"/>
      <c r="J1000" s="116"/>
    </row>
    <row r="1001" spans="1:10" x14ac:dyDescent="0.25">
      <c r="A1001" s="292" t="s">
        <v>454</v>
      </c>
      <c r="B1001" s="257">
        <v>1</v>
      </c>
      <c r="C1001" s="260">
        <v>20100</v>
      </c>
      <c r="D1001" s="178"/>
      <c r="E1001" s="260">
        <v>1</v>
      </c>
      <c r="F1001" s="260">
        <v>4500</v>
      </c>
      <c r="G1001" s="260"/>
      <c r="H1001" s="135"/>
      <c r="I1001" s="135"/>
      <c r="J1001" s="116"/>
    </row>
    <row r="1002" spans="1:10" x14ac:dyDescent="0.25">
      <c r="A1002" s="292" t="s">
        <v>256</v>
      </c>
      <c r="B1002" s="257">
        <v>1</v>
      </c>
      <c r="C1002" s="260">
        <v>14600</v>
      </c>
      <c r="D1002" s="178"/>
      <c r="E1002" s="260">
        <v>1</v>
      </c>
      <c r="F1002" s="260">
        <v>4000</v>
      </c>
      <c r="G1002" s="260"/>
      <c r="H1002" s="135"/>
      <c r="I1002" s="135"/>
      <c r="J1002" s="116"/>
    </row>
    <row r="1003" spans="1:10" x14ac:dyDescent="0.25">
      <c r="A1003" s="292" t="s">
        <v>285</v>
      </c>
      <c r="B1003" s="257">
        <v>1</v>
      </c>
      <c r="C1003" s="260"/>
      <c r="D1003" s="178">
        <v>22800</v>
      </c>
      <c r="E1003" s="260"/>
      <c r="F1003" s="260"/>
      <c r="G1003" s="260"/>
      <c r="H1003" s="135"/>
      <c r="I1003" s="135"/>
      <c r="J1003" s="294" t="s">
        <v>767</v>
      </c>
    </row>
    <row r="1004" spans="1:10" x14ac:dyDescent="0.25">
      <c r="A1004" s="292" t="s">
        <v>752</v>
      </c>
      <c r="B1004" s="257">
        <v>1</v>
      </c>
      <c r="C1004" s="260">
        <v>28000</v>
      </c>
      <c r="D1004" s="178"/>
      <c r="E1004" s="260">
        <v>1</v>
      </c>
      <c r="F1004" s="260">
        <v>4000</v>
      </c>
      <c r="G1004" s="260"/>
      <c r="H1004" s="135"/>
      <c r="I1004" s="135"/>
      <c r="J1004" s="117"/>
    </row>
    <row r="1005" spans="1:10" x14ac:dyDescent="0.25">
      <c r="A1005" s="291" t="s">
        <v>909</v>
      </c>
      <c r="B1005" s="257">
        <v>1</v>
      </c>
      <c r="C1005" s="260">
        <v>23500</v>
      </c>
      <c r="D1005" s="178"/>
      <c r="E1005" s="260">
        <v>1</v>
      </c>
      <c r="F1005" s="260">
        <v>4000</v>
      </c>
      <c r="G1005" s="260"/>
      <c r="H1005" s="135"/>
      <c r="I1005" s="135"/>
      <c r="J1005" s="116"/>
    </row>
    <row r="1006" spans="1:10" x14ac:dyDescent="0.25">
      <c r="A1006" s="292" t="s">
        <v>858</v>
      </c>
      <c r="B1006" s="257">
        <v>1</v>
      </c>
      <c r="C1006" s="260">
        <v>26000</v>
      </c>
      <c r="D1006" s="178"/>
      <c r="E1006" s="260"/>
      <c r="F1006" s="260"/>
      <c r="G1006" s="260"/>
      <c r="H1006" s="135"/>
      <c r="I1006" s="135"/>
      <c r="J1006" s="116"/>
    </row>
    <row r="1007" spans="1:10" x14ac:dyDescent="0.25">
      <c r="A1007" s="292" t="s">
        <v>609</v>
      </c>
      <c r="B1007" s="257">
        <v>1</v>
      </c>
      <c r="C1007" s="278">
        <v>14300</v>
      </c>
      <c r="D1007" s="260"/>
      <c r="E1007" s="260">
        <v>1</v>
      </c>
      <c r="F1007" s="260">
        <v>4500</v>
      </c>
      <c r="G1007" s="260"/>
      <c r="H1007" s="135"/>
      <c r="I1007" s="135"/>
      <c r="J1007" s="273"/>
    </row>
    <row r="1008" spans="1:10" x14ac:dyDescent="0.25">
      <c r="A1008" s="292" t="s">
        <v>910</v>
      </c>
      <c r="B1008" s="257">
        <v>1</v>
      </c>
      <c r="C1008" s="260">
        <v>28100</v>
      </c>
      <c r="D1008" s="178"/>
      <c r="E1008" s="260">
        <v>1</v>
      </c>
      <c r="F1008" s="260">
        <v>4000</v>
      </c>
      <c r="G1008" s="260"/>
      <c r="H1008" s="135"/>
      <c r="I1008" s="135"/>
      <c r="J1008" s="117"/>
    </row>
    <row r="1009" spans="1:11" x14ac:dyDescent="0.25">
      <c r="A1009" s="292" t="s">
        <v>752</v>
      </c>
      <c r="B1009" s="257">
        <v>1</v>
      </c>
      <c r="C1009" s="293">
        <v>28000</v>
      </c>
      <c r="D1009" s="260"/>
      <c r="E1009" s="260">
        <v>1</v>
      </c>
      <c r="F1009" s="260">
        <v>4000</v>
      </c>
      <c r="G1009" s="260"/>
      <c r="H1009" s="135"/>
      <c r="I1009" s="135"/>
      <c r="J1009" s="273"/>
    </row>
    <row r="1010" spans="1:11" x14ac:dyDescent="0.25">
      <c r="A1010" s="292" t="s">
        <v>646</v>
      </c>
      <c r="B1010" s="257">
        <v>1</v>
      </c>
      <c r="C1010" s="260">
        <v>12500</v>
      </c>
      <c r="D1010" s="178"/>
      <c r="E1010" s="260">
        <v>1</v>
      </c>
      <c r="F1010" s="260">
        <v>4000</v>
      </c>
      <c r="G1010" s="260"/>
      <c r="H1010" s="135"/>
      <c r="I1010" s="135"/>
      <c r="J1010" s="116"/>
    </row>
    <row r="1011" spans="1:11" x14ac:dyDescent="0.25">
      <c r="A1011" s="292" t="s">
        <v>901</v>
      </c>
      <c r="B1011" s="257">
        <v>1</v>
      </c>
      <c r="C1011" s="260">
        <v>14000</v>
      </c>
      <c r="E1011" s="260"/>
      <c r="F1011" s="260"/>
      <c r="G1011" s="260"/>
      <c r="H1011" s="135"/>
      <c r="I1011" s="135"/>
      <c r="J1011" s="273"/>
    </row>
    <row r="1012" spans="1:11" x14ac:dyDescent="0.25">
      <c r="A1012" s="292" t="s">
        <v>502</v>
      </c>
      <c r="B1012" s="257">
        <v>1</v>
      </c>
      <c r="C1012" s="260">
        <v>45000</v>
      </c>
      <c r="D1012" s="178"/>
      <c r="E1012" s="260"/>
      <c r="F1012" s="260"/>
      <c r="G1012" s="260"/>
      <c r="H1012" s="135"/>
      <c r="I1012" s="135"/>
      <c r="J1012" s="117"/>
    </row>
    <row r="1013" spans="1:11" x14ac:dyDescent="0.25">
      <c r="A1013" s="292" t="s">
        <v>94</v>
      </c>
      <c r="B1013" s="257">
        <v>1</v>
      </c>
      <c r="C1013" s="260">
        <v>5500</v>
      </c>
      <c r="D1013" s="178">
        <v>20000</v>
      </c>
      <c r="E1013" s="260">
        <v>1</v>
      </c>
      <c r="F1013" s="260">
        <v>4000</v>
      </c>
      <c r="G1013" s="260"/>
      <c r="H1013" s="135"/>
      <c r="I1013" s="135"/>
      <c r="J1013" s="294" t="s">
        <v>767</v>
      </c>
    </row>
    <row r="1014" spans="1:11" x14ac:dyDescent="0.25">
      <c r="A1014" s="292" t="s">
        <v>609</v>
      </c>
      <c r="B1014" s="257">
        <v>1</v>
      </c>
      <c r="C1014" s="260">
        <v>14300</v>
      </c>
      <c r="D1014" s="178"/>
      <c r="E1014" s="260">
        <v>1</v>
      </c>
      <c r="F1014" s="260">
        <v>4500</v>
      </c>
      <c r="G1014" s="260"/>
      <c r="H1014" s="135"/>
      <c r="I1014" s="135"/>
      <c r="J1014" s="116"/>
    </row>
    <row r="1015" spans="1:11" x14ac:dyDescent="0.25">
      <c r="A1015" s="292" t="s">
        <v>91</v>
      </c>
      <c r="B1015" s="257">
        <v>1</v>
      </c>
      <c r="C1015" s="260">
        <v>13000</v>
      </c>
      <c r="D1015" s="178"/>
      <c r="E1015" s="260">
        <v>1</v>
      </c>
      <c r="F1015" s="260">
        <v>4500</v>
      </c>
      <c r="G1015" s="260"/>
      <c r="H1015" s="135"/>
      <c r="I1015" s="135"/>
      <c r="J1015" s="116"/>
    </row>
    <row r="1016" spans="1:11" x14ac:dyDescent="0.25">
      <c r="A1016" s="292" t="s">
        <v>609</v>
      </c>
      <c r="B1016" s="257">
        <v>1</v>
      </c>
      <c r="C1016" s="260">
        <v>14300</v>
      </c>
      <c r="D1016" s="178"/>
      <c r="E1016" s="260">
        <v>1</v>
      </c>
      <c r="F1016" s="260">
        <v>4500</v>
      </c>
      <c r="G1016" s="260"/>
      <c r="H1016" s="135"/>
      <c r="I1016" s="135"/>
      <c r="J1016" s="116"/>
    </row>
    <row r="1017" spans="1:11" x14ac:dyDescent="0.25">
      <c r="A1017" s="275"/>
      <c r="B1017" s="257"/>
      <c r="C1017" s="260"/>
      <c r="D1017" s="178"/>
      <c r="E1017" s="260"/>
      <c r="F1017" s="260"/>
      <c r="G1017" s="260"/>
      <c r="H1017" s="135"/>
      <c r="I1017" s="135"/>
      <c r="J1017" s="273"/>
    </row>
    <row r="1018" spans="1:11" x14ac:dyDescent="0.25">
      <c r="A1018" s="53" t="s">
        <v>219</v>
      </c>
      <c r="B1018" s="213">
        <f t="shared" ref="B1018:J1018" si="21">SUM(B941:B1017)</f>
        <v>76</v>
      </c>
      <c r="C1018" s="213">
        <f t="shared" si="21"/>
        <v>1381100</v>
      </c>
      <c r="D1018" s="213">
        <f t="shared" si="21"/>
        <v>187200</v>
      </c>
      <c r="E1018" s="213">
        <f t="shared" si="21"/>
        <v>58</v>
      </c>
      <c r="F1018" s="213">
        <f t="shared" si="21"/>
        <v>238000</v>
      </c>
      <c r="G1018" s="213"/>
      <c r="H1018" s="213">
        <f t="shared" si="21"/>
        <v>5</v>
      </c>
      <c r="I1018" s="213"/>
      <c r="J1018" s="213">
        <f t="shared" si="21"/>
        <v>26300</v>
      </c>
    </row>
    <row r="1019" spans="1:11" x14ac:dyDescent="0.25">
      <c r="A1019" s="79"/>
      <c r="B1019" s="80"/>
      <c r="C1019" s="80"/>
      <c r="D1019" s="80"/>
      <c r="E1019" s="80"/>
      <c r="F1019" s="80"/>
      <c r="G1019" s="80"/>
      <c r="H1019" s="80"/>
      <c r="I1019" s="80"/>
      <c r="J1019" s="80"/>
    </row>
    <row r="1020" spans="1:11" x14ac:dyDescent="0.25">
      <c r="A1020" s="23">
        <f>C1018</f>
        <v>1381100</v>
      </c>
      <c r="B1020" s="22" t="s">
        <v>38</v>
      </c>
      <c r="C1020" s="141" t="s">
        <v>547</v>
      </c>
      <c r="D1020" s="141"/>
      <c r="E1020" s="81"/>
      <c r="F1020" s="81"/>
      <c r="G1020" s="81"/>
      <c r="H1020" s="85"/>
      <c r="I1020" s="85"/>
      <c r="J1020" s="84"/>
      <c r="K1020" s="18">
        <f>A1020-J1018</f>
        <v>1354800</v>
      </c>
    </row>
    <row r="1023" spans="1:11" x14ac:dyDescent="0.25">
      <c r="A1023" s="2203" t="s">
        <v>912</v>
      </c>
      <c r="B1023" s="2204"/>
      <c r="C1023" s="2204"/>
      <c r="D1023" s="2204"/>
      <c r="E1023" s="2204"/>
      <c r="F1023" s="2204"/>
      <c r="G1023" s="2204"/>
      <c r="H1023" s="2204"/>
      <c r="I1023" s="2204"/>
      <c r="J1023" s="2204"/>
    </row>
    <row r="1024" spans="1:11" x14ac:dyDescent="0.25">
      <c r="A1024" s="6" t="s">
        <v>14</v>
      </c>
      <c r="B1024" s="6" t="s">
        <v>5</v>
      </c>
      <c r="C1024" s="6" t="s">
        <v>10</v>
      </c>
      <c r="D1024" s="6" t="s">
        <v>11</v>
      </c>
      <c r="E1024" s="6" t="s">
        <v>753</v>
      </c>
      <c r="F1024" s="6" t="s">
        <v>27</v>
      </c>
      <c r="G1024" s="6"/>
      <c r="H1024" s="21" t="s">
        <v>33</v>
      </c>
      <c r="I1024" s="21"/>
      <c r="J1024" s="6" t="s">
        <v>32</v>
      </c>
    </row>
    <row r="1025" spans="1:10" x14ac:dyDescent="0.25">
      <c r="A1025" s="305" t="s">
        <v>799</v>
      </c>
      <c r="B1025" s="306">
        <v>1</v>
      </c>
      <c r="C1025" s="306">
        <v>13000</v>
      </c>
      <c r="D1025" s="309"/>
      <c r="E1025" s="306">
        <v>1</v>
      </c>
      <c r="F1025" s="306">
        <v>2000</v>
      </c>
      <c r="G1025" s="306"/>
      <c r="H1025" s="307">
        <v>1</v>
      </c>
      <c r="I1025" s="307"/>
      <c r="J1025" s="306">
        <v>4000</v>
      </c>
    </row>
    <row r="1026" spans="1:10" x14ac:dyDescent="0.25">
      <c r="A1026" s="305" t="s">
        <v>588</v>
      </c>
      <c r="B1026" s="306">
        <v>2</v>
      </c>
      <c r="C1026" s="306">
        <v>21000</v>
      </c>
      <c r="D1026" s="309"/>
      <c r="E1026" s="306">
        <v>2</v>
      </c>
      <c r="F1026" s="306">
        <v>8000</v>
      </c>
      <c r="G1026" s="306"/>
      <c r="H1026" s="307">
        <v>1</v>
      </c>
      <c r="I1026" s="307"/>
      <c r="J1026" s="306">
        <v>4000</v>
      </c>
    </row>
    <row r="1027" spans="1:10" x14ac:dyDescent="0.25">
      <c r="A1027" s="305" t="s">
        <v>266</v>
      </c>
      <c r="B1027" s="306">
        <v>1</v>
      </c>
      <c r="C1027" s="306">
        <v>10500</v>
      </c>
      <c r="D1027" s="309"/>
      <c r="E1027" s="306">
        <v>1</v>
      </c>
      <c r="F1027" s="306">
        <v>4000</v>
      </c>
      <c r="G1027" s="306"/>
      <c r="H1027" s="307">
        <v>1</v>
      </c>
      <c r="I1027" s="307"/>
      <c r="J1027" s="306">
        <v>4000</v>
      </c>
    </row>
    <row r="1028" spans="1:10" x14ac:dyDescent="0.25">
      <c r="A1028" s="305" t="s">
        <v>256</v>
      </c>
      <c r="B1028" s="306">
        <v>1</v>
      </c>
      <c r="C1028" s="306">
        <v>14100</v>
      </c>
      <c r="D1028" s="309"/>
      <c r="E1028" s="306">
        <v>1</v>
      </c>
      <c r="F1028" s="306">
        <v>4500</v>
      </c>
      <c r="G1028" s="306"/>
      <c r="H1028" s="307">
        <v>1</v>
      </c>
      <c r="I1028" s="307"/>
      <c r="J1028" s="306">
        <v>3000</v>
      </c>
    </row>
    <row r="1029" spans="1:10" x14ac:dyDescent="0.25">
      <c r="A1029" s="305" t="s">
        <v>913</v>
      </c>
      <c r="B1029" s="306">
        <v>1</v>
      </c>
      <c r="C1029" s="306">
        <v>13000</v>
      </c>
      <c r="D1029" s="309"/>
      <c r="E1029" s="306">
        <v>1</v>
      </c>
      <c r="F1029" s="306">
        <v>2000</v>
      </c>
      <c r="G1029" s="306"/>
      <c r="H1029" s="307">
        <v>3</v>
      </c>
      <c r="I1029" s="307"/>
      <c r="J1029" s="306">
        <v>13500</v>
      </c>
    </row>
    <row r="1030" spans="1:10" x14ac:dyDescent="0.25">
      <c r="A1030" s="305" t="s">
        <v>914</v>
      </c>
      <c r="B1030" s="306">
        <v>1</v>
      </c>
      <c r="C1030" s="306"/>
      <c r="D1030" s="335">
        <v>12500</v>
      </c>
      <c r="E1030" s="306">
        <v>1</v>
      </c>
      <c r="F1030" s="306">
        <v>1500</v>
      </c>
      <c r="G1030" s="306"/>
      <c r="H1030" s="307">
        <v>1</v>
      </c>
      <c r="I1030" s="307"/>
      <c r="J1030" s="306">
        <v>4500</v>
      </c>
    </row>
    <row r="1031" spans="1:10" x14ac:dyDescent="0.25">
      <c r="A1031" s="305" t="s">
        <v>915</v>
      </c>
      <c r="B1031" s="306">
        <v>2</v>
      </c>
      <c r="C1031" s="306">
        <v>19600</v>
      </c>
      <c r="D1031" s="306"/>
      <c r="E1031" s="306">
        <v>2</v>
      </c>
      <c r="F1031" s="306">
        <v>8000</v>
      </c>
      <c r="G1031" s="306"/>
      <c r="H1031" s="307">
        <v>1</v>
      </c>
      <c r="I1031" s="307"/>
      <c r="J1031" s="306">
        <v>4500</v>
      </c>
    </row>
    <row r="1032" spans="1:10" x14ac:dyDescent="0.25">
      <c r="A1032" s="305" t="s">
        <v>916</v>
      </c>
      <c r="B1032" s="306">
        <v>1</v>
      </c>
      <c r="C1032" s="306">
        <v>18000</v>
      </c>
      <c r="D1032" s="306"/>
      <c r="E1032" s="306">
        <v>1</v>
      </c>
      <c r="F1032" s="306">
        <v>4000</v>
      </c>
      <c r="G1032" s="306"/>
      <c r="H1032" s="307" t="s">
        <v>109</v>
      </c>
      <c r="I1032" s="307"/>
      <c r="J1032" s="306">
        <v>3500</v>
      </c>
    </row>
    <row r="1033" spans="1:10" x14ac:dyDescent="0.25">
      <c r="A1033" s="305" t="s">
        <v>917</v>
      </c>
      <c r="B1033" s="306">
        <v>1</v>
      </c>
      <c r="C1033" s="306">
        <v>13400</v>
      </c>
      <c r="D1033" s="306"/>
      <c r="E1033" s="306">
        <v>1</v>
      </c>
      <c r="F1033" s="306">
        <v>4500</v>
      </c>
      <c r="G1033" s="306"/>
      <c r="H1033" s="307"/>
      <c r="I1033" s="307"/>
      <c r="J1033" s="306"/>
    </row>
    <row r="1034" spans="1:10" x14ac:dyDescent="0.25">
      <c r="A1034" s="305" t="s">
        <v>918</v>
      </c>
      <c r="B1034" s="306">
        <v>1</v>
      </c>
      <c r="C1034" s="306">
        <v>9800</v>
      </c>
      <c r="D1034" s="306"/>
      <c r="E1034" s="306">
        <v>1</v>
      </c>
      <c r="F1034" s="306">
        <v>4000</v>
      </c>
      <c r="G1034" s="306"/>
      <c r="H1034" s="307"/>
      <c r="I1034" s="307"/>
      <c r="J1034" s="306"/>
    </row>
    <row r="1035" spans="1:10" x14ac:dyDescent="0.25">
      <c r="A1035" s="305" t="s">
        <v>688</v>
      </c>
      <c r="B1035" s="306">
        <v>1</v>
      </c>
      <c r="C1035" s="306">
        <v>14500</v>
      </c>
      <c r="D1035" s="306"/>
      <c r="E1035" s="306">
        <v>1</v>
      </c>
      <c r="F1035" s="306">
        <v>4500</v>
      </c>
      <c r="G1035" s="306"/>
      <c r="H1035" s="307"/>
      <c r="I1035" s="307"/>
      <c r="J1035" s="306"/>
    </row>
    <row r="1036" spans="1:10" x14ac:dyDescent="0.25">
      <c r="A1036" s="305" t="s">
        <v>551</v>
      </c>
      <c r="B1036" s="306">
        <v>1</v>
      </c>
      <c r="C1036" s="306">
        <v>14100</v>
      </c>
      <c r="D1036" s="306"/>
      <c r="E1036" s="306">
        <v>1</v>
      </c>
      <c r="F1036" s="306">
        <v>4500</v>
      </c>
      <c r="G1036" s="306"/>
      <c r="H1036" s="307"/>
      <c r="I1036" s="307"/>
      <c r="J1036" s="306"/>
    </row>
    <row r="1037" spans="1:10" x14ac:dyDescent="0.25">
      <c r="A1037" s="305" t="s">
        <v>90</v>
      </c>
      <c r="B1037" s="306">
        <v>1</v>
      </c>
      <c r="C1037" s="306">
        <v>22000</v>
      </c>
      <c r="D1037" s="306"/>
      <c r="E1037" s="306">
        <v>1</v>
      </c>
      <c r="F1037" s="306">
        <v>4000</v>
      </c>
      <c r="G1037" s="306"/>
      <c r="H1037" s="307"/>
      <c r="I1037" s="307"/>
      <c r="J1037" s="306"/>
    </row>
    <row r="1038" spans="1:10" x14ac:dyDescent="0.25">
      <c r="A1038" s="305" t="s">
        <v>256</v>
      </c>
      <c r="B1038" s="306">
        <v>1</v>
      </c>
      <c r="C1038" s="306">
        <v>18600</v>
      </c>
      <c r="D1038" s="306"/>
      <c r="E1038" s="306"/>
      <c r="F1038" s="306"/>
      <c r="G1038" s="306"/>
      <c r="H1038" s="307"/>
      <c r="I1038" s="307"/>
      <c r="J1038" s="306"/>
    </row>
    <row r="1039" spans="1:10" x14ac:dyDescent="0.25">
      <c r="A1039" s="305" t="s">
        <v>919</v>
      </c>
      <c r="B1039" s="306">
        <v>1</v>
      </c>
      <c r="C1039" s="306">
        <v>14000</v>
      </c>
      <c r="D1039" s="306"/>
      <c r="E1039" s="306"/>
      <c r="F1039" s="306"/>
      <c r="G1039" s="306"/>
      <c r="H1039" s="307"/>
      <c r="I1039" s="307"/>
      <c r="J1039" s="306"/>
    </row>
    <row r="1040" spans="1:10" x14ac:dyDescent="0.25">
      <c r="A1040" s="305" t="s">
        <v>90</v>
      </c>
      <c r="B1040" s="306">
        <v>1</v>
      </c>
      <c r="C1040" s="306">
        <v>26000</v>
      </c>
      <c r="D1040" s="306"/>
      <c r="E1040" s="306"/>
      <c r="F1040" s="306"/>
      <c r="G1040" s="306"/>
      <c r="H1040" s="307"/>
      <c r="I1040" s="307"/>
      <c r="J1040" s="306"/>
    </row>
    <row r="1041" spans="1:10" x14ac:dyDescent="0.25">
      <c r="A1041" s="305" t="s">
        <v>94</v>
      </c>
      <c r="B1041" s="306">
        <v>1</v>
      </c>
      <c r="C1041" s="306">
        <v>25500</v>
      </c>
      <c r="D1041" s="306"/>
      <c r="E1041" s="306">
        <v>1</v>
      </c>
      <c r="F1041" s="306">
        <v>4500</v>
      </c>
      <c r="G1041" s="306"/>
      <c r="H1041" s="307"/>
      <c r="I1041" s="307"/>
      <c r="J1041" s="306"/>
    </row>
    <row r="1042" spans="1:10" x14ac:dyDescent="0.25">
      <c r="A1042" s="305" t="s">
        <v>701</v>
      </c>
      <c r="B1042" s="306">
        <v>1</v>
      </c>
      <c r="C1042" s="306"/>
      <c r="D1042" s="306"/>
      <c r="E1042" s="306"/>
      <c r="F1042" s="306"/>
      <c r="G1042" s="306"/>
      <c r="H1042" s="307"/>
      <c r="I1042" s="307"/>
      <c r="J1042" s="306" t="s">
        <v>920</v>
      </c>
    </row>
    <row r="1043" spans="1:10" x14ac:dyDescent="0.25">
      <c r="A1043" s="305" t="s">
        <v>388</v>
      </c>
      <c r="B1043" s="306">
        <v>1</v>
      </c>
      <c r="C1043" s="306"/>
      <c r="D1043" s="306">
        <v>22000</v>
      </c>
      <c r="E1043" s="306">
        <v>1</v>
      </c>
      <c r="F1043" s="306">
        <v>4000</v>
      </c>
      <c r="G1043" s="306"/>
      <c r="H1043" s="307"/>
      <c r="I1043" s="307"/>
      <c r="J1043" s="306"/>
    </row>
    <row r="1044" spans="1:10" x14ac:dyDescent="0.25">
      <c r="A1044" s="305" t="s">
        <v>247</v>
      </c>
      <c r="B1044" s="306">
        <v>1</v>
      </c>
      <c r="C1044" s="306"/>
      <c r="D1044" s="306">
        <v>24600</v>
      </c>
      <c r="E1044" s="306"/>
      <c r="F1044" s="306"/>
      <c r="G1044" s="306"/>
      <c r="H1044" s="307"/>
      <c r="I1044" s="307"/>
      <c r="J1044" s="306"/>
    </row>
    <row r="1045" spans="1:10" x14ac:dyDescent="0.25">
      <c r="A1045" s="305" t="s">
        <v>289</v>
      </c>
      <c r="B1045" s="306">
        <v>1</v>
      </c>
      <c r="C1045" s="306"/>
      <c r="D1045" s="306">
        <v>43000</v>
      </c>
      <c r="E1045" s="306"/>
      <c r="F1045" s="306"/>
      <c r="G1045" s="306"/>
      <c r="H1045" s="307"/>
      <c r="I1045" s="307"/>
      <c r="J1045" s="306"/>
    </row>
    <row r="1046" spans="1:10" x14ac:dyDescent="0.25">
      <c r="A1046" s="305" t="s">
        <v>680</v>
      </c>
      <c r="B1046" s="306">
        <v>1</v>
      </c>
      <c r="C1046" s="306">
        <v>23500</v>
      </c>
      <c r="D1046" s="306"/>
      <c r="E1046" s="306">
        <v>1</v>
      </c>
      <c r="F1046" s="306">
        <v>4000</v>
      </c>
      <c r="G1046" s="306"/>
      <c r="H1046" s="307"/>
      <c r="I1046" s="307"/>
      <c r="J1046" s="306"/>
    </row>
    <row r="1047" spans="1:10" x14ac:dyDescent="0.25">
      <c r="A1047" s="305" t="s">
        <v>393</v>
      </c>
      <c r="B1047" s="306">
        <v>1</v>
      </c>
      <c r="C1047" s="306">
        <v>22000</v>
      </c>
      <c r="D1047" s="306"/>
      <c r="E1047" s="306">
        <v>1</v>
      </c>
      <c r="F1047" s="306">
        <v>5000</v>
      </c>
      <c r="G1047" s="306"/>
      <c r="H1047" s="307"/>
      <c r="I1047" s="307"/>
      <c r="J1047" s="306"/>
    </row>
    <row r="1048" spans="1:10" x14ac:dyDescent="0.25">
      <c r="A1048" s="305" t="s">
        <v>609</v>
      </c>
      <c r="B1048" s="306">
        <v>1</v>
      </c>
      <c r="C1048" s="306">
        <v>14800</v>
      </c>
      <c r="D1048" s="306"/>
      <c r="E1048" s="306">
        <v>1</v>
      </c>
      <c r="F1048" s="306">
        <v>4000</v>
      </c>
      <c r="G1048" s="306"/>
      <c r="H1048" s="307"/>
      <c r="I1048" s="307"/>
      <c r="J1048" s="306"/>
    </row>
    <row r="1049" spans="1:10" x14ac:dyDescent="0.25">
      <c r="A1049" s="305" t="s">
        <v>921</v>
      </c>
      <c r="B1049" s="306">
        <v>1</v>
      </c>
      <c r="C1049" s="306">
        <v>13000</v>
      </c>
      <c r="D1049" s="306"/>
      <c r="E1049" s="306">
        <v>1</v>
      </c>
      <c r="F1049" s="306">
        <v>2000</v>
      </c>
      <c r="G1049" s="306"/>
      <c r="H1049" s="307"/>
      <c r="I1049" s="307"/>
      <c r="J1049" s="306"/>
    </row>
    <row r="1050" spans="1:10" x14ac:dyDescent="0.25">
      <c r="A1050" s="305" t="s">
        <v>609</v>
      </c>
      <c r="B1050" s="306">
        <v>1</v>
      </c>
      <c r="C1050" s="306">
        <v>18800</v>
      </c>
      <c r="D1050" s="306"/>
      <c r="E1050" s="306"/>
      <c r="F1050" s="306"/>
      <c r="G1050" s="306"/>
      <c r="H1050" s="307"/>
      <c r="I1050" s="307"/>
      <c r="J1050" s="306"/>
    </row>
    <row r="1051" spans="1:10" x14ac:dyDescent="0.25">
      <c r="A1051" s="305" t="s">
        <v>922</v>
      </c>
      <c r="B1051" s="306">
        <v>1</v>
      </c>
      <c r="C1051" s="306">
        <v>14000</v>
      </c>
      <c r="D1051" s="306"/>
      <c r="E1051" s="306"/>
      <c r="F1051" s="306"/>
      <c r="G1051" s="306"/>
      <c r="H1051" s="307"/>
      <c r="I1051" s="307"/>
      <c r="J1051" s="306"/>
    </row>
    <row r="1052" spans="1:10" x14ac:dyDescent="0.25">
      <c r="A1052" s="305" t="s">
        <v>91</v>
      </c>
      <c r="B1052" s="306">
        <v>1</v>
      </c>
      <c r="C1052" s="306">
        <v>18800</v>
      </c>
      <c r="D1052" s="306"/>
      <c r="E1052" s="306"/>
      <c r="F1052" s="306"/>
      <c r="G1052" s="306"/>
      <c r="H1052" s="307"/>
      <c r="I1052" s="307"/>
      <c r="J1052" s="306"/>
    </row>
    <row r="1053" spans="1:10" x14ac:dyDescent="0.25">
      <c r="A1053" s="305" t="s">
        <v>680</v>
      </c>
      <c r="B1053" s="306">
        <v>1</v>
      </c>
      <c r="C1053" s="306">
        <v>27500</v>
      </c>
      <c r="D1053" s="306"/>
      <c r="E1053" s="306"/>
      <c r="F1053" s="306"/>
      <c r="G1053" s="306"/>
      <c r="H1053" s="307"/>
      <c r="I1053" s="307"/>
      <c r="J1053" s="306"/>
    </row>
    <row r="1054" spans="1:10" x14ac:dyDescent="0.25">
      <c r="A1054" s="305" t="s">
        <v>551</v>
      </c>
      <c r="B1054" s="306">
        <v>1</v>
      </c>
      <c r="C1054" s="306">
        <v>18600</v>
      </c>
      <c r="D1054" s="306"/>
      <c r="E1054" s="306"/>
      <c r="F1054" s="306"/>
      <c r="G1054" s="306"/>
      <c r="H1054" s="307"/>
      <c r="I1054" s="307"/>
      <c r="J1054" s="306"/>
    </row>
    <row r="1055" spans="1:10" x14ac:dyDescent="0.25">
      <c r="A1055" s="305" t="s">
        <v>923</v>
      </c>
      <c r="B1055" s="306">
        <v>1</v>
      </c>
      <c r="C1055" s="306">
        <v>23500</v>
      </c>
      <c r="D1055" s="306"/>
      <c r="E1055" s="306">
        <v>1</v>
      </c>
      <c r="F1055" s="306">
        <v>4000</v>
      </c>
      <c r="G1055" s="306"/>
      <c r="H1055" s="307"/>
      <c r="I1055" s="307"/>
      <c r="J1055" s="306"/>
    </row>
    <row r="1056" spans="1:10" x14ac:dyDescent="0.25">
      <c r="A1056" s="305" t="s">
        <v>260</v>
      </c>
      <c r="B1056" s="306">
        <v>1</v>
      </c>
      <c r="C1056" s="306">
        <v>12100</v>
      </c>
      <c r="D1056" s="306"/>
      <c r="E1056" s="306">
        <v>1</v>
      </c>
      <c r="F1056" s="306">
        <v>4000</v>
      </c>
      <c r="G1056" s="306"/>
      <c r="H1056" s="307"/>
      <c r="I1056" s="307"/>
      <c r="J1056" s="306"/>
    </row>
    <row r="1057" spans="1:10" x14ac:dyDescent="0.25">
      <c r="A1057" s="305" t="s">
        <v>887</v>
      </c>
      <c r="B1057" s="306">
        <v>1</v>
      </c>
      <c r="C1057" s="306">
        <v>20000</v>
      </c>
      <c r="D1057" s="306"/>
      <c r="E1057" s="306">
        <v>1</v>
      </c>
      <c r="F1057" s="306">
        <v>2000</v>
      </c>
      <c r="G1057" s="306"/>
      <c r="H1057" s="307"/>
      <c r="I1057" s="307"/>
      <c r="J1057" s="306"/>
    </row>
    <row r="1058" spans="1:10" x14ac:dyDescent="0.25">
      <c r="A1058" s="305" t="s">
        <v>609</v>
      </c>
      <c r="B1058" s="306">
        <v>1</v>
      </c>
      <c r="C1058" s="306">
        <v>18800</v>
      </c>
      <c r="D1058" s="306"/>
      <c r="E1058" s="306"/>
      <c r="F1058" s="306"/>
      <c r="G1058" s="306"/>
      <c r="H1058" s="307"/>
      <c r="I1058" s="307"/>
      <c r="J1058" s="306"/>
    </row>
    <row r="1059" spans="1:10" x14ac:dyDescent="0.25">
      <c r="A1059" s="305" t="s">
        <v>291</v>
      </c>
      <c r="B1059" s="306">
        <v>1</v>
      </c>
      <c r="C1059" s="306">
        <v>13400</v>
      </c>
      <c r="D1059" s="306"/>
      <c r="E1059" s="306">
        <v>1</v>
      </c>
      <c r="F1059" s="306">
        <v>4500</v>
      </c>
      <c r="G1059" s="306"/>
      <c r="H1059" s="307"/>
      <c r="I1059" s="307"/>
      <c r="J1059" s="306"/>
    </row>
    <row r="1060" spans="1:10" x14ac:dyDescent="0.25">
      <c r="A1060" s="305" t="s">
        <v>395</v>
      </c>
      <c r="B1060" s="306">
        <v>1</v>
      </c>
      <c r="C1060" s="306">
        <v>18500</v>
      </c>
      <c r="D1060" s="306"/>
      <c r="E1060" s="306">
        <v>1</v>
      </c>
      <c r="F1060" s="306">
        <v>4000</v>
      </c>
      <c r="G1060" s="306"/>
      <c r="H1060" s="307"/>
      <c r="I1060" s="307"/>
      <c r="J1060" s="306"/>
    </row>
    <row r="1061" spans="1:10" x14ac:dyDescent="0.25">
      <c r="A1061" s="305" t="s">
        <v>105</v>
      </c>
      <c r="B1061" s="306">
        <v>1</v>
      </c>
      <c r="C1061" s="306">
        <v>22800</v>
      </c>
      <c r="D1061" s="306"/>
      <c r="E1061" s="306"/>
      <c r="F1061" s="306"/>
      <c r="G1061" s="306"/>
      <c r="H1061" s="307"/>
      <c r="I1061" s="307"/>
      <c r="J1061" s="306"/>
    </row>
    <row r="1062" spans="1:10" x14ac:dyDescent="0.25">
      <c r="A1062" s="305" t="s">
        <v>664</v>
      </c>
      <c r="B1062" s="306">
        <v>1</v>
      </c>
      <c r="C1062" s="306">
        <v>18500</v>
      </c>
      <c r="D1062" s="306"/>
      <c r="E1062" s="306">
        <v>1</v>
      </c>
      <c r="F1062" s="306">
        <v>1500</v>
      </c>
      <c r="G1062" s="306"/>
      <c r="H1062" s="307"/>
      <c r="I1062" s="307"/>
      <c r="J1062" s="306"/>
    </row>
    <row r="1063" spans="1:10" x14ac:dyDescent="0.25">
      <c r="A1063" s="305" t="s">
        <v>646</v>
      </c>
      <c r="B1063" s="306">
        <v>1</v>
      </c>
      <c r="C1063" s="306">
        <v>13000</v>
      </c>
      <c r="D1063" s="306"/>
      <c r="E1063" s="306">
        <v>1</v>
      </c>
      <c r="F1063" s="306">
        <v>3500</v>
      </c>
      <c r="G1063" s="306"/>
      <c r="H1063" s="307"/>
      <c r="I1063" s="307"/>
      <c r="J1063" s="306"/>
    </row>
    <row r="1064" spans="1:10" x14ac:dyDescent="0.25">
      <c r="A1064" s="305" t="s">
        <v>252</v>
      </c>
      <c r="B1064" s="306">
        <v>1</v>
      </c>
      <c r="C1064" s="306">
        <v>20900</v>
      </c>
      <c r="D1064" s="306"/>
      <c r="E1064" s="306"/>
      <c r="F1064" s="306"/>
      <c r="G1064" s="306"/>
      <c r="H1064" s="307"/>
      <c r="I1064" s="307"/>
      <c r="J1064" s="306"/>
    </row>
    <row r="1065" spans="1:10" x14ac:dyDescent="0.25">
      <c r="A1065" s="305" t="s">
        <v>93</v>
      </c>
      <c r="B1065" s="306">
        <v>1</v>
      </c>
      <c r="C1065" s="306">
        <v>18800</v>
      </c>
      <c r="D1065" s="306"/>
      <c r="E1065" s="306"/>
      <c r="F1065" s="306"/>
      <c r="G1065" s="306"/>
      <c r="H1065" s="307"/>
      <c r="I1065" s="307"/>
      <c r="J1065" s="306"/>
    </row>
    <row r="1066" spans="1:10" x14ac:dyDescent="0.25">
      <c r="A1066" s="305" t="s">
        <v>924</v>
      </c>
      <c r="B1066" s="306">
        <v>1</v>
      </c>
      <c r="D1066" s="306">
        <v>15000</v>
      </c>
      <c r="E1066" s="306"/>
      <c r="F1066" s="306"/>
      <c r="G1066" s="306"/>
      <c r="H1066" s="307"/>
      <c r="I1066" s="307"/>
      <c r="J1066" s="306"/>
    </row>
    <row r="1067" spans="1:10" x14ac:dyDescent="0.25">
      <c r="A1067" s="305" t="s">
        <v>752</v>
      </c>
      <c r="B1067" s="306">
        <v>1</v>
      </c>
      <c r="C1067" s="306">
        <v>6000</v>
      </c>
      <c r="D1067" s="306"/>
      <c r="E1067" s="306"/>
      <c r="F1067" s="306"/>
      <c r="G1067" s="306"/>
      <c r="H1067" s="307"/>
      <c r="I1067" s="307"/>
      <c r="J1067" s="306" t="s">
        <v>925</v>
      </c>
    </row>
    <row r="1068" spans="1:10" x14ac:dyDescent="0.25">
      <c r="A1068" s="305" t="s">
        <v>515</v>
      </c>
      <c r="B1068" s="306">
        <v>1</v>
      </c>
      <c r="C1068" s="306">
        <v>26000</v>
      </c>
      <c r="D1068" s="306"/>
      <c r="E1068" s="306"/>
      <c r="F1068" s="306"/>
      <c r="G1068" s="306"/>
      <c r="H1068" s="307"/>
      <c r="I1068" s="307"/>
      <c r="J1068" s="306"/>
    </row>
    <row r="1069" spans="1:10" x14ac:dyDescent="0.25">
      <c r="A1069" s="305" t="s">
        <v>752</v>
      </c>
      <c r="B1069" s="306">
        <v>1</v>
      </c>
      <c r="C1069" s="306"/>
      <c r="D1069" s="306">
        <v>28000</v>
      </c>
      <c r="E1069" s="306">
        <v>1</v>
      </c>
      <c r="F1069" s="306">
        <v>4000</v>
      </c>
      <c r="G1069" s="306"/>
      <c r="H1069" s="307"/>
      <c r="I1069" s="307"/>
      <c r="J1069" s="306"/>
    </row>
    <row r="1070" spans="1:10" x14ac:dyDescent="0.25">
      <c r="A1070" s="305" t="s">
        <v>926</v>
      </c>
      <c r="B1070" s="306">
        <v>1</v>
      </c>
      <c r="C1070" s="306"/>
      <c r="D1070" s="306">
        <v>20900</v>
      </c>
      <c r="E1070" s="306"/>
      <c r="F1070" s="306"/>
      <c r="G1070" s="306"/>
      <c r="H1070" s="307"/>
      <c r="I1070" s="307"/>
      <c r="J1070" s="306"/>
    </row>
    <row r="1071" spans="1:10" x14ac:dyDescent="0.25">
      <c r="A1071" s="305" t="s">
        <v>752</v>
      </c>
      <c r="B1071" s="306">
        <v>1</v>
      </c>
      <c r="C1071" s="306">
        <v>32000</v>
      </c>
      <c r="D1071" s="306"/>
      <c r="E1071" s="306"/>
      <c r="F1071" s="306"/>
      <c r="G1071" s="306"/>
      <c r="H1071" s="307"/>
      <c r="I1071" s="307"/>
      <c r="J1071" s="306"/>
    </row>
    <row r="1072" spans="1:10" x14ac:dyDescent="0.25">
      <c r="A1072" s="305" t="s">
        <v>90</v>
      </c>
      <c r="B1072" s="306">
        <v>1</v>
      </c>
      <c r="C1072" s="306">
        <v>22000</v>
      </c>
      <c r="D1072" s="306"/>
      <c r="E1072" s="306">
        <v>1</v>
      </c>
      <c r="F1072" s="306">
        <v>4000</v>
      </c>
      <c r="G1072" s="306"/>
      <c r="H1072" s="307"/>
      <c r="I1072" s="307"/>
      <c r="J1072" s="306"/>
    </row>
    <row r="1073" spans="1:10" x14ac:dyDescent="0.25">
      <c r="A1073" s="305" t="s">
        <v>101</v>
      </c>
      <c r="B1073" s="306">
        <v>1</v>
      </c>
      <c r="C1073" s="306">
        <v>16500</v>
      </c>
      <c r="D1073" s="306"/>
      <c r="E1073" s="306"/>
      <c r="F1073" s="306"/>
      <c r="G1073" s="306"/>
      <c r="H1073" s="307"/>
      <c r="I1073" s="307"/>
      <c r="J1073" s="306"/>
    </row>
    <row r="1074" spans="1:10" x14ac:dyDescent="0.25">
      <c r="A1074" s="305" t="s">
        <v>927</v>
      </c>
      <c r="B1074" s="306">
        <v>1</v>
      </c>
      <c r="D1074" s="306">
        <v>13000</v>
      </c>
      <c r="E1074" s="306">
        <v>1</v>
      </c>
      <c r="F1074" s="306">
        <v>2000</v>
      </c>
      <c r="G1074" s="306"/>
      <c r="H1074" s="307"/>
      <c r="I1074" s="307"/>
      <c r="J1074" s="306"/>
    </row>
    <row r="1075" spans="1:10" x14ac:dyDescent="0.25">
      <c r="A1075" s="305" t="s">
        <v>260</v>
      </c>
      <c r="B1075" s="306">
        <v>1</v>
      </c>
      <c r="C1075" s="306">
        <v>12100</v>
      </c>
      <c r="D1075" s="306"/>
      <c r="E1075" s="306">
        <v>1</v>
      </c>
      <c r="F1075" s="306">
        <v>4000</v>
      </c>
      <c r="G1075" s="306"/>
      <c r="H1075" s="307"/>
      <c r="I1075" s="307"/>
      <c r="J1075" s="306"/>
    </row>
    <row r="1076" spans="1:10" x14ac:dyDescent="0.25">
      <c r="A1076" s="305" t="s">
        <v>853</v>
      </c>
      <c r="B1076" s="306">
        <v>1</v>
      </c>
      <c r="C1076" s="306">
        <v>48000</v>
      </c>
      <c r="D1076" s="306"/>
      <c r="E1076" s="306"/>
      <c r="F1076" s="306"/>
      <c r="G1076" s="306"/>
      <c r="H1076" s="307"/>
      <c r="I1076" s="307"/>
      <c r="J1076" s="306"/>
    </row>
    <row r="1077" spans="1:10" x14ac:dyDescent="0.25">
      <c r="A1077" s="305" t="s">
        <v>928</v>
      </c>
      <c r="B1077" s="306">
        <v>2</v>
      </c>
      <c r="C1077" s="306">
        <v>28600</v>
      </c>
      <c r="D1077" s="306"/>
      <c r="E1077" s="306">
        <v>2</v>
      </c>
      <c r="F1077" s="306">
        <v>9000</v>
      </c>
      <c r="G1077" s="306"/>
      <c r="H1077" s="307"/>
      <c r="I1077" s="307"/>
      <c r="J1077" s="306"/>
    </row>
    <row r="1078" spans="1:10" x14ac:dyDescent="0.25">
      <c r="A1078" s="305" t="s">
        <v>551</v>
      </c>
      <c r="B1078" s="306">
        <v>1</v>
      </c>
      <c r="C1078" s="306"/>
      <c r="D1078" s="306"/>
      <c r="E1078" s="306"/>
      <c r="F1078" s="306"/>
      <c r="G1078" s="306"/>
      <c r="H1078" s="307"/>
      <c r="I1078" s="307"/>
      <c r="J1078" s="306" t="s">
        <v>929</v>
      </c>
    </row>
    <row r="1079" spans="1:10" x14ac:dyDescent="0.25">
      <c r="A1079" s="305" t="s">
        <v>392</v>
      </c>
      <c r="B1079" s="306">
        <v>2</v>
      </c>
      <c r="C1079" s="306"/>
      <c r="D1079" s="335">
        <v>98000</v>
      </c>
      <c r="E1079" s="306"/>
      <c r="F1079" s="306"/>
      <c r="G1079" s="306"/>
      <c r="H1079" s="307"/>
      <c r="I1079" s="307"/>
      <c r="J1079" s="306"/>
    </row>
    <row r="1080" spans="1:10" x14ac:dyDescent="0.25">
      <c r="A1080" s="305" t="s">
        <v>646</v>
      </c>
      <c r="B1080" s="306">
        <v>1</v>
      </c>
      <c r="C1080" s="306">
        <v>12500</v>
      </c>
      <c r="D1080" s="306"/>
      <c r="E1080" s="306">
        <v>1</v>
      </c>
      <c r="F1080" s="306">
        <v>4000</v>
      </c>
      <c r="G1080" s="306"/>
      <c r="H1080" s="307"/>
      <c r="I1080" s="307"/>
      <c r="J1080" s="306"/>
    </row>
    <row r="1081" spans="1:10" x14ac:dyDescent="0.25">
      <c r="A1081" s="305" t="s">
        <v>292</v>
      </c>
      <c r="B1081" s="306">
        <v>1</v>
      </c>
      <c r="C1081" s="306">
        <v>21200</v>
      </c>
      <c r="D1081" s="306"/>
      <c r="E1081" s="306">
        <v>1</v>
      </c>
      <c r="F1081" s="306">
        <v>4000</v>
      </c>
      <c r="G1081" s="306"/>
      <c r="H1081" s="307"/>
      <c r="I1081" s="307"/>
      <c r="J1081" s="306"/>
    </row>
    <row r="1082" spans="1:10" x14ac:dyDescent="0.25">
      <c r="A1082" s="305" t="s">
        <v>930</v>
      </c>
      <c r="B1082" s="306">
        <v>1</v>
      </c>
      <c r="C1082" s="306">
        <v>26000</v>
      </c>
      <c r="D1082" s="306"/>
      <c r="E1082" s="306"/>
      <c r="F1082" s="306"/>
      <c r="G1082" s="306"/>
      <c r="H1082" s="307"/>
      <c r="I1082" s="307"/>
      <c r="J1082" s="306"/>
    </row>
    <row r="1083" spans="1:10" x14ac:dyDescent="0.25">
      <c r="A1083" s="305" t="s">
        <v>627</v>
      </c>
      <c r="B1083" s="306">
        <v>1</v>
      </c>
      <c r="C1083" s="306">
        <v>26500</v>
      </c>
      <c r="D1083" s="306"/>
      <c r="E1083" s="306"/>
      <c r="F1083" s="306"/>
      <c r="G1083" s="306"/>
      <c r="H1083" s="307"/>
      <c r="I1083" s="307"/>
      <c r="J1083" s="306"/>
    </row>
    <row r="1084" spans="1:10" x14ac:dyDescent="0.25">
      <c r="A1084" s="305" t="s">
        <v>245</v>
      </c>
      <c r="B1084" s="306">
        <v>1</v>
      </c>
      <c r="C1084" s="306"/>
      <c r="D1084" s="306">
        <v>25200</v>
      </c>
      <c r="E1084" s="306"/>
      <c r="F1084" s="306"/>
      <c r="G1084" s="306"/>
      <c r="H1084" s="307"/>
      <c r="I1084" s="307"/>
      <c r="J1084" s="306"/>
    </row>
    <row r="1085" spans="1:10" x14ac:dyDescent="0.25">
      <c r="A1085" s="305" t="s">
        <v>292</v>
      </c>
      <c r="B1085" s="306">
        <v>1</v>
      </c>
      <c r="C1085" s="306"/>
      <c r="D1085" s="306">
        <v>25200</v>
      </c>
      <c r="E1085" s="306"/>
      <c r="F1085" s="306"/>
      <c r="G1085" s="306"/>
      <c r="H1085" s="307"/>
      <c r="I1085" s="307"/>
      <c r="J1085" s="306"/>
    </row>
    <row r="1086" spans="1:10" x14ac:dyDescent="0.25">
      <c r="A1086" s="305" t="s">
        <v>855</v>
      </c>
      <c r="B1086" s="306">
        <v>1</v>
      </c>
      <c r="C1086" s="306"/>
      <c r="D1086" s="306"/>
      <c r="E1086" s="306"/>
      <c r="F1086" s="306"/>
      <c r="G1086" s="306"/>
      <c r="H1086" s="307"/>
      <c r="I1086" s="307"/>
      <c r="J1086" s="306" t="s">
        <v>931</v>
      </c>
    </row>
    <row r="1087" spans="1:10" x14ac:dyDescent="0.25">
      <c r="A1087" s="305" t="s">
        <v>549</v>
      </c>
      <c r="B1087" s="306">
        <v>1</v>
      </c>
      <c r="C1087" s="306">
        <v>16500</v>
      </c>
      <c r="D1087" s="306"/>
      <c r="E1087" s="306"/>
      <c r="F1087" s="306"/>
      <c r="G1087" s="306"/>
      <c r="H1087" s="307"/>
      <c r="I1087" s="307"/>
      <c r="J1087" s="306"/>
    </row>
    <row r="1088" spans="1:10" x14ac:dyDescent="0.25">
      <c r="A1088" s="305" t="s">
        <v>549</v>
      </c>
      <c r="B1088" s="306">
        <v>1</v>
      </c>
      <c r="C1088" s="306">
        <v>12500</v>
      </c>
      <c r="D1088" s="306"/>
      <c r="E1088" s="306">
        <v>1</v>
      </c>
      <c r="F1088" s="306">
        <v>4000</v>
      </c>
      <c r="G1088" s="306"/>
      <c r="H1088" s="307"/>
      <c r="I1088" s="307"/>
      <c r="J1088" s="306"/>
    </row>
    <row r="1089" spans="1:10" x14ac:dyDescent="0.25">
      <c r="A1089" s="305" t="s">
        <v>91</v>
      </c>
      <c r="B1089" s="306">
        <v>1</v>
      </c>
      <c r="C1089" s="306">
        <v>18800</v>
      </c>
      <c r="D1089" s="306"/>
      <c r="E1089" s="306"/>
      <c r="F1089" s="306"/>
      <c r="G1089" s="306"/>
      <c r="H1089" s="307"/>
      <c r="I1089" s="307"/>
      <c r="J1089" s="306"/>
    </row>
    <row r="1090" spans="1:10" x14ac:dyDescent="0.25">
      <c r="A1090" s="305" t="s">
        <v>91</v>
      </c>
      <c r="B1090" s="306">
        <v>1</v>
      </c>
      <c r="C1090" s="306">
        <v>18800</v>
      </c>
      <c r="D1090" s="306"/>
      <c r="E1090" s="306"/>
      <c r="F1090" s="306"/>
      <c r="G1090" s="306"/>
      <c r="H1090" s="307"/>
      <c r="I1090" s="307"/>
      <c r="J1090" s="306"/>
    </row>
    <row r="1091" spans="1:10" x14ac:dyDescent="0.25">
      <c r="A1091" s="305" t="s">
        <v>132</v>
      </c>
      <c r="B1091" s="306">
        <v>1</v>
      </c>
      <c r="C1091" s="306">
        <v>9800</v>
      </c>
      <c r="D1091" s="306"/>
      <c r="E1091" s="306">
        <v>1</v>
      </c>
      <c r="F1091" s="306">
        <v>4000</v>
      </c>
      <c r="G1091" s="306"/>
      <c r="H1091" s="307"/>
      <c r="I1091" s="307"/>
      <c r="J1091" s="306"/>
    </row>
    <row r="1092" spans="1:10" x14ac:dyDescent="0.25">
      <c r="A1092" s="305" t="s">
        <v>393</v>
      </c>
      <c r="B1092" s="306">
        <v>1</v>
      </c>
      <c r="C1092" s="306">
        <v>21900</v>
      </c>
      <c r="D1092" s="306"/>
      <c r="E1092" s="306">
        <v>1</v>
      </c>
      <c r="F1092" s="306">
        <v>5000</v>
      </c>
      <c r="G1092" s="306"/>
      <c r="H1092" s="307"/>
      <c r="I1092" s="307"/>
      <c r="J1092" s="306"/>
    </row>
    <row r="1093" spans="1:10" x14ac:dyDescent="0.25">
      <c r="A1093" s="305" t="s">
        <v>502</v>
      </c>
      <c r="B1093" s="306">
        <v>1</v>
      </c>
      <c r="C1093" s="306">
        <v>40000</v>
      </c>
      <c r="D1093" s="306"/>
      <c r="E1093" s="306">
        <v>1</v>
      </c>
      <c r="F1093" s="306">
        <v>5000</v>
      </c>
      <c r="G1093" s="306"/>
      <c r="H1093" s="307"/>
      <c r="I1093" s="307"/>
      <c r="J1093" s="306"/>
    </row>
    <row r="1094" spans="1:10" x14ac:dyDescent="0.25">
      <c r="A1094" s="305" t="s">
        <v>515</v>
      </c>
      <c r="B1094" s="306">
        <v>1</v>
      </c>
      <c r="C1094" s="306">
        <v>21500</v>
      </c>
      <c r="D1094" s="306"/>
      <c r="E1094" s="306">
        <v>1</v>
      </c>
      <c r="F1094" s="306">
        <v>4500</v>
      </c>
      <c r="G1094" s="306"/>
      <c r="H1094" s="307"/>
      <c r="I1094" s="307"/>
      <c r="J1094" s="306"/>
    </row>
    <row r="1095" spans="1:10" x14ac:dyDescent="0.25">
      <c r="A1095" s="305" t="s">
        <v>245</v>
      </c>
      <c r="B1095" s="306">
        <v>1</v>
      </c>
      <c r="C1095" s="306">
        <v>25200</v>
      </c>
      <c r="D1095" s="306"/>
      <c r="E1095" s="306"/>
      <c r="F1095" s="306"/>
      <c r="G1095" s="306"/>
      <c r="H1095" s="307"/>
      <c r="I1095" s="307"/>
      <c r="J1095" s="306"/>
    </row>
    <row r="1096" spans="1:10" x14ac:dyDescent="0.25">
      <c r="A1096" s="305" t="s">
        <v>680</v>
      </c>
      <c r="B1096" s="306">
        <v>1</v>
      </c>
      <c r="C1096" s="306">
        <v>23500</v>
      </c>
      <c r="D1096" s="306"/>
      <c r="E1096" s="306">
        <v>1</v>
      </c>
      <c r="F1096" s="306">
        <v>4000</v>
      </c>
      <c r="G1096" s="306"/>
      <c r="H1096" s="307"/>
      <c r="I1096" s="307"/>
      <c r="J1096" s="306"/>
    </row>
    <row r="1097" spans="1:10" x14ac:dyDescent="0.25">
      <c r="A1097" s="305" t="s">
        <v>680</v>
      </c>
      <c r="B1097" s="306">
        <v>1</v>
      </c>
      <c r="C1097" s="306">
        <v>23500</v>
      </c>
      <c r="D1097" s="306"/>
      <c r="E1097" s="306">
        <v>1</v>
      </c>
      <c r="F1097" s="306">
        <v>4000</v>
      </c>
      <c r="G1097" s="306"/>
      <c r="H1097" s="307"/>
      <c r="I1097" s="307"/>
      <c r="J1097" s="306"/>
    </row>
    <row r="1098" spans="1:10" x14ac:dyDescent="0.25">
      <c r="A1098" s="305" t="s">
        <v>521</v>
      </c>
      <c r="B1098" s="306">
        <v>1</v>
      </c>
      <c r="C1098" s="306">
        <v>21000</v>
      </c>
      <c r="D1098" s="306"/>
      <c r="E1098" s="306">
        <v>1</v>
      </c>
      <c r="F1098" s="306">
        <v>5000</v>
      </c>
      <c r="G1098" s="306"/>
      <c r="H1098" s="307"/>
      <c r="I1098" s="307"/>
      <c r="J1098" s="306"/>
    </row>
    <row r="1099" spans="1:10" x14ac:dyDescent="0.25">
      <c r="A1099" s="305" t="s">
        <v>932</v>
      </c>
      <c r="B1099" s="306">
        <v>1</v>
      </c>
      <c r="C1099" s="306">
        <v>31500</v>
      </c>
      <c r="D1099" s="306"/>
      <c r="E1099" s="306"/>
      <c r="F1099" s="306"/>
      <c r="G1099" s="306"/>
      <c r="H1099" s="307"/>
      <c r="I1099" s="307"/>
      <c r="J1099" s="306"/>
    </row>
    <row r="1100" spans="1:10" x14ac:dyDescent="0.25">
      <c r="A1100" s="305" t="s">
        <v>388</v>
      </c>
      <c r="B1100" s="306">
        <v>1</v>
      </c>
      <c r="C1100" s="306"/>
      <c r="D1100" s="306">
        <v>22000</v>
      </c>
      <c r="E1100" s="306">
        <v>1</v>
      </c>
      <c r="F1100" s="306">
        <v>4000</v>
      </c>
      <c r="G1100" s="306"/>
      <c r="H1100" s="307"/>
      <c r="I1100" s="307"/>
      <c r="J1100" s="306"/>
    </row>
    <row r="1101" spans="1:10" x14ac:dyDescent="0.25">
      <c r="A1101" s="305" t="s">
        <v>388</v>
      </c>
      <c r="B1101" s="306">
        <v>1</v>
      </c>
      <c r="C1101" s="306">
        <v>26000</v>
      </c>
      <c r="D1101" s="306"/>
      <c r="E1101" s="306"/>
      <c r="F1101" s="306"/>
      <c r="G1101" s="306"/>
      <c r="H1101" s="307"/>
      <c r="I1101" s="307"/>
      <c r="J1101" s="306"/>
    </row>
    <row r="1102" spans="1:10" x14ac:dyDescent="0.25">
      <c r="A1102" s="305" t="s">
        <v>90</v>
      </c>
      <c r="B1102" s="306">
        <v>1</v>
      </c>
      <c r="C1102" s="306">
        <v>26000</v>
      </c>
      <c r="D1102" s="306"/>
      <c r="E1102" s="306"/>
      <c r="F1102" s="306"/>
      <c r="G1102" s="306"/>
      <c r="H1102" s="307"/>
      <c r="I1102" s="307"/>
      <c r="J1102" s="306"/>
    </row>
    <row r="1103" spans="1:10" x14ac:dyDescent="0.25">
      <c r="A1103" s="305" t="s">
        <v>98</v>
      </c>
      <c r="B1103" s="306">
        <v>1</v>
      </c>
      <c r="C1103" s="306">
        <v>12000</v>
      </c>
      <c r="D1103" s="306"/>
      <c r="E1103" s="306">
        <v>1</v>
      </c>
      <c r="F1103" s="306">
        <v>4000</v>
      </c>
      <c r="G1103" s="306"/>
      <c r="H1103" s="307"/>
      <c r="I1103" s="307"/>
      <c r="J1103" s="306"/>
    </row>
    <row r="1104" spans="1:10" x14ac:dyDescent="0.25">
      <c r="A1104" s="305" t="s">
        <v>122</v>
      </c>
      <c r="B1104" s="306">
        <v>1</v>
      </c>
      <c r="C1104" s="306">
        <v>38000</v>
      </c>
      <c r="D1104" s="306"/>
      <c r="E1104" s="306">
        <v>1</v>
      </c>
      <c r="F1104" s="306">
        <v>5000</v>
      </c>
      <c r="G1104" s="306"/>
      <c r="H1104" s="307"/>
      <c r="I1104" s="307"/>
      <c r="J1104" s="306"/>
    </row>
    <row r="1105" spans="1:11" x14ac:dyDescent="0.25">
      <c r="A1105" s="305" t="s">
        <v>664</v>
      </c>
      <c r="B1105" s="306">
        <v>1</v>
      </c>
      <c r="C1105" s="306">
        <v>20000</v>
      </c>
      <c r="D1105" s="306"/>
      <c r="E1105" s="306"/>
      <c r="F1105" s="306"/>
      <c r="G1105" s="306"/>
      <c r="H1105" s="307"/>
      <c r="I1105" s="307"/>
      <c r="J1105" s="306"/>
    </row>
    <row r="1106" spans="1:11" x14ac:dyDescent="0.25">
      <c r="A1106" s="305" t="s">
        <v>609</v>
      </c>
      <c r="B1106" s="306">
        <v>1</v>
      </c>
      <c r="C1106" s="306">
        <v>14300</v>
      </c>
      <c r="D1106" s="306"/>
      <c r="E1106" s="306">
        <v>1</v>
      </c>
      <c r="F1106" s="306">
        <v>4500</v>
      </c>
      <c r="G1106" s="306"/>
      <c r="H1106" s="307"/>
      <c r="I1106" s="307"/>
      <c r="J1106" s="306"/>
    </row>
    <row r="1107" spans="1:11" x14ac:dyDescent="0.25">
      <c r="A1107" s="305" t="s">
        <v>549</v>
      </c>
      <c r="B1107" s="306">
        <v>1</v>
      </c>
      <c r="C1107" s="306">
        <v>12000</v>
      </c>
      <c r="D1107" s="306"/>
      <c r="E1107" s="306">
        <v>1</v>
      </c>
      <c r="F1107" s="306">
        <v>4500</v>
      </c>
      <c r="G1107" s="306"/>
      <c r="H1107" s="307"/>
      <c r="I1107" s="307"/>
      <c r="J1107" s="306"/>
    </row>
    <row r="1108" spans="1:11" x14ac:dyDescent="0.25">
      <c r="A1108" s="305" t="s">
        <v>266</v>
      </c>
      <c r="B1108" s="306">
        <v>1</v>
      </c>
      <c r="C1108" s="306">
        <v>10500</v>
      </c>
      <c r="D1108" s="306"/>
      <c r="E1108" s="306">
        <v>1</v>
      </c>
      <c r="F1108" s="306">
        <v>4000</v>
      </c>
      <c r="G1108" s="306"/>
      <c r="H1108" s="307"/>
      <c r="I1108" s="307"/>
      <c r="J1108" s="306"/>
    </row>
    <row r="1109" spans="1:11" x14ac:dyDescent="0.25">
      <c r="A1109" s="312"/>
      <c r="B1109" s="310"/>
      <c r="C1109" s="311"/>
      <c r="D1109" s="313"/>
      <c r="E1109" s="178"/>
      <c r="F1109" s="311"/>
      <c r="G1109" s="311"/>
      <c r="H1109" s="135"/>
      <c r="I1109" s="135"/>
      <c r="J1109" s="117"/>
    </row>
    <row r="1110" spans="1:11" x14ac:dyDescent="0.25">
      <c r="A1110" s="53" t="s">
        <v>219</v>
      </c>
      <c r="B1110" s="213">
        <f>SUM(B1025:B1109)</f>
        <v>88</v>
      </c>
      <c r="C1110" s="213">
        <f t="shared" ref="C1110:J1110" si="22">SUM(C1025:C1109)</f>
        <v>1359100</v>
      </c>
      <c r="D1110" s="213">
        <f t="shared" si="22"/>
        <v>349400</v>
      </c>
      <c r="E1110" s="213">
        <f t="shared" si="22"/>
        <v>50</v>
      </c>
      <c r="F1110" s="213">
        <f t="shared" si="22"/>
        <v>195000</v>
      </c>
      <c r="G1110" s="213"/>
      <c r="H1110" s="213">
        <f t="shared" si="22"/>
        <v>9</v>
      </c>
      <c r="I1110" s="213"/>
      <c r="J1110" s="213">
        <f t="shared" si="22"/>
        <v>41000</v>
      </c>
      <c r="K1110" s="308">
        <f>37500</f>
        <v>37500</v>
      </c>
    </row>
    <row r="1111" spans="1:11" x14ac:dyDescent="0.25">
      <c r="A1111" s="79"/>
      <c r="B1111" s="80"/>
      <c r="C1111" s="80"/>
      <c r="D1111" s="80"/>
      <c r="E1111" s="80"/>
      <c r="F1111" s="80"/>
      <c r="G1111" s="80"/>
      <c r="H1111" s="80"/>
      <c r="I1111" s="80"/>
      <c r="J1111" s="80"/>
    </row>
    <row r="1112" spans="1:11" x14ac:dyDescent="0.25">
      <c r="A1112" s="23">
        <f>C1110</f>
        <v>1359100</v>
      </c>
      <c r="B1112" s="22" t="s">
        <v>38</v>
      </c>
      <c r="C1112" s="141" t="s">
        <v>547</v>
      </c>
      <c r="D1112" s="141"/>
      <c r="E1112" s="81"/>
      <c r="F1112" s="81"/>
      <c r="G1112" s="81"/>
      <c r="H1112" s="85"/>
      <c r="I1112" s="85"/>
      <c r="J1112" s="84"/>
      <c r="K1112" s="18">
        <f>A1112-K1110</f>
        <v>1321600</v>
      </c>
    </row>
    <row r="1116" spans="1:11" x14ac:dyDescent="0.25">
      <c r="A1116" s="2203" t="s">
        <v>933</v>
      </c>
      <c r="B1116" s="2204"/>
      <c r="C1116" s="2204"/>
      <c r="D1116" s="2204"/>
      <c r="E1116" s="2204"/>
      <c r="F1116" s="2204"/>
      <c r="G1116" s="2204"/>
      <c r="H1116" s="2204"/>
      <c r="I1116" s="2204"/>
      <c r="J1116" s="2204"/>
    </row>
    <row r="1117" spans="1:11" x14ac:dyDescent="0.25">
      <c r="A1117" s="6" t="s">
        <v>14</v>
      </c>
      <c r="B1117" s="6" t="s">
        <v>5</v>
      </c>
      <c r="C1117" s="6" t="s">
        <v>10</v>
      </c>
      <c r="D1117" s="6" t="s">
        <v>11</v>
      </c>
      <c r="E1117" s="6" t="s">
        <v>753</v>
      </c>
      <c r="F1117" s="6" t="s">
        <v>27</v>
      </c>
      <c r="G1117" s="6"/>
      <c r="H1117" s="21" t="s">
        <v>33</v>
      </c>
      <c r="I1117" s="21"/>
      <c r="J1117" s="6" t="s">
        <v>32</v>
      </c>
    </row>
    <row r="1118" spans="1:11" x14ac:dyDescent="0.25">
      <c r="A1118" s="314" t="s">
        <v>752</v>
      </c>
      <c r="B1118" s="306">
        <v>1</v>
      </c>
      <c r="C1118" s="306">
        <v>27500</v>
      </c>
      <c r="D1118" s="309"/>
      <c r="E1118" s="306">
        <v>1</v>
      </c>
      <c r="F1118" s="306">
        <v>4500</v>
      </c>
      <c r="G1118" s="306"/>
      <c r="H1118" s="307"/>
      <c r="I1118" s="307"/>
      <c r="J1118" s="306"/>
    </row>
    <row r="1119" spans="1:11" x14ac:dyDescent="0.25">
      <c r="A1119" s="314" t="s">
        <v>673</v>
      </c>
      <c r="B1119" s="306">
        <v>1</v>
      </c>
      <c r="C1119" s="306">
        <v>10500</v>
      </c>
      <c r="D1119" s="309"/>
      <c r="E1119" s="306"/>
      <c r="F1119" s="306"/>
      <c r="G1119" s="306"/>
      <c r="H1119" s="307"/>
      <c r="I1119" s="307"/>
      <c r="J1119" s="315" t="s">
        <v>939</v>
      </c>
    </row>
    <row r="1120" spans="1:11" x14ac:dyDescent="0.25">
      <c r="A1120" s="314" t="s">
        <v>892</v>
      </c>
      <c r="B1120" s="306">
        <v>1</v>
      </c>
      <c r="C1120" s="306">
        <v>37000</v>
      </c>
      <c r="D1120" s="309"/>
      <c r="E1120" s="306"/>
      <c r="F1120" s="306"/>
      <c r="G1120" s="306"/>
      <c r="H1120" s="317" t="s">
        <v>109</v>
      </c>
      <c r="I1120" s="317"/>
      <c r="J1120" s="306">
        <v>4900</v>
      </c>
    </row>
    <row r="1121" spans="1:10" x14ac:dyDescent="0.25">
      <c r="A1121" s="314" t="s">
        <v>934</v>
      </c>
      <c r="B1121" s="306">
        <v>1</v>
      </c>
      <c r="C1121" s="306">
        <v>13000</v>
      </c>
      <c r="D1121" s="309"/>
      <c r="E1121" s="306">
        <v>1</v>
      </c>
      <c r="F1121" s="306">
        <v>1000</v>
      </c>
      <c r="G1121" s="306"/>
      <c r="H1121" s="307">
        <v>1</v>
      </c>
      <c r="I1121" s="307"/>
      <c r="J1121" s="306">
        <v>4500</v>
      </c>
    </row>
    <row r="1122" spans="1:10" x14ac:dyDescent="0.25">
      <c r="A1122" s="314" t="s">
        <v>122</v>
      </c>
      <c r="B1122" s="306">
        <v>1</v>
      </c>
      <c r="C1122" s="306">
        <v>38000</v>
      </c>
      <c r="D1122" s="309"/>
      <c r="E1122" s="306">
        <v>1</v>
      </c>
      <c r="F1122" s="306">
        <v>5000</v>
      </c>
      <c r="G1122" s="306"/>
      <c r="H1122" s="307">
        <v>1</v>
      </c>
      <c r="I1122" s="307"/>
      <c r="J1122" s="306">
        <v>5000</v>
      </c>
    </row>
    <row r="1123" spans="1:10" x14ac:dyDescent="0.25">
      <c r="A1123" s="314" t="s">
        <v>502</v>
      </c>
      <c r="B1123" s="306">
        <v>1</v>
      </c>
      <c r="C1123" s="306">
        <v>40000</v>
      </c>
      <c r="D1123" s="6"/>
      <c r="E1123" s="306">
        <v>1</v>
      </c>
      <c r="F1123" s="306">
        <v>5000</v>
      </c>
      <c r="G1123" s="306"/>
      <c r="H1123" s="307">
        <v>1</v>
      </c>
      <c r="I1123" s="307"/>
      <c r="J1123" s="306">
        <v>4500</v>
      </c>
    </row>
    <row r="1124" spans="1:10" x14ac:dyDescent="0.25">
      <c r="A1124" s="314" t="s">
        <v>935</v>
      </c>
      <c r="B1124" s="306">
        <v>1</v>
      </c>
      <c r="C1124" s="306">
        <v>14300</v>
      </c>
      <c r="D1124" s="306"/>
      <c r="E1124" s="306">
        <v>1</v>
      </c>
      <c r="F1124" s="306">
        <v>4500</v>
      </c>
      <c r="G1124" s="306"/>
      <c r="H1124" s="307">
        <v>1</v>
      </c>
      <c r="I1124" s="307"/>
      <c r="J1124" s="306">
        <v>4500</v>
      </c>
    </row>
    <row r="1125" spans="1:10" x14ac:dyDescent="0.25">
      <c r="A1125" s="314" t="s">
        <v>91</v>
      </c>
      <c r="B1125" s="306">
        <v>1</v>
      </c>
      <c r="C1125" s="306">
        <v>18800</v>
      </c>
      <c r="D1125" s="306"/>
      <c r="E1125" s="306"/>
      <c r="F1125" s="306"/>
      <c r="G1125" s="306"/>
      <c r="H1125" s="307">
        <v>1</v>
      </c>
      <c r="I1125" s="307"/>
      <c r="J1125" s="306">
        <v>4500</v>
      </c>
    </row>
    <row r="1126" spans="1:10" x14ac:dyDescent="0.25">
      <c r="A1126" s="314" t="s">
        <v>289</v>
      </c>
      <c r="B1126" s="306">
        <v>1</v>
      </c>
      <c r="C1126" s="306"/>
      <c r="D1126" s="306">
        <v>43000</v>
      </c>
      <c r="E1126" s="306"/>
      <c r="F1126" s="306"/>
      <c r="G1126" s="306"/>
      <c r="H1126" s="307"/>
      <c r="I1126" s="307"/>
      <c r="J1126" s="306"/>
    </row>
    <row r="1127" spans="1:10" x14ac:dyDescent="0.25">
      <c r="A1127" s="314" t="s">
        <v>665</v>
      </c>
      <c r="B1127" s="306">
        <v>2</v>
      </c>
      <c r="C1127" s="306">
        <v>39000</v>
      </c>
      <c r="D1127" s="306"/>
      <c r="E1127" s="306">
        <v>2</v>
      </c>
      <c r="F1127" s="306">
        <v>9000</v>
      </c>
      <c r="G1127" s="306"/>
      <c r="H1127" s="307"/>
      <c r="I1127" s="307"/>
      <c r="J1127" s="306"/>
    </row>
    <row r="1128" spans="1:10" x14ac:dyDescent="0.25">
      <c r="A1128" s="314" t="s">
        <v>935</v>
      </c>
      <c r="B1128" s="306">
        <v>1</v>
      </c>
      <c r="C1128" s="306">
        <v>9800</v>
      </c>
      <c r="D1128" s="306"/>
      <c r="E1128" s="306">
        <v>2</v>
      </c>
      <c r="F1128" s="306">
        <v>9000</v>
      </c>
      <c r="G1128" s="306"/>
      <c r="H1128" s="307"/>
      <c r="I1128" s="307"/>
      <c r="J1128" s="306"/>
    </row>
    <row r="1129" spans="1:10" x14ac:dyDescent="0.25">
      <c r="A1129" s="314" t="s">
        <v>474</v>
      </c>
      <c r="B1129" s="306">
        <v>1</v>
      </c>
      <c r="C1129" s="306">
        <v>13800</v>
      </c>
      <c r="D1129" s="306"/>
      <c r="E1129" s="306">
        <v>1</v>
      </c>
      <c r="F1129" s="306">
        <v>5000</v>
      </c>
      <c r="G1129" s="306"/>
      <c r="H1129" s="307"/>
      <c r="I1129" s="307"/>
      <c r="J1129" s="306"/>
    </row>
    <row r="1130" spans="1:10" x14ac:dyDescent="0.25">
      <c r="A1130" s="314" t="s">
        <v>673</v>
      </c>
      <c r="B1130" s="306">
        <v>1</v>
      </c>
      <c r="C1130" s="306"/>
      <c r="D1130" s="306">
        <v>23500</v>
      </c>
      <c r="E1130" s="306"/>
      <c r="F1130" s="306"/>
      <c r="G1130" s="306"/>
      <c r="H1130" s="307"/>
      <c r="I1130" s="307"/>
      <c r="J1130" s="306"/>
    </row>
    <row r="1131" spans="1:10" x14ac:dyDescent="0.25">
      <c r="A1131" s="314" t="s">
        <v>664</v>
      </c>
      <c r="B1131" s="306">
        <v>1</v>
      </c>
      <c r="C1131" s="306">
        <v>18000</v>
      </c>
      <c r="D1131" s="306"/>
      <c r="E1131" s="306">
        <v>1</v>
      </c>
      <c r="F1131" s="306">
        <v>2000</v>
      </c>
      <c r="G1131" s="306"/>
      <c r="H1131" s="307"/>
      <c r="I1131" s="307"/>
      <c r="J1131" s="306"/>
    </row>
    <row r="1132" spans="1:10" x14ac:dyDescent="0.25">
      <c r="A1132" s="314" t="s">
        <v>90</v>
      </c>
      <c r="B1132" s="306">
        <v>1</v>
      </c>
      <c r="C1132" s="306">
        <v>22000</v>
      </c>
      <c r="D1132" s="306"/>
      <c r="E1132" s="306">
        <v>1</v>
      </c>
      <c r="F1132" s="306">
        <v>4000</v>
      </c>
      <c r="G1132" s="306"/>
      <c r="H1132" s="307"/>
      <c r="I1132" s="307"/>
      <c r="J1132" s="306"/>
    </row>
    <row r="1133" spans="1:10" x14ac:dyDescent="0.25">
      <c r="A1133" s="314" t="s">
        <v>627</v>
      </c>
      <c r="B1133" s="306">
        <v>1</v>
      </c>
      <c r="C1133" s="306">
        <v>13000</v>
      </c>
      <c r="D1133" s="306"/>
      <c r="E1133" s="306">
        <v>3</v>
      </c>
      <c r="F1133" s="306">
        <v>13500</v>
      </c>
      <c r="G1133" s="306"/>
      <c r="H1133" s="307"/>
      <c r="I1133" s="307"/>
      <c r="J1133" s="306"/>
    </row>
    <row r="1134" spans="1:10" x14ac:dyDescent="0.25">
      <c r="A1134" s="314" t="s">
        <v>936</v>
      </c>
      <c r="B1134" s="306">
        <v>1</v>
      </c>
      <c r="C1134" s="306">
        <v>26000</v>
      </c>
      <c r="D1134" s="306"/>
      <c r="E1134" s="306"/>
      <c r="F1134" s="306"/>
      <c r="G1134" s="306"/>
      <c r="H1134" s="307"/>
      <c r="I1134" s="307"/>
      <c r="J1134" s="306"/>
    </row>
    <row r="1135" spans="1:10" x14ac:dyDescent="0.25">
      <c r="A1135" s="314" t="s">
        <v>937</v>
      </c>
      <c r="B1135" s="306">
        <v>1</v>
      </c>
      <c r="C1135" s="306">
        <v>14000</v>
      </c>
      <c r="D1135" s="306"/>
      <c r="E1135" s="306"/>
      <c r="F1135" s="306"/>
      <c r="G1135" s="306"/>
      <c r="H1135" s="307"/>
      <c r="I1135" s="307"/>
      <c r="J1135" s="306"/>
    </row>
    <row r="1136" spans="1:10" x14ac:dyDescent="0.25">
      <c r="A1136" s="314" t="s">
        <v>94</v>
      </c>
      <c r="B1136" s="306">
        <v>1</v>
      </c>
      <c r="C1136" s="306">
        <v>25500</v>
      </c>
      <c r="D1136" s="306"/>
      <c r="E1136" s="306">
        <v>1</v>
      </c>
      <c r="F1136" s="306">
        <v>4500</v>
      </c>
      <c r="G1136" s="306"/>
      <c r="H1136" s="307"/>
      <c r="I1136" s="307"/>
      <c r="J1136" s="306"/>
    </row>
    <row r="1137" spans="1:10" x14ac:dyDescent="0.25">
      <c r="A1137" s="314" t="s">
        <v>498</v>
      </c>
      <c r="B1137" s="306">
        <v>1</v>
      </c>
      <c r="C1137" s="306"/>
      <c r="D1137" s="306"/>
      <c r="E1137" s="306">
        <v>3</v>
      </c>
      <c r="F1137" s="306">
        <v>14000</v>
      </c>
      <c r="G1137" s="306"/>
      <c r="H1137" s="307"/>
      <c r="I1137" s="307"/>
      <c r="J1137" s="306"/>
    </row>
    <row r="1138" spans="1:10" x14ac:dyDescent="0.25">
      <c r="A1138" s="314" t="s">
        <v>94</v>
      </c>
      <c r="B1138" s="306">
        <v>1</v>
      </c>
      <c r="C1138" s="306">
        <v>25500</v>
      </c>
      <c r="D1138" s="306"/>
      <c r="E1138" s="306">
        <v>1</v>
      </c>
      <c r="F1138" s="306">
        <v>4500</v>
      </c>
      <c r="G1138" s="306"/>
      <c r="H1138" s="307"/>
      <c r="I1138" s="307"/>
      <c r="J1138" s="306"/>
    </row>
    <row r="1139" spans="1:10" x14ac:dyDescent="0.25">
      <c r="A1139" s="314" t="s">
        <v>475</v>
      </c>
      <c r="B1139" s="306">
        <v>1</v>
      </c>
      <c r="C1139" s="306">
        <v>20600</v>
      </c>
      <c r="D1139" s="306"/>
      <c r="E1139" s="306">
        <v>1</v>
      </c>
      <c r="F1139" s="306">
        <v>4000</v>
      </c>
      <c r="G1139" s="306"/>
      <c r="H1139" s="307"/>
      <c r="I1139" s="307"/>
      <c r="J1139" s="306"/>
    </row>
    <row r="1140" spans="1:10" x14ac:dyDescent="0.25">
      <c r="A1140" s="314" t="s">
        <v>245</v>
      </c>
      <c r="B1140" s="306">
        <v>2</v>
      </c>
      <c r="C1140" s="306">
        <v>50400</v>
      </c>
      <c r="D1140" s="306"/>
      <c r="E1140" s="306"/>
      <c r="F1140" s="306"/>
      <c r="G1140" s="306"/>
      <c r="H1140" s="307"/>
      <c r="I1140" s="307"/>
      <c r="J1140" s="306"/>
    </row>
    <row r="1141" spans="1:10" x14ac:dyDescent="0.25">
      <c r="A1141" s="314" t="s">
        <v>660</v>
      </c>
      <c r="B1141" s="306">
        <v>1</v>
      </c>
      <c r="C1141" s="306">
        <v>37800</v>
      </c>
      <c r="D1141" s="306"/>
      <c r="E1141" s="306"/>
      <c r="F1141" s="306"/>
      <c r="G1141" s="306"/>
      <c r="H1141" s="307"/>
      <c r="I1141" s="307"/>
      <c r="J1141" s="306"/>
    </row>
    <row r="1142" spans="1:10" x14ac:dyDescent="0.25">
      <c r="A1142" s="314" t="s">
        <v>260</v>
      </c>
      <c r="B1142" s="306">
        <v>1</v>
      </c>
      <c r="C1142" s="306">
        <v>1000</v>
      </c>
      <c r="D1142" s="306"/>
      <c r="E1142" s="306"/>
      <c r="F1142" s="306"/>
      <c r="G1142" s="306"/>
      <c r="H1142" s="307"/>
      <c r="I1142" s="307"/>
      <c r="J1142" s="315" t="s">
        <v>882</v>
      </c>
    </row>
    <row r="1143" spans="1:10" x14ac:dyDescent="0.25">
      <c r="A1143" s="314" t="s">
        <v>938</v>
      </c>
      <c r="B1143" s="306">
        <v>1</v>
      </c>
      <c r="C1143" s="306">
        <v>27000</v>
      </c>
      <c r="D1143" s="306"/>
      <c r="E1143" s="306"/>
      <c r="F1143" s="306"/>
      <c r="G1143" s="306"/>
      <c r="H1143" s="307"/>
      <c r="I1143" s="307"/>
      <c r="J1143" s="306"/>
    </row>
    <row r="1144" spans="1:10" x14ac:dyDescent="0.25">
      <c r="A1144" s="314" t="s">
        <v>467</v>
      </c>
      <c r="B1144" s="306">
        <v>1</v>
      </c>
      <c r="C1144" s="306">
        <v>11500</v>
      </c>
      <c r="D1144" s="306"/>
      <c r="E1144" s="306">
        <v>1</v>
      </c>
      <c r="F1144" s="306">
        <v>4000</v>
      </c>
      <c r="G1144" s="306"/>
      <c r="H1144" s="307"/>
      <c r="I1144" s="307"/>
      <c r="J1144" s="306"/>
    </row>
    <row r="1145" spans="1:10" x14ac:dyDescent="0.25">
      <c r="A1145" s="314" t="s">
        <v>804</v>
      </c>
      <c r="B1145" s="306">
        <v>1</v>
      </c>
      <c r="C1145" s="306">
        <v>46000</v>
      </c>
      <c r="D1145" s="306"/>
      <c r="E1145" s="306">
        <v>1</v>
      </c>
      <c r="F1145" s="306">
        <v>12000</v>
      </c>
      <c r="G1145" s="306"/>
      <c r="H1145" s="307"/>
      <c r="I1145" s="307"/>
      <c r="J1145" s="306"/>
    </row>
    <row r="1146" spans="1:10" x14ac:dyDescent="0.25">
      <c r="A1146" s="314" t="s">
        <v>467</v>
      </c>
      <c r="B1146" s="306">
        <v>1</v>
      </c>
      <c r="C1146" s="306">
        <v>11500</v>
      </c>
      <c r="D1146" s="306"/>
      <c r="E1146" s="306">
        <v>1</v>
      </c>
      <c r="F1146" s="306">
        <v>4000</v>
      </c>
      <c r="G1146" s="306"/>
      <c r="H1146" s="307"/>
      <c r="I1146" s="307"/>
      <c r="J1146" s="306"/>
    </row>
    <row r="1147" spans="1:10" x14ac:dyDescent="0.25">
      <c r="A1147" s="314" t="s">
        <v>536</v>
      </c>
      <c r="B1147" s="306">
        <v>1</v>
      </c>
      <c r="C1147" s="306">
        <v>4800</v>
      </c>
      <c r="D1147" s="306"/>
      <c r="E1147" s="306">
        <v>2</v>
      </c>
      <c r="F1147" s="306">
        <v>9000</v>
      </c>
      <c r="G1147" s="306"/>
      <c r="H1147" s="307"/>
      <c r="I1147" s="307"/>
      <c r="J1147" s="306"/>
    </row>
    <row r="1148" spans="1:10" x14ac:dyDescent="0.25">
      <c r="A1148" s="314" t="s">
        <v>521</v>
      </c>
      <c r="B1148" s="306">
        <v>1</v>
      </c>
      <c r="C1148" s="306">
        <v>26000</v>
      </c>
      <c r="D1148" s="306"/>
      <c r="E1148" s="306"/>
      <c r="F1148" s="306"/>
      <c r="G1148" s="306"/>
      <c r="H1148" s="307"/>
      <c r="I1148" s="307"/>
      <c r="J1148" s="306"/>
    </row>
    <row r="1149" spans="1:10" x14ac:dyDescent="0.25">
      <c r="A1149" s="314" t="s">
        <v>91</v>
      </c>
      <c r="B1149" s="306">
        <v>3</v>
      </c>
      <c r="C1149" s="306">
        <v>42300</v>
      </c>
      <c r="D1149" s="306"/>
      <c r="E1149" s="306">
        <v>3</v>
      </c>
      <c r="F1149" s="306">
        <v>13500</v>
      </c>
      <c r="G1149" s="306"/>
      <c r="H1149" s="307"/>
      <c r="I1149" s="307"/>
      <c r="J1149" s="306"/>
    </row>
    <row r="1150" spans="1:10" x14ac:dyDescent="0.25">
      <c r="A1150" s="314" t="s">
        <v>502</v>
      </c>
      <c r="B1150" s="306">
        <v>1</v>
      </c>
      <c r="C1150" s="306">
        <v>40000</v>
      </c>
      <c r="D1150" s="306"/>
      <c r="E1150" s="306">
        <v>1</v>
      </c>
      <c r="F1150" s="306">
        <v>5000</v>
      </c>
      <c r="G1150" s="306"/>
      <c r="H1150" s="307"/>
      <c r="I1150" s="307"/>
      <c r="J1150" s="306"/>
    </row>
    <row r="1151" spans="1:10" x14ac:dyDescent="0.25">
      <c r="A1151" s="314" t="s">
        <v>91</v>
      </c>
      <c r="B1151" s="306">
        <v>1</v>
      </c>
      <c r="C1151" s="306">
        <v>14800</v>
      </c>
      <c r="D1151" s="306"/>
      <c r="E1151" s="306">
        <v>1</v>
      </c>
      <c r="F1151" s="306">
        <v>4000</v>
      </c>
      <c r="G1151" s="306"/>
      <c r="H1151" s="307"/>
      <c r="I1151" s="307"/>
      <c r="J1151" s="306"/>
    </row>
    <row r="1152" spans="1:10" x14ac:dyDescent="0.25">
      <c r="A1152" s="316" t="s">
        <v>94</v>
      </c>
      <c r="B1152" s="306">
        <v>1</v>
      </c>
      <c r="C1152" s="306">
        <v>30000</v>
      </c>
      <c r="D1152" s="306"/>
      <c r="E1152" s="306"/>
      <c r="F1152" s="306"/>
      <c r="G1152" s="306"/>
      <c r="H1152" s="307"/>
      <c r="I1152" s="307"/>
      <c r="J1152" s="306"/>
    </row>
    <row r="1153" spans="1:10" x14ac:dyDescent="0.25">
      <c r="A1153" s="305"/>
      <c r="B1153" s="306"/>
      <c r="C1153" s="306"/>
      <c r="D1153" s="306"/>
      <c r="E1153" s="306"/>
      <c r="F1153" s="306"/>
      <c r="G1153" s="306"/>
      <c r="H1153" s="307"/>
      <c r="I1153" s="307"/>
      <c r="J1153" s="306"/>
    </row>
    <row r="1154" spans="1:10" x14ac:dyDescent="0.25">
      <c r="A1154" s="53" t="s">
        <v>219</v>
      </c>
      <c r="B1154" s="213">
        <f t="shared" ref="B1154:J1154" si="23">SUM(B1118:B1153)</f>
        <v>39</v>
      </c>
      <c r="C1154" s="213">
        <f t="shared" si="23"/>
        <v>769400</v>
      </c>
      <c r="D1154" s="213">
        <f t="shared" si="23"/>
        <v>66500</v>
      </c>
      <c r="E1154" s="213">
        <f t="shared" si="23"/>
        <v>31</v>
      </c>
      <c r="F1154" s="213">
        <f t="shared" si="23"/>
        <v>141000</v>
      </c>
      <c r="G1154" s="213"/>
      <c r="H1154" s="213">
        <f t="shared" si="23"/>
        <v>5</v>
      </c>
      <c r="I1154" s="213"/>
      <c r="J1154" s="213">
        <f t="shared" si="23"/>
        <v>27900</v>
      </c>
    </row>
    <row r="1155" spans="1:10" x14ac:dyDescent="0.25">
      <c r="A1155" s="79"/>
      <c r="B1155" s="80"/>
      <c r="C1155" s="80"/>
      <c r="D1155" s="80"/>
      <c r="E1155" s="80"/>
      <c r="F1155" s="80"/>
      <c r="G1155" s="80"/>
      <c r="H1155" s="80"/>
      <c r="I1155" s="80"/>
      <c r="J1155" s="80"/>
    </row>
    <row r="1156" spans="1:10" x14ac:dyDescent="0.25">
      <c r="A1156" s="23">
        <f>C1154</f>
        <v>769400</v>
      </c>
      <c r="B1156" s="22" t="s">
        <v>38</v>
      </c>
      <c r="C1156" s="141" t="s">
        <v>547</v>
      </c>
      <c r="D1156" s="141"/>
      <c r="E1156" s="81"/>
      <c r="F1156" s="81"/>
      <c r="G1156" s="81"/>
      <c r="H1156" s="85"/>
      <c r="I1156" s="85"/>
      <c r="J1156" s="84"/>
    </row>
    <row r="1159" spans="1:10" x14ac:dyDescent="0.25">
      <c r="A1159" s="2203" t="s">
        <v>940</v>
      </c>
      <c r="B1159" s="2204"/>
      <c r="C1159" s="2204"/>
      <c r="D1159" s="2204"/>
      <c r="E1159" s="2204"/>
      <c r="F1159" s="2204"/>
      <c r="G1159" s="2204"/>
      <c r="H1159" s="2204"/>
      <c r="I1159" s="2204"/>
      <c r="J1159" s="2204"/>
    </row>
    <row r="1160" spans="1:10" x14ac:dyDescent="0.25">
      <c r="A1160" s="6" t="s">
        <v>14</v>
      </c>
      <c r="B1160" s="6" t="s">
        <v>5</v>
      </c>
      <c r="C1160" s="6" t="s">
        <v>10</v>
      </c>
      <c r="D1160" s="6" t="s">
        <v>11</v>
      </c>
      <c r="E1160" s="6" t="s">
        <v>753</v>
      </c>
      <c r="F1160" s="6" t="s">
        <v>27</v>
      </c>
      <c r="G1160" s="6"/>
      <c r="H1160" s="21" t="s">
        <v>33</v>
      </c>
      <c r="I1160" s="21"/>
      <c r="J1160" s="6" t="s">
        <v>32</v>
      </c>
    </row>
    <row r="1161" spans="1:10" x14ac:dyDescent="0.25">
      <c r="A1161" s="318" t="s">
        <v>105</v>
      </c>
      <c r="B1161" s="319">
        <v>1</v>
      </c>
      <c r="C1161" s="319">
        <v>18800</v>
      </c>
      <c r="D1161" s="309"/>
      <c r="E1161" s="319">
        <v>1</v>
      </c>
      <c r="F1161" s="319">
        <v>4000</v>
      </c>
      <c r="G1161" s="319"/>
      <c r="H1161" s="307">
        <v>1</v>
      </c>
      <c r="I1161" s="307"/>
      <c r="J1161" s="306">
        <v>4000</v>
      </c>
    </row>
    <row r="1162" spans="1:10" x14ac:dyDescent="0.25">
      <c r="A1162" s="318" t="s">
        <v>289</v>
      </c>
      <c r="B1162" s="319">
        <v>1</v>
      </c>
      <c r="C1162" s="319">
        <v>30500</v>
      </c>
      <c r="D1162" s="320">
        <v>12000</v>
      </c>
      <c r="E1162" s="319"/>
      <c r="F1162" s="319"/>
      <c r="G1162" s="319"/>
      <c r="H1162" s="307">
        <v>1</v>
      </c>
      <c r="I1162" s="307"/>
      <c r="J1162" s="315">
        <v>4000</v>
      </c>
    </row>
    <row r="1163" spans="1:10" x14ac:dyDescent="0.25">
      <c r="A1163" s="318" t="s">
        <v>941</v>
      </c>
      <c r="B1163" s="319">
        <v>2</v>
      </c>
      <c r="C1163" s="319">
        <v>73500</v>
      </c>
      <c r="D1163" s="309"/>
      <c r="E1163" s="319">
        <v>1</v>
      </c>
      <c r="F1163" s="319">
        <v>4500</v>
      </c>
      <c r="G1163" s="319"/>
      <c r="H1163" s="317">
        <v>2</v>
      </c>
      <c r="I1163" s="317"/>
      <c r="J1163" s="306">
        <v>8000</v>
      </c>
    </row>
    <row r="1164" spans="1:10" x14ac:dyDescent="0.25">
      <c r="A1164" s="318" t="s">
        <v>673</v>
      </c>
      <c r="B1164" s="319">
        <v>1</v>
      </c>
      <c r="C1164" s="319">
        <v>19500</v>
      </c>
      <c r="D1164" s="309"/>
      <c r="E1164" s="319">
        <v>1</v>
      </c>
      <c r="F1164" s="319">
        <v>4000</v>
      </c>
      <c r="G1164" s="319"/>
      <c r="H1164" s="307">
        <v>3</v>
      </c>
      <c r="I1164" s="307"/>
      <c r="J1164" s="306">
        <v>13500</v>
      </c>
    </row>
    <row r="1165" spans="1:10" x14ac:dyDescent="0.25">
      <c r="A1165" s="318" t="s">
        <v>467</v>
      </c>
      <c r="B1165" s="319">
        <v>1</v>
      </c>
      <c r="C1165" s="319">
        <v>10000</v>
      </c>
      <c r="D1165" s="309"/>
      <c r="E1165" s="319">
        <v>1</v>
      </c>
      <c r="F1165" s="319">
        <v>4000</v>
      </c>
      <c r="G1165" s="319"/>
      <c r="H1165" s="307">
        <v>1</v>
      </c>
      <c r="I1165" s="307"/>
      <c r="J1165" s="306">
        <v>4500</v>
      </c>
    </row>
    <row r="1166" spans="1:10" x14ac:dyDescent="0.25">
      <c r="A1166" s="318" t="s">
        <v>393</v>
      </c>
      <c r="B1166" s="319">
        <v>1</v>
      </c>
      <c r="C1166" s="319">
        <v>26900</v>
      </c>
      <c r="D1166" s="6"/>
      <c r="E1166" s="319"/>
      <c r="F1166" s="319"/>
      <c r="G1166" s="319"/>
      <c r="H1166" s="322" t="s">
        <v>633</v>
      </c>
      <c r="I1166" s="322"/>
      <c r="J1166" s="306">
        <v>4900</v>
      </c>
    </row>
    <row r="1167" spans="1:10" x14ac:dyDescent="0.25">
      <c r="A1167" s="318" t="s">
        <v>260</v>
      </c>
      <c r="B1167" s="319">
        <v>1</v>
      </c>
      <c r="C1167" s="319">
        <v>12100</v>
      </c>
      <c r="D1167" s="306"/>
      <c r="E1167" s="319">
        <v>1</v>
      </c>
      <c r="F1167" s="319">
        <v>4000</v>
      </c>
      <c r="G1167" s="319"/>
      <c r="H1167" s="307">
        <v>1</v>
      </c>
      <c r="I1167" s="307"/>
      <c r="J1167" s="306">
        <v>4500</v>
      </c>
    </row>
    <row r="1168" spans="1:10" x14ac:dyDescent="0.25">
      <c r="A1168" s="318" t="s">
        <v>101</v>
      </c>
      <c r="B1168" s="319">
        <v>1</v>
      </c>
      <c r="C1168" s="319">
        <v>12500</v>
      </c>
      <c r="D1168" s="306"/>
      <c r="E1168" s="319">
        <v>1</v>
      </c>
      <c r="F1168" s="319">
        <v>4000</v>
      </c>
      <c r="G1168" s="319"/>
      <c r="H1168" s="307">
        <v>1</v>
      </c>
      <c r="I1168" s="307"/>
      <c r="J1168" s="306">
        <v>4500</v>
      </c>
    </row>
    <row r="1169" spans="1:10" x14ac:dyDescent="0.25">
      <c r="A1169" s="318" t="s">
        <v>846</v>
      </c>
      <c r="B1169" s="319">
        <v>2</v>
      </c>
      <c r="C1169" s="319">
        <v>92000</v>
      </c>
      <c r="D1169" s="306"/>
      <c r="E1169" s="319">
        <v>2</v>
      </c>
      <c r="F1169" s="319">
        <v>24000</v>
      </c>
      <c r="G1169" s="319"/>
      <c r="H1169" s="307"/>
      <c r="I1169" s="307"/>
      <c r="J1169" s="306"/>
    </row>
    <row r="1170" spans="1:10" x14ac:dyDescent="0.25">
      <c r="A1170" s="318" t="s">
        <v>449</v>
      </c>
      <c r="B1170" s="319">
        <v>1</v>
      </c>
      <c r="C1170" s="319">
        <v>17400</v>
      </c>
      <c r="D1170" s="306"/>
      <c r="E1170" s="319">
        <v>1</v>
      </c>
      <c r="F1170" s="319">
        <v>4500</v>
      </c>
      <c r="G1170" s="319"/>
      <c r="H1170" s="307"/>
      <c r="I1170" s="307"/>
      <c r="J1170" s="306"/>
    </row>
    <row r="1171" spans="1:10" x14ac:dyDescent="0.25">
      <c r="A1171" s="318" t="s">
        <v>94</v>
      </c>
      <c r="B1171" s="319">
        <v>1</v>
      </c>
      <c r="C1171" s="319">
        <v>25500</v>
      </c>
      <c r="D1171" s="306"/>
      <c r="E1171" s="319">
        <v>1</v>
      </c>
      <c r="F1171" s="319">
        <v>4500</v>
      </c>
      <c r="G1171" s="319"/>
      <c r="H1171" s="307"/>
      <c r="I1171" s="307"/>
      <c r="J1171" s="306"/>
    </row>
    <row r="1172" spans="1:10" x14ac:dyDescent="0.25">
      <c r="A1172" s="318" t="s">
        <v>711</v>
      </c>
      <c r="B1172" s="319">
        <v>1</v>
      </c>
      <c r="C1172" s="319">
        <v>37500</v>
      </c>
      <c r="D1172" s="306"/>
      <c r="E1172" s="319"/>
      <c r="F1172" s="319"/>
      <c r="G1172" s="319"/>
      <c r="H1172" s="307"/>
      <c r="I1172" s="307"/>
      <c r="J1172" s="306"/>
    </row>
    <row r="1173" spans="1:10" x14ac:dyDescent="0.25">
      <c r="A1173" s="318" t="s">
        <v>609</v>
      </c>
      <c r="B1173" s="319">
        <v>1</v>
      </c>
      <c r="C1173" s="319">
        <v>14300</v>
      </c>
      <c r="D1173" s="306"/>
      <c r="E1173" s="319">
        <v>1</v>
      </c>
      <c r="F1173" s="319">
        <v>4500</v>
      </c>
      <c r="G1173" s="319"/>
      <c r="H1173" s="307"/>
      <c r="I1173" s="307"/>
      <c r="J1173" s="306"/>
    </row>
    <row r="1174" spans="1:10" x14ac:dyDescent="0.25">
      <c r="A1174" s="318" t="s">
        <v>856</v>
      </c>
      <c r="B1174" s="319">
        <v>1</v>
      </c>
      <c r="C1174" s="319">
        <v>21000</v>
      </c>
      <c r="D1174" s="306"/>
      <c r="E1174" s="319">
        <v>1</v>
      </c>
      <c r="F1174" s="319">
        <v>3000</v>
      </c>
      <c r="G1174" s="319"/>
      <c r="H1174" s="307"/>
      <c r="I1174" s="307"/>
      <c r="J1174" s="306"/>
    </row>
    <row r="1175" spans="1:10" x14ac:dyDescent="0.25">
      <c r="A1175" s="318" t="s">
        <v>252</v>
      </c>
      <c r="B1175" s="319">
        <v>1</v>
      </c>
      <c r="C1175" s="319">
        <v>20900</v>
      </c>
      <c r="D1175" s="306"/>
      <c r="E1175" s="319"/>
      <c r="F1175" s="319"/>
      <c r="G1175" s="319"/>
      <c r="H1175" s="307"/>
      <c r="I1175" s="307"/>
      <c r="J1175" s="306"/>
    </row>
    <row r="1176" spans="1:10" x14ac:dyDescent="0.25">
      <c r="A1176" s="318" t="s">
        <v>909</v>
      </c>
      <c r="B1176" s="319">
        <v>1</v>
      </c>
      <c r="C1176" s="319">
        <v>23500</v>
      </c>
      <c r="D1176" s="306"/>
      <c r="E1176" s="319">
        <v>1</v>
      </c>
      <c r="F1176" s="319">
        <v>4000</v>
      </c>
      <c r="G1176" s="319"/>
      <c r="H1176" s="307"/>
      <c r="I1176" s="307"/>
      <c r="J1176" s="306"/>
    </row>
    <row r="1177" spans="1:10" x14ac:dyDescent="0.25">
      <c r="A1177" s="318" t="s">
        <v>605</v>
      </c>
      <c r="B1177" s="319">
        <v>1</v>
      </c>
      <c r="C1177" s="319">
        <v>19600</v>
      </c>
      <c r="D1177" s="306"/>
      <c r="E1177" s="319">
        <v>1</v>
      </c>
      <c r="F1177" s="319">
        <v>5000</v>
      </c>
      <c r="G1177" s="319"/>
      <c r="H1177" s="307"/>
      <c r="I1177" s="307"/>
      <c r="J1177" s="306"/>
    </row>
    <row r="1178" spans="1:10" x14ac:dyDescent="0.25">
      <c r="A1178" s="318" t="s">
        <v>846</v>
      </c>
      <c r="B1178" s="319">
        <v>2</v>
      </c>
      <c r="C1178" s="319">
        <v>116000</v>
      </c>
      <c r="D1178" s="306"/>
      <c r="E1178" s="319"/>
      <c r="F1178" s="319"/>
      <c r="G1178" s="319"/>
      <c r="H1178" s="307"/>
      <c r="I1178" s="307"/>
      <c r="J1178" s="306"/>
    </row>
    <row r="1179" spans="1:10" x14ac:dyDescent="0.25">
      <c r="A1179" s="318" t="s">
        <v>646</v>
      </c>
      <c r="B1179" s="319">
        <v>1</v>
      </c>
      <c r="C1179" s="319">
        <v>16500</v>
      </c>
      <c r="D1179" s="306"/>
      <c r="E1179" s="319"/>
      <c r="F1179" s="319"/>
      <c r="G1179" s="319"/>
      <c r="H1179" s="307"/>
      <c r="I1179" s="307"/>
      <c r="J1179" s="306"/>
    </row>
    <row r="1180" spans="1:10" x14ac:dyDescent="0.25">
      <c r="A1180" s="318" t="s">
        <v>389</v>
      </c>
      <c r="B1180" s="319">
        <v>1</v>
      </c>
      <c r="C1180" s="319">
        <v>18800</v>
      </c>
      <c r="D1180" s="306"/>
      <c r="E1180" s="319"/>
      <c r="F1180" s="319"/>
      <c r="G1180" s="319"/>
      <c r="H1180" s="307"/>
      <c r="I1180" s="307"/>
      <c r="J1180" s="306"/>
    </row>
    <row r="1181" spans="1:10" x14ac:dyDescent="0.25">
      <c r="A1181" s="318" t="s">
        <v>189</v>
      </c>
      <c r="B1181" s="319">
        <v>1</v>
      </c>
      <c r="C1181" s="319">
        <v>47000</v>
      </c>
      <c r="D1181" s="306"/>
      <c r="E1181" s="319">
        <v>1</v>
      </c>
      <c r="F1181" s="319">
        <v>100</v>
      </c>
      <c r="G1181" s="319"/>
      <c r="H1181" s="307"/>
      <c r="I1181" s="307"/>
      <c r="J1181" s="306"/>
    </row>
    <row r="1182" spans="1:10" x14ac:dyDescent="0.25">
      <c r="A1182" s="318" t="s">
        <v>138</v>
      </c>
      <c r="B1182" s="319">
        <v>1</v>
      </c>
      <c r="C1182" s="319">
        <v>17000</v>
      </c>
      <c r="D1182" s="306"/>
      <c r="E1182" s="319">
        <v>1</v>
      </c>
      <c r="F1182" s="319">
        <v>4000</v>
      </c>
      <c r="G1182" s="319"/>
      <c r="H1182" s="307"/>
      <c r="I1182" s="307"/>
      <c r="J1182" s="306"/>
    </row>
    <row r="1183" spans="1:10" x14ac:dyDescent="0.25">
      <c r="A1183" s="318" t="s">
        <v>711</v>
      </c>
      <c r="B1183" s="319">
        <v>2</v>
      </c>
      <c r="C1183" s="319">
        <v>75000</v>
      </c>
      <c r="D1183" s="306"/>
      <c r="E1183" s="319"/>
      <c r="F1183" s="319"/>
      <c r="G1183" s="319"/>
      <c r="H1183" s="307"/>
      <c r="I1183" s="307"/>
      <c r="J1183" s="306"/>
    </row>
    <row r="1184" spans="1:10" x14ac:dyDescent="0.25">
      <c r="A1184" s="318" t="s">
        <v>388</v>
      </c>
      <c r="B1184" s="319">
        <v>3</v>
      </c>
      <c r="C1184" s="319"/>
      <c r="D1184" s="306">
        <v>78000</v>
      </c>
      <c r="E1184" s="319"/>
      <c r="F1184" s="319"/>
      <c r="G1184" s="319"/>
      <c r="H1184" s="307"/>
      <c r="I1184" s="307"/>
      <c r="J1184" s="306"/>
    </row>
    <row r="1185" spans="1:14" x14ac:dyDescent="0.25">
      <c r="A1185" s="318" t="s">
        <v>91</v>
      </c>
      <c r="B1185" s="319">
        <v>1</v>
      </c>
      <c r="C1185" s="319"/>
      <c r="D1185" s="306"/>
      <c r="E1185" s="319"/>
      <c r="F1185" s="319"/>
      <c r="G1185" s="319"/>
      <c r="H1185" s="307"/>
      <c r="I1185" s="307"/>
      <c r="J1185" s="315"/>
    </row>
    <row r="1186" spans="1:14" x14ac:dyDescent="0.25">
      <c r="A1186" s="321" t="s">
        <v>537</v>
      </c>
      <c r="B1186" s="306">
        <v>1</v>
      </c>
      <c r="C1186" s="306">
        <v>17900</v>
      </c>
      <c r="D1186" s="306"/>
      <c r="E1186" s="306"/>
      <c r="F1186" s="306"/>
      <c r="G1186" s="306"/>
      <c r="H1186" s="307"/>
      <c r="I1186" s="307"/>
      <c r="J1186" s="306"/>
    </row>
    <row r="1187" spans="1:14" x14ac:dyDescent="0.25">
      <c r="A1187" s="53" t="s">
        <v>219</v>
      </c>
      <c r="B1187" s="213">
        <f>SUM(B1161:B1186)</f>
        <v>32</v>
      </c>
      <c r="C1187" s="213">
        <f t="shared" ref="C1187:J1187" si="24">SUM(C1161:C1186)</f>
        <v>783700</v>
      </c>
      <c r="D1187" s="213">
        <f t="shared" si="24"/>
        <v>90000</v>
      </c>
      <c r="E1187" s="213">
        <f t="shared" si="24"/>
        <v>16</v>
      </c>
      <c r="F1187" s="213">
        <f t="shared" si="24"/>
        <v>78100</v>
      </c>
      <c r="G1187" s="213"/>
      <c r="H1187" s="213">
        <f t="shared" si="24"/>
        <v>10</v>
      </c>
      <c r="I1187" s="213"/>
      <c r="J1187" s="213">
        <f t="shared" si="24"/>
        <v>47900</v>
      </c>
      <c r="M1187">
        <v>21822167.5</v>
      </c>
    </row>
    <row r="1188" spans="1:14" x14ac:dyDescent="0.25">
      <c r="A1188" s="79"/>
      <c r="B1188" s="80"/>
      <c r="C1188" s="80"/>
      <c r="D1188" s="80"/>
      <c r="E1188" s="80"/>
      <c r="F1188" s="80"/>
      <c r="G1188" s="80"/>
      <c r="H1188" s="80"/>
      <c r="I1188" s="80"/>
      <c r="J1188" s="80"/>
    </row>
    <row r="1189" spans="1:14" x14ac:dyDescent="0.25">
      <c r="A1189" s="23">
        <f>C1187</f>
        <v>783700</v>
      </c>
      <c r="B1189" s="22" t="s">
        <v>38</v>
      </c>
      <c r="C1189" s="141" t="s">
        <v>547</v>
      </c>
      <c r="D1189" s="141"/>
      <c r="E1189" s="81"/>
      <c r="F1189" s="81"/>
      <c r="G1189" s="81"/>
      <c r="H1189" s="85"/>
      <c r="I1189" s="85"/>
      <c r="J1189" s="84"/>
    </row>
    <row r="1190" spans="1:14" x14ac:dyDescent="0.25">
      <c r="N1190" s="10">
        <f>M1187-M1191</f>
        <v>4326117.5</v>
      </c>
    </row>
    <row r="1191" spans="1:14" x14ac:dyDescent="0.25">
      <c r="M1191" s="10">
        <f>C58+C112+C163+C206+C240+C283+C310+C338+C363+C382+C408+C426+C448+A477+C495+C516+C541+C557+C572+C605+C641+C703+C797+C860+C934+C1018+C1110+C1154+C1187</f>
        <v>17496050</v>
      </c>
    </row>
    <row r="1193" spans="1:14" x14ac:dyDescent="0.25">
      <c r="A1193" s="2203" t="s">
        <v>942</v>
      </c>
      <c r="B1193" s="2204"/>
      <c r="C1193" s="2204"/>
      <c r="D1193" s="2204"/>
      <c r="E1193" s="2204"/>
      <c r="F1193" s="2204"/>
      <c r="G1193" s="2204"/>
      <c r="H1193" s="2204"/>
      <c r="I1193" s="2204"/>
      <c r="J1193" s="2204"/>
      <c r="N1193" s="10">
        <f>M1191+N1190</f>
        <v>21822167.5</v>
      </c>
    </row>
    <row r="1194" spans="1:14" x14ac:dyDescent="0.25">
      <c r="A1194" s="6" t="s">
        <v>14</v>
      </c>
      <c r="B1194" s="6" t="s">
        <v>5</v>
      </c>
      <c r="C1194" s="6" t="s">
        <v>10</v>
      </c>
      <c r="D1194" s="6" t="s">
        <v>11</v>
      </c>
      <c r="E1194" s="6" t="s">
        <v>753</v>
      </c>
      <c r="F1194" s="6" t="s">
        <v>27</v>
      </c>
      <c r="G1194" s="6"/>
      <c r="H1194" s="21" t="s">
        <v>33</v>
      </c>
      <c r="I1194" s="21"/>
      <c r="J1194" s="6" t="s">
        <v>32</v>
      </c>
      <c r="M1194" s="10"/>
    </row>
    <row r="1195" spans="1:14" x14ac:dyDescent="0.25">
      <c r="A1195" s="318" t="s">
        <v>333</v>
      </c>
      <c r="B1195" s="319">
        <v>1</v>
      </c>
      <c r="C1195" s="319">
        <v>14500</v>
      </c>
      <c r="D1195" s="309"/>
      <c r="E1195" s="319">
        <v>1</v>
      </c>
      <c r="F1195" s="319">
        <v>4500</v>
      </c>
      <c r="G1195" s="319"/>
      <c r="H1195" s="323" t="s">
        <v>109</v>
      </c>
      <c r="I1195" s="323"/>
      <c r="J1195" s="306">
        <v>4200</v>
      </c>
    </row>
    <row r="1196" spans="1:14" x14ac:dyDescent="0.25">
      <c r="A1196" s="318" t="s">
        <v>711</v>
      </c>
      <c r="B1196" s="319">
        <v>1</v>
      </c>
      <c r="C1196" s="319"/>
      <c r="D1196" s="320"/>
      <c r="E1196" s="319"/>
      <c r="F1196" s="319"/>
      <c r="G1196" s="319"/>
      <c r="H1196" s="307"/>
      <c r="I1196" s="307"/>
      <c r="J1196" s="143" t="s">
        <v>943</v>
      </c>
    </row>
    <row r="1197" spans="1:14" x14ac:dyDescent="0.25">
      <c r="A1197" s="318" t="s">
        <v>627</v>
      </c>
      <c r="B1197" s="319">
        <v>1</v>
      </c>
      <c r="C1197" s="319">
        <v>18000</v>
      </c>
      <c r="D1197" s="309"/>
      <c r="E1197" s="319">
        <v>2</v>
      </c>
      <c r="F1197" s="319">
        <v>8500</v>
      </c>
      <c r="G1197" s="319"/>
      <c r="H1197" s="317">
        <v>1</v>
      </c>
      <c r="I1197" s="317"/>
      <c r="J1197" s="306">
        <v>4000</v>
      </c>
    </row>
    <row r="1198" spans="1:14" x14ac:dyDescent="0.25">
      <c r="A1198" s="318" t="s">
        <v>711</v>
      </c>
      <c r="B1198" s="319">
        <v>2</v>
      </c>
      <c r="C1198" s="319">
        <v>75000</v>
      </c>
      <c r="D1198" s="309"/>
      <c r="E1198" s="319"/>
      <c r="F1198" s="319"/>
      <c r="G1198" s="319"/>
      <c r="H1198" s="307">
        <v>1</v>
      </c>
      <c r="I1198" s="307"/>
      <c r="J1198" s="306">
        <v>4500</v>
      </c>
    </row>
    <row r="1199" spans="1:14" x14ac:dyDescent="0.25">
      <c r="A1199" s="318" t="s">
        <v>260</v>
      </c>
      <c r="B1199" s="319">
        <v>1</v>
      </c>
      <c r="C1199" s="319">
        <v>12000</v>
      </c>
      <c r="D1199" s="309"/>
      <c r="E1199" s="319">
        <v>1</v>
      </c>
      <c r="F1199" s="319">
        <v>4000</v>
      </c>
      <c r="G1199" s="319"/>
      <c r="H1199" s="144">
        <v>1</v>
      </c>
      <c r="I1199" s="144"/>
      <c r="J1199" s="143">
        <v>4000</v>
      </c>
    </row>
    <row r="1200" spans="1:14" x14ac:dyDescent="0.25">
      <c r="A1200" s="318" t="s">
        <v>461</v>
      </c>
      <c r="B1200" s="319">
        <v>1</v>
      </c>
      <c r="C1200" s="319">
        <v>10000</v>
      </c>
      <c r="D1200" s="6"/>
      <c r="E1200" s="319">
        <v>1</v>
      </c>
      <c r="F1200" s="319">
        <v>4000</v>
      </c>
      <c r="G1200" s="319"/>
      <c r="H1200" s="144">
        <v>1</v>
      </c>
      <c r="I1200" s="144"/>
      <c r="J1200" s="143">
        <v>4500</v>
      </c>
    </row>
    <row r="1201" spans="1:11" x14ac:dyDescent="0.25">
      <c r="A1201" s="318" t="s">
        <v>901</v>
      </c>
      <c r="B1201" s="319">
        <v>1</v>
      </c>
      <c r="C1201" s="319">
        <v>13000</v>
      </c>
      <c r="D1201" s="306"/>
      <c r="E1201" s="319">
        <v>1</v>
      </c>
      <c r="F1201" s="319">
        <v>2000</v>
      </c>
      <c r="G1201" s="319"/>
      <c r="H1201" s="144">
        <v>1</v>
      </c>
      <c r="I1201" s="144"/>
      <c r="J1201" s="143">
        <v>4500</v>
      </c>
    </row>
    <row r="1202" spans="1:11" x14ac:dyDescent="0.25">
      <c r="A1202" s="318" t="s">
        <v>393</v>
      </c>
      <c r="B1202" s="319">
        <v>1</v>
      </c>
      <c r="C1202" s="319">
        <v>26900</v>
      </c>
      <c r="D1202" s="306"/>
      <c r="E1202" s="319"/>
      <c r="F1202" s="319"/>
      <c r="G1202" s="319"/>
      <c r="H1202" s="144">
        <v>1</v>
      </c>
      <c r="I1202" s="144"/>
      <c r="J1202" s="143">
        <v>5000</v>
      </c>
    </row>
    <row r="1203" spans="1:11" x14ac:dyDescent="0.25">
      <c r="A1203" s="318" t="s">
        <v>552</v>
      </c>
      <c r="B1203" s="319">
        <v>1</v>
      </c>
      <c r="C1203" s="319"/>
      <c r="D1203" s="306">
        <v>17900</v>
      </c>
      <c r="E1203" s="319"/>
      <c r="F1203" s="319"/>
      <c r="G1203" s="319"/>
      <c r="H1203" s="144">
        <v>1</v>
      </c>
      <c r="I1203" s="144"/>
      <c r="J1203" s="143">
        <v>4500</v>
      </c>
    </row>
    <row r="1204" spans="1:11" x14ac:dyDescent="0.25">
      <c r="A1204" s="318" t="s">
        <v>291</v>
      </c>
      <c r="B1204" s="319">
        <v>1</v>
      </c>
      <c r="C1204" s="319"/>
      <c r="D1204" s="306">
        <v>17900</v>
      </c>
      <c r="E1204" s="319"/>
      <c r="F1204" s="319"/>
      <c r="G1204" s="319"/>
      <c r="H1204" s="307"/>
      <c r="I1204" s="307"/>
      <c r="J1204" s="306"/>
    </row>
    <row r="1205" spans="1:11" x14ac:dyDescent="0.25">
      <c r="A1205" s="318" t="s">
        <v>798</v>
      </c>
      <c r="B1205" s="319">
        <v>1</v>
      </c>
      <c r="C1205" s="319">
        <v>13000</v>
      </c>
      <c r="D1205" s="306"/>
      <c r="E1205" s="319">
        <v>1</v>
      </c>
      <c r="F1205" s="319">
        <v>2000</v>
      </c>
      <c r="G1205" s="319"/>
      <c r="H1205" s="307"/>
      <c r="I1205" s="307"/>
      <c r="J1205" s="306"/>
    </row>
    <row r="1206" spans="1:11" x14ac:dyDescent="0.25">
      <c r="A1206" s="318" t="s">
        <v>609</v>
      </c>
      <c r="B1206" s="319">
        <v>1</v>
      </c>
      <c r="C1206" s="319">
        <v>14300</v>
      </c>
      <c r="D1206" s="306"/>
      <c r="E1206" s="319">
        <v>1</v>
      </c>
      <c r="F1206" s="319">
        <v>4500</v>
      </c>
      <c r="G1206" s="319"/>
      <c r="H1206" s="307"/>
      <c r="I1206" s="307"/>
      <c r="J1206" s="306"/>
    </row>
    <row r="1207" spans="1:11" x14ac:dyDescent="0.25">
      <c r="A1207" s="318" t="s">
        <v>292</v>
      </c>
      <c r="B1207" s="319">
        <v>1</v>
      </c>
      <c r="C1207" s="319">
        <v>21200</v>
      </c>
      <c r="D1207" s="306"/>
      <c r="E1207" s="319">
        <v>1</v>
      </c>
      <c r="F1207" s="319">
        <v>4000</v>
      </c>
      <c r="G1207" s="319"/>
      <c r="H1207" s="307"/>
      <c r="I1207" s="307"/>
      <c r="J1207" s="306"/>
    </row>
    <row r="1208" spans="1:11" x14ac:dyDescent="0.25">
      <c r="A1208" s="318" t="s">
        <v>98</v>
      </c>
      <c r="B1208" s="319">
        <v>1</v>
      </c>
      <c r="C1208" s="319">
        <v>12000</v>
      </c>
      <c r="D1208" s="306"/>
      <c r="E1208" s="319">
        <v>1</v>
      </c>
      <c r="F1208" s="319">
        <v>4000</v>
      </c>
      <c r="G1208" s="319"/>
      <c r="H1208" s="307"/>
      <c r="I1208" s="307"/>
      <c r="J1208" s="306"/>
    </row>
    <row r="1209" spans="1:11" x14ac:dyDescent="0.25">
      <c r="A1209" s="318" t="s">
        <v>472</v>
      </c>
      <c r="B1209" s="319">
        <v>1</v>
      </c>
      <c r="C1209" s="319">
        <v>12000</v>
      </c>
      <c r="D1209" s="306"/>
      <c r="E1209" s="319">
        <v>1</v>
      </c>
      <c r="F1209" s="319">
        <v>4000</v>
      </c>
      <c r="G1209" s="319"/>
      <c r="H1209" s="307"/>
      <c r="I1209" s="307"/>
      <c r="J1209" s="306"/>
    </row>
    <row r="1210" spans="1:11" x14ac:dyDescent="0.25">
      <c r="A1210" s="318" t="s">
        <v>798</v>
      </c>
      <c r="B1210" s="319">
        <v>1</v>
      </c>
      <c r="C1210" s="319">
        <v>13000</v>
      </c>
      <c r="D1210" s="306"/>
      <c r="E1210" s="319">
        <v>1</v>
      </c>
      <c r="F1210" s="319">
        <v>2000</v>
      </c>
      <c r="G1210" s="319"/>
      <c r="H1210" s="307"/>
      <c r="I1210" s="307"/>
      <c r="J1210" s="306"/>
    </row>
    <row r="1211" spans="1:11" x14ac:dyDescent="0.25">
      <c r="A1211" s="318" t="s">
        <v>609</v>
      </c>
      <c r="B1211" s="319">
        <v>1</v>
      </c>
      <c r="C1211" s="319">
        <v>14800</v>
      </c>
      <c r="D1211" s="306"/>
      <c r="E1211" s="319">
        <v>1</v>
      </c>
      <c r="F1211" s="319">
        <v>4000</v>
      </c>
      <c r="G1211" s="319"/>
      <c r="H1211" s="307"/>
      <c r="I1211" s="307"/>
      <c r="J1211" s="306"/>
    </row>
    <row r="1212" spans="1:11" x14ac:dyDescent="0.25">
      <c r="A1212" s="318" t="s">
        <v>454</v>
      </c>
      <c r="B1212" s="319">
        <v>1</v>
      </c>
      <c r="C1212" s="319">
        <v>24600</v>
      </c>
      <c r="D1212" s="306"/>
      <c r="E1212" s="319"/>
      <c r="F1212" s="319"/>
      <c r="G1212" s="319"/>
      <c r="H1212" s="307"/>
      <c r="I1212" s="307"/>
      <c r="J1212" s="306"/>
    </row>
    <row r="1213" spans="1:11" x14ac:dyDescent="0.25">
      <c r="A1213" s="318" t="s">
        <v>609</v>
      </c>
      <c r="B1213" s="319">
        <v>1</v>
      </c>
      <c r="C1213" s="319">
        <v>18800</v>
      </c>
      <c r="D1213" s="306"/>
      <c r="E1213" s="319"/>
      <c r="F1213" s="319"/>
      <c r="G1213" s="319"/>
      <c r="H1213" s="307"/>
      <c r="I1213" s="307"/>
      <c r="J1213" s="306"/>
    </row>
    <row r="1214" spans="1:11" x14ac:dyDescent="0.25">
      <c r="A1214" s="318" t="s">
        <v>449</v>
      </c>
      <c r="B1214" s="319">
        <v>1</v>
      </c>
      <c r="C1214" s="319">
        <v>17400</v>
      </c>
      <c r="D1214" s="306"/>
      <c r="E1214" s="319">
        <v>1</v>
      </c>
      <c r="F1214" s="319">
        <v>4500</v>
      </c>
      <c r="G1214" s="319"/>
      <c r="H1214" s="307"/>
      <c r="I1214" s="307"/>
      <c r="J1214" s="306"/>
    </row>
    <row r="1215" spans="1:11" x14ac:dyDescent="0.25">
      <c r="A1215" s="318" t="s">
        <v>330</v>
      </c>
      <c r="B1215" s="319">
        <v>1</v>
      </c>
      <c r="C1215" s="319">
        <v>21000</v>
      </c>
      <c r="D1215" s="306"/>
      <c r="E1215" s="319">
        <v>1</v>
      </c>
      <c r="F1215" s="319">
        <v>5000</v>
      </c>
      <c r="G1215" s="319"/>
      <c r="H1215" s="307"/>
      <c r="I1215" s="307"/>
      <c r="J1215" s="306"/>
    </row>
    <row r="1216" spans="1:11" x14ac:dyDescent="0.25">
      <c r="A1216" s="321"/>
      <c r="B1216" s="306"/>
      <c r="C1216" s="306"/>
      <c r="D1216" s="306"/>
      <c r="E1216" s="306"/>
      <c r="F1216" s="306"/>
      <c r="G1216" s="306"/>
      <c r="H1216" s="307"/>
      <c r="I1216" s="307"/>
      <c r="J1216" s="306"/>
      <c r="K1216">
        <v>27800</v>
      </c>
    </row>
    <row r="1217" spans="1:12" x14ac:dyDescent="0.25">
      <c r="A1217" s="53" t="s">
        <v>219</v>
      </c>
      <c r="B1217" s="213">
        <f t="shared" ref="B1217:J1217" si="25">SUM(B1195:B1216)</f>
        <v>22</v>
      </c>
      <c r="C1217" s="213">
        <f t="shared" si="25"/>
        <v>351500</v>
      </c>
      <c r="D1217" s="213">
        <f t="shared" si="25"/>
        <v>35800</v>
      </c>
      <c r="E1217" s="213">
        <f t="shared" si="25"/>
        <v>15</v>
      </c>
      <c r="F1217" s="213">
        <f t="shared" si="25"/>
        <v>57000</v>
      </c>
      <c r="G1217" s="213"/>
      <c r="H1217" s="213">
        <f t="shared" si="25"/>
        <v>7</v>
      </c>
      <c r="I1217" s="213"/>
      <c r="J1217" s="213">
        <f t="shared" si="25"/>
        <v>35200</v>
      </c>
    </row>
    <row r="1218" spans="1:12" x14ac:dyDescent="0.25">
      <c r="A1218" s="79"/>
      <c r="B1218" s="80"/>
      <c r="C1218" s="80"/>
      <c r="D1218" s="80"/>
      <c r="E1218" s="80"/>
      <c r="F1218" s="80"/>
      <c r="G1218" s="80"/>
      <c r="H1218" s="80"/>
      <c r="I1218" s="80"/>
      <c r="J1218" s="80"/>
      <c r="L1218" s="18">
        <f>A1219-K1216</f>
        <v>323700</v>
      </c>
    </row>
    <row r="1219" spans="1:12" x14ac:dyDescent="0.25">
      <c r="A1219" s="23">
        <f>C1217</f>
        <v>351500</v>
      </c>
      <c r="B1219" s="22" t="s">
        <v>38</v>
      </c>
      <c r="C1219" s="141" t="s">
        <v>547</v>
      </c>
      <c r="D1219" s="141"/>
      <c r="E1219" s="81"/>
      <c r="F1219" s="81"/>
      <c r="G1219" s="81"/>
      <c r="H1219" s="85"/>
      <c r="I1219" s="85"/>
      <c r="J1219" s="84"/>
    </row>
    <row r="1223" spans="1:12" x14ac:dyDescent="0.25">
      <c r="A1223" s="2203" t="s">
        <v>944</v>
      </c>
      <c r="B1223" s="2204"/>
      <c r="C1223" s="2204"/>
      <c r="D1223" s="2204"/>
      <c r="E1223" s="2204"/>
      <c r="F1223" s="2204"/>
      <c r="G1223" s="2204"/>
      <c r="H1223" s="2204"/>
      <c r="I1223" s="2204"/>
      <c r="J1223" s="2204"/>
    </row>
    <row r="1224" spans="1:12" x14ac:dyDescent="0.25">
      <c r="A1224" s="6" t="s">
        <v>14</v>
      </c>
      <c r="B1224" s="6" t="s">
        <v>5</v>
      </c>
      <c r="C1224" s="6" t="s">
        <v>10</v>
      </c>
      <c r="D1224" s="6" t="s">
        <v>11</v>
      </c>
      <c r="E1224" s="6" t="s">
        <v>753</v>
      </c>
      <c r="F1224" s="6" t="s">
        <v>27</v>
      </c>
      <c r="G1224" s="6"/>
      <c r="H1224" s="21" t="s">
        <v>33</v>
      </c>
      <c r="I1224" s="21"/>
      <c r="J1224" s="6" t="s">
        <v>32</v>
      </c>
    </row>
    <row r="1225" spans="1:12" x14ac:dyDescent="0.25">
      <c r="A1225" s="318" t="s">
        <v>114</v>
      </c>
      <c r="B1225" s="319">
        <v>1</v>
      </c>
      <c r="C1225" s="319">
        <v>18800</v>
      </c>
      <c r="D1225" s="325"/>
      <c r="E1225" s="319"/>
      <c r="F1225" s="319"/>
      <c r="G1225" s="319"/>
      <c r="H1225" s="326">
        <v>1</v>
      </c>
      <c r="I1225" s="326"/>
      <c r="J1225" s="246">
        <v>4000</v>
      </c>
    </row>
    <row r="1226" spans="1:12" x14ac:dyDescent="0.25">
      <c r="A1226" s="318" t="s">
        <v>138</v>
      </c>
      <c r="B1226" s="319">
        <v>1</v>
      </c>
      <c r="C1226" s="319">
        <v>17000</v>
      </c>
      <c r="D1226" s="320"/>
      <c r="E1226" s="319">
        <v>1</v>
      </c>
      <c r="F1226" s="319">
        <v>4000</v>
      </c>
      <c r="G1226" s="319"/>
      <c r="H1226" s="307"/>
      <c r="I1226" s="307"/>
      <c r="J1226" s="143"/>
    </row>
    <row r="1227" spans="1:12" x14ac:dyDescent="0.25">
      <c r="A1227" s="318" t="s">
        <v>136</v>
      </c>
      <c r="B1227" s="319">
        <v>1</v>
      </c>
      <c r="C1227" s="319"/>
      <c r="D1227" s="320">
        <v>16500</v>
      </c>
      <c r="E1227" s="319"/>
      <c r="F1227" s="319"/>
      <c r="G1227" s="319"/>
      <c r="H1227" s="317"/>
      <c r="I1227" s="317"/>
      <c r="J1227" s="143" t="s">
        <v>945</v>
      </c>
    </row>
    <row r="1228" spans="1:12" x14ac:dyDescent="0.25">
      <c r="A1228" s="318" t="s">
        <v>600</v>
      </c>
      <c r="B1228" s="319">
        <v>1</v>
      </c>
      <c r="C1228" s="319">
        <v>20600</v>
      </c>
      <c r="D1228" s="320"/>
      <c r="E1228" s="319">
        <v>1</v>
      </c>
      <c r="F1228" s="319">
        <v>4000</v>
      </c>
      <c r="G1228" s="319"/>
      <c r="H1228" s="144" t="s">
        <v>109</v>
      </c>
      <c r="I1228" s="144"/>
      <c r="J1228" s="143">
        <v>5000</v>
      </c>
    </row>
    <row r="1229" spans="1:12" x14ac:dyDescent="0.25">
      <c r="A1229" s="318" t="s">
        <v>785</v>
      </c>
      <c r="B1229" s="319">
        <v>1</v>
      </c>
      <c r="C1229" s="319">
        <v>23500</v>
      </c>
      <c r="D1229" s="320"/>
      <c r="E1229" s="319"/>
      <c r="F1229" s="319"/>
      <c r="G1229" s="319"/>
      <c r="H1229" s="144"/>
      <c r="I1229" s="144"/>
      <c r="J1229" s="143"/>
    </row>
    <row r="1230" spans="1:12" x14ac:dyDescent="0.25">
      <c r="A1230" s="318" t="s">
        <v>123</v>
      </c>
      <c r="B1230" s="319">
        <v>1</v>
      </c>
      <c r="C1230" s="319">
        <v>13800</v>
      </c>
      <c r="D1230" s="6"/>
      <c r="E1230" s="319"/>
      <c r="F1230" s="319"/>
      <c r="G1230" s="319"/>
      <c r="H1230" s="144"/>
      <c r="I1230" s="144"/>
      <c r="J1230" s="143"/>
    </row>
    <row r="1231" spans="1:12" x14ac:dyDescent="0.25">
      <c r="A1231" s="318" t="s">
        <v>423</v>
      </c>
      <c r="B1231" s="319">
        <v>1</v>
      </c>
      <c r="C1231" s="319">
        <v>14300</v>
      </c>
      <c r="D1231" s="306"/>
      <c r="E1231" s="319">
        <v>1</v>
      </c>
      <c r="F1231" s="319">
        <v>4500</v>
      </c>
      <c r="G1231" s="319"/>
      <c r="H1231" s="144"/>
      <c r="I1231" s="144"/>
      <c r="J1231" s="143"/>
    </row>
    <row r="1232" spans="1:12" x14ac:dyDescent="0.25">
      <c r="A1232" s="318" t="s">
        <v>946</v>
      </c>
      <c r="B1232" s="319">
        <v>1</v>
      </c>
      <c r="C1232" s="319"/>
      <c r="D1232" s="306">
        <v>15000</v>
      </c>
      <c r="E1232" s="319"/>
      <c r="F1232" s="319"/>
      <c r="G1232" s="319"/>
      <c r="H1232" s="144"/>
      <c r="I1232" s="144"/>
      <c r="J1232" s="143" t="s">
        <v>947</v>
      </c>
    </row>
    <row r="1233" spans="1:10" x14ac:dyDescent="0.25">
      <c r="A1233" s="318" t="s">
        <v>144</v>
      </c>
      <c r="B1233" s="319">
        <v>1</v>
      </c>
      <c r="C1233" s="319">
        <v>21500</v>
      </c>
      <c r="D1233" s="306"/>
      <c r="E1233" s="319">
        <v>2</v>
      </c>
      <c r="F1233" s="319">
        <v>8500</v>
      </c>
      <c r="G1233" s="319"/>
      <c r="H1233" s="144"/>
      <c r="I1233" s="144"/>
      <c r="J1233" s="143" t="s">
        <v>948</v>
      </c>
    </row>
    <row r="1234" spans="1:10" x14ac:dyDescent="0.25">
      <c r="A1234" s="318" t="s">
        <v>330</v>
      </c>
      <c r="B1234" s="319">
        <v>1</v>
      </c>
      <c r="C1234" s="319">
        <v>26000</v>
      </c>
      <c r="D1234" s="306"/>
      <c r="E1234" s="319"/>
      <c r="F1234" s="319"/>
      <c r="G1234" s="319"/>
      <c r="H1234" s="307"/>
      <c r="I1234" s="307"/>
      <c r="J1234" s="306"/>
    </row>
    <row r="1235" spans="1:10" x14ac:dyDescent="0.25">
      <c r="A1235" s="318" t="s">
        <v>306</v>
      </c>
      <c r="B1235" s="319">
        <v>1</v>
      </c>
      <c r="C1235" s="319">
        <v>26900</v>
      </c>
      <c r="D1235" s="306"/>
      <c r="E1235" s="319"/>
      <c r="F1235" s="319"/>
      <c r="G1235" s="319"/>
      <c r="H1235" s="307"/>
      <c r="I1235" s="307"/>
      <c r="J1235" s="306"/>
    </row>
    <row r="1236" spans="1:10" x14ac:dyDescent="0.25">
      <c r="A1236" s="318" t="s">
        <v>949</v>
      </c>
      <c r="B1236" s="319">
        <v>1</v>
      </c>
      <c r="C1236" s="319">
        <v>15500</v>
      </c>
      <c r="D1236" s="306"/>
      <c r="E1236" s="319">
        <v>1</v>
      </c>
      <c r="F1236" s="319">
        <v>4500</v>
      </c>
      <c r="G1236" s="319"/>
      <c r="H1236" s="307"/>
      <c r="I1236" s="307"/>
      <c r="J1236" s="306"/>
    </row>
    <row r="1237" spans="1:10" x14ac:dyDescent="0.25">
      <c r="A1237" s="318" t="s">
        <v>144</v>
      </c>
      <c r="B1237" s="319">
        <v>1</v>
      </c>
      <c r="C1237" s="319">
        <v>15500</v>
      </c>
      <c r="D1237" s="306">
        <v>10000</v>
      </c>
      <c r="E1237" s="319">
        <v>1</v>
      </c>
      <c r="F1237" s="319">
        <v>4500</v>
      </c>
      <c r="G1237" s="319"/>
      <c r="H1237" s="307"/>
      <c r="I1237" s="307"/>
      <c r="J1237" s="143" t="s">
        <v>945</v>
      </c>
    </row>
    <row r="1238" spans="1:10" x14ac:dyDescent="0.25">
      <c r="A1238" s="318" t="s">
        <v>357</v>
      </c>
      <c r="B1238" s="319">
        <v>1</v>
      </c>
      <c r="C1238" s="319">
        <v>10000</v>
      </c>
      <c r="D1238" s="306"/>
      <c r="E1238" s="319">
        <v>1</v>
      </c>
      <c r="F1238" s="319">
        <v>4000</v>
      </c>
      <c r="G1238" s="319"/>
      <c r="H1238" s="307"/>
      <c r="I1238" s="307"/>
      <c r="J1238" s="324" t="s">
        <v>950</v>
      </c>
    </row>
    <row r="1239" spans="1:10" x14ac:dyDescent="0.25">
      <c r="A1239" s="318" t="s">
        <v>951</v>
      </c>
      <c r="B1239" s="319">
        <v>1</v>
      </c>
      <c r="C1239" s="319">
        <v>10500</v>
      </c>
      <c r="D1239" s="306"/>
      <c r="E1239" s="319">
        <v>1</v>
      </c>
      <c r="F1239" s="319">
        <v>4000</v>
      </c>
      <c r="G1239" s="319"/>
      <c r="H1239" s="307"/>
      <c r="I1239" s="307"/>
      <c r="J1239" s="306"/>
    </row>
    <row r="1240" spans="1:10" x14ac:dyDescent="0.25">
      <c r="A1240" s="53" t="s">
        <v>219</v>
      </c>
      <c r="B1240" s="213">
        <f t="shared" ref="B1240:J1240" si="26">SUM(B1225:B1239)</f>
        <v>15</v>
      </c>
      <c r="C1240" s="213">
        <f t="shared" si="26"/>
        <v>233900</v>
      </c>
      <c r="D1240" s="213">
        <f t="shared" si="26"/>
        <v>41500</v>
      </c>
      <c r="E1240" s="213">
        <f t="shared" si="26"/>
        <v>9</v>
      </c>
      <c r="F1240" s="213">
        <f t="shared" si="26"/>
        <v>38000</v>
      </c>
      <c r="G1240" s="213"/>
      <c r="H1240" s="213">
        <f t="shared" si="26"/>
        <v>1</v>
      </c>
      <c r="I1240" s="213"/>
      <c r="J1240" s="213">
        <f t="shared" si="26"/>
        <v>9000</v>
      </c>
    </row>
    <row r="1241" spans="1:10" x14ac:dyDescent="0.25">
      <c r="A1241" s="79"/>
      <c r="B1241" s="80"/>
      <c r="C1241" s="80"/>
      <c r="D1241" s="80"/>
      <c r="E1241" s="80"/>
      <c r="F1241" s="80"/>
      <c r="G1241" s="80"/>
      <c r="H1241" s="80"/>
      <c r="I1241" s="80"/>
      <c r="J1241" s="80"/>
    </row>
    <row r="1242" spans="1:10" x14ac:dyDescent="0.25">
      <c r="A1242" s="23">
        <f>C1240</f>
        <v>233900</v>
      </c>
      <c r="B1242" s="22" t="s">
        <v>38</v>
      </c>
      <c r="C1242" s="141" t="s">
        <v>547</v>
      </c>
      <c r="D1242" s="141"/>
      <c r="E1242" s="81"/>
      <c r="F1242" s="81"/>
      <c r="G1242" s="81"/>
      <c r="H1242" s="85"/>
      <c r="I1242" s="85"/>
      <c r="J1242" s="84"/>
    </row>
    <row r="1247" spans="1:10" x14ac:dyDescent="0.25">
      <c r="A1247" s="2203" t="s">
        <v>952</v>
      </c>
      <c r="B1247" s="2204"/>
      <c r="C1247" s="2204"/>
      <c r="D1247" s="2204"/>
      <c r="E1247" s="2204"/>
      <c r="F1247" s="2204"/>
      <c r="G1247" s="2204"/>
      <c r="H1247" s="2204"/>
      <c r="I1247" s="2204"/>
      <c r="J1247" s="2204"/>
    </row>
    <row r="1248" spans="1:10" x14ac:dyDescent="0.25">
      <c r="A1248" s="6" t="s">
        <v>14</v>
      </c>
      <c r="B1248" s="6" t="s">
        <v>5</v>
      </c>
      <c r="C1248" s="6" t="s">
        <v>10</v>
      </c>
      <c r="D1248" s="6" t="s">
        <v>11</v>
      </c>
      <c r="E1248" s="6" t="s">
        <v>753</v>
      </c>
      <c r="F1248" s="6" t="s">
        <v>27</v>
      </c>
      <c r="G1248" s="6"/>
      <c r="H1248" s="21" t="s">
        <v>33</v>
      </c>
      <c r="I1248" s="21"/>
      <c r="J1248" s="6" t="s">
        <v>32</v>
      </c>
    </row>
    <row r="1249" spans="1:10" x14ac:dyDescent="0.25">
      <c r="A1249" s="318" t="s">
        <v>467</v>
      </c>
      <c r="B1249" s="319">
        <v>1</v>
      </c>
      <c r="C1249" s="319">
        <v>11500</v>
      </c>
      <c r="D1249" s="325"/>
      <c r="E1249" s="319">
        <v>1</v>
      </c>
      <c r="F1249" s="319">
        <v>4000</v>
      </c>
      <c r="G1249" s="319"/>
      <c r="H1249" s="326">
        <v>1</v>
      </c>
      <c r="I1249" s="326"/>
      <c r="J1249" s="246">
        <v>4500</v>
      </c>
    </row>
    <row r="1250" spans="1:10" x14ac:dyDescent="0.25">
      <c r="A1250" s="318" t="s">
        <v>734</v>
      </c>
      <c r="B1250" s="319">
        <v>1</v>
      </c>
      <c r="C1250" s="319">
        <v>12000</v>
      </c>
      <c r="D1250" s="320"/>
      <c r="E1250" s="319">
        <v>1</v>
      </c>
      <c r="F1250" s="319">
        <v>4500</v>
      </c>
      <c r="G1250" s="319"/>
      <c r="H1250" s="144">
        <v>1</v>
      </c>
      <c r="I1250" s="144"/>
      <c r="J1250" s="143">
        <v>4000</v>
      </c>
    </row>
    <row r="1251" spans="1:10" x14ac:dyDescent="0.25">
      <c r="A1251" s="318" t="s">
        <v>144</v>
      </c>
      <c r="B1251" s="319">
        <v>1</v>
      </c>
      <c r="C1251" s="319">
        <v>30000</v>
      </c>
      <c r="D1251" s="320"/>
      <c r="E1251" s="319"/>
      <c r="F1251" s="319"/>
      <c r="G1251" s="319"/>
      <c r="H1251" s="144">
        <v>1</v>
      </c>
      <c r="I1251" s="144"/>
      <c r="J1251" s="143">
        <v>2000</v>
      </c>
    </row>
    <row r="1252" spans="1:10" x14ac:dyDescent="0.25">
      <c r="A1252" s="318" t="s">
        <v>136</v>
      </c>
      <c r="B1252" s="319">
        <v>1</v>
      </c>
      <c r="C1252" s="319"/>
      <c r="D1252" s="320">
        <v>12500</v>
      </c>
      <c r="E1252" s="319">
        <v>1</v>
      </c>
      <c r="F1252" s="319">
        <v>4000</v>
      </c>
      <c r="G1252" s="319"/>
      <c r="H1252" s="144">
        <v>3</v>
      </c>
      <c r="I1252" s="144"/>
      <c r="J1252" s="143">
        <v>15000</v>
      </c>
    </row>
    <row r="1253" spans="1:10" x14ac:dyDescent="0.25">
      <c r="A1253" s="318" t="s">
        <v>953</v>
      </c>
      <c r="B1253" s="319">
        <v>1</v>
      </c>
      <c r="C1253" s="319">
        <v>21900</v>
      </c>
      <c r="D1253" s="320"/>
      <c r="E1253" s="319">
        <v>1</v>
      </c>
      <c r="F1253" s="319">
        <v>5000</v>
      </c>
      <c r="G1253" s="319"/>
      <c r="H1253" s="144">
        <v>1</v>
      </c>
      <c r="I1253" s="144"/>
      <c r="J1253" s="143">
        <v>4500</v>
      </c>
    </row>
    <row r="1254" spans="1:10" x14ac:dyDescent="0.25">
      <c r="A1254" s="318" t="s">
        <v>785</v>
      </c>
      <c r="B1254" s="319">
        <v>1</v>
      </c>
      <c r="C1254" s="319"/>
      <c r="D1254" s="327">
        <v>23500</v>
      </c>
      <c r="E1254" s="319"/>
      <c r="F1254" s="319"/>
      <c r="G1254" s="319"/>
      <c r="H1254" s="144">
        <v>1</v>
      </c>
      <c r="I1254" s="144"/>
      <c r="J1254" s="143">
        <v>4000</v>
      </c>
    </row>
    <row r="1255" spans="1:10" x14ac:dyDescent="0.25">
      <c r="A1255" s="318" t="s">
        <v>841</v>
      </c>
      <c r="B1255" s="319">
        <v>1</v>
      </c>
      <c r="C1255" s="319"/>
      <c r="D1255" s="306">
        <v>16500</v>
      </c>
      <c r="E1255" s="319"/>
      <c r="F1255" s="319"/>
      <c r="G1255" s="319"/>
      <c r="H1255" s="144" t="s">
        <v>109</v>
      </c>
      <c r="I1255" s="144"/>
      <c r="J1255" s="143">
        <v>2100</v>
      </c>
    </row>
    <row r="1256" spans="1:10" x14ac:dyDescent="0.25">
      <c r="A1256" s="318" t="s">
        <v>410</v>
      </c>
      <c r="B1256" s="319">
        <v>1</v>
      </c>
      <c r="C1256" s="319">
        <v>14600</v>
      </c>
      <c r="D1256" s="306"/>
      <c r="E1256" s="319">
        <v>1</v>
      </c>
      <c r="F1256" s="319">
        <v>4000</v>
      </c>
      <c r="G1256" s="319"/>
      <c r="H1256" s="144"/>
      <c r="I1256" s="144"/>
      <c r="J1256" s="143"/>
    </row>
    <row r="1257" spans="1:10" x14ac:dyDescent="0.25">
      <c r="A1257" s="318" t="s">
        <v>423</v>
      </c>
      <c r="B1257" s="319">
        <v>1</v>
      </c>
      <c r="C1257" s="319">
        <v>18800</v>
      </c>
      <c r="D1257" s="306"/>
      <c r="E1257" s="319"/>
      <c r="F1257" s="319"/>
      <c r="G1257" s="319"/>
      <c r="H1257" s="144"/>
      <c r="I1257" s="144"/>
      <c r="J1257" s="143"/>
    </row>
    <row r="1258" spans="1:10" x14ac:dyDescent="0.25">
      <c r="A1258" s="318" t="s">
        <v>785</v>
      </c>
      <c r="B1258" s="319">
        <v>1</v>
      </c>
      <c r="C1258" s="319">
        <v>19500</v>
      </c>
      <c r="D1258" s="306"/>
      <c r="E1258" s="319">
        <v>1</v>
      </c>
      <c r="F1258" s="319">
        <v>4000</v>
      </c>
      <c r="G1258" s="319"/>
      <c r="H1258" s="307"/>
      <c r="I1258" s="307"/>
      <c r="J1258" s="306"/>
    </row>
    <row r="1259" spans="1:10" x14ac:dyDescent="0.25">
      <c r="A1259" s="318" t="s">
        <v>563</v>
      </c>
      <c r="B1259" s="319">
        <v>1</v>
      </c>
      <c r="C1259" s="319">
        <v>18800</v>
      </c>
      <c r="D1259" s="306"/>
      <c r="E1259" s="319"/>
      <c r="F1259" s="319"/>
      <c r="G1259" s="319"/>
      <c r="H1259" s="307"/>
      <c r="I1259" s="307"/>
      <c r="J1259" s="306"/>
    </row>
    <row r="1260" spans="1:10" x14ac:dyDescent="0.25">
      <c r="A1260" s="318" t="s">
        <v>734</v>
      </c>
      <c r="B1260" s="319">
        <v>1</v>
      </c>
      <c r="C1260" s="319">
        <v>12500</v>
      </c>
      <c r="D1260" s="306"/>
      <c r="E1260" s="319">
        <v>1</v>
      </c>
      <c r="F1260" s="319">
        <v>4000</v>
      </c>
      <c r="G1260" s="319"/>
      <c r="H1260" s="307"/>
      <c r="I1260" s="307"/>
      <c r="J1260" s="306"/>
    </row>
    <row r="1261" spans="1:10" x14ac:dyDescent="0.25">
      <c r="A1261" s="318" t="s">
        <v>954</v>
      </c>
      <c r="B1261" s="319">
        <v>1</v>
      </c>
      <c r="C1261" s="319">
        <v>22000</v>
      </c>
      <c r="D1261" s="306"/>
      <c r="E1261" s="319">
        <v>1</v>
      </c>
      <c r="F1261" s="319">
        <v>4000</v>
      </c>
      <c r="G1261" s="319"/>
      <c r="H1261" s="307"/>
      <c r="I1261" s="307"/>
      <c r="J1261" s="306"/>
    </row>
    <row r="1262" spans="1:10" x14ac:dyDescent="0.25">
      <c r="A1262" s="318" t="s">
        <v>563</v>
      </c>
      <c r="B1262" s="319">
        <v>1</v>
      </c>
      <c r="C1262" s="319"/>
      <c r="D1262" s="306"/>
      <c r="E1262" s="319">
        <v>1</v>
      </c>
      <c r="F1262" s="319">
        <v>4000</v>
      </c>
      <c r="G1262" s="319"/>
      <c r="H1262" s="307"/>
      <c r="I1262" s="307"/>
      <c r="J1262" s="143" t="s">
        <v>956</v>
      </c>
    </row>
    <row r="1263" spans="1:10" x14ac:dyDescent="0.25">
      <c r="A1263" s="318" t="s">
        <v>151</v>
      </c>
      <c r="B1263" s="319">
        <v>1</v>
      </c>
      <c r="C1263" s="319">
        <v>17000</v>
      </c>
      <c r="D1263" s="306"/>
      <c r="E1263" s="319">
        <v>1</v>
      </c>
      <c r="F1263" s="319">
        <v>4000</v>
      </c>
      <c r="G1263" s="319"/>
      <c r="H1263" s="307"/>
      <c r="I1263" s="307"/>
      <c r="J1263" s="324"/>
    </row>
    <row r="1264" spans="1:10" x14ac:dyDescent="0.25">
      <c r="A1264" s="318" t="s">
        <v>104</v>
      </c>
      <c r="B1264" s="319">
        <v>1</v>
      </c>
      <c r="C1264" s="319">
        <v>10500</v>
      </c>
      <c r="D1264" s="306"/>
      <c r="E1264" s="319">
        <v>3</v>
      </c>
      <c r="F1264" s="319">
        <v>13500</v>
      </c>
      <c r="G1264" s="319"/>
      <c r="H1264" s="307"/>
      <c r="I1264" s="307"/>
      <c r="J1264" s="143" t="s">
        <v>955</v>
      </c>
    </row>
    <row r="1265" spans="1:11" x14ac:dyDescent="0.25">
      <c r="A1265" s="53" t="s">
        <v>219</v>
      </c>
      <c r="B1265" s="213">
        <f t="shared" ref="B1265:J1265" si="27">SUM(B1249:B1264)</f>
        <v>16</v>
      </c>
      <c r="C1265" s="213">
        <f t="shared" si="27"/>
        <v>209100</v>
      </c>
      <c r="D1265" s="213">
        <f t="shared" si="27"/>
        <v>52500</v>
      </c>
      <c r="E1265" s="213">
        <f t="shared" si="27"/>
        <v>13</v>
      </c>
      <c r="F1265" s="213">
        <f t="shared" si="27"/>
        <v>55000</v>
      </c>
      <c r="G1265" s="213"/>
      <c r="H1265" s="213">
        <f t="shared" si="27"/>
        <v>8</v>
      </c>
      <c r="I1265" s="213"/>
      <c r="J1265" s="213">
        <f t="shared" si="27"/>
        <v>36100</v>
      </c>
    </row>
    <row r="1266" spans="1:11" x14ac:dyDescent="0.25">
      <c r="A1266" s="79"/>
      <c r="B1266" s="80"/>
      <c r="C1266" s="80"/>
      <c r="D1266" s="80"/>
      <c r="E1266" s="80"/>
      <c r="F1266" s="80"/>
      <c r="G1266" s="80"/>
      <c r="H1266" s="80"/>
      <c r="I1266" s="80"/>
      <c r="J1266" s="80"/>
      <c r="K1266" s="18">
        <f>A1267-J1265</f>
        <v>173000</v>
      </c>
    </row>
    <row r="1267" spans="1:11" x14ac:dyDescent="0.25">
      <c r="A1267" s="23">
        <f>C1265</f>
        <v>209100</v>
      </c>
      <c r="B1267" s="22" t="s">
        <v>38</v>
      </c>
      <c r="C1267" s="141" t="s">
        <v>547</v>
      </c>
      <c r="D1267" s="141"/>
      <c r="E1267" s="81"/>
      <c r="F1267" s="81"/>
      <c r="G1267" s="81"/>
      <c r="H1267" s="85"/>
      <c r="I1267" s="85"/>
      <c r="J1267" s="84"/>
    </row>
    <row r="1270" spans="1:11" x14ac:dyDescent="0.25">
      <c r="A1270" s="2203" t="s">
        <v>957</v>
      </c>
      <c r="B1270" s="2204"/>
      <c r="C1270" s="2204"/>
      <c r="D1270" s="2204"/>
      <c r="E1270" s="2204"/>
      <c r="F1270" s="2204"/>
      <c r="G1270" s="2204"/>
      <c r="H1270" s="2204"/>
      <c r="I1270" s="2204"/>
      <c r="J1270" s="2204"/>
    </row>
    <row r="1271" spans="1:11" x14ac:dyDescent="0.25">
      <c r="A1271" s="6" t="s">
        <v>14</v>
      </c>
      <c r="B1271" s="6" t="s">
        <v>5</v>
      </c>
      <c r="C1271" s="6" t="s">
        <v>10</v>
      </c>
      <c r="D1271" s="6" t="s">
        <v>11</v>
      </c>
      <c r="E1271" s="6" t="s">
        <v>753</v>
      </c>
      <c r="F1271" s="6" t="s">
        <v>27</v>
      </c>
      <c r="G1271" s="6"/>
      <c r="H1271" s="21" t="s">
        <v>33</v>
      </c>
      <c r="I1271" s="21"/>
      <c r="J1271" s="6" t="s">
        <v>32</v>
      </c>
    </row>
    <row r="1272" spans="1:11" x14ac:dyDescent="0.25">
      <c r="A1272" s="318" t="s">
        <v>107</v>
      </c>
      <c r="B1272" s="319">
        <v>1</v>
      </c>
      <c r="C1272" s="319">
        <v>9800</v>
      </c>
      <c r="D1272" s="325"/>
      <c r="E1272" s="319">
        <v>1</v>
      </c>
      <c r="F1272" s="319">
        <v>4000</v>
      </c>
      <c r="G1272" s="319"/>
      <c r="H1272" s="326">
        <v>1</v>
      </c>
      <c r="I1272" s="326"/>
      <c r="J1272" s="246">
        <v>4000</v>
      </c>
    </row>
    <row r="1273" spans="1:11" x14ac:dyDescent="0.25">
      <c r="A1273" s="318" t="s">
        <v>94</v>
      </c>
      <c r="B1273" s="319">
        <v>1</v>
      </c>
      <c r="C1273" s="319">
        <v>25000</v>
      </c>
      <c r="D1273" s="320"/>
      <c r="E1273" s="319">
        <v>1</v>
      </c>
      <c r="F1273" s="319">
        <v>5000</v>
      </c>
      <c r="G1273" s="319"/>
      <c r="H1273" s="144" t="s">
        <v>109</v>
      </c>
      <c r="I1273" s="144"/>
      <c r="J1273" s="143">
        <v>1400</v>
      </c>
    </row>
    <row r="1274" spans="1:11" x14ac:dyDescent="0.25">
      <c r="A1274" s="318" t="s">
        <v>798</v>
      </c>
      <c r="B1274" s="319">
        <v>1</v>
      </c>
      <c r="C1274" s="319">
        <v>13000</v>
      </c>
      <c r="D1274" s="320"/>
      <c r="E1274" s="319">
        <v>1</v>
      </c>
      <c r="F1274" s="319">
        <v>2000</v>
      </c>
      <c r="G1274" s="319"/>
      <c r="H1274" s="144" t="s">
        <v>958</v>
      </c>
      <c r="I1274" s="144"/>
      <c r="J1274" s="143">
        <v>3500</v>
      </c>
    </row>
    <row r="1275" spans="1:11" x14ac:dyDescent="0.25">
      <c r="A1275" s="318" t="s">
        <v>609</v>
      </c>
      <c r="B1275" s="319">
        <v>1</v>
      </c>
      <c r="C1275" s="319">
        <v>18800</v>
      </c>
      <c r="D1275" s="320"/>
      <c r="E1275" s="319"/>
      <c r="F1275" s="319"/>
      <c r="G1275" s="319"/>
      <c r="H1275" s="144"/>
      <c r="I1275" s="144"/>
      <c r="J1275" s="143"/>
    </row>
    <row r="1276" spans="1:11" x14ac:dyDescent="0.25">
      <c r="A1276" s="318" t="s">
        <v>132</v>
      </c>
      <c r="B1276" s="319">
        <v>1</v>
      </c>
      <c r="C1276" s="319">
        <v>9800</v>
      </c>
      <c r="D1276" s="320"/>
      <c r="E1276" s="319">
        <v>1</v>
      </c>
      <c r="F1276" s="319">
        <v>4000</v>
      </c>
      <c r="G1276" s="319"/>
      <c r="H1276" s="144"/>
      <c r="I1276" s="144"/>
      <c r="J1276" s="143"/>
    </row>
    <row r="1277" spans="1:11" x14ac:dyDescent="0.25">
      <c r="A1277" s="318" t="s">
        <v>748</v>
      </c>
      <c r="B1277" s="319">
        <v>1</v>
      </c>
      <c r="C1277" s="319">
        <v>20900</v>
      </c>
      <c r="D1277" s="327"/>
      <c r="E1277" s="319"/>
      <c r="F1277" s="319"/>
      <c r="G1277" s="319"/>
      <c r="H1277" s="144"/>
      <c r="I1277" s="144"/>
      <c r="J1277" s="143"/>
    </row>
    <row r="1278" spans="1:11" x14ac:dyDescent="0.25">
      <c r="A1278" s="318" t="s">
        <v>266</v>
      </c>
      <c r="B1278" s="319">
        <v>1</v>
      </c>
      <c r="C1278" s="319">
        <v>14500</v>
      </c>
      <c r="D1278" s="306"/>
      <c r="E1278" s="319"/>
      <c r="F1278" s="319"/>
      <c r="G1278" s="319"/>
      <c r="H1278" s="144"/>
      <c r="I1278" s="144"/>
      <c r="J1278" s="143"/>
    </row>
    <row r="1279" spans="1:11" x14ac:dyDescent="0.25">
      <c r="A1279" s="318"/>
      <c r="B1279" s="319"/>
      <c r="C1279" s="319"/>
      <c r="D1279" s="306"/>
      <c r="E1279" s="319"/>
      <c r="F1279" s="319"/>
      <c r="G1279" s="319"/>
      <c r="H1279" s="307"/>
      <c r="I1279" s="307"/>
      <c r="J1279" s="143"/>
    </row>
    <row r="1280" spans="1:11" x14ac:dyDescent="0.25">
      <c r="A1280" s="53" t="s">
        <v>219</v>
      </c>
      <c r="B1280" s="213">
        <f>SUM(B1272:B1279)</f>
        <v>7</v>
      </c>
      <c r="C1280" s="213">
        <f>SUM(C1272:C1279)</f>
        <v>111800</v>
      </c>
      <c r="D1280" s="213"/>
      <c r="E1280" s="213">
        <f>SUM(E1272:E1279)</f>
        <v>4</v>
      </c>
      <c r="F1280" s="213">
        <f>SUM(F1272:F1279)</f>
        <v>15000</v>
      </c>
      <c r="G1280" s="213"/>
      <c r="H1280" s="213">
        <f>SUM(H1272:H1279)</f>
        <v>1</v>
      </c>
      <c r="I1280" s="213"/>
      <c r="J1280" s="213">
        <f>SUM(J1272:J1279)</f>
        <v>8900</v>
      </c>
      <c r="K1280" s="18">
        <f>A1282-J1280</f>
        <v>102900</v>
      </c>
    </row>
    <row r="1281" spans="1:11" x14ac:dyDescent="0.25">
      <c r="A1281" s="79"/>
      <c r="B1281" s="80"/>
      <c r="C1281" s="80"/>
      <c r="D1281" s="80"/>
      <c r="E1281" s="80"/>
      <c r="F1281" s="80"/>
      <c r="G1281" s="80"/>
      <c r="H1281" s="80"/>
      <c r="I1281" s="80"/>
      <c r="J1281" s="80"/>
    </row>
    <row r="1282" spans="1:11" x14ac:dyDescent="0.25">
      <c r="A1282" s="23">
        <f>C1280</f>
        <v>111800</v>
      </c>
      <c r="B1282" s="22" t="s">
        <v>38</v>
      </c>
      <c r="C1282" s="141" t="s">
        <v>547</v>
      </c>
      <c r="D1282" s="141"/>
      <c r="E1282" s="81"/>
      <c r="F1282" s="81"/>
      <c r="G1282" s="81"/>
      <c r="H1282" s="85"/>
      <c r="I1282" s="85"/>
      <c r="J1282" s="84"/>
    </row>
    <row r="1285" spans="1:11" x14ac:dyDescent="0.25">
      <c r="A1285" s="2203" t="s">
        <v>959</v>
      </c>
      <c r="B1285" s="2204"/>
      <c r="C1285" s="2204"/>
      <c r="D1285" s="2204"/>
      <c r="E1285" s="2204"/>
      <c r="F1285" s="2204"/>
      <c r="G1285" s="2204"/>
      <c r="H1285" s="2204"/>
      <c r="I1285" s="2204"/>
      <c r="J1285" s="2204"/>
    </row>
    <row r="1286" spans="1:11" x14ac:dyDescent="0.25">
      <c r="A1286" s="6" t="s">
        <v>14</v>
      </c>
      <c r="B1286" s="6" t="s">
        <v>5</v>
      </c>
      <c r="C1286" s="6" t="s">
        <v>10</v>
      </c>
      <c r="D1286" s="6" t="s">
        <v>11</v>
      </c>
      <c r="E1286" s="6" t="s">
        <v>753</v>
      </c>
      <c r="F1286" s="6" t="s">
        <v>27</v>
      </c>
      <c r="G1286" s="6"/>
      <c r="H1286" s="21" t="s">
        <v>33</v>
      </c>
      <c r="I1286" s="21"/>
      <c r="J1286" s="6" t="s">
        <v>32</v>
      </c>
    </row>
    <row r="1287" spans="1:11" x14ac:dyDescent="0.25">
      <c r="A1287" s="318" t="s">
        <v>266</v>
      </c>
      <c r="B1287" s="3">
        <v>1</v>
      </c>
      <c r="C1287" s="319">
        <v>10500</v>
      </c>
      <c r="D1287" s="325"/>
      <c r="E1287" s="319">
        <v>1</v>
      </c>
      <c r="F1287" s="319">
        <v>4000</v>
      </c>
      <c r="G1287" s="319"/>
      <c r="H1287" s="326">
        <v>1</v>
      </c>
      <c r="I1287" s="326"/>
      <c r="J1287" s="246">
        <v>4000</v>
      </c>
    </row>
    <row r="1288" spans="1:11" x14ac:dyDescent="0.25">
      <c r="A1288" s="318" t="s">
        <v>467</v>
      </c>
      <c r="B1288" s="319">
        <v>1</v>
      </c>
      <c r="C1288" s="319">
        <v>11500</v>
      </c>
      <c r="D1288" s="320"/>
      <c r="E1288" s="319">
        <v>1</v>
      </c>
      <c r="F1288" s="319">
        <v>4000</v>
      </c>
      <c r="G1288" s="319"/>
      <c r="H1288" s="144" t="s">
        <v>109</v>
      </c>
      <c r="I1288" s="144"/>
      <c r="J1288" s="143">
        <v>3500</v>
      </c>
    </row>
    <row r="1289" spans="1:11" x14ac:dyDescent="0.25">
      <c r="A1289" s="318" t="s">
        <v>724</v>
      </c>
      <c r="B1289" s="319">
        <v>2</v>
      </c>
      <c r="C1289" s="319">
        <v>53800</v>
      </c>
      <c r="D1289" s="320"/>
      <c r="E1289" s="319"/>
      <c r="F1289" s="319"/>
      <c r="G1289" s="319"/>
      <c r="H1289" s="144">
        <v>1</v>
      </c>
      <c r="I1289" s="144"/>
      <c r="J1289" s="143">
        <v>4000</v>
      </c>
    </row>
    <row r="1290" spans="1:11" x14ac:dyDescent="0.25">
      <c r="A1290" s="318" t="s">
        <v>93</v>
      </c>
      <c r="B1290" s="319">
        <v>1</v>
      </c>
      <c r="C1290" s="319">
        <v>18800</v>
      </c>
      <c r="D1290" s="320"/>
      <c r="E1290" s="319"/>
      <c r="F1290" s="319"/>
      <c r="G1290" s="319"/>
      <c r="H1290" s="144">
        <v>1</v>
      </c>
      <c r="I1290" s="144"/>
      <c r="J1290" s="143">
        <v>5000</v>
      </c>
    </row>
    <row r="1291" spans="1:11" x14ac:dyDescent="0.25">
      <c r="A1291" s="318" t="s">
        <v>93</v>
      </c>
      <c r="B1291" s="319">
        <v>1</v>
      </c>
      <c r="C1291" s="319">
        <v>14800</v>
      </c>
      <c r="D1291" s="320"/>
      <c r="E1291" s="319">
        <v>1</v>
      </c>
      <c r="F1291" s="319">
        <v>4000</v>
      </c>
      <c r="G1291" s="319"/>
      <c r="H1291" s="144">
        <v>1</v>
      </c>
      <c r="I1291" s="144"/>
      <c r="J1291" s="143">
        <v>4500</v>
      </c>
    </row>
    <row r="1292" spans="1:11" x14ac:dyDescent="0.25">
      <c r="A1292" s="318" t="s">
        <v>609</v>
      </c>
      <c r="B1292" s="319">
        <v>1</v>
      </c>
      <c r="C1292" s="319">
        <v>18800</v>
      </c>
      <c r="D1292" s="327"/>
      <c r="E1292" s="319"/>
      <c r="F1292" s="319"/>
      <c r="G1292" s="319"/>
      <c r="H1292" s="144">
        <v>1</v>
      </c>
      <c r="I1292" s="144"/>
      <c r="J1292" s="143">
        <v>4000</v>
      </c>
    </row>
    <row r="1293" spans="1:11" x14ac:dyDescent="0.25">
      <c r="A1293" s="318" t="s">
        <v>454</v>
      </c>
      <c r="B1293" s="319">
        <v>1</v>
      </c>
      <c r="C1293" s="319">
        <v>24600</v>
      </c>
      <c r="D1293" s="306"/>
      <c r="E1293" s="319"/>
      <c r="F1293" s="319"/>
      <c r="G1293" s="319"/>
      <c r="H1293" s="144"/>
      <c r="I1293" s="144"/>
      <c r="J1293" s="143"/>
    </row>
    <row r="1294" spans="1:11" x14ac:dyDescent="0.25">
      <c r="A1294" s="26" t="s">
        <v>734</v>
      </c>
      <c r="B1294" s="319">
        <v>1</v>
      </c>
      <c r="C1294" s="319">
        <v>10000</v>
      </c>
      <c r="D1294" s="306"/>
      <c r="E1294" s="319"/>
      <c r="F1294" s="319"/>
      <c r="G1294" s="319"/>
      <c r="H1294" s="307"/>
      <c r="I1294" s="307"/>
      <c r="J1294" s="143" t="s">
        <v>960</v>
      </c>
    </row>
    <row r="1295" spans="1:11" x14ac:dyDescent="0.25">
      <c r="A1295" s="318" t="s">
        <v>563</v>
      </c>
      <c r="B1295" s="319">
        <v>1</v>
      </c>
      <c r="C1295" s="319"/>
      <c r="D1295" s="306">
        <v>12800</v>
      </c>
      <c r="E1295" s="319"/>
      <c r="F1295" s="319"/>
      <c r="G1295" s="319"/>
      <c r="H1295" s="307"/>
      <c r="I1295" s="307"/>
      <c r="J1295" s="143" t="s">
        <v>961</v>
      </c>
    </row>
    <row r="1296" spans="1:11" x14ac:dyDescent="0.25">
      <c r="A1296" s="53" t="s">
        <v>219</v>
      </c>
      <c r="B1296" s="213">
        <f>SUM(B1287:B1295)</f>
        <v>10</v>
      </c>
      <c r="C1296" s="213">
        <f>SUM(C1287:C1294)</f>
        <v>162800</v>
      </c>
      <c r="D1296" s="213">
        <f>SUM(D1295)</f>
        <v>12800</v>
      </c>
      <c r="E1296" s="213">
        <f>SUM(E1287:E1294)</f>
        <v>3</v>
      </c>
      <c r="F1296" s="213">
        <f>SUM(F1287:F1294)</f>
        <v>12000</v>
      </c>
      <c r="G1296" s="213"/>
      <c r="H1296" s="213">
        <f>SUM(H1287:H1294)</f>
        <v>5</v>
      </c>
      <c r="I1296" s="213"/>
      <c r="J1296" s="213">
        <f>SUM(J1287:J1294)</f>
        <v>25000</v>
      </c>
      <c r="K1296">
        <v>17500</v>
      </c>
    </row>
    <row r="1297" spans="1:11" x14ac:dyDescent="0.25">
      <c r="A1297" s="79"/>
      <c r="B1297" s="80"/>
      <c r="C1297" s="80"/>
      <c r="D1297" s="80"/>
      <c r="E1297" s="80"/>
      <c r="F1297" s="80"/>
      <c r="G1297" s="80"/>
      <c r="H1297" s="80"/>
      <c r="I1297" s="80"/>
      <c r="J1297" s="80"/>
    </row>
    <row r="1298" spans="1:11" x14ac:dyDescent="0.25">
      <c r="A1298" s="23">
        <f>C1296</f>
        <v>162800</v>
      </c>
      <c r="B1298" s="22" t="s">
        <v>38</v>
      </c>
      <c r="C1298" s="141" t="s">
        <v>547</v>
      </c>
      <c r="D1298" s="141"/>
      <c r="E1298" s="81"/>
      <c r="F1298" s="81"/>
      <c r="G1298" s="81"/>
      <c r="H1298" s="85"/>
      <c r="I1298" s="85"/>
      <c r="J1298" s="84"/>
      <c r="K1298" s="18">
        <f>A1298-K1296</f>
        <v>145300</v>
      </c>
    </row>
    <row r="1302" spans="1:11" x14ac:dyDescent="0.25">
      <c r="A1302" s="2203" t="s">
        <v>962</v>
      </c>
      <c r="B1302" s="2204"/>
      <c r="C1302" s="2204"/>
      <c r="D1302" s="2204"/>
      <c r="E1302" s="2204"/>
      <c r="F1302" s="2204"/>
      <c r="G1302" s="2204"/>
      <c r="H1302" s="2204"/>
      <c r="I1302" s="2204"/>
      <c r="J1302" s="2204"/>
    </row>
    <row r="1303" spans="1:11" x14ac:dyDescent="0.25">
      <c r="A1303" s="6" t="s">
        <v>14</v>
      </c>
      <c r="B1303" s="6" t="s">
        <v>5</v>
      </c>
      <c r="C1303" s="6" t="s">
        <v>10</v>
      </c>
      <c r="D1303" s="6" t="s">
        <v>11</v>
      </c>
      <c r="E1303" s="6" t="s">
        <v>753</v>
      </c>
      <c r="F1303" s="6" t="s">
        <v>27</v>
      </c>
      <c r="G1303" s="6"/>
      <c r="H1303" s="21" t="s">
        <v>33</v>
      </c>
      <c r="I1303" s="21"/>
      <c r="J1303" s="6" t="s">
        <v>32</v>
      </c>
    </row>
    <row r="1304" spans="1:11" x14ac:dyDescent="0.25">
      <c r="A1304" s="318" t="s">
        <v>94</v>
      </c>
      <c r="B1304" s="3">
        <v>1</v>
      </c>
      <c r="C1304" s="319">
        <v>26000</v>
      </c>
      <c r="D1304" s="325"/>
      <c r="E1304" s="319">
        <v>1</v>
      </c>
      <c r="F1304" s="319">
        <v>4000</v>
      </c>
      <c r="G1304" s="319"/>
      <c r="H1304" s="328">
        <v>1</v>
      </c>
      <c r="I1304" s="328"/>
      <c r="J1304" s="319">
        <v>4000</v>
      </c>
    </row>
    <row r="1305" spans="1:11" x14ac:dyDescent="0.25">
      <c r="A1305" s="318" t="s">
        <v>549</v>
      </c>
      <c r="B1305" s="319">
        <v>1</v>
      </c>
      <c r="C1305" s="319">
        <v>12500</v>
      </c>
      <c r="D1305" s="320"/>
      <c r="E1305" s="319">
        <v>1</v>
      </c>
      <c r="F1305" s="319">
        <v>4000</v>
      </c>
      <c r="G1305" s="319"/>
      <c r="H1305" s="144" t="s">
        <v>966</v>
      </c>
      <c r="I1305" s="144"/>
      <c r="J1305" s="143">
        <v>2500</v>
      </c>
    </row>
    <row r="1306" spans="1:11" x14ac:dyDescent="0.25">
      <c r="A1306" s="318" t="s">
        <v>670</v>
      </c>
      <c r="B1306" s="319">
        <v>1</v>
      </c>
      <c r="C1306" s="319"/>
      <c r="D1306" s="320">
        <v>21000</v>
      </c>
      <c r="E1306" s="319">
        <v>1</v>
      </c>
      <c r="F1306" s="319">
        <v>4500</v>
      </c>
      <c r="G1306" s="319"/>
      <c r="H1306" s="144">
        <v>1</v>
      </c>
      <c r="I1306" s="144"/>
      <c r="J1306" s="143">
        <v>4000</v>
      </c>
    </row>
    <row r="1307" spans="1:11" x14ac:dyDescent="0.25">
      <c r="A1307" s="318" t="s">
        <v>932</v>
      </c>
      <c r="B1307" s="319">
        <v>1</v>
      </c>
      <c r="C1307" s="319">
        <v>30500</v>
      </c>
      <c r="D1307" s="320">
        <v>1000</v>
      </c>
      <c r="E1307" s="319"/>
      <c r="F1307" s="319"/>
      <c r="G1307" s="319"/>
      <c r="H1307" s="144">
        <v>1</v>
      </c>
      <c r="I1307" s="144"/>
      <c r="J1307" s="143">
        <v>4500</v>
      </c>
    </row>
    <row r="1308" spans="1:11" x14ac:dyDescent="0.25">
      <c r="A1308" s="318" t="s">
        <v>963</v>
      </c>
      <c r="B1308" s="319">
        <v>2</v>
      </c>
      <c r="C1308" s="319">
        <v>10000</v>
      </c>
      <c r="D1308" s="320"/>
      <c r="E1308" s="319">
        <v>6</v>
      </c>
      <c r="F1308" s="319">
        <v>25500</v>
      </c>
      <c r="G1308" s="319"/>
      <c r="H1308" s="144">
        <v>1</v>
      </c>
      <c r="I1308" s="144"/>
      <c r="J1308" s="143">
        <v>4500</v>
      </c>
    </row>
    <row r="1309" spans="1:11" x14ac:dyDescent="0.25">
      <c r="A1309" s="318" t="s">
        <v>392</v>
      </c>
      <c r="B1309" s="319">
        <v>6</v>
      </c>
      <c r="C1309" s="319"/>
      <c r="D1309" s="320">
        <v>294000</v>
      </c>
      <c r="E1309" s="319"/>
      <c r="F1309" s="319"/>
      <c r="G1309" s="319"/>
      <c r="H1309" s="144">
        <v>2</v>
      </c>
      <c r="I1309" s="144"/>
      <c r="J1309" s="143">
        <v>10000</v>
      </c>
    </row>
    <row r="1310" spans="1:11" x14ac:dyDescent="0.25">
      <c r="A1310" s="318" t="s">
        <v>964</v>
      </c>
      <c r="B1310" s="319">
        <v>2</v>
      </c>
      <c r="C1310" s="319">
        <v>98000</v>
      </c>
      <c r="D1310" s="320"/>
      <c r="E1310" s="319"/>
      <c r="F1310" s="319"/>
      <c r="G1310" s="319"/>
      <c r="H1310" s="144">
        <v>1</v>
      </c>
      <c r="I1310" s="144"/>
      <c r="J1310" s="143">
        <v>4000</v>
      </c>
    </row>
    <row r="1311" spans="1:11" x14ac:dyDescent="0.25">
      <c r="A1311" s="318" t="s">
        <v>965</v>
      </c>
      <c r="B1311" s="319">
        <v>2</v>
      </c>
      <c r="C1311" s="319"/>
      <c r="D1311" s="320">
        <v>102000</v>
      </c>
      <c r="E1311" s="319"/>
      <c r="F1311" s="319"/>
      <c r="G1311" s="319"/>
      <c r="H1311" s="144">
        <v>2</v>
      </c>
      <c r="I1311" s="144"/>
      <c r="J1311" s="143">
        <v>20000</v>
      </c>
    </row>
    <row r="1312" spans="1:11" x14ac:dyDescent="0.25">
      <c r="A1312" s="318" t="s">
        <v>258</v>
      </c>
      <c r="B1312" s="319">
        <v>1</v>
      </c>
      <c r="C1312" s="319"/>
      <c r="D1312" s="320">
        <v>26900</v>
      </c>
      <c r="E1312" s="319"/>
      <c r="F1312" s="319"/>
      <c r="G1312" s="319"/>
      <c r="H1312" s="144">
        <v>2</v>
      </c>
      <c r="I1312" s="144"/>
      <c r="J1312" s="143">
        <v>20000</v>
      </c>
    </row>
    <row r="1313" spans="1:10" x14ac:dyDescent="0.25">
      <c r="A1313" s="318" t="s">
        <v>861</v>
      </c>
      <c r="B1313" s="319">
        <v>1</v>
      </c>
      <c r="C1313" s="319">
        <v>26000</v>
      </c>
      <c r="D1313" s="327"/>
      <c r="E1313" s="319"/>
      <c r="F1313" s="319"/>
      <c r="G1313" s="319"/>
      <c r="H1313" s="144">
        <v>1</v>
      </c>
      <c r="I1313" s="144"/>
      <c r="J1313" s="143">
        <v>4000</v>
      </c>
    </row>
    <row r="1314" spans="1:10" x14ac:dyDescent="0.25">
      <c r="A1314" s="318" t="s">
        <v>101</v>
      </c>
      <c r="B1314" s="319">
        <v>1</v>
      </c>
      <c r="C1314" s="319">
        <v>16500</v>
      </c>
      <c r="D1314" s="306"/>
      <c r="E1314" s="319"/>
      <c r="F1314" s="319"/>
      <c r="G1314" s="319"/>
      <c r="H1314" s="144" t="s">
        <v>109</v>
      </c>
      <c r="I1314" s="144"/>
      <c r="J1314" s="143">
        <v>3300</v>
      </c>
    </row>
    <row r="1315" spans="1:10" x14ac:dyDescent="0.25">
      <c r="A1315" s="318" t="s">
        <v>536</v>
      </c>
      <c r="B1315" s="319">
        <v>1</v>
      </c>
      <c r="C1315" s="319">
        <v>13800</v>
      </c>
      <c r="D1315" s="306"/>
      <c r="E1315" s="319"/>
      <c r="F1315" s="319"/>
      <c r="G1315" s="319"/>
      <c r="H1315" s="144">
        <v>1</v>
      </c>
      <c r="I1315" s="144"/>
      <c r="J1315" s="143">
        <v>4500</v>
      </c>
    </row>
    <row r="1316" spans="1:10" x14ac:dyDescent="0.25">
      <c r="A1316" s="318"/>
      <c r="B1316" s="319"/>
      <c r="C1316" s="319"/>
      <c r="D1316" s="306"/>
      <c r="E1316" s="319"/>
      <c r="F1316" s="319"/>
      <c r="G1316" s="319"/>
      <c r="H1316" s="144" t="s">
        <v>967</v>
      </c>
      <c r="I1316" s="144"/>
      <c r="J1316" s="143">
        <v>1700</v>
      </c>
    </row>
    <row r="1317" spans="1:10" x14ac:dyDescent="0.25">
      <c r="A1317" s="318"/>
      <c r="B1317" s="319"/>
      <c r="C1317" s="319"/>
      <c r="D1317" s="306"/>
      <c r="E1317" s="319"/>
      <c r="F1317" s="319"/>
      <c r="G1317" s="319"/>
      <c r="H1317" s="144" t="s">
        <v>968</v>
      </c>
      <c r="I1317" s="144"/>
      <c r="J1317" s="143">
        <v>2300</v>
      </c>
    </row>
    <row r="1318" spans="1:10" ht="30" x14ac:dyDescent="0.25">
      <c r="A1318" s="318"/>
      <c r="B1318" s="319"/>
      <c r="C1318" s="319"/>
      <c r="D1318" s="306"/>
      <c r="E1318" s="319"/>
      <c r="F1318" s="319"/>
      <c r="G1318" s="319"/>
      <c r="H1318" s="144" t="s">
        <v>969</v>
      </c>
      <c r="I1318" s="144"/>
      <c r="J1318" s="143">
        <v>1000</v>
      </c>
    </row>
    <row r="1319" spans="1:10" x14ac:dyDescent="0.25">
      <c r="A1319" s="318"/>
      <c r="B1319" s="319"/>
      <c r="C1319" s="319"/>
      <c r="D1319" s="306"/>
      <c r="E1319" s="319"/>
      <c r="F1319" s="319"/>
      <c r="G1319" s="319"/>
      <c r="H1319" s="144">
        <v>3</v>
      </c>
      <c r="I1319" s="144"/>
      <c r="J1319" s="143">
        <v>12000</v>
      </c>
    </row>
    <row r="1320" spans="1:10" x14ac:dyDescent="0.25">
      <c r="A1320" s="53" t="s">
        <v>219</v>
      </c>
      <c r="B1320" s="213">
        <f>SUM(B1304:B1319)</f>
        <v>20</v>
      </c>
      <c r="C1320" s="213">
        <f>SUM(C1304:C1315)</f>
        <v>233300</v>
      </c>
      <c r="D1320" s="213">
        <f>SUM(D1304:D1319)</f>
        <v>444900</v>
      </c>
      <c r="E1320" s="213">
        <f>SUM(E1304:E1315)</f>
        <v>9</v>
      </c>
      <c r="F1320" s="213">
        <f>SUM(F1304:F1315)</f>
        <v>38000</v>
      </c>
      <c r="G1320" s="213"/>
      <c r="H1320" s="213">
        <f>SUM(H1304:H1315)</f>
        <v>13</v>
      </c>
      <c r="I1320" s="213"/>
      <c r="J1320" s="213">
        <f>SUM(J1304:J1319)</f>
        <v>102300</v>
      </c>
    </row>
    <row r="1321" spans="1:10" x14ac:dyDescent="0.25">
      <c r="A1321" s="79"/>
      <c r="B1321" s="80"/>
      <c r="C1321" s="80"/>
      <c r="D1321" s="80"/>
      <c r="E1321" s="80"/>
      <c r="F1321" s="80"/>
      <c r="G1321" s="80"/>
      <c r="H1321" s="80"/>
      <c r="I1321" s="80"/>
      <c r="J1321" s="80"/>
    </row>
    <row r="1322" spans="1:10" x14ac:dyDescent="0.25">
      <c r="A1322" s="23">
        <f>C1320</f>
        <v>233300</v>
      </c>
      <c r="B1322" s="22" t="s">
        <v>38</v>
      </c>
      <c r="C1322" s="141" t="s">
        <v>547</v>
      </c>
      <c r="D1322" s="141"/>
      <c r="E1322" s="81"/>
      <c r="F1322" s="81"/>
      <c r="G1322" s="81"/>
      <c r="H1322" s="85"/>
      <c r="I1322" s="85"/>
      <c r="J1322" s="84"/>
    </row>
    <row r="1327" spans="1:10" x14ac:dyDescent="0.25">
      <c r="A1327" s="2203" t="s">
        <v>970</v>
      </c>
      <c r="B1327" s="2204"/>
      <c r="C1327" s="2204"/>
      <c r="D1327" s="2204"/>
      <c r="E1327" s="2204"/>
      <c r="F1327" s="2204"/>
      <c r="G1327" s="2204"/>
      <c r="H1327" s="2204"/>
      <c r="I1327" s="2204"/>
      <c r="J1327" s="2204"/>
    </row>
    <row r="1328" spans="1:10" x14ac:dyDescent="0.25">
      <c r="A1328" s="6" t="s">
        <v>14</v>
      </c>
      <c r="B1328" s="6" t="s">
        <v>5</v>
      </c>
      <c r="C1328" s="6" t="s">
        <v>10</v>
      </c>
      <c r="D1328" s="6" t="s">
        <v>11</v>
      </c>
      <c r="E1328" s="6" t="s">
        <v>753</v>
      </c>
      <c r="F1328" s="6" t="s">
        <v>27</v>
      </c>
      <c r="G1328" s="6"/>
      <c r="H1328" s="21" t="s">
        <v>33</v>
      </c>
      <c r="I1328" s="21"/>
      <c r="J1328" s="6" t="s">
        <v>32</v>
      </c>
    </row>
    <row r="1329" spans="1:11" x14ac:dyDescent="0.25">
      <c r="A1329" s="318" t="s">
        <v>395</v>
      </c>
      <c r="B1329" s="3">
        <v>1</v>
      </c>
      <c r="C1329" s="319">
        <v>18500</v>
      </c>
      <c r="D1329" s="325"/>
      <c r="E1329" s="319">
        <v>1</v>
      </c>
      <c r="F1329" s="319">
        <v>4000</v>
      </c>
      <c r="G1329" s="319"/>
      <c r="H1329" s="326">
        <v>1</v>
      </c>
      <c r="I1329" s="326"/>
      <c r="J1329" s="246">
        <v>2000</v>
      </c>
    </row>
    <row r="1330" spans="1:11" x14ac:dyDescent="0.25">
      <c r="A1330" s="318" t="s">
        <v>94</v>
      </c>
      <c r="B1330" s="319">
        <v>1</v>
      </c>
      <c r="C1330" s="319">
        <v>25500</v>
      </c>
      <c r="D1330" s="320"/>
      <c r="E1330" s="319">
        <v>1</v>
      </c>
      <c r="F1330" s="319">
        <v>4500</v>
      </c>
      <c r="G1330" s="319"/>
      <c r="H1330" s="144">
        <v>1</v>
      </c>
      <c r="I1330" s="144"/>
      <c r="J1330" s="143">
        <v>4000</v>
      </c>
    </row>
    <row r="1331" spans="1:11" ht="30" x14ac:dyDescent="0.25">
      <c r="A1331" s="318" t="s">
        <v>325</v>
      </c>
      <c r="B1331" s="319">
        <v>1</v>
      </c>
      <c r="C1331" s="319">
        <v>37500</v>
      </c>
      <c r="D1331" s="320"/>
      <c r="E1331" s="319"/>
      <c r="F1331" s="319"/>
      <c r="G1331" s="319"/>
      <c r="H1331" s="144" t="s">
        <v>969</v>
      </c>
      <c r="I1331" s="144"/>
      <c r="J1331" s="143">
        <v>1000</v>
      </c>
    </row>
    <row r="1332" spans="1:11" x14ac:dyDescent="0.25">
      <c r="A1332" s="318" t="s">
        <v>392</v>
      </c>
      <c r="B1332" s="319">
        <v>1</v>
      </c>
      <c r="C1332" s="319">
        <v>49000</v>
      </c>
      <c r="D1332" s="320"/>
      <c r="E1332" s="319"/>
      <c r="F1332" s="319"/>
      <c r="G1332" s="319"/>
      <c r="H1332" s="144" t="s">
        <v>109</v>
      </c>
      <c r="I1332" s="144"/>
      <c r="J1332" s="143">
        <v>2600</v>
      </c>
    </row>
    <row r="1333" spans="1:11" x14ac:dyDescent="0.25">
      <c r="A1333" s="318" t="s">
        <v>252</v>
      </c>
      <c r="B1333" s="319">
        <v>1</v>
      </c>
      <c r="C1333" s="319">
        <v>16900</v>
      </c>
      <c r="D1333" s="320"/>
      <c r="E1333" s="319">
        <v>1</v>
      </c>
      <c r="F1333" s="319">
        <v>4000</v>
      </c>
      <c r="G1333" s="319"/>
      <c r="H1333" s="144">
        <v>1</v>
      </c>
      <c r="I1333" s="144"/>
      <c r="J1333" s="143">
        <v>5000</v>
      </c>
    </row>
    <row r="1334" spans="1:11" x14ac:dyDescent="0.25">
      <c r="A1334" s="318" t="s">
        <v>609</v>
      </c>
      <c r="B1334" s="319">
        <v>1</v>
      </c>
      <c r="C1334" s="319">
        <v>14300</v>
      </c>
      <c r="D1334" s="320"/>
      <c r="E1334" s="319">
        <v>1</v>
      </c>
      <c r="F1334" s="319">
        <v>4500</v>
      </c>
      <c r="G1334" s="319"/>
      <c r="H1334" s="144"/>
      <c r="I1334" s="144"/>
      <c r="J1334" s="143"/>
    </row>
    <row r="1335" spans="1:11" x14ac:dyDescent="0.25">
      <c r="A1335" s="318"/>
      <c r="B1335" s="319"/>
      <c r="C1335" s="319"/>
      <c r="D1335" s="306"/>
      <c r="E1335" s="319"/>
      <c r="F1335" s="319"/>
      <c r="G1335" s="319"/>
      <c r="H1335" s="144"/>
      <c r="I1335" s="144"/>
      <c r="J1335" s="143"/>
    </row>
    <row r="1336" spans="1:11" x14ac:dyDescent="0.25">
      <c r="A1336" s="53" t="s">
        <v>219</v>
      </c>
      <c r="B1336" s="213">
        <f>SUM(B1329:B1335)</f>
        <v>6</v>
      </c>
      <c r="C1336" s="213">
        <f>SUM(C1329:C1334)</f>
        <v>161700</v>
      </c>
      <c r="D1336" s="213"/>
      <c r="E1336" s="213">
        <f>SUM(E1329:E1334)</f>
        <v>4</v>
      </c>
      <c r="F1336" s="213">
        <f>SUM(F1329:F1334)</f>
        <v>17000</v>
      </c>
      <c r="G1336" s="213"/>
      <c r="H1336" s="213">
        <f>SUM(H1329:H1334)</f>
        <v>3</v>
      </c>
      <c r="I1336" s="213"/>
      <c r="J1336" s="213">
        <f>SUM(J1329:J1335)</f>
        <v>14600</v>
      </c>
    </row>
    <row r="1337" spans="1:11" x14ac:dyDescent="0.25">
      <c r="A1337" s="79"/>
      <c r="B1337" s="80"/>
      <c r="C1337" s="80"/>
      <c r="D1337" s="80"/>
      <c r="E1337" s="80"/>
      <c r="F1337" s="80"/>
      <c r="G1337" s="80"/>
      <c r="H1337" s="80"/>
      <c r="I1337" s="80"/>
      <c r="J1337" s="80"/>
    </row>
    <row r="1338" spans="1:11" x14ac:dyDescent="0.25">
      <c r="A1338" s="23">
        <f>C1336</f>
        <v>161700</v>
      </c>
      <c r="B1338" s="22" t="s">
        <v>38</v>
      </c>
      <c r="C1338" s="141" t="s">
        <v>547</v>
      </c>
      <c r="D1338" s="141"/>
      <c r="E1338" s="81"/>
      <c r="F1338" s="81"/>
      <c r="G1338" s="81"/>
      <c r="H1338" s="85"/>
      <c r="I1338" s="85"/>
      <c r="J1338" s="84"/>
      <c r="K1338" s="18">
        <f>A1338-J1336</f>
        <v>147100</v>
      </c>
    </row>
    <row r="1342" spans="1:11" x14ac:dyDescent="0.25">
      <c r="A1342" s="2203" t="s">
        <v>971</v>
      </c>
      <c r="B1342" s="2204"/>
      <c r="C1342" s="2204"/>
      <c r="D1342" s="2204"/>
      <c r="E1342" s="2204"/>
      <c r="F1342" s="2204"/>
      <c r="G1342" s="2204"/>
      <c r="H1342" s="2204"/>
      <c r="I1342" s="2204"/>
      <c r="J1342" s="2204"/>
    </row>
    <row r="1343" spans="1:11" x14ac:dyDescent="0.25">
      <c r="A1343" s="6" t="s">
        <v>14</v>
      </c>
      <c r="B1343" s="6" t="s">
        <v>5</v>
      </c>
      <c r="C1343" s="6" t="s">
        <v>10</v>
      </c>
      <c r="D1343" s="6" t="s">
        <v>11</v>
      </c>
      <c r="E1343" s="6" t="s">
        <v>753</v>
      </c>
      <c r="F1343" s="6" t="s">
        <v>27</v>
      </c>
      <c r="G1343" s="6"/>
      <c r="H1343" s="21" t="s">
        <v>33</v>
      </c>
      <c r="I1343" s="21"/>
      <c r="J1343" s="6" t="s">
        <v>32</v>
      </c>
    </row>
    <row r="1344" spans="1:11" x14ac:dyDescent="0.25">
      <c r="A1344" s="318" t="s">
        <v>700</v>
      </c>
      <c r="B1344" s="3">
        <v>1</v>
      </c>
      <c r="C1344" s="319"/>
      <c r="D1344" s="332">
        <v>21000</v>
      </c>
      <c r="E1344" s="319"/>
      <c r="F1344" s="319"/>
      <c r="G1344" s="319"/>
      <c r="H1344" s="326">
        <v>1</v>
      </c>
      <c r="I1344" s="326"/>
      <c r="J1344" s="246">
        <v>2000</v>
      </c>
    </row>
    <row r="1345" spans="1:10" x14ac:dyDescent="0.25">
      <c r="A1345" s="318" t="s">
        <v>598</v>
      </c>
      <c r="B1345" s="319">
        <v>1</v>
      </c>
      <c r="C1345" s="319">
        <v>14500</v>
      </c>
      <c r="D1345" s="320"/>
      <c r="E1345" s="319">
        <v>1</v>
      </c>
      <c r="F1345" s="319">
        <v>4500</v>
      </c>
      <c r="G1345" s="319"/>
      <c r="H1345" s="144">
        <v>1</v>
      </c>
      <c r="I1345" s="144"/>
      <c r="J1345" s="143">
        <v>8000</v>
      </c>
    </row>
    <row r="1346" spans="1:10" x14ac:dyDescent="0.25">
      <c r="A1346" s="318" t="s">
        <v>972</v>
      </c>
      <c r="B1346" s="319">
        <v>1</v>
      </c>
      <c r="C1346" s="319">
        <v>12500</v>
      </c>
      <c r="D1346" s="320"/>
      <c r="E1346" s="319">
        <v>1</v>
      </c>
      <c r="F1346" s="319">
        <v>1500</v>
      </c>
      <c r="G1346" s="319"/>
      <c r="H1346" s="144"/>
      <c r="I1346" s="144"/>
      <c r="J1346" s="143"/>
    </row>
    <row r="1347" spans="1:10" x14ac:dyDescent="0.25">
      <c r="A1347" s="318" t="s">
        <v>291</v>
      </c>
      <c r="B1347" s="319">
        <v>1</v>
      </c>
      <c r="C1347" s="319">
        <v>12900</v>
      </c>
      <c r="D1347" s="320"/>
      <c r="E1347" s="319">
        <v>1</v>
      </c>
      <c r="F1347" s="319">
        <v>5000</v>
      </c>
      <c r="G1347" s="319"/>
      <c r="H1347" s="144"/>
      <c r="I1347" s="144"/>
      <c r="J1347" s="143"/>
    </row>
    <row r="1348" spans="1:10" x14ac:dyDescent="0.25">
      <c r="A1348" s="318" t="s">
        <v>231</v>
      </c>
      <c r="B1348" s="319">
        <v>2</v>
      </c>
      <c r="C1348" s="319">
        <v>170000</v>
      </c>
      <c r="D1348" s="320"/>
      <c r="E1348" s="319"/>
      <c r="F1348" s="319"/>
      <c r="G1348" s="319"/>
      <c r="H1348" s="144"/>
      <c r="I1348" s="144"/>
      <c r="J1348" s="143"/>
    </row>
    <row r="1349" spans="1:10" x14ac:dyDescent="0.25">
      <c r="A1349" s="318" t="s">
        <v>973</v>
      </c>
      <c r="B1349" s="319">
        <v>1</v>
      </c>
      <c r="C1349" s="319">
        <v>27500</v>
      </c>
      <c r="D1349" s="320"/>
      <c r="E1349" s="319">
        <v>1</v>
      </c>
      <c r="F1349" s="319">
        <v>4000</v>
      </c>
      <c r="G1349" s="319"/>
      <c r="H1349" s="144"/>
      <c r="I1349" s="144"/>
      <c r="J1349" s="143"/>
    </row>
    <row r="1350" spans="1:10" x14ac:dyDescent="0.25">
      <c r="A1350" s="318" t="s">
        <v>974</v>
      </c>
      <c r="B1350" s="319">
        <v>1</v>
      </c>
      <c r="C1350" s="319"/>
      <c r="D1350" s="320"/>
      <c r="E1350" s="319"/>
      <c r="F1350" s="319"/>
      <c r="G1350" s="319"/>
      <c r="H1350" s="144"/>
      <c r="I1350" s="144"/>
      <c r="J1350" s="143" t="s">
        <v>975</v>
      </c>
    </row>
    <row r="1351" spans="1:10" x14ac:dyDescent="0.25">
      <c r="A1351" s="318" t="s">
        <v>563</v>
      </c>
      <c r="B1351" s="319">
        <v>1</v>
      </c>
      <c r="C1351" s="319"/>
      <c r="D1351" s="320">
        <v>12500</v>
      </c>
      <c r="E1351" s="319">
        <v>1</v>
      </c>
      <c r="F1351" s="319">
        <v>4000</v>
      </c>
      <c r="G1351" s="319"/>
      <c r="H1351" s="144"/>
      <c r="I1351" s="144"/>
      <c r="J1351" s="143" t="s">
        <v>945</v>
      </c>
    </row>
    <row r="1352" spans="1:10" x14ac:dyDescent="0.25">
      <c r="A1352" s="318" t="s">
        <v>976</v>
      </c>
      <c r="B1352" s="319">
        <v>1</v>
      </c>
      <c r="C1352" s="319">
        <v>14500</v>
      </c>
      <c r="D1352" s="320"/>
      <c r="E1352" s="319"/>
      <c r="F1352" s="319"/>
      <c r="G1352" s="319"/>
      <c r="H1352" s="144"/>
      <c r="I1352" s="144"/>
      <c r="J1352" s="143"/>
    </row>
    <row r="1353" spans="1:10" x14ac:dyDescent="0.25">
      <c r="A1353" s="318" t="s">
        <v>976</v>
      </c>
      <c r="B1353" s="319">
        <v>1</v>
      </c>
      <c r="C1353" s="319">
        <v>10500</v>
      </c>
      <c r="D1353" s="327"/>
      <c r="E1353" s="319">
        <v>1</v>
      </c>
      <c r="F1353" s="319">
        <v>4000</v>
      </c>
      <c r="G1353" s="319"/>
      <c r="H1353" s="144" t="s">
        <v>109</v>
      </c>
      <c r="I1353" s="144"/>
      <c r="J1353" s="143">
        <v>2800</v>
      </c>
    </row>
    <row r="1354" spans="1:10" x14ac:dyDescent="0.25">
      <c r="A1354" s="318" t="s">
        <v>589</v>
      </c>
      <c r="B1354" s="319">
        <v>1</v>
      </c>
      <c r="C1354" s="319">
        <v>24500</v>
      </c>
      <c r="D1354" s="306"/>
      <c r="E1354" s="319">
        <v>1</v>
      </c>
      <c r="F1354" s="319">
        <v>4500</v>
      </c>
      <c r="G1354" s="319"/>
      <c r="H1354" s="144"/>
      <c r="I1354" s="144"/>
      <c r="J1354" s="143"/>
    </row>
    <row r="1355" spans="1:10" x14ac:dyDescent="0.25">
      <c r="A1355" s="318" t="s">
        <v>370</v>
      </c>
      <c r="B1355" s="319">
        <v>1</v>
      </c>
      <c r="C1355" s="319">
        <v>38000</v>
      </c>
      <c r="D1355" s="306"/>
      <c r="E1355" s="319">
        <v>1</v>
      </c>
      <c r="F1355" s="319">
        <v>5000</v>
      </c>
      <c r="G1355" s="319"/>
      <c r="H1355" s="144"/>
      <c r="I1355" s="144"/>
      <c r="J1355" s="143"/>
    </row>
    <row r="1356" spans="1:10" x14ac:dyDescent="0.25">
      <c r="A1356" s="53" t="s">
        <v>219</v>
      </c>
      <c r="B1356" s="213">
        <f t="shared" ref="B1356:J1356" si="28">SUM(B1344:B1355)</f>
        <v>13</v>
      </c>
      <c r="C1356" s="213">
        <f t="shared" si="28"/>
        <v>324900</v>
      </c>
      <c r="D1356" s="213">
        <f t="shared" si="28"/>
        <v>33500</v>
      </c>
      <c r="E1356" s="213">
        <f t="shared" si="28"/>
        <v>8</v>
      </c>
      <c r="F1356" s="213">
        <f t="shared" si="28"/>
        <v>32500</v>
      </c>
      <c r="G1356" s="213"/>
      <c r="H1356" s="213">
        <f t="shared" si="28"/>
        <v>2</v>
      </c>
      <c r="I1356" s="213"/>
      <c r="J1356" s="213">
        <f t="shared" si="28"/>
        <v>12800</v>
      </c>
    </row>
    <row r="1357" spans="1:10" x14ac:dyDescent="0.25">
      <c r="A1357" s="79"/>
      <c r="B1357" s="80"/>
      <c r="C1357" s="80"/>
      <c r="D1357" s="80"/>
      <c r="E1357" s="80"/>
      <c r="F1357" s="80"/>
      <c r="G1357" s="80"/>
      <c r="H1357" s="80"/>
      <c r="I1357" s="80"/>
      <c r="J1357" s="80"/>
    </row>
    <row r="1358" spans="1:10" x14ac:dyDescent="0.25">
      <c r="A1358" s="23">
        <f>C1356</f>
        <v>324900</v>
      </c>
      <c r="B1358" s="22" t="s">
        <v>38</v>
      </c>
      <c r="C1358" s="141" t="s">
        <v>977</v>
      </c>
      <c r="D1358" s="141"/>
      <c r="E1358" s="81"/>
      <c r="F1358" s="81"/>
      <c r="G1358" s="81"/>
      <c r="H1358" s="85"/>
      <c r="I1358" s="85"/>
      <c r="J1358" s="84"/>
    </row>
    <row r="1362" spans="1:10" x14ac:dyDescent="0.25">
      <c r="A1362" s="2203" t="s">
        <v>978</v>
      </c>
      <c r="B1362" s="2204"/>
      <c r="C1362" s="2204"/>
      <c r="D1362" s="2204"/>
      <c r="E1362" s="2204"/>
      <c r="F1362" s="2204"/>
      <c r="G1362" s="2204"/>
      <c r="H1362" s="2204"/>
      <c r="I1362" s="2204"/>
      <c r="J1362" s="2204"/>
    </row>
    <row r="1363" spans="1:10" x14ac:dyDescent="0.25">
      <c r="A1363" s="6" t="s">
        <v>14</v>
      </c>
      <c r="B1363" s="6" t="s">
        <v>5</v>
      </c>
      <c r="C1363" s="6" t="s">
        <v>10</v>
      </c>
      <c r="D1363" s="6" t="s">
        <v>11</v>
      </c>
      <c r="E1363" s="6" t="s">
        <v>753</v>
      </c>
      <c r="F1363" s="6" t="s">
        <v>27</v>
      </c>
      <c r="G1363" s="6"/>
      <c r="H1363" s="21" t="s">
        <v>33</v>
      </c>
      <c r="I1363" s="21"/>
      <c r="J1363" s="6" t="s">
        <v>32</v>
      </c>
    </row>
    <row r="1364" spans="1:10" x14ac:dyDescent="0.25">
      <c r="A1364" s="318" t="s">
        <v>214</v>
      </c>
      <c r="B1364" s="3">
        <v>2</v>
      </c>
      <c r="C1364" s="319">
        <v>98000</v>
      </c>
      <c r="D1364" s="325"/>
      <c r="E1364" s="319"/>
      <c r="F1364" s="319"/>
      <c r="G1364" s="319"/>
      <c r="H1364" s="326">
        <v>2</v>
      </c>
      <c r="I1364" s="326"/>
      <c r="J1364" s="246">
        <v>10000</v>
      </c>
    </row>
    <row r="1365" spans="1:10" x14ac:dyDescent="0.25">
      <c r="A1365" s="318" t="s">
        <v>521</v>
      </c>
      <c r="B1365" s="319">
        <v>2</v>
      </c>
      <c r="C1365" s="319">
        <v>52000</v>
      </c>
      <c r="D1365" s="320"/>
      <c r="E1365" s="319"/>
      <c r="F1365" s="319"/>
      <c r="G1365" s="319"/>
      <c r="H1365" s="144">
        <v>1</v>
      </c>
      <c r="I1365" s="144"/>
      <c r="J1365" s="143">
        <v>4000</v>
      </c>
    </row>
    <row r="1366" spans="1:10" x14ac:dyDescent="0.25">
      <c r="A1366" s="318" t="s">
        <v>123</v>
      </c>
      <c r="B1366" s="319">
        <v>1</v>
      </c>
      <c r="C1366" s="319">
        <v>9000</v>
      </c>
      <c r="D1366" s="320"/>
      <c r="E1366" s="319">
        <v>1</v>
      </c>
      <c r="F1366" s="319">
        <v>4000</v>
      </c>
      <c r="G1366" s="319"/>
      <c r="H1366" s="144"/>
      <c r="I1366" s="144"/>
      <c r="J1366" s="143" t="s">
        <v>979</v>
      </c>
    </row>
    <row r="1367" spans="1:10" x14ac:dyDescent="0.25">
      <c r="A1367" s="318" t="s">
        <v>980</v>
      </c>
      <c r="B1367" s="319">
        <v>1</v>
      </c>
      <c r="C1367" s="319">
        <v>19000</v>
      </c>
      <c r="D1367" s="320"/>
      <c r="E1367" s="319">
        <v>1</v>
      </c>
      <c r="F1367" s="319">
        <v>5000</v>
      </c>
      <c r="G1367" s="319"/>
      <c r="H1367" s="144" t="s">
        <v>109</v>
      </c>
      <c r="I1367" s="144"/>
      <c r="J1367" s="143">
        <v>4200</v>
      </c>
    </row>
    <row r="1368" spans="1:10" x14ac:dyDescent="0.25">
      <c r="A1368" s="318" t="s">
        <v>600</v>
      </c>
      <c r="B1368" s="319">
        <v>1</v>
      </c>
      <c r="C1368" s="319">
        <v>19600</v>
      </c>
      <c r="D1368" s="320"/>
      <c r="E1368" s="319">
        <v>1</v>
      </c>
      <c r="F1368" s="319">
        <v>5000</v>
      </c>
      <c r="G1368" s="319"/>
      <c r="H1368" s="144"/>
      <c r="I1368" s="144"/>
      <c r="J1368" s="143"/>
    </row>
    <row r="1369" spans="1:10" x14ac:dyDescent="0.25">
      <c r="A1369" s="318" t="s">
        <v>316</v>
      </c>
      <c r="B1369" s="319">
        <v>1</v>
      </c>
      <c r="C1369" s="319">
        <v>24500</v>
      </c>
      <c r="D1369" s="320"/>
      <c r="E1369" s="319"/>
      <c r="F1369" s="319"/>
      <c r="G1369" s="319"/>
      <c r="H1369" s="144"/>
      <c r="I1369" s="144"/>
      <c r="J1369" s="143"/>
    </row>
    <row r="1370" spans="1:10" x14ac:dyDescent="0.25">
      <c r="A1370" s="330" t="s">
        <v>423</v>
      </c>
      <c r="B1370" s="319">
        <v>1</v>
      </c>
      <c r="C1370" s="319">
        <v>5300</v>
      </c>
      <c r="D1370" s="320"/>
      <c r="E1370" s="319">
        <v>3</v>
      </c>
      <c r="F1370" s="319">
        <v>13500</v>
      </c>
      <c r="G1370" s="319"/>
      <c r="H1370" s="144"/>
      <c r="I1370" s="144"/>
      <c r="J1370" s="143"/>
    </row>
    <row r="1371" spans="1:10" x14ac:dyDescent="0.25">
      <c r="A1371" s="318" t="s">
        <v>981</v>
      </c>
      <c r="B1371" s="319">
        <v>1</v>
      </c>
      <c r="C1371" s="319">
        <v>5200</v>
      </c>
      <c r="D1371" s="320">
        <v>15000</v>
      </c>
      <c r="E1371" s="319">
        <v>1</v>
      </c>
      <c r="F1371" s="319">
        <v>5000</v>
      </c>
      <c r="G1371" s="319"/>
      <c r="H1371" s="144"/>
      <c r="I1371" s="144"/>
      <c r="J1371" s="143"/>
    </row>
    <row r="1372" spans="1:10" x14ac:dyDescent="0.25">
      <c r="A1372" s="53" t="s">
        <v>219</v>
      </c>
      <c r="B1372" s="213">
        <f>SUM(B1364:B1371)</f>
        <v>10</v>
      </c>
      <c r="C1372" s="213">
        <f>SUM(C1364:C1371)</f>
        <v>232600</v>
      </c>
      <c r="D1372" s="213">
        <f>SUM(D1362:D1371)</f>
        <v>15000</v>
      </c>
      <c r="E1372" s="213">
        <f>SUM(E1364:E1371)</f>
        <v>7</v>
      </c>
      <c r="F1372" s="213">
        <f>SUM(F1364:F1371)</f>
        <v>32500</v>
      </c>
      <c r="G1372" s="213"/>
      <c r="H1372" s="213">
        <f>SUM(H1364:H1371)</f>
        <v>3</v>
      </c>
      <c r="I1372" s="213"/>
      <c r="J1372" s="213">
        <f>SUM(J1364:J1371)</f>
        <v>18200</v>
      </c>
    </row>
    <row r="1373" spans="1:10" x14ac:dyDescent="0.25">
      <c r="A1373" s="79"/>
      <c r="B1373" s="80"/>
      <c r="C1373" s="80"/>
      <c r="D1373" s="80"/>
      <c r="E1373" s="80"/>
      <c r="F1373" s="80"/>
      <c r="G1373" s="80"/>
      <c r="H1373" s="80"/>
      <c r="I1373" s="80"/>
      <c r="J1373" s="80"/>
    </row>
    <row r="1374" spans="1:10" x14ac:dyDescent="0.25">
      <c r="A1374" s="23">
        <f>C1372</f>
        <v>232600</v>
      </c>
      <c r="B1374" s="22" t="s">
        <v>38</v>
      </c>
      <c r="C1374" s="141" t="s">
        <v>977</v>
      </c>
      <c r="D1374" s="141"/>
      <c r="E1374" s="81"/>
      <c r="F1374" s="81"/>
      <c r="G1374" s="81"/>
      <c r="H1374" s="85"/>
      <c r="I1374" s="85"/>
      <c r="J1374" s="84"/>
    </row>
    <row r="1377" spans="1:10" x14ac:dyDescent="0.25">
      <c r="A1377" s="2203" t="s">
        <v>982</v>
      </c>
      <c r="B1377" s="2204"/>
      <c r="C1377" s="2204"/>
      <c r="D1377" s="2204"/>
      <c r="E1377" s="2204"/>
      <c r="F1377" s="2204"/>
      <c r="G1377" s="2204"/>
      <c r="H1377" s="2204"/>
      <c r="I1377" s="2204"/>
      <c r="J1377" s="2204"/>
    </row>
    <row r="1378" spans="1:10" x14ac:dyDescent="0.25">
      <c r="A1378" s="6" t="s">
        <v>14</v>
      </c>
      <c r="B1378" s="6" t="s">
        <v>5</v>
      </c>
      <c r="C1378" s="6" t="s">
        <v>10</v>
      </c>
      <c r="D1378" s="6" t="s">
        <v>11</v>
      </c>
      <c r="E1378" s="6" t="s">
        <v>753</v>
      </c>
      <c r="F1378" s="6" t="s">
        <v>27</v>
      </c>
      <c r="G1378" s="6"/>
      <c r="H1378" s="21" t="s">
        <v>33</v>
      </c>
      <c r="I1378" s="21"/>
      <c r="J1378" s="6" t="s">
        <v>32</v>
      </c>
    </row>
    <row r="1379" spans="1:10" x14ac:dyDescent="0.25">
      <c r="A1379" s="318" t="s">
        <v>144</v>
      </c>
      <c r="B1379" s="3">
        <v>1</v>
      </c>
      <c r="C1379" s="319">
        <v>25500</v>
      </c>
      <c r="D1379" s="325"/>
      <c r="E1379" s="319">
        <v>1</v>
      </c>
      <c r="F1379" s="319">
        <v>4500</v>
      </c>
      <c r="G1379" s="319"/>
      <c r="H1379" s="326">
        <v>1</v>
      </c>
      <c r="I1379" s="326"/>
      <c r="J1379" s="246">
        <v>5000</v>
      </c>
    </row>
    <row r="1380" spans="1:10" x14ac:dyDescent="0.25">
      <c r="A1380" s="318" t="s">
        <v>311</v>
      </c>
      <c r="B1380" s="319">
        <v>1</v>
      </c>
      <c r="C1380" s="319"/>
      <c r="D1380" s="320">
        <v>21500</v>
      </c>
      <c r="E1380" s="319">
        <v>1</v>
      </c>
      <c r="F1380" s="319">
        <v>4500</v>
      </c>
      <c r="G1380" s="319"/>
      <c r="H1380" s="144"/>
      <c r="I1380" s="144"/>
      <c r="J1380" s="143" t="s">
        <v>945</v>
      </c>
    </row>
    <row r="1381" spans="1:10" x14ac:dyDescent="0.25">
      <c r="A1381" s="318" t="s">
        <v>107</v>
      </c>
      <c r="B1381" s="319">
        <v>1</v>
      </c>
      <c r="C1381" s="319">
        <v>9800</v>
      </c>
      <c r="D1381" s="320"/>
      <c r="E1381" s="319">
        <v>1</v>
      </c>
      <c r="F1381" s="319">
        <v>4000</v>
      </c>
      <c r="G1381" s="319"/>
      <c r="H1381" s="144">
        <v>1</v>
      </c>
      <c r="I1381" s="144"/>
      <c r="J1381" s="143">
        <v>4000</v>
      </c>
    </row>
    <row r="1382" spans="1:10" x14ac:dyDescent="0.25">
      <c r="A1382" s="318" t="s">
        <v>983</v>
      </c>
      <c r="B1382" s="319">
        <v>1</v>
      </c>
      <c r="C1382" s="319">
        <v>21500</v>
      </c>
      <c r="D1382" s="320"/>
      <c r="E1382" s="319">
        <v>1</v>
      </c>
      <c r="F1382" s="319">
        <v>4000</v>
      </c>
      <c r="G1382" s="319"/>
      <c r="H1382" s="144" t="s">
        <v>879</v>
      </c>
      <c r="I1382" s="144"/>
      <c r="J1382" s="143">
        <v>2100</v>
      </c>
    </row>
    <row r="1383" spans="1:10" x14ac:dyDescent="0.25">
      <c r="A1383" s="329" t="s">
        <v>989</v>
      </c>
      <c r="B1383" s="319">
        <v>1</v>
      </c>
      <c r="C1383" s="319"/>
      <c r="D1383" s="320"/>
      <c r="E1383" s="319"/>
      <c r="F1383" s="319"/>
      <c r="G1383" s="319"/>
      <c r="H1383" s="144"/>
      <c r="I1383" s="144"/>
      <c r="J1383" s="143" t="s">
        <v>988</v>
      </c>
    </row>
    <row r="1384" spans="1:10" x14ac:dyDescent="0.25">
      <c r="A1384" s="318" t="s">
        <v>208</v>
      </c>
      <c r="B1384" s="319">
        <v>1</v>
      </c>
      <c r="C1384" s="319">
        <v>44000</v>
      </c>
      <c r="D1384" s="320"/>
      <c r="E1384" s="319">
        <v>1</v>
      </c>
      <c r="F1384" s="319">
        <v>4000</v>
      </c>
      <c r="G1384" s="319"/>
      <c r="H1384" s="144"/>
      <c r="I1384" s="144"/>
      <c r="J1384" s="143"/>
    </row>
    <row r="1385" spans="1:10" x14ac:dyDescent="0.25">
      <c r="A1385" s="330" t="s">
        <v>357</v>
      </c>
      <c r="B1385" s="319">
        <v>1</v>
      </c>
      <c r="C1385" s="319">
        <v>10500</v>
      </c>
      <c r="D1385" s="320"/>
      <c r="E1385" s="319">
        <v>1</v>
      </c>
      <c r="F1385" s="319">
        <v>4000</v>
      </c>
      <c r="G1385" s="319"/>
      <c r="H1385" s="144"/>
      <c r="I1385" s="144"/>
      <c r="J1385" s="143"/>
    </row>
    <row r="1386" spans="1:10" x14ac:dyDescent="0.25">
      <c r="A1386" s="330" t="s">
        <v>984</v>
      </c>
      <c r="B1386" s="319">
        <v>1</v>
      </c>
      <c r="C1386" s="319">
        <v>10500</v>
      </c>
      <c r="D1386" s="320"/>
      <c r="E1386" s="319">
        <v>1</v>
      </c>
      <c r="F1386" s="319">
        <v>4000</v>
      </c>
      <c r="G1386" s="319"/>
      <c r="H1386" s="144"/>
      <c r="I1386" s="144"/>
      <c r="J1386" s="143"/>
    </row>
    <row r="1387" spans="1:10" x14ac:dyDescent="0.25">
      <c r="A1387" s="330" t="s">
        <v>985</v>
      </c>
      <c r="B1387" s="319">
        <v>1</v>
      </c>
      <c r="C1387" s="319">
        <v>14500</v>
      </c>
      <c r="D1387" s="320"/>
      <c r="E1387" s="319">
        <v>1</v>
      </c>
      <c r="F1387" s="319">
        <v>4500</v>
      </c>
      <c r="G1387" s="319"/>
      <c r="H1387" s="144"/>
      <c r="I1387" s="144"/>
      <c r="J1387" s="143"/>
    </row>
    <row r="1388" spans="1:10" x14ac:dyDescent="0.25">
      <c r="A1388" s="318" t="s">
        <v>190</v>
      </c>
      <c r="B1388" s="319">
        <v>1</v>
      </c>
      <c r="C1388" s="319">
        <v>26000</v>
      </c>
      <c r="D1388" s="320"/>
      <c r="E1388" s="319"/>
      <c r="F1388" s="319"/>
      <c r="G1388" s="319"/>
      <c r="H1388" s="144"/>
      <c r="I1388" s="144"/>
      <c r="J1388" s="143"/>
    </row>
    <row r="1389" spans="1:10" x14ac:dyDescent="0.25">
      <c r="A1389" s="53" t="s">
        <v>219</v>
      </c>
      <c r="B1389" s="213">
        <f t="shared" ref="B1389:J1389" si="29">SUM(B1379:B1388)</f>
        <v>10</v>
      </c>
      <c r="C1389" s="213">
        <f t="shared" si="29"/>
        <v>162300</v>
      </c>
      <c r="D1389" s="213">
        <f t="shared" si="29"/>
        <v>21500</v>
      </c>
      <c r="E1389" s="213">
        <f t="shared" si="29"/>
        <v>8</v>
      </c>
      <c r="F1389" s="213">
        <f t="shared" si="29"/>
        <v>33500</v>
      </c>
      <c r="G1389" s="213"/>
      <c r="H1389" s="213">
        <f t="shared" si="29"/>
        <v>2</v>
      </c>
      <c r="I1389" s="213"/>
      <c r="J1389" s="213">
        <f t="shared" si="29"/>
        <v>11100</v>
      </c>
    </row>
    <row r="1390" spans="1:10" x14ac:dyDescent="0.25">
      <c r="A1390" s="79"/>
      <c r="B1390" s="80"/>
      <c r="C1390" s="80"/>
      <c r="D1390" s="80"/>
      <c r="E1390" s="80"/>
      <c r="F1390" s="80"/>
      <c r="G1390" s="80"/>
      <c r="H1390" s="80"/>
      <c r="I1390" s="80"/>
      <c r="J1390" s="80"/>
    </row>
    <row r="1391" spans="1:10" x14ac:dyDescent="0.25">
      <c r="A1391" s="23">
        <f>C1389</f>
        <v>162300</v>
      </c>
      <c r="B1391" s="22" t="s">
        <v>38</v>
      </c>
      <c r="C1391" s="141" t="s">
        <v>977</v>
      </c>
      <c r="D1391" s="141"/>
      <c r="E1391" s="81"/>
      <c r="F1391" s="81"/>
      <c r="G1391" s="81"/>
      <c r="H1391" s="85"/>
      <c r="I1391" s="85"/>
      <c r="J1391" s="84"/>
    </row>
    <row r="1395" spans="1:10" x14ac:dyDescent="0.25">
      <c r="A1395" s="2203" t="s">
        <v>986</v>
      </c>
      <c r="B1395" s="2204"/>
      <c r="C1395" s="2204"/>
      <c r="D1395" s="2204"/>
      <c r="E1395" s="2204"/>
      <c r="F1395" s="2204"/>
      <c r="G1395" s="2204"/>
      <c r="H1395" s="2204"/>
      <c r="I1395" s="2204"/>
      <c r="J1395" s="2204"/>
    </row>
    <row r="1396" spans="1:10" x14ac:dyDescent="0.25">
      <c r="A1396" s="6" t="s">
        <v>14</v>
      </c>
      <c r="B1396" s="6" t="s">
        <v>5</v>
      </c>
      <c r="C1396" s="6" t="s">
        <v>10</v>
      </c>
      <c r="D1396" s="6" t="s">
        <v>11</v>
      </c>
      <c r="E1396" s="6" t="s">
        <v>753</v>
      </c>
      <c r="F1396" s="6" t="s">
        <v>27</v>
      </c>
      <c r="G1396" s="6"/>
      <c r="H1396" s="21" t="s">
        <v>33</v>
      </c>
      <c r="I1396" s="21"/>
      <c r="J1396" s="6" t="s">
        <v>32</v>
      </c>
    </row>
    <row r="1397" spans="1:10" x14ac:dyDescent="0.25">
      <c r="A1397" s="318" t="s">
        <v>641</v>
      </c>
      <c r="B1397" s="3">
        <v>1</v>
      </c>
      <c r="C1397" s="319">
        <v>13800</v>
      </c>
      <c r="D1397" s="325"/>
      <c r="E1397" s="319"/>
      <c r="F1397" s="319"/>
      <c r="G1397" s="319"/>
      <c r="H1397" s="326">
        <v>1</v>
      </c>
      <c r="I1397" s="326"/>
      <c r="J1397" s="246">
        <v>4000</v>
      </c>
    </row>
    <row r="1398" spans="1:10" x14ac:dyDescent="0.25">
      <c r="A1398" s="318" t="s">
        <v>758</v>
      </c>
      <c r="B1398" s="319">
        <v>1</v>
      </c>
      <c r="C1398" s="319">
        <v>15500</v>
      </c>
      <c r="D1398" s="320"/>
      <c r="E1398" s="319">
        <v>1</v>
      </c>
      <c r="F1398" s="319">
        <v>4500</v>
      </c>
      <c r="G1398" s="319"/>
      <c r="H1398" s="144" t="s">
        <v>987</v>
      </c>
      <c r="I1398" s="144"/>
      <c r="J1398" s="143">
        <v>1800</v>
      </c>
    </row>
    <row r="1399" spans="1:10" x14ac:dyDescent="0.25">
      <c r="A1399" s="318" t="s">
        <v>563</v>
      </c>
      <c r="B1399" s="319">
        <v>1</v>
      </c>
      <c r="C1399" s="319">
        <v>14300</v>
      </c>
      <c r="D1399" s="320"/>
      <c r="E1399" s="319">
        <v>1</v>
      </c>
      <c r="F1399" s="319">
        <v>4500</v>
      </c>
      <c r="G1399" s="319"/>
      <c r="H1399" s="144" t="s">
        <v>109</v>
      </c>
      <c r="I1399" s="144"/>
      <c r="J1399" s="143">
        <v>2100</v>
      </c>
    </row>
    <row r="1400" spans="1:10" x14ac:dyDescent="0.25">
      <c r="A1400" s="318" t="s">
        <v>137</v>
      </c>
      <c r="B1400" s="319">
        <v>1</v>
      </c>
      <c r="C1400" s="319">
        <v>21000</v>
      </c>
      <c r="D1400" s="320"/>
      <c r="E1400" s="319">
        <v>1</v>
      </c>
      <c r="F1400" s="319">
        <v>4500</v>
      </c>
      <c r="G1400" s="319"/>
      <c r="H1400" s="144">
        <v>1</v>
      </c>
      <c r="I1400" s="144"/>
      <c r="J1400" s="143">
        <v>2000</v>
      </c>
    </row>
    <row r="1401" spans="1:10" x14ac:dyDescent="0.25">
      <c r="A1401" s="331" t="s">
        <v>446</v>
      </c>
      <c r="B1401" s="319">
        <v>1</v>
      </c>
      <c r="C1401" s="319"/>
      <c r="D1401" s="320">
        <v>21900</v>
      </c>
      <c r="E1401" s="319">
        <v>1</v>
      </c>
      <c r="F1401" s="319">
        <v>5000</v>
      </c>
      <c r="G1401" s="319"/>
      <c r="H1401" s="144">
        <v>1</v>
      </c>
      <c r="I1401" s="144"/>
      <c r="J1401" s="143">
        <v>4500</v>
      </c>
    </row>
    <row r="1402" spans="1:10" x14ac:dyDescent="0.25">
      <c r="A1402" s="331"/>
      <c r="B1402" s="319"/>
      <c r="C1402" s="319"/>
      <c r="D1402" s="320"/>
      <c r="E1402" s="319"/>
      <c r="F1402" s="319"/>
      <c r="G1402" s="319"/>
      <c r="H1402" s="144">
        <v>2</v>
      </c>
      <c r="I1402" s="144"/>
      <c r="J1402" s="143">
        <v>4000</v>
      </c>
    </row>
    <row r="1403" spans="1:10" x14ac:dyDescent="0.25">
      <c r="A1403" s="53" t="s">
        <v>219</v>
      </c>
      <c r="B1403" s="213">
        <f>SUM(B1397:B1402)</f>
        <v>5</v>
      </c>
      <c r="C1403" s="213">
        <f>SUM(C1397:C1402)</f>
        <v>64600</v>
      </c>
      <c r="D1403" s="213">
        <f>SUM(D1393:D1402)</f>
        <v>21900</v>
      </c>
      <c r="E1403" s="213">
        <f>SUM(E1397:E1402)</f>
        <v>4</v>
      </c>
      <c r="F1403" s="213">
        <f>SUM(F1397:F1402)</f>
        <v>18500</v>
      </c>
      <c r="G1403" s="213"/>
      <c r="H1403" s="213">
        <f>SUM(H1397:H1402)</f>
        <v>5</v>
      </c>
      <c r="I1403" s="213"/>
      <c r="J1403" s="213">
        <f>SUM(J1397:J1402)</f>
        <v>18400</v>
      </c>
    </row>
    <row r="1404" spans="1:10" x14ac:dyDescent="0.25">
      <c r="A1404" s="79"/>
      <c r="B1404" s="80"/>
      <c r="C1404" s="80"/>
      <c r="D1404" s="80"/>
      <c r="E1404" s="80"/>
      <c r="F1404" s="80"/>
      <c r="G1404" s="80"/>
      <c r="H1404" s="80"/>
      <c r="I1404" s="80"/>
      <c r="J1404" s="80"/>
    </row>
    <row r="1405" spans="1:10" x14ac:dyDescent="0.25">
      <c r="A1405" s="23">
        <f>C1403</f>
        <v>64600</v>
      </c>
      <c r="B1405" s="22" t="s">
        <v>38</v>
      </c>
      <c r="C1405" s="141" t="s">
        <v>977</v>
      </c>
      <c r="D1405" s="141"/>
      <c r="E1405" s="81"/>
      <c r="F1405" s="81"/>
      <c r="G1405" s="81"/>
      <c r="H1405" s="85"/>
      <c r="I1405" s="85"/>
      <c r="J1405" s="84"/>
    </row>
    <row r="1409" spans="1:10" x14ac:dyDescent="0.25">
      <c r="A1409" s="2203" t="s">
        <v>990</v>
      </c>
      <c r="B1409" s="2204"/>
      <c r="C1409" s="2204"/>
      <c r="D1409" s="2204"/>
      <c r="E1409" s="2204"/>
      <c r="F1409" s="2204"/>
      <c r="G1409" s="2204"/>
      <c r="H1409" s="2204"/>
      <c r="I1409" s="2204"/>
      <c r="J1409" s="2204"/>
    </row>
    <row r="1410" spans="1:10" x14ac:dyDescent="0.25">
      <c r="A1410" s="6" t="s">
        <v>14</v>
      </c>
      <c r="B1410" s="6" t="s">
        <v>5</v>
      </c>
      <c r="C1410" s="6" t="s">
        <v>10</v>
      </c>
      <c r="D1410" s="6" t="s">
        <v>11</v>
      </c>
      <c r="E1410" s="6" t="s">
        <v>753</v>
      </c>
      <c r="F1410" s="6" t="s">
        <v>27</v>
      </c>
      <c r="G1410" s="6"/>
      <c r="H1410" s="21" t="s">
        <v>33</v>
      </c>
      <c r="I1410" s="21"/>
      <c r="J1410" s="6" t="s">
        <v>32</v>
      </c>
    </row>
    <row r="1411" spans="1:10" x14ac:dyDescent="0.25">
      <c r="A1411" s="318" t="s">
        <v>136</v>
      </c>
      <c r="B1411" s="3">
        <v>1</v>
      </c>
      <c r="C1411" s="319">
        <v>16500</v>
      </c>
      <c r="D1411" s="325"/>
      <c r="E1411" s="319"/>
      <c r="F1411" s="319"/>
      <c r="G1411" s="319"/>
      <c r="H1411" s="326">
        <v>1</v>
      </c>
      <c r="I1411" s="326"/>
      <c r="J1411" s="246">
        <v>4500</v>
      </c>
    </row>
    <row r="1412" spans="1:10" x14ac:dyDescent="0.25">
      <c r="A1412" s="318" t="s">
        <v>985</v>
      </c>
      <c r="B1412" s="319">
        <v>1</v>
      </c>
      <c r="C1412" s="319"/>
      <c r="D1412" s="320">
        <v>19000</v>
      </c>
      <c r="E1412" s="319"/>
      <c r="F1412" s="319"/>
      <c r="G1412" s="319"/>
      <c r="H1412" s="144">
        <v>1</v>
      </c>
      <c r="I1412" s="144"/>
      <c r="J1412" s="143">
        <v>4000</v>
      </c>
    </row>
    <row r="1413" spans="1:10" x14ac:dyDescent="0.25">
      <c r="A1413" s="318" t="s">
        <v>991</v>
      </c>
      <c r="B1413" s="319">
        <v>1</v>
      </c>
      <c r="C1413" s="319"/>
      <c r="D1413" s="320"/>
      <c r="E1413" s="319">
        <v>1</v>
      </c>
      <c r="F1413" s="319">
        <v>5000</v>
      </c>
      <c r="G1413" s="319"/>
      <c r="H1413" s="144">
        <v>1</v>
      </c>
      <c r="I1413" s="144"/>
      <c r="J1413" s="143">
        <v>4000</v>
      </c>
    </row>
    <row r="1414" spans="1:10" ht="30" x14ac:dyDescent="0.25">
      <c r="A1414" s="318" t="s">
        <v>992</v>
      </c>
      <c r="B1414" s="319">
        <v>1</v>
      </c>
      <c r="C1414" s="319">
        <v>11500</v>
      </c>
      <c r="D1414" s="320"/>
      <c r="E1414" s="319">
        <v>1</v>
      </c>
      <c r="F1414" s="319">
        <v>4000</v>
      </c>
      <c r="G1414" s="319"/>
      <c r="H1414" s="144" t="s">
        <v>707</v>
      </c>
      <c r="I1414" s="144"/>
      <c r="J1414" s="143">
        <v>3000</v>
      </c>
    </row>
    <row r="1415" spans="1:10" x14ac:dyDescent="0.25">
      <c r="A1415" s="331" t="s">
        <v>993</v>
      </c>
      <c r="B1415" s="319">
        <v>2</v>
      </c>
      <c r="C1415" s="319">
        <v>23700</v>
      </c>
      <c r="D1415" s="320"/>
      <c r="E1415" s="319">
        <v>2</v>
      </c>
      <c r="F1415" s="319">
        <v>8500</v>
      </c>
      <c r="G1415" s="319"/>
      <c r="H1415" s="144" t="s">
        <v>109</v>
      </c>
      <c r="I1415" s="144"/>
      <c r="J1415" s="143">
        <v>4200</v>
      </c>
    </row>
    <row r="1416" spans="1:10" x14ac:dyDescent="0.25">
      <c r="A1416" s="318" t="s">
        <v>144</v>
      </c>
      <c r="B1416" s="319">
        <v>1</v>
      </c>
      <c r="C1416" s="319">
        <v>25500</v>
      </c>
      <c r="D1416" s="320"/>
      <c r="E1416" s="319">
        <v>1</v>
      </c>
      <c r="F1416" s="319">
        <v>4500</v>
      </c>
      <c r="G1416" s="319"/>
      <c r="H1416" s="144">
        <v>2</v>
      </c>
      <c r="I1416" s="144"/>
      <c r="J1416" s="143">
        <v>8000</v>
      </c>
    </row>
    <row r="1417" spans="1:10" x14ac:dyDescent="0.25">
      <c r="A1417" s="330" t="s">
        <v>472</v>
      </c>
      <c r="B1417" s="319">
        <v>1</v>
      </c>
      <c r="C1417" s="319">
        <v>16000</v>
      </c>
      <c r="D1417" s="320"/>
      <c r="E1417" s="319"/>
      <c r="F1417" s="319"/>
      <c r="G1417" s="319"/>
      <c r="H1417" s="144">
        <v>1</v>
      </c>
      <c r="I1417" s="144"/>
      <c r="J1417" s="143">
        <v>5000</v>
      </c>
    </row>
    <row r="1418" spans="1:10" x14ac:dyDescent="0.25">
      <c r="A1418" s="330" t="s">
        <v>994</v>
      </c>
      <c r="B1418" s="319">
        <v>1</v>
      </c>
      <c r="C1418" s="319">
        <v>21900</v>
      </c>
      <c r="D1418" s="320"/>
      <c r="E1418" s="319">
        <v>1</v>
      </c>
      <c r="F1418" s="319">
        <v>5000</v>
      </c>
      <c r="G1418" s="319"/>
      <c r="H1418" s="144"/>
      <c r="I1418" s="144"/>
      <c r="J1418" s="143"/>
    </row>
    <row r="1419" spans="1:10" x14ac:dyDescent="0.25">
      <c r="A1419" s="330" t="s">
        <v>995</v>
      </c>
      <c r="B1419" s="319">
        <v>1</v>
      </c>
      <c r="D1419" s="319">
        <v>31000</v>
      </c>
      <c r="E1419" s="319">
        <v>2</v>
      </c>
      <c r="F1419" s="319">
        <v>20000</v>
      </c>
      <c r="G1419" s="319"/>
      <c r="H1419" s="144"/>
      <c r="I1419" s="144"/>
      <c r="J1419" s="143"/>
    </row>
    <row r="1420" spans="1:10" x14ac:dyDescent="0.25">
      <c r="A1420" s="331" t="s">
        <v>993</v>
      </c>
      <c r="B1420" s="319">
        <v>1</v>
      </c>
      <c r="C1420" s="319"/>
      <c r="D1420" s="320">
        <v>12100</v>
      </c>
      <c r="E1420" s="319">
        <v>1</v>
      </c>
      <c r="F1420" s="319">
        <v>4000</v>
      </c>
      <c r="G1420" s="319"/>
      <c r="H1420" s="144"/>
      <c r="I1420" s="144"/>
      <c r="J1420" s="143"/>
    </row>
    <row r="1421" spans="1:10" x14ac:dyDescent="0.25">
      <c r="A1421" s="331" t="s">
        <v>244</v>
      </c>
      <c r="B1421" s="319">
        <v>1</v>
      </c>
      <c r="C1421" s="319"/>
      <c r="D1421" s="320">
        <v>20000</v>
      </c>
      <c r="E1421" s="319"/>
      <c r="F1421" s="319"/>
      <c r="G1421" s="319"/>
      <c r="H1421" s="144"/>
      <c r="I1421" s="144"/>
      <c r="J1421" s="143"/>
    </row>
    <row r="1422" spans="1:10" x14ac:dyDescent="0.25">
      <c r="A1422" s="331" t="s">
        <v>141</v>
      </c>
      <c r="B1422" s="319">
        <v>5</v>
      </c>
      <c r="C1422" s="319"/>
      <c r="D1422" s="320">
        <v>105000</v>
      </c>
      <c r="E1422" s="319"/>
      <c r="F1422" s="319"/>
      <c r="G1422" s="319"/>
      <c r="H1422" s="144"/>
      <c r="I1422" s="144"/>
      <c r="J1422" s="143"/>
    </row>
    <row r="1423" spans="1:10" x14ac:dyDescent="0.25">
      <c r="A1423" s="331" t="s">
        <v>807</v>
      </c>
      <c r="B1423" s="319">
        <v>5</v>
      </c>
      <c r="C1423" s="319"/>
      <c r="D1423" s="320">
        <v>105000</v>
      </c>
      <c r="E1423" s="319"/>
      <c r="F1423" s="319"/>
      <c r="G1423" s="319"/>
      <c r="H1423" s="144"/>
      <c r="I1423" s="144"/>
      <c r="J1423" s="143"/>
    </row>
    <row r="1424" spans="1:10" x14ac:dyDescent="0.25">
      <c r="A1424" s="331" t="s">
        <v>921</v>
      </c>
      <c r="B1424" s="319">
        <v>2</v>
      </c>
      <c r="C1424" s="319"/>
      <c r="D1424" s="320">
        <v>30000</v>
      </c>
      <c r="E1424" s="319"/>
      <c r="F1424" s="319"/>
      <c r="G1424" s="319"/>
      <c r="H1424" s="144"/>
      <c r="I1424" s="144"/>
      <c r="J1424" s="143"/>
    </row>
    <row r="1425" spans="1:11" x14ac:dyDescent="0.25">
      <c r="A1425" s="331" t="s">
        <v>996</v>
      </c>
      <c r="B1425" s="319">
        <v>5</v>
      </c>
      <c r="C1425" s="319"/>
      <c r="D1425" s="320">
        <v>245000</v>
      </c>
      <c r="E1425" s="319"/>
      <c r="F1425" s="319"/>
      <c r="G1425" s="319"/>
      <c r="H1425" s="144"/>
      <c r="I1425" s="144"/>
      <c r="J1425" s="143"/>
    </row>
    <row r="1426" spans="1:11" x14ac:dyDescent="0.25">
      <c r="A1426" s="331" t="s">
        <v>964</v>
      </c>
      <c r="B1426" s="319">
        <v>2</v>
      </c>
      <c r="C1426" s="319"/>
      <c r="D1426" s="320">
        <v>98000</v>
      </c>
      <c r="E1426" s="319"/>
      <c r="F1426" s="319"/>
      <c r="G1426" s="319"/>
      <c r="H1426" s="144"/>
      <c r="I1426" s="144"/>
      <c r="J1426" s="143"/>
    </row>
    <row r="1427" spans="1:11" x14ac:dyDescent="0.25">
      <c r="A1427" s="331" t="s">
        <v>991</v>
      </c>
      <c r="B1427" s="319">
        <v>20</v>
      </c>
      <c r="C1427" s="319"/>
      <c r="D1427" s="320">
        <v>100000</v>
      </c>
      <c r="E1427" s="319"/>
      <c r="F1427" s="319"/>
      <c r="G1427" s="319"/>
      <c r="H1427" s="144"/>
      <c r="I1427" s="144"/>
      <c r="J1427" s="143" t="s">
        <v>997</v>
      </c>
    </row>
    <row r="1428" spans="1:11" x14ac:dyDescent="0.25">
      <c r="A1428" s="331" t="s">
        <v>998</v>
      </c>
      <c r="B1428" s="319">
        <v>20</v>
      </c>
      <c r="C1428" s="319"/>
      <c r="D1428" s="320">
        <v>94000</v>
      </c>
      <c r="E1428" s="319"/>
      <c r="F1428" s="319"/>
      <c r="G1428" s="319"/>
      <c r="H1428" s="144"/>
      <c r="I1428" s="144"/>
      <c r="J1428" s="143" t="s">
        <v>997</v>
      </c>
    </row>
    <row r="1429" spans="1:11" x14ac:dyDescent="0.25">
      <c r="A1429" s="331" t="s">
        <v>998</v>
      </c>
      <c r="B1429" s="319">
        <v>20</v>
      </c>
      <c r="C1429" s="319"/>
      <c r="D1429" s="320">
        <v>90000</v>
      </c>
      <c r="E1429" s="319"/>
      <c r="F1429" s="319"/>
      <c r="G1429" s="319"/>
      <c r="H1429" s="144"/>
      <c r="I1429" s="144"/>
      <c r="J1429" s="143" t="s">
        <v>997</v>
      </c>
    </row>
    <row r="1430" spans="1:11" x14ac:dyDescent="0.25">
      <c r="A1430" s="318"/>
      <c r="B1430" s="319"/>
      <c r="C1430" s="319"/>
      <c r="D1430" s="320"/>
      <c r="E1430" s="319"/>
      <c r="F1430" s="319"/>
      <c r="G1430" s="319"/>
      <c r="H1430" s="144"/>
      <c r="I1430" s="144"/>
      <c r="J1430" s="143"/>
    </row>
    <row r="1431" spans="1:11" x14ac:dyDescent="0.25">
      <c r="A1431" s="53" t="s">
        <v>219</v>
      </c>
      <c r="B1431" s="213">
        <f t="shared" ref="B1431:J1431" si="30">SUM(B1411:B1430)</f>
        <v>91</v>
      </c>
      <c r="C1431" s="213">
        <f t="shared" si="30"/>
        <v>115100</v>
      </c>
      <c r="D1431" s="213">
        <f t="shared" si="30"/>
        <v>949100</v>
      </c>
      <c r="E1431" s="213">
        <f t="shared" si="30"/>
        <v>9</v>
      </c>
      <c r="F1431" s="213">
        <f t="shared" si="30"/>
        <v>51000</v>
      </c>
      <c r="G1431" s="213"/>
      <c r="H1431" s="213">
        <f t="shared" si="30"/>
        <v>6</v>
      </c>
      <c r="I1431" s="213"/>
      <c r="J1431" s="213">
        <f t="shared" si="30"/>
        <v>32700</v>
      </c>
    </row>
    <row r="1432" spans="1:11" x14ac:dyDescent="0.25">
      <c r="A1432" s="79"/>
      <c r="B1432" s="80"/>
      <c r="C1432" s="80"/>
      <c r="D1432" s="80"/>
      <c r="E1432" s="80"/>
      <c r="F1432" s="80"/>
      <c r="G1432" s="80"/>
      <c r="H1432" s="80"/>
      <c r="I1432" s="80"/>
      <c r="J1432" s="80"/>
      <c r="K1432" s="18">
        <f>A1433-J1416-J1417</f>
        <v>102100</v>
      </c>
    </row>
    <row r="1433" spans="1:11" x14ac:dyDescent="0.25">
      <c r="A1433" s="23">
        <f>C1431</f>
        <v>115100</v>
      </c>
      <c r="B1433" s="22" t="s">
        <v>38</v>
      </c>
      <c r="C1433" s="141" t="s">
        <v>547</v>
      </c>
      <c r="D1433" s="141"/>
      <c r="E1433" s="81"/>
      <c r="F1433" s="81"/>
      <c r="G1433" s="81"/>
      <c r="H1433" s="85"/>
      <c r="I1433" s="85"/>
      <c r="J1433" s="84"/>
    </row>
    <row r="1437" spans="1:11" x14ac:dyDescent="0.25">
      <c r="A1437" s="2203" t="s">
        <v>999</v>
      </c>
      <c r="B1437" s="2204"/>
      <c r="C1437" s="2204"/>
      <c r="D1437" s="2204"/>
      <c r="E1437" s="2204"/>
      <c r="F1437" s="2204"/>
      <c r="G1437" s="2204"/>
      <c r="H1437" s="2204"/>
      <c r="I1437" s="2204"/>
      <c r="J1437" s="2204"/>
    </row>
    <row r="1438" spans="1:11" x14ac:dyDescent="0.25">
      <c r="A1438" s="6" t="s">
        <v>14</v>
      </c>
      <c r="B1438" s="6" t="s">
        <v>5</v>
      </c>
      <c r="C1438" s="6" t="s">
        <v>10</v>
      </c>
      <c r="D1438" s="6" t="s">
        <v>11</v>
      </c>
      <c r="E1438" s="6" t="s">
        <v>753</v>
      </c>
      <c r="F1438" s="6" t="s">
        <v>27</v>
      </c>
      <c r="G1438" s="6"/>
      <c r="H1438" s="21" t="s">
        <v>33</v>
      </c>
      <c r="I1438" s="21"/>
      <c r="J1438" s="6" t="s">
        <v>32</v>
      </c>
    </row>
    <row r="1439" spans="1:11" x14ac:dyDescent="0.25">
      <c r="A1439" s="318" t="s">
        <v>549</v>
      </c>
      <c r="B1439" s="3">
        <v>1</v>
      </c>
      <c r="C1439" s="319">
        <v>16500</v>
      </c>
      <c r="D1439" s="325"/>
      <c r="E1439" s="319"/>
      <c r="F1439" s="319"/>
      <c r="G1439" s="319"/>
      <c r="H1439" s="326">
        <v>3</v>
      </c>
      <c r="I1439" s="326"/>
      <c r="J1439" s="246">
        <v>13000</v>
      </c>
    </row>
    <row r="1440" spans="1:11" x14ac:dyDescent="0.25">
      <c r="A1440" s="318" t="s">
        <v>588</v>
      </c>
      <c r="B1440" s="319">
        <v>1</v>
      </c>
      <c r="C1440" s="319"/>
      <c r="D1440" s="320">
        <v>14500</v>
      </c>
      <c r="E1440" s="319"/>
      <c r="F1440" s="319"/>
      <c r="G1440" s="319"/>
      <c r="H1440" s="144" t="s">
        <v>109</v>
      </c>
      <c r="I1440" s="144"/>
      <c r="J1440" s="143">
        <v>4200</v>
      </c>
    </row>
    <row r="1441" spans="1:11" x14ac:dyDescent="0.25">
      <c r="A1441" s="318" t="s">
        <v>330</v>
      </c>
      <c r="B1441" s="319">
        <v>2</v>
      </c>
      <c r="C1441" s="319">
        <v>36000</v>
      </c>
      <c r="D1441" s="320"/>
      <c r="E1441" s="319">
        <v>2</v>
      </c>
      <c r="F1441" s="319">
        <v>16000</v>
      </c>
      <c r="G1441" s="319"/>
      <c r="H1441" s="144"/>
      <c r="I1441" s="144"/>
      <c r="J1441" s="143"/>
    </row>
    <row r="1442" spans="1:11" x14ac:dyDescent="0.25">
      <c r="A1442" s="318" t="s">
        <v>256</v>
      </c>
      <c r="B1442" s="319">
        <v>1</v>
      </c>
      <c r="C1442" s="319">
        <v>14100</v>
      </c>
      <c r="D1442" s="320"/>
      <c r="E1442" s="319">
        <v>1</v>
      </c>
      <c r="F1442" s="319">
        <v>4500</v>
      </c>
      <c r="G1442" s="319"/>
      <c r="H1442" s="144"/>
      <c r="I1442" s="144"/>
      <c r="J1442" s="143"/>
    </row>
    <row r="1443" spans="1:11" x14ac:dyDescent="0.25">
      <c r="A1443" s="331" t="s">
        <v>816</v>
      </c>
      <c r="B1443" s="319">
        <v>1</v>
      </c>
      <c r="C1443" s="319">
        <v>17000</v>
      </c>
      <c r="D1443" s="320"/>
      <c r="E1443" s="319">
        <v>1</v>
      </c>
      <c r="F1443" s="319">
        <v>4000</v>
      </c>
      <c r="G1443" s="319"/>
      <c r="H1443" s="144"/>
      <c r="I1443" s="144"/>
      <c r="J1443" s="143"/>
    </row>
    <row r="1444" spans="1:11" x14ac:dyDescent="0.25">
      <c r="A1444" s="318" t="s">
        <v>395</v>
      </c>
      <c r="B1444" s="319">
        <v>1</v>
      </c>
      <c r="C1444" s="319"/>
      <c r="D1444" s="320"/>
      <c r="E1444" s="319"/>
      <c r="F1444" s="319"/>
      <c r="G1444" s="319"/>
      <c r="H1444" s="144"/>
      <c r="I1444" s="144"/>
      <c r="J1444" s="143" t="s">
        <v>1000</v>
      </c>
    </row>
    <row r="1445" spans="1:11" x14ac:dyDescent="0.25">
      <c r="A1445" s="330" t="s">
        <v>248</v>
      </c>
      <c r="B1445" s="319">
        <v>1</v>
      </c>
      <c r="C1445" s="319">
        <v>19600</v>
      </c>
      <c r="D1445" s="320"/>
      <c r="E1445" s="319">
        <v>1</v>
      </c>
      <c r="F1445" s="319">
        <v>5000</v>
      </c>
      <c r="G1445" s="319"/>
      <c r="H1445" s="144"/>
      <c r="I1445" s="144"/>
      <c r="J1445" s="143"/>
    </row>
    <row r="1446" spans="1:11" x14ac:dyDescent="0.25">
      <c r="A1446" s="330" t="s">
        <v>472</v>
      </c>
      <c r="B1446" s="319">
        <v>1</v>
      </c>
      <c r="C1446" s="319">
        <v>11500</v>
      </c>
      <c r="D1446" s="320"/>
      <c r="E1446" s="319">
        <v>1</v>
      </c>
      <c r="F1446" s="319">
        <v>4500</v>
      </c>
      <c r="G1446" s="319"/>
      <c r="H1446" s="144"/>
      <c r="I1446" s="144"/>
      <c r="J1446" s="143"/>
    </row>
    <row r="1447" spans="1:11" x14ac:dyDescent="0.25">
      <c r="A1447" s="330" t="s">
        <v>517</v>
      </c>
      <c r="B1447" s="319">
        <v>1</v>
      </c>
      <c r="C1447" s="333">
        <v>10500</v>
      </c>
      <c r="D1447" s="319"/>
      <c r="E1447" s="319">
        <v>1</v>
      </c>
      <c r="F1447" s="319">
        <v>4000</v>
      </c>
      <c r="G1447" s="319"/>
      <c r="H1447" s="144"/>
      <c r="I1447" s="144"/>
      <c r="J1447" s="143"/>
    </row>
    <row r="1448" spans="1:11" x14ac:dyDescent="0.25">
      <c r="A1448" s="318"/>
      <c r="B1448" s="319"/>
      <c r="C1448" s="319"/>
      <c r="D1448" s="320"/>
      <c r="E1448" s="319"/>
      <c r="F1448" s="319"/>
      <c r="G1448" s="319"/>
      <c r="H1448" s="144"/>
      <c r="I1448" s="144"/>
      <c r="J1448" s="143"/>
    </row>
    <row r="1449" spans="1:11" x14ac:dyDescent="0.25">
      <c r="A1449" s="53" t="s">
        <v>219</v>
      </c>
      <c r="B1449" s="213">
        <f t="shared" ref="B1449:J1449" si="31">SUM(B1439:B1448)</f>
        <v>10</v>
      </c>
      <c r="C1449" s="213">
        <f t="shared" si="31"/>
        <v>125200</v>
      </c>
      <c r="D1449" s="213">
        <f t="shared" si="31"/>
        <v>14500</v>
      </c>
      <c r="E1449" s="213">
        <f t="shared" si="31"/>
        <v>7</v>
      </c>
      <c r="F1449" s="213">
        <f t="shared" si="31"/>
        <v>38000</v>
      </c>
      <c r="G1449" s="213"/>
      <c r="H1449" s="213">
        <f t="shared" si="31"/>
        <v>3</v>
      </c>
      <c r="I1449" s="213"/>
      <c r="J1449" s="213">
        <f t="shared" si="31"/>
        <v>17200</v>
      </c>
      <c r="K1449">
        <v>10000</v>
      </c>
    </row>
    <row r="1450" spans="1:11" x14ac:dyDescent="0.25">
      <c r="A1450" s="79"/>
      <c r="B1450" s="80"/>
      <c r="C1450" s="80"/>
      <c r="D1450" s="80"/>
      <c r="E1450" s="80"/>
      <c r="F1450" s="80"/>
      <c r="G1450" s="80"/>
      <c r="H1450" s="80"/>
      <c r="I1450" s="80"/>
      <c r="J1450" s="80"/>
    </row>
    <row r="1451" spans="1:11" x14ac:dyDescent="0.25">
      <c r="A1451" s="23">
        <f>C1449</f>
        <v>125200</v>
      </c>
      <c r="B1451" s="22" t="s">
        <v>38</v>
      </c>
      <c r="C1451" s="141" t="s">
        <v>547</v>
      </c>
      <c r="D1451" s="141"/>
      <c r="E1451" s="81"/>
      <c r="F1451" s="81"/>
      <c r="G1451" s="81"/>
      <c r="H1451" s="85"/>
      <c r="I1451" s="85"/>
      <c r="J1451" s="84"/>
      <c r="K1451" s="18">
        <f>A1451-K1449</f>
        <v>115200</v>
      </c>
    </row>
    <row r="1455" spans="1:11" x14ac:dyDescent="0.25">
      <c r="A1455" s="2203" t="s">
        <v>1001</v>
      </c>
      <c r="B1455" s="2204"/>
      <c r="C1455" s="2204"/>
      <c r="D1455" s="2204"/>
      <c r="E1455" s="2204"/>
      <c r="F1455" s="2204"/>
      <c r="G1455" s="2204"/>
      <c r="H1455" s="2204"/>
      <c r="I1455" s="2204"/>
      <c r="J1455" s="2204"/>
    </row>
    <row r="1456" spans="1:11" x14ac:dyDescent="0.25">
      <c r="A1456" s="6" t="s">
        <v>14</v>
      </c>
      <c r="B1456" s="6" t="s">
        <v>5</v>
      </c>
      <c r="C1456" s="6" t="s">
        <v>10</v>
      </c>
      <c r="D1456" s="6" t="s">
        <v>11</v>
      </c>
      <c r="E1456" s="6" t="s">
        <v>753</v>
      </c>
      <c r="F1456" s="6" t="s">
        <v>27</v>
      </c>
      <c r="G1456" s="6"/>
      <c r="H1456" s="21" t="s">
        <v>33</v>
      </c>
      <c r="I1456" s="21"/>
      <c r="J1456" s="6" t="s">
        <v>32</v>
      </c>
    </row>
    <row r="1457" spans="1:10" x14ac:dyDescent="0.25">
      <c r="A1457" s="318" t="s">
        <v>107</v>
      </c>
      <c r="B1457" s="3">
        <v>1</v>
      </c>
      <c r="C1457" s="319">
        <v>5300</v>
      </c>
      <c r="D1457" s="325"/>
      <c r="E1457" s="319">
        <v>2</v>
      </c>
      <c r="F1457" s="319">
        <v>8500</v>
      </c>
      <c r="G1457" s="319"/>
      <c r="H1457" s="326">
        <v>3</v>
      </c>
      <c r="I1457" s="326"/>
      <c r="J1457" s="246">
        <v>8000</v>
      </c>
    </row>
    <row r="1458" spans="1:10" x14ac:dyDescent="0.25">
      <c r="A1458" s="318" t="s">
        <v>1002</v>
      </c>
      <c r="B1458" s="319">
        <v>1</v>
      </c>
      <c r="C1458" s="319"/>
      <c r="D1458" s="320">
        <v>35000</v>
      </c>
      <c r="E1458" s="319"/>
      <c r="F1458" s="319"/>
      <c r="G1458" s="319"/>
      <c r="H1458" s="144">
        <v>1</v>
      </c>
      <c r="I1458" s="144"/>
      <c r="J1458" s="143">
        <v>4000</v>
      </c>
    </row>
    <row r="1459" spans="1:10" x14ac:dyDescent="0.25">
      <c r="A1459" s="318" t="s">
        <v>132</v>
      </c>
      <c r="B1459" s="319">
        <v>1</v>
      </c>
      <c r="C1459" s="319">
        <v>13800</v>
      </c>
      <c r="D1459" s="320"/>
      <c r="E1459" s="319"/>
      <c r="F1459" s="319"/>
      <c r="G1459" s="319"/>
      <c r="H1459" s="144" t="s">
        <v>109</v>
      </c>
      <c r="I1459" s="144"/>
      <c r="J1459" s="143">
        <v>2650</v>
      </c>
    </row>
    <row r="1460" spans="1:10" x14ac:dyDescent="0.25">
      <c r="A1460" s="318" t="s">
        <v>285</v>
      </c>
      <c r="B1460" s="319">
        <v>2</v>
      </c>
      <c r="C1460" s="319"/>
      <c r="D1460" s="320">
        <v>45600</v>
      </c>
      <c r="E1460" s="319"/>
      <c r="F1460" s="319"/>
      <c r="G1460" s="319"/>
      <c r="H1460" s="144"/>
      <c r="I1460" s="144"/>
      <c r="J1460" s="143"/>
    </row>
    <row r="1461" spans="1:10" x14ac:dyDescent="0.25">
      <c r="A1461" s="318" t="s">
        <v>646</v>
      </c>
      <c r="B1461" s="319">
        <v>1</v>
      </c>
      <c r="C1461" s="319">
        <v>12500</v>
      </c>
      <c r="D1461" s="320"/>
      <c r="E1461" s="319">
        <v>1</v>
      </c>
      <c r="F1461" s="319">
        <v>4000</v>
      </c>
      <c r="G1461" s="319"/>
      <c r="H1461" s="144"/>
      <c r="I1461" s="144"/>
      <c r="J1461" s="143"/>
    </row>
    <row r="1462" spans="1:10" x14ac:dyDescent="0.25">
      <c r="A1462" s="318" t="s">
        <v>1003</v>
      </c>
      <c r="B1462" s="319">
        <v>1</v>
      </c>
      <c r="C1462" s="319">
        <v>9900</v>
      </c>
      <c r="D1462" s="320"/>
      <c r="E1462" s="319"/>
      <c r="F1462" s="319"/>
      <c r="G1462" s="319"/>
      <c r="H1462" s="144"/>
      <c r="I1462" s="144"/>
      <c r="J1462" s="143"/>
    </row>
    <row r="1463" spans="1:10" x14ac:dyDescent="0.25">
      <c r="A1463" s="318" t="s">
        <v>94</v>
      </c>
      <c r="B1463" s="319">
        <v>1</v>
      </c>
      <c r="C1463" s="319">
        <v>26000</v>
      </c>
      <c r="D1463" s="320"/>
      <c r="E1463" s="319">
        <v>1</v>
      </c>
      <c r="F1463" s="319">
        <v>4000</v>
      </c>
      <c r="G1463" s="319"/>
      <c r="H1463" s="144"/>
      <c r="I1463" s="144"/>
      <c r="J1463" s="143"/>
    </row>
    <row r="1464" spans="1:10" x14ac:dyDescent="0.25">
      <c r="A1464" s="331" t="s">
        <v>627</v>
      </c>
      <c r="B1464" s="319">
        <v>1</v>
      </c>
      <c r="C1464" s="319">
        <v>26500</v>
      </c>
      <c r="D1464" s="320"/>
      <c r="E1464" s="319"/>
      <c r="F1464" s="319"/>
      <c r="G1464" s="319"/>
      <c r="H1464" s="144"/>
      <c r="I1464" s="144"/>
      <c r="J1464" s="143"/>
    </row>
    <row r="1465" spans="1:10" x14ac:dyDescent="0.25">
      <c r="A1465" s="318" t="s">
        <v>285</v>
      </c>
      <c r="B1465" s="319">
        <v>1</v>
      </c>
      <c r="C1465" s="319"/>
      <c r="D1465" s="320">
        <v>22800</v>
      </c>
      <c r="E1465" s="319"/>
      <c r="F1465" s="319"/>
      <c r="G1465" s="319"/>
      <c r="H1465" s="144"/>
      <c r="I1465" s="144"/>
      <c r="J1465" s="143"/>
    </row>
    <row r="1466" spans="1:10" x14ac:dyDescent="0.25">
      <c r="A1466" s="330" t="s">
        <v>392</v>
      </c>
      <c r="B1466" s="319">
        <v>1</v>
      </c>
      <c r="C1466" s="319">
        <v>49000</v>
      </c>
      <c r="D1466" s="320"/>
      <c r="E1466" s="319"/>
      <c r="F1466" s="319"/>
      <c r="G1466" s="319"/>
      <c r="H1466" s="144"/>
      <c r="I1466" s="144"/>
      <c r="J1466" s="143"/>
    </row>
    <row r="1467" spans="1:10" x14ac:dyDescent="0.25">
      <c r="A1467" s="330" t="s">
        <v>1004</v>
      </c>
      <c r="B1467" s="319">
        <v>1</v>
      </c>
      <c r="C1467" s="319">
        <v>24600</v>
      </c>
      <c r="D1467" s="320"/>
      <c r="E1467" s="319"/>
      <c r="F1467" s="319"/>
      <c r="G1467" s="319"/>
      <c r="H1467" s="144"/>
      <c r="I1467" s="144"/>
      <c r="J1467" s="143"/>
    </row>
    <row r="1468" spans="1:10" x14ac:dyDescent="0.25">
      <c r="A1468" s="330" t="s">
        <v>472</v>
      </c>
      <c r="B1468" s="319">
        <v>1</v>
      </c>
      <c r="C1468" s="319">
        <v>11000</v>
      </c>
      <c r="D1468" s="320"/>
      <c r="E1468" s="319">
        <v>1</v>
      </c>
      <c r="F1468" s="319">
        <v>5000</v>
      </c>
      <c r="G1468" s="319"/>
      <c r="H1468" s="144"/>
      <c r="I1468" s="144"/>
      <c r="J1468" s="143"/>
    </row>
    <row r="1469" spans="1:10" x14ac:dyDescent="0.25">
      <c r="A1469" s="330" t="s">
        <v>549</v>
      </c>
      <c r="B1469" s="319">
        <v>1</v>
      </c>
      <c r="C1469" s="319">
        <v>12500</v>
      </c>
      <c r="D1469" s="320"/>
      <c r="E1469" s="319">
        <v>1</v>
      </c>
      <c r="F1469" s="319">
        <v>4000</v>
      </c>
      <c r="G1469" s="319"/>
      <c r="H1469" s="144"/>
      <c r="I1469" s="144"/>
      <c r="J1469" s="143"/>
    </row>
    <row r="1470" spans="1:10" x14ac:dyDescent="0.25">
      <c r="A1470" s="330" t="s">
        <v>588</v>
      </c>
      <c r="B1470" s="319">
        <v>1</v>
      </c>
      <c r="C1470" s="319">
        <v>14500</v>
      </c>
      <c r="D1470" s="320"/>
      <c r="E1470" s="319"/>
      <c r="F1470" s="319"/>
      <c r="G1470" s="319"/>
      <c r="H1470" s="144"/>
      <c r="I1470" s="144"/>
      <c r="J1470" s="143"/>
    </row>
    <row r="1471" spans="1:10" x14ac:dyDescent="0.25">
      <c r="A1471" s="330" t="s">
        <v>289</v>
      </c>
      <c r="B1471" s="319">
        <v>1</v>
      </c>
      <c r="C1471" s="333"/>
      <c r="D1471" s="319"/>
      <c r="E1471" s="319"/>
      <c r="F1471" s="319"/>
      <c r="G1471" s="319"/>
      <c r="H1471" s="144"/>
      <c r="I1471" s="144"/>
      <c r="J1471" s="143" t="s">
        <v>975</v>
      </c>
    </row>
    <row r="1472" spans="1:10" x14ac:dyDescent="0.25">
      <c r="A1472" s="318"/>
      <c r="B1472" s="319"/>
      <c r="C1472" s="319"/>
      <c r="D1472" s="320"/>
      <c r="E1472" s="319"/>
      <c r="F1472" s="319"/>
      <c r="G1472" s="319"/>
      <c r="H1472" s="144"/>
      <c r="I1472" s="144"/>
      <c r="J1472" s="143"/>
    </row>
    <row r="1473" spans="1:11" x14ac:dyDescent="0.25">
      <c r="A1473" s="53" t="s">
        <v>219</v>
      </c>
      <c r="B1473" s="213">
        <f t="shared" ref="B1473:J1473" si="32">SUM(B1457:B1472)</f>
        <v>16</v>
      </c>
      <c r="C1473" s="213">
        <f t="shared" si="32"/>
        <v>205600</v>
      </c>
      <c r="D1473" s="213">
        <f t="shared" si="32"/>
        <v>103400</v>
      </c>
      <c r="E1473" s="213">
        <f t="shared" si="32"/>
        <v>6</v>
      </c>
      <c r="F1473" s="213">
        <f t="shared" si="32"/>
        <v>25500</v>
      </c>
      <c r="G1473" s="213"/>
      <c r="H1473" s="213">
        <f t="shared" si="32"/>
        <v>4</v>
      </c>
      <c r="I1473" s="213"/>
      <c r="J1473" s="213">
        <f t="shared" si="32"/>
        <v>14650</v>
      </c>
    </row>
    <row r="1474" spans="1:11" x14ac:dyDescent="0.25">
      <c r="A1474" s="79"/>
      <c r="B1474" s="80"/>
      <c r="C1474" s="80"/>
      <c r="D1474" s="80"/>
      <c r="E1474" s="80"/>
      <c r="F1474" s="80"/>
      <c r="G1474" s="80"/>
      <c r="H1474" s="80"/>
      <c r="I1474" s="80"/>
      <c r="J1474" s="80"/>
    </row>
    <row r="1475" spans="1:11" x14ac:dyDescent="0.25">
      <c r="A1475" s="334">
        <f>C1473</f>
        <v>205600</v>
      </c>
      <c r="B1475" s="22" t="s">
        <v>38</v>
      </c>
      <c r="C1475" s="141" t="s">
        <v>547</v>
      </c>
      <c r="D1475" s="141"/>
      <c r="E1475" s="81"/>
      <c r="F1475" s="81"/>
      <c r="G1475" s="81"/>
      <c r="H1475" s="85"/>
      <c r="I1475" s="85"/>
      <c r="J1475" s="84"/>
      <c r="K1475" s="18"/>
    </row>
    <row r="1478" spans="1:11" x14ac:dyDescent="0.25">
      <c r="A1478" s="2203" t="s">
        <v>1005</v>
      </c>
      <c r="B1478" s="2204"/>
      <c r="C1478" s="2204"/>
      <c r="D1478" s="2204"/>
      <c r="E1478" s="2204"/>
      <c r="F1478" s="2204"/>
      <c r="G1478" s="2204"/>
      <c r="H1478" s="2204"/>
      <c r="I1478" s="2204"/>
      <c r="J1478" s="2204"/>
    </row>
    <row r="1479" spans="1:11" x14ac:dyDescent="0.25">
      <c r="A1479" s="6" t="s">
        <v>14</v>
      </c>
      <c r="B1479" s="6" t="s">
        <v>5</v>
      </c>
      <c r="C1479" s="6" t="s">
        <v>10</v>
      </c>
      <c r="D1479" s="6" t="s">
        <v>11</v>
      </c>
      <c r="E1479" s="6" t="s">
        <v>753</v>
      </c>
      <c r="F1479" s="6" t="s">
        <v>27</v>
      </c>
      <c r="G1479" s="6"/>
      <c r="H1479" s="21" t="s">
        <v>33</v>
      </c>
      <c r="I1479" s="21"/>
      <c r="J1479" s="6" t="s">
        <v>32</v>
      </c>
    </row>
    <row r="1480" spans="1:11" x14ac:dyDescent="0.25">
      <c r="A1480" s="318" t="s">
        <v>449</v>
      </c>
      <c r="B1480" s="3">
        <v>2</v>
      </c>
      <c r="C1480" s="319"/>
      <c r="D1480" s="325">
        <v>42000</v>
      </c>
      <c r="E1480" s="319"/>
      <c r="F1480" s="319"/>
      <c r="G1480" s="319"/>
      <c r="H1480" s="326">
        <v>1</v>
      </c>
      <c r="I1480" s="326"/>
      <c r="J1480" s="246">
        <v>4000</v>
      </c>
    </row>
    <row r="1481" spans="1:11" x14ac:dyDescent="0.25">
      <c r="A1481" s="318" t="s">
        <v>105</v>
      </c>
      <c r="B1481" s="319">
        <v>1</v>
      </c>
      <c r="C1481" s="319">
        <v>18800</v>
      </c>
      <c r="D1481" s="320"/>
      <c r="E1481" s="319">
        <v>1</v>
      </c>
      <c r="F1481" s="319">
        <v>4000</v>
      </c>
      <c r="G1481" s="319"/>
      <c r="H1481" s="144" t="s">
        <v>109</v>
      </c>
      <c r="I1481" s="144"/>
      <c r="J1481" s="143">
        <v>2100</v>
      </c>
    </row>
    <row r="1482" spans="1:11" x14ac:dyDescent="0.25">
      <c r="A1482" s="318" t="s">
        <v>752</v>
      </c>
      <c r="B1482" s="319">
        <v>1</v>
      </c>
      <c r="C1482" s="319"/>
      <c r="D1482" s="320">
        <v>30500</v>
      </c>
      <c r="E1482" s="319">
        <v>1</v>
      </c>
      <c r="F1482" s="319">
        <v>4500</v>
      </c>
      <c r="G1482" s="319"/>
      <c r="H1482" s="144"/>
      <c r="I1482" s="144"/>
      <c r="J1482" s="143"/>
    </row>
    <row r="1483" spans="1:11" x14ac:dyDescent="0.25">
      <c r="A1483" s="318" t="s">
        <v>292</v>
      </c>
      <c r="B1483" s="319">
        <v>2</v>
      </c>
      <c r="C1483" s="319"/>
      <c r="D1483" s="320">
        <v>50400</v>
      </c>
      <c r="E1483" s="319"/>
      <c r="F1483" s="319"/>
      <c r="G1483" s="319"/>
      <c r="H1483" s="144"/>
      <c r="I1483" s="144"/>
      <c r="J1483" s="143"/>
    </row>
    <row r="1484" spans="1:11" x14ac:dyDescent="0.25">
      <c r="A1484" s="318" t="s">
        <v>1006</v>
      </c>
      <c r="B1484" s="319">
        <v>1</v>
      </c>
      <c r="C1484" s="319">
        <v>20000</v>
      </c>
      <c r="D1484" s="320"/>
      <c r="E1484" s="319">
        <v>1</v>
      </c>
      <c r="F1484" s="319">
        <v>2000</v>
      </c>
      <c r="G1484" s="319"/>
      <c r="H1484" s="144"/>
      <c r="I1484" s="144"/>
      <c r="J1484" s="143"/>
    </row>
    <row r="1485" spans="1:11" x14ac:dyDescent="0.25">
      <c r="A1485" s="318" t="s">
        <v>467</v>
      </c>
      <c r="B1485" s="319">
        <v>1</v>
      </c>
      <c r="C1485" s="319">
        <v>11500</v>
      </c>
      <c r="D1485" s="320"/>
      <c r="E1485" s="319">
        <v>1</v>
      </c>
      <c r="F1485" s="319">
        <v>4000</v>
      </c>
      <c r="G1485" s="319"/>
      <c r="H1485" s="144"/>
      <c r="I1485" s="144"/>
      <c r="J1485" s="143"/>
    </row>
    <row r="1486" spans="1:11" x14ac:dyDescent="0.25">
      <c r="A1486" s="318" t="s">
        <v>501</v>
      </c>
      <c r="B1486" s="319">
        <v>1</v>
      </c>
      <c r="C1486" s="319">
        <v>10500</v>
      </c>
      <c r="D1486" s="320"/>
      <c r="E1486" s="319">
        <v>1</v>
      </c>
      <c r="F1486" s="319">
        <v>4000</v>
      </c>
      <c r="G1486" s="319"/>
      <c r="H1486" s="144"/>
      <c r="I1486" s="144"/>
      <c r="J1486" s="143"/>
    </row>
    <row r="1487" spans="1:11" x14ac:dyDescent="0.25">
      <c r="A1487" s="331" t="s">
        <v>736</v>
      </c>
      <c r="B1487" s="319">
        <v>1</v>
      </c>
      <c r="C1487" s="319"/>
      <c r="D1487" s="320">
        <v>26500</v>
      </c>
      <c r="E1487" s="319"/>
      <c r="F1487" s="319"/>
      <c r="G1487" s="319"/>
      <c r="H1487" s="144"/>
      <c r="I1487" s="144"/>
      <c r="J1487" s="143"/>
    </row>
    <row r="1488" spans="1:11" x14ac:dyDescent="0.25">
      <c r="A1488" s="318" t="s">
        <v>1007</v>
      </c>
      <c r="B1488" s="319">
        <v>3</v>
      </c>
      <c r="C1488" s="319">
        <v>51000</v>
      </c>
      <c r="D1488" s="320"/>
      <c r="E1488" s="319"/>
      <c r="F1488" s="319"/>
      <c r="G1488" s="319"/>
      <c r="H1488" s="144"/>
      <c r="I1488" s="144"/>
      <c r="J1488" s="143"/>
    </row>
    <row r="1489" spans="1:13" x14ac:dyDescent="0.25">
      <c r="A1489" s="330" t="s">
        <v>101</v>
      </c>
      <c r="B1489" s="319">
        <v>1</v>
      </c>
      <c r="C1489" s="319">
        <v>12500</v>
      </c>
      <c r="D1489" s="320"/>
      <c r="E1489" s="319">
        <v>1</v>
      </c>
      <c r="F1489" s="319">
        <v>4000</v>
      </c>
      <c r="G1489" s="319"/>
      <c r="H1489" s="144"/>
      <c r="I1489" s="144"/>
      <c r="J1489" s="143"/>
    </row>
    <row r="1490" spans="1:13" x14ac:dyDescent="0.25">
      <c r="A1490" s="330" t="s">
        <v>537</v>
      </c>
      <c r="B1490" s="319">
        <v>1</v>
      </c>
      <c r="C1490" s="319">
        <v>13400</v>
      </c>
      <c r="D1490" s="320"/>
      <c r="E1490" s="319">
        <v>1</v>
      </c>
      <c r="F1490" s="319">
        <v>4500</v>
      </c>
      <c r="G1490" s="319"/>
      <c r="H1490" s="144"/>
      <c r="I1490" s="144"/>
      <c r="J1490" s="143"/>
    </row>
    <row r="1491" spans="1:13" x14ac:dyDescent="0.25">
      <c r="A1491" s="330" t="s">
        <v>104</v>
      </c>
      <c r="B1491" s="319">
        <v>1</v>
      </c>
      <c r="C1491" s="319"/>
      <c r="D1491" s="320"/>
      <c r="E1491" s="319"/>
      <c r="F1491" s="319"/>
      <c r="G1491" s="319"/>
      <c r="H1491" s="144"/>
      <c r="I1491" s="144"/>
      <c r="J1491" s="143" t="s">
        <v>1008</v>
      </c>
    </row>
    <row r="1492" spans="1:13" x14ac:dyDescent="0.25">
      <c r="A1492" s="330" t="s">
        <v>276</v>
      </c>
      <c r="B1492" s="319">
        <v>2</v>
      </c>
      <c r="C1492" s="319"/>
      <c r="D1492" s="320">
        <v>98000</v>
      </c>
      <c r="E1492" s="319"/>
      <c r="F1492" s="319"/>
      <c r="G1492" s="319"/>
      <c r="H1492" s="144"/>
      <c r="I1492" s="144"/>
      <c r="J1492" s="143"/>
    </row>
    <row r="1493" spans="1:13" x14ac:dyDescent="0.25">
      <c r="A1493" s="330" t="s">
        <v>1009</v>
      </c>
      <c r="B1493" s="319">
        <v>1</v>
      </c>
      <c r="C1493" s="319">
        <v>24000</v>
      </c>
      <c r="D1493" s="320"/>
      <c r="E1493" s="319"/>
      <c r="F1493" s="319"/>
      <c r="G1493" s="319"/>
      <c r="H1493" s="144"/>
      <c r="I1493" s="144"/>
      <c r="J1493" s="143"/>
    </row>
    <row r="1494" spans="1:13" x14ac:dyDescent="0.25">
      <c r="A1494" s="330" t="s">
        <v>501</v>
      </c>
      <c r="B1494" s="319">
        <v>1</v>
      </c>
      <c r="C1494" s="333">
        <v>10500</v>
      </c>
      <c r="D1494" s="319"/>
      <c r="E1494" s="319">
        <v>1</v>
      </c>
      <c r="F1494" s="319">
        <v>4000</v>
      </c>
      <c r="G1494" s="319"/>
      <c r="H1494" s="144"/>
      <c r="I1494" s="144"/>
      <c r="J1494" s="143"/>
    </row>
    <row r="1495" spans="1:13" x14ac:dyDescent="0.25">
      <c r="A1495" s="318" t="s">
        <v>502</v>
      </c>
      <c r="B1495" s="319">
        <v>1</v>
      </c>
      <c r="C1495" s="319">
        <v>40500</v>
      </c>
      <c r="D1495" s="320"/>
      <c r="E1495" s="319">
        <v>1</v>
      </c>
      <c r="F1495" s="319">
        <v>4500</v>
      </c>
      <c r="G1495" s="319"/>
      <c r="H1495" s="144"/>
      <c r="I1495" s="144"/>
      <c r="J1495" s="143"/>
      <c r="K1495">
        <v>20000</v>
      </c>
      <c r="M1495" s="336">
        <v>272</v>
      </c>
    </row>
    <row r="1496" spans="1:13" x14ac:dyDescent="0.25">
      <c r="A1496" s="53" t="s">
        <v>219</v>
      </c>
      <c r="B1496" s="213">
        <f t="shared" ref="B1496:J1496" si="33">SUM(B1480:B1495)</f>
        <v>21</v>
      </c>
      <c r="C1496" s="213">
        <f t="shared" si="33"/>
        <v>212700</v>
      </c>
      <c r="D1496" s="213">
        <f t="shared" si="33"/>
        <v>247400</v>
      </c>
      <c r="E1496" s="213">
        <f t="shared" si="33"/>
        <v>9</v>
      </c>
      <c r="F1496" s="213">
        <f t="shared" si="33"/>
        <v>35500</v>
      </c>
      <c r="G1496" s="213"/>
      <c r="H1496" s="213">
        <f t="shared" si="33"/>
        <v>1</v>
      </c>
      <c r="I1496" s="213"/>
      <c r="J1496" s="213">
        <f t="shared" si="33"/>
        <v>6100</v>
      </c>
    </row>
    <row r="1497" spans="1:13" x14ac:dyDescent="0.25">
      <c r="A1497" s="79"/>
      <c r="B1497" s="80"/>
      <c r="C1497" s="80"/>
      <c r="D1497" s="80"/>
      <c r="E1497" s="80"/>
      <c r="F1497" s="80"/>
      <c r="G1497" s="80"/>
      <c r="H1497" s="80"/>
      <c r="I1497" s="80"/>
      <c r="J1497" s="80"/>
      <c r="K1497" s="18">
        <f>A1498-K1495</f>
        <v>192700</v>
      </c>
    </row>
    <row r="1498" spans="1:13" x14ac:dyDescent="0.25">
      <c r="A1498" s="334">
        <f>C1496</f>
        <v>212700</v>
      </c>
      <c r="B1498" s="22" t="s">
        <v>38</v>
      </c>
      <c r="C1498" s="141" t="s">
        <v>547</v>
      </c>
      <c r="D1498" s="141"/>
      <c r="E1498" s="81"/>
      <c r="F1498" s="81"/>
      <c r="G1498" s="81"/>
      <c r="H1498" s="85"/>
      <c r="I1498" s="85"/>
      <c r="J1498" s="84"/>
    </row>
    <row r="1502" spans="1:13" x14ac:dyDescent="0.25">
      <c r="A1502" s="2203" t="s">
        <v>1010</v>
      </c>
      <c r="B1502" s="2204"/>
      <c r="C1502" s="2204"/>
      <c r="D1502" s="2204"/>
      <c r="E1502" s="2204"/>
      <c r="F1502" s="2204"/>
      <c r="G1502" s="2204"/>
      <c r="H1502" s="2204"/>
      <c r="I1502" s="2204"/>
      <c r="J1502" s="2204"/>
    </row>
    <row r="1503" spans="1:13" x14ac:dyDescent="0.25">
      <c r="A1503" s="6" t="s">
        <v>14</v>
      </c>
      <c r="B1503" s="6" t="s">
        <v>5</v>
      </c>
      <c r="C1503" s="6" t="s">
        <v>10</v>
      </c>
      <c r="D1503" s="6" t="s">
        <v>11</v>
      </c>
      <c r="E1503" s="6" t="s">
        <v>753</v>
      </c>
      <c r="F1503" s="6" t="s">
        <v>27</v>
      </c>
      <c r="G1503" s="6"/>
      <c r="H1503" s="21" t="s">
        <v>33</v>
      </c>
      <c r="I1503" s="21"/>
      <c r="J1503" s="6" t="s">
        <v>32</v>
      </c>
    </row>
    <row r="1504" spans="1:13" x14ac:dyDescent="0.25">
      <c r="A1504" s="318" t="s">
        <v>467</v>
      </c>
      <c r="B1504" s="3">
        <v>1</v>
      </c>
      <c r="C1504" s="319">
        <v>11500</v>
      </c>
      <c r="D1504" s="325"/>
      <c r="E1504" s="319">
        <v>1</v>
      </c>
      <c r="F1504" s="319">
        <v>4000</v>
      </c>
      <c r="G1504" s="319"/>
      <c r="H1504" s="326">
        <v>1</v>
      </c>
      <c r="I1504" s="326"/>
      <c r="J1504" s="246">
        <v>2000</v>
      </c>
    </row>
    <row r="1505" spans="1:10" x14ac:dyDescent="0.25">
      <c r="A1505" s="318" t="s">
        <v>266</v>
      </c>
      <c r="B1505" s="319">
        <v>1</v>
      </c>
      <c r="C1505" s="319">
        <v>14500</v>
      </c>
      <c r="D1505" s="320"/>
      <c r="E1505" s="319"/>
      <c r="F1505" s="319"/>
      <c r="G1505" s="319"/>
      <c r="H1505" s="144" t="s">
        <v>109</v>
      </c>
      <c r="I1505" s="144"/>
      <c r="J1505" s="143">
        <v>2800</v>
      </c>
    </row>
    <row r="1506" spans="1:10" x14ac:dyDescent="0.25">
      <c r="A1506" s="318" t="s">
        <v>454</v>
      </c>
      <c r="B1506" s="319">
        <v>1</v>
      </c>
      <c r="C1506" s="319"/>
      <c r="D1506" s="320">
        <v>26000</v>
      </c>
      <c r="E1506" s="319"/>
      <c r="F1506" s="319"/>
      <c r="G1506" s="319"/>
      <c r="H1506" s="144"/>
      <c r="I1506" s="144"/>
      <c r="J1506" s="143"/>
    </row>
    <row r="1507" spans="1:10" x14ac:dyDescent="0.25">
      <c r="A1507" s="318" t="s">
        <v>660</v>
      </c>
      <c r="B1507" s="319">
        <v>1</v>
      </c>
      <c r="C1507" s="319"/>
      <c r="D1507" s="320">
        <v>32500</v>
      </c>
      <c r="E1507" s="319">
        <v>2</v>
      </c>
      <c r="F1507" s="319">
        <v>9500</v>
      </c>
      <c r="G1507" s="319"/>
      <c r="H1507" s="144"/>
      <c r="I1507" s="144"/>
      <c r="J1507" s="143"/>
    </row>
    <row r="1508" spans="1:10" x14ac:dyDescent="0.25">
      <c r="A1508" s="318" t="s">
        <v>1011</v>
      </c>
      <c r="B1508" s="319">
        <v>1</v>
      </c>
      <c r="C1508" s="319">
        <v>15000</v>
      </c>
      <c r="D1508" s="320"/>
      <c r="E1508" s="319"/>
      <c r="F1508" s="319"/>
      <c r="G1508" s="319"/>
      <c r="H1508" s="144"/>
      <c r="I1508" s="144"/>
      <c r="J1508" s="143"/>
    </row>
    <row r="1509" spans="1:10" x14ac:dyDescent="0.25">
      <c r="A1509" s="318" t="s">
        <v>330</v>
      </c>
      <c r="B1509" s="319">
        <v>2</v>
      </c>
      <c r="C1509" s="319"/>
      <c r="D1509" s="320">
        <v>52000</v>
      </c>
      <c r="E1509" s="319"/>
      <c r="F1509" s="319"/>
      <c r="G1509" s="319"/>
      <c r="H1509" s="144"/>
      <c r="I1509" s="144"/>
      <c r="J1509" s="143"/>
    </row>
    <row r="1510" spans="1:10" x14ac:dyDescent="0.25">
      <c r="A1510" s="318" t="s">
        <v>102</v>
      </c>
      <c r="B1510" s="319">
        <v>1</v>
      </c>
      <c r="C1510" s="319">
        <v>14300</v>
      </c>
      <c r="D1510" s="320"/>
      <c r="E1510" s="319">
        <v>1</v>
      </c>
      <c r="F1510" s="319">
        <v>4500</v>
      </c>
      <c r="G1510" s="319"/>
      <c r="H1510" s="144"/>
      <c r="I1510" s="144"/>
      <c r="J1510" s="143"/>
    </row>
    <row r="1511" spans="1:10" x14ac:dyDescent="0.25">
      <c r="A1511" s="331" t="s">
        <v>1012</v>
      </c>
      <c r="B1511" s="319">
        <v>1</v>
      </c>
      <c r="C1511" s="319">
        <v>27800</v>
      </c>
      <c r="D1511" s="320"/>
      <c r="E1511" s="319">
        <v>1</v>
      </c>
      <c r="F1511" s="319">
        <v>5000</v>
      </c>
      <c r="G1511" s="319"/>
      <c r="H1511" s="144"/>
      <c r="I1511" s="144"/>
      <c r="J1511" s="143"/>
    </row>
    <row r="1512" spans="1:10" x14ac:dyDescent="0.25">
      <c r="A1512" s="318" t="s">
        <v>390</v>
      </c>
      <c r="B1512" s="319">
        <v>1</v>
      </c>
      <c r="C1512" s="319">
        <v>26000</v>
      </c>
      <c r="D1512" s="320"/>
      <c r="E1512" s="319"/>
      <c r="F1512" s="319"/>
      <c r="G1512" s="319"/>
      <c r="H1512" s="144"/>
      <c r="I1512" s="144"/>
      <c r="J1512" s="143"/>
    </row>
    <row r="1513" spans="1:10" x14ac:dyDescent="0.25">
      <c r="A1513" s="318"/>
      <c r="B1513" s="319"/>
      <c r="C1513" s="319"/>
      <c r="D1513" s="320"/>
      <c r="E1513" s="319"/>
      <c r="F1513" s="319"/>
      <c r="G1513" s="319"/>
      <c r="H1513" s="144"/>
      <c r="I1513" s="144"/>
      <c r="J1513" s="143"/>
    </row>
    <row r="1514" spans="1:10" x14ac:dyDescent="0.25">
      <c r="A1514" s="53" t="s">
        <v>219</v>
      </c>
      <c r="B1514" s="213">
        <f t="shared" ref="B1514:J1514" si="34">SUM(B1504:B1513)</f>
        <v>10</v>
      </c>
      <c r="C1514" s="213">
        <f t="shared" si="34"/>
        <v>109100</v>
      </c>
      <c r="D1514" s="213">
        <f t="shared" si="34"/>
        <v>110500</v>
      </c>
      <c r="E1514" s="213">
        <f t="shared" si="34"/>
        <v>5</v>
      </c>
      <c r="F1514" s="213">
        <f t="shared" si="34"/>
        <v>23000</v>
      </c>
      <c r="G1514" s="213"/>
      <c r="H1514" s="213">
        <f t="shared" si="34"/>
        <v>1</v>
      </c>
      <c r="I1514" s="213"/>
      <c r="J1514" s="213">
        <f t="shared" si="34"/>
        <v>4800</v>
      </c>
    </row>
    <row r="1515" spans="1:10" x14ac:dyDescent="0.25">
      <c r="A1515" s="79"/>
      <c r="B1515" s="80"/>
      <c r="C1515" s="80"/>
      <c r="D1515" s="80"/>
      <c r="E1515" s="80"/>
      <c r="F1515" s="80"/>
      <c r="G1515" s="80"/>
      <c r="H1515" s="80"/>
      <c r="I1515" s="80"/>
      <c r="J1515" s="80"/>
    </row>
    <row r="1516" spans="1:10" x14ac:dyDescent="0.25">
      <c r="A1516" s="334">
        <f>C1514</f>
        <v>109100</v>
      </c>
      <c r="B1516" s="22" t="s">
        <v>38</v>
      </c>
      <c r="C1516" s="141" t="s">
        <v>547</v>
      </c>
      <c r="D1516" s="141"/>
      <c r="E1516" s="81"/>
      <c r="F1516" s="81"/>
      <c r="G1516" s="81"/>
      <c r="H1516" s="85"/>
      <c r="I1516" s="85"/>
      <c r="J1516" s="84"/>
    </row>
    <row r="1521" spans="1:11" x14ac:dyDescent="0.25">
      <c r="A1521" s="2203" t="s">
        <v>1013</v>
      </c>
      <c r="B1521" s="2204"/>
      <c r="C1521" s="2204"/>
      <c r="D1521" s="2204"/>
      <c r="E1521" s="2204"/>
      <c r="F1521" s="2204"/>
      <c r="G1521" s="2204"/>
      <c r="H1521" s="2204"/>
      <c r="I1521" s="2204"/>
      <c r="J1521" s="2204"/>
    </row>
    <row r="1522" spans="1:11" x14ac:dyDescent="0.25">
      <c r="A1522" s="6" t="s">
        <v>14</v>
      </c>
      <c r="B1522" s="6" t="s">
        <v>5</v>
      </c>
      <c r="C1522" s="6" t="s">
        <v>10</v>
      </c>
      <c r="D1522" s="6" t="s">
        <v>11</v>
      </c>
      <c r="E1522" s="6" t="s">
        <v>753</v>
      </c>
      <c r="F1522" s="6" t="s">
        <v>27</v>
      </c>
      <c r="G1522" s="6"/>
      <c r="H1522" s="21" t="s">
        <v>33</v>
      </c>
      <c r="I1522" s="21"/>
      <c r="J1522" s="6" t="s">
        <v>32</v>
      </c>
    </row>
    <row r="1523" spans="1:11" x14ac:dyDescent="0.25">
      <c r="A1523" s="318" t="s">
        <v>438</v>
      </c>
      <c r="B1523" s="3">
        <v>1</v>
      </c>
      <c r="C1523" s="319">
        <v>12100</v>
      </c>
      <c r="D1523" s="325"/>
      <c r="E1523" s="319">
        <v>1</v>
      </c>
      <c r="F1523" s="319">
        <v>4000</v>
      </c>
      <c r="G1523" s="319"/>
      <c r="H1523" s="326">
        <v>2</v>
      </c>
      <c r="I1523" s="326"/>
      <c r="J1523" s="246">
        <v>9000</v>
      </c>
    </row>
    <row r="1524" spans="1:11" x14ac:dyDescent="0.25">
      <c r="A1524" s="318" t="s">
        <v>837</v>
      </c>
      <c r="B1524" s="319">
        <v>1</v>
      </c>
      <c r="C1524" s="319">
        <v>19000</v>
      </c>
      <c r="D1524" s="320"/>
      <c r="E1524" s="319"/>
      <c r="F1524" s="319"/>
      <c r="G1524" s="319"/>
      <c r="H1524" s="144" t="s">
        <v>109</v>
      </c>
      <c r="I1524" s="144"/>
      <c r="J1524" s="143">
        <v>2100</v>
      </c>
    </row>
    <row r="1525" spans="1:11" x14ac:dyDescent="0.25">
      <c r="A1525" s="318" t="s">
        <v>1014</v>
      </c>
      <c r="B1525" s="319">
        <v>1</v>
      </c>
      <c r="C1525" s="319">
        <v>6700</v>
      </c>
      <c r="D1525" s="320"/>
      <c r="E1525" s="319"/>
      <c r="F1525" s="319"/>
      <c r="G1525" s="319"/>
      <c r="H1525" s="144">
        <v>1</v>
      </c>
      <c r="I1525" s="144"/>
      <c r="J1525" s="143">
        <v>5000</v>
      </c>
    </row>
    <row r="1526" spans="1:11" x14ac:dyDescent="0.25">
      <c r="A1526" s="318" t="s">
        <v>184</v>
      </c>
      <c r="B1526" s="319">
        <v>1</v>
      </c>
      <c r="C1526" s="319">
        <v>18800</v>
      </c>
      <c r="D1526" s="320"/>
      <c r="E1526" s="319"/>
      <c r="F1526" s="319"/>
      <c r="G1526" s="319"/>
      <c r="H1526" s="144"/>
      <c r="I1526" s="144"/>
      <c r="J1526" s="143"/>
    </row>
    <row r="1527" spans="1:11" x14ac:dyDescent="0.25">
      <c r="A1527" s="318" t="s">
        <v>423</v>
      </c>
      <c r="B1527" s="319">
        <v>1</v>
      </c>
      <c r="C1527" s="319">
        <v>15800</v>
      </c>
      <c r="D1527" s="320"/>
      <c r="E1527" s="319"/>
      <c r="F1527" s="319"/>
      <c r="G1527" s="319"/>
      <c r="H1527" s="144"/>
      <c r="I1527" s="144"/>
      <c r="J1527" s="143" t="s">
        <v>1016</v>
      </c>
    </row>
    <row r="1528" spans="1:11" x14ac:dyDescent="0.25">
      <c r="A1528" s="318" t="s">
        <v>286</v>
      </c>
      <c r="B1528" s="319">
        <v>1</v>
      </c>
      <c r="C1528" s="319"/>
      <c r="D1528" s="320">
        <v>72000</v>
      </c>
      <c r="E1528" s="319"/>
      <c r="F1528" s="319"/>
      <c r="G1528" s="319"/>
      <c r="H1528" s="144"/>
      <c r="I1528" s="144"/>
      <c r="J1528" s="143"/>
    </row>
    <row r="1529" spans="1:11" x14ac:dyDescent="0.25">
      <c r="A1529" s="53" t="s">
        <v>219</v>
      </c>
      <c r="B1529" s="213">
        <f t="shared" ref="B1529:J1529" si="35">SUM(B1523:B1528)</f>
        <v>6</v>
      </c>
      <c r="C1529" s="213">
        <f t="shared" si="35"/>
        <v>72400</v>
      </c>
      <c r="D1529" s="213">
        <f t="shared" si="35"/>
        <v>72000</v>
      </c>
      <c r="E1529" s="213">
        <f t="shared" si="35"/>
        <v>1</v>
      </c>
      <c r="F1529" s="213">
        <f t="shared" si="35"/>
        <v>4000</v>
      </c>
      <c r="G1529" s="213"/>
      <c r="H1529" s="213">
        <f t="shared" si="35"/>
        <v>3</v>
      </c>
      <c r="I1529" s="213"/>
      <c r="J1529" s="213">
        <f t="shared" si="35"/>
        <v>16100</v>
      </c>
      <c r="K1529" s="18">
        <f>A1531-J1529</f>
        <v>56300</v>
      </c>
    </row>
    <row r="1530" spans="1:11" x14ac:dyDescent="0.25">
      <c r="A1530" s="79"/>
      <c r="B1530" s="80"/>
      <c r="C1530" s="80"/>
      <c r="D1530" s="80"/>
      <c r="E1530" s="80"/>
      <c r="F1530" s="80"/>
      <c r="G1530" s="80"/>
      <c r="H1530" s="80"/>
      <c r="I1530" s="80"/>
      <c r="J1530" s="80"/>
    </row>
    <row r="1531" spans="1:11" x14ac:dyDescent="0.25">
      <c r="A1531" s="334">
        <f>C1529</f>
        <v>72400</v>
      </c>
      <c r="B1531" s="22" t="s">
        <v>38</v>
      </c>
      <c r="C1531" s="141" t="s">
        <v>977</v>
      </c>
      <c r="D1531" s="141"/>
      <c r="E1531" s="81"/>
      <c r="F1531" s="81"/>
      <c r="G1531" s="81"/>
      <c r="H1531" s="85"/>
      <c r="I1531" s="85"/>
      <c r="J1531" s="84"/>
    </row>
    <row r="1535" spans="1:11" x14ac:dyDescent="0.25">
      <c r="A1535" s="2203" t="s">
        <v>1015</v>
      </c>
      <c r="B1535" s="2204"/>
      <c r="C1535" s="2204"/>
      <c r="D1535" s="2204"/>
      <c r="E1535" s="2204"/>
      <c r="F1535" s="2204"/>
      <c r="G1535" s="2204"/>
      <c r="H1535" s="2204"/>
      <c r="I1535" s="2204"/>
      <c r="J1535" s="2204"/>
    </row>
    <row r="1536" spans="1:11" x14ac:dyDescent="0.25">
      <c r="A1536" s="6" t="s">
        <v>14</v>
      </c>
      <c r="B1536" s="6" t="s">
        <v>5</v>
      </c>
      <c r="C1536" s="6" t="s">
        <v>10</v>
      </c>
      <c r="D1536" s="6" t="s">
        <v>11</v>
      </c>
      <c r="E1536" s="6" t="s">
        <v>753</v>
      </c>
      <c r="F1536" s="6" t="s">
        <v>27</v>
      </c>
      <c r="G1536" s="6"/>
      <c r="H1536" s="21" t="s">
        <v>33</v>
      </c>
      <c r="I1536" s="21"/>
      <c r="J1536" s="6" t="s">
        <v>32</v>
      </c>
    </row>
    <row r="1537" spans="1:11" x14ac:dyDescent="0.25">
      <c r="A1537" s="318" t="s">
        <v>1017</v>
      </c>
      <c r="B1537" s="3">
        <v>1</v>
      </c>
      <c r="C1537" s="319"/>
      <c r="D1537" s="325">
        <v>13000</v>
      </c>
      <c r="E1537" s="319">
        <v>1</v>
      </c>
      <c r="F1537" s="319">
        <v>2000</v>
      </c>
      <c r="G1537" s="319"/>
      <c r="H1537" s="326">
        <v>1</v>
      </c>
      <c r="I1537" s="326"/>
      <c r="J1537" s="246">
        <v>4500</v>
      </c>
    </row>
    <row r="1538" spans="1:11" x14ac:dyDescent="0.25">
      <c r="A1538" s="318" t="s">
        <v>1018</v>
      </c>
      <c r="B1538" s="319">
        <v>1</v>
      </c>
      <c r="C1538" s="319">
        <v>14100</v>
      </c>
      <c r="D1538" s="320"/>
      <c r="E1538" s="319">
        <v>1</v>
      </c>
      <c r="F1538" s="319">
        <v>4500</v>
      </c>
      <c r="G1538" s="319"/>
      <c r="H1538" s="144">
        <v>1</v>
      </c>
      <c r="I1538" s="144"/>
      <c r="J1538" s="143">
        <v>4000</v>
      </c>
    </row>
    <row r="1539" spans="1:11" x14ac:dyDescent="0.25">
      <c r="A1539" s="318" t="s">
        <v>563</v>
      </c>
      <c r="B1539" s="319">
        <v>1</v>
      </c>
      <c r="C1539" s="319">
        <v>14800</v>
      </c>
      <c r="D1539" s="320"/>
      <c r="E1539" s="319">
        <v>1</v>
      </c>
      <c r="F1539" s="319">
        <v>4000</v>
      </c>
      <c r="G1539" s="319"/>
      <c r="H1539" s="144" t="s">
        <v>109</v>
      </c>
      <c r="I1539" s="144"/>
      <c r="J1539" s="143">
        <v>2100</v>
      </c>
    </row>
    <row r="1540" spans="1:11" x14ac:dyDescent="0.25">
      <c r="A1540" s="318" t="s">
        <v>1019</v>
      </c>
      <c r="B1540" s="319">
        <v>1</v>
      </c>
      <c r="C1540" s="319">
        <v>14100</v>
      </c>
      <c r="D1540" s="320"/>
      <c r="E1540" s="319">
        <v>1</v>
      </c>
      <c r="F1540" s="319">
        <v>4500</v>
      </c>
      <c r="G1540" s="319"/>
      <c r="H1540" s="144"/>
      <c r="I1540" s="144"/>
      <c r="J1540" s="143"/>
    </row>
    <row r="1541" spans="1:11" x14ac:dyDescent="0.25">
      <c r="A1541" s="318"/>
      <c r="B1541" s="319"/>
      <c r="C1541" s="319"/>
      <c r="D1541" s="320"/>
      <c r="E1541" s="319"/>
      <c r="F1541" s="319"/>
      <c r="G1541" s="319"/>
      <c r="H1541" s="144"/>
      <c r="I1541" s="144"/>
      <c r="J1541" s="143"/>
    </row>
    <row r="1542" spans="1:11" x14ac:dyDescent="0.25">
      <c r="A1542" s="53" t="s">
        <v>219</v>
      </c>
      <c r="B1542" s="213">
        <f t="shared" ref="B1542:J1542" si="36">SUM(B1537:B1541)</f>
        <v>4</v>
      </c>
      <c r="C1542" s="213">
        <f t="shared" si="36"/>
        <v>43000</v>
      </c>
      <c r="D1542" s="213">
        <f t="shared" si="36"/>
        <v>13000</v>
      </c>
      <c r="E1542" s="213">
        <f t="shared" si="36"/>
        <v>4</v>
      </c>
      <c r="F1542" s="213">
        <f t="shared" si="36"/>
        <v>15000</v>
      </c>
      <c r="G1542" s="213"/>
      <c r="H1542" s="213">
        <f t="shared" si="36"/>
        <v>2</v>
      </c>
      <c r="I1542" s="213"/>
      <c r="J1542" s="213">
        <f t="shared" si="36"/>
        <v>10600</v>
      </c>
      <c r="K1542" s="18">
        <f>A1544-J1542</f>
        <v>32400</v>
      </c>
    </row>
    <row r="1543" spans="1:11" x14ac:dyDescent="0.25">
      <c r="A1543" s="79"/>
      <c r="B1543" s="80"/>
      <c r="C1543" s="80"/>
      <c r="D1543" s="80"/>
      <c r="E1543" s="80"/>
      <c r="F1543" s="80"/>
      <c r="G1543" s="80"/>
      <c r="H1543" s="80"/>
      <c r="I1543" s="80"/>
      <c r="J1543" s="80"/>
    </row>
    <row r="1544" spans="1:11" x14ac:dyDescent="0.25">
      <c r="A1544" s="334">
        <f>C1542</f>
        <v>43000</v>
      </c>
      <c r="B1544" s="22" t="s">
        <v>38</v>
      </c>
      <c r="C1544" s="141" t="s">
        <v>977</v>
      </c>
      <c r="D1544" s="141"/>
      <c r="E1544" s="81"/>
      <c r="F1544" s="81"/>
      <c r="G1544" s="81"/>
      <c r="H1544" s="85"/>
      <c r="I1544" s="85"/>
      <c r="J1544" s="84"/>
    </row>
    <row r="1548" spans="1:11" x14ac:dyDescent="0.25">
      <c r="A1548" s="2203" t="s">
        <v>1020</v>
      </c>
      <c r="B1548" s="2204"/>
      <c r="C1548" s="2204"/>
      <c r="D1548" s="2204"/>
      <c r="E1548" s="2204"/>
      <c r="F1548" s="2204"/>
      <c r="G1548" s="2204"/>
      <c r="H1548" s="2204"/>
      <c r="I1548" s="2204"/>
      <c r="J1548" s="2204"/>
    </row>
    <row r="1549" spans="1:11" x14ac:dyDescent="0.25">
      <c r="A1549" s="6" t="s">
        <v>14</v>
      </c>
      <c r="B1549" s="6" t="s">
        <v>5</v>
      </c>
      <c r="C1549" s="6" t="s">
        <v>10</v>
      </c>
      <c r="D1549" s="6" t="s">
        <v>11</v>
      </c>
      <c r="E1549" s="6" t="s">
        <v>753</v>
      </c>
      <c r="F1549" s="6" t="s">
        <v>27</v>
      </c>
      <c r="G1549" s="6"/>
      <c r="H1549" s="21" t="s">
        <v>33</v>
      </c>
      <c r="I1549" s="21"/>
      <c r="J1549" s="6" t="s">
        <v>32</v>
      </c>
    </row>
    <row r="1550" spans="1:11" x14ac:dyDescent="0.25">
      <c r="A1550" s="318" t="s">
        <v>1021</v>
      </c>
      <c r="B1550" s="3">
        <v>1</v>
      </c>
      <c r="C1550" s="319">
        <v>14500</v>
      </c>
      <c r="D1550" s="325"/>
      <c r="E1550" s="319"/>
      <c r="F1550" s="319"/>
      <c r="G1550" s="319"/>
      <c r="H1550" s="326">
        <v>1</v>
      </c>
      <c r="I1550" s="326"/>
      <c r="J1550" s="246">
        <v>5000</v>
      </c>
    </row>
    <row r="1551" spans="1:11" x14ac:dyDescent="0.25">
      <c r="A1551" s="318" t="s">
        <v>1022</v>
      </c>
      <c r="B1551" s="319">
        <v>1</v>
      </c>
      <c r="C1551" s="319">
        <v>24500</v>
      </c>
      <c r="D1551" s="320">
        <v>4500</v>
      </c>
      <c r="E1551" s="319">
        <v>1</v>
      </c>
      <c r="F1551" s="319">
        <v>4500</v>
      </c>
      <c r="G1551" s="319"/>
      <c r="H1551" s="144">
        <v>1</v>
      </c>
      <c r="I1551" s="144"/>
      <c r="J1551" s="143">
        <v>4500</v>
      </c>
    </row>
    <row r="1552" spans="1:11" x14ac:dyDescent="0.25">
      <c r="A1552" s="318" t="s">
        <v>1023</v>
      </c>
      <c r="B1552" s="319">
        <v>1</v>
      </c>
      <c r="C1552" s="319">
        <v>14100</v>
      </c>
      <c r="D1552" s="320"/>
      <c r="E1552" s="319">
        <v>1</v>
      </c>
      <c r="F1552" s="319">
        <v>4500</v>
      </c>
      <c r="G1552" s="319"/>
      <c r="H1552" s="144"/>
      <c r="I1552" s="144"/>
      <c r="J1552" s="143" t="s">
        <v>738</v>
      </c>
    </row>
    <row r="1553" spans="1:10" x14ac:dyDescent="0.25">
      <c r="A1553" s="318" t="s">
        <v>172</v>
      </c>
      <c r="B1553" s="319">
        <v>1</v>
      </c>
      <c r="C1553" s="319"/>
      <c r="D1553" s="320">
        <v>38000</v>
      </c>
      <c r="E1553" s="319">
        <v>1</v>
      </c>
      <c r="F1553" s="319">
        <v>5000</v>
      </c>
      <c r="G1553" s="319"/>
      <c r="H1553" s="144"/>
      <c r="I1553" s="144"/>
      <c r="J1553" s="143" t="s">
        <v>738</v>
      </c>
    </row>
    <row r="1554" spans="1:10" ht="30" x14ac:dyDescent="0.25">
      <c r="A1554" s="337" t="s">
        <v>1024</v>
      </c>
      <c r="B1554" s="319">
        <v>1</v>
      </c>
      <c r="C1554" s="319">
        <v>14500</v>
      </c>
      <c r="D1554" s="320"/>
      <c r="E1554" s="319"/>
      <c r="F1554" s="319"/>
      <c r="G1554" s="319"/>
      <c r="H1554" s="144" t="s">
        <v>879</v>
      </c>
      <c r="I1554" s="144"/>
      <c r="J1554" s="143">
        <v>4200</v>
      </c>
    </row>
    <row r="1555" spans="1:10" x14ac:dyDescent="0.25">
      <c r="A1555" s="318" t="s">
        <v>1025</v>
      </c>
      <c r="B1555" s="319">
        <v>2</v>
      </c>
      <c r="C1555" s="319"/>
      <c r="D1555" s="320">
        <v>43800</v>
      </c>
      <c r="E1555" s="319"/>
      <c r="F1555" s="319"/>
      <c r="G1555" s="319"/>
      <c r="H1555" s="144">
        <v>1</v>
      </c>
      <c r="I1555" s="144"/>
      <c r="J1555" s="143">
        <v>5000</v>
      </c>
    </row>
    <row r="1556" spans="1:10" x14ac:dyDescent="0.25">
      <c r="A1556" s="318" t="s">
        <v>434</v>
      </c>
      <c r="B1556" s="319">
        <v>1</v>
      </c>
      <c r="C1556" s="319"/>
      <c r="D1556" s="320">
        <v>20900</v>
      </c>
      <c r="E1556" s="319"/>
      <c r="F1556" s="319"/>
      <c r="G1556" s="319"/>
      <c r="H1556" s="144"/>
      <c r="I1556" s="144"/>
      <c r="J1556" s="143" t="s">
        <v>1026</v>
      </c>
    </row>
    <row r="1557" spans="1:10" x14ac:dyDescent="0.25">
      <c r="A1557" s="331" t="s">
        <v>370</v>
      </c>
      <c r="B1557" s="319">
        <v>1</v>
      </c>
      <c r="C1557" s="319">
        <v>38000</v>
      </c>
      <c r="D1557" s="320"/>
      <c r="E1557" s="319">
        <v>1</v>
      </c>
      <c r="F1557" s="319">
        <v>5000</v>
      </c>
      <c r="G1557" s="319"/>
      <c r="H1557" s="144"/>
      <c r="I1557" s="144"/>
      <c r="J1557" s="143"/>
    </row>
    <row r="1558" spans="1:10" x14ac:dyDescent="0.25">
      <c r="A1558" s="318" t="s">
        <v>1027</v>
      </c>
      <c r="B1558" s="319">
        <v>1</v>
      </c>
      <c r="C1558" s="319">
        <v>27800</v>
      </c>
      <c r="D1558" s="320"/>
      <c r="E1558" s="319">
        <v>1</v>
      </c>
      <c r="F1558" s="319">
        <v>5000</v>
      </c>
      <c r="G1558" s="319"/>
      <c r="H1558" s="144"/>
      <c r="I1558" s="144"/>
      <c r="J1558" s="143"/>
    </row>
    <row r="1559" spans="1:10" x14ac:dyDescent="0.25">
      <c r="A1559" s="53" t="s">
        <v>219</v>
      </c>
      <c r="B1559" s="213">
        <f t="shared" ref="B1559:J1559" si="37">SUM(B1550:B1558)</f>
        <v>10</v>
      </c>
      <c r="C1559" s="213">
        <f t="shared" si="37"/>
        <v>133400</v>
      </c>
      <c r="D1559" s="213">
        <f t="shared" si="37"/>
        <v>107200</v>
      </c>
      <c r="E1559" s="213">
        <f t="shared" si="37"/>
        <v>5</v>
      </c>
      <c r="F1559" s="213">
        <f t="shared" si="37"/>
        <v>24000</v>
      </c>
      <c r="G1559" s="213"/>
      <c r="H1559" s="213">
        <f t="shared" si="37"/>
        <v>3</v>
      </c>
      <c r="I1559" s="213"/>
      <c r="J1559" s="213">
        <f t="shared" si="37"/>
        <v>18700</v>
      </c>
    </row>
    <row r="1560" spans="1:10" x14ac:dyDescent="0.25">
      <c r="A1560" s="79"/>
      <c r="B1560" s="80"/>
      <c r="C1560" s="80"/>
      <c r="D1560" s="80"/>
      <c r="E1560" s="80"/>
      <c r="F1560" s="80"/>
      <c r="G1560" s="80"/>
      <c r="H1560" s="80"/>
      <c r="I1560" s="80"/>
      <c r="J1560" s="80"/>
    </row>
    <row r="1561" spans="1:10" x14ac:dyDescent="0.25">
      <c r="A1561" s="334">
        <f>C1559</f>
        <v>133400</v>
      </c>
      <c r="B1561" s="22" t="s">
        <v>38</v>
      </c>
      <c r="C1561" s="141" t="s">
        <v>977</v>
      </c>
      <c r="D1561" s="141"/>
      <c r="E1561" s="81"/>
      <c r="F1561" s="81"/>
      <c r="G1561" s="81"/>
      <c r="H1561" s="85"/>
      <c r="I1561" s="85"/>
      <c r="J1561" s="84"/>
    </row>
    <row r="1564" spans="1:10" x14ac:dyDescent="0.25">
      <c r="A1564" s="2203" t="s">
        <v>1028</v>
      </c>
      <c r="B1564" s="2204"/>
      <c r="C1564" s="2204"/>
      <c r="D1564" s="2204"/>
      <c r="E1564" s="2204"/>
      <c r="F1564" s="2204"/>
      <c r="G1564" s="2204"/>
      <c r="H1564" s="2204"/>
      <c r="I1564" s="2204"/>
      <c r="J1564" s="2204"/>
    </row>
    <row r="1565" spans="1:10" x14ac:dyDescent="0.25">
      <c r="A1565" s="6" t="s">
        <v>14</v>
      </c>
      <c r="B1565" s="6" t="s">
        <v>5</v>
      </c>
      <c r="C1565" s="6" t="s">
        <v>10</v>
      </c>
      <c r="D1565" s="6" t="s">
        <v>11</v>
      </c>
      <c r="E1565" s="6" t="s">
        <v>753</v>
      </c>
      <c r="F1565" s="6" t="s">
        <v>27</v>
      </c>
      <c r="G1565" s="6"/>
      <c r="H1565" s="21" t="s">
        <v>33</v>
      </c>
      <c r="I1565" s="21"/>
      <c r="J1565" s="6" t="s">
        <v>32</v>
      </c>
    </row>
    <row r="1566" spans="1:10" x14ac:dyDescent="0.25">
      <c r="A1566" s="318" t="s">
        <v>404</v>
      </c>
      <c r="B1566" s="3">
        <v>2</v>
      </c>
      <c r="C1566" s="319">
        <v>140000</v>
      </c>
      <c r="D1566" s="325"/>
      <c r="E1566" s="319"/>
      <c r="F1566" s="319"/>
      <c r="G1566" s="319"/>
      <c r="H1566" s="326">
        <v>2</v>
      </c>
      <c r="I1566" s="326"/>
      <c r="J1566" s="246">
        <v>9000</v>
      </c>
    </row>
    <row r="1567" spans="1:10" x14ac:dyDescent="0.25">
      <c r="A1567" s="318" t="s">
        <v>144</v>
      </c>
      <c r="B1567" s="319">
        <v>1</v>
      </c>
      <c r="C1567" s="319">
        <v>29000</v>
      </c>
      <c r="D1567" s="320"/>
      <c r="E1567" s="319">
        <v>1</v>
      </c>
      <c r="F1567" s="319">
        <v>4000</v>
      </c>
      <c r="G1567" s="319"/>
      <c r="H1567" s="144">
        <v>3</v>
      </c>
      <c r="I1567" s="144"/>
      <c r="J1567" s="143">
        <v>14500</v>
      </c>
    </row>
    <row r="1568" spans="1:10" x14ac:dyDescent="0.25">
      <c r="A1568" s="318" t="s">
        <v>1029</v>
      </c>
      <c r="B1568" s="319">
        <v>1</v>
      </c>
      <c r="C1568" s="319">
        <v>33000</v>
      </c>
      <c r="D1568" s="320"/>
      <c r="E1568" s="319">
        <v>1</v>
      </c>
      <c r="F1568" s="319">
        <v>5000</v>
      </c>
      <c r="G1568" s="319"/>
      <c r="H1568" s="144"/>
      <c r="I1568" s="144"/>
      <c r="J1568" s="143"/>
    </row>
    <row r="1569" spans="1:10" x14ac:dyDescent="0.25">
      <c r="A1569" s="318" t="s">
        <v>355</v>
      </c>
      <c r="B1569" s="319">
        <v>1</v>
      </c>
      <c r="C1569" s="319">
        <v>12000</v>
      </c>
      <c r="D1569" s="320"/>
      <c r="E1569" s="319">
        <v>1</v>
      </c>
      <c r="F1569" s="319">
        <v>4500</v>
      </c>
      <c r="G1569" s="319"/>
      <c r="H1569" s="144"/>
      <c r="I1569" s="144"/>
      <c r="J1569" s="143"/>
    </row>
    <row r="1570" spans="1:10" x14ac:dyDescent="0.25">
      <c r="A1570" s="318" t="s">
        <v>405</v>
      </c>
      <c r="B1570" s="319">
        <v>1</v>
      </c>
      <c r="C1570" s="319">
        <v>14500</v>
      </c>
      <c r="D1570" s="320"/>
      <c r="E1570" s="319"/>
      <c r="F1570" s="319"/>
      <c r="G1570" s="319"/>
      <c r="H1570" s="144"/>
      <c r="I1570" s="144"/>
      <c r="J1570" s="143"/>
    </row>
    <row r="1571" spans="1:10" x14ac:dyDescent="0.25">
      <c r="A1571" s="318" t="s">
        <v>614</v>
      </c>
      <c r="B1571" s="319">
        <v>1</v>
      </c>
      <c r="C1571" s="319"/>
      <c r="D1571" s="320"/>
      <c r="E1571" s="319">
        <v>1</v>
      </c>
      <c r="F1571" s="319">
        <v>4500</v>
      </c>
      <c r="G1571" s="319"/>
      <c r="H1571" s="144"/>
      <c r="I1571" s="144"/>
      <c r="J1571" s="143" t="s">
        <v>1033</v>
      </c>
    </row>
    <row r="1572" spans="1:10" x14ac:dyDescent="0.25">
      <c r="A1572" s="318" t="s">
        <v>446</v>
      </c>
      <c r="B1572" s="319">
        <v>1</v>
      </c>
      <c r="C1572" s="319">
        <v>21900</v>
      </c>
      <c r="D1572" s="320"/>
      <c r="E1572" s="319">
        <v>1</v>
      </c>
      <c r="F1572" s="319">
        <v>5000</v>
      </c>
      <c r="G1572" s="319"/>
      <c r="H1572" s="144" t="s">
        <v>109</v>
      </c>
      <c r="I1572" s="144"/>
      <c r="J1572" s="143">
        <v>3500</v>
      </c>
    </row>
    <row r="1573" spans="1:10" x14ac:dyDescent="0.25">
      <c r="A1573" s="331" t="s">
        <v>1030</v>
      </c>
      <c r="B1573" s="319">
        <v>1</v>
      </c>
      <c r="C1573" s="319">
        <v>36500</v>
      </c>
      <c r="D1573" s="320"/>
      <c r="E1573" s="319">
        <v>1</v>
      </c>
      <c r="F1573" s="319">
        <v>5000</v>
      </c>
      <c r="G1573" s="319"/>
      <c r="H1573" s="144"/>
      <c r="I1573" s="144"/>
      <c r="J1573" s="143"/>
    </row>
    <row r="1574" spans="1:10" x14ac:dyDescent="0.25">
      <c r="A1574" s="318" t="s">
        <v>423</v>
      </c>
      <c r="B1574" s="319">
        <v>1</v>
      </c>
      <c r="C1574" s="319">
        <v>18800</v>
      </c>
      <c r="D1574" s="320"/>
      <c r="E1574" s="319"/>
      <c r="F1574" s="319"/>
      <c r="G1574" s="319"/>
      <c r="H1574" s="144"/>
      <c r="I1574" s="144"/>
      <c r="J1574" s="143"/>
    </row>
    <row r="1575" spans="1:10" ht="60" x14ac:dyDescent="0.25">
      <c r="A1575" s="329" t="s">
        <v>1031</v>
      </c>
      <c r="B1575" s="319">
        <v>1</v>
      </c>
      <c r="C1575" s="319"/>
      <c r="D1575" s="320"/>
      <c r="E1575" s="319"/>
      <c r="F1575" s="319"/>
      <c r="G1575" s="319"/>
      <c r="H1575" s="144"/>
      <c r="I1575" s="144"/>
      <c r="J1575" s="143"/>
    </row>
    <row r="1576" spans="1:10" x14ac:dyDescent="0.25">
      <c r="A1576" s="330" t="s">
        <v>355</v>
      </c>
      <c r="B1576" s="319">
        <v>1</v>
      </c>
      <c r="C1576" s="319"/>
      <c r="D1576" s="320">
        <v>12500</v>
      </c>
      <c r="E1576" s="319">
        <v>1</v>
      </c>
      <c r="F1576" s="319">
        <v>4000</v>
      </c>
      <c r="G1576" s="319"/>
      <c r="H1576" s="144"/>
      <c r="I1576" s="144"/>
      <c r="J1576" s="143" t="s">
        <v>1032</v>
      </c>
    </row>
    <row r="1577" spans="1:10" x14ac:dyDescent="0.25">
      <c r="A1577" s="330" t="s">
        <v>370</v>
      </c>
      <c r="B1577" s="319">
        <v>1</v>
      </c>
      <c r="C1577" s="319"/>
      <c r="D1577" s="320">
        <v>43000</v>
      </c>
      <c r="E1577" s="319"/>
      <c r="F1577" s="319"/>
      <c r="G1577" s="319"/>
      <c r="H1577" s="144"/>
      <c r="I1577" s="144"/>
      <c r="J1577" s="143"/>
    </row>
    <row r="1578" spans="1:10" x14ac:dyDescent="0.25">
      <c r="A1578" s="330" t="s">
        <v>136</v>
      </c>
      <c r="B1578" s="319">
        <v>1</v>
      </c>
      <c r="C1578" s="319">
        <v>12500</v>
      </c>
      <c r="D1578" s="320"/>
      <c r="E1578" s="319">
        <v>1</v>
      </c>
      <c r="F1578" s="319">
        <v>4000</v>
      </c>
      <c r="G1578" s="319"/>
      <c r="H1578" s="144"/>
      <c r="I1578" s="144"/>
      <c r="J1578" s="143"/>
    </row>
    <row r="1579" spans="1:10" x14ac:dyDescent="0.25">
      <c r="A1579" s="330" t="s">
        <v>423</v>
      </c>
      <c r="B1579" s="319">
        <v>1</v>
      </c>
      <c r="C1579" s="333">
        <v>14300</v>
      </c>
      <c r="D1579" s="319"/>
      <c r="E1579" s="319">
        <v>1</v>
      </c>
      <c r="F1579" s="319">
        <v>4500</v>
      </c>
      <c r="G1579" s="319"/>
      <c r="H1579" s="144"/>
      <c r="I1579" s="144"/>
      <c r="J1579" s="143"/>
    </row>
    <row r="1580" spans="1:10" x14ac:dyDescent="0.25">
      <c r="A1580" s="318"/>
      <c r="B1580" s="319"/>
      <c r="C1580" s="319"/>
      <c r="D1580" s="320"/>
      <c r="E1580" s="319"/>
      <c r="F1580" s="319"/>
      <c r="G1580" s="319"/>
      <c r="H1580" s="144"/>
      <c r="I1580" s="144"/>
      <c r="J1580" s="143"/>
    </row>
    <row r="1581" spans="1:10" x14ac:dyDescent="0.25">
      <c r="A1581" s="53" t="s">
        <v>219</v>
      </c>
      <c r="B1581" s="213">
        <f t="shared" ref="B1581:J1581" si="38">SUM(B1566:B1580)</f>
        <v>15</v>
      </c>
      <c r="C1581" s="213">
        <f t="shared" si="38"/>
        <v>332500</v>
      </c>
      <c r="D1581" s="213">
        <f t="shared" si="38"/>
        <v>55500</v>
      </c>
      <c r="E1581" s="213">
        <f t="shared" si="38"/>
        <v>9</v>
      </c>
      <c r="F1581" s="213">
        <f t="shared" si="38"/>
        <v>40500</v>
      </c>
      <c r="G1581" s="213"/>
      <c r="H1581" s="213">
        <f t="shared" si="38"/>
        <v>5</v>
      </c>
      <c r="I1581" s="213"/>
      <c r="J1581" s="213">
        <f t="shared" si="38"/>
        <v>27000</v>
      </c>
    </row>
    <row r="1582" spans="1:10" x14ac:dyDescent="0.25">
      <c r="A1582" s="79"/>
      <c r="B1582" s="80"/>
      <c r="C1582" s="80"/>
      <c r="D1582" s="80"/>
      <c r="E1582" s="80"/>
      <c r="F1582" s="80"/>
      <c r="G1582" s="80"/>
      <c r="H1582" s="80"/>
      <c r="I1582" s="80"/>
      <c r="J1582" s="80"/>
    </row>
    <row r="1583" spans="1:10" x14ac:dyDescent="0.25">
      <c r="A1583" s="334">
        <f>C1581</f>
        <v>332500</v>
      </c>
      <c r="B1583" s="22" t="s">
        <v>38</v>
      </c>
      <c r="C1583" s="141" t="s">
        <v>977</v>
      </c>
      <c r="D1583" s="141"/>
      <c r="E1583" s="81"/>
      <c r="F1583" s="81"/>
      <c r="G1583" s="81"/>
      <c r="H1583" s="85"/>
      <c r="I1583" s="85"/>
      <c r="J1583" s="84"/>
    </row>
    <row r="1587" spans="1:10" x14ac:dyDescent="0.25">
      <c r="A1587" s="2203" t="s">
        <v>1034</v>
      </c>
      <c r="B1587" s="2204"/>
      <c r="C1587" s="2204"/>
      <c r="D1587" s="2204"/>
      <c r="E1587" s="2204"/>
      <c r="F1587" s="2204"/>
      <c r="G1587" s="2204"/>
      <c r="H1587" s="2204"/>
      <c r="I1587" s="2204"/>
      <c r="J1587" s="2204"/>
    </row>
    <row r="1588" spans="1:10" x14ac:dyDescent="0.25">
      <c r="A1588" s="6" t="s">
        <v>14</v>
      </c>
      <c r="B1588" s="6" t="s">
        <v>5</v>
      </c>
      <c r="C1588" s="6" t="s">
        <v>10</v>
      </c>
      <c r="D1588" s="6" t="s">
        <v>11</v>
      </c>
      <c r="E1588" s="6" t="s">
        <v>753</v>
      </c>
      <c r="F1588" s="6" t="s">
        <v>27</v>
      </c>
      <c r="G1588" s="6"/>
      <c r="H1588" s="21" t="s">
        <v>33</v>
      </c>
      <c r="I1588" s="21"/>
      <c r="J1588" s="6" t="s">
        <v>32</v>
      </c>
    </row>
    <row r="1589" spans="1:10" x14ac:dyDescent="0.25">
      <c r="A1589" s="318" t="s">
        <v>563</v>
      </c>
      <c r="B1589" s="3">
        <v>1</v>
      </c>
      <c r="C1589" s="319">
        <v>14800</v>
      </c>
      <c r="D1589" s="325"/>
      <c r="E1589" s="319">
        <v>1</v>
      </c>
      <c r="F1589" s="319">
        <v>4000</v>
      </c>
      <c r="G1589" s="319"/>
      <c r="H1589" s="326" t="s">
        <v>109</v>
      </c>
      <c r="I1589" s="326"/>
      <c r="J1589" s="246">
        <v>5275</v>
      </c>
    </row>
    <row r="1590" spans="1:10" x14ac:dyDescent="0.25">
      <c r="A1590" s="318" t="s">
        <v>316</v>
      </c>
      <c r="B1590" s="319">
        <v>1</v>
      </c>
      <c r="C1590" s="319"/>
      <c r="D1590" s="319">
        <v>19600</v>
      </c>
      <c r="E1590" s="319">
        <v>1</v>
      </c>
      <c r="F1590" s="319">
        <v>5000</v>
      </c>
      <c r="G1590" s="319"/>
      <c r="H1590" s="144" t="s">
        <v>1039</v>
      </c>
      <c r="I1590" s="144"/>
      <c r="J1590" s="143">
        <v>10000</v>
      </c>
    </row>
    <row r="1591" spans="1:10" x14ac:dyDescent="0.25">
      <c r="A1591" s="318" t="s">
        <v>1040</v>
      </c>
      <c r="B1591" s="319">
        <v>1</v>
      </c>
      <c r="C1591" s="319"/>
      <c r="D1591" s="320">
        <v>23000</v>
      </c>
      <c r="E1591" s="319"/>
      <c r="F1591" s="319"/>
      <c r="G1591" s="319"/>
      <c r="H1591" s="144"/>
      <c r="I1591" s="144"/>
      <c r="J1591" s="143" t="s">
        <v>1035</v>
      </c>
    </row>
    <row r="1592" spans="1:10" x14ac:dyDescent="0.25">
      <c r="A1592" s="318" t="s">
        <v>1036</v>
      </c>
      <c r="B1592" s="319">
        <v>1</v>
      </c>
      <c r="C1592" s="319">
        <v>19000</v>
      </c>
      <c r="D1592" s="320"/>
      <c r="E1592" s="319">
        <v>1</v>
      </c>
      <c r="F1592" s="319">
        <v>5000</v>
      </c>
      <c r="G1592" s="319"/>
      <c r="H1592" s="144"/>
      <c r="I1592" s="144"/>
      <c r="J1592" s="143"/>
    </row>
    <row r="1593" spans="1:10" x14ac:dyDescent="0.25">
      <c r="A1593" s="318" t="s">
        <v>1037</v>
      </c>
      <c r="B1593" s="319">
        <v>1</v>
      </c>
      <c r="C1593" s="319">
        <v>13000</v>
      </c>
      <c r="D1593" s="320"/>
      <c r="E1593" s="319">
        <v>1</v>
      </c>
      <c r="F1593" s="319">
        <v>3000</v>
      </c>
      <c r="G1593" s="319"/>
      <c r="H1593" s="144">
        <v>2</v>
      </c>
      <c r="I1593" s="144"/>
      <c r="J1593" s="143">
        <v>10000</v>
      </c>
    </row>
    <row r="1594" spans="1:10" x14ac:dyDescent="0.25">
      <c r="A1594" s="318" t="s">
        <v>144</v>
      </c>
      <c r="B1594" s="319">
        <v>1</v>
      </c>
      <c r="C1594" s="319">
        <v>29000</v>
      </c>
      <c r="D1594" s="320"/>
      <c r="E1594" s="319">
        <v>1</v>
      </c>
      <c r="F1594" s="319">
        <v>4000</v>
      </c>
      <c r="G1594" s="319"/>
      <c r="H1594" s="144">
        <v>2</v>
      </c>
      <c r="I1594" s="144"/>
      <c r="J1594" s="143">
        <v>8000</v>
      </c>
    </row>
    <row r="1595" spans="1:10" x14ac:dyDescent="0.25">
      <c r="A1595" s="318" t="s">
        <v>170</v>
      </c>
      <c r="B1595" s="319">
        <v>1</v>
      </c>
      <c r="C1595" s="319">
        <v>22000</v>
      </c>
      <c r="D1595" s="320"/>
      <c r="E1595" s="319">
        <v>1</v>
      </c>
      <c r="F1595" s="319">
        <v>2000</v>
      </c>
      <c r="G1595" s="319"/>
      <c r="H1595" s="144"/>
      <c r="I1595" s="144"/>
      <c r="J1595" s="143"/>
    </row>
    <row r="1596" spans="1:10" x14ac:dyDescent="0.25">
      <c r="A1596" s="331" t="s">
        <v>759</v>
      </c>
      <c r="B1596" s="319">
        <v>1</v>
      </c>
      <c r="C1596" s="319">
        <v>21000</v>
      </c>
      <c r="D1596" s="320"/>
      <c r="E1596" s="319">
        <v>1</v>
      </c>
      <c r="F1596" s="319">
        <v>4500</v>
      </c>
      <c r="G1596" s="319"/>
      <c r="H1596" s="144"/>
      <c r="I1596" s="144"/>
      <c r="J1596" s="143"/>
    </row>
    <row r="1597" spans="1:10" x14ac:dyDescent="0.25">
      <c r="A1597" s="318" t="s">
        <v>357</v>
      </c>
      <c r="B1597" s="319">
        <v>1</v>
      </c>
      <c r="C1597" s="319">
        <v>10500</v>
      </c>
      <c r="D1597" s="320"/>
      <c r="E1597" s="319">
        <v>1</v>
      </c>
      <c r="F1597" s="319">
        <v>4000</v>
      </c>
      <c r="G1597" s="319"/>
      <c r="H1597" s="144"/>
      <c r="I1597" s="144"/>
      <c r="J1597" s="143"/>
    </row>
    <row r="1598" spans="1:10" x14ac:dyDescent="0.25">
      <c r="A1598" s="331" t="s">
        <v>107</v>
      </c>
      <c r="B1598" s="319">
        <v>1</v>
      </c>
      <c r="C1598" s="319"/>
      <c r="D1598" s="320">
        <v>9800</v>
      </c>
      <c r="E1598" s="319"/>
      <c r="F1598" s="319"/>
      <c r="G1598" s="319"/>
      <c r="H1598" s="144"/>
      <c r="I1598" s="144"/>
      <c r="J1598" s="143" t="s">
        <v>824</v>
      </c>
    </row>
    <row r="1599" spans="1:10" x14ac:dyDescent="0.25">
      <c r="A1599" s="330" t="s">
        <v>1038</v>
      </c>
      <c r="B1599" s="319">
        <v>1</v>
      </c>
      <c r="C1599" s="319">
        <v>14600</v>
      </c>
      <c r="D1599" s="320"/>
      <c r="E1599" s="319">
        <v>1</v>
      </c>
      <c r="F1599" s="319">
        <v>4000</v>
      </c>
      <c r="G1599" s="319"/>
      <c r="H1599" s="144"/>
      <c r="I1599" s="144"/>
      <c r="J1599" s="143"/>
    </row>
    <row r="1600" spans="1:10" x14ac:dyDescent="0.25">
      <c r="A1600" s="330" t="s">
        <v>132</v>
      </c>
      <c r="B1600" s="319">
        <v>1</v>
      </c>
      <c r="C1600" s="319">
        <v>9800</v>
      </c>
      <c r="D1600" s="320"/>
      <c r="E1600" s="319">
        <v>1</v>
      </c>
      <c r="F1600" s="319">
        <v>4000</v>
      </c>
      <c r="G1600" s="319"/>
      <c r="H1600" s="144"/>
      <c r="I1600" s="144"/>
      <c r="J1600" s="143"/>
    </row>
    <row r="1601" spans="1:11" x14ac:dyDescent="0.25">
      <c r="A1601" s="318" t="s">
        <v>357</v>
      </c>
      <c r="B1601" s="319">
        <v>1</v>
      </c>
      <c r="C1601" s="319">
        <v>14500</v>
      </c>
      <c r="D1601" s="320"/>
      <c r="E1601" s="319"/>
      <c r="F1601" s="319"/>
      <c r="G1601" s="319"/>
      <c r="H1601" s="144"/>
      <c r="I1601" s="144"/>
      <c r="J1601" s="143"/>
    </row>
    <row r="1602" spans="1:11" x14ac:dyDescent="0.25">
      <c r="A1602" s="318"/>
      <c r="B1602" s="319"/>
      <c r="C1602" s="319"/>
      <c r="D1602" s="320"/>
      <c r="E1602" s="319"/>
      <c r="F1602" s="319"/>
      <c r="G1602" s="319"/>
      <c r="H1602" s="144"/>
      <c r="I1602" s="144"/>
      <c r="J1602" s="143"/>
      <c r="K1602">
        <v>18000</v>
      </c>
    </row>
    <row r="1603" spans="1:11" x14ac:dyDescent="0.25">
      <c r="A1603" s="53" t="s">
        <v>219</v>
      </c>
      <c r="B1603" s="213">
        <f t="shared" ref="B1603:J1603" si="39">SUM(B1589:B1602)</f>
        <v>13</v>
      </c>
      <c r="C1603" s="213">
        <f t="shared" si="39"/>
        <v>168200</v>
      </c>
      <c r="D1603" s="213">
        <f t="shared" si="39"/>
        <v>52400</v>
      </c>
      <c r="E1603" s="213">
        <f t="shared" si="39"/>
        <v>10</v>
      </c>
      <c r="F1603" s="213">
        <f t="shared" si="39"/>
        <v>39500</v>
      </c>
      <c r="G1603" s="213"/>
      <c r="H1603" s="213">
        <f t="shared" si="39"/>
        <v>4</v>
      </c>
      <c r="I1603" s="213"/>
      <c r="J1603" s="213">
        <f t="shared" si="39"/>
        <v>33275</v>
      </c>
    </row>
    <row r="1604" spans="1:11" x14ac:dyDescent="0.25">
      <c r="A1604" s="79"/>
      <c r="B1604" s="80"/>
      <c r="C1604" s="80"/>
      <c r="D1604" s="80"/>
      <c r="E1604" s="80"/>
      <c r="F1604" s="80"/>
      <c r="G1604" s="80"/>
      <c r="H1604" s="80"/>
      <c r="I1604" s="80"/>
      <c r="J1604" s="80"/>
    </row>
    <row r="1605" spans="1:11" x14ac:dyDescent="0.25">
      <c r="A1605" s="334">
        <f>C1603</f>
        <v>168200</v>
      </c>
      <c r="B1605" s="22" t="s">
        <v>38</v>
      </c>
      <c r="C1605" s="141" t="s">
        <v>547</v>
      </c>
      <c r="D1605" s="141"/>
      <c r="E1605" s="81"/>
      <c r="F1605" s="81"/>
      <c r="G1605" s="81"/>
      <c r="H1605" s="85"/>
      <c r="I1605" s="85"/>
      <c r="J1605" s="84"/>
      <c r="K1605" s="18">
        <f>A1605-K1602</f>
        <v>150200</v>
      </c>
    </row>
    <row r="1608" spans="1:11" x14ac:dyDescent="0.25">
      <c r="A1608" s="2203" t="s">
        <v>1041</v>
      </c>
      <c r="B1608" s="2204"/>
      <c r="C1608" s="2204"/>
      <c r="D1608" s="2204"/>
      <c r="E1608" s="2204"/>
      <c r="F1608" s="2204"/>
      <c r="G1608" s="2204"/>
      <c r="H1608" s="2204"/>
      <c r="I1608" s="2204"/>
      <c r="J1608" s="2204"/>
    </row>
    <row r="1609" spans="1:11" x14ac:dyDescent="0.25">
      <c r="A1609" s="6" t="s">
        <v>14</v>
      </c>
      <c r="B1609" s="6" t="s">
        <v>5</v>
      </c>
      <c r="C1609" s="6" t="s">
        <v>10</v>
      </c>
      <c r="D1609" s="6" t="s">
        <v>11</v>
      </c>
      <c r="E1609" s="6" t="s">
        <v>753</v>
      </c>
      <c r="F1609" s="6" t="s">
        <v>27</v>
      </c>
      <c r="G1609" s="6"/>
      <c r="H1609" s="21" t="s">
        <v>33</v>
      </c>
      <c r="I1609" s="21"/>
      <c r="J1609" s="6" t="s">
        <v>32</v>
      </c>
    </row>
    <row r="1610" spans="1:11" x14ac:dyDescent="0.25">
      <c r="A1610" s="318" t="s">
        <v>467</v>
      </c>
      <c r="B1610" s="3">
        <v>1</v>
      </c>
      <c r="C1610" s="319">
        <v>11500</v>
      </c>
      <c r="D1610" s="325"/>
      <c r="E1610" s="319">
        <v>1</v>
      </c>
      <c r="F1610" s="319">
        <v>4000</v>
      </c>
      <c r="G1610" s="319"/>
      <c r="H1610" s="326">
        <v>2</v>
      </c>
      <c r="I1610" s="326"/>
      <c r="J1610" s="246">
        <v>8000</v>
      </c>
    </row>
    <row r="1611" spans="1:11" x14ac:dyDescent="0.25">
      <c r="A1611" s="318" t="s">
        <v>1042</v>
      </c>
      <c r="B1611" s="319">
        <v>1</v>
      </c>
      <c r="C1611" s="319">
        <v>16000</v>
      </c>
      <c r="D1611" s="319"/>
      <c r="E1611" s="319"/>
      <c r="F1611" s="319"/>
      <c r="G1611" s="319"/>
      <c r="H1611" s="144">
        <v>1</v>
      </c>
      <c r="I1611" s="144"/>
      <c r="J1611" s="143">
        <v>4500</v>
      </c>
    </row>
    <row r="1612" spans="1:11" x14ac:dyDescent="0.25">
      <c r="A1612" s="318" t="s">
        <v>325</v>
      </c>
      <c r="B1612" s="319">
        <v>1</v>
      </c>
      <c r="C1612" s="319">
        <v>37500</v>
      </c>
      <c r="D1612" s="320"/>
      <c r="E1612" s="319"/>
      <c r="F1612" s="319"/>
      <c r="G1612" s="319"/>
      <c r="H1612" s="144" t="s">
        <v>109</v>
      </c>
      <c r="I1612" s="144"/>
      <c r="J1612" s="143">
        <v>2800</v>
      </c>
    </row>
    <row r="1613" spans="1:11" x14ac:dyDescent="0.25">
      <c r="A1613" s="318" t="s">
        <v>1043</v>
      </c>
      <c r="B1613" s="319">
        <v>1</v>
      </c>
      <c r="C1613" s="319"/>
      <c r="D1613" s="320"/>
      <c r="E1613" s="319"/>
      <c r="F1613" s="319"/>
      <c r="G1613" s="319"/>
      <c r="H1613" s="144"/>
      <c r="I1613" s="144"/>
      <c r="J1613" s="143" t="s">
        <v>1044</v>
      </c>
    </row>
    <row r="1614" spans="1:11" x14ac:dyDescent="0.25">
      <c r="A1614" s="318" t="s">
        <v>467</v>
      </c>
      <c r="B1614" s="319">
        <v>1</v>
      </c>
      <c r="C1614" s="319"/>
      <c r="D1614" s="320">
        <v>12500</v>
      </c>
      <c r="E1614" s="319">
        <v>1</v>
      </c>
      <c r="F1614" s="319">
        <v>4000</v>
      </c>
      <c r="G1614" s="319"/>
      <c r="H1614" s="1"/>
      <c r="I1614" s="1"/>
      <c r="J1614" s="44" t="s">
        <v>1045</v>
      </c>
    </row>
    <row r="1615" spans="1:11" x14ac:dyDescent="0.25">
      <c r="A1615" s="318" t="s">
        <v>907</v>
      </c>
      <c r="B1615" s="319">
        <v>1</v>
      </c>
      <c r="C1615" s="319">
        <v>20000</v>
      </c>
      <c r="D1615" s="320"/>
      <c r="E1615" s="319"/>
      <c r="F1615" s="319"/>
      <c r="G1615" s="319"/>
      <c r="H1615" s="246">
        <v>1</v>
      </c>
      <c r="I1615" s="246"/>
      <c r="J1615" s="246">
        <v>12000</v>
      </c>
    </row>
    <row r="1616" spans="1:11" x14ac:dyDescent="0.25">
      <c r="A1616" s="318" t="s">
        <v>1046</v>
      </c>
      <c r="B1616" s="319">
        <v>1</v>
      </c>
      <c r="C1616" s="319">
        <v>14000</v>
      </c>
      <c r="D1616" s="320"/>
      <c r="E1616" s="319"/>
      <c r="F1616" s="319"/>
      <c r="G1616" s="319"/>
      <c r="H1616" s="144">
        <v>1</v>
      </c>
      <c r="I1616" s="144"/>
      <c r="J1616" s="143">
        <v>4000</v>
      </c>
    </row>
    <row r="1617" spans="1:11" x14ac:dyDescent="0.25">
      <c r="A1617" s="331" t="s">
        <v>266</v>
      </c>
      <c r="B1617" s="319">
        <v>1</v>
      </c>
      <c r="C1617" s="319"/>
      <c r="D1617" s="320"/>
      <c r="E1617" s="319">
        <v>1</v>
      </c>
      <c r="F1617" s="319">
        <v>4000</v>
      </c>
      <c r="G1617" s="319"/>
      <c r="H1617" s="144"/>
      <c r="I1617" s="144"/>
      <c r="J1617" s="143" t="s">
        <v>1047</v>
      </c>
    </row>
    <row r="1618" spans="1:11" x14ac:dyDescent="0.25">
      <c r="A1618" s="318" t="s">
        <v>498</v>
      </c>
      <c r="B1618" s="319">
        <v>1</v>
      </c>
      <c r="C1618" s="319">
        <v>9800</v>
      </c>
      <c r="D1618" s="320"/>
      <c r="E1618" s="319">
        <v>1</v>
      </c>
      <c r="F1618" s="319">
        <v>4000</v>
      </c>
      <c r="G1618" s="319"/>
      <c r="H1618" s="144">
        <v>1</v>
      </c>
      <c r="I1618" s="144"/>
      <c r="J1618" s="143">
        <v>4000</v>
      </c>
      <c r="K1618">
        <v>4000</v>
      </c>
    </row>
    <row r="1619" spans="1:11" x14ac:dyDescent="0.25">
      <c r="A1619" s="318" t="s">
        <v>165</v>
      </c>
      <c r="B1619" s="319">
        <v>1</v>
      </c>
      <c r="C1619" s="319"/>
      <c r="D1619" s="320"/>
      <c r="E1619" s="319"/>
      <c r="F1619" s="319"/>
      <c r="G1619" s="319"/>
      <c r="H1619" s="144"/>
      <c r="I1619" s="144"/>
      <c r="J1619" s="143" t="s">
        <v>1048</v>
      </c>
    </row>
    <row r="1620" spans="1:11" x14ac:dyDescent="0.25">
      <c r="A1620" s="53" t="s">
        <v>219</v>
      </c>
      <c r="B1620" s="213">
        <f>SUM(B1610:B1619)</f>
        <v>10</v>
      </c>
      <c r="C1620" s="213">
        <f t="shared" ref="C1620:J1620" si="40">SUM(C1610:C1618)</f>
        <v>108800</v>
      </c>
      <c r="D1620" s="213">
        <f t="shared" si="40"/>
        <v>12500</v>
      </c>
      <c r="E1620" s="213">
        <f t="shared" si="40"/>
        <v>4</v>
      </c>
      <c r="F1620" s="213">
        <f t="shared" si="40"/>
        <v>16000</v>
      </c>
      <c r="G1620" s="213"/>
      <c r="H1620" s="213">
        <f t="shared" si="40"/>
        <v>6</v>
      </c>
      <c r="I1620" s="213"/>
      <c r="J1620" s="213">
        <f t="shared" si="40"/>
        <v>35300</v>
      </c>
    </row>
    <row r="1621" spans="1:11" x14ac:dyDescent="0.25">
      <c r="A1621" s="79"/>
      <c r="B1621" s="80"/>
      <c r="C1621" s="80"/>
      <c r="D1621" s="80"/>
      <c r="E1621" s="80"/>
      <c r="F1621" s="80"/>
      <c r="G1621" s="80"/>
      <c r="H1621" s="80"/>
      <c r="I1621" s="80"/>
      <c r="J1621" s="80"/>
    </row>
    <row r="1622" spans="1:11" x14ac:dyDescent="0.25">
      <c r="A1622" s="334">
        <f>C1620</f>
        <v>108800</v>
      </c>
      <c r="B1622" s="22" t="s">
        <v>38</v>
      </c>
      <c r="C1622" s="141" t="s">
        <v>547</v>
      </c>
      <c r="D1622" s="141"/>
      <c r="E1622" s="81"/>
      <c r="F1622" s="81"/>
      <c r="G1622" s="81"/>
      <c r="H1622" s="85"/>
      <c r="I1622" s="85"/>
      <c r="J1622" s="84"/>
      <c r="K1622" s="18">
        <f>A1622-K1618</f>
        <v>104800</v>
      </c>
    </row>
    <row r="1625" spans="1:11" x14ac:dyDescent="0.25">
      <c r="A1625" s="2203" t="s">
        <v>1049</v>
      </c>
      <c r="B1625" s="2204"/>
      <c r="C1625" s="2204"/>
      <c r="D1625" s="2204"/>
      <c r="E1625" s="2204"/>
      <c r="F1625" s="2204"/>
      <c r="G1625" s="2204"/>
      <c r="H1625" s="2204"/>
      <c r="I1625" s="2204"/>
      <c r="J1625" s="2204"/>
    </row>
    <row r="1626" spans="1:11" x14ac:dyDescent="0.25">
      <c r="A1626" s="6" t="s">
        <v>14</v>
      </c>
      <c r="B1626" s="6" t="s">
        <v>5</v>
      </c>
      <c r="C1626" s="6" t="s">
        <v>10</v>
      </c>
      <c r="D1626" s="6" t="s">
        <v>11</v>
      </c>
      <c r="E1626" s="6" t="s">
        <v>753</v>
      </c>
      <c r="F1626" s="6" t="s">
        <v>27</v>
      </c>
      <c r="G1626" s="6"/>
      <c r="H1626" s="21" t="s">
        <v>33</v>
      </c>
      <c r="I1626" s="21"/>
      <c r="J1626" s="6" t="s">
        <v>32</v>
      </c>
    </row>
    <row r="1627" spans="1:11" x14ac:dyDescent="0.25">
      <c r="A1627" s="318" t="s">
        <v>392</v>
      </c>
      <c r="B1627" s="8">
        <v>2</v>
      </c>
      <c r="C1627" s="319">
        <v>98000</v>
      </c>
      <c r="D1627" s="325"/>
      <c r="E1627" s="319"/>
      <c r="F1627" s="319"/>
      <c r="G1627" s="319"/>
      <c r="H1627" s="326">
        <v>1</v>
      </c>
      <c r="I1627" s="326"/>
      <c r="J1627" s="246">
        <v>4500</v>
      </c>
    </row>
    <row r="1628" spans="1:11" x14ac:dyDescent="0.25">
      <c r="A1628" s="318" t="s">
        <v>846</v>
      </c>
      <c r="B1628" s="8">
        <v>1</v>
      </c>
      <c r="C1628" s="319"/>
      <c r="D1628" s="325"/>
      <c r="E1628" s="319"/>
      <c r="F1628" s="319"/>
      <c r="G1628" s="319"/>
      <c r="H1628" s="326"/>
      <c r="I1628" s="326"/>
      <c r="J1628" s="143" t="s">
        <v>1076</v>
      </c>
    </row>
    <row r="1629" spans="1:11" x14ac:dyDescent="0.25">
      <c r="A1629" s="318" t="s">
        <v>700</v>
      </c>
      <c r="B1629" s="319">
        <v>1</v>
      </c>
      <c r="C1629" s="319">
        <v>17000</v>
      </c>
      <c r="D1629" s="319"/>
      <c r="E1629" s="319">
        <v>1</v>
      </c>
      <c r="F1629" s="319">
        <v>4000</v>
      </c>
      <c r="G1629" s="319"/>
      <c r="H1629" s="144" t="s">
        <v>109</v>
      </c>
      <c r="I1629" s="144"/>
      <c r="J1629" s="143">
        <v>2800</v>
      </c>
    </row>
    <row r="1630" spans="1:11" x14ac:dyDescent="0.25">
      <c r="A1630" s="318" t="s">
        <v>467</v>
      </c>
      <c r="B1630" s="319">
        <v>1</v>
      </c>
      <c r="C1630" s="319">
        <v>11500</v>
      </c>
      <c r="D1630" s="320"/>
      <c r="E1630" s="319">
        <v>1</v>
      </c>
      <c r="F1630" s="319">
        <v>4000</v>
      </c>
      <c r="G1630" s="319"/>
      <c r="H1630" s="144"/>
      <c r="I1630" s="144"/>
      <c r="J1630" s="143"/>
    </row>
    <row r="1631" spans="1:11" x14ac:dyDescent="0.25">
      <c r="A1631" s="318" t="s">
        <v>645</v>
      </c>
      <c r="B1631" s="319">
        <v>1</v>
      </c>
      <c r="C1631" s="319"/>
      <c r="D1631" s="320"/>
      <c r="E1631" s="319"/>
      <c r="F1631" s="319"/>
      <c r="G1631" s="319"/>
      <c r="H1631" s="144"/>
      <c r="I1631" s="144"/>
      <c r="J1631" s="143" t="s">
        <v>1051</v>
      </c>
    </row>
    <row r="1632" spans="1:11" x14ac:dyDescent="0.25">
      <c r="A1632" s="318" t="s">
        <v>542</v>
      </c>
      <c r="B1632" s="319">
        <v>1</v>
      </c>
      <c r="C1632" s="319">
        <v>13800</v>
      </c>
      <c r="D1632" s="320"/>
      <c r="E1632" s="319"/>
      <c r="F1632" s="319"/>
      <c r="G1632" s="319"/>
      <c r="H1632" s="144"/>
      <c r="I1632" s="144"/>
      <c r="J1632" s="143"/>
    </row>
    <row r="1633" spans="1:10" x14ac:dyDescent="0.25">
      <c r="A1633" s="318" t="s">
        <v>752</v>
      </c>
      <c r="B1633" s="319">
        <v>1</v>
      </c>
      <c r="C1633" s="319">
        <v>35000</v>
      </c>
      <c r="D1633" s="320"/>
      <c r="E1633" s="319"/>
      <c r="F1633" s="319"/>
      <c r="G1633" s="319"/>
      <c r="H1633" s="1"/>
      <c r="I1633" s="1"/>
      <c r="J1633" s="44"/>
    </row>
    <row r="1634" spans="1:10" x14ac:dyDescent="0.25">
      <c r="A1634" s="318" t="s">
        <v>90</v>
      </c>
      <c r="B1634" s="319">
        <v>1</v>
      </c>
      <c r="C1634" s="319"/>
      <c r="D1634" s="320"/>
      <c r="E1634" s="319"/>
      <c r="F1634" s="319"/>
      <c r="G1634" s="319"/>
      <c r="H1634" s="246"/>
      <c r="I1634" s="246"/>
      <c r="J1634" s="143" t="s">
        <v>1050</v>
      </c>
    </row>
    <row r="1635" spans="1:10" x14ac:dyDescent="0.25">
      <c r="A1635" s="318" t="s">
        <v>91</v>
      </c>
      <c r="B1635" s="319">
        <v>1</v>
      </c>
      <c r="C1635" s="319">
        <v>18800</v>
      </c>
      <c r="D1635" s="320"/>
      <c r="E1635" s="319"/>
      <c r="F1635" s="319"/>
      <c r="G1635" s="319"/>
      <c r="H1635" s="144"/>
      <c r="I1635" s="144"/>
      <c r="J1635" s="143"/>
    </row>
    <row r="1636" spans="1:10" x14ac:dyDescent="0.25">
      <c r="A1636" s="318"/>
      <c r="B1636" s="319"/>
      <c r="C1636" s="319"/>
      <c r="D1636" s="320"/>
      <c r="E1636" s="319"/>
      <c r="F1636" s="319"/>
      <c r="G1636" s="319"/>
      <c r="H1636" s="144"/>
      <c r="I1636" s="144"/>
      <c r="J1636" s="143"/>
    </row>
    <row r="1637" spans="1:10" x14ac:dyDescent="0.25">
      <c r="A1637" s="53" t="s">
        <v>219</v>
      </c>
      <c r="B1637" s="213">
        <f>SUM(B1627:B1636)</f>
        <v>10</v>
      </c>
      <c r="C1637" s="213">
        <f t="shared" ref="C1637:J1637" si="41">SUM(C1627:C1635)</f>
        <v>194100</v>
      </c>
      <c r="D1637" s="213">
        <f t="shared" si="41"/>
        <v>0</v>
      </c>
      <c r="E1637" s="213">
        <f t="shared" si="41"/>
        <v>2</v>
      </c>
      <c r="F1637" s="213">
        <f t="shared" si="41"/>
        <v>8000</v>
      </c>
      <c r="G1637" s="213"/>
      <c r="H1637" s="213">
        <f t="shared" si="41"/>
        <v>1</v>
      </c>
      <c r="I1637" s="213"/>
      <c r="J1637" s="213">
        <f t="shared" si="41"/>
        <v>7300</v>
      </c>
    </row>
    <row r="1638" spans="1:10" x14ac:dyDescent="0.25">
      <c r="A1638" s="79"/>
      <c r="B1638" s="80"/>
      <c r="C1638" s="80"/>
      <c r="D1638" s="80"/>
      <c r="E1638" s="80"/>
      <c r="F1638" s="80"/>
      <c r="G1638" s="80"/>
      <c r="H1638" s="80"/>
      <c r="I1638" s="80"/>
      <c r="J1638" s="80"/>
    </row>
    <row r="1639" spans="1:10" x14ac:dyDescent="0.25">
      <c r="A1639" s="334">
        <f>C1637</f>
        <v>194100</v>
      </c>
      <c r="B1639" s="22" t="s">
        <v>38</v>
      </c>
      <c r="C1639" s="141" t="s">
        <v>547</v>
      </c>
      <c r="D1639" s="141"/>
      <c r="E1639" s="81"/>
      <c r="F1639" s="81"/>
      <c r="G1639" s="81"/>
      <c r="H1639" s="85"/>
      <c r="I1639" s="85"/>
      <c r="J1639" s="84"/>
    </row>
    <row r="1643" spans="1:10" x14ac:dyDescent="0.25">
      <c r="A1643" s="2203" t="s">
        <v>1052</v>
      </c>
      <c r="B1643" s="2204"/>
      <c r="C1643" s="2204"/>
      <c r="D1643" s="2204"/>
      <c r="E1643" s="2204"/>
      <c r="F1643" s="2204"/>
      <c r="G1643" s="2204"/>
      <c r="H1643" s="2204"/>
      <c r="I1643" s="2204"/>
      <c r="J1643" s="2204"/>
    </row>
    <row r="1644" spans="1:10" x14ac:dyDescent="0.25">
      <c r="A1644" s="6" t="s">
        <v>14</v>
      </c>
      <c r="B1644" s="6" t="s">
        <v>5</v>
      </c>
      <c r="C1644" s="6" t="s">
        <v>10</v>
      </c>
      <c r="D1644" s="6" t="s">
        <v>11</v>
      </c>
      <c r="E1644" s="6" t="s">
        <v>753</v>
      </c>
      <c r="F1644" s="6" t="s">
        <v>27</v>
      </c>
      <c r="G1644" s="6"/>
      <c r="H1644" s="21" t="s">
        <v>33</v>
      </c>
      <c r="I1644" s="21"/>
      <c r="J1644" s="6" t="s">
        <v>32</v>
      </c>
    </row>
    <row r="1645" spans="1:10" x14ac:dyDescent="0.25">
      <c r="A1645" s="318" t="s">
        <v>302</v>
      </c>
      <c r="B1645" s="8">
        <v>2</v>
      </c>
      <c r="C1645" s="319">
        <v>28200</v>
      </c>
      <c r="D1645" s="325"/>
      <c r="E1645" s="319">
        <v>2</v>
      </c>
      <c r="F1645" s="319">
        <v>9000</v>
      </c>
      <c r="G1645" s="319"/>
      <c r="H1645" s="326">
        <v>1</v>
      </c>
      <c r="I1645" s="326"/>
      <c r="J1645" s="246">
        <v>5000</v>
      </c>
    </row>
    <row r="1646" spans="1:10" x14ac:dyDescent="0.25">
      <c r="A1646" s="318" t="s">
        <v>1053</v>
      </c>
      <c r="B1646" s="8">
        <v>1</v>
      </c>
      <c r="C1646" s="319">
        <v>12000</v>
      </c>
      <c r="D1646" s="325"/>
      <c r="E1646" s="319">
        <v>1</v>
      </c>
      <c r="F1646" s="319">
        <v>4000</v>
      </c>
      <c r="G1646" s="319"/>
      <c r="H1646" s="326">
        <v>1</v>
      </c>
      <c r="I1646" s="326"/>
      <c r="J1646" s="143">
        <v>4000</v>
      </c>
    </row>
    <row r="1647" spans="1:10" x14ac:dyDescent="0.25">
      <c r="A1647" s="318" t="s">
        <v>635</v>
      </c>
      <c r="B1647" s="319">
        <v>1</v>
      </c>
      <c r="C1647" s="319">
        <v>11000</v>
      </c>
      <c r="D1647" s="319"/>
      <c r="E1647" s="319">
        <v>1</v>
      </c>
      <c r="F1647" s="319">
        <v>4000</v>
      </c>
      <c r="G1647" s="319"/>
      <c r="H1647" s="144"/>
      <c r="I1647" s="144"/>
      <c r="J1647" s="143" t="s">
        <v>1054</v>
      </c>
    </row>
    <row r="1648" spans="1:10" x14ac:dyDescent="0.25">
      <c r="A1648" s="318" t="s">
        <v>429</v>
      </c>
      <c r="B1648" s="319">
        <v>2</v>
      </c>
      <c r="C1648" s="319"/>
      <c r="D1648" s="320">
        <v>75000</v>
      </c>
      <c r="E1648" s="319"/>
      <c r="F1648" s="319"/>
      <c r="G1648" s="319"/>
      <c r="H1648" s="144" t="s">
        <v>109</v>
      </c>
      <c r="I1648" s="144"/>
      <c r="J1648" s="143">
        <v>2100</v>
      </c>
    </row>
    <row r="1649" spans="1:11" x14ac:dyDescent="0.25">
      <c r="A1649" s="318" t="s">
        <v>1063</v>
      </c>
      <c r="B1649" s="319">
        <v>1</v>
      </c>
      <c r="C1649" s="319">
        <v>14500</v>
      </c>
      <c r="D1649" s="320"/>
      <c r="E1649" s="319">
        <v>1</v>
      </c>
      <c r="F1649" s="319">
        <v>4000</v>
      </c>
      <c r="G1649" s="319"/>
      <c r="H1649" s="144"/>
      <c r="I1649" s="144"/>
      <c r="J1649" s="143"/>
    </row>
    <row r="1650" spans="1:11" x14ac:dyDescent="0.25">
      <c r="A1650" s="318" t="s">
        <v>1055</v>
      </c>
      <c r="B1650" s="319">
        <v>1</v>
      </c>
      <c r="C1650" s="319">
        <v>16000</v>
      </c>
      <c r="D1650" s="320"/>
      <c r="E1650" s="319">
        <v>1</v>
      </c>
      <c r="F1650" s="319">
        <v>4000</v>
      </c>
      <c r="G1650" s="319"/>
      <c r="H1650" s="144"/>
      <c r="I1650" s="144"/>
      <c r="J1650" s="143"/>
    </row>
    <row r="1651" spans="1:11" x14ac:dyDescent="0.25">
      <c r="A1651" s="318" t="s">
        <v>734</v>
      </c>
      <c r="B1651" s="319">
        <v>1</v>
      </c>
      <c r="C1651" s="319">
        <v>12500</v>
      </c>
      <c r="D1651" s="320"/>
      <c r="E1651" s="319">
        <v>1</v>
      </c>
      <c r="F1651" s="319">
        <v>4000</v>
      </c>
      <c r="G1651" s="319"/>
      <c r="H1651" s="1"/>
      <c r="I1651" s="1"/>
      <c r="J1651" s="44"/>
    </row>
    <row r="1652" spans="1:11" x14ac:dyDescent="0.25">
      <c r="A1652" s="318" t="s">
        <v>123</v>
      </c>
      <c r="B1652" s="319">
        <v>1</v>
      </c>
      <c r="C1652" s="319">
        <v>9800</v>
      </c>
      <c r="D1652" s="320"/>
      <c r="E1652" s="319">
        <v>1</v>
      </c>
      <c r="F1652" s="319">
        <v>4000</v>
      </c>
      <c r="G1652" s="319"/>
      <c r="H1652" s="246"/>
      <c r="I1652" s="246"/>
      <c r="J1652" s="143"/>
    </row>
    <row r="1653" spans="1:11" x14ac:dyDescent="0.25">
      <c r="A1653" s="318" t="s">
        <v>627</v>
      </c>
      <c r="B1653" s="319">
        <v>1</v>
      </c>
      <c r="C1653" s="319"/>
      <c r="D1653" s="320">
        <v>22800</v>
      </c>
      <c r="E1653" s="319">
        <v>1</v>
      </c>
      <c r="F1653" s="319">
        <v>4500</v>
      </c>
      <c r="G1653" s="319"/>
      <c r="H1653" s="144"/>
      <c r="I1653" s="144"/>
      <c r="J1653" s="143" t="s">
        <v>1056</v>
      </c>
    </row>
    <row r="1654" spans="1:11" x14ac:dyDescent="0.25">
      <c r="A1654" s="331" t="s">
        <v>1057</v>
      </c>
      <c r="B1654" s="319">
        <v>1</v>
      </c>
      <c r="C1654" s="319">
        <v>12000</v>
      </c>
      <c r="D1654" s="320"/>
      <c r="E1654" s="319">
        <v>1</v>
      </c>
      <c r="F1654" s="319">
        <v>4000</v>
      </c>
      <c r="G1654" s="319"/>
      <c r="H1654" s="144"/>
      <c r="I1654" s="144"/>
      <c r="J1654" s="143"/>
    </row>
    <row r="1655" spans="1:11" x14ac:dyDescent="0.25">
      <c r="A1655" s="318" t="s">
        <v>132</v>
      </c>
      <c r="B1655" s="319">
        <v>1</v>
      </c>
      <c r="C1655" s="319"/>
      <c r="D1655" s="320">
        <v>9800</v>
      </c>
      <c r="E1655" s="319">
        <v>1</v>
      </c>
      <c r="F1655" s="319">
        <v>4000</v>
      </c>
      <c r="G1655" s="319"/>
      <c r="H1655" s="144"/>
      <c r="I1655" s="144"/>
      <c r="J1655" s="143" t="s">
        <v>1035</v>
      </c>
    </row>
    <row r="1656" spans="1:11" x14ac:dyDescent="0.25">
      <c r="A1656" s="318" t="s">
        <v>521</v>
      </c>
      <c r="B1656" s="319">
        <v>1</v>
      </c>
      <c r="C1656" s="319"/>
      <c r="D1656" s="320">
        <v>21000</v>
      </c>
      <c r="E1656" s="319">
        <v>1</v>
      </c>
      <c r="F1656" s="319">
        <v>5000</v>
      </c>
      <c r="G1656" s="319"/>
      <c r="H1656" s="144"/>
      <c r="I1656" s="144"/>
      <c r="J1656" s="143"/>
    </row>
    <row r="1657" spans="1:11" x14ac:dyDescent="0.25">
      <c r="A1657" s="318" t="s">
        <v>292</v>
      </c>
      <c r="B1657" s="319">
        <v>1</v>
      </c>
      <c r="C1657" s="319"/>
      <c r="D1657" s="320">
        <v>20200</v>
      </c>
      <c r="E1657" s="319">
        <v>1</v>
      </c>
      <c r="F1657" s="319">
        <v>5000</v>
      </c>
      <c r="G1657" s="319"/>
      <c r="H1657" s="144"/>
      <c r="I1657" s="144"/>
      <c r="J1657" s="143"/>
    </row>
    <row r="1658" spans="1:11" x14ac:dyDescent="0.25">
      <c r="A1658" s="318" t="s">
        <v>934</v>
      </c>
      <c r="B1658" s="319">
        <v>2</v>
      </c>
      <c r="C1658" s="319"/>
      <c r="D1658" s="320">
        <v>26000</v>
      </c>
      <c r="E1658" s="319">
        <v>1</v>
      </c>
      <c r="F1658" s="319">
        <v>2000</v>
      </c>
      <c r="G1658" s="319"/>
      <c r="H1658" s="144"/>
      <c r="I1658" s="144"/>
      <c r="J1658" s="143"/>
    </row>
    <row r="1659" spans="1:11" x14ac:dyDescent="0.25">
      <c r="A1659" s="318" t="s">
        <v>425</v>
      </c>
      <c r="B1659" s="319">
        <v>1</v>
      </c>
      <c r="C1659" s="319"/>
      <c r="D1659" s="320"/>
      <c r="E1659" s="319"/>
      <c r="F1659" s="319"/>
      <c r="G1659" s="319"/>
      <c r="H1659" s="144"/>
      <c r="I1659" s="144"/>
      <c r="J1659" s="143" t="s">
        <v>1064</v>
      </c>
    </row>
    <row r="1660" spans="1:11" x14ac:dyDescent="0.25">
      <c r="A1660" s="318"/>
      <c r="B1660" s="319"/>
      <c r="C1660" s="319"/>
      <c r="D1660" s="320"/>
      <c r="E1660" s="319"/>
      <c r="F1660" s="319"/>
      <c r="G1660" s="319"/>
      <c r="H1660" s="144"/>
      <c r="I1660" s="144"/>
      <c r="J1660" s="143"/>
    </row>
    <row r="1661" spans="1:11" x14ac:dyDescent="0.25">
      <c r="A1661" s="318"/>
      <c r="B1661" s="319"/>
      <c r="C1661" s="319"/>
      <c r="D1661" s="320"/>
      <c r="E1661" s="319"/>
      <c r="F1661" s="319"/>
      <c r="G1661" s="319"/>
      <c r="H1661" s="144"/>
      <c r="I1661" s="144"/>
      <c r="J1661" s="143"/>
    </row>
    <row r="1662" spans="1:11" x14ac:dyDescent="0.25">
      <c r="A1662" s="53" t="s">
        <v>219</v>
      </c>
      <c r="B1662" s="213">
        <f>SUM(B1645:B1661)</f>
        <v>18</v>
      </c>
      <c r="C1662" s="213">
        <f>SUM(C1645:C1656)</f>
        <v>116000</v>
      </c>
      <c r="D1662" s="213">
        <f>SUM(D1645:D1661)</f>
        <v>174800</v>
      </c>
      <c r="E1662" s="213">
        <f>SUM(E1645:E1658)</f>
        <v>14</v>
      </c>
      <c r="F1662" s="213">
        <f>SUM(F1645:F1658)</f>
        <v>57500</v>
      </c>
      <c r="G1662" s="213"/>
      <c r="H1662" s="213">
        <f>SUM(H1645:H1655)</f>
        <v>2</v>
      </c>
      <c r="I1662" s="213"/>
      <c r="J1662" s="213">
        <f>SUM(J1645:J1655)</f>
        <v>11100</v>
      </c>
      <c r="K1662" s="18">
        <f>A1664-J1662</f>
        <v>104900</v>
      </c>
    </row>
    <row r="1663" spans="1:11" x14ac:dyDescent="0.25">
      <c r="A1663" s="79"/>
      <c r="B1663" s="80"/>
      <c r="C1663" s="80"/>
      <c r="D1663" s="80"/>
      <c r="E1663" s="80"/>
      <c r="F1663" s="80"/>
      <c r="G1663" s="80"/>
      <c r="H1663" s="80"/>
      <c r="I1663" s="80"/>
      <c r="J1663" s="80"/>
    </row>
    <row r="1664" spans="1:11" x14ac:dyDescent="0.25">
      <c r="A1664" s="334">
        <f>C1662</f>
        <v>116000</v>
      </c>
      <c r="B1664" s="22" t="s">
        <v>38</v>
      </c>
      <c r="C1664" s="141" t="s">
        <v>1059</v>
      </c>
      <c r="D1664" s="141"/>
      <c r="E1664" s="81"/>
      <c r="F1664" s="81"/>
      <c r="G1664" s="81"/>
      <c r="H1664" s="85"/>
      <c r="I1664" s="85"/>
      <c r="J1664" s="84"/>
    </row>
    <row r="1667" spans="1:14" x14ac:dyDescent="0.25">
      <c r="A1667" s="2203" t="s">
        <v>1058</v>
      </c>
      <c r="B1667" s="2204"/>
      <c r="C1667" s="2204"/>
      <c r="D1667" s="2204"/>
      <c r="E1667" s="2204"/>
      <c r="F1667" s="2204"/>
      <c r="G1667" s="2204"/>
      <c r="H1667" s="2204"/>
      <c r="I1667" s="2204"/>
      <c r="J1667" s="2204"/>
    </row>
    <row r="1668" spans="1:14" x14ac:dyDescent="0.25">
      <c r="A1668" s="6" t="s">
        <v>14</v>
      </c>
      <c r="B1668" s="6" t="s">
        <v>5</v>
      </c>
      <c r="C1668" s="6" t="s">
        <v>10</v>
      </c>
      <c r="D1668" s="6" t="s">
        <v>11</v>
      </c>
      <c r="E1668" s="6" t="s">
        <v>753</v>
      </c>
      <c r="F1668" s="6" t="s">
        <v>27</v>
      </c>
      <c r="G1668" s="6"/>
      <c r="H1668" s="21" t="s">
        <v>33</v>
      </c>
      <c r="I1668" s="21"/>
      <c r="J1668" s="6" t="s">
        <v>32</v>
      </c>
    </row>
    <row r="1669" spans="1:14" x14ac:dyDescent="0.25">
      <c r="A1669" s="318" t="s">
        <v>549</v>
      </c>
      <c r="B1669" s="8">
        <v>1</v>
      </c>
      <c r="C1669" s="319"/>
      <c r="D1669" s="319">
        <v>16500</v>
      </c>
      <c r="E1669" s="319"/>
      <c r="F1669" s="319"/>
      <c r="G1669" s="319"/>
      <c r="H1669" s="1"/>
      <c r="I1669" s="1"/>
      <c r="J1669" s="143" t="s">
        <v>1035</v>
      </c>
    </row>
    <row r="1670" spans="1:14" x14ac:dyDescent="0.25">
      <c r="A1670" s="318" t="s">
        <v>752</v>
      </c>
      <c r="B1670" s="8">
        <v>1</v>
      </c>
      <c r="C1670" s="319">
        <v>31000</v>
      </c>
      <c r="D1670" s="319"/>
      <c r="E1670" s="319">
        <v>1</v>
      </c>
      <c r="F1670" s="319">
        <v>4000</v>
      </c>
      <c r="G1670" s="319"/>
      <c r="H1670" s="326">
        <v>1</v>
      </c>
      <c r="I1670" s="326"/>
      <c r="J1670" s="246">
        <v>4500</v>
      </c>
    </row>
    <row r="1671" spans="1:14" x14ac:dyDescent="0.25">
      <c r="A1671" s="318" t="s">
        <v>252</v>
      </c>
      <c r="B1671" s="319">
        <v>1</v>
      </c>
      <c r="C1671" s="319">
        <v>16400</v>
      </c>
      <c r="D1671" s="319"/>
      <c r="E1671" s="319">
        <v>1</v>
      </c>
      <c r="F1671" s="319">
        <v>4500</v>
      </c>
      <c r="G1671" s="319"/>
      <c r="H1671" s="326" t="s">
        <v>109</v>
      </c>
      <c r="I1671" s="326"/>
      <c r="J1671" s="143">
        <v>2100</v>
      </c>
    </row>
    <row r="1672" spans="1:14" x14ac:dyDescent="0.25">
      <c r="A1672" s="318" t="s">
        <v>248</v>
      </c>
      <c r="B1672" s="319">
        <v>1</v>
      </c>
      <c r="C1672" s="319">
        <v>20000</v>
      </c>
      <c r="D1672" s="306"/>
      <c r="E1672" s="319">
        <v>1</v>
      </c>
      <c r="F1672" s="319">
        <v>4500</v>
      </c>
      <c r="G1672" s="319"/>
      <c r="H1672" s="144">
        <v>1</v>
      </c>
      <c r="I1672" s="144"/>
      <c r="J1672" s="143">
        <v>4000</v>
      </c>
    </row>
    <row r="1673" spans="1:14" x14ac:dyDescent="0.25">
      <c r="A1673" s="318" t="s">
        <v>1060</v>
      </c>
      <c r="B1673" s="319">
        <v>1</v>
      </c>
      <c r="C1673" s="319">
        <v>13000</v>
      </c>
      <c r="D1673" s="306"/>
      <c r="E1673" s="319">
        <v>1</v>
      </c>
      <c r="F1673" s="319">
        <v>2000</v>
      </c>
      <c r="G1673" s="319"/>
      <c r="H1673" s="144">
        <v>1</v>
      </c>
      <c r="I1673" s="144"/>
      <c r="J1673" s="143">
        <v>4000</v>
      </c>
    </row>
    <row r="1674" spans="1:14" x14ac:dyDescent="0.25">
      <c r="A1674" s="318" t="s">
        <v>542</v>
      </c>
      <c r="B1674" s="319">
        <v>1</v>
      </c>
      <c r="C1674" s="319"/>
      <c r="D1674" s="306">
        <v>13800</v>
      </c>
      <c r="E1674" s="319"/>
      <c r="F1674" s="319"/>
      <c r="G1674" s="319"/>
      <c r="H1674" s="144"/>
      <c r="I1674" s="144"/>
      <c r="J1674" s="143"/>
    </row>
    <row r="1675" spans="1:14" x14ac:dyDescent="0.25">
      <c r="A1675" s="318" t="s">
        <v>1061</v>
      </c>
      <c r="B1675" s="319">
        <v>1</v>
      </c>
      <c r="C1675" s="319">
        <v>6500</v>
      </c>
      <c r="D1675" s="306"/>
      <c r="E1675" s="319"/>
      <c r="F1675" s="319"/>
      <c r="G1675" s="319"/>
      <c r="H1675" s="1"/>
      <c r="I1675" s="1"/>
      <c r="J1675" s="44"/>
    </row>
    <row r="1676" spans="1:14" x14ac:dyDescent="0.25">
      <c r="A1676" s="318" t="s">
        <v>1062</v>
      </c>
      <c r="B1676" s="319">
        <v>1</v>
      </c>
      <c r="C1676" s="319"/>
      <c r="D1676" s="306">
        <v>51000</v>
      </c>
      <c r="E1676" s="319"/>
      <c r="F1676" s="319"/>
      <c r="G1676" s="319"/>
      <c r="H1676" s="246"/>
      <c r="I1676" s="246"/>
      <c r="J1676" s="143"/>
    </row>
    <row r="1677" spans="1:14" x14ac:dyDescent="0.25">
      <c r="A1677" s="318" t="s">
        <v>1065</v>
      </c>
      <c r="B1677" s="319">
        <v>1</v>
      </c>
      <c r="C1677" s="319"/>
      <c r="D1677" s="306"/>
      <c r="E1677" s="319"/>
      <c r="F1677" s="319"/>
      <c r="G1677" s="319"/>
      <c r="H1677" s="144"/>
      <c r="I1677" s="144"/>
      <c r="J1677" s="143" t="s">
        <v>1066</v>
      </c>
    </row>
    <row r="1678" spans="1:14" x14ac:dyDescent="0.25">
      <c r="A1678" s="318" t="s">
        <v>1067</v>
      </c>
      <c r="B1678" s="319">
        <v>1</v>
      </c>
      <c r="C1678" s="319">
        <v>10500</v>
      </c>
      <c r="D1678" s="306"/>
      <c r="E1678" s="319">
        <v>1</v>
      </c>
      <c r="F1678" s="319">
        <v>4000</v>
      </c>
      <c r="G1678" s="319"/>
      <c r="H1678" s="144"/>
      <c r="I1678" s="144"/>
      <c r="J1678" s="143"/>
    </row>
    <row r="1679" spans="1:14" x14ac:dyDescent="0.25">
      <c r="A1679" s="53" t="s">
        <v>219</v>
      </c>
      <c r="B1679" s="213">
        <f>SUM(B1669:B1678)</f>
        <v>10</v>
      </c>
      <c r="C1679" s="213">
        <f>SUM(C1669:C1678)</f>
        <v>97400</v>
      </c>
      <c r="D1679" s="213">
        <f>SUM(D1669:D1677)</f>
        <v>81300</v>
      </c>
      <c r="E1679" s="213">
        <f>SUM(E1669:E1678)</f>
        <v>5</v>
      </c>
      <c r="F1679" s="213">
        <f>SUM(F1669:F1678)</f>
        <v>19000</v>
      </c>
      <c r="G1679" s="213"/>
      <c r="H1679" s="213">
        <f>SUM(H1670:H1677)</f>
        <v>3</v>
      </c>
      <c r="I1679" s="213"/>
      <c r="J1679" s="213">
        <f>SUM(J1670:J1677)</f>
        <v>14600</v>
      </c>
      <c r="K1679" s="18">
        <f>A1681-J1679</f>
        <v>82800</v>
      </c>
      <c r="M1679" s="18">
        <f>K1662+K1679</f>
        <v>187700</v>
      </c>
      <c r="N1679" s="22">
        <v>378</v>
      </c>
    </row>
    <row r="1680" spans="1:14" x14ac:dyDescent="0.25">
      <c r="A1680" s="79"/>
      <c r="B1680" s="80"/>
      <c r="C1680" s="80"/>
      <c r="D1680" s="80"/>
      <c r="E1680" s="80"/>
      <c r="F1680" s="80"/>
      <c r="G1680" s="80"/>
      <c r="H1680" s="80"/>
      <c r="I1680" s="80"/>
      <c r="J1680" s="80"/>
    </row>
    <row r="1681" spans="1:10" x14ac:dyDescent="0.25">
      <c r="A1681" s="334">
        <f>C1679</f>
        <v>97400</v>
      </c>
      <c r="B1681" s="22" t="s">
        <v>38</v>
      </c>
      <c r="C1681" s="141" t="s">
        <v>1059</v>
      </c>
      <c r="D1681" s="141"/>
      <c r="E1681" s="81"/>
      <c r="F1681" s="81"/>
      <c r="G1681" s="81"/>
      <c r="H1681" s="85"/>
      <c r="I1681" s="85"/>
      <c r="J1681" s="84"/>
    </row>
    <row r="1684" spans="1:10" x14ac:dyDescent="0.25">
      <c r="A1684" s="2203" t="s">
        <v>1068</v>
      </c>
      <c r="B1684" s="2204"/>
      <c r="C1684" s="2204"/>
      <c r="D1684" s="2204"/>
      <c r="E1684" s="2204"/>
      <c r="F1684" s="2204"/>
      <c r="G1684" s="2204"/>
      <c r="H1684" s="2204"/>
      <c r="I1684" s="2204"/>
      <c r="J1684" s="2204"/>
    </row>
    <row r="1685" spans="1:10" x14ac:dyDescent="0.25">
      <c r="A1685" s="6" t="s">
        <v>14</v>
      </c>
      <c r="B1685" s="6" t="s">
        <v>5</v>
      </c>
      <c r="C1685" s="6" t="s">
        <v>10</v>
      </c>
      <c r="D1685" s="6" t="s">
        <v>11</v>
      </c>
      <c r="E1685" s="6" t="s">
        <v>753</v>
      </c>
      <c r="F1685" s="6" t="s">
        <v>27</v>
      </c>
      <c r="G1685" s="6"/>
      <c r="H1685" s="21" t="s">
        <v>33</v>
      </c>
      <c r="I1685" s="21"/>
      <c r="J1685" s="6" t="s">
        <v>32</v>
      </c>
    </row>
    <row r="1686" spans="1:10" x14ac:dyDescent="0.25">
      <c r="A1686" s="318" t="s">
        <v>292</v>
      </c>
      <c r="B1686" s="8">
        <v>1</v>
      </c>
      <c r="C1686" s="319">
        <v>20000</v>
      </c>
      <c r="D1686" s="319"/>
      <c r="E1686" s="319">
        <v>1</v>
      </c>
      <c r="F1686" s="319">
        <v>5000</v>
      </c>
      <c r="G1686" s="319"/>
      <c r="H1686" s="106">
        <v>1</v>
      </c>
      <c r="I1686" s="106"/>
      <c r="J1686" s="338">
        <v>4000</v>
      </c>
    </row>
    <row r="1687" spans="1:10" x14ac:dyDescent="0.25">
      <c r="A1687" s="318" t="s">
        <v>90</v>
      </c>
      <c r="B1687" s="8">
        <v>1</v>
      </c>
      <c r="C1687" s="319">
        <v>26000</v>
      </c>
      <c r="D1687" s="319"/>
      <c r="E1687" s="319"/>
      <c r="F1687" s="319"/>
      <c r="G1687" s="319"/>
      <c r="H1687" s="106">
        <v>2</v>
      </c>
      <c r="I1687" s="106"/>
      <c r="J1687" s="338">
        <v>9000</v>
      </c>
    </row>
    <row r="1688" spans="1:10" x14ac:dyDescent="0.25">
      <c r="A1688" s="318" t="s">
        <v>673</v>
      </c>
      <c r="B1688" s="8">
        <v>1</v>
      </c>
      <c r="C1688" s="319"/>
      <c r="D1688" s="319"/>
      <c r="E1688" s="319">
        <v>1</v>
      </c>
      <c r="F1688" s="319">
        <v>4000</v>
      </c>
      <c r="G1688" s="319"/>
      <c r="H1688" s="106"/>
      <c r="I1688" s="106"/>
      <c r="J1688" s="338" t="s">
        <v>1069</v>
      </c>
    </row>
    <row r="1689" spans="1:10" x14ac:dyDescent="0.25">
      <c r="A1689" s="318" t="s">
        <v>1070</v>
      </c>
      <c r="B1689" s="8">
        <v>2</v>
      </c>
      <c r="C1689" s="319"/>
      <c r="D1689" s="319">
        <v>102000</v>
      </c>
      <c r="E1689" s="319"/>
      <c r="F1689" s="319"/>
      <c r="G1689" s="319"/>
      <c r="H1689" s="106">
        <v>1</v>
      </c>
      <c r="I1689" s="106"/>
      <c r="J1689" s="338">
        <v>4000</v>
      </c>
    </row>
    <row r="1690" spans="1:10" x14ac:dyDescent="0.25">
      <c r="A1690" s="318" t="s">
        <v>252</v>
      </c>
      <c r="B1690" s="8">
        <v>1</v>
      </c>
      <c r="C1690" s="319">
        <v>16900</v>
      </c>
      <c r="D1690" s="319"/>
      <c r="E1690" s="319">
        <v>1</v>
      </c>
      <c r="F1690" s="319">
        <v>4000</v>
      </c>
      <c r="G1690" s="319"/>
      <c r="H1690" s="106">
        <v>1</v>
      </c>
      <c r="I1690" s="106"/>
      <c r="J1690" s="338">
        <v>4000</v>
      </c>
    </row>
    <row r="1691" spans="1:10" x14ac:dyDescent="0.25">
      <c r="A1691" s="318" t="s">
        <v>477</v>
      </c>
      <c r="B1691" s="8">
        <v>1</v>
      </c>
      <c r="C1691" s="319">
        <v>19000</v>
      </c>
      <c r="D1691" s="319"/>
      <c r="E1691" s="319">
        <v>1</v>
      </c>
      <c r="F1691" s="319">
        <v>5000</v>
      </c>
      <c r="G1691" s="319"/>
      <c r="H1691" s="319">
        <v>1</v>
      </c>
      <c r="I1691" s="319"/>
      <c r="J1691" s="319">
        <v>4000</v>
      </c>
    </row>
    <row r="1692" spans="1:10" x14ac:dyDescent="0.25">
      <c r="A1692" s="318" t="s">
        <v>551</v>
      </c>
      <c r="B1692" s="8">
        <v>1</v>
      </c>
      <c r="C1692" s="319">
        <v>14200</v>
      </c>
      <c r="D1692" s="319"/>
      <c r="E1692" s="319">
        <v>1</v>
      </c>
      <c r="F1692" s="319">
        <v>4000</v>
      </c>
      <c r="G1692" s="319"/>
      <c r="H1692" s="328" t="s">
        <v>109</v>
      </c>
      <c r="I1692" s="328"/>
      <c r="J1692" s="319">
        <v>4900</v>
      </c>
    </row>
    <row r="1693" spans="1:10" x14ac:dyDescent="0.25">
      <c r="A1693" s="318" t="s">
        <v>248</v>
      </c>
      <c r="B1693" s="319">
        <v>1</v>
      </c>
      <c r="C1693" s="319">
        <v>24600</v>
      </c>
      <c r="D1693" s="319"/>
      <c r="E1693" s="319"/>
      <c r="F1693" s="319"/>
      <c r="G1693" s="319"/>
      <c r="H1693" s="328">
        <v>1</v>
      </c>
      <c r="I1693" s="328"/>
      <c r="J1693" s="319">
        <v>4500</v>
      </c>
    </row>
    <row r="1694" spans="1:10" x14ac:dyDescent="0.25">
      <c r="A1694" s="318" t="s">
        <v>247</v>
      </c>
      <c r="B1694" s="319">
        <v>1</v>
      </c>
      <c r="C1694" s="319">
        <v>24600</v>
      </c>
      <c r="D1694" s="306"/>
      <c r="E1694" s="319"/>
      <c r="F1694" s="319"/>
      <c r="G1694" s="319"/>
      <c r="H1694" s="144"/>
      <c r="I1694" s="144"/>
      <c r="J1694" s="143"/>
    </row>
    <row r="1695" spans="1:10" x14ac:dyDescent="0.25">
      <c r="A1695" s="318" t="s">
        <v>1071</v>
      </c>
      <c r="B1695" s="319">
        <v>1</v>
      </c>
      <c r="C1695" s="319">
        <v>12000</v>
      </c>
      <c r="D1695" s="306"/>
      <c r="E1695" s="319">
        <v>1</v>
      </c>
      <c r="F1695" s="319">
        <v>4000</v>
      </c>
      <c r="G1695" s="319"/>
      <c r="H1695" s="144"/>
      <c r="I1695" s="144"/>
      <c r="J1695" s="143"/>
    </row>
    <row r="1696" spans="1:10" x14ac:dyDescent="0.25">
      <c r="A1696" s="318" t="s">
        <v>293</v>
      </c>
      <c r="B1696" s="319">
        <v>2</v>
      </c>
      <c r="C1696" s="319">
        <v>98000</v>
      </c>
      <c r="D1696" s="306"/>
      <c r="E1696" s="319"/>
      <c r="F1696" s="319"/>
      <c r="G1696" s="319"/>
      <c r="H1696" s="144"/>
      <c r="I1696" s="144"/>
      <c r="J1696" s="143"/>
    </row>
    <row r="1697" spans="1:11" x14ac:dyDescent="0.25">
      <c r="A1697" s="318" t="s">
        <v>122</v>
      </c>
      <c r="B1697" s="319">
        <v>1</v>
      </c>
      <c r="C1697" s="319">
        <v>38000</v>
      </c>
      <c r="D1697" s="306"/>
      <c r="E1697" s="319">
        <v>1</v>
      </c>
      <c r="F1697" s="319">
        <v>5000</v>
      </c>
      <c r="G1697" s="319"/>
      <c r="H1697" s="1"/>
      <c r="I1697" s="1"/>
      <c r="J1697" s="44"/>
    </row>
    <row r="1698" spans="1:11" x14ac:dyDescent="0.25">
      <c r="A1698" s="318" t="s">
        <v>588</v>
      </c>
      <c r="B1698" s="319">
        <v>1</v>
      </c>
      <c r="C1698" s="319">
        <v>14500</v>
      </c>
      <c r="D1698" s="306"/>
      <c r="E1698" s="319"/>
      <c r="F1698" s="319"/>
      <c r="G1698" s="319"/>
      <c r="H1698" s="246"/>
      <c r="I1698" s="246"/>
      <c r="J1698" s="143"/>
    </row>
    <row r="1699" spans="1:11" x14ac:dyDescent="0.25">
      <c r="A1699" s="318" t="s">
        <v>425</v>
      </c>
      <c r="B1699" s="319">
        <v>1</v>
      </c>
      <c r="C1699" s="319">
        <v>11500</v>
      </c>
      <c r="D1699" s="306"/>
      <c r="E1699" s="319">
        <v>1</v>
      </c>
      <c r="F1699" s="319">
        <v>4000</v>
      </c>
      <c r="G1699" s="319"/>
      <c r="H1699" s="144"/>
      <c r="I1699" s="144"/>
      <c r="J1699" s="143"/>
    </row>
    <row r="1700" spans="1:11" x14ac:dyDescent="0.25">
      <c r="A1700" s="318"/>
      <c r="B1700" s="319"/>
      <c r="C1700" s="319"/>
      <c r="D1700" s="306"/>
      <c r="E1700" s="319"/>
      <c r="F1700" s="319"/>
      <c r="G1700" s="319"/>
      <c r="H1700" s="144"/>
      <c r="I1700" s="144"/>
      <c r="J1700" s="143"/>
    </row>
    <row r="1701" spans="1:11" x14ac:dyDescent="0.25">
      <c r="A1701" s="53" t="s">
        <v>219</v>
      </c>
      <c r="B1701" s="213">
        <f>SUM(B1686:B1700)</f>
        <v>16</v>
      </c>
      <c r="C1701" s="213">
        <f t="shared" ref="C1701:H1701" si="42">SUM(C1686:C1700)</f>
        <v>319300</v>
      </c>
      <c r="D1701" s="213">
        <f t="shared" si="42"/>
        <v>102000</v>
      </c>
      <c r="E1701" s="213">
        <f t="shared" si="42"/>
        <v>8</v>
      </c>
      <c r="F1701" s="213">
        <f t="shared" si="42"/>
        <v>35000</v>
      </c>
      <c r="G1701" s="213"/>
      <c r="H1701" s="213">
        <f t="shared" si="42"/>
        <v>7</v>
      </c>
      <c r="I1701" s="213"/>
      <c r="J1701" s="213">
        <f>SUM(J1686:J1700)</f>
        <v>34400</v>
      </c>
    </row>
    <row r="1702" spans="1:11" x14ac:dyDescent="0.25">
      <c r="A1702" s="79"/>
      <c r="B1702" s="80"/>
      <c r="C1702" s="80"/>
      <c r="D1702" s="80"/>
      <c r="E1702" s="80"/>
      <c r="F1702" s="80"/>
      <c r="G1702" s="80"/>
      <c r="H1702" s="80"/>
      <c r="I1702" s="80"/>
      <c r="J1702" s="80"/>
      <c r="K1702" s="18">
        <f>A1703-J1691</f>
        <v>315300</v>
      </c>
    </row>
    <row r="1703" spans="1:11" x14ac:dyDescent="0.25">
      <c r="A1703" s="334">
        <f>C1701</f>
        <v>319300</v>
      </c>
      <c r="B1703" s="22" t="s">
        <v>38</v>
      </c>
      <c r="C1703" s="141" t="s">
        <v>547</v>
      </c>
      <c r="D1703" s="141"/>
      <c r="E1703" s="81"/>
      <c r="F1703" s="81"/>
      <c r="G1703" s="81"/>
      <c r="H1703" s="85"/>
      <c r="I1703" s="85"/>
      <c r="J1703" s="84"/>
    </row>
    <row r="1706" spans="1:11" x14ac:dyDescent="0.25">
      <c r="A1706" s="2203" t="s">
        <v>1072</v>
      </c>
      <c r="B1706" s="2204"/>
      <c r="C1706" s="2204"/>
      <c r="D1706" s="2204"/>
      <c r="E1706" s="2204"/>
      <c r="F1706" s="2204"/>
      <c r="G1706" s="2204"/>
      <c r="H1706" s="2204"/>
      <c r="I1706" s="2204"/>
      <c r="J1706" s="2204"/>
    </row>
    <row r="1707" spans="1:11" x14ac:dyDescent="0.25">
      <c r="A1707" s="6" t="s">
        <v>14</v>
      </c>
      <c r="B1707" s="6" t="s">
        <v>5</v>
      </c>
      <c r="C1707" s="6" t="s">
        <v>10</v>
      </c>
      <c r="D1707" s="6" t="s">
        <v>11</v>
      </c>
      <c r="E1707" s="6" t="s">
        <v>753</v>
      </c>
      <c r="F1707" s="6" t="s">
        <v>27</v>
      </c>
      <c r="G1707" s="6"/>
      <c r="H1707" s="21" t="s">
        <v>33</v>
      </c>
      <c r="I1707" s="21"/>
      <c r="J1707" s="6" t="s">
        <v>32</v>
      </c>
    </row>
    <row r="1708" spans="1:11" x14ac:dyDescent="0.25">
      <c r="A1708" s="318" t="s">
        <v>542</v>
      </c>
      <c r="B1708" s="8">
        <v>1</v>
      </c>
      <c r="C1708" s="319">
        <v>9800</v>
      </c>
      <c r="D1708" s="319"/>
      <c r="E1708" s="319">
        <v>1</v>
      </c>
      <c r="F1708" s="319">
        <v>4000</v>
      </c>
      <c r="G1708" s="319"/>
      <c r="H1708" s="106">
        <v>1</v>
      </c>
      <c r="I1708" s="106"/>
      <c r="J1708" s="338">
        <v>4000</v>
      </c>
    </row>
    <row r="1709" spans="1:11" x14ac:dyDescent="0.25">
      <c r="A1709" s="318" t="s">
        <v>245</v>
      </c>
      <c r="B1709" s="8">
        <v>2</v>
      </c>
      <c r="C1709" s="319"/>
      <c r="D1709" s="319">
        <v>50400</v>
      </c>
      <c r="E1709" s="319"/>
      <c r="F1709" s="319"/>
      <c r="G1709" s="319"/>
      <c r="H1709" s="106">
        <v>1</v>
      </c>
      <c r="I1709" s="106"/>
      <c r="J1709" s="338">
        <v>4000</v>
      </c>
    </row>
    <row r="1710" spans="1:11" x14ac:dyDescent="0.25">
      <c r="A1710" s="318" t="s">
        <v>647</v>
      </c>
      <c r="B1710" s="8">
        <v>2</v>
      </c>
      <c r="C1710" s="319"/>
      <c r="D1710" s="319">
        <v>102000</v>
      </c>
      <c r="E1710" s="319"/>
      <c r="F1710" s="319"/>
      <c r="G1710" s="319"/>
      <c r="H1710" s="106">
        <v>1</v>
      </c>
      <c r="I1710" s="106"/>
      <c r="J1710" s="338">
        <v>4500</v>
      </c>
    </row>
    <row r="1711" spans="1:11" x14ac:dyDescent="0.25">
      <c r="A1711" s="318" t="s">
        <v>467</v>
      </c>
      <c r="B1711" s="8">
        <v>1</v>
      </c>
      <c r="C1711" s="319">
        <v>15500</v>
      </c>
      <c r="D1711" s="319"/>
      <c r="E1711" s="319"/>
      <c r="F1711" s="319"/>
      <c r="G1711" s="319"/>
      <c r="H1711" s="106">
        <v>1</v>
      </c>
      <c r="I1711" s="106"/>
      <c r="J1711" s="338">
        <v>4000</v>
      </c>
    </row>
    <row r="1712" spans="1:11" x14ac:dyDescent="0.25">
      <c r="A1712" s="318" t="s">
        <v>877</v>
      </c>
      <c r="B1712" s="8">
        <v>1</v>
      </c>
      <c r="C1712" s="319">
        <v>18800</v>
      </c>
      <c r="D1712" s="319"/>
      <c r="E1712" s="319"/>
      <c r="F1712" s="319"/>
      <c r="G1712" s="319"/>
      <c r="H1712" s="106">
        <v>1</v>
      </c>
      <c r="I1712" s="106"/>
      <c r="J1712" s="338">
        <v>5000</v>
      </c>
    </row>
    <row r="1713" spans="1:11" x14ac:dyDescent="0.25">
      <c r="A1713" s="318" t="s">
        <v>1073</v>
      </c>
      <c r="B1713" s="8">
        <v>1</v>
      </c>
      <c r="C1713" s="319">
        <v>20000</v>
      </c>
      <c r="D1713" s="319"/>
      <c r="E1713" s="319"/>
      <c r="F1713" s="319"/>
      <c r="G1713" s="319"/>
      <c r="H1713" s="246">
        <v>1</v>
      </c>
      <c r="I1713" s="246"/>
      <c r="J1713" s="246">
        <v>4500</v>
      </c>
    </row>
    <row r="1714" spans="1:11" x14ac:dyDescent="0.25">
      <c r="A1714" s="318" t="s">
        <v>752</v>
      </c>
      <c r="B1714" s="8">
        <v>1</v>
      </c>
      <c r="C1714" s="319">
        <v>35000</v>
      </c>
      <c r="D1714" s="319"/>
      <c r="E1714" s="319"/>
      <c r="F1714" s="319"/>
      <c r="G1714" s="319"/>
      <c r="H1714" s="328" t="s">
        <v>109</v>
      </c>
      <c r="I1714" s="328"/>
      <c r="J1714" s="319">
        <v>5600</v>
      </c>
    </row>
    <row r="1715" spans="1:11" x14ac:dyDescent="0.25">
      <c r="A1715" s="318" t="s">
        <v>275</v>
      </c>
      <c r="B1715" s="319">
        <v>1</v>
      </c>
      <c r="C1715" s="319">
        <v>41500</v>
      </c>
      <c r="D1715" s="319"/>
      <c r="E1715" s="319"/>
      <c r="F1715" s="319"/>
      <c r="G1715" s="319"/>
      <c r="H1715" s="328"/>
      <c r="I1715" s="328"/>
      <c r="J1715" s="319"/>
    </row>
    <row r="1716" spans="1:11" x14ac:dyDescent="0.25">
      <c r="A1716" s="318" t="s">
        <v>1073</v>
      </c>
      <c r="B1716" s="319">
        <v>1</v>
      </c>
      <c r="C1716" s="319">
        <v>16000</v>
      </c>
      <c r="D1716" s="306"/>
      <c r="E1716" s="319">
        <v>1</v>
      </c>
      <c r="F1716" s="319">
        <v>4000</v>
      </c>
      <c r="G1716" s="319"/>
      <c r="H1716" s="144"/>
      <c r="I1716" s="144"/>
      <c r="J1716" s="143"/>
    </row>
    <row r="1717" spans="1:11" x14ac:dyDescent="0.25">
      <c r="A1717" s="318" t="s">
        <v>1074</v>
      </c>
      <c r="B1717" s="319">
        <v>1</v>
      </c>
      <c r="C1717" s="319">
        <v>4700</v>
      </c>
      <c r="D1717" s="306"/>
      <c r="E1717" s="319"/>
      <c r="F1717" s="319"/>
      <c r="G1717" s="319"/>
      <c r="H1717" s="144"/>
      <c r="I1717" s="144"/>
      <c r="J1717" s="143"/>
    </row>
    <row r="1718" spans="1:11" x14ac:dyDescent="0.25">
      <c r="A1718" s="318" t="s">
        <v>247</v>
      </c>
      <c r="B1718" s="319">
        <v>1</v>
      </c>
      <c r="C1718" s="319">
        <v>19000</v>
      </c>
      <c r="D1718" s="306"/>
      <c r="E1718" s="319">
        <v>1</v>
      </c>
      <c r="F1718" s="319">
        <v>5000</v>
      </c>
      <c r="G1718" s="319"/>
      <c r="H1718" s="144"/>
      <c r="I1718" s="144"/>
      <c r="J1718" s="232" t="s">
        <v>1075</v>
      </c>
    </row>
    <row r="1719" spans="1:11" x14ac:dyDescent="0.25">
      <c r="A1719" s="318" t="s">
        <v>252</v>
      </c>
      <c r="B1719" s="319">
        <v>1</v>
      </c>
      <c r="C1719" s="319">
        <v>16400</v>
      </c>
      <c r="D1719" s="306"/>
      <c r="E1719" s="319">
        <v>1</v>
      </c>
      <c r="F1719" s="319">
        <v>4500</v>
      </c>
      <c r="G1719" s="319"/>
      <c r="H1719" s="1"/>
      <c r="I1719" s="1"/>
      <c r="J1719" s="44"/>
    </row>
    <row r="1720" spans="1:11" x14ac:dyDescent="0.25">
      <c r="A1720" s="318"/>
      <c r="B1720" s="319"/>
      <c r="C1720" s="319"/>
      <c r="D1720" s="306"/>
      <c r="E1720" s="319"/>
      <c r="F1720" s="319"/>
      <c r="G1720" s="319"/>
      <c r="H1720" s="144"/>
      <c r="I1720" s="144"/>
      <c r="J1720" s="143"/>
    </row>
    <row r="1721" spans="1:11" x14ac:dyDescent="0.25">
      <c r="A1721" s="53" t="s">
        <v>219</v>
      </c>
      <c r="B1721" s="213">
        <f t="shared" ref="B1721:J1721" si="43">SUM(B1708:B1720)</f>
        <v>14</v>
      </c>
      <c r="C1721" s="213">
        <f t="shared" si="43"/>
        <v>196700</v>
      </c>
      <c r="D1721" s="213">
        <f t="shared" si="43"/>
        <v>152400</v>
      </c>
      <c r="E1721" s="213">
        <f t="shared" si="43"/>
        <v>4</v>
      </c>
      <c r="F1721" s="213">
        <f t="shared" si="43"/>
        <v>17500</v>
      </c>
      <c r="G1721" s="213"/>
      <c r="H1721" s="213">
        <f t="shared" si="43"/>
        <v>6</v>
      </c>
      <c r="I1721" s="213"/>
      <c r="J1721" s="213">
        <f t="shared" si="43"/>
        <v>31600</v>
      </c>
      <c r="K1721" s="18">
        <f>A1723-J1713</f>
        <v>192200</v>
      </c>
    </row>
    <row r="1722" spans="1:11" x14ac:dyDescent="0.25">
      <c r="A1722" s="79"/>
      <c r="B1722" s="80"/>
      <c r="C1722" s="80"/>
      <c r="D1722" s="80"/>
      <c r="E1722" s="80"/>
      <c r="F1722" s="80"/>
      <c r="G1722" s="80"/>
      <c r="H1722" s="80"/>
      <c r="I1722" s="80"/>
      <c r="J1722" s="80"/>
    </row>
    <row r="1723" spans="1:11" x14ac:dyDescent="0.25">
      <c r="A1723" s="334">
        <f>C1721</f>
        <v>196700</v>
      </c>
      <c r="B1723" s="22" t="s">
        <v>38</v>
      </c>
      <c r="C1723" s="141" t="s">
        <v>547</v>
      </c>
      <c r="D1723" s="141"/>
      <c r="E1723" s="81"/>
      <c r="F1723" s="81"/>
      <c r="G1723" s="81"/>
      <c r="H1723" s="85"/>
      <c r="I1723" s="85"/>
      <c r="J1723" s="84"/>
    </row>
    <row r="1726" spans="1:11" x14ac:dyDescent="0.25">
      <c r="A1726" s="2203" t="s">
        <v>1077</v>
      </c>
      <c r="B1726" s="2204"/>
      <c r="C1726" s="2204"/>
      <c r="D1726" s="2204"/>
      <c r="E1726" s="2204"/>
      <c r="F1726" s="2204"/>
      <c r="G1726" s="2204"/>
      <c r="H1726" s="2204"/>
      <c r="I1726" s="2204"/>
      <c r="J1726" s="2204"/>
    </row>
    <row r="1727" spans="1:11" x14ac:dyDescent="0.25">
      <c r="A1727" s="6" t="s">
        <v>14</v>
      </c>
      <c r="B1727" s="6" t="s">
        <v>5</v>
      </c>
      <c r="C1727" s="6" t="s">
        <v>10</v>
      </c>
      <c r="D1727" s="6" t="s">
        <v>11</v>
      </c>
      <c r="E1727" s="6" t="s">
        <v>753</v>
      </c>
      <c r="F1727" s="6" t="s">
        <v>27</v>
      </c>
      <c r="G1727" s="6"/>
      <c r="H1727" s="21" t="s">
        <v>33</v>
      </c>
      <c r="I1727" s="21"/>
      <c r="J1727" s="6" t="s">
        <v>32</v>
      </c>
    </row>
    <row r="1728" spans="1:11" x14ac:dyDescent="0.25">
      <c r="A1728" s="318" t="s">
        <v>1078</v>
      </c>
      <c r="B1728" s="8">
        <v>1</v>
      </c>
      <c r="C1728" s="319">
        <v>10500</v>
      </c>
      <c r="D1728" s="319"/>
      <c r="E1728" s="319">
        <v>1</v>
      </c>
      <c r="F1728" s="319">
        <v>4000</v>
      </c>
      <c r="G1728" s="319"/>
      <c r="H1728" s="106">
        <v>1</v>
      </c>
      <c r="I1728" s="106"/>
      <c r="J1728" s="338">
        <v>4500</v>
      </c>
    </row>
    <row r="1729" spans="1:10" x14ac:dyDescent="0.25">
      <c r="A1729" s="26" t="s">
        <v>1079</v>
      </c>
      <c r="B1729" s="28">
        <v>1</v>
      </c>
      <c r="C1729" s="28">
        <v>42600</v>
      </c>
      <c r="D1729" s="319"/>
      <c r="E1729" s="319">
        <v>1</v>
      </c>
      <c r="F1729" s="319">
        <v>5000</v>
      </c>
      <c r="G1729" s="319"/>
      <c r="H1729" s="106">
        <v>2</v>
      </c>
      <c r="I1729" s="106"/>
      <c r="J1729" s="338">
        <v>10000</v>
      </c>
    </row>
    <row r="1730" spans="1:10" x14ac:dyDescent="0.25">
      <c r="A1730" s="26"/>
      <c r="B1730" s="28"/>
      <c r="C1730" s="28"/>
      <c r="D1730" s="319"/>
      <c r="E1730" s="319"/>
      <c r="F1730" s="319"/>
      <c r="G1730" s="319"/>
      <c r="H1730" s="106">
        <v>1</v>
      </c>
      <c r="I1730" s="106"/>
      <c r="J1730" s="338">
        <v>4000</v>
      </c>
    </row>
    <row r="1731" spans="1:10" x14ac:dyDescent="0.25">
      <c r="A1731" s="318"/>
      <c r="B1731" s="319"/>
      <c r="C1731" s="319"/>
      <c r="D1731" s="306"/>
      <c r="E1731" s="319"/>
      <c r="F1731" s="319"/>
      <c r="G1731" s="319"/>
      <c r="H1731" s="339" t="s">
        <v>109</v>
      </c>
      <c r="I1731" s="339"/>
      <c r="J1731" s="340">
        <v>4900</v>
      </c>
    </row>
    <row r="1732" spans="1:10" x14ac:dyDescent="0.25">
      <c r="A1732" s="53" t="s">
        <v>219</v>
      </c>
      <c r="B1732" s="213">
        <f t="shared" ref="B1732:J1732" si="44">SUM(B1728:B1731)</f>
        <v>2</v>
      </c>
      <c r="C1732" s="213">
        <f t="shared" si="44"/>
        <v>53100</v>
      </c>
      <c r="D1732" s="213">
        <f t="shared" si="44"/>
        <v>0</v>
      </c>
      <c r="E1732" s="213">
        <f t="shared" si="44"/>
        <v>2</v>
      </c>
      <c r="F1732" s="213">
        <f t="shared" si="44"/>
        <v>9000</v>
      </c>
      <c r="G1732" s="213"/>
      <c r="H1732" s="213">
        <f t="shared" si="44"/>
        <v>4</v>
      </c>
      <c r="I1732" s="213"/>
      <c r="J1732" s="213">
        <f t="shared" si="44"/>
        <v>23400</v>
      </c>
    </row>
    <row r="1733" spans="1:10" x14ac:dyDescent="0.25">
      <c r="A1733" s="79"/>
      <c r="B1733" s="80"/>
      <c r="C1733" s="80"/>
      <c r="D1733" s="80"/>
      <c r="E1733" s="80"/>
      <c r="F1733" s="80"/>
      <c r="G1733" s="80"/>
      <c r="H1733" s="80"/>
      <c r="I1733" s="80"/>
      <c r="J1733" s="80"/>
    </row>
    <row r="1734" spans="1:10" x14ac:dyDescent="0.25">
      <c r="A1734" s="334">
        <f>C1732</f>
        <v>53100</v>
      </c>
      <c r="B1734" s="22" t="s">
        <v>38</v>
      </c>
      <c r="C1734" s="141" t="s">
        <v>547</v>
      </c>
      <c r="D1734" s="141"/>
      <c r="E1734" s="81"/>
      <c r="F1734" s="81"/>
      <c r="G1734" s="81"/>
      <c r="H1734" s="85"/>
      <c r="I1734" s="85"/>
      <c r="J1734" s="84"/>
    </row>
    <row r="1737" spans="1:10" x14ac:dyDescent="0.25">
      <c r="A1737" s="2203" t="s">
        <v>1084</v>
      </c>
      <c r="B1737" s="2204"/>
      <c r="C1737" s="2204"/>
      <c r="D1737" s="2204"/>
      <c r="E1737" s="2204"/>
      <c r="F1737" s="2204"/>
      <c r="G1737" s="2204"/>
      <c r="H1737" s="2204"/>
      <c r="I1737" s="2204"/>
      <c r="J1737" s="2204"/>
    </row>
    <row r="1738" spans="1:10" x14ac:dyDescent="0.25">
      <c r="A1738" s="6" t="s">
        <v>14</v>
      </c>
      <c r="B1738" s="6" t="s">
        <v>5</v>
      </c>
      <c r="C1738" s="6" t="s">
        <v>10</v>
      </c>
      <c r="D1738" s="6" t="s">
        <v>11</v>
      </c>
      <c r="E1738" s="6" t="s">
        <v>753</v>
      </c>
      <c r="F1738" s="6" t="s">
        <v>27</v>
      </c>
      <c r="G1738" s="6"/>
      <c r="H1738" s="21" t="s">
        <v>33</v>
      </c>
      <c r="I1738" s="21"/>
      <c r="J1738" s="6" t="s">
        <v>32</v>
      </c>
    </row>
    <row r="1739" spans="1:10" x14ac:dyDescent="0.25">
      <c r="A1739" s="343" t="s">
        <v>647</v>
      </c>
      <c r="B1739" s="341">
        <v>2</v>
      </c>
      <c r="C1739" s="341">
        <v>52000</v>
      </c>
      <c r="D1739" s="341">
        <v>50000</v>
      </c>
      <c r="E1739" s="341"/>
      <c r="F1739" s="341"/>
      <c r="G1739" s="341"/>
      <c r="H1739" s="342"/>
      <c r="I1739" s="342"/>
      <c r="J1739" s="341"/>
    </row>
    <row r="1740" spans="1:10" x14ac:dyDescent="0.25">
      <c r="A1740" s="343" t="s">
        <v>917</v>
      </c>
      <c r="B1740" s="341">
        <v>1</v>
      </c>
      <c r="C1740" s="341">
        <v>13400</v>
      </c>
      <c r="D1740" s="341"/>
      <c r="E1740" s="341">
        <v>1</v>
      </c>
      <c r="F1740" s="341">
        <v>4500</v>
      </c>
      <c r="G1740" s="341"/>
      <c r="H1740" s="342"/>
      <c r="I1740" s="342"/>
      <c r="J1740" s="341"/>
    </row>
    <row r="1741" spans="1:10" x14ac:dyDescent="0.25">
      <c r="A1741" s="343" t="s">
        <v>861</v>
      </c>
      <c r="B1741" s="341">
        <v>2</v>
      </c>
      <c r="C1741" s="341">
        <v>52000</v>
      </c>
      <c r="D1741" s="341"/>
      <c r="E1741" s="341"/>
      <c r="F1741" s="341"/>
      <c r="G1741" s="341"/>
      <c r="H1741" s="342" t="s">
        <v>109</v>
      </c>
      <c r="I1741" s="342"/>
      <c r="J1741" s="341">
        <v>2100</v>
      </c>
    </row>
    <row r="1742" spans="1:10" x14ac:dyDescent="0.25">
      <c r="A1742" s="343" t="s">
        <v>102</v>
      </c>
      <c r="B1742" s="341">
        <v>1</v>
      </c>
      <c r="C1742" s="341"/>
      <c r="D1742" s="341"/>
      <c r="E1742" s="341"/>
      <c r="F1742" s="341"/>
      <c r="G1742" s="341"/>
      <c r="H1742" s="342"/>
      <c r="I1742" s="342"/>
      <c r="J1742" s="341" t="s">
        <v>1080</v>
      </c>
    </row>
    <row r="1743" spans="1:10" x14ac:dyDescent="0.25">
      <c r="A1743" s="343" t="s">
        <v>252</v>
      </c>
      <c r="B1743" s="341">
        <v>1</v>
      </c>
      <c r="C1743" s="341">
        <v>18800</v>
      </c>
      <c r="D1743" s="341"/>
      <c r="E1743" s="341">
        <v>1</v>
      </c>
      <c r="F1743" s="341">
        <v>2000</v>
      </c>
      <c r="G1743" s="341"/>
      <c r="H1743" s="341">
        <v>1</v>
      </c>
      <c r="I1743" s="341"/>
      <c r="J1743" s="341">
        <v>4000</v>
      </c>
    </row>
    <row r="1744" spans="1:10" x14ac:dyDescent="0.25">
      <c r="A1744" s="343" t="s">
        <v>1081</v>
      </c>
      <c r="B1744" s="341">
        <v>1</v>
      </c>
      <c r="C1744" s="341">
        <v>6500</v>
      </c>
      <c r="D1744" s="341"/>
      <c r="E1744" s="341"/>
      <c r="F1744" s="341"/>
      <c r="G1744" s="341"/>
      <c r="H1744" s="341">
        <v>1</v>
      </c>
      <c r="I1744" s="341"/>
      <c r="J1744" s="341">
        <v>4500</v>
      </c>
    </row>
    <row r="1745" spans="1:12" x14ac:dyDescent="0.25">
      <c r="A1745" s="343" t="s">
        <v>475</v>
      </c>
      <c r="B1745" s="341">
        <v>1</v>
      </c>
      <c r="C1745" s="341">
        <v>20000</v>
      </c>
      <c r="D1745" s="341"/>
      <c r="E1745" s="341">
        <v>1</v>
      </c>
      <c r="F1745" s="341">
        <v>4500</v>
      </c>
      <c r="G1745" s="341"/>
      <c r="H1745" s="342">
        <v>1</v>
      </c>
      <c r="I1745" s="342"/>
      <c r="J1745" s="341">
        <v>5000</v>
      </c>
    </row>
    <row r="1746" spans="1:12" x14ac:dyDescent="0.25">
      <c r="A1746" s="343" t="s">
        <v>266</v>
      </c>
      <c r="B1746" s="341">
        <v>1</v>
      </c>
      <c r="C1746" s="341">
        <v>10500</v>
      </c>
      <c r="D1746" s="341"/>
      <c r="E1746" s="341">
        <v>1</v>
      </c>
      <c r="F1746" s="341">
        <v>4000</v>
      </c>
      <c r="G1746" s="341"/>
      <c r="H1746" s="342">
        <v>1</v>
      </c>
      <c r="I1746" s="342"/>
      <c r="J1746" s="341">
        <v>4000</v>
      </c>
    </row>
    <row r="1747" spans="1:12" x14ac:dyDescent="0.25">
      <c r="A1747" s="343" t="s">
        <v>90</v>
      </c>
      <c r="B1747" s="346">
        <v>1</v>
      </c>
      <c r="C1747" s="341">
        <v>26000</v>
      </c>
      <c r="D1747" s="341"/>
      <c r="E1747" s="341"/>
      <c r="F1747" s="341"/>
      <c r="G1747" s="341"/>
      <c r="H1747" s="341">
        <v>1</v>
      </c>
      <c r="I1747" s="341"/>
      <c r="J1747" s="341">
        <v>4500</v>
      </c>
    </row>
    <row r="1748" spans="1:12" x14ac:dyDescent="0.25">
      <c r="A1748" s="343" t="s">
        <v>286</v>
      </c>
      <c r="B1748" s="346">
        <v>1</v>
      </c>
      <c r="C1748" s="341"/>
      <c r="D1748" s="341">
        <v>60000</v>
      </c>
      <c r="E1748" s="341">
        <v>2</v>
      </c>
      <c r="F1748" s="341">
        <v>10000</v>
      </c>
      <c r="G1748" s="341"/>
      <c r="H1748" s="341"/>
      <c r="I1748" s="341"/>
      <c r="J1748" s="341"/>
    </row>
    <row r="1749" spans="1:12" x14ac:dyDescent="0.25">
      <c r="A1749" s="343" t="s">
        <v>674</v>
      </c>
      <c r="B1749" s="346">
        <v>1</v>
      </c>
      <c r="C1749" s="341">
        <v>40500</v>
      </c>
      <c r="D1749" s="341"/>
      <c r="E1749" s="341">
        <v>1</v>
      </c>
      <c r="F1749" s="341">
        <v>5000</v>
      </c>
      <c r="G1749" s="341"/>
      <c r="H1749" s="341"/>
      <c r="I1749" s="341"/>
      <c r="J1749" s="341" t="s">
        <v>1082</v>
      </c>
    </row>
    <row r="1750" spans="1:12" x14ac:dyDescent="0.25">
      <c r="A1750" s="343" t="s">
        <v>910</v>
      </c>
      <c r="B1750" s="346">
        <v>1</v>
      </c>
      <c r="C1750" s="341">
        <v>23800</v>
      </c>
      <c r="D1750" s="341"/>
      <c r="E1750" s="341">
        <v>1</v>
      </c>
      <c r="F1750" s="341">
        <v>4000</v>
      </c>
      <c r="G1750" s="341"/>
      <c r="H1750" s="345"/>
      <c r="I1750" s="345"/>
      <c r="J1750" s="345"/>
    </row>
    <row r="1751" spans="1:12" x14ac:dyDescent="0.25">
      <c r="A1751" s="344" t="s">
        <v>475</v>
      </c>
      <c r="B1751" s="347">
        <v>1</v>
      </c>
      <c r="C1751" s="347">
        <v>20100</v>
      </c>
      <c r="D1751" s="341"/>
      <c r="E1751" s="341">
        <v>1</v>
      </c>
      <c r="F1751" s="341">
        <v>4500</v>
      </c>
      <c r="G1751" s="341"/>
      <c r="H1751" s="345"/>
      <c r="I1751" s="345"/>
      <c r="J1751" s="346" t="s">
        <v>1083</v>
      </c>
    </row>
    <row r="1752" spans="1:12" x14ac:dyDescent="0.25">
      <c r="A1752" s="344"/>
      <c r="B1752" s="347"/>
      <c r="C1752" s="347"/>
      <c r="D1752" s="341"/>
      <c r="E1752" s="341"/>
      <c r="F1752" s="341"/>
      <c r="G1752" s="341"/>
      <c r="H1752" s="341"/>
      <c r="I1752" s="341"/>
      <c r="J1752" s="341"/>
    </row>
    <row r="1753" spans="1:12" x14ac:dyDescent="0.25">
      <c r="A1753" s="343"/>
      <c r="B1753" s="341"/>
      <c r="C1753" s="341"/>
      <c r="D1753" s="341"/>
      <c r="E1753" s="341"/>
      <c r="F1753" s="341"/>
      <c r="G1753" s="341"/>
      <c r="H1753" s="342"/>
      <c r="I1753" s="342"/>
      <c r="J1753" s="341"/>
    </row>
    <row r="1754" spans="1:12" x14ac:dyDescent="0.25">
      <c r="A1754" s="53" t="s">
        <v>219</v>
      </c>
      <c r="B1754" s="213">
        <f>SUM(B1739:B1753)</f>
        <v>15</v>
      </c>
      <c r="C1754" s="213">
        <f>SUM(C1739:C1753)</f>
        <v>283600</v>
      </c>
      <c r="D1754" s="213">
        <f>SUM(D1739:D1753)</f>
        <v>110000</v>
      </c>
      <c r="E1754" s="213">
        <f>SUM(E1739:E1753)</f>
        <v>9</v>
      </c>
      <c r="F1754" s="213">
        <f>SUM(F1739:F1753)</f>
        <v>38500</v>
      </c>
      <c r="G1754" s="213"/>
      <c r="H1754" s="213">
        <f>SUM(H1747:H1753)</f>
        <v>1</v>
      </c>
      <c r="I1754" s="213"/>
      <c r="J1754" s="213">
        <f>J1743+J1744+J1745+J1746+J1747+J1748+J1741</f>
        <v>24100</v>
      </c>
      <c r="K1754">
        <v>4500</v>
      </c>
      <c r="L1754">
        <v>52000</v>
      </c>
    </row>
    <row r="1755" spans="1:12" x14ac:dyDescent="0.25">
      <c r="A1755" s="79"/>
      <c r="B1755" s="80"/>
      <c r="C1755" s="80"/>
      <c r="D1755" s="80"/>
      <c r="E1755" s="80"/>
      <c r="F1755" s="80"/>
      <c r="G1755" s="80"/>
      <c r="H1755" s="80"/>
      <c r="I1755" s="80"/>
      <c r="J1755" s="80"/>
    </row>
    <row r="1756" spans="1:12" x14ac:dyDescent="0.25">
      <c r="A1756" s="334">
        <f>C1754</f>
        <v>283600</v>
      </c>
      <c r="B1756" s="22" t="s">
        <v>38</v>
      </c>
      <c r="C1756" s="141" t="s">
        <v>547</v>
      </c>
      <c r="D1756" s="141"/>
      <c r="E1756" s="81"/>
      <c r="F1756" s="81"/>
      <c r="G1756" s="81"/>
      <c r="H1756" s="85"/>
      <c r="I1756" s="85"/>
      <c r="J1756" s="84"/>
      <c r="K1756" s="18">
        <f>A1756-K1754-L1754</f>
        <v>227100</v>
      </c>
    </row>
    <row r="1759" spans="1:12" x14ac:dyDescent="0.25">
      <c r="A1759" s="2203" t="s">
        <v>1085</v>
      </c>
      <c r="B1759" s="2204"/>
      <c r="C1759" s="2204"/>
      <c r="D1759" s="2204"/>
      <c r="E1759" s="2204"/>
      <c r="F1759" s="2204"/>
      <c r="G1759" s="2204"/>
      <c r="H1759" s="2204"/>
      <c r="I1759" s="2204"/>
      <c r="J1759" s="2204"/>
    </row>
    <row r="1760" spans="1:12" x14ac:dyDescent="0.25">
      <c r="A1760" s="6" t="s">
        <v>14</v>
      </c>
      <c r="B1760" s="6" t="s">
        <v>5</v>
      </c>
      <c r="C1760" s="6" t="s">
        <v>10</v>
      </c>
      <c r="D1760" s="6" t="s">
        <v>11</v>
      </c>
      <c r="E1760" s="6" t="s">
        <v>753</v>
      </c>
      <c r="F1760" s="6" t="s">
        <v>27</v>
      </c>
      <c r="G1760" s="6"/>
      <c r="H1760" s="21" t="s">
        <v>33</v>
      </c>
      <c r="I1760" s="21"/>
      <c r="J1760" s="6" t="s">
        <v>32</v>
      </c>
    </row>
    <row r="1761" spans="1:11" x14ac:dyDescent="0.25">
      <c r="A1761" s="348" t="s">
        <v>441</v>
      </c>
      <c r="B1761" s="341">
        <v>1</v>
      </c>
      <c r="C1761" s="341">
        <v>19600</v>
      </c>
      <c r="D1761" s="341"/>
      <c r="E1761" s="341">
        <v>1</v>
      </c>
      <c r="F1761" s="341">
        <v>5000</v>
      </c>
      <c r="G1761" s="341"/>
      <c r="H1761" s="426" t="s">
        <v>1242</v>
      </c>
      <c r="I1761" s="426"/>
      <c r="J1761" s="341">
        <v>2100</v>
      </c>
    </row>
    <row r="1762" spans="1:11" x14ac:dyDescent="0.25">
      <c r="A1762" s="348" t="s">
        <v>333</v>
      </c>
      <c r="B1762" s="341">
        <v>1</v>
      </c>
      <c r="C1762" s="341"/>
      <c r="D1762" s="341">
        <v>14500</v>
      </c>
      <c r="E1762" s="341">
        <v>1</v>
      </c>
      <c r="F1762" s="341">
        <v>4500</v>
      </c>
      <c r="G1762" s="341"/>
      <c r="H1762" s="342"/>
      <c r="I1762" s="342"/>
      <c r="J1762" s="143" t="s">
        <v>1086</v>
      </c>
    </row>
    <row r="1763" spans="1:11" x14ac:dyDescent="0.25">
      <c r="A1763" s="348" t="s">
        <v>388</v>
      </c>
      <c r="B1763" s="341">
        <v>1</v>
      </c>
      <c r="C1763" s="341"/>
      <c r="D1763" s="341">
        <v>21000</v>
      </c>
      <c r="E1763" s="341"/>
      <c r="F1763" s="341"/>
      <c r="G1763" s="341"/>
      <c r="H1763" s="342"/>
      <c r="I1763" s="342"/>
      <c r="J1763" s="143" t="s">
        <v>1087</v>
      </c>
    </row>
    <row r="1764" spans="1:11" x14ac:dyDescent="0.25">
      <c r="A1764" s="348" t="s">
        <v>392</v>
      </c>
      <c r="B1764" s="341">
        <v>1</v>
      </c>
      <c r="C1764" s="341"/>
      <c r="D1764" s="341">
        <v>49000</v>
      </c>
      <c r="E1764" s="341"/>
      <c r="F1764" s="341"/>
      <c r="G1764" s="341"/>
      <c r="H1764" s="349" t="s">
        <v>1089</v>
      </c>
      <c r="I1764" s="349"/>
      <c r="J1764" s="341">
        <v>3000</v>
      </c>
    </row>
    <row r="1765" spans="1:11" x14ac:dyDescent="0.25">
      <c r="A1765" s="348" t="s">
        <v>102</v>
      </c>
      <c r="B1765" s="341">
        <v>2</v>
      </c>
      <c r="C1765" s="341"/>
      <c r="D1765" s="341">
        <v>37600</v>
      </c>
      <c r="E1765" s="341"/>
      <c r="F1765" s="341"/>
      <c r="G1765" s="341"/>
      <c r="H1765" s="341"/>
      <c r="I1765" s="341"/>
      <c r="J1765" s="341"/>
    </row>
    <row r="1766" spans="1:11" x14ac:dyDescent="0.25">
      <c r="A1766" s="348" t="s">
        <v>292</v>
      </c>
      <c r="B1766" s="341">
        <v>1</v>
      </c>
      <c r="C1766" s="341"/>
      <c r="D1766" s="341">
        <v>25200</v>
      </c>
      <c r="E1766" s="341"/>
      <c r="F1766" s="341"/>
      <c r="G1766" s="341"/>
      <c r="H1766" s="341"/>
      <c r="I1766" s="341"/>
      <c r="J1766" s="341"/>
    </row>
    <row r="1767" spans="1:11" x14ac:dyDescent="0.25">
      <c r="A1767" s="348" t="s">
        <v>132</v>
      </c>
      <c r="B1767" s="341">
        <v>1</v>
      </c>
      <c r="C1767" s="341"/>
      <c r="D1767" s="341">
        <v>9300</v>
      </c>
      <c r="E1767" s="341">
        <v>1</v>
      </c>
      <c r="F1767" s="341">
        <v>4500</v>
      </c>
      <c r="G1767" s="341"/>
      <c r="H1767" s="342"/>
      <c r="I1767" s="342"/>
      <c r="J1767" s="143" t="s">
        <v>1088</v>
      </c>
    </row>
    <row r="1768" spans="1:11" x14ac:dyDescent="0.25">
      <c r="A1768" s="348" t="s">
        <v>441</v>
      </c>
      <c r="B1768" s="341">
        <v>1</v>
      </c>
      <c r="C1768" s="341">
        <v>19000</v>
      </c>
      <c r="D1768" s="341"/>
      <c r="E1768" s="341"/>
      <c r="F1768" s="341"/>
      <c r="G1768" s="341"/>
      <c r="H1768" s="342"/>
      <c r="I1768" s="342"/>
      <c r="J1768" s="341"/>
    </row>
    <row r="1769" spans="1:11" x14ac:dyDescent="0.25">
      <c r="A1769" s="343"/>
      <c r="B1769" s="341"/>
      <c r="C1769" s="341"/>
      <c r="D1769" s="341"/>
      <c r="E1769" s="341"/>
      <c r="F1769" s="341"/>
      <c r="G1769" s="341"/>
      <c r="H1769" s="342"/>
      <c r="I1769" s="342"/>
      <c r="J1769" s="341"/>
    </row>
    <row r="1770" spans="1:11" x14ac:dyDescent="0.25">
      <c r="A1770" s="53" t="s">
        <v>1090</v>
      </c>
      <c r="B1770" s="213">
        <f>SUM(B1761:B1769)</f>
        <v>9</v>
      </c>
      <c r="C1770" s="213">
        <f>SUM(C1761:C1769)</f>
        <v>38600</v>
      </c>
      <c r="D1770" s="213">
        <f>SUM(D1761:D1769)</f>
        <v>156600</v>
      </c>
      <c r="E1770" s="213">
        <f>SUM(E1761:E1769)</f>
        <v>3</v>
      </c>
      <c r="F1770" s="213">
        <f>SUM(F1761:F1769)</f>
        <v>14000</v>
      </c>
      <c r="G1770" s="213"/>
      <c r="H1770" s="213"/>
      <c r="I1770" s="213"/>
      <c r="J1770" s="213">
        <f>J1761+J1764</f>
        <v>5100</v>
      </c>
    </row>
    <row r="1771" spans="1:11" x14ac:dyDescent="0.25">
      <c r="A1771" s="79"/>
      <c r="B1771" s="80"/>
      <c r="C1771" s="80"/>
      <c r="D1771" s="80"/>
      <c r="E1771" s="80"/>
      <c r="F1771" s="80"/>
      <c r="G1771" s="80"/>
      <c r="H1771" s="80"/>
      <c r="I1771" s="80"/>
      <c r="J1771" s="80"/>
    </row>
    <row r="1772" spans="1:11" x14ac:dyDescent="0.25">
      <c r="A1772" s="334">
        <v>38600</v>
      </c>
      <c r="B1772" s="22" t="s">
        <v>38</v>
      </c>
      <c r="C1772" s="141" t="s">
        <v>547</v>
      </c>
      <c r="D1772" s="141" t="s">
        <v>1101</v>
      </c>
      <c r="E1772" s="81"/>
      <c r="F1772" s="351"/>
      <c r="G1772" s="351"/>
      <c r="H1772" s="85"/>
      <c r="I1772" s="85"/>
      <c r="J1772" s="84"/>
      <c r="K1772" s="18"/>
    </row>
    <row r="1777" spans="1:11" x14ac:dyDescent="0.25">
      <c r="A1777" s="2203" t="s">
        <v>1103</v>
      </c>
      <c r="B1777" s="2204"/>
      <c r="C1777" s="2204"/>
      <c r="D1777" s="2204"/>
      <c r="E1777" s="2204"/>
      <c r="F1777" s="2204"/>
      <c r="G1777" s="2204"/>
      <c r="H1777" s="2204"/>
      <c r="I1777" s="2204"/>
      <c r="J1777" s="2204"/>
    </row>
    <row r="1778" spans="1:11" x14ac:dyDescent="0.25">
      <c r="A1778" s="6" t="s">
        <v>14</v>
      </c>
      <c r="B1778" s="6" t="s">
        <v>5</v>
      </c>
      <c r="C1778" s="6" t="s">
        <v>10</v>
      </c>
      <c r="D1778" s="6" t="s">
        <v>11</v>
      </c>
      <c r="E1778" s="6" t="s">
        <v>753</v>
      </c>
      <c r="F1778" s="6" t="s">
        <v>27</v>
      </c>
      <c r="G1778" s="6"/>
      <c r="H1778" s="21" t="s">
        <v>33</v>
      </c>
      <c r="I1778" s="21"/>
      <c r="J1778" s="6" t="s">
        <v>32</v>
      </c>
    </row>
    <row r="1779" spans="1:11" x14ac:dyDescent="0.25">
      <c r="A1779" s="348" t="s">
        <v>93</v>
      </c>
      <c r="B1779" s="341">
        <v>1</v>
      </c>
      <c r="C1779" s="341">
        <v>14300</v>
      </c>
      <c r="D1779" s="341"/>
      <c r="E1779" s="341">
        <v>1</v>
      </c>
      <c r="F1779" s="341">
        <v>4500</v>
      </c>
      <c r="G1779" s="341"/>
      <c r="H1779" s="349" t="s">
        <v>109</v>
      </c>
      <c r="I1779" s="349"/>
      <c r="J1779" s="341">
        <v>2800</v>
      </c>
    </row>
    <row r="1780" spans="1:11" x14ac:dyDescent="0.25">
      <c r="A1780" s="348" t="s">
        <v>1092</v>
      </c>
      <c r="B1780" s="341">
        <v>1</v>
      </c>
      <c r="C1780" s="341">
        <v>10500</v>
      </c>
      <c r="D1780" s="341"/>
      <c r="E1780" s="341">
        <v>2</v>
      </c>
      <c r="F1780" s="341">
        <v>9500</v>
      </c>
      <c r="G1780" s="341"/>
      <c r="H1780" s="342"/>
      <c r="I1780" s="342"/>
      <c r="J1780" s="143" t="s">
        <v>1094</v>
      </c>
    </row>
    <row r="1781" spans="1:11" x14ac:dyDescent="0.25">
      <c r="A1781" s="348" t="s">
        <v>1093</v>
      </c>
      <c r="B1781" s="341">
        <v>1</v>
      </c>
      <c r="C1781" s="341">
        <v>3500</v>
      </c>
      <c r="D1781" s="341"/>
      <c r="E1781" s="341">
        <v>4</v>
      </c>
      <c r="F1781" s="341">
        <v>15000</v>
      </c>
      <c r="G1781" s="341"/>
      <c r="H1781" s="342"/>
      <c r="I1781" s="342"/>
      <c r="J1781" s="143" t="s">
        <v>1095</v>
      </c>
    </row>
    <row r="1782" spans="1:11" x14ac:dyDescent="0.25">
      <c r="A1782" s="348" t="s">
        <v>1096</v>
      </c>
      <c r="B1782" s="341">
        <v>1</v>
      </c>
      <c r="C1782" s="341"/>
      <c r="D1782" s="341">
        <v>40000</v>
      </c>
      <c r="E1782" s="341">
        <v>1</v>
      </c>
      <c r="F1782" s="341">
        <v>5000</v>
      </c>
      <c r="G1782" s="341"/>
      <c r="H1782" s="349"/>
      <c r="I1782" s="349"/>
      <c r="J1782" s="341"/>
    </row>
    <row r="1783" spans="1:11" x14ac:dyDescent="0.25">
      <c r="A1783" s="348" t="s">
        <v>1097</v>
      </c>
      <c r="B1783" s="341">
        <v>1</v>
      </c>
      <c r="C1783" s="341">
        <v>9800</v>
      </c>
      <c r="D1783" s="341"/>
      <c r="E1783" s="341">
        <v>1</v>
      </c>
      <c r="F1783" s="341">
        <v>4000</v>
      </c>
      <c r="G1783" s="341"/>
      <c r="H1783" s="341">
        <v>1</v>
      </c>
      <c r="I1783" s="341"/>
      <c r="J1783" s="341">
        <v>4500</v>
      </c>
    </row>
    <row r="1784" spans="1:11" x14ac:dyDescent="0.25">
      <c r="A1784" s="348" t="s">
        <v>1098</v>
      </c>
      <c r="B1784" s="341">
        <v>1</v>
      </c>
      <c r="C1784" s="341">
        <v>14100</v>
      </c>
      <c r="D1784" s="341"/>
      <c r="E1784" s="341">
        <v>1</v>
      </c>
      <c r="F1784" s="341">
        <v>4500</v>
      </c>
      <c r="G1784" s="341"/>
      <c r="H1784" s="341"/>
      <c r="I1784" s="341"/>
      <c r="J1784" s="341"/>
    </row>
    <row r="1785" spans="1:11" x14ac:dyDescent="0.25">
      <c r="A1785" s="348" t="s">
        <v>93</v>
      </c>
      <c r="B1785" s="341">
        <v>1</v>
      </c>
      <c r="C1785" s="341">
        <v>9800</v>
      </c>
      <c r="D1785" s="341"/>
      <c r="E1785" s="341">
        <v>2</v>
      </c>
      <c r="F1785" s="341">
        <v>9000</v>
      </c>
      <c r="G1785" s="341"/>
      <c r="H1785" s="342"/>
      <c r="I1785" s="342"/>
      <c r="J1785" s="143" t="s">
        <v>1099</v>
      </c>
    </row>
    <row r="1786" spans="1:11" x14ac:dyDescent="0.25">
      <c r="A1786" s="348" t="s">
        <v>552</v>
      </c>
      <c r="B1786" s="341">
        <v>1</v>
      </c>
      <c r="C1786" s="341">
        <v>13400</v>
      </c>
      <c r="D1786" s="341"/>
      <c r="E1786" s="341">
        <v>1</v>
      </c>
      <c r="F1786" s="341">
        <v>4500</v>
      </c>
      <c r="G1786" s="341"/>
      <c r="H1786" s="342"/>
      <c r="I1786" s="342"/>
      <c r="J1786" s="341"/>
    </row>
    <row r="1787" spans="1:11" x14ac:dyDescent="0.25">
      <c r="A1787" s="348" t="s">
        <v>1100</v>
      </c>
      <c r="B1787" s="346">
        <v>1</v>
      </c>
      <c r="C1787" s="341">
        <v>10800</v>
      </c>
      <c r="D1787" s="341"/>
      <c r="E1787" s="341">
        <v>1</v>
      </c>
      <c r="F1787" s="341">
        <v>3000</v>
      </c>
      <c r="G1787" s="341"/>
      <c r="H1787" s="341"/>
      <c r="I1787" s="341"/>
      <c r="J1787" s="143">
        <v>55</v>
      </c>
    </row>
    <row r="1788" spans="1:11" x14ac:dyDescent="0.25">
      <c r="A1788" s="348" t="s">
        <v>1100</v>
      </c>
      <c r="B1788" s="346">
        <v>1</v>
      </c>
      <c r="C1788" s="341">
        <v>9800</v>
      </c>
      <c r="D1788" s="341"/>
      <c r="E1788" s="341">
        <v>1</v>
      </c>
      <c r="F1788" s="341">
        <v>4000</v>
      </c>
      <c r="G1788" s="341"/>
      <c r="H1788" s="341"/>
      <c r="I1788" s="341"/>
      <c r="J1788" s="341"/>
    </row>
    <row r="1789" spans="1:11" x14ac:dyDescent="0.25">
      <c r="A1789" s="343"/>
      <c r="B1789" s="341"/>
      <c r="C1789" s="341"/>
      <c r="D1789" s="341"/>
      <c r="E1789" s="341"/>
      <c r="F1789" s="341"/>
      <c r="G1789" s="341"/>
      <c r="H1789" s="342"/>
      <c r="I1789" s="342"/>
      <c r="J1789" s="341"/>
    </row>
    <row r="1790" spans="1:11" x14ac:dyDescent="0.25">
      <c r="A1790" s="53" t="s">
        <v>1090</v>
      </c>
      <c r="B1790" s="213">
        <f>SUM(B1779:B1789)</f>
        <v>10</v>
      </c>
      <c r="C1790" s="213">
        <f>SUM(C1779:C1789)</f>
        <v>96000</v>
      </c>
      <c r="D1790" s="213">
        <f>SUM(D1779:D1789)</f>
        <v>40000</v>
      </c>
      <c r="E1790" s="213">
        <f>SUM(E1779:E1789)</f>
        <v>15</v>
      </c>
      <c r="F1790" s="213">
        <f>SUM(F1779:F1789)</f>
        <v>63000</v>
      </c>
      <c r="G1790" s="213"/>
      <c r="H1790" s="213">
        <f>SUM(H1783:H1789)</f>
        <v>1</v>
      </c>
      <c r="I1790" s="213"/>
      <c r="J1790" s="213">
        <v>7300</v>
      </c>
    </row>
    <row r="1791" spans="1:11" x14ac:dyDescent="0.25">
      <c r="A1791" s="79"/>
      <c r="B1791" s="80"/>
      <c r="C1791" s="80"/>
      <c r="D1791" s="80"/>
      <c r="E1791" s="80"/>
      <c r="F1791" s="80"/>
      <c r="G1791" s="80"/>
      <c r="H1791" s="80"/>
      <c r="I1791" s="80"/>
      <c r="J1791" s="80"/>
    </row>
    <row r="1792" spans="1:11" x14ac:dyDescent="0.25">
      <c r="A1792" s="334">
        <v>96000</v>
      </c>
      <c r="B1792" s="22" t="s">
        <v>38</v>
      </c>
      <c r="C1792" s="141" t="s">
        <v>547</v>
      </c>
      <c r="D1792" s="141" t="s">
        <v>1101</v>
      </c>
      <c r="E1792" s="81"/>
      <c r="F1792" s="81"/>
      <c r="G1792" s="81"/>
      <c r="H1792" s="85"/>
      <c r="I1792" s="85"/>
      <c r="J1792" s="84"/>
      <c r="K1792" s="18"/>
    </row>
    <row r="1797" spans="1:13" x14ac:dyDescent="0.25">
      <c r="A1797" s="2203" t="s">
        <v>1091</v>
      </c>
      <c r="B1797" s="2204"/>
      <c r="C1797" s="2204"/>
      <c r="D1797" s="2204"/>
      <c r="E1797" s="2204"/>
      <c r="F1797" s="2204"/>
      <c r="G1797" s="2204"/>
      <c r="H1797" s="2204"/>
      <c r="I1797" s="2204"/>
      <c r="J1797" s="2204"/>
      <c r="M1797" s="352"/>
    </row>
    <row r="1798" spans="1:13" x14ac:dyDescent="0.25">
      <c r="A1798" s="6" t="s">
        <v>14</v>
      </c>
      <c r="B1798" s="6" t="s">
        <v>5</v>
      </c>
      <c r="C1798" s="6" t="s">
        <v>10</v>
      </c>
      <c r="D1798" s="6" t="s">
        <v>11</v>
      </c>
      <c r="E1798" s="6" t="s">
        <v>753</v>
      </c>
      <c r="F1798" s="6" t="s">
        <v>27</v>
      </c>
      <c r="G1798" s="6"/>
      <c r="H1798" s="21" t="s">
        <v>33</v>
      </c>
      <c r="I1798" s="21"/>
      <c r="J1798" s="6" t="s">
        <v>32</v>
      </c>
    </row>
    <row r="1799" spans="1:13" x14ac:dyDescent="0.25">
      <c r="A1799" s="348" t="s">
        <v>348</v>
      </c>
      <c r="B1799" s="341">
        <v>1</v>
      </c>
      <c r="C1799" s="341"/>
      <c r="D1799" s="341">
        <v>41500</v>
      </c>
      <c r="E1799" s="341">
        <v>1</v>
      </c>
      <c r="F1799" s="341">
        <v>5000</v>
      </c>
      <c r="G1799" s="341"/>
      <c r="H1799" s="349"/>
      <c r="I1799" s="349"/>
      <c r="J1799" s="143" t="s">
        <v>1088</v>
      </c>
    </row>
    <row r="1800" spans="1:13" x14ac:dyDescent="0.25">
      <c r="A1800" s="348" t="s">
        <v>609</v>
      </c>
      <c r="B1800" s="341">
        <v>1</v>
      </c>
      <c r="C1800" s="341">
        <v>14300</v>
      </c>
      <c r="D1800" s="341"/>
      <c r="E1800" s="341">
        <v>1</v>
      </c>
      <c r="F1800" s="341">
        <v>4500</v>
      </c>
      <c r="G1800" s="341"/>
      <c r="H1800" s="342">
        <v>1</v>
      </c>
      <c r="I1800" s="342"/>
      <c r="J1800" s="232">
        <v>4000</v>
      </c>
    </row>
    <row r="1801" spans="1:13" x14ac:dyDescent="0.25">
      <c r="A1801" s="348" t="s">
        <v>388</v>
      </c>
      <c r="B1801" s="341">
        <v>1</v>
      </c>
      <c r="C1801" s="341">
        <v>21500</v>
      </c>
      <c r="D1801" s="341"/>
      <c r="E1801" s="341">
        <v>1</v>
      </c>
      <c r="F1801" s="341">
        <v>4500</v>
      </c>
      <c r="G1801" s="341"/>
      <c r="H1801" s="342">
        <v>1</v>
      </c>
      <c r="I1801" s="342"/>
      <c r="J1801" s="232">
        <v>4000</v>
      </c>
    </row>
    <row r="1802" spans="1:13" x14ac:dyDescent="0.25">
      <c r="A1802" s="348" t="s">
        <v>691</v>
      </c>
      <c r="B1802" s="341">
        <v>1</v>
      </c>
      <c r="C1802" s="341">
        <v>21000</v>
      </c>
      <c r="D1802" s="341"/>
      <c r="E1802" s="341"/>
      <c r="F1802" s="341"/>
      <c r="G1802" s="341"/>
      <c r="H1802" s="349">
        <v>1</v>
      </c>
      <c r="I1802" s="349"/>
      <c r="J1802" s="232">
        <v>2000</v>
      </c>
    </row>
    <row r="1803" spans="1:13" x14ac:dyDescent="0.25">
      <c r="A1803" s="348" t="s">
        <v>1102</v>
      </c>
      <c r="B1803" s="341">
        <v>1</v>
      </c>
      <c r="C1803" s="341">
        <v>14500</v>
      </c>
      <c r="D1803" s="341"/>
      <c r="E1803" s="341"/>
      <c r="F1803" s="341"/>
      <c r="G1803" s="341"/>
      <c r="H1803" s="350" t="s">
        <v>109</v>
      </c>
      <c r="I1803" s="350"/>
      <c r="J1803" s="341">
        <v>1400</v>
      </c>
    </row>
    <row r="1804" spans="1:13" x14ac:dyDescent="0.25">
      <c r="A1804" s="53" t="s">
        <v>1090</v>
      </c>
      <c r="B1804" s="213">
        <f t="shared" ref="B1804:H1804" si="45">SUM(B1799:B1803)</f>
        <v>5</v>
      </c>
      <c r="C1804" s="213">
        <f t="shared" si="45"/>
        <v>71300</v>
      </c>
      <c r="D1804" s="213">
        <f t="shared" si="45"/>
        <v>41500</v>
      </c>
      <c r="E1804" s="213">
        <f t="shared" si="45"/>
        <v>3</v>
      </c>
      <c r="F1804" s="213">
        <f t="shared" si="45"/>
        <v>14000</v>
      </c>
      <c r="G1804" s="213"/>
      <c r="H1804" s="213">
        <f t="shared" si="45"/>
        <v>3</v>
      </c>
      <c r="I1804" s="213"/>
      <c r="J1804" s="213">
        <v>11400</v>
      </c>
    </row>
    <row r="1805" spans="1:13" x14ac:dyDescent="0.25">
      <c r="A1805" s="79"/>
      <c r="B1805" s="80"/>
      <c r="C1805" s="80"/>
      <c r="D1805" s="80"/>
      <c r="E1805" s="80"/>
      <c r="F1805" s="80"/>
      <c r="G1805" s="80"/>
      <c r="H1805" s="80"/>
      <c r="I1805" s="80"/>
      <c r="J1805" s="80"/>
    </row>
    <row r="1806" spans="1:13" x14ac:dyDescent="0.25">
      <c r="A1806" s="334">
        <v>71300</v>
      </c>
      <c r="B1806" s="22" t="s">
        <v>38</v>
      </c>
      <c r="C1806" s="141" t="s">
        <v>547</v>
      </c>
      <c r="D1806" s="141" t="s">
        <v>1101</v>
      </c>
      <c r="E1806" s="81"/>
      <c r="F1806" s="81"/>
      <c r="G1806" s="81"/>
      <c r="H1806" s="85"/>
      <c r="I1806" s="85"/>
      <c r="J1806" s="84"/>
      <c r="K1806" s="18"/>
    </row>
    <row r="1812" spans="1:10" x14ac:dyDescent="0.25">
      <c r="A1812" s="2203" t="s">
        <v>1104</v>
      </c>
      <c r="B1812" s="2204"/>
      <c r="C1812" s="2204"/>
      <c r="D1812" s="2204"/>
      <c r="E1812" s="2204"/>
      <c r="F1812" s="2204"/>
      <c r="G1812" s="2204"/>
      <c r="H1812" s="2204"/>
      <c r="I1812" s="2204"/>
      <c r="J1812" s="2204"/>
    </row>
    <row r="1813" spans="1:10" x14ac:dyDescent="0.25">
      <c r="A1813" s="6" t="s">
        <v>14</v>
      </c>
      <c r="B1813" s="6" t="s">
        <v>5</v>
      </c>
      <c r="C1813" s="6" t="s">
        <v>10</v>
      </c>
      <c r="D1813" s="6" t="s">
        <v>11</v>
      </c>
      <c r="E1813" s="6" t="s">
        <v>753</v>
      </c>
      <c r="F1813" s="6" t="s">
        <v>27</v>
      </c>
      <c r="G1813" s="6"/>
      <c r="H1813" s="21" t="s">
        <v>33</v>
      </c>
      <c r="I1813" s="21"/>
      <c r="J1813" s="6" t="s">
        <v>32</v>
      </c>
    </row>
    <row r="1814" spans="1:10" x14ac:dyDescent="0.25">
      <c r="A1814" s="353" t="s">
        <v>1105</v>
      </c>
      <c r="B1814" s="341">
        <v>1</v>
      </c>
      <c r="C1814" s="341">
        <v>25200</v>
      </c>
      <c r="D1814" s="341"/>
      <c r="E1814" s="341"/>
      <c r="F1814" s="341"/>
      <c r="G1814" s="341"/>
      <c r="H1814" s="349" t="s">
        <v>109</v>
      </c>
      <c r="I1814" s="349"/>
      <c r="J1814" s="341">
        <v>4900</v>
      </c>
    </row>
    <row r="1815" spans="1:10" x14ac:dyDescent="0.25">
      <c r="A1815" s="353" t="s">
        <v>646</v>
      </c>
      <c r="B1815" s="341">
        <v>1</v>
      </c>
      <c r="C1815" s="341">
        <v>12500</v>
      </c>
      <c r="D1815" s="341"/>
      <c r="E1815" s="341">
        <v>1</v>
      </c>
      <c r="F1815" s="341">
        <v>4000</v>
      </c>
      <c r="G1815" s="341"/>
      <c r="H1815" s="342">
        <v>1</v>
      </c>
      <c r="I1815" s="342"/>
      <c r="J1815" s="232">
        <v>1500</v>
      </c>
    </row>
    <row r="1816" spans="1:10" x14ac:dyDescent="0.25">
      <c r="A1816" s="353" t="s">
        <v>392</v>
      </c>
      <c r="B1816" s="341">
        <v>4</v>
      </c>
      <c r="C1816" s="341"/>
      <c r="D1816" s="341">
        <v>196000</v>
      </c>
      <c r="E1816" s="341"/>
      <c r="F1816" s="341"/>
      <c r="G1816" s="341"/>
      <c r="H1816" s="342">
        <v>1</v>
      </c>
      <c r="I1816" s="342"/>
      <c r="J1816" s="232">
        <v>4000</v>
      </c>
    </row>
    <row r="1817" spans="1:10" x14ac:dyDescent="0.25">
      <c r="A1817" s="353" t="s">
        <v>609</v>
      </c>
      <c r="B1817" s="341">
        <v>1</v>
      </c>
      <c r="C1817" s="341">
        <v>14300</v>
      </c>
      <c r="D1817" s="341"/>
      <c r="E1817" s="341">
        <v>1</v>
      </c>
      <c r="F1817" s="341">
        <v>4500</v>
      </c>
      <c r="G1817" s="341"/>
      <c r="H1817" s="349">
        <v>1</v>
      </c>
      <c r="I1817" s="349"/>
      <c r="J1817" s="232">
        <v>5000</v>
      </c>
    </row>
    <row r="1818" spans="1:10" x14ac:dyDescent="0.25">
      <c r="A1818" s="353" t="s">
        <v>1106</v>
      </c>
      <c r="B1818" s="341">
        <v>1</v>
      </c>
      <c r="C1818" s="341"/>
      <c r="D1818" s="341">
        <v>18600</v>
      </c>
      <c r="E1818" s="341"/>
      <c r="F1818" s="341"/>
      <c r="G1818" s="341"/>
      <c r="H1818" s="341"/>
      <c r="I1818" s="341"/>
      <c r="J1818" s="143" t="s">
        <v>1045</v>
      </c>
    </row>
    <row r="1819" spans="1:10" x14ac:dyDescent="0.25">
      <c r="A1819" s="353" t="s">
        <v>1107</v>
      </c>
      <c r="B1819" s="341">
        <v>1</v>
      </c>
      <c r="C1819" s="341">
        <v>14000</v>
      </c>
      <c r="D1819" s="341"/>
      <c r="E1819" s="341">
        <v>1</v>
      </c>
      <c r="F1819" s="341">
        <v>4500</v>
      </c>
      <c r="G1819" s="341"/>
      <c r="H1819" s="341"/>
      <c r="I1819" s="341"/>
      <c r="J1819" s="354" t="s">
        <v>1109</v>
      </c>
    </row>
    <row r="1820" spans="1:10" x14ac:dyDescent="0.25">
      <c r="A1820" s="353" t="s">
        <v>915</v>
      </c>
      <c r="B1820" s="341">
        <v>1</v>
      </c>
      <c r="C1820" s="341">
        <v>13800</v>
      </c>
      <c r="D1820" s="341"/>
      <c r="E1820" s="341"/>
      <c r="F1820" s="341"/>
      <c r="G1820" s="341"/>
      <c r="H1820" s="342">
        <v>1</v>
      </c>
      <c r="I1820" s="342"/>
      <c r="J1820" s="232">
        <v>5000</v>
      </c>
    </row>
    <row r="1821" spans="1:10" x14ac:dyDescent="0.25">
      <c r="A1821" s="353" t="s">
        <v>91</v>
      </c>
      <c r="B1821" s="341">
        <v>1</v>
      </c>
      <c r="C1821" s="341">
        <v>14300</v>
      </c>
      <c r="D1821" s="341"/>
      <c r="E1821" s="341">
        <v>1</v>
      </c>
      <c r="F1821" s="341">
        <v>4500</v>
      </c>
      <c r="G1821" s="341"/>
      <c r="H1821" s="342"/>
      <c r="I1821" s="342"/>
      <c r="J1821" s="341"/>
    </row>
    <row r="1822" spans="1:10" x14ac:dyDescent="0.25">
      <c r="A1822" s="353" t="s">
        <v>1108</v>
      </c>
      <c r="B1822" s="346">
        <v>1</v>
      </c>
      <c r="C1822" s="341">
        <v>15000</v>
      </c>
      <c r="D1822" s="341"/>
      <c r="E1822" s="341"/>
      <c r="F1822" s="341"/>
      <c r="G1822" s="341"/>
      <c r="H1822" s="341"/>
      <c r="I1822" s="341"/>
      <c r="J1822" s="143"/>
    </row>
    <row r="1823" spans="1:10" x14ac:dyDescent="0.25">
      <c r="A1823" s="53" t="s">
        <v>1090</v>
      </c>
      <c r="B1823" s="213">
        <f>SUM(B1814:B1822)</f>
        <v>12</v>
      </c>
      <c r="C1823" s="213">
        <f>SUM(C1814:C1822)</f>
        <v>109100</v>
      </c>
      <c r="D1823" s="213">
        <f>SUM(D1814:D1822)</f>
        <v>214600</v>
      </c>
      <c r="E1823" s="213">
        <f>SUM(E1814:E1822)</f>
        <v>4</v>
      </c>
      <c r="F1823" s="213">
        <f>SUM(F1814:F1822)</f>
        <v>17500</v>
      </c>
      <c r="G1823" s="213"/>
      <c r="H1823" s="213">
        <f>SUM(H1815:H1822)</f>
        <v>4</v>
      </c>
      <c r="I1823" s="213"/>
      <c r="J1823" s="213">
        <v>20400</v>
      </c>
    </row>
    <row r="1824" spans="1:10" x14ac:dyDescent="0.25">
      <c r="A1824" s="79"/>
      <c r="B1824" s="80"/>
      <c r="C1824" s="80"/>
      <c r="D1824" s="80"/>
      <c r="E1824" s="80"/>
      <c r="F1824" s="80"/>
      <c r="G1824" s="80"/>
      <c r="H1824" s="80"/>
      <c r="I1824" s="80"/>
      <c r="J1824" s="80"/>
    </row>
    <row r="1825" spans="1:11" x14ac:dyDescent="0.25">
      <c r="A1825" s="334">
        <v>109100</v>
      </c>
      <c r="B1825" s="22" t="s">
        <v>38</v>
      </c>
      <c r="C1825" s="141" t="s">
        <v>547</v>
      </c>
      <c r="D1825" s="141" t="s">
        <v>1101</v>
      </c>
      <c r="E1825" s="81"/>
      <c r="F1825" s="81"/>
      <c r="G1825" s="81"/>
      <c r="H1825" s="85"/>
      <c r="I1825" s="85"/>
      <c r="J1825" s="84"/>
      <c r="K1825" s="18"/>
    </row>
    <row r="1828" spans="1:11" x14ac:dyDescent="0.25">
      <c r="A1828" s="2203" t="s">
        <v>1110</v>
      </c>
      <c r="B1828" s="2204"/>
      <c r="C1828" s="2204"/>
      <c r="D1828" s="2204"/>
      <c r="E1828" s="2204"/>
      <c r="F1828" s="2204"/>
      <c r="G1828" s="2204"/>
      <c r="H1828" s="2204"/>
      <c r="I1828" s="2204"/>
      <c r="J1828" s="2204"/>
    </row>
    <row r="1829" spans="1:11" x14ac:dyDescent="0.25">
      <c r="A1829" s="6" t="s">
        <v>14</v>
      </c>
      <c r="B1829" s="6" t="s">
        <v>5</v>
      </c>
      <c r="C1829" s="6" t="s">
        <v>10</v>
      </c>
      <c r="D1829" s="6" t="s">
        <v>11</v>
      </c>
      <c r="E1829" s="6" t="s">
        <v>753</v>
      </c>
      <c r="F1829" s="6" t="s">
        <v>27</v>
      </c>
      <c r="G1829" s="6"/>
      <c r="H1829" s="21" t="s">
        <v>33</v>
      </c>
      <c r="I1829" s="21"/>
      <c r="J1829" s="6" t="s">
        <v>32</v>
      </c>
    </row>
    <row r="1830" spans="1:11" x14ac:dyDescent="0.25">
      <c r="A1830" s="355" t="s">
        <v>748</v>
      </c>
      <c r="B1830" s="341">
        <v>1</v>
      </c>
      <c r="C1830" s="341">
        <v>16400</v>
      </c>
      <c r="D1830" s="341"/>
      <c r="E1830" s="341">
        <v>1</v>
      </c>
      <c r="F1830" s="341">
        <v>4500</v>
      </c>
      <c r="G1830" s="341"/>
      <c r="H1830" s="356" t="s">
        <v>109</v>
      </c>
      <c r="I1830" s="356"/>
      <c r="J1830" s="341">
        <v>4900</v>
      </c>
    </row>
    <row r="1831" spans="1:11" x14ac:dyDescent="0.25">
      <c r="A1831" s="355" t="s">
        <v>247</v>
      </c>
      <c r="B1831" s="341">
        <v>1</v>
      </c>
      <c r="C1831" s="341">
        <v>24600</v>
      </c>
      <c r="D1831" s="341"/>
      <c r="E1831" s="341"/>
      <c r="F1831" s="341"/>
      <c r="G1831" s="341"/>
      <c r="H1831" s="356">
        <v>2</v>
      </c>
      <c r="I1831" s="356"/>
      <c r="J1831" s="232">
        <v>6000</v>
      </c>
    </row>
    <row r="1832" spans="1:11" x14ac:dyDescent="0.25">
      <c r="A1832" s="355" t="s">
        <v>718</v>
      </c>
      <c r="B1832" s="341">
        <v>1</v>
      </c>
      <c r="C1832" s="341">
        <v>6500</v>
      </c>
      <c r="D1832" s="341"/>
      <c r="E1832" s="341"/>
      <c r="F1832" s="341"/>
      <c r="G1832" s="341"/>
      <c r="H1832" s="356"/>
      <c r="I1832" s="356"/>
      <c r="J1832" s="232"/>
    </row>
    <row r="1833" spans="1:11" x14ac:dyDescent="0.25">
      <c r="A1833" s="355" t="s">
        <v>1004</v>
      </c>
      <c r="B1833" s="341">
        <v>1</v>
      </c>
      <c r="C1833" s="341">
        <v>20600</v>
      </c>
      <c r="D1833" s="341"/>
      <c r="E1833" s="341">
        <v>1</v>
      </c>
      <c r="F1833" s="341">
        <v>4000</v>
      </c>
      <c r="G1833" s="341"/>
      <c r="H1833" s="357" t="s">
        <v>1112</v>
      </c>
      <c r="I1833" s="357"/>
      <c r="J1833" s="232">
        <v>8970</v>
      </c>
    </row>
    <row r="1834" spans="1:11" x14ac:dyDescent="0.25">
      <c r="A1834" s="355" t="s">
        <v>267</v>
      </c>
      <c r="B1834" s="341">
        <v>1</v>
      </c>
      <c r="C1834" s="341">
        <v>22000</v>
      </c>
      <c r="D1834" s="341"/>
      <c r="E1834" s="341">
        <v>1</v>
      </c>
      <c r="F1834" s="341">
        <v>4000</v>
      </c>
      <c r="G1834" s="341"/>
      <c r="H1834" s="341"/>
      <c r="I1834" s="341"/>
      <c r="J1834" s="143"/>
    </row>
    <row r="1835" spans="1:11" x14ac:dyDescent="0.25">
      <c r="A1835" s="355" t="s">
        <v>688</v>
      </c>
      <c r="B1835" s="341">
        <v>5</v>
      </c>
      <c r="C1835" s="341"/>
      <c r="D1835" s="341">
        <v>95000</v>
      </c>
      <c r="E1835" s="341"/>
      <c r="F1835" s="341"/>
      <c r="G1835" s="341"/>
      <c r="H1835" s="341"/>
      <c r="I1835" s="341"/>
      <c r="J1835" s="354"/>
    </row>
    <row r="1836" spans="1:11" x14ac:dyDescent="0.25">
      <c r="A1836" s="355" t="s">
        <v>1111</v>
      </c>
      <c r="B1836" s="341">
        <v>2</v>
      </c>
      <c r="C1836" s="341"/>
      <c r="D1836" s="341">
        <v>38000</v>
      </c>
      <c r="E1836" s="341"/>
      <c r="F1836" s="341"/>
      <c r="G1836" s="341"/>
      <c r="H1836" s="341"/>
      <c r="I1836" s="341"/>
      <c r="J1836" s="354"/>
    </row>
    <row r="1837" spans="1:11" x14ac:dyDescent="0.25">
      <c r="A1837" s="355" t="s">
        <v>395</v>
      </c>
      <c r="B1837" s="341">
        <v>1</v>
      </c>
      <c r="C1837" s="341"/>
      <c r="D1837" s="341">
        <v>22500</v>
      </c>
      <c r="E1837" s="341"/>
      <c r="F1837" s="341"/>
      <c r="G1837" s="341"/>
      <c r="H1837" s="341"/>
      <c r="I1837" s="341"/>
      <c r="J1837" s="354"/>
    </row>
    <row r="1838" spans="1:11" x14ac:dyDescent="0.25">
      <c r="A1838" s="355" t="s">
        <v>256</v>
      </c>
      <c r="B1838" s="341">
        <v>1</v>
      </c>
      <c r="C1838" s="341">
        <v>9000</v>
      </c>
      <c r="D1838" s="341"/>
      <c r="E1838" s="341">
        <v>1</v>
      </c>
      <c r="F1838" s="341">
        <v>9000</v>
      </c>
      <c r="G1838" s="341"/>
      <c r="H1838" s="341"/>
      <c r="I1838" s="341"/>
      <c r="J1838" s="354"/>
    </row>
    <row r="1839" spans="1:11" x14ac:dyDescent="0.25">
      <c r="A1839" s="355" t="s">
        <v>245</v>
      </c>
      <c r="B1839" s="341">
        <v>2</v>
      </c>
      <c r="C1839" s="341"/>
      <c r="D1839" s="341">
        <v>50400</v>
      </c>
      <c r="E1839" s="341"/>
      <c r="F1839" s="341"/>
      <c r="G1839" s="341"/>
      <c r="H1839" s="342"/>
      <c r="I1839" s="342"/>
      <c r="J1839" s="232"/>
    </row>
    <row r="1840" spans="1:11" x14ac:dyDescent="0.25">
      <c r="A1840" s="355" t="s">
        <v>536</v>
      </c>
      <c r="B1840" s="341">
        <v>1</v>
      </c>
      <c r="C1840" s="341">
        <v>13800</v>
      </c>
      <c r="D1840" s="341"/>
      <c r="E1840" s="341"/>
      <c r="F1840" s="341"/>
      <c r="G1840" s="341"/>
      <c r="H1840" s="342"/>
      <c r="I1840" s="342"/>
      <c r="J1840" s="341"/>
    </row>
    <row r="1841" spans="1:11" x14ac:dyDescent="0.25">
      <c r="A1841" s="353"/>
      <c r="B1841" s="346"/>
      <c r="C1841" s="341"/>
      <c r="D1841" s="341"/>
      <c r="E1841" s="341"/>
      <c r="F1841" s="341"/>
      <c r="G1841" s="341"/>
      <c r="H1841" s="341"/>
      <c r="I1841" s="341"/>
      <c r="J1841" s="143"/>
    </row>
    <row r="1842" spans="1:11" x14ac:dyDescent="0.25">
      <c r="A1842" s="53" t="s">
        <v>1090</v>
      </c>
      <c r="B1842" s="213">
        <f>SUM(B1830:B1841)</f>
        <v>17</v>
      </c>
      <c r="C1842" s="213">
        <f t="shared" ref="C1842:J1842" si="46">SUM(C1830:C1841)</f>
        <v>112900</v>
      </c>
      <c r="D1842" s="213">
        <f t="shared" si="46"/>
        <v>205900</v>
      </c>
      <c r="E1842" s="213">
        <f t="shared" si="46"/>
        <v>4</v>
      </c>
      <c r="F1842" s="213">
        <f t="shared" si="46"/>
        <v>21500</v>
      </c>
      <c r="G1842" s="213"/>
      <c r="H1842" s="213">
        <f t="shared" si="46"/>
        <v>2</v>
      </c>
      <c r="I1842" s="213"/>
      <c r="J1842" s="213">
        <f t="shared" si="46"/>
        <v>19870</v>
      </c>
      <c r="K1842">
        <v>8970</v>
      </c>
    </row>
    <row r="1843" spans="1:11" x14ac:dyDescent="0.25">
      <c r="A1843" s="79"/>
      <c r="B1843" s="80"/>
      <c r="C1843" s="80"/>
      <c r="D1843" s="80"/>
      <c r="E1843" s="80"/>
      <c r="F1843" s="80"/>
      <c r="G1843" s="80"/>
      <c r="H1843" s="80"/>
      <c r="I1843" s="80"/>
      <c r="J1843" s="80"/>
    </row>
    <row r="1844" spans="1:11" x14ac:dyDescent="0.25">
      <c r="A1844" s="334">
        <v>112900</v>
      </c>
      <c r="B1844" s="22" t="s">
        <v>38</v>
      </c>
      <c r="C1844" s="141" t="s">
        <v>547</v>
      </c>
      <c r="D1844" s="141" t="s">
        <v>1101</v>
      </c>
      <c r="E1844" s="81"/>
      <c r="F1844" s="81"/>
      <c r="G1844" s="81"/>
      <c r="H1844" s="85"/>
      <c r="I1844" s="85"/>
      <c r="J1844" s="84"/>
      <c r="K1844" s="18">
        <f>A1844-K1842</f>
        <v>103930</v>
      </c>
    </row>
    <row r="1847" spans="1:11" x14ac:dyDescent="0.25">
      <c r="A1847" s="2203" t="s">
        <v>1113</v>
      </c>
      <c r="B1847" s="2204"/>
      <c r="C1847" s="2204"/>
      <c r="D1847" s="2204"/>
      <c r="E1847" s="2204"/>
      <c r="F1847" s="2204"/>
      <c r="G1847" s="2204"/>
      <c r="H1847" s="2204"/>
      <c r="I1847" s="2204"/>
      <c r="J1847" s="2204"/>
    </row>
    <row r="1848" spans="1:11" x14ac:dyDescent="0.25">
      <c r="A1848" s="6" t="s">
        <v>14</v>
      </c>
      <c r="B1848" s="6" t="s">
        <v>5</v>
      </c>
      <c r="C1848" s="6" t="s">
        <v>10</v>
      </c>
      <c r="D1848" s="6" t="s">
        <v>11</v>
      </c>
      <c r="E1848" s="6" t="s">
        <v>753</v>
      </c>
      <c r="F1848" s="6" t="s">
        <v>27</v>
      </c>
      <c r="G1848" s="6"/>
      <c r="H1848" s="21" t="s">
        <v>33</v>
      </c>
      <c r="I1848" s="21"/>
      <c r="J1848" s="6" t="s">
        <v>32</v>
      </c>
    </row>
    <row r="1849" spans="1:11" x14ac:dyDescent="0.25">
      <c r="A1849" s="358" t="s">
        <v>627</v>
      </c>
      <c r="B1849" s="341">
        <v>1</v>
      </c>
      <c r="C1849" s="341">
        <v>27000</v>
      </c>
      <c r="D1849" s="341"/>
      <c r="E1849" s="341"/>
      <c r="F1849" s="341"/>
      <c r="G1849" s="341"/>
      <c r="H1849" s="359" t="s">
        <v>109</v>
      </c>
      <c r="I1849" s="359"/>
      <c r="J1849" s="341">
        <v>4200</v>
      </c>
    </row>
    <row r="1850" spans="1:11" x14ac:dyDescent="0.25">
      <c r="A1850" s="358" t="s">
        <v>609</v>
      </c>
      <c r="B1850" s="341">
        <v>1</v>
      </c>
      <c r="C1850" s="341">
        <v>14300</v>
      </c>
      <c r="D1850" s="341"/>
      <c r="E1850" s="341">
        <v>1</v>
      </c>
      <c r="F1850" s="341">
        <v>4500</v>
      </c>
      <c r="G1850" s="341"/>
      <c r="H1850" s="356"/>
      <c r="I1850" s="356"/>
      <c r="J1850" s="232"/>
    </row>
    <row r="1851" spans="1:11" x14ac:dyDescent="0.25">
      <c r="A1851" s="358" t="s">
        <v>256</v>
      </c>
      <c r="B1851" s="341">
        <v>3</v>
      </c>
      <c r="C1851" s="341">
        <v>43300</v>
      </c>
      <c r="D1851" s="341"/>
      <c r="E1851" s="341">
        <v>3</v>
      </c>
      <c r="F1851" s="341">
        <v>12500</v>
      </c>
      <c r="G1851" s="341"/>
      <c r="H1851" s="356"/>
      <c r="I1851" s="356"/>
      <c r="J1851" s="232"/>
    </row>
    <row r="1852" spans="1:11" x14ac:dyDescent="0.25">
      <c r="A1852" s="358" t="s">
        <v>1114</v>
      </c>
      <c r="B1852" s="341">
        <v>1</v>
      </c>
      <c r="C1852" s="341">
        <v>10500</v>
      </c>
      <c r="D1852" s="341"/>
      <c r="E1852" s="341">
        <v>1</v>
      </c>
      <c r="F1852" s="341">
        <v>4000</v>
      </c>
      <c r="G1852" s="341"/>
      <c r="H1852" s="356"/>
      <c r="I1852" s="356"/>
      <c r="J1852" s="232"/>
    </row>
    <row r="1853" spans="1:11" x14ac:dyDescent="0.25">
      <c r="A1853" s="358" t="s">
        <v>256</v>
      </c>
      <c r="B1853" s="341">
        <v>1</v>
      </c>
      <c r="C1853" s="341">
        <v>18000</v>
      </c>
      <c r="D1853" s="341"/>
      <c r="E1853" s="341"/>
      <c r="F1853" s="341"/>
      <c r="G1853" s="341"/>
      <c r="H1853" s="356"/>
      <c r="I1853" s="356"/>
      <c r="J1853" s="232" t="s">
        <v>1115</v>
      </c>
    </row>
    <row r="1854" spans="1:11" x14ac:dyDescent="0.25">
      <c r="A1854" s="353"/>
      <c r="B1854" s="346"/>
      <c r="C1854" s="341"/>
      <c r="D1854" s="341"/>
      <c r="E1854" s="341"/>
      <c r="F1854" s="341"/>
      <c r="G1854" s="341"/>
      <c r="H1854" s="341"/>
      <c r="I1854" s="341"/>
      <c r="J1854" s="143"/>
    </row>
    <row r="1855" spans="1:11" x14ac:dyDescent="0.25">
      <c r="A1855" s="53" t="s">
        <v>1090</v>
      </c>
      <c r="B1855" s="213">
        <f t="shared" ref="B1855:J1855" si="47">SUM(B1849:B1854)</f>
        <v>7</v>
      </c>
      <c r="C1855" s="213">
        <f t="shared" si="47"/>
        <v>113100</v>
      </c>
      <c r="D1855" s="213">
        <f t="shared" si="47"/>
        <v>0</v>
      </c>
      <c r="E1855" s="213">
        <f t="shared" si="47"/>
        <v>5</v>
      </c>
      <c r="F1855" s="213">
        <f t="shared" si="47"/>
        <v>21000</v>
      </c>
      <c r="G1855" s="213"/>
      <c r="H1855" s="213">
        <f t="shared" si="47"/>
        <v>0</v>
      </c>
      <c r="I1855" s="213"/>
      <c r="J1855" s="213">
        <f t="shared" si="47"/>
        <v>4200</v>
      </c>
    </row>
    <row r="1856" spans="1:11" x14ac:dyDescent="0.25">
      <c r="A1856" s="79"/>
      <c r="B1856" s="80"/>
      <c r="C1856" s="80"/>
      <c r="D1856" s="80"/>
      <c r="E1856" s="80"/>
      <c r="F1856" s="80"/>
      <c r="G1856" s="80"/>
      <c r="H1856" s="80"/>
      <c r="I1856" s="80"/>
      <c r="J1856" s="80"/>
      <c r="K1856" s="18"/>
    </row>
    <row r="1857" spans="1:11" x14ac:dyDescent="0.25">
      <c r="A1857" s="334">
        <f>C1855</f>
        <v>113100</v>
      </c>
      <c r="B1857" s="22" t="s">
        <v>38</v>
      </c>
      <c r="C1857" s="141" t="s">
        <v>547</v>
      </c>
      <c r="D1857" s="141" t="s">
        <v>1101</v>
      </c>
      <c r="E1857" s="81"/>
      <c r="F1857" s="81"/>
      <c r="G1857" s="81"/>
      <c r="H1857" s="85"/>
      <c r="I1857" s="85"/>
      <c r="J1857" s="84"/>
    </row>
    <row r="1860" spans="1:11" x14ac:dyDescent="0.25">
      <c r="A1860" s="2203" t="s">
        <v>1116</v>
      </c>
      <c r="B1860" s="2204"/>
      <c r="C1860" s="2204"/>
      <c r="D1860" s="2204"/>
      <c r="E1860" s="2204"/>
      <c r="F1860" s="2204"/>
      <c r="G1860" s="2204"/>
      <c r="H1860" s="2204"/>
      <c r="I1860" s="2204"/>
      <c r="J1860" s="2204"/>
    </row>
    <row r="1861" spans="1:11" x14ac:dyDescent="0.25">
      <c r="A1861" s="6" t="s">
        <v>14</v>
      </c>
      <c r="B1861" s="6" t="s">
        <v>5</v>
      </c>
      <c r="C1861" s="6" t="s">
        <v>10</v>
      </c>
      <c r="D1861" s="6" t="s">
        <v>11</v>
      </c>
      <c r="E1861" s="6" t="s">
        <v>753</v>
      </c>
      <c r="F1861" s="6" t="s">
        <v>27</v>
      </c>
      <c r="G1861" s="6"/>
      <c r="H1861" s="21" t="s">
        <v>33</v>
      </c>
      <c r="I1861" s="21"/>
      <c r="J1861" s="6" t="s">
        <v>32</v>
      </c>
    </row>
    <row r="1862" spans="1:11" x14ac:dyDescent="0.25">
      <c r="A1862" s="358" t="s">
        <v>846</v>
      </c>
      <c r="B1862" s="341">
        <v>1</v>
      </c>
      <c r="C1862" s="341">
        <v>58000</v>
      </c>
      <c r="D1862" s="341"/>
      <c r="E1862" s="341"/>
      <c r="F1862" s="341"/>
      <c r="G1862" s="341"/>
      <c r="H1862" s="359" t="s">
        <v>109</v>
      </c>
      <c r="I1862" s="359"/>
      <c r="J1862" s="341">
        <v>2100</v>
      </c>
      <c r="K1862">
        <v>58000</v>
      </c>
    </row>
    <row r="1863" spans="1:11" x14ac:dyDescent="0.25">
      <c r="A1863" s="358" t="s">
        <v>102</v>
      </c>
      <c r="B1863" s="341">
        <v>1</v>
      </c>
      <c r="C1863" s="341"/>
      <c r="D1863" s="341">
        <v>14300</v>
      </c>
      <c r="E1863" s="341">
        <v>1</v>
      </c>
      <c r="F1863" s="341">
        <v>4500</v>
      </c>
      <c r="G1863" s="341"/>
      <c r="H1863" s="356"/>
      <c r="I1863" s="356"/>
      <c r="J1863" s="232" t="s">
        <v>1088</v>
      </c>
    </row>
    <row r="1864" spans="1:11" x14ac:dyDescent="0.25">
      <c r="A1864" s="358" t="s">
        <v>1081</v>
      </c>
      <c r="B1864" s="341">
        <v>1</v>
      </c>
      <c r="C1864" s="341">
        <v>6500</v>
      </c>
      <c r="D1864" s="341"/>
      <c r="E1864" s="341"/>
      <c r="F1864" s="341"/>
      <c r="G1864" s="341"/>
      <c r="H1864" s="356"/>
      <c r="I1864" s="356"/>
      <c r="J1864" s="232"/>
    </row>
    <row r="1865" spans="1:11" x14ac:dyDescent="0.25">
      <c r="A1865" s="360" t="s">
        <v>91</v>
      </c>
      <c r="B1865" s="341">
        <v>1</v>
      </c>
      <c r="C1865" s="341">
        <v>14300</v>
      </c>
      <c r="D1865" s="341"/>
      <c r="E1865" s="341">
        <v>1</v>
      </c>
      <c r="F1865" s="341">
        <v>4500</v>
      </c>
      <c r="G1865" s="341"/>
      <c r="H1865" s="356"/>
      <c r="I1865" s="356"/>
      <c r="J1865" s="232"/>
    </row>
    <row r="1866" spans="1:11" x14ac:dyDescent="0.25">
      <c r="A1866" s="360" t="s">
        <v>609</v>
      </c>
      <c r="B1866" s="341">
        <v>1</v>
      </c>
      <c r="C1866" s="341">
        <v>14300</v>
      </c>
      <c r="D1866" s="341"/>
      <c r="E1866" s="341">
        <v>1</v>
      </c>
      <c r="F1866" s="341">
        <v>4500</v>
      </c>
      <c r="G1866" s="341"/>
      <c r="H1866" s="356"/>
      <c r="I1866" s="356"/>
      <c r="J1866" s="232"/>
    </row>
    <row r="1867" spans="1:11" x14ac:dyDescent="0.25">
      <c r="A1867" s="360" t="s">
        <v>90</v>
      </c>
      <c r="B1867" s="341">
        <v>1</v>
      </c>
      <c r="C1867" s="341">
        <v>13500</v>
      </c>
      <c r="D1867" s="341"/>
      <c r="E1867" s="341">
        <v>3</v>
      </c>
      <c r="F1867" s="341">
        <v>12500</v>
      </c>
      <c r="G1867" s="341"/>
      <c r="H1867" s="356"/>
      <c r="I1867" s="356"/>
      <c r="J1867" s="232"/>
    </row>
    <row r="1868" spans="1:11" x14ac:dyDescent="0.25">
      <c r="A1868" s="360" t="s">
        <v>609</v>
      </c>
      <c r="B1868" s="341">
        <v>1</v>
      </c>
      <c r="C1868" s="341"/>
      <c r="D1868" s="341">
        <v>18800</v>
      </c>
      <c r="E1868" s="341"/>
      <c r="F1868" s="341"/>
      <c r="G1868" s="341"/>
      <c r="H1868" s="356"/>
      <c r="I1868" s="356"/>
      <c r="J1868" s="232"/>
    </row>
    <row r="1869" spans="1:11" x14ac:dyDescent="0.25">
      <c r="A1869" s="360" t="s">
        <v>673</v>
      </c>
      <c r="B1869" s="341">
        <v>1</v>
      </c>
      <c r="C1869" s="341">
        <v>19500</v>
      </c>
      <c r="D1869" s="341"/>
      <c r="E1869" s="341">
        <v>1</v>
      </c>
      <c r="F1869" s="341">
        <v>4000</v>
      </c>
      <c r="G1869" s="341"/>
      <c r="H1869" s="356"/>
      <c r="I1869" s="356"/>
      <c r="J1869" s="232"/>
    </row>
    <row r="1870" spans="1:11" x14ac:dyDescent="0.25">
      <c r="A1870" s="353"/>
      <c r="B1870" s="346"/>
      <c r="C1870" s="341"/>
      <c r="D1870" s="341"/>
      <c r="E1870" s="341"/>
      <c r="F1870" s="341"/>
      <c r="G1870" s="341"/>
      <c r="H1870" s="341"/>
      <c r="I1870" s="341"/>
      <c r="J1870" s="143"/>
    </row>
    <row r="1871" spans="1:11" x14ac:dyDescent="0.25">
      <c r="A1871" s="53" t="s">
        <v>1090</v>
      </c>
      <c r="B1871" s="213">
        <f>SUM(B1862:B1870)</f>
        <v>8</v>
      </c>
      <c r="C1871" s="213">
        <f>SUM(C1862:C1870)</f>
        <v>126100</v>
      </c>
      <c r="D1871" s="213">
        <f>SUM(D1862:D1870)</f>
        <v>33100</v>
      </c>
      <c r="E1871" s="213">
        <f>SUM(E1862:E1870)</f>
        <v>7</v>
      </c>
      <c r="F1871" s="213">
        <f>SUM(F1862:F1870)</f>
        <v>30000</v>
      </c>
      <c r="G1871" s="213"/>
      <c r="H1871" s="213">
        <f>SUM(H1862:H1870)</f>
        <v>0</v>
      </c>
      <c r="I1871" s="213"/>
      <c r="J1871" s="213">
        <f>SUM(J1862:J1870)</f>
        <v>2100</v>
      </c>
    </row>
    <row r="1872" spans="1:11" x14ac:dyDescent="0.25">
      <c r="A1872" s="79"/>
      <c r="B1872" s="80"/>
      <c r="C1872" s="80"/>
      <c r="D1872" s="80"/>
      <c r="E1872" s="80"/>
      <c r="F1872" s="80"/>
      <c r="G1872" s="80"/>
      <c r="H1872" s="80"/>
      <c r="I1872" s="80"/>
      <c r="J1872" s="80"/>
      <c r="K1872" s="18">
        <f>A1873-J1862</f>
        <v>124000</v>
      </c>
    </row>
    <row r="1873" spans="1:13" x14ac:dyDescent="0.25">
      <c r="A1873" s="334">
        <f>C1871</f>
        <v>126100</v>
      </c>
      <c r="B1873" s="22" t="s">
        <v>38</v>
      </c>
      <c r="C1873" s="141" t="s">
        <v>547</v>
      </c>
      <c r="D1873" s="141" t="s">
        <v>108</v>
      </c>
      <c r="E1873" s="81"/>
      <c r="F1873" s="81"/>
      <c r="G1873" s="81"/>
      <c r="H1873" s="85"/>
      <c r="I1873" s="85"/>
      <c r="J1873" s="84"/>
    </row>
    <row r="1876" spans="1:13" x14ac:dyDescent="0.25">
      <c r="A1876" s="2203" t="s">
        <v>1117</v>
      </c>
      <c r="B1876" s="2204"/>
      <c r="C1876" s="2204"/>
      <c r="D1876" s="2204"/>
      <c r="E1876" s="2204"/>
      <c r="F1876" s="2204"/>
      <c r="G1876" s="2204"/>
      <c r="H1876" s="2204"/>
      <c r="I1876" s="2204"/>
      <c r="J1876" s="2204"/>
    </row>
    <row r="1877" spans="1:13" x14ac:dyDescent="0.25">
      <c r="A1877" s="6" t="s">
        <v>14</v>
      </c>
      <c r="B1877" s="6" t="s">
        <v>5</v>
      </c>
      <c r="C1877" s="6" t="s">
        <v>10</v>
      </c>
      <c r="D1877" s="6" t="s">
        <v>11</v>
      </c>
      <c r="E1877" s="6" t="s">
        <v>753</v>
      </c>
      <c r="F1877" s="6" t="s">
        <v>27</v>
      </c>
      <c r="G1877" s="6"/>
      <c r="H1877" s="21" t="s">
        <v>33</v>
      </c>
      <c r="I1877" s="21"/>
      <c r="J1877" s="6" t="s">
        <v>32</v>
      </c>
    </row>
    <row r="1878" spans="1:13" x14ac:dyDescent="0.25">
      <c r="A1878" s="360" t="s">
        <v>1118</v>
      </c>
      <c r="B1878" s="341">
        <v>1</v>
      </c>
      <c r="C1878" s="341">
        <v>5200</v>
      </c>
      <c r="D1878" s="341"/>
      <c r="E1878" s="341"/>
      <c r="F1878" s="341"/>
      <c r="G1878" s="341"/>
      <c r="H1878" s="361" t="s">
        <v>109</v>
      </c>
      <c r="I1878" s="361"/>
      <c r="J1878" s="341">
        <v>2100</v>
      </c>
    </row>
    <row r="1879" spans="1:13" x14ac:dyDescent="0.25">
      <c r="A1879" s="360" t="s">
        <v>388</v>
      </c>
      <c r="B1879" s="341">
        <v>1</v>
      </c>
      <c r="C1879" s="341">
        <v>21500</v>
      </c>
      <c r="D1879" s="341"/>
      <c r="E1879" s="341">
        <v>1</v>
      </c>
      <c r="F1879" s="341">
        <v>4500</v>
      </c>
      <c r="G1879" s="341"/>
      <c r="H1879" s="356">
        <v>1</v>
      </c>
      <c r="I1879" s="356"/>
      <c r="J1879" s="232">
        <v>4000</v>
      </c>
    </row>
    <row r="1880" spans="1:13" x14ac:dyDescent="0.25">
      <c r="A1880" s="362" t="s">
        <v>1119</v>
      </c>
      <c r="B1880" s="341">
        <v>1</v>
      </c>
      <c r="C1880" s="341">
        <v>25500</v>
      </c>
      <c r="D1880" s="341"/>
      <c r="E1880" s="341"/>
      <c r="F1880" s="341"/>
      <c r="G1880" s="341"/>
      <c r="H1880" s="356">
        <v>1</v>
      </c>
      <c r="I1880" s="356"/>
      <c r="J1880" s="232">
        <v>4000</v>
      </c>
    </row>
    <row r="1881" spans="1:13" x14ac:dyDescent="0.25">
      <c r="A1881" s="362" t="s">
        <v>333</v>
      </c>
      <c r="B1881" s="341">
        <v>1</v>
      </c>
      <c r="C1881" s="341">
        <v>19000</v>
      </c>
      <c r="D1881" s="341"/>
      <c r="E1881" s="341"/>
      <c r="F1881" s="341"/>
      <c r="G1881" s="341"/>
      <c r="H1881" s="356">
        <v>1</v>
      </c>
      <c r="I1881" s="356"/>
      <c r="J1881" s="232">
        <v>5000</v>
      </c>
    </row>
    <row r="1882" spans="1:13" x14ac:dyDescent="0.25">
      <c r="A1882" s="362" t="s">
        <v>425</v>
      </c>
      <c r="B1882" s="341">
        <v>1</v>
      </c>
      <c r="C1882" s="341">
        <v>11500</v>
      </c>
      <c r="D1882" s="341"/>
      <c r="E1882" s="341">
        <v>1</v>
      </c>
      <c r="F1882" s="341">
        <v>4000</v>
      </c>
      <c r="G1882" s="341"/>
      <c r="H1882" s="356">
        <v>1</v>
      </c>
      <c r="I1882" s="356"/>
      <c r="J1882" s="232">
        <v>4500</v>
      </c>
    </row>
    <row r="1883" spans="1:13" x14ac:dyDescent="0.25">
      <c r="A1883" s="362" t="s">
        <v>1120</v>
      </c>
      <c r="B1883" s="341">
        <v>2</v>
      </c>
      <c r="C1883" s="341">
        <v>31000</v>
      </c>
      <c r="D1883" s="341"/>
      <c r="E1883" s="341">
        <v>2</v>
      </c>
      <c r="F1883" s="341">
        <v>9000</v>
      </c>
      <c r="G1883" s="341"/>
      <c r="H1883" s="356"/>
      <c r="I1883" s="356"/>
      <c r="J1883" s="232"/>
    </row>
    <row r="1884" spans="1:13" x14ac:dyDescent="0.25">
      <c r="A1884" s="363" t="s">
        <v>799</v>
      </c>
      <c r="B1884" s="341">
        <v>1</v>
      </c>
      <c r="C1884" s="341"/>
      <c r="D1884" s="341">
        <v>13000</v>
      </c>
      <c r="E1884" s="341">
        <v>1</v>
      </c>
      <c r="F1884" s="341">
        <v>2000</v>
      </c>
      <c r="G1884" s="341"/>
      <c r="H1884" s="356"/>
      <c r="I1884" s="356"/>
      <c r="J1884" s="232"/>
    </row>
    <row r="1885" spans="1:13" x14ac:dyDescent="0.25">
      <c r="A1885" s="363" t="s">
        <v>605</v>
      </c>
      <c r="B1885" s="341">
        <v>1</v>
      </c>
      <c r="C1885" s="341">
        <v>24600</v>
      </c>
      <c r="D1885" s="341"/>
      <c r="E1885" s="341"/>
      <c r="F1885" s="341"/>
      <c r="G1885" s="341"/>
      <c r="H1885" s="356"/>
      <c r="I1885" s="356"/>
      <c r="J1885" s="232"/>
    </row>
    <row r="1886" spans="1:13" x14ac:dyDescent="0.25">
      <c r="A1886" s="353"/>
      <c r="B1886" s="346"/>
      <c r="C1886" s="341"/>
      <c r="D1886" s="341"/>
      <c r="E1886" s="341"/>
      <c r="F1886" s="341"/>
      <c r="G1886" s="341"/>
      <c r="H1886" s="341"/>
      <c r="I1886" s="341"/>
      <c r="J1886" s="143"/>
    </row>
    <row r="1887" spans="1:13" x14ac:dyDescent="0.25">
      <c r="A1887" s="53" t="s">
        <v>1090</v>
      </c>
      <c r="B1887" s="213">
        <f>SUM(B1878:B1886)</f>
        <v>9</v>
      </c>
      <c r="C1887" s="213">
        <f>SUM(C1878:C1886)</f>
        <v>138300</v>
      </c>
      <c r="D1887" s="213">
        <f>SUM(D1878:D1886)</f>
        <v>13000</v>
      </c>
      <c r="E1887" s="213">
        <f>SUM(E1878:E1886)</f>
        <v>5</v>
      </c>
      <c r="F1887" s="213">
        <f>SUM(F1878:F1886)</f>
        <v>19500</v>
      </c>
      <c r="G1887" s="213"/>
      <c r="H1887" s="213">
        <f>SUM(H1878:H1886)</f>
        <v>4</v>
      </c>
      <c r="I1887" s="213"/>
      <c r="J1887" s="213">
        <f>SUM(J1878:J1886)</f>
        <v>19600</v>
      </c>
    </row>
    <row r="1888" spans="1:13" x14ac:dyDescent="0.25">
      <c r="A1888" s="79"/>
      <c r="B1888" s="80"/>
      <c r="C1888" s="80"/>
      <c r="D1888" s="80"/>
      <c r="E1888" s="80"/>
      <c r="F1888" s="80"/>
      <c r="G1888" s="80"/>
      <c r="H1888" s="80"/>
      <c r="I1888" s="80"/>
      <c r="J1888" s="80"/>
      <c r="K1888" s="18">
        <f>A1889-J1887</f>
        <v>118700</v>
      </c>
      <c r="M1888">
        <v>102650</v>
      </c>
    </row>
    <row r="1889" spans="1:23" x14ac:dyDescent="0.25">
      <c r="A1889" s="334">
        <f>C1887</f>
        <v>138300</v>
      </c>
      <c r="B1889" s="22" t="s">
        <v>38</v>
      </c>
      <c r="C1889" s="141" t="s">
        <v>547</v>
      </c>
      <c r="D1889" s="141" t="s">
        <v>108</v>
      </c>
      <c r="E1889" s="81"/>
      <c r="F1889" s="81"/>
      <c r="G1889" s="81"/>
      <c r="H1889" s="85"/>
      <c r="I1889" s="85"/>
      <c r="J1889" s="84"/>
    </row>
    <row r="1890" spans="1:23" x14ac:dyDescent="0.25">
      <c r="M1890">
        <v>87550</v>
      </c>
    </row>
    <row r="1892" spans="1:23" x14ac:dyDescent="0.25">
      <c r="A1892" s="2203" t="s">
        <v>1121</v>
      </c>
      <c r="B1892" s="2204"/>
      <c r="C1892" s="2204"/>
      <c r="D1892" s="2204"/>
      <c r="E1892" s="2204"/>
      <c r="F1892" s="2204"/>
      <c r="G1892" s="2204"/>
      <c r="H1892" s="2204"/>
      <c r="I1892" s="2204"/>
      <c r="J1892" s="2204"/>
    </row>
    <row r="1893" spans="1:23" x14ac:dyDescent="0.25">
      <c r="A1893" s="6" t="s">
        <v>14</v>
      </c>
      <c r="B1893" s="6" t="s">
        <v>5</v>
      </c>
      <c r="C1893" s="6" t="s">
        <v>10</v>
      </c>
      <c r="D1893" s="6" t="s">
        <v>11</v>
      </c>
      <c r="E1893" s="6" t="s">
        <v>753</v>
      </c>
      <c r="F1893" s="6" t="s">
        <v>27</v>
      </c>
      <c r="G1893" s="6"/>
      <c r="H1893" s="21" t="s">
        <v>33</v>
      </c>
      <c r="I1893" s="21"/>
      <c r="J1893" s="6" t="s">
        <v>32</v>
      </c>
      <c r="W1893" s="18">
        <f>M1890-K1888</f>
        <v>-31150</v>
      </c>
    </row>
    <row r="1894" spans="1:23" x14ac:dyDescent="0.25">
      <c r="A1894" s="364" t="s">
        <v>1122</v>
      </c>
      <c r="B1894" s="341">
        <v>1</v>
      </c>
      <c r="C1894" s="341">
        <v>15000</v>
      </c>
      <c r="D1894" s="341"/>
      <c r="E1894" s="341"/>
      <c r="F1894" s="341"/>
      <c r="G1894" s="341"/>
      <c r="H1894" s="359" t="s">
        <v>109</v>
      </c>
      <c r="I1894" s="359"/>
      <c r="J1894" s="341">
        <v>2100</v>
      </c>
    </row>
    <row r="1895" spans="1:23" x14ac:dyDescent="0.25">
      <c r="A1895" s="364" t="s">
        <v>1123</v>
      </c>
      <c r="B1895" s="341">
        <v>1</v>
      </c>
      <c r="C1895" s="341"/>
      <c r="D1895" s="341">
        <v>16500</v>
      </c>
      <c r="E1895" s="341"/>
      <c r="F1895" s="341"/>
      <c r="G1895" s="341"/>
      <c r="H1895" s="356"/>
      <c r="I1895" s="356"/>
      <c r="J1895" s="143" t="s">
        <v>1088</v>
      </c>
    </row>
    <row r="1896" spans="1:23" x14ac:dyDescent="0.25">
      <c r="A1896" s="364" t="s">
        <v>1124</v>
      </c>
      <c r="B1896" s="341">
        <v>1</v>
      </c>
      <c r="C1896" s="341">
        <v>9800</v>
      </c>
      <c r="D1896" s="341"/>
      <c r="E1896" s="341">
        <v>1</v>
      </c>
      <c r="F1896" s="341">
        <v>4000</v>
      </c>
      <c r="G1896" s="341"/>
      <c r="H1896" s="356"/>
      <c r="I1896" s="356"/>
      <c r="J1896" s="232"/>
    </row>
    <row r="1897" spans="1:23" x14ac:dyDescent="0.25">
      <c r="A1897" s="364" t="s">
        <v>1125</v>
      </c>
      <c r="B1897" s="341">
        <v>1</v>
      </c>
      <c r="C1897" s="341"/>
      <c r="D1897" s="341"/>
      <c r="E1897" s="341"/>
      <c r="F1897" s="341"/>
      <c r="G1897" s="341"/>
      <c r="H1897" s="356"/>
      <c r="I1897" s="356"/>
      <c r="J1897" s="143" t="s">
        <v>1126</v>
      </c>
    </row>
    <row r="1898" spans="1:23" x14ac:dyDescent="0.25">
      <c r="A1898" s="364" t="s">
        <v>1127</v>
      </c>
      <c r="B1898" s="341">
        <v>1</v>
      </c>
      <c r="C1898" s="341"/>
      <c r="D1898" s="341">
        <v>12100</v>
      </c>
      <c r="E1898" s="341">
        <v>1</v>
      </c>
      <c r="F1898" s="341">
        <v>4000</v>
      </c>
      <c r="G1898" s="341"/>
      <c r="H1898" s="356"/>
      <c r="I1898" s="356"/>
      <c r="J1898" s="143" t="s">
        <v>1088</v>
      </c>
    </row>
    <row r="1899" spans="1:23" x14ac:dyDescent="0.25">
      <c r="A1899" s="364" t="s">
        <v>545</v>
      </c>
      <c r="B1899" s="341">
        <v>1</v>
      </c>
      <c r="C1899" s="341">
        <v>14100</v>
      </c>
      <c r="D1899" s="341"/>
      <c r="E1899" s="341">
        <v>1</v>
      </c>
      <c r="F1899" s="341">
        <v>4500</v>
      </c>
      <c r="G1899" s="341"/>
      <c r="H1899" s="356"/>
      <c r="I1899" s="356"/>
      <c r="J1899" s="232"/>
    </row>
    <row r="1900" spans="1:23" x14ac:dyDescent="0.25">
      <c r="A1900" s="364" t="s">
        <v>1128</v>
      </c>
      <c r="B1900" s="341">
        <v>1</v>
      </c>
      <c r="C1900" s="341">
        <v>10500</v>
      </c>
      <c r="D1900" s="341"/>
      <c r="E1900" s="341">
        <v>1</v>
      </c>
      <c r="F1900" s="341">
        <v>4000</v>
      </c>
      <c r="G1900" s="341"/>
      <c r="H1900" s="356"/>
      <c r="I1900" s="356"/>
      <c r="J1900" s="232"/>
    </row>
    <row r="1901" spans="1:23" x14ac:dyDescent="0.25">
      <c r="A1901" s="364" t="s">
        <v>1124</v>
      </c>
      <c r="B1901" s="341">
        <v>1</v>
      </c>
      <c r="C1901" s="341">
        <v>9800</v>
      </c>
      <c r="D1901" s="341"/>
      <c r="E1901" s="341">
        <v>1</v>
      </c>
      <c r="F1901" s="341">
        <v>4000</v>
      </c>
      <c r="G1901" s="341"/>
      <c r="H1901" s="356"/>
      <c r="I1901" s="356"/>
      <c r="J1901" s="232"/>
    </row>
    <row r="1902" spans="1:23" x14ac:dyDescent="0.25">
      <c r="A1902" s="353"/>
      <c r="B1902" s="346"/>
      <c r="C1902" s="341"/>
      <c r="D1902" s="341"/>
      <c r="E1902" s="341"/>
      <c r="F1902" s="341"/>
      <c r="G1902" s="341"/>
      <c r="H1902" s="341"/>
      <c r="I1902" s="341"/>
      <c r="J1902" s="143"/>
    </row>
    <row r="1903" spans="1:23" x14ac:dyDescent="0.25">
      <c r="A1903" s="53" t="s">
        <v>1090</v>
      </c>
      <c r="B1903" s="213">
        <f>SUM(B1894:B1902)</f>
        <v>8</v>
      </c>
      <c r="C1903" s="213">
        <f>SUM(C1894:C1902)</f>
        <v>59200</v>
      </c>
      <c r="D1903" s="213">
        <f>SUM(D1894:D1902)</f>
        <v>28600</v>
      </c>
      <c r="E1903" s="213">
        <f>SUM(E1894:E1902)</f>
        <v>5</v>
      </c>
      <c r="F1903" s="213">
        <f>SUM(F1894:F1902)</f>
        <v>20500</v>
      </c>
      <c r="G1903" s="213"/>
      <c r="H1903" s="213"/>
      <c r="I1903" s="213"/>
      <c r="J1903" s="213">
        <f>SUM(J1894:J1902)</f>
        <v>2100</v>
      </c>
      <c r="K1903" s="18"/>
    </row>
    <row r="1904" spans="1:23" x14ac:dyDescent="0.25">
      <c r="A1904" s="79"/>
      <c r="B1904" s="80"/>
      <c r="C1904" s="80"/>
      <c r="D1904" s="80"/>
      <c r="E1904" s="80"/>
      <c r="F1904" s="80"/>
      <c r="G1904" s="80"/>
      <c r="H1904" s="80"/>
      <c r="I1904" s="80"/>
      <c r="J1904" s="80"/>
      <c r="K1904" s="18"/>
    </row>
    <row r="1905" spans="1:19" x14ac:dyDescent="0.25">
      <c r="A1905" s="369">
        <f>C1903</f>
        <v>59200</v>
      </c>
      <c r="B1905" s="80"/>
      <c r="C1905" s="80"/>
      <c r="D1905" s="80"/>
      <c r="E1905" s="80"/>
      <c r="F1905" s="80"/>
      <c r="G1905" s="80"/>
      <c r="H1905" s="80"/>
      <c r="I1905" s="80"/>
      <c r="J1905" s="80"/>
      <c r="K1905" s="18"/>
    </row>
    <row r="1906" spans="1:19" x14ac:dyDescent="0.25">
      <c r="A1906" s="79"/>
      <c r="B1906" s="80"/>
      <c r="C1906" s="80"/>
      <c r="D1906" s="80"/>
      <c r="E1906" s="80"/>
      <c r="F1906" s="80"/>
      <c r="G1906" s="80"/>
      <c r="H1906" s="80"/>
      <c r="I1906" s="80"/>
      <c r="J1906" s="80"/>
      <c r="K1906" s="18"/>
    </row>
    <row r="1908" spans="1:19" x14ac:dyDescent="0.25">
      <c r="A1908" s="2203" t="s">
        <v>1129</v>
      </c>
      <c r="B1908" s="2204"/>
      <c r="C1908" s="2204"/>
      <c r="D1908" s="2204"/>
      <c r="E1908" s="2204"/>
      <c r="F1908" s="2204"/>
      <c r="G1908" s="2204"/>
      <c r="H1908" s="2204"/>
      <c r="I1908" s="2204"/>
      <c r="J1908" s="2204"/>
    </row>
    <row r="1909" spans="1:19" x14ac:dyDescent="0.25">
      <c r="A1909" s="6" t="s">
        <v>14</v>
      </c>
      <c r="B1909" s="6" t="s">
        <v>5</v>
      </c>
      <c r="C1909" s="6" t="s">
        <v>10</v>
      </c>
      <c r="D1909" s="6" t="s">
        <v>11</v>
      </c>
      <c r="E1909" s="6" t="s">
        <v>753</v>
      </c>
      <c r="F1909" s="6" t="s">
        <v>27</v>
      </c>
      <c r="G1909" s="6"/>
      <c r="H1909" s="21" t="s">
        <v>33</v>
      </c>
      <c r="I1909" s="21"/>
      <c r="J1909" s="6" t="s">
        <v>32</v>
      </c>
    </row>
    <row r="1910" spans="1:19" x14ac:dyDescent="0.25">
      <c r="A1910" s="371" t="s">
        <v>1136</v>
      </c>
      <c r="B1910" s="341">
        <v>1</v>
      </c>
      <c r="C1910" s="341">
        <v>24000</v>
      </c>
      <c r="D1910" s="341"/>
      <c r="E1910" s="341"/>
      <c r="F1910" s="341"/>
      <c r="G1910" s="341"/>
      <c r="H1910" s="349" t="s">
        <v>109</v>
      </c>
      <c r="I1910" s="349"/>
      <c r="J1910" s="341">
        <v>2100</v>
      </c>
    </row>
    <row r="1911" spans="1:19" x14ac:dyDescent="0.25">
      <c r="A1911" s="364" t="s">
        <v>1130</v>
      </c>
      <c r="B1911" s="341">
        <v>1</v>
      </c>
      <c r="C1911" s="341">
        <v>5200</v>
      </c>
      <c r="D1911" s="341"/>
      <c r="E1911" s="341"/>
      <c r="F1911" s="341"/>
      <c r="G1911" s="341"/>
      <c r="H1911" s="342">
        <v>1</v>
      </c>
      <c r="I1911" s="342"/>
      <c r="J1911" s="232">
        <v>4000</v>
      </c>
    </row>
    <row r="1912" spans="1:19" x14ac:dyDescent="0.25">
      <c r="A1912" s="364" t="s">
        <v>1131</v>
      </c>
      <c r="B1912" s="341">
        <v>1</v>
      </c>
      <c r="C1912" s="341">
        <v>19600</v>
      </c>
      <c r="D1912" s="341"/>
      <c r="E1912" s="341">
        <v>1</v>
      </c>
      <c r="F1912" s="341">
        <v>5000</v>
      </c>
      <c r="G1912" s="341"/>
      <c r="H1912" s="342">
        <v>1</v>
      </c>
      <c r="I1912" s="342"/>
      <c r="J1912" s="232">
        <v>4500</v>
      </c>
    </row>
    <row r="1913" spans="1:19" x14ac:dyDescent="0.25">
      <c r="A1913" s="364" t="s">
        <v>1132</v>
      </c>
      <c r="B1913" s="341">
        <v>1</v>
      </c>
      <c r="C1913" s="341">
        <v>20600</v>
      </c>
      <c r="D1913" s="341"/>
      <c r="E1913" s="341">
        <v>1</v>
      </c>
      <c r="F1913" s="341">
        <v>4000</v>
      </c>
      <c r="G1913" s="341"/>
      <c r="H1913" s="349"/>
      <c r="I1913" s="349"/>
      <c r="J1913" s="143" t="s">
        <v>1135</v>
      </c>
    </row>
    <row r="1914" spans="1:19" x14ac:dyDescent="0.25">
      <c r="A1914" s="364" t="s">
        <v>1133</v>
      </c>
      <c r="B1914" s="341">
        <v>1</v>
      </c>
      <c r="C1914" s="341"/>
      <c r="D1914" s="341">
        <v>6300</v>
      </c>
      <c r="E1914" s="341">
        <v>1</v>
      </c>
      <c r="F1914" s="341">
        <v>200</v>
      </c>
      <c r="G1914" s="341"/>
      <c r="H1914" s="341">
        <v>1</v>
      </c>
      <c r="I1914" s="341"/>
      <c r="J1914" s="232">
        <v>4500</v>
      </c>
    </row>
    <row r="1915" spans="1:19" x14ac:dyDescent="0.25">
      <c r="A1915" s="364" t="s">
        <v>1131</v>
      </c>
      <c r="B1915" s="341">
        <v>1</v>
      </c>
      <c r="C1915" s="341">
        <v>24600</v>
      </c>
      <c r="D1915" s="341"/>
      <c r="E1915" s="341"/>
      <c r="F1915" s="341"/>
      <c r="G1915" s="341"/>
      <c r="H1915" s="341">
        <v>1</v>
      </c>
      <c r="I1915" s="341"/>
      <c r="J1915" s="354">
        <v>4000</v>
      </c>
    </row>
    <row r="1916" spans="1:19" x14ac:dyDescent="0.25">
      <c r="A1916" s="364" t="s">
        <v>1133</v>
      </c>
      <c r="B1916" s="341">
        <v>1</v>
      </c>
      <c r="C1916" s="341">
        <v>6500</v>
      </c>
      <c r="D1916" s="341"/>
      <c r="E1916" s="341"/>
      <c r="F1916" s="341"/>
      <c r="G1916" s="341"/>
      <c r="H1916" s="342">
        <v>1</v>
      </c>
      <c r="I1916" s="342"/>
      <c r="J1916" s="232">
        <v>4000</v>
      </c>
    </row>
    <row r="1917" spans="1:19" x14ac:dyDescent="0.25">
      <c r="A1917" s="353" t="s">
        <v>91</v>
      </c>
      <c r="B1917" s="341">
        <v>1</v>
      </c>
      <c r="C1917" s="341">
        <v>14300</v>
      </c>
      <c r="D1917" s="341"/>
      <c r="E1917" s="341">
        <v>1</v>
      </c>
      <c r="F1917" s="341">
        <v>4500</v>
      </c>
      <c r="G1917" s="341"/>
      <c r="H1917" s="342">
        <v>1</v>
      </c>
      <c r="I1917" s="342"/>
      <c r="J1917" s="341">
        <v>4500</v>
      </c>
    </row>
    <row r="1918" spans="1:19" x14ac:dyDescent="0.25">
      <c r="A1918" s="364" t="s">
        <v>1134</v>
      </c>
      <c r="B1918" s="346">
        <v>1</v>
      </c>
      <c r="C1918" s="341">
        <v>13000</v>
      </c>
      <c r="D1918" s="341"/>
      <c r="E1918" s="341">
        <v>1</v>
      </c>
      <c r="F1918" s="341">
        <v>2000</v>
      </c>
      <c r="G1918" s="341"/>
      <c r="H1918" s="341"/>
      <c r="I1918" s="341"/>
      <c r="J1918" s="143"/>
    </row>
    <row r="1919" spans="1:19" x14ac:dyDescent="0.25">
      <c r="A1919" s="370" t="s">
        <v>1137</v>
      </c>
      <c r="B1919" s="366">
        <v>1</v>
      </c>
      <c r="C1919" s="366">
        <v>16000</v>
      </c>
      <c r="D1919" s="213"/>
      <c r="E1919" s="213"/>
      <c r="F1919" s="213"/>
      <c r="G1919" s="213"/>
      <c r="H1919" s="213"/>
      <c r="I1919" s="213"/>
      <c r="J1919" s="213"/>
    </row>
    <row r="1920" spans="1:19" x14ac:dyDescent="0.25">
      <c r="A1920" s="53" t="s">
        <v>1090</v>
      </c>
      <c r="B1920" s="213">
        <f>SUM(B1910:B1919)</f>
        <v>10</v>
      </c>
      <c r="C1920" s="213">
        <f>SUM(C1910:C1919)</f>
        <v>143800</v>
      </c>
      <c r="D1920" s="213">
        <f>SUM(D1910:D1919)</f>
        <v>6300</v>
      </c>
      <c r="E1920" s="213">
        <f>SUM(E1911:E1919)</f>
        <v>5</v>
      </c>
      <c r="F1920" s="213">
        <f>SUM(F1910:F1919)</f>
        <v>15700</v>
      </c>
      <c r="G1920" s="213"/>
      <c r="H1920" s="213">
        <f>SUM(H1911:H1919)</f>
        <v>6</v>
      </c>
      <c r="I1920" s="213"/>
      <c r="J1920" s="213">
        <f>SUM(J1910:J1919)</f>
        <v>27600</v>
      </c>
      <c r="K1920" s="18"/>
      <c r="L1920" s="367"/>
      <c r="M1920" s="368"/>
      <c r="N1920" s="368"/>
      <c r="O1920" s="365"/>
      <c r="P1920" s="365"/>
      <c r="Q1920" s="365"/>
      <c r="R1920" s="365"/>
      <c r="S1920" s="365"/>
    </row>
    <row r="1921" spans="1:20" x14ac:dyDescent="0.25">
      <c r="A1921" s="79"/>
      <c r="B1921" s="80"/>
      <c r="C1921" s="80"/>
      <c r="D1921" s="80"/>
      <c r="E1921" s="80"/>
      <c r="F1921" s="80"/>
      <c r="G1921" s="80"/>
      <c r="H1921" s="80"/>
      <c r="I1921" s="80"/>
      <c r="J1921" s="80"/>
      <c r="K1921" s="18"/>
      <c r="M1921" s="79"/>
      <c r="N1921" s="80"/>
      <c r="O1921" s="80"/>
      <c r="P1921" s="80"/>
      <c r="Q1921" s="80"/>
      <c r="R1921" s="80"/>
      <c r="T1921" s="80"/>
    </row>
    <row r="1922" spans="1:20" x14ac:dyDescent="0.25">
      <c r="A1922" s="334">
        <f>C1920</f>
        <v>143800</v>
      </c>
      <c r="B1922" s="22" t="s">
        <v>38</v>
      </c>
      <c r="C1922" s="141" t="s">
        <v>547</v>
      </c>
      <c r="D1922" s="141" t="s">
        <v>1146</v>
      </c>
      <c r="E1922" s="81"/>
      <c r="F1922" s="81"/>
      <c r="G1922" s="81"/>
      <c r="H1922" s="85"/>
      <c r="I1922" s="85"/>
      <c r="J1922" s="84"/>
      <c r="K1922" s="18"/>
    </row>
    <row r="1925" spans="1:20" x14ac:dyDescent="0.25">
      <c r="A1925" s="2203" t="s">
        <v>1138</v>
      </c>
      <c r="B1925" s="2204"/>
      <c r="C1925" s="2204"/>
      <c r="D1925" s="2204"/>
      <c r="E1925" s="2204"/>
      <c r="F1925" s="2204"/>
      <c r="G1925" s="2204"/>
      <c r="H1925" s="2204"/>
      <c r="I1925" s="2204"/>
      <c r="J1925" s="2204"/>
    </row>
    <row r="1926" spans="1:20" x14ac:dyDescent="0.25">
      <c r="A1926" s="6" t="s">
        <v>14</v>
      </c>
      <c r="B1926" s="6" t="s">
        <v>5</v>
      </c>
      <c r="C1926" s="6" t="s">
        <v>10</v>
      </c>
      <c r="D1926" s="6" t="s">
        <v>11</v>
      </c>
      <c r="E1926" s="6" t="s">
        <v>753</v>
      </c>
      <c r="F1926" s="6" t="s">
        <v>27</v>
      </c>
      <c r="G1926" s="6"/>
      <c r="H1926" s="21" t="s">
        <v>33</v>
      </c>
      <c r="I1926" s="21"/>
      <c r="J1926" s="6" t="s">
        <v>32</v>
      </c>
    </row>
    <row r="1927" spans="1:20" x14ac:dyDescent="0.25">
      <c r="A1927" s="372" t="s">
        <v>122</v>
      </c>
      <c r="B1927" s="341">
        <v>1</v>
      </c>
      <c r="C1927" s="341"/>
      <c r="D1927" s="341">
        <v>43000</v>
      </c>
      <c r="E1927" s="341"/>
      <c r="F1927" s="341"/>
      <c r="G1927" s="341"/>
      <c r="H1927" s="349" t="s">
        <v>109</v>
      </c>
      <c r="I1927" s="349"/>
      <c r="J1927" s="341">
        <v>4900</v>
      </c>
    </row>
    <row r="1928" spans="1:20" x14ac:dyDescent="0.25">
      <c r="A1928" s="372" t="s">
        <v>1139</v>
      </c>
      <c r="B1928" s="341">
        <v>1</v>
      </c>
      <c r="C1928" s="341">
        <v>29500</v>
      </c>
      <c r="D1928" s="341"/>
      <c r="E1928" s="341">
        <v>1</v>
      </c>
      <c r="F1928" s="341">
        <v>8000</v>
      </c>
      <c r="G1928" s="341"/>
      <c r="H1928" s="342">
        <v>1</v>
      </c>
      <c r="I1928" s="342"/>
      <c r="J1928" s="232">
        <v>4000</v>
      </c>
    </row>
    <row r="1929" spans="1:20" x14ac:dyDescent="0.25">
      <c r="A1929" s="372" t="s">
        <v>751</v>
      </c>
      <c r="B1929" s="341">
        <v>1</v>
      </c>
      <c r="C1929" s="341">
        <v>18000</v>
      </c>
      <c r="D1929" s="341"/>
      <c r="E1929" s="341">
        <v>1</v>
      </c>
      <c r="F1929" s="341">
        <v>2000</v>
      </c>
      <c r="G1929" s="341"/>
      <c r="H1929" s="342">
        <v>1</v>
      </c>
      <c r="I1929" s="342"/>
      <c r="J1929" s="232">
        <v>5000</v>
      </c>
    </row>
    <row r="1930" spans="1:20" x14ac:dyDescent="0.25">
      <c r="A1930" s="372" t="s">
        <v>1140</v>
      </c>
      <c r="B1930" s="341">
        <v>1</v>
      </c>
      <c r="C1930" s="341">
        <v>27500</v>
      </c>
      <c r="D1930" s="341"/>
      <c r="E1930" s="341">
        <v>1</v>
      </c>
      <c r="F1930" s="341">
        <v>5000</v>
      </c>
      <c r="G1930" s="341"/>
      <c r="H1930" s="349"/>
      <c r="I1930" s="349"/>
      <c r="J1930" s="143"/>
    </row>
    <row r="1931" spans="1:20" x14ac:dyDescent="0.25">
      <c r="A1931" s="372" t="s">
        <v>132</v>
      </c>
      <c r="B1931" s="341">
        <v>1</v>
      </c>
      <c r="C1931" s="341"/>
      <c r="D1931" s="341">
        <v>9800</v>
      </c>
      <c r="E1931" s="341">
        <v>1</v>
      </c>
      <c r="F1931" s="341">
        <v>4000</v>
      </c>
      <c r="G1931" s="341"/>
      <c r="H1931" s="341"/>
      <c r="I1931" s="341"/>
      <c r="J1931" s="232"/>
    </row>
    <row r="1932" spans="1:20" x14ac:dyDescent="0.25">
      <c r="A1932" s="372" t="s">
        <v>1141</v>
      </c>
      <c r="B1932" s="341">
        <v>1</v>
      </c>
      <c r="C1932" s="341">
        <v>14000</v>
      </c>
      <c r="D1932" s="341"/>
      <c r="E1932" s="341"/>
      <c r="F1932" s="341"/>
      <c r="G1932" s="341"/>
      <c r="H1932" s="341"/>
      <c r="I1932" s="341"/>
      <c r="J1932" s="354"/>
    </row>
    <row r="1933" spans="1:20" x14ac:dyDescent="0.25">
      <c r="A1933" s="372" t="s">
        <v>1142</v>
      </c>
      <c r="B1933" s="341">
        <v>4</v>
      </c>
      <c r="C1933" s="341"/>
      <c r="D1933" s="341">
        <v>196000</v>
      </c>
      <c r="E1933" s="341"/>
      <c r="F1933" s="341"/>
      <c r="G1933" s="341"/>
      <c r="H1933" s="342"/>
      <c r="I1933" s="342"/>
      <c r="J1933" s="232"/>
    </row>
    <row r="1934" spans="1:20" x14ac:dyDescent="0.25">
      <c r="A1934" s="373" t="s">
        <v>247</v>
      </c>
      <c r="B1934" s="341">
        <v>1</v>
      </c>
      <c r="C1934" s="341">
        <v>19600</v>
      </c>
      <c r="D1934" s="341"/>
      <c r="E1934" s="341">
        <v>1</v>
      </c>
      <c r="F1934" s="341">
        <v>5000</v>
      </c>
      <c r="G1934" s="341"/>
      <c r="H1934" s="342"/>
      <c r="I1934" s="342"/>
      <c r="J1934" s="232"/>
    </row>
    <row r="1935" spans="1:20" x14ac:dyDescent="0.25">
      <c r="A1935" s="373" t="s">
        <v>799</v>
      </c>
      <c r="B1935" s="341">
        <v>1</v>
      </c>
      <c r="C1935" s="341">
        <v>13000</v>
      </c>
      <c r="D1935" s="341"/>
      <c r="E1935" s="341">
        <v>1</v>
      </c>
      <c r="F1935" s="341">
        <v>2000</v>
      </c>
      <c r="G1935" s="341"/>
      <c r="H1935" s="342"/>
      <c r="I1935" s="342"/>
      <c r="J1935" s="232"/>
    </row>
    <row r="1936" spans="1:20" x14ac:dyDescent="0.25">
      <c r="A1936" s="373" t="s">
        <v>588</v>
      </c>
      <c r="B1936" s="341">
        <v>1</v>
      </c>
      <c r="C1936" s="341"/>
      <c r="D1936" s="341">
        <v>10500</v>
      </c>
      <c r="E1936" s="341">
        <v>1</v>
      </c>
      <c r="F1936" s="341">
        <v>4000</v>
      </c>
      <c r="G1936" s="341"/>
      <c r="H1936" s="342"/>
      <c r="I1936" s="342"/>
      <c r="J1936" s="232"/>
    </row>
    <row r="1937" spans="1:10" x14ac:dyDescent="0.25">
      <c r="A1937" s="373" t="s">
        <v>333</v>
      </c>
      <c r="B1937" s="341">
        <v>1</v>
      </c>
      <c r="C1937" s="341"/>
      <c r="D1937" s="341">
        <v>14500</v>
      </c>
      <c r="E1937" s="341">
        <v>1</v>
      </c>
      <c r="F1937" s="341">
        <v>4500</v>
      </c>
      <c r="G1937" s="341"/>
      <c r="H1937" s="342"/>
      <c r="I1937" s="342"/>
      <c r="J1937" s="341"/>
    </row>
    <row r="1938" spans="1:10" x14ac:dyDescent="0.25">
      <c r="A1938" s="373" t="s">
        <v>122</v>
      </c>
      <c r="B1938" s="341">
        <v>1</v>
      </c>
      <c r="C1938" s="341">
        <v>43000</v>
      </c>
      <c r="D1938" s="341"/>
      <c r="E1938" s="341"/>
      <c r="F1938" s="341"/>
      <c r="G1938" s="341"/>
      <c r="H1938" s="342"/>
      <c r="I1938" s="342"/>
      <c r="J1938" s="341"/>
    </row>
    <row r="1939" spans="1:10" x14ac:dyDescent="0.25">
      <c r="A1939" s="373" t="s">
        <v>799</v>
      </c>
      <c r="B1939" s="341">
        <v>1</v>
      </c>
      <c r="C1939" s="341">
        <v>15000</v>
      </c>
      <c r="D1939" s="341"/>
      <c r="E1939" s="341"/>
      <c r="F1939" s="341"/>
      <c r="G1939" s="341"/>
      <c r="H1939" s="342"/>
      <c r="I1939" s="342"/>
      <c r="J1939" s="341"/>
    </row>
    <row r="1940" spans="1:10" x14ac:dyDescent="0.25">
      <c r="A1940" s="364"/>
      <c r="B1940" s="346"/>
      <c r="C1940" s="341"/>
      <c r="D1940" s="341"/>
      <c r="E1940" s="341"/>
      <c r="F1940" s="341"/>
      <c r="G1940" s="341"/>
      <c r="H1940" s="341"/>
      <c r="I1940" s="341"/>
      <c r="J1940" s="143"/>
    </row>
    <row r="1941" spans="1:10" x14ac:dyDescent="0.25">
      <c r="A1941" s="370"/>
      <c r="B1941" s="366"/>
      <c r="C1941" s="366"/>
      <c r="D1941" s="213"/>
      <c r="E1941" s="213"/>
      <c r="F1941" s="213"/>
      <c r="G1941" s="213"/>
      <c r="H1941" s="213"/>
      <c r="I1941" s="213"/>
      <c r="J1941" s="213"/>
    </row>
    <row r="1942" spans="1:10" x14ac:dyDescent="0.25">
      <c r="A1942" s="53" t="s">
        <v>1090</v>
      </c>
      <c r="B1942" s="213">
        <f>SUM(B1927:B1941)</f>
        <v>16</v>
      </c>
      <c r="C1942" s="213">
        <f t="shared" ref="C1942:J1942" si="48">SUM(C1927:C1941)</f>
        <v>179600</v>
      </c>
      <c r="D1942" s="213">
        <f t="shared" si="48"/>
        <v>273800</v>
      </c>
      <c r="E1942" s="213">
        <f t="shared" si="48"/>
        <v>8</v>
      </c>
      <c r="F1942" s="213">
        <f t="shared" si="48"/>
        <v>34500</v>
      </c>
      <c r="G1942" s="213"/>
      <c r="H1942" s="213">
        <f t="shared" si="48"/>
        <v>2</v>
      </c>
      <c r="I1942" s="213"/>
      <c r="J1942" s="213">
        <f t="shared" si="48"/>
        <v>13900</v>
      </c>
    </row>
    <row r="1943" spans="1:10" x14ac:dyDescent="0.25">
      <c r="A1943" s="79"/>
      <c r="B1943" s="80"/>
      <c r="C1943" s="80"/>
      <c r="D1943" s="80"/>
      <c r="E1943" s="80"/>
      <c r="F1943" s="80"/>
      <c r="G1943" s="80"/>
      <c r="H1943" s="80"/>
      <c r="I1943" s="80"/>
      <c r="J1943" s="80"/>
    </row>
    <row r="1944" spans="1:10" x14ac:dyDescent="0.25">
      <c r="A1944" s="334"/>
      <c r="B1944" s="22"/>
      <c r="C1944" s="2205"/>
      <c r="D1944" s="2205"/>
      <c r="E1944" s="81"/>
      <c r="F1944" s="81"/>
      <c r="G1944" s="81"/>
      <c r="H1944" s="85"/>
      <c r="I1944" s="85"/>
      <c r="J1944" s="84"/>
    </row>
    <row r="1945" spans="1:10" x14ac:dyDescent="0.25">
      <c r="A1945" s="334">
        <f>C1942</f>
        <v>179600</v>
      </c>
      <c r="B1945" s="22" t="s">
        <v>38</v>
      </c>
      <c r="C1945" s="2205" t="s">
        <v>547</v>
      </c>
      <c r="D1945" s="2205"/>
      <c r="E1945" s="2205"/>
    </row>
    <row r="1948" spans="1:10" x14ac:dyDescent="0.25">
      <c r="A1948" s="2203" t="s">
        <v>1143</v>
      </c>
      <c r="B1948" s="2204"/>
      <c r="C1948" s="2204"/>
      <c r="D1948" s="2204"/>
      <c r="E1948" s="2204"/>
      <c r="F1948" s="2204"/>
      <c r="G1948" s="2204"/>
      <c r="H1948" s="2204"/>
      <c r="I1948" s="2204"/>
      <c r="J1948" s="2204"/>
    </row>
    <row r="1949" spans="1:10" x14ac:dyDescent="0.25">
      <c r="A1949" s="6" t="s">
        <v>14</v>
      </c>
      <c r="B1949" s="6" t="s">
        <v>5</v>
      </c>
      <c r="C1949" s="6" t="s">
        <v>10</v>
      </c>
      <c r="D1949" s="6" t="s">
        <v>11</v>
      </c>
      <c r="E1949" s="6" t="s">
        <v>753</v>
      </c>
      <c r="F1949" s="6" t="s">
        <v>27</v>
      </c>
      <c r="G1949" s="6"/>
      <c r="H1949" s="21" t="s">
        <v>33</v>
      </c>
      <c r="I1949" s="21"/>
      <c r="J1949" s="6" t="s">
        <v>32</v>
      </c>
    </row>
    <row r="1950" spans="1:10" x14ac:dyDescent="0.25">
      <c r="A1950" s="374" t="s">
        <v>1144</v>
      </c>
      <c r="B1950" s="341">
        <v>1</v>
      </c>
      <c r="C1950" s="341">
        <v>35000</v>
      </c>
      <c r="D1950" s="341"/>
      <c r="E1950" s="341"/>
      <c r="F1950" s="341"/>
      <c r="G1950" s="341"/>
      <c r="H1950" s="375" t="s">
        <v>109</v>
      </c>
      <c r="I1950" s="375"/>
      <c r="J1950" s="341">
        <v>4900</v>
      </c>
    </row>
    <row r="1951" spans="1:10" x14ac:dyDescent="0.25">
      <c r="A1951" s="374" t="s">
        <v>105</v>
      </c>
      <c r="B1951" s="341">
        <v>1</v>
      </c>
      <c r="C1951" s="341">
        <v>7000</v>
      </c>
      <c r="D1951" s="341"/>
      <c r="E1951" s="341"/>
      <c r="F1951" s="341"/>
      <c r="G1951" s="341"/>
      <c r="H1951" s="342"/>
      <c r="I1951" s="342"/>
      <c r="J1951" s="232" t="s">
        <v>1145</v>
      </c>
    </row>
    <row r="1952" spans="1:10" x14ac:dyDescent="0.25">
      <c r="A1952" s="374" t="s">
        <v>453</v>
      </c>
      <c r="B1952" s="341">
        <v>1</v>
      </c>
      <c r="C1952" s="341"/>
      <c r="D1952" s="341">
        <v>24500</v>
      </c>
      <c r="E1952" s="341">
        <v>1</v>
      </c>
      <c r="F1952" s="341">
        <v>4500</v>
      </c>
      <c r="G1952" s="341"/>
      <c r="H1952" s="342"/>
      <c r="I1952" s="342"/>
      <c r="J1952" s="232"/>
    </row>
    <row r="1953" spans="1:10" x14ac:dyDescent="0.25">
      <c r="A1953" s="374" t="s">
        <v>291</v>
      </c>
      <c r="B1953" s="341">
        <v>1</v>
      </c>
      <c r="C1953" s="341">
        <v>13400</v>
      </c>
      <c r="D1953" s="341"/>
      <c r="E1953" s="341">
        <v>1</v>
      </c>
      <c r="F1953" s="341">
        <v>4500</v>
      </c>
      <c r="G1953" s="341"/>
      <c r="H1953" s="349"/>
      <c r="I1953" s="349"/>
      <c r="J1953" s="143"/>
    </row>
    <row r="1954" spans="1:10" x14ac:dyDescent="0.25">
      <c r="A1954" s="374" t="s">
        <v>846</v>
      </c>
      <c r="B1954" s="341">
        <v>2</v>
      </c>
      <c r="C1954" s="341">
        <v>116000</v>
      </c>
      <c r="D1954" s="341"/>
      <c r="E1954" s="341"/>
      <c r="F1954" s="341"/>
      <c r="G1954" s="341"/>
      <c r="H1954" s="341"/>
      <c r="I1954" s="341"/>
      <c r="J1954" s="232"/>
    </row>
    <row r="1955" spans="1:10" x14ac:dyDescent="0.25">
      <c r="A1955" s="372"/>
      <c r="B1955" s="341"/>
      <c r="C1955" s="341"/>
      <c r="D1955" s="341"/>
      <c r="E1955" s="341"/>
      <c r="F1955" s="341"/>
      <c r="G1955" s="341"/>
      <c r="H1955" s="342"/>
      <c r="I1955" s="342"/>
      <c r="J1955" s="232"/>
    </row>
    <row r="1956" spans="1:10" x14ac:dyDescent="0.25">
      <c r="A1956" s="53" t="s">
        <v>1090</v>
      </c>
      <c r="B1956" s="213">
        <f t="shared" ref="B1956:J1956" si="49">SUM(B1950:B1955)</f>
        <v>6</v>
      </c>
      <c r="C1956" s="213">
        <f t="shared" si="49"/>
        <v>171400</v>
      </c>
      <c r="D1956" s="213">
        <f t="shared" si="49"/>
        <v>24500</v>
      </c>
      <c r="E1956" s="213">
        <f t="shared" si="49"/>
        <v>2</v>
      </c>
      <c r="F1956" s="213">
        <f t="shared" si="49"/>
        <v>9000</v>
      </c>
      <c r="G1956" s="213"/>
      <c r="H1956" s="213">
        <f t="shared" si="49"/>
        <v>0</v>
      </c>
      <c r="I1956" s="213"/>
      <c r="J1956" s="213">
        <f t="shared" si="49"/>
        <v>4900</v>
      </c>
    </row>
    <row r="1957" spans="1:10" x14ac:dyDescent="0.25">
      <c r="A1957" s="79"/>
      <c r="B1957" s="80"/>
      <c r="C1957" s="80"/>
      <c r="D1957" s="80"/>
      <c r="E1957" s="80"/>
      <c r="F1957" s="80"/>
      <c r="G1957" s="80"/>
      <c r="H1957" s="80"/>
      <c r="I1957" s="80"/>
      <c r="J1957" s="80"/>
    </row>
    <row r="1958" spans="1:10" x14ac:dyDescent="0.25">
      <c r="A1958" s="334"/>
      <c r="B1958" s="22"/>
      <c r="C1958" s="2205"/>
      <c r="D1958" s="2205"/>
      <c r="E1958" s="81"/>
      <c r="F1958" s="81"/>
      <c r="G1958" s="81"/>
      <c r="H1958" s="85"/>
      <c r="I1958" s="85"/>
      <c r="J1958" s="84"/>
    </row>
    <row r="1959" spans="1:10" x14ac:dyDescent="0.25">
      <c r="A1959" s="334">
        <f>C1956</f>
        <v>171400</v>
      </c>
      <c r="B1959" s="22" t="s">
        <v>38</v>
      </c>
      <c r="C1959" s="2205" t="s">
        <v>1147</v>
      </c>
      <c r="D1959" s="2205"/>
      <c r="E1959" s="2205"/>
    </row>
    <row r="1962" spans="1:10" x14ac:dyDescent="0.25">
      <c r="A1962" s="2203" t="s">
        <v>1148</v>
      </c>
      <c r="B1962" s="2204"/>
      <c r="C1962" s="2204"/>
      <c r="D1962" s="2204"/>
      <c r="E1962" s="2204"/>
      <c r="F1962" s="2204"/>
      <c r="G1962" s="2204"/>
      <c r="H1962" s="2204"/>
      <c r="I1962" s="2204"/>
      <c r="J1962" s="2204"/>
    </row>
    <row r="1963" spans="1:10" x14ac:dyDescent="0.25">
      <c r="A1963" s="6" t="s">
        <v>14</v>
      </c>
      <c r="B1963" s="6" t="s">
        <v>5</v>
      </c>
      <c r="C1963" s="6" t="s">
        <v>10</v>
      </c>
      <c r="D1963" s="6" t="s">
        <v>11</v>
      </c>
      <c r="E1963" s="6" t="s">
        <v>753</v>
      </c>
      <c r="F1963" s="6" t="s">
        <v>27</v>
      </c>
      <c r="G1963" s="6"/>
      <c r="H1963" s="21" t="s">
        <v>33</v>
      </c>
      <c r="I1963" s="21"/>
      <c r="J1963" s="6" t="s">
        <v>32</v>
      </c>
    </row>
    <row r="1964" spans="1:10" x14ac:dyDescent="0.25">
      <c r="A1964" s="376" t="s">
        <v>498</v>
      </c>
      <c r="B1964" s="377">
        <v>1</v>
      </c>
      <c r="C1964" s="377">
        <v>13800</v>
      </c>
      <c r="D1964" s="377"/>
      <c r="E1964" s="377"/>
      <c r="F1964" s="377"/>
      <c r="G1964" s="377"/>
      <c r="H1964" s="381" t="s">
        <v>109</v>
      </c>
      <c r="I1964" s="381"/>
      <c r="J1964" s="377">
        <v>4200</v>
      </c>
    </row>
    <row r="1965" spans="1:10" x14ac:dyDescent="0.25">
      <c r="A1965" s="376" t="s">
        <v>256</v>
      </c>
      <c r="B1965" s="377">
        <v>1</v>
      </c>
      <c r="C1965" s="377"/>
      <c r="D1965" s="377">
        <v>18600</v>
      </c>
      <c r="E1965" s="377"/>
      <c r="F1965" s="377"/>
      <c r="G1965" s="377"/>
      <c r="H1965" s="378">
        <v>1</v>
      </c>
      <c r="I1965" s="378"/>
      <c r="J1965" s="377">
        <v>5000</v>
      </c>
    </row>
    <row r="1966" spans="1:10" x14ac:dyDescent="0.25">
      <c r="A1966" s="376" t="s">
        <v>91</v>
      </c>
      <c r="B1966" s="377">
        <v>1</v>
      </c>
      <c r="C1966" s="377"/>
      <c r="D1966" s="377">
        <v>14300</v>
      </c>
      <c r="E1966" s="377">
        <v>1</v>
      </c>
      <c r="F1966" s="377">
        <v>4500</v>
      </c>
      <c r="G1966" s="377"/>
      <c r="H1966" s="378"/>
      <c r="I1966" s="378"/>
      <c r="J1966" s="377" t="s">
        <v>883</v>
      </c>
    </row>
    <row r="1967" spans="1:10" x14ac:dyDescent="0.25">
      <c r="A1967" s="376" t="s">
        <v>123</v>
      </c>
      <c r="B1967" s="377">
        <v>1</v>
      </c>
      <c r="C1967" s="377">
        <v>9800</v>
      </c>
      <c r="D1967" s="377"/>
      <c r="E1967" s="377">
        <v>1</v>
      </c>
      <c r="F1967" s="377">
        <v>4000</v>
      </c>
      <c r="G1967" s="377"/>
      <c r="H1967" s="378">
        <v>1</v>
      </c>
      <c r="I1967" s="378"/>
      <c r="J1967" s="377">
        <v>4000</v>
      </c>
    </row>
    <row r="1968" spans="1:10" x14ac:dyDescent="0.25">
      <c r="A1968" s="376" t="s">
        <v>1149</v>
      </c>
      <c r="B1968" s="377">
        <v>2</v>
      </c>
      <c r="C1968" s="377">
        <v>2000</v>
      </c>
      <c r="D1968" s="377">
        <v>100000</v>
      </c>
      <c r="E1968" s="377"/>
      <c r="F1968" s="377"/>
      <c r="G1968" s="377"/>
      <c r="H1968" s="378"/>
      <c r="I1968" s="378"/>
      <c r="J1968" s="377" t="s">
        <v>1035</v>
      </c>
    </row>
    <row r="1969" spans="1:11" x14ac:dyDescent="0.25">
      <c r="A1969" s="376" t="s">
        <v>1150</v>
      </c>
      <c r="B1969" s="377">
        <v>2</v>
      </c>
      <c r="C1969" s="377"/>
      <c r="D1969" s="377">
        <v>98000</v>
      </c>
      <c r="E1969" s="377"/>
      <c r="F1969" s="377"/>
      <c r="G1969" s="377"/>
      <c r="H1969" s="378"/>
      <c r="I1969" s="378"/>
      <c r="J1969" s="377"/>
    </row>
    <row r="1970" spans="1:11" x14ac:dyDescent="0.25">
      <c r="A1970" s="376" t="s">
        <v>247</v>
      </c>
      <c r="B1970" s="377">
        <v>1</v>
      </c>
      <c r="C1970" s="377">
        <v>24600</v>
      </c>
      <c r="D1970" s="377"/>
      <c r="E1970" s="377"/>
      <c r="F1970" s="377"/>
      <c r="G1970" s="377"/>
      <c r="H1970" s="378"/>
      <c r="I1970" s="378"/>
      <c r="J1970" s="377"/>
    </row>
    <row r="1971" spans="1:11" x14ac:dyDescent="0.25">
      <c r="A1971" s="380" t="s">
        <v>477</v>
      </c>
      <c r="B1971" s="377">
        <v>1</v>
      </c>
      <c r="C1971" s="377"/>
      <c r="D1971" s="377">
        <v>19000</v>
      </c>
      <c r="E1971" s="377">
        <v>1</v>
      </c>
      <c r="F1971" s="377">
        <v>5000</v>
      </c>
      <c r="G1971" s="377"/>
      <c r="H1971" s="378" t="s">
        <v>1151</v>
      </c>
      <c r="I1971" s="378"/>
      <c r="J1971" s="379">
        <v>340</v>
      </c>
    </row>
    <row r="1972" spans="1:11" x14ac:dyDescent="0.25">
      <c r="A1972" s="380" t="s">
        <v>91</v>
      </c>
      <c r="B1972" s="377">
        <v>1</v>
      </c>
      <c r="C1972" s="377">
        <v>14300</v>
      </c>
      <c r="D1972" s="377"/>
      <c r="E1972" s="377">
        <v>1</v>
      </c>
      <c r="F1972" s="377">
        <v>4500</v>
      </c>
      <c r="G1972" s="377"/>
      <c r="H1972" s="377"/>
      <c r="I1972" s="377"/>
      <c r="J1972" s="232"/>
    </row>
    <row r="1973" spans="1:11" x14ac:dyDescent="0.25">
      <c r="A1973" s="380" t="s">
        <v>90</v>
      </c>
      <c r="B1973" s="377">
        <v>1</v>
      </c>
      <c r="C1973" s="377">
        <v>22000</v>
      </c>
      <c r="D1973" s="377"/>
      <c r="E1973" s="377">
        <v>1</v>
      </c>
      <c r="F1973" s="377">
        <v>4000</v>
      </c>
      <c r="G1973" s="377"/>
      <c r="H1973" s="377"/>
      <c r="I1973" s="377"/>
      <c r="J1973" s="377"/>
    </row>
    <row r="1974" spans="1:11" x14ac:dyDescent="0.25">
      <c r="A1974" s="380" t="s">
        <v>132</v>
      </c>
      <c r="B1974" s="377">
        <v>1</v>
      </c>
      <c r="C1974" s="377"/>
      <c r="D1974" s="377">
        <v>13800</v>
      </c>
      <c r="E1974" s="377"/>
      <c r="F1974" s="377"/>
      <c r="G1974" s="377"/>
      <c r="H1974" s="378"/>
      <c r="I1974" s="378"/>
      <c r="J1974" s="377" t="s">
        <v>883</v>
      </c>
    </row>
    <row r="1975" spans="1:11" x14ac:dyDescent="0.25">
      <c r="A1975" s="382" t="s">
        <v>256</v>
      </c>
      <c r="B1975" s="377">
        <v>1</v>
      </c>
      <c r="C1975" s="377">
        <v>14100</v>
      </c>
      <c r="D1975" s="377"/>
      <c r="E1975" s="377">
        <v>1</v>
      </c>
      <c r="F1975" s="377">
        <v>4500</v>
      </c>
      <c r="G1975" s="377"/>
      <c r="H1975" s="378"/>
      <c r="I1975" s="378"/>
      <c r="J1975" s="377"/>
    </row>
    <row r="1976" spans="1:11" x14ac:dyDescent="0.25">
      <c r="A1976" s="53" t="s">
        <v>1090</v>
      </c>
      <c r="B1976" s="213">
        <f>SUM(B1964:B1975)</f>
        <v>14</v>
      </c>
      <c r="C1976" s="213">
        <f>SUM(C1964:C1975)</f>
        <v>100600</v>
      </c>
      <c r="D1976" s="213">
        <f t="shared" ref="D1976:J1976" si="50">SUM(D1964:D1974)</f>
        <v>263700</v>
      </c>
      <c r="E1976" s="213">
        <f>SUM(E1964:E1975)</f>
        <v>6</v>
      </c>
      <c r="F1976" s="213">
        <f>SUM(F1964:F1975)</f>
        <v>26500</v>
      </c>
      <c r="G1976" s="213"/>
      <c r="H1976" s="213">
        <f t="shared" si="50"/>
        <v>2</v>
      </c>
      <c r="I1976" s="213"/>
      <c r="J1976" s="213">
        <f t="shared" si="50"/>
        <v>13540</v>
      </c>
    </row>
    <row r="1977" spans="1:11" x14ac:dyDescent="0.25">
      <c r="A1977" s="79"/>
      <c r="B1977" s="80"/>
      <c r="C1977" s="80"/>
      <c r="D1977" s="80"/>
      <c r="E1977" s="80"/>
      <c r="F1977" s="80"/>
      <c r="G1977" s="80"/>
      <c r="H1977" s="80"/>
      <c r="I1977" s="80"/>
      <c r="J1977" s="80"/>
      <c r="K1977" s="18">
        <f>A1978-J1967-J1971</f>
        <v>96260</v>
      </c>
    </row>
    <row r="1978" spans="1:11" x14ac:dyDescent="0.25">
      <c r="A1978" s="334">
        <f>C1976</f>
        <v>100600</v>
      </c>
      <c r="B1978" s="22" t="s">
        <v>38</v>
      </c>
      <c r="C1978" s="2205" t="s">
        <v>1152</v>
      </c>
      <c r="D1978" s="2205"/>
      <c r="E1978" s="2205"/>
    </row>
    <row r="1981" spans="1:11" x14ac:dyDescent="0.25">
      <c r="A1981" s="2203" t="s">
        <v>1153</v>
      </c>
      <c r="B1981" s="2204"/>
      <c r="C1981" s="2204"/>
      <c r="D1981" s="2204"/>
      <c r="E1981" s="2204"/>
      <c r="F1981" s="2204"/>
      <c r="G1981" s="2204"/>
      <c r="H1981" s="2204"/>
      <c r="I1981" s="2204"/>
      <c r="J1981" s="2204"/>
    </row>
    <row r="1982" spans="1:11" x14ac:dyDescent="0.25">
      <c r="A1982" s="6" t="s">
        <v>14</v>
      </c>
      <c r="B1982" s="6" t="s">
        <v>5</v>
      </c>
      <c r="C1982" s="6" t="s">
        <v>10</v>
      </c>
      <c r="D1982" s="6" t="s">
        <v>11</v>
      </c>
      <c r="E1982" s="6" t="s">
        <v>753</v>
      </c>
      <c r="F1982" s="6" t="s">
        <v>27</v>
      </c>
      <c r="G1982" s="6"/>
      <c r="H1982" s="21" t="s">
        <v>33</v>
      </c>
      <c r="I1982" s="21"/>
      <c r="J1982" s="6" t="s">
        <v>32</v>
      </c>
    </row>
    <row r="1983" spans="1:11" x14ac:dyDescent="0.25">
      <c r="A1983" s="383" t="s">
        <v>91</v>
      </c>
      <c r="B1983" s="377">
        <v>1</v>
      </c>
      <c r="C1983" s="377"/>
      <c r="D1983" s="377">
        <v>14800</v>
      </c>
      <c r="E1983" s="377">
        <v>1</v>
      </c>
      <c r="F1983" s="377">
        <v>4000</v>
      </c>
      <c r="G1983" s="377"/>
      <c r="H1983" s="384" t="s">
        <v>109</v>
      </c>
      <c r="I1983" s="384"/>
      <c r="J1983" s="377">
        <v>3500</v>
      </c>
    </row>
    <row r="1984" spans="1:11" x14ac:dyDescent="0.25">
      <c r="A1984" s="383" t="s">
        <v>1154</v>
      </c>
      <c r="B1984" s="377">
        <v>1</v>
      </c>
      <c r="C1984" s="377">
        <v>11500</v>
      </c>
      <c r="D1984" s="377"/>
      <c r="E1984" s="377">
        <v>1</v>
      </c>
      <c r="F1984" s="377">
        <v>4000</v>
      </c>
      <c r="G1984" s="377"/>
      <c r="H1984" s="378"/>
      <c r="I1984" s="378"/>
      <c r="J1984" s="377"/>
    </row>
    <row r="1985" spans="1:10" x14ac:dyDescent="0.25">
      <c r="A1985" s="383" t="s">
        <v>291</v>
      </c>
      <c r="B1985" s="377">
        <v>1</v>
      </c>
      <c r="C1985" s="377">
        <v>13400</v>
      </c>
      <c r="D1985" s="377"/>
      <c r="E1985" s="377">
        <v>1</v>
      </c>
      <c r="F1985" s="377">
        <v>4500</v>
      </c>
      <c r="G1985" s="377"/>
      <c r="H1985" s="378"/>
      <c r="I1985" s="378"/>
      <c r="J1985" s="377"/>
    </row>
    <row r="1986" spans="1:10" x14ac:dyDescent="0.25">
      <c r="A1986" s="383" t="s">
        <v>701</v>
      </c>
      <c r="B1986" s="377">
        <v>1</v>
      </c>
      <c r="C1986" s="377">
        <v>12000</v>
      </c>
      <c r="D1986" s="377"/>
      <c r="E1986" s="377">
        <v>1</v>
      </c>
      <c r="F1986" s="377">
        <v>4500</v>
      </c>
      <c r="G1986" s="377"/>
      <c r="H1986" s="378"/>
      <c r="I1986" s="378"/>
      <c r="J1986" s="377"/>
    </row>
    <row r="1987" spans="1:10" x14ac:dyDescent="0.25">
      <c r="A1987" s="383" t="s">
        <v>292</v>
      </c>
      <c r="B1987" s="377">
        <v>2</v>
      </c>
      <c r="C1987" s="377"/>
      <c r="D1987" s="377">
        <v>50400</v>
      </c>
      <c r="E1987" s="377"/>
      <c r="F1987" s="377"/>
      <c r="G1987" s="377"/>
      <c r="H1987" s="378"/>
      <c r="I1987" s="378"/>
      <c r="J1987" s="377"/>
    </row>
    <row r="1988" spans="1:10" x14ac:dyDescent="0.25">
      <c r="A1988" s="383" t="s">
        <v>292</v>
      </c>
      <c r="B1988" s="377">
        <v>4</v>
      </c>
      <c r="C1988" s="377">
        <v>100800</v>
      </c>
      <c r="D1988" s="377"/>
      <c r="E1988" s="377"/>
      <c r="F1988" s="377"/>
      <c r="G1988" s="377"/>
      <c r="H1988" s="378"/>
      <c r="I1988" s="378"/>
      <c r="J1988" s="377"/>
    </row>
    <row r="1989" spans="1:10" x14ac:dyDescent="0.25">
      <c r="A1989" s="383" t="s">
        <v>291</v>
      </c>
      <c r="B1989" s="377">
        <v>1</v>
      </c>
      <c r="C1989" s="377"/>
      <c r="D1989" s="377">
        <v>13400</v>
      </c>
      <c r="E1989" s="377">
        <v>1</v>
      </c>
      <c r="F1989" s="377">
        <v>4500</v>
      </c>
      <c r="G1989" s="377"/>
      <c r="H1989" s="378"/>
      <c r="I1989" s="378"/>
      <c r="J1989" s="379"/>
    </row>
    <row r="1990" spans="1:10" x14ac:dyDescent="0.25">
      <c r="A1990" s="383" t="s">
        <v>1140</v>
      </c>
      <c r="B1990" s="377">
        <v>1</v>
      </c>
      <c r="C1990" s="377">
        <v>27000</v>
      </c>
      <c r="D1990" s="377"/>
      <c r="E1990" s="377">
        <v>1</v>
      </c>
      <c r="F1990" s="377">
        <v>5000</v>
      </c>
      <c r="G1990" s="377"/>
      <c r="H1990" s="377"/>
      <c r="I1990" s="377"/>
      <c r="J1990" s="232"/>
    </row>
    <row r="1991" spans="1:10" x14ac:dyDescent="0.25">
      <c r="A1991" s="383" t="s">
        <v>107</v>
      </c>
      <c r="B1991" s="377">
        <v>1</v>
      </c>
      <c r="C1991" s="377">
        <v>8000</v>
      </c>
      <c r="D1991" s="377"/>
      <c r="E1991" s="377">
        <v>1</v>
      </c>
      <c r="F1991" s="377">
        <v>4000</v>
      </c>
      <c r="G1991" s="377"/>
      <c r="H1991" s="377"/>
      <c r="I1991" s="377"/>
      <c r="J1991" s="385" t="s">
        <v>1155</v>
      </c>
    </row>
    <row r="1992" spans="1:10" x14ac:dyDescent="0.25">
      <c r="A1992" s="380"/>
      <c r="B1992" s="377"/>
      <c r="C1992" s="377"/>
      <c r="D1992" s="377"/>
      <c r="E1992" s="377"/>
      <c r="F1992" s="377"/>
      <c r="G1992" s="377"/>
      <c r="H1992" s="378"/>
      <c r="I1992" s="378"/>
      <c r="J1992" s="377"/>
    </row>
    <row r="1993" spans="1:10" x14ac:dyDescent="0.25">
      <c r="A1993" s="53" t="s">
        <v>1090</v>
      </c>
      <c r="B1993" s="213">
        <f t="shared" ref="B1993:J1993" si="51">SUM(B1983:B1992)</f>
        <v>13</v>
      </c>
      <c r="C1993" s="213">
        <f t="shared" si="51"/>
        <v>172700</v>
      </c>
      <c r="D1993" s="213">
        <f t="shared" si="51"/>
        <v>78600</v>
      </c>
      <c r="E1993" s="213">
        <f t="shared" si="51"/>
        <v>7</v>
      </c>
      <c r="F1993" s="213">
        <f t="shared" si="51"/>
        <v>30500</v>
      </c>
      <c r="G1993" s="213"/>
      <c r="H1993" s="213">
        <f t="shared" si="51"/>
        <v>0</v>
      </c>
      <c r="I1993" s="213"/>
      <c r="J1993" s="213">
        <f t="shared" si="51"/>
        <v>3500</v>
      </c>
    </row>
    <row r="1994" spans="1:10" x14ac:dyDescent="0.25">
      <c r="A1994" s="79"/>
      <c r="B1994" s="80"/>
      <c r="C1994" s="80"/>
      <c r="D1994" s="80"/>
      <c r="E1994" s="80"/>
      <c r="F1994" s="80"/>
      <c r="G1994" s="80"/>
      <c r="H1994" s="80"/>
      <c r="I1994" s="80"/>
      <c r="J1994" s="80"/>
    </row>
    <row r="1995" spans="1:10" x14ac:dyDescent="0.25">
      <c r="A1995" s="334">
        <f>C1993</f>
        <v>172700</v>
      </c>
      <c r="B1995" s="22" t="s">
        <v>38</v>
      </c>
      <c r="C1995" s="2205" t="s">
        <v>1152</v>
      </c>
      <c r="D1995" s="2205"/>
      <c r="E1995" s="2205"/>
    </row>
    <row r="1998" spans="1:10" x14ac:dyDescent="0.25">
      <c r="A1998" s="2203" t="s">
        <v>1156</v>
      </c>
      <c r="B1998" s="2204"/>
      <c r="C1998" s="2204"/>
      <c r="D1998" s="2204"/>
      <c r="E1998" s="2204"/>
      <c r="F1998" s="2204"/>
      <c r="G1998" s="2204"/>
      <c r="H1998" s="2204"/>
      <c r="I1998" s="2204"/>
      <c r="J1998" s="2204"/>
    </row>
    <row r="1999" spans="1:10" x14ac:dyDescent="0.25">
      <c r="A1999" s="6" t="s">
        <v>14</v>
      </c>
      <c r="B1999" s="6" t="s">
        <v>5</v>
      </c>
      <c r="C1999" s="6" t="s">
        <v>10</v>
      </c>
      <c r="D1999" s="6" t="s">
        <v>11</v>
      </c>
      <c r="E1999" s="6" t="s">
        <v>753</v>
      </c>
      <c r="F1999" s="6" t="s">
        <v>27</v>
      </c>
      <c r="G1999" s="6"/>
      <c r="H1999" s="21" t="s">
        <v>33</v>
      </c>
      <c r="I1999" s="21"/>
      <c r="J1999" s="6" t="s">
        <v>32</v>
      </c>
    </row>
    <row r="2000" spans="1:10" x14ac:dyDescent="0.25">
      <c r="A2000" s="386" t="s">
        <v>107</v>
      </c>
      <c r="B2000" s="377">
        <v>1</v>
      </c>
      <c r="C2000" s="377">
        <v>9800</v>
      </c>
      <c r="D2000" s="377"/>
      <c r="E2000" s="377">
        <v>1</v>
      </c>
      <c r="F2000" s="377">
        <v>4000</v>
      </c>
      <c r="G2000" s="377"/>
      <c r="H2000" s="388" t="s">
        <v>109</v>
      </c>
      <c r="I2000" s="388"/>
      <c r="J2000" s="377">
        <v>3500</v>
      </c>
    </row>
    <row r="2001" spans="1:10" x14ac:dyDescent="0.25">
      <c r="A2001" s="386" t="s">
        <v>101</v>
      </c>
      <c r="B2001" s="377">
        <v>1</v>
      </c>
      <c r="C2001" s="377">
        <v>12500</v>
      </c>
      <c r="D2001" s="377"/>
      <c r="E2001" s="377">
        <v>1</v>
      </c>
      <c r="F2001" s="377">
        <v>4000</v>
      </c>
      <c r="G2001" s="377"/>
      <c r="H2001" s="378"/>
      <c r="I2001" s="378"/>
      <c r="J2001" s="377"/>
    </row>
    <row r="2002" spans="1:10" x14ac:dyDescent="0.25">
      <c r="A2002" s="386" t="s">
        <v>179</v>
      </c>
      <c r="B2002" s="377">
        <v>1</v>
      </c>
      <c r="C2002" s="377"/>
      <c r="D2002" s="377">
        <v>25600</v>
      </c>
      <c r="E2002" s="377">
        <v>1</v>
      </c>
      <c r="F2002" s="377">
        <v>4000</v>
      </c>
      <c r="G2002" s="377"/>
      <c r="H2002" s="378"/>
      <c r="I2002" s="378"/>
      <c r="J2002" s="377"/>
    </row>
    <row r="2003" spans="1:10" x14ac:dyDescent="0.25">
      <c r="A2003" s="386" t="s">
        <v>609</v>
      </c>
      <c r="B2003" s="377">
        <v>1</v>
      </c>
      <c r="C2003" s="377">
        <v>14300</v>
      </c>
      <c r="D2003" s="377"/>
      <c r="E2003" s="377">
        <v>1</v>
      </c>
      <c r="F2003" s="377">
        <v>4500</v>
      </c>
      <c r="G2003" s="377"/>
      <c r="H2003" s="378"/>
      <c r="I2003" s="378"/>
      <c r="J2003" s="377"/>
    </row>
    <row r="2004" spans="1:10" x14ac:dyDescent="0.25">
      <c r="A2004" s="386" t="s">
        <v>107</v>
      </c>
      <c r="B2004" s="377">
        <v>1</v>
      </c>
      <c r="C2004" s="377"/>
      <c r="D2004" s="377">
        <v>13800</v>
      </c>
      <c r="E2004" s="377"/>
      <c r="F2004" s="377"/>
      <c r="G2004" s="377"/>
      <c r="H2004" s="378"/>
      <c r="I2004" s="378"/>
      <c r="J2004" s="387" t="s">
        <v>1157</v>
      </c>
    </row>
    <row r="2005" spans="1:10" x14ac:dyDescent="0.25">
      <c r="A2005" s="386" t="s">
        <v>477</v>
      </c>
      <c r="B2005" s="377">
        <v>1</v>
      </c>
      <c r="C2005" s="377">
        <v>19000</v>
      </c>
      <c r="D2005" s="377"/>
      <c r="E2005" s="377">
        <v>1</v>
      </c>
      <c r="F2005" s="377">
        <v>5000</v>
      </c>
      <c r="G2005" s="377"/>
      <c r="H2005" s="378"/>
      <c r="I2005" s="378"/>
      <c r="J2005" s="377"/>
    </row>
    <row r="2006" spans="1:10" x14ac:dyDescent="0.25">
      <c r="A2006" s="386" t="s">
        <v>1158</v>
      </c>
      <c r="B2006" s="377">
        <v>2</v>
      </c>
      <c r="C2006" s="377">
        <v>50000</v>
      </c>
      <c r="D2006" s="377"/>
      <c r="E2006" s="377"/>
      <c r="F2006" s="377"/>
      <c r="G2006" s="377"/>
      <c r="H2006" s="378"/>
      <c r="I2006" s="378"/>
      <c r="J2006" s="379"/>
    </row>
    <row r="2007" spans="1:10" x14ac:dyDescent="0.25">
      <c r="A2007" s="386" t="s">
        <v>291</v>
      </c>
      <c r="B2007" s="377">
        <v>1</v>
      </c>
      <c r="C2007" s="377">
        <v>13400</v>
      </c>
      <c r="D2007" s="377"/>
      <c r="E2007" s="377">
        <v>1</v>
      </c>
      <c r="F2007" s="377">
        <v>4500</v>
      </c>
      <c r="G2007" s="377"/>
      <c r="H2007" s="377"/>
      <c r="I2007" s="377"/>
      <c r="J2007" s="232"/>
    </row>
    <row r="2008" spans="1:10" x14ac:dyDescent="0.25">
      <c r="A2008" s="386" t="s">
        <v>1159</v>
      </c>
      <c r="B2008" s="377">
        <v>1</v>
      </c>
      <c r="C2008" s="377">
        <v>28500</v>
      </c>
      <c r="D2008" s="377"/>
      <c r="E2008" s="377">
        <v>1</v>
      </c>
      <c r="F2008" s="377">
        <v>4500</v>
      </c>
      <c r="G2008" s="377"/>
      <c r="H2008" s="377"/>
      <c r="I2008" s="377"/>
      <c r="J2008" s="385"/>
    </row>
    <row r="2009" spans="1:10" x14ac:dyDescent="0.25">
      <c r="A2009" s="389" t="s">
        <v>631</v>
      </c>
      <c r="B2009" s="377">
        <v>1</v>
      </c>
      <c r="C2009" s="377">
        <v>17000</v>
      </c>
      <c r="D2009" s="377"/>
      <c r="E2009" s="377"/>
      <c r="F2009" s="377"/>
      <c r="G2009" s="377"/>
      <c r="H2009" s="377"/>
      <c r="I2009" s="377"/>
      <c r="J2009" s="385"/>
    </row>
    <row r="2010" spans="1:10" x14ac:dyDescent="0.25">
      <c r="A2010" s="386" t="s">
        <v>609</v>
      </c>
      <c r="B2010" s="377">
        <v>1</v>
      </c>
      <c r="C2010" s="377">
        <v>14300</v>
      </c>
      <c r="D2010" s="377"/>
      <c r="E2010" s="377">
        <v>1</v>
      </c>
      <c r="F2010" s="377">
        <v>4500</v>
      </c>
      <c r="G2010" s="377"/>
      <c r="H2010" s="378"/>
      <c r="I2010" s="378"/>
      <c r="J2010" s="377"/>
    </row>
    <row r="2011" spans="1:10" x14ac:dyDescent="0.25">
      <c r="A2011" s="53" t="s">
        <v>1090</v>
      </c>
      <c r="B2011" s="213">
        <f t="shared" ref="B2011:J2011" si="52">SUM(B2000:B2010)</f>
        <v>12</v>
      </c>
      <c r="C2011" s="213">
        <f t="shared" si="52"/>
        <v>178800</v>
      </c>
      <c r="D2011" s="213">
        <f t="shared" si="52"/>
        <v>39400</v>
      </c>
      <c r="E2011" s="213">
        <f t="shared" si="52"/>
        <v>8</v>
      </c>
      <c r="F2011" s="213">
        <f t="shared" si="52"/>
        <v>35000</v>
      </c>
      <c r="G2011" s="213"/>
      <c r="H2011" s="213">
        <f t="shared" si="52"/>
        <v>0</v>
      </c>
      <c r="I2011" s="213"/>
      <c r="J2011" s="213">
        <f t="shared" si="52"/>
        <v>3500</v>
      </c>
    </row>
    <row r="2012" spans="1:10" x14ac:dyDescent="0.25">
      <c r="A2012" s="79"/>
      <c r="B2012" s="80"/>
      <c r="C2012" s="80"/>
      <c r="D2012" s="80"/>
      <c r="E2012" s="80"/>
      <c r="F2012" s="80"/>
      <c r="G2012" s="80"/>
      <c r="H2012" s="80"/>
      <c r="I2012" s="80"/>
      <c r="J2012" s="80"/>
    </row>
    <row r="2013" spans="1:10" x14ac:dyDescent="0.25">
      <c r="A2013" s="334">
        <f>C2011</f>
        <v>178800</v>
      </c>
      <c r="B2013" s="22" t="s">
        <v>38</v>
      </c>
      <c r="C2013" s="2205" t="s">
        <v>1152</v>
      </c>
      <c r="D2013" s="2205"/>
      <c r="E2013" s="2205"/>
    </row>
    <row r="2016" spans="1:10" x14ac:dyDescent="0.25">
      <c r="A2016" s="2203" t="s">
        <v>1160</v>
      </c>
      <c r="B2016" s="2204"/>
      <c r="C2016" s="2204"/>
      <c r="D2016" s="2204"/>
      <c r="E2016" s="2204"/>
      <c r="F2016" s="2204"/>
      <c r="G2016" s="2204"/>
      <c r="H2016" s="2204"/>
      <c r="I2016" s="2204"/>
      <c r="J2016" s="2204"/>
    </row>
    <row r="2017" spans="1:11" x14ac:dyDescent="0.25">
      <c r="A2017" s="6" t="s">
        <v>14</v>
      </c>
      <c r="B2017" s="6" t="s">
        <v>5</v>
      </c>
      <c r="C2017" s="6" t="s">
        <v>10</v>
      </c>
      <c r="D2017" s="6" t="s">
        <v>11</v>
      </c>
      <c r="E2017" s="6" t="s">
        <v>753</v>
      </c>
      <c r="F2017" s="6" t="s">
        <v>27</v>
      </c>
      <c r="G2017" s="6"/>
      <c r="H2017" s="21" t="s">
        <v>33</v>
      </c>
      <c r="I2017" s="21"/>
      <c r="J2017" s="6" t="s">
        <v>32</v>
      </c>
    </row>
    <row r="2018" spans="1:11" x14ac:dyDescent="0.25">
      <c r="A2018" s="389" t="s">
        <v>248</v>
      </c>
      <c r="B2018" s="377">
        <v>1</v>
      </c>
      <c r="C2018" s="377">
        <v>19600</v>
      </c>
      <c r="D2018" s="377"/>
      <c r="E2018" s="377">
        <v>1</v>
      </c>
      <c r="F2018" s="377">
        <v>5000</v>
      </c>
      <c r="G2018" s="377"/>
      <c r="H2018" s="390" t="s">
        <v>109</v>
      </c>
      <c r="I2018" s="390"/>
      <c r="J2018" s="377">
        <v>2100</v>
      </c>
    </row>
    <row r="2019" spans="1:11" x14ac:dyDescent="0.25">
      <c r="A2019" s="392" t="s">
        <v>107</v>
      </c>
      <c r="B2019" s="377">
        <v>1</v>
      </c>
      <c r="C2019" s="377">
        <v>9800</v>
      </c>
      <c r="D2019" s="377"/>
      <c r="E2019" s="377">
        <v>1</v>
      </c>
      <c r="F2019" s="377">
        <v>4000</v>
      </c>
      <c r="G2019" s="377"/>
      <c r="H2019" s="390">
        <v>1</v>
      </c>
      <c r="I2019" s="390"/>
      <c r="J2019" s="391">
        <v>5000</v>
      </c>
    </row>
    <row r="2020" spans="1:11" x14ac:dyDescent="0.25">
      <c r="A2020" s="389" t="s">
        <v>919</v>
      </c>
      <c r="B2020" s="377">
        <v>1</v>
      </c>
      <c r="C2020" s="377">
        <v>12000</v>
      </c>
      <c r="D2020" s="377"/>
      <c r="E2020" s="377">
        <v>1</v>
      </c>
      <c r="F2020" s="377">
        <v>2000</v>
      </c>
      <c r="G2020" s="377"/>
      <c r="H2020" s="378">
        <v>1</v>
      </c>
      <c r="I2020" s="378"/>
      <c r="J2020" s="377">
        <v>4000</v>
      </c>
    </row>
    <row r="2021" spans="1:11" x14ac:dyDescent="0.25">
      <c r="A2021" s="389" t="s">
        <v>641</v>
      </c>
      <c r="B2021" s="377">
        <v>1</v>
      </c>
      <c r="C2021" s="377"/>
      <c r="D2021" s="377">
        <v>9800</v>
      </c>
      <c r="E2021" s="377">
        <v>1</v>
      </c>
      <c r="F2021" s="377">
        <v>4000</v>
      </c>
      <c r="G2021" s="377"/>
      <c r="H2021" s="378"/>
      <c r="I2021" s="378"/>
      <c r="J2021" s="391" t="s">
        <v>883</v>
      </c>
    </row>
    <row r="2022" spans="1:11" x14ac:dyDescent="0.25">
      <c r="A2022" s="389" t="s">
        <v>266</v>
      </c>
      <c r="B2022" s="377">
        <v>1</v>
      </c>
      <c r="C2022" s="377">
        <v>10000</v>
      </c>
      <c r="D2022" s="377"/>
      <c r="E2022" s="377">
        <v>1</v>
      </c>
      <c r="F2022" s="377">
        <v>4500</v>
      </c>
      <c r="G2022" s="377"/>
      <c r="H2022" s="378">
        <v>1</v>
      </c>
      <c r="I2022" s="378"/>
      <c r="J2022" s="387">
        <v>4000</v>
      </c>
    </row>
    <row r="2023" spans="1:11" x14ac:dyDescent="0.25">
      <c r="A2023" s="389" t="s">
        <v>291</v>
      </c>
      <c r="B2023" s="377">
        <v>1</v>
      </c>
      <c r="C2023" s="377">
        <v>17900</v>
      </c>
      <c r="D2023" s="377"/>
      <c r="E2023" s="377"/>
      <c r="F2023" s="377"/>
      <c r="G2023" s="377"/>
      <c r="H2023" s="397" t="s">
        <v>1168</v>
      </c>
      <c r="I2023" s="397"/>
      <c r="J2023" s="391">
        <v>300</v>
      </c>
    </row>
    <row r="2024" spans="1:11" x14ac:dyDescent="0.25">
      <c r="A2024" s="389" t="s">
        <v>256</v>
      </c>
      <c r="B2024" s="377">
        <v>1</v>
      </c>
      <c r="C2024" s="377">
        <v>14600</v>
      </c>
      <c r="D2024" s="377"/>
      <c r="E2024" s="377">
        <v>1</v>
      </c>
      <c r="F2024" s="377">
        <v>4000</v>
      </c>
      <c r="G2024" s="377"/>
      <c r="H2024" s="378"/>
      <c r="I2024" s="378"/>
      <c r="J2024" s="379"/>
    </row>
    <row r="2025" spans="1:11" x14ac:dyDescent="0.25">
      <c r="A2025" s="392" t="s">
        <v>107</v>
      </c>
      <c r="B2025" s="377">
        <v>1</v>
      </c>
      <c r="C2025" s="377">
        <v>9800</v>
      </c>
      <c r="D2025" s="377"/>
      <c r="E2025" s="377">
        <v>1</v>
      </c>
      <c r="F2025" s="377">
        <v>4000</v>
      </c>
      <c r="G2025" s="377"/>
      <c r="H2025" s="377"/>
      <c r="I2025" s="377"/>
      <c r="J2025" s="232"/>
    </row>
    <row r="2026" spans="1:11" x14ac:dyDescent="0.25">
      <c r="A2026" s="393" t="s">
        <v>93</v>
      </c>
      <c r="B2026" s="377">
        <v>1</v>
      </c>
      <c r="C2026" s="377">
        <v>18500</v>
      </c>
      <c r="D2026" s="377"/>
      <c r="E2026" s="377"/>
      <c r="F2026" s="377"/>
      <c r="G2026" s="377"/>
      <c r="H2026" s="377"/>
      <c r="I2026" s="377"/>
      <c r="J2026" s="394" t="s">
        <v>1163</v>
      </c>
    </row>
    <row r="2027" spans="1:11" x14ac:dyDescent="0.25">
      <c r="A2027" s="393" t="s">
        <v>1004</v>
      </c>
      <c r="B2027" s="377">
        <v>1</v>
      </c>
      <c r="C2027" s="377">
        <v>19500</v>
      </c>
      <c r="D2027" s="377"/>
      <c r="E2027" s="377">
        <v>1</v>
      </c>
      <c r="F2027" s="377">
        <v>5000</v>
      </c>
      <c r="G2027" s="377"/>
      <c r="H2027" s="377"/>
      <c r="I2027" s="377"/>
      <c r="J2027" s="394" t="s">
        <v>1162</v>
      </c>
    </row>
    <row r="2028" spans="1:11" x14ac:dyDescent="0.25">
      <c r="A2028" s="393" t="s">
        <v>588</v>
      </c>
      <c r="B2028" s="377">
        <v>1</v>
      </c>
      <c r="C2028" s="377">
        <v>14500</v>
      </c>
      <c r="D2028" s="377"/>
      <c r="E2028" s="377"/>
      <c r="F2028" s="377"/>
      <c r="G2028" s="377"/>
      <c r="H2028" s="377"/>
      <c r="I2028" s="377"/>
      <c r="J2028" s="385"/>
    </row>
    <row r="2029" spans="1:11" x14ac:dyDescent="0.25">
      <c r="A2029" s="393" t="s">
        <v>799</v>
      </c>
      <c r="B2029" s="377">
        <v>1</v>
      </c>
      <c r="C2029" s="377">
        <v>13000</v>
      </c>
      <c r="D2029" s="377"/>
      <c r="E2029" s="377">
        <v>1</v>
      </c>
      <c r="F2029" s="377">
        <v>2000</v>
      </c>
      <c r="G2029" s="377"/>
      <c r="H2029" s="377"/>
      <c r="I2029" s="377"/>
      <c r="J2029" s="385"/>
    </row>
    <row r="2030" spans="1:11" x14ac:dyDescent="0.25">
      <c r="A2030" s="395" t="s">
        <v>1140</v>
      </c>
      <c r="B2030" s="377">
        <v>1</v>
      </c>
      <c r="C2030" s="377">
        <v>27500</v>
      </c>
      <c r="D2030" s="377"/>
      <c r="E2030" s="377">
        <v>1</v>
      </c>
      <c r="F2030" s="377">
        <v>5000</v>
      </c>
      <c r="G2030" s="377"/>
      <c r="H2030" s="378"/>
      <c r="I2030" s="378"/>
      <c r="J2030" s="377"/>
    </row>
    <row r="2031" spans="1:11" x14ac:dyDescent="0.25">
      <c r="A2031" s="53" t="s">
        <v>1090</v>
      </c>
      <c r="B2031" s="213">
        <f t="shared" ref="B2031:J2031" si="53">SUM(B2018:B2030)</f>
        <v>13</v>
      </c>
      <c r="C2031" s="213">
        <f t="shared" si="53"/>
        <v>186700</v>
      </c>
      <c r="D2031" s="213">
        <f t="shared" si="53"/>
        <v>9800</v>
      </c>
      <c r="E2031" s="213">
        <f t="shared" si="53"/>
        <v>10</v>
      </c>
      <c r="F2031" s="213">
        <f t="shared" si="53"/>
        <v>39500</v>
      </c>
      <c r="G2031" s="213"/>
      <c r="H2031" s="213">
        <f t="shared" si="53"/>
        <v>3</v>
      </c>
      <c r="I2031" s="213"/>
      <c r="J2031" s="213">
        <f t="shared" si="53"/>
        <v>15400</v>
      </c>
    </row>
    <row r="2032" spans="1:11" x14ac:dyDescent="0.25">
      <c r="A2032" s="79"/>
      <c r="B2032" s="80"/>
      <c r="C2032" s="80"/>
      <c r="D2032" s="80"/>
      <c r="E2032" s="80"/>
      <c r="F2032" s="80"/>
      <c r="G2032" s="80"/>
      <c r="H2032" s="80"/>
      <c r="I2032" s="80"/>
      <c r="J2032" s="80"/>
      <c r="K2032" s="18">
        <f>A2033-J2031</f>
        <v>171300</v>
      </c>
    </row>
    <row r="2033" spans="1:11" x14ac:dyDescent="0.25">
      <c r="A2033" s="334">
        <f>C2031</f>
        <v>186700</v>
      </c>
      <c r="B2033" s="22" t="s">
        <v>38</v>
      </c>
      <c r="C2033" s="2205" t="s">
        <v>1161</v>
      </c>
      <c r="D2033" s="2205"/>
      <c r="E2033" s="2205"/>
    </row>
    <row r="2037" spans="1:11" x14ac:dyDescent="0.25">
      <c r="A2037" s="2203" t="s">
        <v>1164</v>
      </c>
      <c r="B2037" s="2204"/>
      <c r="C2037" s="2204"/>
      <c r="D2037" s="2204"/>
      <c r="E2037" s="2204"/>
      <c r="F2037" s="2204"/>
      <c r="G2037" s="2204"/>
      <c r="H2037" s="2204"/>
      <c r="I2037" s="2204"/>
      <c r="J2037" s="2204"/>
    </row>
    <row r="2038" spans="1:11" x14ac:dyDescent="0.25">
      <c r="A2038" s="6" t="s">
        <v>14</v>
      </c>
      <c r="B2038" s="6" t="s">
        <v>5</v>
      </c>
      <c r="C2038" s="6" t="s">
        <v>10</v>
      </c>
      <c r="D2038" s="6" t="s">
        <v>11</v>
      </c>
      <c r="E2038" s="6" t="s">
        <v>753</v>
      </c>
      <c r="F2038" s="6" t="s">
        <v>27</v>
      </c>
      <c r="G2038" s="6"/>
      <c r="H2038" s="21" t="s">
        <v>33</v>
      </c>
      <c r="I2038" s="21"/>
      <c r="J2038" s="6" t="s">
        <v>32</v>
      </c>
    </row>
    <row r="2039" spans="1:11" x14ac:dyDescent="0.25">
      <c r="A2039" s="396" t="s">
        <v>1165</v>
      </c>
      <c r="B2039" s="377">
        <v>1</v>
      </c>
      <c r="C2039" s="377">
        <v>15000</v>
      </c>
      <c r="D2039" s="377"/>
      <c r="E2039" s="377"/>
      <c r="F2039" s="377"/>
      <c r="G2039" s="377"/>
      <c r="H2039" s="397" t="s">
        <v>109</v>
      </c>
      <c r="I2039" s="397"/>
      <c r="J2039" s="377">
        <v>1400</v>
      </c>
    </row>
    <row r="2040" spans="1:11" x14ac:dyDescent="0.25">
      <c r="A2040" s="396" t="s">
        <v>1166</v>
      </c>
      <c r="B2040" s="377">
        <v>1</v>
      </c>
      <c r="C2040" s="377">
        <v>12500</v>
      </c>
      <c r="D2040" s="377"/>
      <c r="E2040" s="377">
        <v>1</v>
      </c>
      <c r="F2040" s="377">
        <v>4000</v>
      </c>
      <c r="G2040" s="377"/>
      <c r="H2040" s="397" t="s">
        <v>1168</v>
      </c>
      <c r="I2040" s="397"/>
      <c r="J2040" s="391">
        <v>300</v>
      </c>
    </row>
    <row r="2041" spans="1:11" x14ac:dyDescent="0.25">
      <c r="A2041" s="396" t="s">
        <v>1167</v>
      </c>
      <c r="B2041" s="377">
        <v>1</v>
      </c>
      <c r="C2041" s="377"/>
      <c r="D2041" s="377">
        <v>14100</v>
      </c>
      <c r="E2041" s="377">
        <v>1</v>
      </c>
      <c r="F2041" s="377">
        <v>4500</v>
      </c>
      <c r="G2041" s="377"/>
      <c r="H2041" s="378"/>
      <c r="I2041" s="378"/>
      <c r="J2041" s="377"/>
    </row>
    <row r="2042" spans="1:11" x14ac:dyDescent="0.25">
      <c r="A2042" s="396" t="s">
        <v>563</v>
      </c>
      <c r="B2042" s="377">
        <v>1</v>
      </c>
      <c r="C2042" s="377"/>
      <c r="D2042" s="377">
        <v>14300</v>
      </c>
      <c r="E2042" s="377">
        <v>1</v>
      </c>
      <c r="F2042" s="377">
        <v>4500</v>
      </c>
      <c r="G2042" s="377"/>
      <c r="H2042" s="378"/>
      <c r="I2042" s="378"/>
      <c r="J2042" s="391"/>
    </row>
    <row r="2043" spans="1:11" x14ac:dyDescent="0.25">
      <c r="A2043" s="396" t="s">
        <v>330</v>
      </c>
      <c r="B2043" s="377">
        <v>1</v>
      </c>
      <c r="C2043" s="377">
        <v>25000</v>
      </c>
      <c r="D2043" s="377"/>
      <c r="E2043" s="377">
        <v>1</v>
      </c>
      <c r="F2043" s="377">
        <v>5000</v>
      </c>
      <c r="G2043" s="377"/>
      <c r="H2043" s="378"/>
      <c r="I2043" s="378"/>
      <c r="J2043" s="387"/>
    </row>
    <row r="2044" spans="1:11" x14ac:dyDescent="0.25">
      <c r="A2044" s="396" t="s">
        <v>563</v>
      </c>
      <c r="B2044" s="377">
        <v>1</v>
      </c>
      <c r="C2044" s="377">
        <v>18800</v>
      </c>
      <c r="D2044" s="377"/>
      <c r="E2044" s="377"/>
      <c r="F2044" s="377"/>
      <c r="G2044" s="377"/>
      <c r="H2044" s="378"/>
      <c r="I2044" s="378"/>
      <c r="J2044" s="377"/>
    </row>
    <row r="2045" spans="1:11" x14ac:dyDescent="0.25">
      <c r="A2045" s="396" t="s">
        <v>641</v>
      </c>
      <c r="B2045" s="377">
        <v>1</v>
      </c>
      <c r="C2045" s="377">
        <v>13800</v>
      </c>
      <c r="D2045" s="377"/>
      <c r="E2045" s="377"/>
      <c r="F2045" s="377"/>
      <c r="G2045" s="377"/>
      <c r="H2045" s="378"/>
      <c r="I2045" s="378"/>
      <c r="J2045" s="379"/>
    </row>
    <row r="2046" spans="1:11" ht="45" x14ac:dyDescent="0.25">
      <c r="A2046" s="398" t="s">
        <v>1169</v>
      </c>
      <c r="B2046" s="377">
        <v>1</v>
      </c>
      <c r="C2046" s="377"/>
      <c r="D2046" s="377"/>
      <c r="E2046" s="377"/>
      <c r="F2046" s="377"/>
      <c r="G2046" s="377"/>
      <c r="H2046" s="377"/>
      <c r="I2046" s="377"/>
      <c r="J2046" s="232"/>
    </row>
    <row r="2047" spans="1:11" x14ac:dyDescent="0.25">
      <c r="A2047" s="53" t="s">
        <v>1090</v>
      </c>
      <c r="B2047" s="213">
        <f t="shared" ref="B2047:J2047" si="54">SUM(B2039:B2046)</f>
        <v>8</v>
      </c>
      <c r="C2047" s="213">
        <f t="shared" si="54"/>
        <v>85100</v>
      </c>
      <c r="D2047" s="213">
        <f t="shared" si="54"/>
        <v>28400</v>
      </c>
      <c r="E2047" s="213">
        <f t="shared" si="54"/>
        <v>4</v>
      </c>
      <c r="F2047" s="213">
        <f t="shared" si="54"/>
        <v>18000</v>
      </c>
      <c r="G2047" s="213"/>
      <c r="H2047" s="213">
        <f t="shared" si="54"/>
        <v>0</v>
      </c>
      <c r="I2047" s="213"/>
      <c r="J2047" s="213">
        <f t="shared" si="54"/>
        <v>1700</v>
      </c>
    </row>
    <row r="2048" spans="1:11" x14ac:dyDescent="0.25">
      <c r="A2048" s="79"/>
      <c r="B2048" s="80"/>
      <c r="C2048" s="80"/>
      <c r="D2048" s="80"/>
      <c r="E2048" s="80"/>
      <c r="F2048" s="80"/>
      <c r="G2048" s="80"/>
      <c r="H2048" s="80"/>
      <c r="I2048" s="80"/>
      <c r="J2048" s="80"/>
      <c r="K2048" s="18">
        <f>A2049-J2047</f>
        <v>83400</v>
      </c>
    </row>
    <row r="2049" spans="1:10" x14ac:dyDescent="0.25">
      <c r="A2049" s="334">
        <f>C2047</f>
        <v>85100</v>
      </c>
      <c r="B2049" s="22" t="s">
        <v>38</v>
      </c>
      <c r="C2049" s="2205" t="s">
        <v>1161</v>
      </c>
      <c r="D2049" s="2205"/>
      <c r="E2049" s="2205"/>
    </row>
    <row r="2054" spans="1:10" x14ac:dyDescent="0.25">
      <c r="A2054" s="2203" t="s">
        <v>1170</v>
      </c>
      <c r="B2054" s="2204"/>
      <c r="C2054" s="2204"/>
      <c r="D2054" s="2204"/>
      <c r="E2054" s="2204"/>
      <c r="F2054" s="2204"/>
      <c r="G2054" s="2204"/>
      <c r="H2054" s="2204"/>
      <c r="I2054" s="2204"/>
      <c r="J2054" s="2204"/>
    </row>
    <row r="2055" spans="1:10" x14ac:dyDescent="0.25">
      <c r="A2055" s="6" t="s">
        <v>14</v>
      </c>
      <c r="B2055" s="6" t="s">
        <v>5</v>
      </c>
      <c r="C2055" s="6" t="s">
        <v>10</v>
      </c>
      <c r="D2055" s="6" t="s">
        <v>11</v>
      </c>
      <c r="E2055" s="6" t="s">
        <v>753</v>
      </c>
      <c r="F2055" s="6" t="s">
        <v>27</v>
      </c>
      <c r="G2055" s="6"/>
      <c r="H2055" s="21" t="s">
        <v>33</v>
      </c>
      <c r="I2055" s="21"/>
      <c r="J2055" s="6" t="s">
        <v>32</v>
      </c>
    </row>
    <row r="2056" spans="1:10" x14ac:dyDescent="0.25">
      <c r="A2056" s="399" t="s">
        <v>449</v>
      </c>
      <c r="B2056" s="377">
        <v>1</v>
      </c>
      <c r="C2056" s="377">
        <v>21900</v>
      </c>
      <c r="D2056" s="377"/>
      <c r="E2056" s="377"/>
      <c r="F2056" s="377"/>
      <c r="G2056" s="377"/>
      <c r="H2056" s="397">
        <v>1</v>
      </c>
      <c r="I2056" s="397"/>
      <c r="J2056" s="377">
        <v>5000</v>
      </c>
    </row>
    <row r="2057" spans="1:10" x14ac:dyDescent="0.25">
      <c r="A2057" s="399" t="s">
        <v>441</v>
      </c>
      <c r="B2057" s="377">
        <v>1</v>
      </c>
      <c r="C2057" s="377">
        <v>19600</v>
      </c>
      <c r="D2057" s="377"/>
      <c r="E2057" s="377">
        <v>1</v>
      </c>
      <c r="F2057" s="377">
        <v>5000</v>
      </c>
      <c r="G2057" s="377"/>
      <c r="H2057" s="397">
        <v>1</v>
      </c>
      <c r="I2057" s="397"/>
      <c r="J2057" s="391">
        <v>5000</v>
      </c>
    </row>
    <row r="2058" spans="1:10" x14ac:dyDescent="0.25">
      <c r="A2058" s="399" t="s">
        <v>563</v>
      </c>
      <c r="B2058" s="377">
        <v>1</v>
      </c>
      <c r="C2058" s="377">
        <v>14300</v>
      </c>
      <c r="D2058" s="377"/>
      <c r="E2058" s="377">
        <v>1</v>
      </c>
      <c r="F2058" s="377">
        <v>4500</v>
      </c>
      <c r="G2058" s="377"/>
      <c r="H2058" s="400" t="s">
        <v>109</v>
      </c>
      <c r="I2058" s="400"/>
      <c r="J2058" s="377">
        <v>4900</v>
      </c>
    </row>
    <row r="2059" spans="1:10" x14ac:dyDescent="0.25">
      <c r="A2059" s="399" t="s">
        <v>993</v>
      </c>
      <c r="B2059" s="377">
        <v>1</v>
      </c>
      <c r="C2059" s="377">
        <v>16100</v>
      </c>
      <c r="D2059" s="377"/>
      <c r="E2059" s="377"/>
      <c r="F2059" s="377"/>
      <c r="G2059" s="377"/>
      <c r="H2059" s="400" t="s">
        <v>1172</v>
      </c>
      <c r="I2059" s="400"/>
      <c r="J2059" s="391">
        <v>2000</v>
      </c>
    </row>
    <row r="2060" spans="1:10" x14ac:dyDescent="0.25">
      <c r="A2060" s="399" t="s">
        <v>107</v>
      </c>
      <c r="B2060" s="377">
        <v>1</v>
      </c>
      <c r="C2060" s="377">
        <v>9800</v>
      </c>
      <c r="D2060" s="377"/>
      <c r="E2060" s="377">
        <v>1</v>
      </c>
      <c r="F2060" s="377">
        <v>4000</v>
      </c>
      <c r="G2060" s="377"/>
      <c r="H2060" s="378"/>
      <c r="I2060" s="378"/>
      <c r="J2060" s="387"/>
    </row>
    <row r="2061" spans="1:10" x14ac:dyDescent="0.25">
      <c r="A2061" s="399" t="s">
        <v>993</v>
      </c>
      <c r="B2061" s="377">
        <v>1</v>
      </c>
      <c r="C2061" s="377">
        <v>12000</v>
      </c>
      <c r="D2061" s="377"/>
      <c r="E2061" s="377">
        <v>1</v>
      </c>
      <c r="F2061" s="377">
        <v>4000</v>
      </c>
      <c r="G2061" s="377"/>
      <c r="H2061" s="378"/>
      <c r="I2061" s="378"/>
      <c r="J2061" s="377"/>
    </row>
    <row r="2062" spans="1:10" x14ac:dyDescent="0.25">
      <c r="A2062" s="412" t="s">
        <v>1036</v>
      </c>
      <c r="B2062" s="377">
        <v>2</v>
      </c>
      <c r="C2062" s="377">
        <v>48000</v>
      </c>
      <c r="D2062" s="377"/>
      <c r="E2062" s="377"/>
      <c r="F2062" s="377"/>
      <c r="G2062" s="377"/>
      <c r="H2062" s="378"/>
      <c r="I2062" s="378"/>
      <c r="J2062" s="379"/>
    </row>
    <row r="2063" spans="1:10" x14ac:dyDescent="0.25">
      <c r="A2063" s="399" t="s">
        <v>107</v>
      </c>
      <c r="B2063" s="377">
        <v>1</v>
      </c>
      <c r="C2063" s="377"/>
      <c r="D2063" s="377">
        <v>13800</v>
      </c>
      <c r="E2063" s="377"/>
      <c r="F2063" s="377"/>
      <c r="G2063" s="377"/>
      <c r="H2063" s="377"/>
      <c r="I2063" s="377"/>
      <c r="J2063" s="232" t="s">
        <v>1035</v>
      </c>
    </row>
    <row r="2064" spans="1:10" x14ac:dyDescent="0.25">
      <c r="A2064" s="53" t="s">
        <v>1090</v>
      </c>
      <c r="B2064" s="213">
        <f t="shared" ref="B2064:J2064" si="55">SUM(B2056:B2063)</f>
        <v>9</v>
      </c>
      <c r="C2064" s="213">
        <f t="shared" si="55"/>
        <v>141700</v>
      </c>
      <c r="D2064" s="213">
        <f t="shared" si="55"/>
        <v>13800</v>
      </c>
      <c r="E2064" s="213">
        <f t="shared" si="55"/>
        <v>4</v>
      </c>
      <c r="F2064" s="213">
        <f t="shared" si="55"/>
        <v>17500</v>
      </c>
      <c r="G2064" s="213"/>
      <c r="H2064" s="213">
        <f t="shared" si="55"/>
        <v>2</v>
      </c>
      <c r="I2064" s="213"/>
      <c r="J2064" s="213">
        <f t="shared" si="55"/>
        <v>16900</v>
      </c>
    </row>
    <row r="2065" spans="1:11" x14ac:dyDescent="0.25">
      <c r="A2065" s="79"/>
      <c r="B2065" s="80"/>
      <c r="C2065" s="80"/>
      <c r="D2065" s="80"/>
      <c r="E2065" s="80"/>
      <c r="F2065" s="80"/>
      <c r="G2065" s="80"/>
      <c r="H2065" s="80"/>
      <c r="I2065" s="80"/>
      <c r="J2065" s="80"/>
      <c r="K2065" s="18">
        <f>A2066-J2059</f>
        <v>139700</v>
      </c>
    </row>
    <row r="2066" spans="1:11" x14ac:dyDescent="0.25">
      <c r="A2066" s="334">
        <f>C2064</f>
        <v>141700</v>
      </c>
      <c r="B2066" s="22" t="s">
        <v>38</v>
      </c>
      <c r="C2066" s="2205" t="s">
        <v>1171</v>
      </c>
      <c r="D2066" s="2205"/>
      <c r="E2066" s="2205"/>
    </row>
    <row r="2070" spans="1:11" x14ac:dyDescent="0.25">
      <c r="A2070" s="2203" t="s">
        <v>1173</v>
      </c>
      <c r="B2070" s="2204"/>
      <c r="C2070" s="2204"/>
      <c r="D2070" s="2204"/>
      <c r="E2070" s="2204"/>
      <c r="F2070" s="2204"/>
      <c r="G2070" s="2204"/>
      <c r="H2070" s="2204"/>
      <c r="I2070" s="2204"/>
      <c r="J2070" s="2204"/>
    </row>
    <row r="2071" spans="1:11" x14ac:dyDescent="0.25">
      <c r="A2071" s="6" t="s">
        <v>14</v>
      </c>
      <c r="B2071" s="6" t="s">
        <v>5</v>
      </c>
      <c r="C2071" s="6" t="s">
        <v>10</v>
      </c>
      <c r="D2071" s="6" t="s">
        <v>11</v>
      </c>
      <c r="E2071" s="6" t="s">
        <v>753</v>
      </c>
      <c r="F2071" s="6" t="s">
        <v>27</v>
      </c>
      <c r="G2071" s="6"/>
      <c r="H2071" s="21" t="s">
        <v>33</v>
      </c>
      <c r="I2071" s="21"/>
      <c r="J2071" s="6" t="s">
        <v>32</v>
      </c>
    </row>
    <row r="2072" spans="1:11" x14ac:dyDescent="0.25">
      <c r="A2072" s="401" t="s">
        <v>256</v>
      </c>
      <c r="B2072" s="402">
        <v>1</v>
      </c>
      <c r="C2072" s="402"/>
      <c r="D2072" s="402">
        <v>18600</v>
      </c>
      <c r="E2072" s="402"/>
      <c r="F2072" s="402"/>
      <c r="G2072" s="402"/>
      <c r="H2072" s="403"/>
      <c r="I2072" s="403"/>
      <c r="J2072" s="402" t="s">
        <v>1157</v>
      </c>
    </row>
    <row r="2073" spans="1:11" x14ac:dyDescent="0.25">
      <c r="A2073" s="401" t="s">
        <v>245</v>
      </c>
      <c r="B2073" s="402">
        <v>1</v>
      </c>
      <c r="C2073" s="402">
        <v>25200</v>
      </c>
      <c r="D2073" s="402"/>
      <c r="E2073" s="402"/>
      <c r="F2073" s="402"/>
      <c r="G2073" s="402"/>
      <c r="H2073" s="405" t="s">
        <v>1176</v>
      </c>
      <c r="I2073" s="405"/>
      <c r="J2073" s="402">
        <v>700</v>
      </c>
    </row>
    <row r="2074" spans="1:11" x14ac:dyDescent="0.25">
      <c r="A2074" s="401" t="s">
        <v>806</v>
      </c>
      <c r="B2074" s="402">
        <v>1</v>
      </c>
      <c r="C2074" s="402">
        <v>24000</v>
      </c>
      <c r="D2074" s="402"/>
      <c r="E2074" s="402"/>
      <c r="F2074" s="402"/>
      <c r="G2074" s="402"/>
      <c r="H2074" s="403"/>
      <c r="I2074" s="403"/>
      <c r="J2074" s="402"/>
    </row>
    <row r="2075" spans="1:11" x14ac:dyDescent="0.25">
      <c r="A2075" s="401" t="s">
        <v>247</v>
      </c>
      <c r="B2075" s="402">
        <v>1</v>
      </c>
      <c r="C2075" s="402"/>
      <c r="D2075" s="402">
        <v>19600</v>
      </c>
      <c r="E2075" s="402">
        <v>1</v>
      </c>
      <c r="F2075" s="402">
        <v>5000</v>
      </c>
      <c r="G2075" s="402"/>
      <c r="H2075" s="403"/>
      <c r="I2075" s="403"/>
      <c r="J2075" s="402" t="s">
        <v>883</v>
      </c>
    </row>
    <row r="2076" spans="1:11" x14ac:dyDescent="0.25">
      <c r="A2076" s="401" t="s">
        <v>1174</v>
      </c>
      <c r="B2076" s="402">
        <v>6</v>
      </c>
      <c r="C2076" s="402"/>
      <c r="D2076" s="402">
        <v>126000</v>
      </c>
      <c r="E2076" s="402"/>
      <c r="F2076" s="402"/>
      <c r="G2076" s="402"/>
      <c r="H2076" s="403">
        <v>1</v>
      </c>
      <c r="I2076" s="403"/>
      <c r="J2076" s="402">
        <v>4500</v>
      </c>
    </row>
    <row r="2077" spans="1:11" x14ac:dyDescent="0.25">
      <c r="A2077" s="401" t="s">
        <v>276</v>
      </c>
      <c r="B2077" s="402">
        <v>9</v>
      </c>
      <c r="C2077" s="402"/>
      <c r="D2077" s="402">
        <v>441000</v>
      </c>
      <c r="E2077" s="402"/>
      <c r="F2077" s="402"/>
      <c r="G2077" s="402"/>
      <c r="H2077" s="403">
        <v>3</v>
      </c>
      <c r="I2077" s="403"/>
      <c r="J2077" s="402">
        <v>13500</v>
      </c>
    </row>
    <row r="2078" spans="1:11" x14ac:dyDescent="0.25">
      <c r="A2078" s="401" t="s">
        <v>266</v>
      </c>
      <c r="B2078" s="402">
        <v>1</v>
      </c>
      <c r="C2078" s="402">
        <v>10500</v>
      </c>
      <c r="D2078" s="402"/>
      <c r="E2078" s="402">
        <v>1</v>
      </c>
      <c r="F2078" s="402">
        <v>4000</v>
      </c>
      <c r="G2078" s="402"/>
      <c r="H2078" s="403">
        <v>2</v>
      </c>
      <c r="I2078" s="403"/>
      <c r="J2078" s="402">
        <v>10000</v>
      </c>
    </row>
    <row r="2079" spans="1:11" x14ac:dyDescent="0.25">
      <c r="A2079" s="401" t="s">
        <v>107</v>
      </c>
      <c r="B2079" s="402">
        <v>1</v>
      </c>
      <c r="C2079" s="402">
        <v>13800</v>
      </c>
      <c r="D2079" s="402"/>
      <c r="E2079" s="402"/>
      <c r="F2079" s="402"/>
      <c r="G2079" s="402"/>
      <c r="H2079" s="403">
        <v>1</v>
      </c>
      <c r="I2079" s="403"/>
      <c r="J2079" s="402">
        <v>2000</v>
      </c>
    </row>
    <row r="2080" spans="1:11" x14ac:dyDescent="0.25">
      <c r="A2080" s="401" t="s">
        <v>330</v>
      </c>
      <c r="B2080" s="402">
        <v>1</v>
      </c>
      <c r="C2080" s="402">
        <v>26000</v>
      </c>
      <c r="D2080" s="402"/>
      <c r="E2080" s="402"/>
      <c r="F2080" s="402"/>
      <c r="G2080" s="402"/>
      <c r="H2080" s="403">
        <v>1</v>
      </c>
      <c r="I2080" s="403"/>
      <c r="J2080" s="402">
        <v>4000</v>
      </c>
    </row>
    <row r="2081" spans="1:11" x14ac:dyDescent="0.25">
      <c r="A2081" s="404" t="s">
        <v>1175</v>
      </c>
      <c r="B2081" s="402">
        <v>1</v>
      </c>
      <c r="C2081" s="402">
        <v>6700</v>
      </c>
      <c r="D2081" s="402"/>
      <c r="E2081" s="402"/>
      <c r="F2081" s="402"/>
      <c r="G2081" s="402"/>
      <c r="H2081" s="403">
        <v>1</v>
      </c>
      <c r="I2081" s="403"/>
      <c r="J2081" s="402">
        <v>5000</v>
      </c>
    </row>
    <row r="2082" spans="1:11" x14ac:dyDescent="0.25">
      <c r="A2082" s="404" t="s">
        <v>234</v>
      </c>
      <c r="B2082" s="402">
        <v>1</v>
      </c>
      <c r="C2082" s="402">
        <v>15000</v>
      </c>
      <c r="D2082" s="402"/>
      <c r="E2082" s="402">
        <v>1</v>
      </c>
      <c r="F2082" s="402">
        <v>4000</v>
      </c>
      <c r="G2082" s="402"/>
      <c r="H2082" s="403"/>
      <c r="I2082" s="403"/>
      <c r="J2082" s="402"/>
    </row>
    <row r="2083" spans="1:11" x14ac:dyDescent="0.25">
      <c r="A2083" s="401"/>
      <c r="B2083" s="402"/>
      <c r="C2083" s="402"/>
      <c r="D2083" s="402"/>
      <c r="E2083" s="402"/>
      <c r="F2083" s="402"/>
      <c r="G2083" s="402"/>
      <c r="H2083" s="402"/>
      <c r="I2083" s="402"/>
      <c r="J2083" s="232"/>
    </row>
    <row r="2084" spans="1:11" x14ac:dyDescent="0.25">
      <c r="A2084" s="53" t="s">
        <v>1090</v>
      </c>
      <c r="B2084" s="213">
        <f>SUM(B2072:B2083)</f>
        <v>24</v>
      </c>
      <c r="C2084" s="213">
        <f t="shared" ref="C2084:J2084" si="56">SUM(C2072:C2083)</f>
        <v>121200</v>
      </c>
      <c r="D2084" s="213">
        <f t="shared" si="56"/>
        <v>605200</v>
      </c>
      <c r="E2084" s="213">
        <f t="shared" si="56"/>
        <v>3</v>
      </c>
      <c r="F2084" s="213">
        <f t="shared" si="56"/>
        <v>13000</v>
      </c>
      <c r="G2084" s="213"/>
      <c r="H2084" s="213">
        <f t="shared" si="56"/>
        <v>9</v>
      </c>
      <c r="I2084" s="213"/>
      <c r="J2084" s="213">
        <f t="shared" si="56"/>
        <v>39700</v>
      </c>
    </row>
    <row r="2085" spans="1:11" x14ac:dyDescent="0.25">
      <c r="A2085" s="79"/>
      <c r="B2085" s="80"/>
      <c r="C2085" s="80"/>
      <c r="D2085" s="80"/>
      <c r="E2085" s="80"/>
      <c r="F2085" s="80"/>
      <c r="G2085" s="80"/>
      <c r="H2085" s="80"/>
      <c r="I2085" s="80"/>
      <c r="J2085" s="80"/>
      <c r="K2085" s="18">
        <f>A2086-J2073</f>
        <v>120500</v>
      </c>
    </row>
    <row r="2086" spans="1:11" x14ac:dyDescent="0.25">
      <c r="A2086" s="334">
        <f>C2084</f>
        <v>121200</v>
      </c>
      <c r="B2086" s="22" t="s">
        <v>38</v>
      </c>
      <c r="C2086" s="2205" t="s">
        <v>1177</v>
      </c>
      <c r="D2086" s="2205"/>
      <c r="E2086" s="2205"/>
    </row>
    <row r="2092" spans="1:11" x14ac:dyDescent="0.25">
      <c r="A2092" s="2203" t="s">
        <v>1178</v>
      </c>
      <c r="B2092" s="2204"/>
      <c r="C2092" s="2204"/>
      <c r="D2092" s="2204"/>
      <c r="E2092" s="2204"/>
      <c r="F2092" s="2204"/>
      <c r="G2092" s="2204"/>
      <c r="H2092" s="2204"/>
      <c r="I2092" s="2204"/>
      <c r="J2092" s="2204"/>
    </row>
    <row r="2093" spans="1:11" x14ac:dyDescent="0.25">
      <c r="A2093" s="6" t="s">
        <v>14</v>
      </c>
      <c r="B2093" s="6" t="s">
        <v>5</v>
      </c>
      <c r="C2093" s="6" t="s">
        <v>10</v>
      </c>
      <c r="D2093" s="6" t="s">
        <v>11</v>
      </c>
      <c r="E2093" s="6" t="s">
        <v>753</v>
      </c>
      <c r="F2093" s="6" t="s">
        <v>27</v>
      </c>
      <c r="G2093" s="6"/>
      <c r="H2093" s="21" t="s">
        <v>33</v>
      </c>
      <c r="I2093" s="21"/>
      <c r="J2093" s="6" t="s">
        <v>32</v>
      </c>
    </row>
    <row r="2094" spans="1:11" x14ac:dyDescent="0.25">
      <c r="A2094" s="406" t="s">
        <v>563</v>
      </c>
      <c r="B2094" s="402">
        <v>1</v>
      </c>
      <c r="C2094" s="402">
        <v>18800</v>
      </c>
      <c r="D2094" s="402"/>
      <c r="E2094" s="402"/>
      <c r="F2094" s="402"/>
      <c r="G2094" s="402"/>
      <c r="H2094" s="1"/>
      <c r="I2094" s="1"/>
      <c r="J2094" s="1"/>
    </row>
    <row r="2095" spans="1:11" x14ac:dyDescent="0.25">
      <c r="A2095" s="406" t="s">
        <v>576</v>
      </c>
      <c r="B2095" s="402">
        <v>1</v>
      </c>
      <c r="C2095" s="402">
        <v>18800</v>
      </c>
      <c r="D2095" s="402"/>
      <c r="E2095" s="402"/>
      <c r="F2095" s="402"/>
      <c r="G2095" s="402"/>
      <c r="H2095" s="144" t="s">
        <v>109</v>
      </c>
      <c r="I2095" s="144"/>
      <c r="J2095" s="143">
        <v>4200</v>
      </c>
    </row>
    <row r="2096" spans="1:11" x14ac:dyDescent="0.25">
      <c r="A2096" s="406" t="s">
        <v>170</v>
      </c>
      <c r="B2096" s="402">
        <v>1</v>
      </c>
      <c r="C2096" s="402">
        <v>20100</v>
      </c>
      <c r="D2096" s="402"/>
      <c r="E2096" s="402">
        <v>1</v>
      </c>
      <c r="F2096" s="402">
        <v>4500</v>
      </c>
      <c r="G2096" s="402"/>
      <c r="H2096" s="144">
        <v>1</v>
      </c>
      <c r="I2096" s="144"/>
      <c r="J2096" s="143">
        <v>4500</v>
      </c>
    </row>
    <row r="2097" spans="1:11" x14ac:dyDescent="0.25">
      <c r="A2097" s="406" t="s">
        <v>1179</v>
      </c>
      <c r="B2097" s="402">
        <v>1</v>
      </c>
      <c r="C2097" s="402">
        <v>16500</v>
      </c>
      <c r="D2097" s="402"/>
      <c r="E2097" s="402"/>
      <c r="F2097" s="402"/>
      <c r="G2097" s="402"/>
      <c r="H2097" s="144">
        <v>1</v>
      </c>
      <c r="I2097" s="144"/>
      <c r="J2097" s="143">
        <v>5000</v>
      </c>
    </row>
    <row r="2098" spans="1:11" x14ac:dyDescent="0.25">
      <c r="A2098" s="406" t="s">
        <v>1180</v>
      </c>
      <c r="B2098" s="402">
        <v>1</v>
      </c>
      <c r="C2098" s="402">
        <v>14100</v>
      </c>
      <c r="D2098" s="402"/>
      <c r="E2098" s="402">
        <v>1</v>
      </c>
      <c r="F2098" s="402">
        <v>4500</v>
      </c>
      <c r="G2098" s="402"/>
      <c r="H2098" s="144"/>
      <c r="I2098" s="144"/>
      <c r="J2098" s="143"/>
    </row>
    <row r="2099" spans="1:11" x14ac:dyDescent="0.25">
      <c r="A2099" s="406" t="s">
        <v>355</v>
      </c>
      <c r="B2099" s="402">
        <v>1</v>
      </c>
      <c r="C2099" s="402">
        <v>12500</v>
      </c>
      <c r="D2099" s="402"/>
      <c r="E2099" s="402">
        <v>1</v>
      </c>
      <c r="F2099" s="402">
        <v>4000</v>
      </c>
      <c r="G2099" s="402"/>
      <c r="H2099" s="144"/>
      <c r="I2099" s="144"/>
      <c r="J2099" s="143"/>
    </row>
    <row r="2100" spans="1:11" x14ac:dyDescent="0.25">
      <c r="A2100" s="406" t="s">
        <v>316</v>
      </c>
      <c r="B2100" s="402">
        <v>1</v>
      </c>
      <c r="C2100" s="402">
        <v>24600</v>
      </c>
      <c r="D2100" s="402"/>
      <c r="E2100" s="402"/>
      <c r="F2100" s="402"/>
      <c r="G2100" s="402"/>
      <c r="H2100" s="144"/>
      <c r="I2100" s="144"/>
      <c r="J2100" s="143"/>
    </row>
    <row r="2101" spans="1:11" x14ac:dyDescent="0.25">
      <c r="A2101" s="406" t="s">
        <v>291</v>
      </c>
      <c r="B2101" s="402">
        <v>1</v>
      </c>
      <c r="C2101" s="402">
        <v>8900</v>
      </c>
      <c r="D2101" s="402"/>
      <c r="E2101" s="402">
        <v>2</v>
      </c>
      <c r="F2101" s="402">
        <v>9000</v>
      </c>
      <c r="G2101" s="402"/>
      <c r="H2101" s="144"/>
      <c r="I2101" s="144"/>
      <c r="J2101" s="143" t="s">
        <v>1181</v>
      </c>
    </row>
    <row r="2102" spans="1:11" ht="30" x14ac:dyDescent="0.25">
      <c r="A2102" s="408" t="s">
        <v>1182</v>
      </c>
      <c r="B2102" s="402">
        <v>1</v>
      </c>
      <c r="C2102" s="402">
        <v>5000</v>
      </c>
      <c r="D2102" s="402"/>
      <c r="E2102" s="402"/>
      <c r="F2102" s="402"/>
      <c r="G2102" s="402"/>
      <c r="H2102" s="403"/>
      <c r="I2102" s="403"/>
      <c r="J2102" s="402"/>
    </row>
    <row r="2103" spans="1:11" x14ac:dyDescent="0.25">
      <c r="A2103" s="406" t="s">
        <v>1179</v>
      </c>
      <c r="B2103" s="402">
        <v>1</v>
      </c>
      <c r="C2103" s="402">
        <v>13800</v>
      </c>
      <c r="D2103" s="402"/>
      <c r="E2103" s="402">
        <v>1</v>
      </c>
      <c r="F2103" s="402">
        <v>5000</v>
      </c>
      <c r="G2103" s="402"/>
      <c r="H2103" s="403"/>
      <c r="I2103" s="403"/>
      <c r="J2103" s="402"/>
    </row>
    <row r="2104" spans="1:11" x14ac:dyDescent="0.25">
      <c r="A2104" s="406" t="s">
        <v>1179</v>
      </c>
      <c r="B2104" s="402">
        <v>1</v>
      </c>
      <c r="C2104" s="402"/>
      <c r="D2104" s="402">
        <v>14300</v>
      </c>
      <c r="E2104" s="402">
        <v>1</v>
      </c>
      <c r="F2104" s="402">
        <v>4500</v>
      </c>
      <c r="G2104" s="402"/>
      <c r="H2104" s="403"/>
      <c r="I2104" s="403"/>
      <c r="J2104" s="407" t="s">
        <v>1183</v>
      </c>
    </row>
    <row r="2105" spans="1:11" x14ac:dyDescent="0.25">
      <c r="A2105" s="406" t="s">
        <v>1184</v>
      </c>
      <c r="B2105" s="402">
        <v>1</v>
      </c>
      <c r="C2105" s="402">
        <v>18600</v>
      </c>
      <c r="D2105" s="402"/>
      <c r="E2105" s="402"/>
      <c r="F2105" s="402"/>
      <c r="G2105" s="402"/>
      <c r="H2105" s="402"/>
      <c r="I2105" s="402"/>
      <c r="J2105" s="232"/>
    </row>
    <row r="2106" spans="1:11" x14ac:dyDescent="0.25">
      <c r="A2106" s="53" t="s">
        <v>1090</v>
      </c>
      <c r="B2106" s="213">
        <f>SUM(B2094:B2105)</f>
        <v>12</v>
      </c>
      <c r="C2106" s="213">
        <f>SUM(C2094:C2105)</f>
        <v>171700</v>
      </c>
      <c r="D2106" s="213">
        <f>SUM(D2094:D2105)</f>
        <v>14300</v>
      </c>
      <c r="E2106" s="213">
        <f>SUM(E2094:E2105)</f>
        <v>7</v>
      </c>
      <c r="F2106" s="213">
        <f>SUM(F2094:F2105)</f>
        <v>31500</v>
      </c>
      <c r="G2106" s="213"/>
      <c r="H2106" s="213">
        <f>SUM(H2095:H2105)</f>
        <v>2</v>
      </c>
      <c r="I2106" s="213"/>
      <c r="J2106" s="213">
        <f>SUM(J2095:J2105)</f>
        <v>13700</v>
      </c>
    </row>
    <row r="2107" spans="1:11" x14ac:dyDescent="0.25">
      <c r="A2107" s="79"/>
      <c r="B2107" s="80"/>
      <c r="C2107" s="80"/>
      <c r="D2107" s="80"/>
      <c r="E2107" s="80"/>
      <c r="F2107" s="80"/>
      <c r="G2107" s="80"/>
      <c r="H2107" s="80"/>
      <c r="I2107" s="80"/>
      <c r="J2107" s="80"/>
      <c r="K2107" s="18">
        <f>A2108-J2095-J2096-J2097</f>
        <v>158000</v>
      </c>
    </row>
    <row r="2108" spans="1:11" x14ac:dyDescent="0.25">
      <c r="A2108" s="334">
        <f>C2106</f>
        <v>171700</v>
      </c>
      <c r="B2108" s="22" t="s">
        <v>38</v>
      </c>
      <c r="C2108" s="2205" t="s">
        <v>553</v>
      </c>
      <c r="D2108" s="2205"/>
      <c r="E2108" s="2205"/>
    </row>
    <row r="2112" spans="1:11" x14ac:dyDescent="0.25">
      <c r="A2112" s="2203" t="s">
        <v>1185</v>
      </c>
      <c r="B2112" s="2204"/>
      <c r="C2112" s="2204"/>
      <c r="D2112" s="2204"/>
      <c r="E2112" s="2204"/>
      <c r="F2112" s="2204"/>
      <c r="G2112" s="2204"/>
      <c r="H2112" s="2204"/>
      <c r="I2112" s="2204"/>
      <c r="J2112" s="2204"/>
    </row>
    <row r="2113" spans="1:11" x14ac:dyDescent="0.25">
      <c r="A2113" s="6" t="s">
        <v>14</v>
      </c>
      <c r="B2113" s="6" t="s">
        <v>5</v>
      </c>
      <c r="C2113" s="6" t="s">
        <v>10</v>
      </c>
      <c r="D2113" s="6" t="s">
        <v>11</v>
      </c>
      <c r="E2113" s="6" t="s">
        <v>753</v>
      </c>
      <c r="F2113" s="6" t="s">
        <v>27</v>
      </c>
      <c r="G2113" s="6"/>
      <c r="H2113" s="21" t="s">
        <v>33</v>
      </c>
      <c r="I2113" s="21"/>
      <c r="J2113" s="6" t="s">
        <v>32</v>
      </c>
    </row>
    <row r="2114" spans="1:11" x14ac:dyDescent="0.25">
      <c r="A2114" s="409" t="s">
        <v>357</v>
      </c>
      <c r="B2114" s="402">
        <v>1</v>
      </c>
      <c r="C2114" s="402">
        <v>14500</v>
      </c>
      <c r="D2114" s="402"/>
      <c r="E2114" s="402"/>
      <c r="F2114" s="402"/>
      <c r="G2114" s="402"/>
      <c r="H2114" s="44">
        <v>1</v>
      </c>
      <c r="I2114" s="44"/>
      <c r="J2114" s="44">
        <v>4500</v>
      </c>
    </row>
    <row r="2115" spans="1:11" x14ac:dyDescent="0.25">
      <c r="A2115" s="409" t="s">
        <v>1186</v>
      </c>
      <c r="B2115" s="402">
        <v>1</v>
      </c>
      <c r="C2115" s="402">
        <v>6500</v>
      </c>
      <c r="D2115" s="402"/>
      <c r="E2115" s="402"/>
      <c r="F2115" s="402"/>
      <c r="G2115" s="402"/>
      <c r="H2115" s="144" t="s">
        <v>109</v>
      </c>
      <c r="I2115" s="144"/>
      <c r="J2115" s="143">
        <v>2100</v>
      </c>
    </row>
    <row r="2116" spans="1:11" x14ac:dyDescent="0.25">
      <c r="A2116" s="414" t="s">
        <v>267</v>
      </c>
      <c r="B2116" s="402">
        <v>1</v>
      </c>
      <c r="C2116" s="402">
        <v>21500</v>
      </c>
      <c r="D2116" s="402"/>
      <c r="E2116" s="402">
        <v>1</v>
      </c>
      <c r="F2116" s="402">
        <v>4500</v>
      </c>
      <c r="G2116" s="402"/>
      <c r="H2116" s="144">
        <v>1</v>
      </c>
      <c r="I2116" s="144"/>
      <c r="J2116" s="143">
        <v>5000</v>
      </c>
    </row>
    <row r="2117" spans="1:11" x14ac:dyDescent="0.25">
      <c r="A2117" s="409" t="s">
        <v>438</v>
      </c>
      <c r="B2117" s="402">
        <v>1</v>
      </c>
      <c r="C2117" s="402">
        <v>16100</v>
      </c>
      <c r="D2117" s="402"/>
      <c r="E2117" s="402"/>
      <c r="F2117" s="402"/>
      <c r="G2117" s="402"/>
      <c r="H2117" s="144"/>
      <c r="I2117" s="144"/>
      <c r="J2117" s="143"/>
    </row>
    <row r="2118" spans="1:11" x14ac:dyDescent="0.25">
      <c r="A2118" s="409" t="s">
        <v>1186</v>
      </c>
      <c r="B2118" s="402">
        <v>1</v>
      </c>
      <c r="C2118" s="402">
        <v>6500</v>
      </c>
      <c r="D2118" s="402"/>
      <c r="E2118" s="402"/>
      <c r="F2118" s="402"/>
      <c r="G2118" s="402"/>
      <c r="H2118" s="144"/>
      <c r="I2118" s="144"/>
      <c r="J2118" s="143"/>
    </row>
    <row r="2119" spans="1:11" x14ac:dyDescent="0.25">
      <c r="A2119" s="409" t="s">
        <v>163</v>
      </c>
      <c r="B2119" s="402">
        <v>1</v>
      </c>
      <c r="C2119" s="402"/>
      <c r="D2119" s="402">
        <v>18500</v>
      </c>
      <c r="E2119" s="402">
        <v>1</v>
      </c>
      <c r="F2119" s="402">
        <v>4000</v>
      </c>
      <c r="G2119" s="402"/>
      <c r="H2119" s="144"/>
      <c r="I2119" s="144"/>
      <c r="J2119" s="143" t="s">
        <v>1032</v>
      </c>
    </row>
    <row r="2120" spans="1:11" x14ac:dyDescent="0.25">
      <c r="A2120" s="53" t="s">
        <v>1090</v>
      </c>
      <c r="B2120" s="213">
        <f>SUM(B2114:B2119)</f>
        <v>6</v>
      </c>
      <c r="C2120" s="213">
        <f>SUM(C2114:C2119)</f>
        <v>65100</v>
      </c>
      <c r="D2120" s="213">
        <f>SUM(D2114:D2119)</f>
        <v>18500</v>
      </c>
      <c r="E2120" s="213">
        <f>SUM(E2114:E2119)</f>
        <v>2</v>
      </c>
      <c r="F2120" s="213">
        <f>SUM(F2114:F2119)</f>
        <v>8500</v>
      </c>
      <c r="G2120" s="213"/>
      <c r="H2120" s="213">
        <v>2</v>
      </c>
      <c r="I2120" s="213"/>
      <c r="J2120" s="410">
        <f>SUM(J2114:J2119)</f>
        <v>11600</v>
      </c>
    </row>
    <row r="2121" spans="1:11" x14ac:dyDescent="0.25">
      <c r="A2121" s="79"/>
      <c r="B2121" s="80"/>
      <c r="C2121" s="80"/>
      <c r="D2121" s="80"/>
      <c r="E2121" s="80"/>
      <c r="F2121" s="80"/>
      <c r="G2121" s="80"/>
      <c r="H2121" s="80"/>
      <c r="I2121" s="80"/>
      <c r="J2121" s="80"/>
      <c r="K2121" s="18">
        <f>A2122-J2114-J2115-J2116</f>
        <v>53500</v>
      </c>
    </row>
    <row r="2122" spans="1:11" x14ac:dyDescent="0.25">
      <c r="A2122" s="334">
        <f>C2120</f>
        <v>65100</v>
      </c>
      <c r="B2122" s="22" t="s">
        <v>38</v>
      </c>
      <c r="C2122" s="2205" t="s">
        <v>553</v>
      </c>
      <c r="D2122" s="2205"/>
      <c r="E2122" s="2205"/>
    </row>
    <row r="2125" spans="1:11" x14ac:dyDescent="0.25">
      <c r="A2125" s="2203" t="s">
        <v>1187</v>
      </c>
      <c r="B2125" s="2204"/>
      <c r="C2125" s="2204"/>
      <c r="D2125" s="2204"/>
      <c r="E2125" s="2204"/>
      <c r="F2125" s="2204"/>
      <c r="G2125" s="2204"/>
      <c r="H2125" s="2204"/>
      <c r="I2125" s="2204"/>
      <c r="J2125" s="2204"/>
    </row>
    <row r="2126" spans="1:11" x14ac:dyDescent="0.25">
      <c r="A2126" s="6" t="s">
        <v>14</v>
      </c>
      <c r="B2126" s="6" t="s">
        <v>5</v>
      </c>
      <c r="C2126" s="6" t="s">
        <v>10</v>
      </c>
      <c r="D2126" s="6" t="s">
        <v>11</v>
      </c>
      <c r="E2126" s="6" t="s">
        <v>753</v>
      </c>
      <c r="F2126" s="6" t="s">
        <v>27</v>
      </c>
      <c r="G2126" s="6"/>
      <c r="H2126" s="21" t="s">
        <v>33</v>
      </c>
      <c r="I2126" s="21"/>
      <c r="J2126" s="6" t="s">
        <v>32</v>
      </c>
    </row>
    <row r="2127" spans="1:11" x14ac:dyDescent="0.25">
      <c r="A2127" s="411" t="s">
        <v>138</v>
      </c>
      <c r="B2127" s="402">
        <v>1</v>
      </c>
      <c r="C2127" s="402">
        <v>17000</v>
      </c>
      <c r="D2127" s="402"/>
      <c r="E2127" s="402">
        <v>1</v>
      </c>
      <c r="F2127" s="402">
        <v>4000</v>
      </c>
      <c r="G2127" s="402"/>
      <c r="H2127" s="44" t="s">
        <v>633</v>
      </c>
      <c r="I2127" s="44"/>
      <c r="J2127" s="44">
        <v>2100</v>
      </c>
    </row>
    <row r="2128" spans="1:11" x14ac:dyDescent="0.25">
      <c r="A2128" s="411" t="s">
        <v>101</v>
      </c>
      <c r="B2128" s="402">
        <v>1</v>
      </c>
      <c r="C2128" s="402">
        <v>12500</v>
      </c>
      <c r="D2128" s="402"/>
      <c r="E2128" s="402">
        <v>1</v>
      </c>
      <c r="F2128" s="402">
        <v>4000</v>
      </c>
      <c r="G2128" s="402"/>
      <c r="H2128" s="144">
        <v>1</v>
      </c>
      <c r="I2128" s="144"/>
      <c r="J2128" s="143">
        <v>4000</v>
      </c>
    </row>
    <row r="2129" spans="1:11" x14ac:dyDescent="0.25">
      <c r="A2129" s="412" t="s">
        <v>551</v>
      </c>
      <c r="B2129" s="402">
        <v>1</v>
      </c>
      <c r="C2129" s="402">
        <v>18600</v>
      </c>
      <c r="D2129" s="402"/>
      <c r="E2129" s="402"/>
      <c r="F2129" s="402"/>
      <c r="G2129" s="402"/>
      <c r="H2129" s="144" t="s">
        <v>1189</v>
      </c>
      <c r="I2129" s="144"/>
      <c r="J2129" s="143">
        <v>20000</v>
      </c>
    </row>
    <row r="2130" spans="1:11" x14ac:dyDescent="0.25">
      <c r="A2130" s="412" t="s">
        <v>588</v>
      </c>
      <c r="B2130" s="402">
        <v>1</v>
      </c>
      <c r="C2130" s="402">
        <v>14500</v>
      </c>
      <c r="D2130" s="402"/>
      <c r="E2130" s="402"/>
      <c r="F2130" s="402"/>
      <c r="G2130" s="402"/>
      <c r="H2130" s="144"/>
      <c r="I2130" s="144"/>
      <c r="J2130" s="143"/>
    </row>
    <row r="2131" spans="1:11" x14ac:dyDescent="0.25">
      <c r="A2131" s="412" t="s">
        <v>1188</v>
      </c>
      <c r="B2131" s="402">
        <v>1</v>
      </c>
      <c r="C2131" s="402">
        <v>15500</v>
      </c>
      <c r="D2131" s="402"/>
      <c r="E2131" s="402">
        <v>1</v>
      </c>
      <c r="F2131" s="402">
        <v>4500</v>
      </c>
      <c r="G2131" s="402"/>
      <c r="H2131" s="144"/>
      <c r="I2131" s="144"/>
      <c r="J2131" s="143"/>
    </row>
    <row r="2132" spans="1:11" x14ac:dyDescent="0.25">
      <c r="A2132" s="413" t="s">
        <v>1207</v>
      </c>
      <c r="B2132" s="402">
        <v>2</v>
      </c>
      <c r="C2132" s="402"/>
      <c r="D2132" s="402">
        <v>102000</v>
      </c>
      <c r="E2132" s="402"/>
      <c r="F2132" s="402"/>
      <c r="G2132" s="402"/>
      <c r="H2132" s="144"/>
      <c r="I2132" s="144"/>
      <c r="J2132" s="143" t="s">
        <v>1088</v>
      </c>
    </row>
    <row r="2133" spans="1:11" x14ac:dyDescent="0.25">
      <c r="A2133" s="53" t="s">
        <v>1090</v>
      </c>
      <c r="B2133" s="213">
        <f>SUM(B2127:B2132)</f>
        <v>7</v>
      </c>
      <c r="C2133" s="213">
        <f t="shared" ref="C2133:J2133" si="57">SUM(C2127:C2132)</f>
        <v>78100</v>
      </c>
      <c r="D2133" s="213">
        <f t="shared" si="57"/>
        <v>102000</v>
      </c>
      <c r="E2133" s="213">
        <f t="shared" si="57"/>
        <v>3</v>
      </c>
      <c r="F2133" s="213">
        <f t="shared" si="57"/>
        <v>12500</v>
      </c>
      <c r="G2133" s="213"/>
      <c r="H2133" s="213">
        <f t="shared" si="57"/>
        <v>1</v>
      </c>
      <c r="I2133" s="213"/>
      <c r="J2133" s="213">
        <f t="shared" si="57"/>
        <v>26100</v>
      </c>
    </row>
    <row r="2134" spans="1:11" x14ac:dyDescent="0.25">
      <c r="A2134" s="79"/>
      <c r="B2134" s="80"/>
      <c r="C2134" s="80"/>
      <c r="D2134" s="80"/>
      <c r="E2134" s="80"/>
      <c r="F2134" s="80"/>
      <c r="G2134" s="80"/>
      <c r="H2134" s="80"/>
      <c r="I2134" s="80"/>
      <c r="J2134" s="80"/>
    </row>
    <row r="2135" spans="1:11" x14ac:dyDescent="0.25">
      <c r="A2135" s="334">
        <f>C2133</f>
        <v>78100</v>
      </c>
      <c r="B2135" s="22" t="s">
        <v>38</v>
      </c>
      <c r="C2135" s="2205" t="s">
        <v>553</v>
      </c>
      <c r="D2135" s="2205"/>
      <c r="E2135" s="2205"/>
      <c r="K2135" s="18">
        <f>A2135-J2133</f>
        <v>52000</v>
      </c>
    </row>
    <row r="2142" spans="1:11" x14ac:dyDescent="0.25">
      <c r="A2142" s="2203" t="s">
        <v>1190</v>
      </c>
      <c r="B2142" s="2204"/>
      <c r="C2142" s="2204"/>
      <c r="D2142" s="2204"/>
      <c r="E2142" s="2204"/>
      <c r="F2142" s="2204"/>
      <c r="G2142" s="2204"/>
      <c r="H2142" s="2204"/>
      <c r="I2142" s="2204"/>
      <c r="J2142" s="2204"/>
    </row>
    <row r="2143" spans="1:11" x14ac:dyDescent="0.25">
      <c r="A2143" s="6" t="s">
        <v>14</v>
      </c>
      <c r="B2143" s="6" t="s">
        <v>5</v>
      </c>
      <c r="C2143" s="6" t="s">
        <v>10</v>
      </c>
      <c r="D2143" s="6" t="s">
        <v>11</v>
      </c>
      <c r="E2143" s="6" t="s">
        <v>753</v>
      </c>
      <c r="F2143" s="6" t="s">
        <v>27</v>
      </c>
      <c r="G2143" s="6"/>
      <c r="H2143" s="21" t="s">
        <v>33</v>
      </c>
      <c r="I2143" s="21"/>
      <c r="J2143" s="6" t="s">
        <v>32</v>
      </c>
    </row>
    <row r="2144" spans="1:11" x14ac:dyDescent="0.25">
      <c r="A2144" s="413" t="s">
        <v>1191</v>
      </c>
      <c r="B2144" s="377">
        <v>1</v>
      </c>
      <c r="C2144" s="377"/>
      <c r="D2144" s="377">
        <v>14300</v>
      </c>
      <c r="E2144" s="377">
        <v>1</v>
      </c>
      <c r="F2144" s="377">
        <v>4500</v>
      </c>
      <c r="G2144" s="377"/>
      <c r="H2144" s="144"/>
      <c r="I2144" s="144"/>
      <c r="J2144" s="143" t="s">
        <v>1088</v>
      </c>
    </row>
    <row r="2145" spans="1:11" x14ac:dyDescent="0.25">
      <c r="A2145" s="413" t="s">
        <v>1191</v>
      </c>
      <c r="B2145" s="377">
        <v>1</v>
      </c>
      <c r="C2145" s="377">
        <v>14800</v>
      </c>
      <c r="D2145" s="377"/>
      <c r="E2145" s="377">
        <v>1</v>
      </c>
      <c r="F2145" s="377">
        <v>4000</v>
      </c>
      <c r="G2145" s="377"/>
      <c r="H2145" s="144" t="s">
        <v>109</v>
      </c>
      <c r="I2145" s="144"/>
      <c r="J2145" s="143">
        <v>2100</v>
      </c>
    </row>
    <row r="2146" spans="1:11" x14ac:dyDescent="0.25">
      <c r="A2146" s="413" t="s">
        <v>1192</v>
      </c>
      <c r="B2146" s="377">
        <v>1</v>
      </c>
      <c r="C2146" s="377">
        <v>11500</v>
      </c>
      <c r="D2146" s="377"/>
      <c r="E2146" s="377">
        <v>1</v>
      </c>
      <c r="F2146" s="377">
        <v>4000</v>
      </c>
      <c r="G2146" s="377"/>
      <c r="H2146" s="400"/>
      <c r="I2146" s="400"/>
      <c r="J2146" s="377"/>
    </row>
    <row r="2147" spans="1:11" x14ac:dyDescent="0.25">
      <c r="A2147" s="413" t="s">
        <v>1193</v>
      </c>
      <c r="B2147" s="377">
        <v>2</v>
      </c>
      <c r="C2147" s="377">
        <v>116000</v>
      </c>
      <c r="D2147" s="377"/>
      <c r="E2147" s="377"/>
      <c r="F2147" s="377"/>
      <c r="G2147" s="377"/>
      <c r="H2147" s="400"/>
      <c r="I2147" s="400"/>
      <c r="J2147" s="391"/>
    </row>
    <row r="2148" spans="1:11" x14ac:dyDescent="0.25">
      <c r="A2148" s="413" t="s">
        <v>1194</v>
      </c>
      <c r="B2148" s="377">
        <v>3</v>
      </c>
      <c r="C2148" s="377">
        <v>38600</v>
      </c>
      <c r="D2148" s="377"/>
      <c r="E2148" s="377">
        <v>4</v>
      </c>
      <c r="F2148" s="377">
        <v>37000</v>
      </c>
      <c r="G2148" s="377"/>
      <c r="H2148" s="378"/>
      <c r="I2148" s="378"/>
      <c r="J2148" s="143" t="s">
        <v>1208</v>
      </c>
    </row>
    <row r="2149" spans="1:11" x14ac:dyDescent="0.25">
      <c r="A2149" s="413" t="s">
        <v>1195</v>
      </c>
      <c r="B2149" s="377">
        <v>1</v>
      </c>
      <c r="C2149" s="377">
        <v>45000</v>
      </c>
      <c r="D2149" s="377"/>
      <c r="E2149" s="377"/>
      <c r="F2149" s="377"/>
      <c r="G2149" s="377"/>
      <c r="H2149" s="378"/>
      <c r="I2149" s="378"/>
      <c r="J2149" s="377"/>
    </row>
    <row r="2150" spans="1:11" x14ac:dyDescent="0.25">
      <c r="A2150" s="413" t="s">
        <v>1196</v>
      </c>
      <c r="B2150" s="377">
        <v>1</v>
      </c>
      <c r="C2150" s="377">
        <v>12000</v>
      </c>
      <c r="D2150" s="377"/>
      <c r="E2150" s="377">
        <v>1</v>
      </c>
      <c r="F2150" s="377">
        <v>4000</v>
      </c>
      <c r="G2150" s="377"/>
      <c r="H2150" s="378"/>
      <c r="I2150" s="378"/>
      <c r="J2150" s="117" t="s">
        <v>1197</v>
      </c>
    </row>
    <row r="2151" spans="1:11" x14ac:dyDescent="0.25">
      <c r="A2151" s="413" t="s">
        <v>1198</v>
      </c>
      <c r="B2151" s="377">
        <v>1</v>
      </c>
      <c r="C2151" s="377">
        <v>5000</v>
      </c>
      <c r="D2151" s="377"/>
      <c r="E2151" s="377"/>
      <c r="F2151" s="377"/>
      <c r="G2151" s="377"/>
      <c r="H2151" s="378"/>
      <c r="I2151" s="378"/>
      <c r="J2151" s="117"/>
    </row>
    <row r="2152" spans="1:11" x14ac:dyDescent="0.25">
      <c r="A2152" s="413" t="s">
        <v>1200</v>
      </c>
      <c r="B2152" s="377">
        <v>1</v>
      </c>
      <c r="C2152" s="377"/>
      <c r="D2152" s="377"/>
      <c r="E2152" s="377"/>
      <c r="F2152" s="377"/>
      <c r="G2152" s="377"/>
      <c r="H2152" s="378"/>
      <c r="I2152" s="378"/>
      <c r="J2152" s="117" t="s">
        <v>1201</v>
      </c>
    </row>
    <row r="2153" spans="1:11" x14ac:dyDescent="0.25">
      <c r="A2153" s="413" t="s">
        <v>1199</v>
      </c>
      <c r="B2153" s="377">
        <v>1</v>
      </c>
      <c r="C2153" s="377">
        <v>10500</v>
      </c>
      <c r="D2153" s="377"/>
      <c r="E2153" s="377">
        <v>1</v>
      </c>
      <c r="F2153" s="377">
        <v>4000</v>
      </c>
      <c r="G2153" s="377"/>
      <c r="H2153" s="377"/>
      <c r="I2153" s="377"/>
      <c r="J2153" s="232"/>
    </row>
    <row r="2154" spans="1:11" x14ac:dyDescent="0.25">
      <c r="A2154" s="53" t="s">
        <v>1090</v>
      </c>
      <c r="B2154" s="213">
        <f t="shared" ref="B2154:J2154" si="58">SUM(B2144:B2153)</f>
        <v>13</v>
      </c>
      <c r="C2154" s="213">
        <f t="shared" si="58"/>
        <v>253400</v>
      </c>
      <c r="D2154" s="213">
        <f t="shared" si="58"/>
        <v>14300</v>
      </c>
      <c r="E2154" s="213">
        <f t="shared" si="58"/>
        <v>9</v>
      </c>
      <c r="F2154" s="213">
        <f t="shared" si="58"/>
        <v>57500</v>
      </c>
      <c r="G2154" s="213"/>
      <c r="H2154" s="213">
        <f t="shared" si="58"/>
        <v>0</v>
      </c>
      <c r="I2154" s="213"/>
      <c r="J2154" s="213">
        <f t="shared" si="58"/>
        <v>2100</v>
      </c>
    </row>
    <row r="2155" spans="1:11" x14ac:dyDescent="0.25">
      <c r="A2155" s="79"/>
      <c r="B2155" s="80"/>
      <c r="C2155" s="80"/>
      <c r="D2155" s="80"/>
      <c r="E2155" s="80"/>
      <c r="F2155" s="80"/>
      <c r="G2155" s="80"/>
      <c r="H2155" s="80"/>
      <c r="I2155" s="80"/>
      <c r="J2155" s="80"/>
      <c r="K2155" s="18">
        <f>A2156-J2154</f>
        <v>251300</v>
      </c>
    </row>
    <row r="2156" spans="1:11" x14ac:dyDescent="0.25">
      <c r="A2156" s="334">
        <f>C2154</f>
        <v>253400</v>
      </c>
      <c r="B2156" s="22" t="s">
        <v>38</v>
      </c>
      <c r="C2156" s="2205" t="s">
        <v>1171</v>
      </c>
      <c r="D2156" s="2205"/>
      <c r="E2156" s="2205"/>
    </row>
    <row r="2160" spans="1:11" x14ac:dyDescent="0.25">
      <c r="A2160" s="2203" t="s">
        <v>1202</v>
      </c>
      <c r="B2160" s="2204"/>
      <c r="C2160" s="2204"/>
      <c r="D2160" s="2204"/>
      <c r="E2160" s="2204"/>
      <c r="F2160" s="2204"/>
      <c r="G2160" s="2204"/>
      <c r="H2160" s="2204"/>
      <c r="I2160" s="2204"/>
      <c r="J2160" s="2204"/>
    </row>
    <row r="2161" spans="1:11" x14ac:dyDescent="0.25">
      <c r="A2161" s="6" t="s">
        <v>14</v>
      </c>
      <c r="B2161" s="6" t="s">
        <v>5</v>
      </c>
      <c r="C2161" s="6" t="s">
        <v>10</v>
      </c>
      <c r="D2161" s="6" t="s">
        <v>11</v>
      </c>
      <c r="E2161" s="6" t="s">
        <v>753</v>
      </c>
      <c r="F2161" s="6" t="s">
        <v>27</v>
      </c>
      <c r="G2161" s="6"/>
      <c r="H2161" s="21" t="s">
        <v>33</v>
      </c>
      <c r="I2161" s="21"/>
      <c r="J2161" s="6" t="s">
        <v>32</v>
      </c>
    </row>
    <row r="2162" spans="1:11" x14ac:dyDescent="0.25">
      <c r="A2162" s="413" t="s">
        <v>1203</v>
      </c>
      <c r="B2162" s="377">
        <v>1</v>
      </c>
      <c r="C2162" s="377"/>
      <c r="D2162" s="377">
        <v>19000</v>
      </c>
      <c r="E2162" s="377">
        <v>1</v>
      </c>
      <c r="F2162" s="377">
        <v>4000</v>
      </c>
      <c r="G2162" s="377"/>
      <c r="H2162" s="144"/>
      <c r="I2162" s="144"/>
      <c r="J2162" s="143" t="s">
        <v>1088</v>
      </c>
    </row>
    <row r="2163" spans="1:11" x14ac:dyDescent="0.25">
      <c r="A2163" s="413" t="s">
        <v>1204</v>
      </c>
      <c r="B2163" s="377">
        <v>1</v>
      </c>
      <c r="C2163" s="377">
        <v>10500</v>
      </c>
      <c r="D2163" s="377"/>
      <c r="E2163" s="377">
        <v>1</v>
      </c>
      <c r="F2163" s="377">
        <v>4000</v>
      </c>
      <c r="G2163" s="377"/>
      <c r="H2163" s="144" t="s">
        <v>109</v>
      </c>
      <c r="I2163" s="144"/>
      <c r="J2163" s="143">
        <v>2100</v>
      </c>
    </row>
    <row r="2164" spans="1:11" x14ac:dyDescent="0.25">
      <c r="A2164" s="413" t="s">
        <v>1204</v>
      </c>
      <c r="B2164" s="377">
        <v>1</v>
      </c>
      <c r="C2164" s="377">
        <v>10500</v>
      </c>
      <c r="D2164" s="377"/>
      <c r="E2164" s="377">
        <v>1</v>
      </c>
      <c r="F2164" s="377">
        <v>4000</v>
      </c>
      <c r="G2164" s="377"/>
      <c r="H2164" s="400"/>
      <c r="I2164" s="400"/>
      <c r="J2164" s="377"/>
    </row>
    <row r="2165" spans="1:11" x14ac:dyDescent="0.25">
      <c r="A2165" s="413" t="s">
        <v>1205</v>
      </c>
      <c r="B2165" s="377">
        <v>1</v>
      </c>
      <c r="C2165" s="377"/>
      <c r="D2165" s="377">
        <v>14500</v>
      </c>
      <c r="E2165" s="377">
        <v>1</v>
      </c>
      <c r="F2165" s="377">
        <v>4500</v>
      </c>
      <c r="G2165" s="377"/>
      <c r="H2165" s="400"/>
      <c r="I2165" s="400"/>
      <c r="J2165" s="143" t="s">
        <v>1157</v>
      </c>
    </row>
    <row r="2166" spans="1:11" x14ac:dyDescent="0.25">
      <c r="A2166" s="413" t="s">
        <v>1206</v>
      </c>
      <c r="B2166" s="377"/>
      <c r="C2166" s="377"/>
      <c r="D2166" s="377"/>
      <c r="E2166" s="377"/>
      <c r="F2166" s="377"/>
      <c r="G2166" s="377"/>
      <c r="H2166" s="378"/>
      <c r="I2166" s="378"/>
      <c r="J2166" s="143" t="s">
        <v>1209</v>
      </c>
    </row>
    <row r="2167" spans="1:11" x14ac:dyDescent="0.25">
      <c r="A2167" s="413"/>
      <c r="B2167" s="377"/>
      <c r="C2167" s="377"/>
      <c r="D2167" s="377"/>
      <c r="E2167" s="377"/>
      <c r="F2167" s="377"/>
      <c r="G2167" s="377"/>
      <c r="H2167" s="144">
        <v>1</v>
      </c>
      <c r="I2167" s="144"/>
      <c r="J2167" s="143">
        <v>5000</v>
      </c>
    </row>
    <row r="2168" spans="1:11" x14ac:dyDescent="0.25">
      <c r="A2168" s="413"/>
      <c r="B2168" s="377"/>
      <c r="C2168" s="377"/>
      <c r="D2168" s="377"/>
      <c r="E2168" s="377"/>
      <c r="F2168" s="377"/>
      <c r="G2168" s="377"/>
      <c r="H2168" s="144">
        <v>1</v>
      </c>
      <c r="I2168" s="144"/>
      <c r="J2168" s="117">
        <v>4000</v>
      </c>
    </row>
    <row r="2169" spans="1:11" x14ac:dyDescent="0.25">
      <c r="A2169" s="413"/>
      <c r="B2169" s="377"/>
      <c r="C2169" s="377"/>
      <c r="D2169" s="377"/>
      <c r="E2169" s="377"/>
      <c r="F2169" s="377"/>
      <c r="G2169" s="377"/>
      <c r="H2169" s="377"/>
      <c r="I2169" s="377"/>
      <c r="J2169" s="232"/>
    </row>
    <row r="2170" spans="1:11" x14ac:dyDescent="0.25">
      <c r="A2170" s="53"/>
      <c r="B2170" s="213">
        <f>SUM(B2162:B2169)</f>
        <v>4</v>
      </c>
      <c r="C2170" s="213">
        <v>21000</v>
      </c>
      <c r="D2170" s="213">
        <f>SUM(D2162:D2169)</f>
        <v>33500</v>
      </c>
      <c r="E2170" s="213">
        <f>SUM(E2162:E2169)</f>
        <v>4</v>
      </c>
      <c r="F2170" s="213">
        <f>SUM(F2162:F2169)</f>
        <v>16500</v>
      </c>
      <c r="G2170" s="213"/>
      <c r="H2170" s="213">
        <v>2</v>
      </c>
      <c r="I2170" s="213"/>
      <c r="J2170" s="213">
        <v>14100</v>
      </c>
    </row>
    <row r="2171" spans="1:11" x14ac:dyDescent="0.25">
      <c r="A2171" s="79"/>
      <c r="B2171" s="80"/>
      <c r="C2171" s="80"/>
      <c r="D2171" s="80"/>
      <c r="E2171" s="80"/>
      <c r="F2171" s="80"/>
      <c r="G2171" s="80"/>
      <c r="H2171" s="80"/>
      <c r="I2171" s="80"/>
      <c r="J2171" s="80"/>
      <c r="K2171" s="18">
        <f>A2172-J2163-J2167-J2168-3000</f>
        <v>6900</v>
      </c>
    </row>
    <row r="2172" spans="1:11" x14ac:dyDescent="0.25">
      <c r="A2172" s="334">
        <f>C2170</f>
        <v>21000</v>
      </c>
      <c r="B2172" s="22" t="s">
        <v>38</v>
      </c>
      <c r="C2172" s="2205" t="s">
        <v>1171</v>
      </c>
      <c r="D2172" s="2205"/>
      <c r="E2172" s="2205"/>
    </row>
    <row r="2176" spans="1:11" x14ac:dyDescent="0.25">
      <c r="A2176" s="2203" t="s">
        <v>1210</v>
      </c>
      <c r="B2176" s="2204"/>
      <c r="C2176" s="2204"/>
      <c r="D2176" s="2204"/>
      <c r="E2176" s="2204"/>
      <c r="F2176" s="2204"/>
      <c r="G2176" s="2204"/>
      <c r="H2176" s="2204"/>
      <c r="I2176" s="2204"/>
      <c r="J2176" s="2204"/>
    </row>
    <row r="2177" spans="1:12" x14ac:dyDescent="0.25">
      <c r="A2177" s="6" t="s">
        <v>14</v>
      </c>
      <c r="B2177" s="6" t="s">
        <v>5</v>
      </c>
      <c r="C2177" s="6" t="s">
        <v>10</v>
      </c>
      <c r="D2177" s="6" t="s">
        <v>11</v>
      </c>
      <c r="E2177" s="6" t="s">
        <v>753</v>
      </c>
      <c r="F2177" s="6" t="s">
        <v>27</v>
      </c>
      <c r="G2177" s="6"/>
      <c r="H2177" s="21" t="s">
        <v>33</v>
      </c>
      <c r="I2177" s="21"/>
      <c r="J2177" s="6" t="s">
        <v>32</v>
      </c>
    </row>
    <row r="2178" spans="1:12" x14ac:dyDescent="0.25">
      <c r="A2178" s="415" t="s">
        <v>107</v>
      </c>
      <c r="B2178" s="377">
        <v>1</v>
      </c>
      <c r="C2178" s="377"/>
      <c r="D2178" s="377"/>
      <c r="E2178" s="377"/>
      <c r="F2178" s="377"/>
      <c r="G2178" s="377"/>
      <c r="H2178" s="144"/>
      <c r="I2178" s="144"/>
      <c r="J2178" s="143" t="s">
        <v>1214</v>
      </c>
    </row>
    <row r="2179" spans="1:12" x14ac:dyDescent="0.25">
      <c r="A2179" s="415" t="s">
        <v>609</v>
      </c>
      <c r="B2179" s="377">
        <v>1</v>
      </c>
      <c r="C2179" s="377">
        <v>18800</v>
      </c>
      <c r="D2179" s="377"/>
      <c r="E2179" s="377"/>
      <c r="F2179" s="377"/>
      <c r="G2179" s="377"/>
      <c r="H2179" s="144">
        <v>1</v>
      </c>
      <c r="I2179" s="144"/>
      <c r="J2179" s="143">
        <v>4000</v>
      </c>
    </row>
    <row r="2180" spans="1:12" x14ac:dyDescent="0.25">
      <c r="A2180" s="415" t="s">
        <v>1211</v>
      </c>
      <c r="B2180" s="377">
        <v>1</v>
      </c>
      <c r="C2180" s="377"/>
      <c r="D2180" s="377"/>
      <c r="E2180" s="377"/>
      <c r="F2180" s="377"/>
      <c r="G2180" s="377"/>
      <c r="H2180" s="1"/>
      <c r="I2180" s="1"/>
      <c r="J2180" s="8" t="s">
        <v>1212</v>
      </c>
    </row>
    <row r="2181" spans="1:12" x14ac:dyDescent="0.25">
      <c r="A2181" s="415" t="s">
        <v>1213</v>
      </c>
      <c r="B2181" s="377">
        <v>1</v>
      </c>
      <c r="C2181" s="377">
        <v>4700</v>
      </c>
      <c r="D2181" s="377"/>
      <c r="E2181" s="377"/>
      <c r="F2181" s="377"/>
      <c r="G2181" s="377"/>
      <c r="H2181" s="144" t="s">
        <v>109</v>
      </c>
      <c r="I2181" s="144"/>
      <c r="J2181" s="143">
        <v>4900</v>
      </c>
    </row>
    <row r="2182" spans="1:12" x14ac:dyDescent="0.25">
      <c r="A2182" s="415" t="s">
        <v>91</v>
      </c>
      <c r="B2182" s="377">
        <v>1</v>
      </c>
      <c r="C2182" s="377">
        <v>14800</v>
      </c>
      <c r="D2182" s="377"/>
      <c r="E2182" s="377">
        <v>1</v>
      </c>
      <c r="F2182" s="377">
        <v>4000</v>
      </c>
      <c r="G2182" s="377"/>
      <c r="H2182" s="144">
        <v>1</v>
      </c>
      <c r="I2182" s="144"/>
      <c r="J2182" s="143">
        <v>4000</v>
      </c>
    </row>
    <row r="2183" spans="1:12" x14ac:dyDescent="0.25">
      <c r="A2183" s="415" t="s">
        <v>472</v>
      </c>
      <c r="B2183" s="377">
        <v>1</v>
      </c>
      <c r="C2183" s="377">
        <v>12000</v>
      </c>
      <c r="D2183" s="377"/>
      <c r="E2183" s="377">
        <v>1</v>
      </c>
      <c r="F2183" s="377">
        <v>4000</v>
      </c>
      <c r="G2183" s="377"/>
      <c r="H2183" s="144">
        <v>1</v>
      </c>
      <c r="I2183" s="144"/>
      <c r="J2183" s="143">
        <v>4500</v>
      </c>
    </row>
    <row r="2184" spans="1:12" x14ac:dyDescent="0.25">
      <c r="A2184" s="415" t="s">
        <v>245</v>
      </c>
      <c r="B2184" s="377">
        <v>1</v>
      </c>
      <c r="C2184" s="377"/>
      <c r="D2184" s="377">
        <v>25200</v>
      </c>
      <c r="E2184" s="377"/>
      <c r="F2184" s="377"/>
      <c r="G2184" s="377"/>
      <c r="H2184" s="144">
        <v>1</v>
      </c>
      <c r="I2184" s="144"/>
      <c r="J2184" s="143">
        <v>5000</v>
      </c>
    </row>
    <row r="2185" spans="1:12" x14ac:dyDescent="0.25">
      <c r="A2185" s="415" t="s">
        <v>477</v>
      </c>
      <c r="B2185" s="377">
        <v>1</v>
      </c>
      <c r="C2185" s="377">
        <v>24000</v>
      </c>
      <c r="D2185" s="377"/>
      <c r="E2185" s="377"/>
      <c r="F2185" s="377"/>
      <c r="G2185" s="377"/>
      <c r="H2185" s="144"/>
      <c r="I2185" s="144"/>
      <c r="J2185" s="143"/>
    </row>
    <row r="2186" spans="1:12" x14ac:dyDescent="0.25">
      <c r="A2186" s="415" t="s">
        <v>389</v>
      </c>
      <c r="B2186" s="377">
        <v>1</v>
      </c>
      <c r="C2186" s="377">
        <v>14300</v>
      </c>
      <c r="D2186" s="377"/>
      <c r="E2186" s="377">
        <v>1</v>
      </c>
      <c r="F2186" s="377">
        <v>4500</v>
      </c>
      <c r="G2186" s="377"/>
      <c r="H2186" s="144"/>
      <c r="I2186" s="144"/>
      <c r="J2186" s="143"/>
    </row>
    <row r="2187" spans="1:12" x14ac:dyDescent="0.25">
      <c r="A2187" s="413"/>
      <c r="B2187" s="377"/>
      <c r="C2187" s="377"/>
      <c r="D2187" s="377"/>
      <c r="E2187" s="377"/>
      <c r="F2187" s="377"/>
      <c r="G2187" s="377"/>
      <c r="H2187" s="377"/>
      <c r="I2187" s="377"/>
      <c r="J2187" s="232"/>
    </row>
    <row r="2188" spans="1:12" x14ac:dyDescent="0.25">
      <c r="A2188" s="53"/>
      <c r="B2188" s="213">
        <f>SUM(B2178:B2187)</f>
        <v>9</v>
      </c>
      <c r="C2188" s="213">
        <f t="shared" ref="C2188:J2188" si="59">SUM(C2178:C2187)</f>
        <v>88600</v>
      </c>
      <c r="D2188" s="213">
        <f t="shared" si="59"/>
        <v>25200</v>
      </c>
      <c r="E2188" s="213">
        <f t="shared" si="59"/>
        <v>3</v>
      </c>
      <c r="F2188" s="213">
        <f t="shared" si="59"/>
        <v>12500</v>
      </c>
      <c r="G2188" s="213"/>
      <c r="H2188" s="213">
        <f t="shared" si="59"/>
        <v>4</v>
      </c>
      <c r="I2188" s="213"/>
      <c r="J2188" s="213">
        <f t="shared" si="59"/>
        <v>22400</v>
      </c>
      <c r="K2188" s="18">
        <f>A2190-6700-4500</f>
        <v>77400</v>
      </c>
    </row>
    <row r="2189" spans="1:12" x14ac:dyDescent="0.25">
      <c r="A2189" s="79"/>
      <c r="B2189" s="80"/>
      <c r="C2189" s="80"/>
      <c r="D2189" s="80"/>
      <c r="E2189" s="80"/>
      <c r="F2189" s="80"/>
      <c r="G2189" s="80"/>
      <c r="H2189" s="80"/>
      <c r="I2189" s="80"/>
      <c r="J2189" s="80"/>
    </row>
    <row r="2190" spans="1:12" x14ac:dyDescent="0.25">
      <c r="A2190" s="334">
        <f>C2188</f>
        <v>88600</v>
      </c>
      <c r="B2190" s="22" t="s">
        <v>38</v>
      </c>
      <c r="C2190" s="2205" t="s">
        <v>1152</v>
      </c>
      <c r="D2190" s="2205"/>
      <c r="E2190" s="2205"/>
    </row>
    <row r="2191" spans="1:12" x14ac:dyDescent="0.25">
      <c r="L2191" s="18">
        <f>B2188+B2170+B2154+B2133+B2120+B2106+B2084+B2064+B2047+B2031+B2011+B1993+B1976+B1956+B1942+B1920+B1903+B1887+B1871+B1855+B1842+B1823+B1804+B1790+B1770+B1754</f>
        <v>276</v>
      </c>
    </row>
    <row r="2192" spans="1:12" x14ac:dyDescent="0.25">
      <c r="A2192" s="22" t="s">
        <v>1215</v>
      </c>
      <c r="B2192" s="416">
        <v>81900</v>
      </c>
    </row>
    <row r="2195" spans="1:10" x14ac:dyDescent="0.25">
      <c r="A2195" s="2203" t="s">
        <v>1216</v>
      </c>
      <c r="B2195" s="2204"/>
      <c r="C2195" s="2204"/>
      <c r="D2195" s="2204"/>
      <c r="E2195" s="2204"/>
      <c r="F2195" s="2204"/>
      <c r="G2195" s="2204"/>
      <c r="H2195" s="2204"/>
      <c r="I2195" s="2204"/>
      <c r="J2195" s="2204"/>
    </row>
    <row r="2196" spans="1:10" x14ac:dyDescent="0.25">
      <c r="A2196" s="6" t="s">
        <v>14</v>
      </c>
      <c r="B2196" s="6" t="s">
        <v>5</v>
      </c>
      <c r="C2196" s="6" t="s">
        <v>10</v>
      </c>
      <c r="D2196" s="6" t="s">
        <v>11</v>
      </c>
      <c r="E2196" s="6" t="s">
        <v>753</v>
      </c>
      <c r="F2196" s="6" t="s">
        <v>27</v>
      </c>
      <c r="G2196" s="6"/>
      <c r="H2196" s="21" t="s">
        <v>33</v>
      </c>
      <c r="I2196" s="21"/>
      <c r="J2196" s="6" t="s">
        <v>32</v>
      </c>
    </row>
    <row r="2197" spans="1:10" x14ac:dyDescent="0.25">
      <c r="A2197" s="415" t="s">
        <v>389</v>
      </c>
      <c r="B2197" s="377">
        <v>1</v>
      </c>
      <c r="C2197" s="377">
        <v>18800</v>
      </c>
      <c r="D2197" s="377"/>
      <c r="E2197" s="377"/>
      <c r="F2197" s="377"/>
      <c r="G2197" s="377"/>
      <c r="H2197" s="144">
        <v>1</v>
      </c>
      <c r="I2197" s="144"/>
      <c r="J2197" s="143">
        <v>5000</v>
      </c>
    </row>
    <row r="2198" spans="1:10" x14ac:dyDescent="0.25">
      <c r="A2198" s="417" t="s">
        <v>292</v>
      </c>
      <c r="B2198" s="377">
        <v>1</v>
      </c>
      <c r="C2198" s="377">
        <v>20200</v>
      </c>
      <c r="D2198" s="377"/>
      <c r="E2198" s="377">
        <v>1</v>
      </c>
      <c r="F2198" s="377">
        <v>5000</v>
      </c>
      <c r="G2198" s="377"/>
      <c r="H2198" s="144" t="s">
        <v>109</v>
      </c>
      <c r="I2198" s="144"/>
      <c r="J2198" s="143">
        <v>4900</v>
      </c>
    </row>
    <row r="2199" spans="1:10" x14ac:dyDescent="0.25">
      <c r="A2199" s="417" t="s">
        <v>1217</v>
      </c>
      <c r="B2199" s="377">
        <v>1</v>
      </c>
      <c r="C2199" s="377">
        <v>12000</v>
      </c>
      <c r="D2199" s="377"/>
      <c r="E2199" s="377">
        <v>1</v>
      </c>
      <c r="F2199" s="377">
        <v>4000</v>
      </c>
      <c r="G2199" s="377"/>
      <c r="H2199" s="51">
        <v>1</v>
      </c>
      <c r="I2199" s="51"/>
      <c r="J2199" s="44">
        <v>4500</v>
      </c>
    </row>
    <row r="2200" spans="1:10" x14ac:dyDescent="0.25">
      <c r="A2200" s="417" t="s">
        <v>609</v>
      </c>
      <c r="B2200" s="377">
        <v>1</v>
      </c>
      <c r="C2200" s="377">
        <v>14300</v>
      </c>
      <c r="D2200" s="377"/>
      <c r="E2200" s="377">
        <v>1</v>
      </c>
      <c r="F2200" s="377">
        <v>4500</v>
      </c>
      <c r="G2200" s="377"/>
      <c r="H2200" s="144">
        <v>2</v>
      </c>
      <c r="I2200" s="144"/>
      <c r="J2200" s="143">
        <v>9000</v>
      </c>
    </row>
    <row r="2201" spans="1:10" x14ac:dyDescent="0.25">
      <c r="A2201" s="417" t="s">
        <v>745</v>
      </c>
      <c r="B2201" s="377">
        <v>2</v>
      </c>
      <c r="C2201" s="377"/>
      <c r="D2201" s="377">
        <v>96000</v>
      </c>
      <c r="E2201" s="377"/>
      <c r="F2201" s="377"/>
      <c r="G2201" s="377"/>
      <c r="H2201" s="144"/>
      <c r="I2201" s="144"/>
      <c r="J2201" s="143" t="s">
        <v>883</v>
      </c>
    </row>
    <row r="2202" spans="1:10" x14ac:dyDescent="0.25">
      <c r="A2202" s="417" t="s">
        <v>91</v>
      </c>
      <c r="B2202" s="377">
        <v>1</v>
      </c>
      <c r="C2202" s="377">
        <v>14300</v>
      </c>
      <c r="D2202" s="377"/>
      <c r="E2202" s="377">
        <v>1</v>
      </c>
      <c r="F2202" s="377">
        <v>4500</v>
      </c>
      <c r="G2202" s="377"/>
      <c r="H2202" s="144"/>
      <c r="I2202" s="144"/>
      <c r="J2202" s="1"/>
    </row>
    <row r="2203" spans="1:10" x14ac:dyDescent="0.25">
      <c r="A2203" s="418" t="s">
        <v>1218</v>
      </c>
      <c r="B2203" s="377">
        <v>13</v>
      </c>
      <c r="C2203" s="377"/>
      <c r="D2203" s="377">
        <v>284700</v>
      </c>
      <c r="E2203" s="377"/>
      <c r="F2203" s="377"/>
      <c r="G2203" s="377"/>
      <c r="H2203" s="144"/>
      <c r="I2203" s="144"/>
      <c r="J2203" s="143"/>
    </row>
    <row r="2204" spans="1:10" x14ac:dyDescent="0.25">
      <c r="A2204" s="418" t="s">
        <v>245</v>
      </c>
      <c r="B2204" s="377">
        <v>6</v>
      </c>
      <c r="C2204" s="377"/>
      <c r="D2204" s="377">
        <v>151200</v>
      </c>
      <c r="E2204" s="377"/>
      <c r="F2204" s="377"/>
      <c r="G2204" s="377"/>
      <c r="H2204" s="144"/>
      <c r="I2204" s="144"/>
      <c r="J2204" s="143"/>
    </row>
    <row r="2205" spans="1:10" x14ac:dyDescent="0.25">
      <c r="A2205" s="418" t="s">
        <v>1144</v>
      </c>
      <c r="B2205" s="377">
        <v>1</v>
      </c>
      <c r="C2205" s="377">
        <v>30000</v>
      </c>
      <c r="D2205" s="377"/>
      <c r="E2205" s="377">
        <v>1</v>
      </c>
      <c r="F2205" s="377">
        <v>5000</v>
      </c>
      <c r="G2205" s="377"/>
      <c r="H2205" s="144"/>
      <c r="I2205" s="144"/>
      <c r="J2205" s="143"/>
    </row>
    <row r="2206" spans="1:10" x14ac:dyDescent="0.25">
      <c r="A2206" s="417" t="s">
        <v>91</v>
      </c>
      <c r="B2206" s="377">
        <v>1</v>
      </c>
      <c r="C2206" s="377"/>
      <c r="D2206" s="377">
        <v>14300</v>
      </c>
      <c r="E2206" s="377">
        <v>1</v>
      </c>
      <c r="F2206" s="377">
        <v>4500</v>
      </c>
      <c r="G2206" s="377"/>
      <c r="H2206" s="144"/>
      <c r="I2206" s="144"/>
      <c r="J2206" s="143"/>
    </row>
    <row r="2207" spans="1:10" x14ac:dyDescent="0.25">
      <c r="A2207" s="419" t="s">
        <v>267</v>
      </c>
      <c r="B2207" s="377">
        <v>1</v>
      </c>
      <c r="C2207" s="377">
        <v>22000</v>
      </c>
      <c r="D2207" s="377"/>
      <c r="E2207" s="377">
        <v>1</v>
      </c>
      <c r="F2207" s="377">
        <v>4000</v>
      </c>
      <c r="G2207" s="377"/>
      <c r="H2207" s="144"/>
      <c r="I2207" s="144"/>
      <c r="J2207" s="143"/>
    </row>
    <row r="2208" spans="1:10" x14ac:dyDescent="0.25">
      <c r="A2208" s="419" t="s">
        <v>739</v>
      </c>
      <c r="B2208" s="377">
        <v>1</v>
      </c>
      <c r="C2208" s="1"/>
      <c r="D2208" s="377">
        <v>18000</v>
      </c>
      <c r="E2208" s="377">
        <v>1</v>
      </c>
      <c r="F2208" s="377">
        <v>2000</v>
      </c>
      <c r="G2208" s="377"/>
      <c r="H2208" s="144"/>
      <c r="I2208" s="144"/>
      <c r="J2208" s="143"/>
    </row>
    <row r="2209" spans="1:11" x14ac:dyDescent="0.25">
      <c r="A2209" s="420" t="s">
        <v>613</v>
      </c>
      <c r="B2209" s="377">
        <v>1</v>
      </c>
      <c r="C2209" s="8">
        <v>25600</v>
      </c>
      <c r="D2209" s="377"/>
      <c r="E2209" s="377">
        <v>1</v>
      </c>
      <c r="F2209" s="377">
        <v>4000</v>
      </c>
      <c r="G2209" s="377"/>
      <c r="H2209" s="144"/>
      <c r="I2209" s="144"/>
      <c r="J2209" s="143"/>
    </row>
    <row r="2210" spans="1:11" x14ac:dyDescent="0.25">
      <c r="A2210" s="420" t="s">
        <v>292</v>
      </c>
      <c r="B2210" s="377">
        <v>2</v>
      </c>
      <c r="C2210" s="1"/>
      <c r="D2210" s="377">
        <v>50400</v>
      </c>
      <c r="E2210" s="377"/>
      <c r="F2210" s="377"/>
      <c r="G2210" s="377"/>
      <c r="H2210" s="144"/>
      <c r="I2210" s="144"/>
      <c r="J2210" s="143"/>
    </row>
    <row r="2211" spans="1:11" x14ac:dyDescent="0.25">
      <c r="A2211" s="420" t="s">
        <v>293</v>
      </c>
      <c r="B2211" s="377">
        <v>2</v>
      </c>
      <c r="C2211" s="377"/>
      <c r="D2211" s="377">
        <v>98000</v>
      </c>
      <c r="E2211" s="377"/>
      <c r="F2211" s="377"/>
      <c r="G2211" s="377"/>
      <c r="H2211" s="144"/>
      <c r="I2211" s="144"/>
      <c r="J2211" s="143"/>
    </row>
    <row r="2212" spans="1:11" x14ac:dyDescent="0.25">
      <c r="A2212" s="421" t="s">
        <v>1220</v>
      </c>
      <c r="B2212" s="377">
        <v>1</v>
      </c>
      <c r="C2212" s="377"/>
      <c r="D2212" s="377"/>
      <c r="E2212" s="377"/>
      <c r="F2212" s="377"/>
      <c r="G2212" s="377"/>
      <c r="H2212" s="144"/>
      <c r="I2212" s="144"/>
      <c r="J2212" s="143" t="s">
        <v>1219</v>
      </c>
    </row>
    <row r="2213" spans="1:11" x14ac:dyDescent="0.25">
      <c r="A2213" s="413"/>
      <c r="B2213" s="377"/>
      <c r="C2213" s="377"/>
      <c r="D2213" s="377"/>
      <c r="E2213" s="377"/>
      <c r="F2213" s="377"/>
      <c r="G2213" s="377"/>
      <c r="H2213" s="377"/>
      <c r="I2213" s="377"/>
      <c r="J2213" s="232"/>
    </row>
    <row r="2214" spans="1:11" x14ac:dyDescent="0.25">
      <c r="A2214" s="53"/>
      <c r="B2214" s="213">
        <f>SUM(B2197:B2213)</f>
        <v>36</v>
      </c>
      <c r="C2214" s="213">
        <f t="shared" ref="C2214:J2214" si="60">SUM(C2197:C2213)</f>
        <v>157200</v>
      </c>
      <c r="D2214" s="213">
        <f t="shared" si="60"/>
        <v>712600</v>
      </c>
      <c r="E2214" s="213">
        <f t="shared" si="60"/>
        <v>9</v>
      </c>
      <c r="F2214" s="213">
        <f t="shared" si="60"/>
        <v>37500</v>
      </c>
      <c r="G2214" s="213"/>
      <c r="H2214" s="213">
        <f t="shared" si="60"/>
        <v>4</v>
      </c>
      <c r="I2214" s="213"/>
      <c r="J2214" s="213">
        <f t="shared" si="60"/>
        <v>23400</v>
      </c>
      <c r="K2214" s="18">
        <f>A2216-9000-6500</f>
        <v>141700</v>
      </c>
    </row>
    <row r="2215" spans="1:11" x14ac:dyDescent="0.25">
      <c r="A2215" s="79"/>
      <c r="B2215" s="80"/>
      <c r="C2215" s="80"/>
      <c r="D2215" s="80"/>
      <c r="E2215" s="80"/>
      <c r="F2215" s="80"/>
      <c r="G2215" s="80"/>
      <c r="H2215" s="80"/>
      <c r="I2215" s="80"/>
      <c r="J2215" s="80"/>
    </row>
    <row r="2216" spans="1:11" x14ac:dyDescent="0.25">
      <c r="A2216" s="334">
        <f>C2214</f>
        <v>157200</v>
      </c>
      <c r="B2216" s="22" t="s">
        <v>38</v>
      </c>
      <c r="C2216" s="2205" t="s">
        <v>1152</v>
      </c>
      <c r="D2216" s="2205"/>
      <c r="E2216" s="2205"/>
    </row>
    <row r="2218" spans="1:11" x14ac:dyDescent="0.25">
      <c r="A2218" s="22" t="s">
        <v>1215</v>
      </c>
      <c r="B2218" s="416">
        <v>150700</v>
      </c>
    </row>
    <row r="2221" spans="1:11" x14ac:dyDescent="0.25">
      <c r="A2221" s="2203" t="s">
        <v>1221</v>
      </c>
      <c r="B2221" s="2204"/>
      <c r="C2221" s="2204"/>
      <c r="D2221" s="2204"/>
      <c r="E2221" s="2204"/>
      <c r="F2221" s="2204"/>
      <c r="G2221" s="2204"/>
      <c r="H2221" s="2204"/>
      <c r="I2221" s="2204"/>
      <c r="J2221" s="2204"/>
    </row>
    <row r="2222" spans="1:11" x14ac:dyDescent="0.25">
      <c r="A2222" s="6" t="s">
        <v>14</v>
      </c>
      <c r="B2222" s="6" t="s">
        <v>5</v>
      </c>
      <c r="C2222" s="6" t="s">
        <v>10</v>
      </c>
      <c r="D2222" s="6" t="s">
        <v>11</v>
      </c>
      <c r="E2222" s="6" t="s">
        <v>753</v>
      </c>
      <c r="F2222" s="6" t="s">
        <v>27</v>
      </c>
      <c r="G2222" s="6"/>
      <c r="H2222" s="21" t="s">
        <v>33</v>
      </c>
      <c r="I2222" s="21"/>
      <c r="J2222" s="6" t="s">
        <v>32</v>
      </c>
    </row>
    <row r="2223" spans="1:11" x14ac:dyDescent="0.25">
      <c r="A2223" s="424" t="s">
        <v>1149</v>
      </c>
      <c r="B2223" s="377">
        <v>9</v>
      </c>
      <c r="C2223" s="377"/>
      <c r="D2223" s="377">
        <v>459000</v>
      </c>
      <c r="E2223" s="377"/>
      <c r="F2223" s="377"/>
      <c r="G2223" s="377"/>
      <c r="H2223" s="144">
        <v>1</v>
      </c>
      <c r="I2223" s="144"/>
      <c r="J2223" s="143">
        <v>4000</v>
      </c>
    </row>
    <row r="2224" spans="1:11" x14ac:dyDescent="0.25">
      <c r="A2224" s="422" t="s">
        <v>1070</v>
      </c>
      <c r="B2224" s="377">
        <v>1</v>
      </c>
      <c r="C2224" s="377"/>
      <c r="D2224" s="377">
        <v>51000</v>
      </c>
      <c r="E2224" s="377"/>
      <c r="F2224" s="377"/>
      <c r="G2224" s="377"/>
      <c r="H2224" s="144">
        <v>1</v>
      </c>
      <c r="I2224" s="144"/>
      <c r="J2224" s="143">
        <v>4500</v>
      </c>
    </row>
    <row r="2225" spans="1:10" x14ac:dyDescent="0.25">
      <c r="A2225" s="422" t="s">
        <v>292</v>
      </c>
      <c r="B2225" s="377">
        <v>2</v>
      </c>
      <c r="C2225" s="377"/>
      <c r="D2225" s="377">
        <v>50400</v>
      </c>
      <c r="E2225" s="377"/>
      <c r="F2225" s="377"/>
      <c r="G2225" s="377"/>
      <c r="H2225" s="51">
        <v>1</v>
      </c>
      <c r="I2225" s="51"/>
      <c r="J2225" s="44">
        <v>4000</v>
      </c>
    </row>
    <row r="2226" spans="1:10" x14ac:dyDescent="0.25">
      <c r="A2226" s="422" t="s">
        <v>1222</v>
      </c>
      <c r="B2226" s="377">
        <v>2</v>
      </c>
      <c r="C2226" s="377"/>
      <c r="D2226" s="377">
        <v>98000</v>
      </c>
      <c r="E2226" s="377"/>
      <c r="F2226" s="377"/>
      <c r="G2226" s="377"/>
      <c r="H2226" s="144">
        <v>1</v>
      </c>
      <c r="I2226" s="144"/>
      <c r="J2226" s="143">
        <v>5000</v>
      </c>
    </row>
    <row r="2227" spans="1:10" x14ac:dyDescent="0.25">
      <c r="A2227" s="422" t="s">
        <v>234</v>
      </c>
      <c r="B2227" s="377">
        <v>1</v>
      </c>
      <c r="C2227" s="377"/>
      <c r="D2227" s="377">
        <v>18000</v>
      </c>
      <c r="E2227" s="377"/>
      <c r="F2227" s="377"/>
      <c r="G2227" s="377"/>
      <c r="H2227" s="144">
        <v>1</v>
      </c>
      <c r="I2227" s="144"/>
      <c r="J2227" s="143">
        <v>8000</v>
      </c>
    </row>
    <row r="2228" spans="1:10" x14ac:dyDescent="0.25">
      <c r="A2228" s="422" t="s">
        <v>1222</v>
      </c>
      <c r="B2228" s="377">
        <v>2</v>
      </c>
      <c r="C2228" s="377"/>
      <c r="D2228" s="377">
        <v>98000</v>
      </c>
      <c r="E2228" s="377"/>
      <c r="F2228" s="377"/>
      <c r="G2228" s="377"/>
      <c r="H2228" s="144" t="s">
        <v>109</v>
      </c>
      <c r="I2228" s="144"/>
      <c r="J2228" s="143">
        <v>4900</v>
      </c>
    </row>
    <row r="2229" spans="1:10" x14ac:dyDescent="0.25">
      <c r="A2229" s="422" t="s">
        <v>425</v>
      </c>
      <c r="B2229" s="377">
        <v>1</v>
      </c>
      <c r="C2229" s="377"/>
      <c r="D2229" s="377">
        <v>11500</v>
      </c>
      <c r="E2229" s="377">
        <v>1</v>
      </c>
      <c r="F2229" s="377">
        <v>4000</v>
      </c>
      <c r="G2229" s="377"/>
      <c r="H2229" s="144"/>
      <c r="I2229" s="144"/>
      <c r="J2229" s="143"/>
    </row>
    <row r="2230" spans="1:10" x14ac:dyDescent="0.25">
      <c r="A2230" s="422" t="s">
        <v>1223</v>
      </c>
      <c r="B2230" s="377">
        <v>1</v>
      </c>
      <c r="C2230" s="377"/>
      <c r="D2230" s="377">
        <v>10500</v>
      </c>
      <c r="E2230" s="377">
        <v>1</v>
      </c>
      <c r="F2230" s="377">
        <v>4000</v>
      </c>
      <c r="G2230" s="377"/>
      <c r="H2230" s="144"/>
      <c r="I2230" s="144"/>
      <c r="J2230" s="143"/>
    </row>
    <row r="2231" spans="1:10" x14ac:dyDescent="0.25">
      <c r="A2231" s="422" t="s">
        <v>872</v>
      </c>
      <c r="B2231" s="377">
        <v>1</v>
      </c>
      <c r="C2231" s="377"/>
      <c r="D2231" s="377">
        <v>13000</v>
      </c>
      <c r="E2231" s="377">
        <v>1</v>
      </c>
      <c r="F2231" s="377">
        <v>2000</v>
      </c>
      <c r="G2231" s="377"/>
      <c r="H2231" s="144"/>
      <c r="I2231" s="144"/>
      <c r="J2231" s="143"/>
    </row>
    <row r="2232" spans="1:10" x14ac:dyDescent="0.25">
      <c r="A2232" s="422" t="s">
        <v>1065</v>
      </c>
      <c r="B2232" s="377">
        <v>1</v>
      </c>
      <c r="C2232" s="377">
        <v>14300</v>
      </c>
      <c r="D2232" s="377"/>
      <c r="E2232" s="377">
        <v>1</v>
      </c>
      <c r="F2232" s="377">
        <v>4500</v>
      </c>
      <c r="G2232" s="377"/>
      <c r="H2232" s="144"/>
      <c r="I2232" s="144"/>
      <c r="J2232" s="143"/>
    </row>
    <row r="2233" spans="1:10" x14ac:dyDescent="0.25">
      <c r="A2233" s="422" t="s">
        <v>1224</v>
      </c>
      <c r="B2233" s="377">
        <v>1</v>
      </c>
      <c r="C2233" s="377">
        <v>14800</v>
      </c>
      <c r="D2233" s="377"/>
      <c r="E2233" s="377">
        <v>1</v>
      </c>
      <c r="F2233" s="377">
        <v>4000</v>
      </c>
      <c r="G2233" s="377"/>
      <c r="H2233" s="144"/>
      <c r="I2233" s="144"/>
      <c r="J2233" s="143"/>
    </row>
    <row r="2234" spans="1:10" x14ac:dyDescent="0.25">
      <c r="A2234" s="422" t="s">
        <v>609</v>
      </c>
      <c r="B2234" s="377">
        <v>1</v>
      </c>
      <c r="C2234" s="8">
        <v>12800</v>
      </c>
      <c r="D2234" s="377"/>
      <c r="E2234" s="377">
        <v>2</v>
      </c>
      <c r="F2234" s="377">
        <v>6000</v>
      </c>
      <c r="G2234" s="377"/>
      <c r="H2234" s="144"/>
      <c r="I2234" s="144"/>
      <c r="J2234" s="143"/>
    </row>
    <row r="2235" spans="1:10" x14ac:dyDescent="0.25">
      <c r="A2235" s="422" t="s">
        <v>609</v>
      </c>
      <c r="B2235" s="377">
        <v>1</v>
      </c>
      <c r="C2235" s="8"/>
      <c r="D2235" s="377">
        <v>14300</v>
      </c>
      <c r="E2235" s="377">
        <v>1</v>
      </c>
      <c r="F2235" s="377">
        <v>4500</v>
      </c>
      <c r="G2235" s="377"/>
      <c r="H2235" s="144"/>
      <c r="I2235" s="144"/>
      <c r="J2235" s="143"/>
    </row>
    <row r="2236" spans="1:10" x14ac:dyDescent="0.25">
      <c r="A2236" s="422" t="s">
        <v>256</v>
      </c>
      <c r="B2236" s="377">
        <v>1</v>
      </c>
      <c r="C2236" s="8"/>
      <c r="D2236" s="377">
        <v>18600</v>
      </c>
      <c r="E2236" s="377"/>
      <c r="F2236" s="377"/>
      <c r="G2236" s="377"/>
      <c r="H2236" s="144"/>
      <c r="I2236" s="144"/>
      <c r="J2236" s="143"/>
    </row>
    <row r="2237" spans="1:10" x14ac:dyDescent="0.25">
      <c r="A2237" s="422" t="s">
        <v>1144</v>
      </c>
      <c r="B2237" s="377">
        <v>4</v>
      </c>
      <c r="C2237" s="8">
        <v>140000</v>
      </c>
      <c r="D2237" s="377"/>
      <c r="E2237" s="377"/>
      <c r="F2237" s="377"/>
      <c r="G2237" s="377"/>
      <c r="H2237" s="144"/>
      <c r="I2237" s="144"/>
      <c r="J2237" s="143"/>
    </row>
    <row r="2238" spans="1:10" x14ac:dyDescent="0.25">
      <c r="A2238" s="422" t="s">
        <v>271</v>
      </c>
      <c r="B2238" s="377">
        <v>2</v>
      </c>
      <c r="C2238" s="8">
        <v>40000</v>
      </c>
      <c r="D2238" s="377"/>
      <c r="E2238" s="377"/>
      <c r="F2238" s="377"/>
      <c r="G2238" s="377"/>
      <c r="H2238" s="144"/>
      <c r="I2238" s="144"/>
      <c r="J2238" s="143"/>
    </row>
    <row r="2239" spans="1:10" x14ac:dyDescent="0.25">
      <c r="A2239" s="422" t="s">
        <v>454</v>
      </c>
      <c r="B2239" s="377">
        <v>1</v>
      </c>
      <c r="C2239" s="8"/>
      <c r="D2239" s="377">
        <v>19600</v>
      </c>
      <c r="E2239" s="377">
        <v>1</v>
      </c>
      <c r="F2239" s="377">
        <v>5000</v>
      </c>
      <c r="G2239" s="377"/>
      <c r="H2239" s="144"/>
      <c r="I2239" s="144"/>
      <c r="J2239" s="143"/>
    </row>
    <row r="2240" spans="1:10" x14ac:dyDescent="0.25">
      <c r="A2240" s="422" t="s">
        <v>395</v>
      </c>
      <c r="B2240" s="377">
        <v>1</v>
      </c>
      <c r="C2240" s="8">
        <v>22500</v>
      </c>
      <c r="D2240" s="377"/>
      <c r="E2240" s="377"/>
      <c r="F2240" s="377"/>
      <c r="G2240" s="377"/>
      <c r="H2240" s="144"/>
      <c r="I2240" s="144"/>
      <c r="J2240" s="143"/>
    </row>
    <row r="2241" spans="1:10" x14ac:dyDescent="0.25">
      <c r="A2241" s="422" t="s">
        <v>1225</v>
      </c>
      <c r="B2241" s="377">
        <v>1</v>
      </c>
      <c r="C2241" s="1"/>
      <c r="D2241" s="377">
        <v>17200</v>
      </c>
      <c r="E2241" s="377"/>
      <c r="F2241" s="377"/>
      <c r="G2241" s="377"/>
      <c r="H2241" s="144"/>
      <c r="I2241" s="144"/>
      <c r="J2241" s="143" t="s">
        <v>1226</v>
      </c>
    </row>
    <row r="2242" spans="1:10" x14ac:dyDescent="0.25">
      <c r="A2242" s="422" t="s">
        <v>94</v>
      </c>
      <c r="B2242" s="377">
        <v>1</v>
      </c>
      <c r="C2242" s="377">
        <v>26500</v>
      </c>
      <c r="D2242" s="377"/>
      <c r="E2242" s="377">
        <v>1</v>
      </c>
      <c r="F2242" s="377">
        <v>4500</v>
      </c>
      <c r="G2242" s="377"/>
      <c r="H2242" s="144"/>
      <c r="I2242" s="144"/>
      <c r="J2242" s="143"/>
    </row>
    <row r="2243" spans="1:10" x14ac:dyDescent="0.25">
      <c r="A2243" s="422" t="s">
        <v>1227</v>
      </c>
      <c r="B2243" s="377">
        <v>1</v>
      </c>
      <c r="C2243" s="377">
        <v>13600</v>
      </c>
      <c r="D2243" s="377"/>
      <c r="E2243" s="377">
        <v>1</v>
      </c>
      <c r="F2243" s="377">
        <v>4500</v>
      </c>
      <c r="G2243" s="377"/>
      <c r="H2243" s="144"/>
      <c r="I2243" s="144"/>
      <c r="J2243" s="143"/>
    </row>
    <row r="2244" spans="1:10" x14ac:dyDescent="0.25">
      <c r="A2244" s="422" t="s">
        <v>609</v>
      </c>
      <c r="B2244" s="377">
        <v>1</v>
      </c>
      <c r="C2244" s="377">
        <v>14300</v>
      </c>
      <c r="D2244" s="377"/>
      <c r="E2244" s="377">
        <v>1</v>
      </c>
      <c r="F2244" s="377">
        <v>4500</v>
      </c>
      <c r="G2244" s="377"/>
      <c r="H2244" s="377"/>
      <c r="I2244" s="377"/>
      <c r="J2244" s="232"/>
    </row>
    <row r="2245" spans="1:10" x14ac:dyDescent="0.25">
      <c r="A2245" s="53"/>
      <c r="B2245" s="213">
        <f>SUM(B2223:B2244)</f>
        <v>37</v>
      </c>
      <c r="C2245" s="213">
        <f t="shared" ref="C2245:J2245" si="61">SUM(C2223:C2244)</f>
        <v>298800</v>
      </c>
      <c r="D2245" s="213">
        <f t="shared" si="61"/>
        <v>879100</v>
      </c>
      <c r="E2245" s="213">
        <f t="shared" si="61"/>
        <v>12</v>
      </c>
      <c r="F2245" s="213">
        <f t="shared" si="61"/>
        <v>47500</v>
      </c>
      <c r="G2245" s="213"/>
      <c r="H2245" s="213">
        <f t="shared" si="61"/>
        <v>5</v>
      </c>
      <c r="I2245" s="213"/>
      <c r="J2245" s="213">
        <f t="shared" si="61"/>
        <v>30400</v>
      </c>
    </row>
    <row r="2246" spans="1:10" x14ac:dyDescent="0.25">
      <c r="A2246" s="79"/>
      <c r="B2246" s="80"/>
      <c r="C2246" s="80"/>
      <c r="D2246" s="80"/>
      <c r="E2246" s="80"/>
      <c r="F2246" s="80"/>
      <c r="G2246" s="80"/>
      <c r="H2246" s="80"/>
      <c r="I2246" s="80"/>
      <c r="J2246" s="80"/>
    </row>
    <row r="2247" spans="1:10" x14ac:dyDescent="0.25">
      <c r="A2247" s="334">
        <f>C2245</f>
        <v>298800</v>
      </c>
      <c r="B2247" s="22" t="s">
        <v>38</v>
      </c>
      <c r="C2247" s="2205" t="s">
        <v>1152</v>
      </c>
      <c r="D2247" s="2205"/>
      <c r="E2247" s="2205"/>
    </row>
    <row r="2249" spans="1:10" x14ac:dyDescent="0.25">
      <c r="A2249" s="22" t="s">
        <v>1215</v>
      </c>
      <c r="B2249" s="334">
        <f>A2247</f>
        <v>298800</v>
      </c>
    </row>
    <row r="2252" spans="1:10" x14ac:dyDescent="0.25">
      <c r="A2252" s="2203" t="s">
        <v>1228</v>
      </c>
      <c r="B2252" s="2204"/>
      <c r="C2252" s="2204"/>
      <c r="D2252" s="2204"/>
      <c r="E2252" s="2204"/>
      <c r="F2252" s="2204"/>
      <c r="G2252" s="2204"/>
      <c r="H2252" s="2204"/>
      <c r="I2252" s="2204"/>
      <c r="J2252" s="2204"/>
    </row>
    <row r="2253" spans="1:10" x14ac:dyDescent="0.25">
      <c r="A2253" s="6" t="s">
        <v>14</v>
      </c>
      <c r="B2253" s="6" t="s">
        <v>5</v>
      </c>
      <c r="C2253" s="6" t="s">
        <v>10</v>
      </c>
      <c r="D2253" s="6" t="s">
        <v>11</v>
      </c>
      <c r="E2253" s="6" t="s">
        <v>753</v>
      </c>
      <c r="F2253" s="6" t="s">
        <v>27</v>
      </c>
      <c r="G2253" s="6"/>
      <c r="H2253" s="21" t="s">
        <v>33</v>
      </c>
      <c r="I2253" s="21"/>
      <c r="J2253" s="6" t="s">
        <v>32</v>
      </c>
    </row>
    <row r="2254" spans="1:10" x14ac:dyDescent="0.25">
      <c r="A2254" s="423" t="s">
        <v>1229</v>
      </c>
      <c r="B2254" s="377">
        <v>1</v>
      </c>
      <c r="C2254" s="377">
        <v>22400</v>
      </c>
      <c r="D2254" s="377"/>
      <c r="E2254" s="377"/>
      <c r="F2254" s="377"/>
      <c r="G2254" s="377"/>
      <c r="H2254" s="144" t="s">
        <v>109</v>
      </c>
      <c r="I2254" s="144"/>
      <c r="J2254" s="143">
        <v>3500</v>
      </c>
    </row>
    <row r="2255" spans="1:10" x14ac:dyDescent="0.25">
      <c r="A2255" s="423" t="s">
        <v>681</v>
      </c>
      <c r="B2255" s="377">
        <v>1</v>
      </c>
      <c r="C2255" s="377">
        <v>14100</v>
      </c>
      <c r="D2255" s="377"/>
      <c r="E2255" s="377">
        <v>1</v>
      </c>
      <c r="F2255" s="377">
        <v>4500</v>
      </c>
      <c r="G2255" s="377"/>
      <c r="H2255" s="144"/>
      <c r="I2255" s="144"/>
      <c r="J2255" s="143"/>
    </row>
    <row r="2256" spans="1:10" x14ac:dyDescent="0.25">
      <c r="A2256" s="423" t="s">
        <v>283</v>
      </c>
      <c r="B2256" s="377">
        <v>2</v>
      </c>
      <c r="C2256" s="377">
        <v>138000</v>
      </c>
      <c r="D2256" s="377"/>
      <c r="E2256" s="377">
        <v>1</v>
      </c>
      <c r="F2256" s="377">
        <v>2000</v>
      </c>
      <c r="G2256" s="377"/>
      <c r="H2256" s="1"/>
      <c r="I2256" s="1"/>
      <c r="J2256" s="8"/>
    </row>
    <row r="2257" spans="1:10" x14ac:dyDescent="0.25">
      <c r="A2257" s="423" t="s">
        <v>1230</v>
      </c>
      <c r="B2257" s="377">
        <v>1</v>
      </c>
      <c r="C2257" s="377">
        <v>52000</v>
      </c>
      <c r="D2257" s="377"/>
      <c r="E2257" s="377"/>
      <c r="F2257" s="377"/>
      <c r="G2257" s="377"/>
      <c r="H2257" s="144"/>
      <c r="I2257" s="144"/>
      <c r="J2257" s="143"/>
    </row>
    <row r="2258" spans="1:10" x14ac:dyDescent="0.25">
      <c r="A2258" s="413"/>
      <c r="B2258" s="377"/>
      <c r="C2258" s="377"/>
      <c r="D2258" s="377"/>
      <c r="E2258" s="377"/>
      <c r="F2258" s="377"/>
      <c r="G2258" s="377"/>
      <c r="H2258" s="377"/>
      <c r="I2258" s="377"/>
      <c r="J2258" s="232"/>
    </row>
    <row r="2259" spans="1:10" x14ac:dyDescent="0.25">
      <c r="A2259" s="53"/>
      <c r="B2259" s="213">
        <f t="shared" ref="B2259:J2259" si="62">SUM(B2254:B2258)</f>
        <v>5</v>
      </c>
      <c r="C2259" s="213">
        <f t="shared" si="62"/>
        <v>226500</v>
      </c>
      <c r="D2259" s="213">
        <f t="shared" si="62"/>
        <v>0</v>
      </c>
      <c r="E2259" s="213">
        <f t="shared" si="62"/>
        <v>2</v>
      </c>
      <c r="F2259" s="213">
        <f t="shared" si="62"/>
        <v>6500</v>
      </c>
      <c r="G2259" s="213"/>
      <c r="H2259" s="213">
        <f t="shared" si="62"/>
        <v>0</v>
      </c>
      <c r="I2259" s="213"/>
      <c r="J2259" s="213">
        <f t="shared" si="62"/>
        <v>3500</v>
      </c>
    </row>
    <row r="2260" spans="1:10" x14ac:dyDescent="0.25">
      <c r="A2260" s="79"/>
      <c r="B2260" s="80"/>
      <c r="C2260" s="80"/>
      <c r="D2260" s="80"/>
      <c r="E2260" s="80"/>
      <c r="F2260" s="80"/>
      <c r="G2260" s="80"/>
      <c r="H2260" s="80"/>
      <c r="I2260" s="80"/>
      <c r="J2260" s="80"/>
    </row>
    <row r="2261" spans="1:10" x14ac:dyDescent="0.25">
      <c r="A2261" s="334">
        <f>C2259</f>
        <v>226500</v>
      </c>
      <c r="B2261" s="22" t="s">
        <v>38</v>
      </c>
      <c r="C2261" s="2205" t="s">
        <v>1152</v>
      </c>
      <c r="D2261" s="2205"/>
      <c r="E2261" s="2205"/>
    </row>
    <row r="2263" spans="1:10" x14ac:dyDescent="0.25">
      <c r="A2263" s="22" t="s">
        <v>1215</v>
      </c>
      <c r="B2263" s="416">
        <f>A2261</f>
        <v>226500</v>
      </c>
    </row>
    <row r="2266" spans="1:10" x14ac:dyDescent="0.25">
      <c r="A2266" s="2203" t="s">
        <v>1231</v>
      </c>
      <c r="B2266" s="2204"/>
      <c r="C2266" s="2204"/>
      <c r="D2266" s="2204"/>
      <c r="E2266" s="2204"/>
      <c r="F2266" s="2204"/>
      <c r="G2266" s="2204"/>
      <c r="H2266" s="2204"/>
      <c r="I2266" s="2204"/>
      <c r="J2266" s="2204"/>
    </row>
    <row r="2267" spans="1:10" x14ac:dyDescent="0.25">
      <c r="A2267" s="6" t="s">
        <v>14</v>
      </c>
      <c r="B2267" s="6" t="s">
        <v>5</v>
      </c>
      <c r="C2267" s="6" t="s">
        <v>10</v>
      </c>
      <c r="D2267" s="6" t="s">
        <v>11</v>
      </c>
      <c r="E2267" s="6" t="s">
        <v>753</v>
      </c>
      <c r="F2267" s="6" t="s">
        <v>27</v>
      </c>
      <c r="G2267" s="6"/>
      <c r="H2267" s="21" t="s">
        <v>33</v>
      </c>
      <c r="I2267" s="21"/>
      <c r="J2267" s="6" t="s">
        <v>32</v>
      </c>
    </row>
    <row r="2268" spans="1:10" x14ac:dyDescent="0.25">
      <c r="A2268" s="425" t="s">
        <v>917</v>
      </c>
      <c r="B2268" s="377">
        <v>1</v>
      </c>
      <c r="C2268" s="377">
        <v>8400</v>
      </c>
      <c r="D2268" s="377"/>
      <c r="E2268" s="377">
        <v>2</v>
      </c>
      <c r="F2268" s="377">
        <v>9500</v>
      </c>
      <c r="G2268" s="377"/>
      <c r="H2268" s="144" t="s">
        <v>109</v>
      </c>
      <c r="I2268" s="144"/>
      <c r="J2268" s="143">
        <v>3500</v>
      </c>
    </row>
    <row r="2269" spans="1:10" x14ac:dyDescent="0.25">
      <c r="A2269" s="425" t="s">
        <v>1144</v>
      </c>
      <c r="B2269" s="377">
        <v>1</v>
      </c>
      <c r="C2269" s="377">
        <v>30000</v>
      </c>
      <c r="D2269" s="377"/>
      <c r="E2269" s="377">
        <v>1</v>
      </c>
      <c r="F2269" s="377">
        <v>5000</v>
      </c>
      <c r="G2269" s="377"/>
      <c r="H2269" s="144">
        <v>1</v>
      </c>
      <c r="I2269" s="144"/>
      <c r="J2269" s="143">
        <v>4000</v>
      </c>
    </row>
    <row r="2270" spans="1:10" x14ac:dyDescent="0.25">
      <c r="A2270" s="425" t="s">
        <v>588</v>
      </c>
      <c r="B2270" s="377">
        <v>1</v>
      </c>
      <c r="C2270" s="377"/>
      <c r="D2270" s="377">
        <v>9500</v>
      </c>
      <c r="E2270" s="377">
        <v>1</v>
      </c>
      <c r="F2270" s="377">
        <v>5000</v>
      </c>
      <c r="G2270" s="377"/>
      <c r="H2270" s="51"/>
      <c r="I2270" s="51"/>
      <c r="J2270" s="44"/>
    </row>
    <row r="2271" spans="1:10" x14ac:dyDescent="0.25">
      <c r="A2271" s="425" t="s">
        <v>724</v>
      </c>
      <c r="B2271" s="377">
        <v>2</v>
      </c>
      <c r="C2271" s="377"/>
      <c r="D2271" s="377">
        <v>43800</v>
      </c>
      <c r="E2271" s="377">
        <v>2</v>
      </c>
      <c r="F2271" s="377">
        <v>10000</v>
      </c>
      <c r="G2271" s="377"/>
      <c r="H2271" s="144"/>
      <c r="I2271" s="144"/>
      <c r="J2271" s="143"/>
    </row>
    <row r="2272" spans="1:10" x14ac:dyDescent="0.25">
      <c r="A2272" s="425" t="s">
        <v>234</v>
      </c>
      <c r="B2272" s="377">
        <v>1</v>
      </c>
      <c r="C2272" s="377">
        <v>19000</v>
      </c>
      <c r="D2272" s="377"/>
      <c r="E2272" s="377"/>
      <c r="F2272" s="377"/>
      <c r="G2272" s="377"/>
      <c r="H2272" s="144"/>
      <c r="I2272" s="144"/>
      <c r="J2272" s="143"/>
    </row>
    <row r="2273" spans="1:10" x14ac:dyDescent="0.25">
      <c r="A2273" s="425" t="s">
        <v>260</v>
      </c>
      <c r="B2273" s="377">
        <v>1</v>
      </c>
      <c r="C2273" s="377">
        <v>12100</v>
      </c>
      <c r="D2273" s="377"/>
      <c r="E2273" s="377">
        <v>1</v>
      </c>
      <c r="F2273" s="377">
        <v>4000</v>
      </c>
      <c r="G2273" s="377"/>
      <c r="H2273" s="144"/>
      <c r="I2273" s="144"/>
      <c r="J2273" s="143"/>
    </row>
    <row r="2274" spans="1:10" x14ac:dyDescent="0.25">
      <c r="A2274" s="425" t="s">
        <v>704</v>
      </c>
      <c r="B2274" s="377">
        <v>1</v>
      </c>
      <c r="C2274" s="377"/>
      <c r="D2274" s="377">
        <v>9800</v>
      </c>
      <c r="E2274" s="377">
        <v>1</v>
      </c>
      <c r="F2274" s="377">
        <v>4000</v>
      </c>
      <c r="G2274" s="377"/>
      <c r="H2274" s="144"/>
      <c r="I2274" s="144"/>
      <c r="J2274" s="143"/>
    </row>
    <row r="2275" spans="1:10" x14ac:dyDescent="0.25">
      <c r="A2275" s="425" t="s">
        <v>1232</v>
      </c>
      <c r="B2275" s="377">
        <v>2</v>
      </c>
      <c r="C2275" s="377">
        <v>144000</v>
      </c>
      <c r="D2275" s="377"/>
      <c r="E2275" s="377"/>
      <c r="F2275" s="377"/>
      <c r="G2275" s="377"/>
      <c r="H2275" s="144"/>
      <c r="I2275" s="144"/>
      <c r="J2275" s="143"/>
    </row>
    <row r="2276" spans="1:10" x14ac:dyDescent="0.25">
      <c r="A2276" s="425" t="s">
        <v>536</v>
      </c>
      <c r="B2276" s="377">
        <v>1</v>
      </c>
      <c r="C2276" s="377">
        <v>13800</v>
      </c>
      <c r="D2276" s="377"/>
      <c r="E2276" s="377"/>
      <c r="F2276" s="377"/>
      <c r="G2276" s="377"/>
      <c r="H2276" s="144"/>
      <c r="I2276" s="144"/>
      <c r="J2276" s="143"/>
    </row>
    <row r="2277" spans="1:10" x14ac:dyDescent="0.25">
      <c r="A2277" s="425" t="s">
        <v>292</v>
      </c>
      <c r="B2277" s="377">
        <v>4</v>
      </c>
      <c r="C2277" s="377">
        <v>94000</v>
      </c>
      <c r="D2277" s="377"/>
      <c r="E2277" s="377"/>
      <c r="F2277" s="377"/>
      <c r="G2277" s="377"/>
      <c r="H2277" s="144"/>
      <c r="I2277" s="144"/>
      <c r="J2277" s="143"/>
    </row>
    <row r="2278" spans="1:10" x14ac:dyDescent="0.25">
      <c r="A2278" s="425" t="s">
        <v>1233</v>
      </c>
      <c r="B2278" s="377">
        <v>1</v>
      </c>
      <c r="C2278" s="377">
        <v>5000</v>
      </c>
      <c r="D2278" s="377"/>
      <c r="E2278" s="377"/>
      <c r="F2278" s="377"/>
      <c r="G2278" s="377"/>
      <c r="H2278" s="144"/>
      <c r="I2278" s="144"/>
      <c r="J2278" s="143"/>
    </row>
    <row r="2279" spans="1:10" x14ac:dyDescent="0.25">
      <c r="A2279" s="422"/>
      <c r="B2279" s="377"/>
      <c r="C2279" s="377"/>
      <c r="D2279" s="377"/>
      <c r="E2279" s="377"/>
      <c r="F2279" s="377"/>
      <c r="G2279" s="377"/>
      <c r="H2279" s="377"/>
      <c r="I2279" s="377"/>
      <c r="J2279" s="232"/>
    </row>
    <row r="2280" spans="1:10" x14ac:dyDescent="0.25">
      <c r="A2280" s="53"/>
      <c r="B2280" s="213">
        <f t="shared" ref="B2280:J2280" si="63">SUM(B2268:B2279)</f>
        <v>16</v>
      </c>
      <c r="C2280" s="213">
        <f t="shared" si="63"/>
        <v>326300</v>
      </c>
      <c r="D2280" s="213">
        <f t="shared" si="63"/>
        <v>63100</v>
      </c>
      <c r="E2280" s="213">
        <f t="shared" si="63"/>
        <v>8</v>
      </c>
      <c r="F2280" s="213">
        <f t="shared" si="63"/>
        <v>37500</v>
      </c>
      <c r="G2280" s="213"/>
      <c r="H2280" s="213">
        <f t="shared" si="63"/>
        <v>1</v>
      </c>
      <c r="I2280" s="213"/>
      <c r="J2280" s="213">
        <f t="shared" si="63"/>
        <v>7500</v>
      </c>
    </row>
    <row r="2281" spans="1:10" x14ac:dyDescent="0.25">
      <c r="A2281" s="79"/>
      <c r="B2281" s="80"/>
      <c r="C2281" s="80"/>
      <c r="D2281" s="80"/>
      <c r="E2281" s="80"/>
      <c r="F2281" s="80"/>
      <c r="G2281" s="80"/>
      <c r="H2281" s="80"/>
      <c r="I2281" s="80"/>
      <c r="J2281" s="80"/>
    </row>
    <row r="2282" spans="1:10" x14ac:dyDescent="0.25">
      <c r="A2282" s="334">
        <f>C2280</f>
        <v>326300</v>
      </c>
      <c r="B2282" s="22" t="s">
        <v>38</v>
      </c>
      <c r="C2282" s="2205" t="s">
        <v>1152</v>
      </c>
      <c r="D2282" s="2205"/>
      <c r="E2282" s="2205"/>
    </row>
    <row r="2285" spans="1:10" x14ac:dyDescent="0.25">
      <c r="A2285" s="2203" t="s">
        <v>1234</v>
      </c>
      <c r="B2285" s="2204"/>
      <c r="C2285" s="2204"/>
      <c r="D2285" s="2204"/>
      <c r="E2285" s="2204"/>
      <c r="F2285" s="2204"/>
      <c r="G2285" s="2204"/>
      <c r="H2285" s="2204"/>
      <c r="I2285" s="2204"/>
      <c r="J2285" s="2204"/>
    </row>
    <row r="2286" spans="1:10" x14ac:dyDescent="0.25">
      <c r="A2286" s="6" t="s">
        <v>14</v>
      </c>
      <c r="B2286" s="6" t="s">
        <v>5</v>
      </c>
      <c r="C2286" s="6" t="s">
        <v>10</v>
      </c>
      <c r="D2286" s="6" t="s">
        <v>11</v>
      </c>
      <c r="E2286" s="6" t="s">
        <v>753</v>
      </c>
      <c r="F2286" s="6" t="s">
        <v>27</v>
      </c>
      <c r="G2286" s="6"/>
      <c r="H2286" s="21" t="s">
        <v>33</v>
      </c>
      <c r="I2286" s="21"/>
      <c r="J2286" s="6" t="s">
        <v>32</v>
      </c>
    </row>
    <row r="2287" spans="1:10" x14ac:dyDescent="0.25">
      <c r="A2287" s="427" t="s">
        <v>1235</v>
      </c>
      <c r="B2287" s="232">
        <v>1</v>
      </c>
      <c r="C2287" s="232"/>
      <c r="D2287" s="232"/>
      <c r="E2287" s="232"/>
      <c r="F2287" s="232"/>
      <c r="G2287" s="232"/>
      <c r="H2287" s="428"/>
      <c r="I2287" s="428"/>
      <c r="J2287" s="232" t="s">
        <v>1236</v>
      </c>
    </row>
    <row r="2288" spans="1:10" x14ac:dyDescent="0.25">
      <c r="A2288" s="427" t="s">
        <v>1237</v>
      </c>
      <c r="B2288" s="232">
        <v>1</v>
      </c>
      <c r="C2288" s="232">
        <v>14600</v>
      </c>
      <c r="D2288" s="232"/>
      <c r="E2288" s="232">
        <v>1</v>
      </c>
      <c r="F2288" s="232">
        <v>4000</v>
      </c>
      <c r="G2288" s="232"/>
      <c r="H2288" s="428">
        <v>2</v>
      </c>
      <c r="I2288" s="428"/>
      <c r="J2288" s="232">
        <v>9000</v>
      </c>
    </row>
    <row r="2289" spans="1:10" x14ac:dyDescent="0.25">
      <c r="A2289" s="427" t="s">
        <v>123</v>
      </c>
      <c r="B2289" s="232">
        <v>1</v>
      </c>
      <c r="C2289" s="232">
        <v>9800</v>
      </c>
      <c r="D2289" s="232"/>
      <c r="E2289" s="232">
        <v>1</v>
      </c>
      <c r="F2289" s="232">
        <v>4000</v>
      </c>
      <c r="G2289" s="232"/>
      <c r="H2289" s="116" t="s">
        <v>109</v>
      </c>
      <c r="I2289" s="116"/>
      <c r="J2289" s="429">
        <v>4200</v>
      </c>
    </row>
    <row r="2290" spans="1:10" x14ac:dyDescent="0.25">
      <c r="A2290" s="427" t="s">
        <v>1065</v>
      </c>
      <c r="B2290" s="232">
        <v>1</v>
      </c>
      <c r="C2290" s="232">
        <v>18800</v>
      </c>
      <c r="D2290" s="232"/>
      <c r="E2290" s="232"/>
      <c r="F2290" s="232"/>
      <c r="G2290" s="232"/>
      <c r="H2290" s="428">
        <v>1</v>
      </c>
      <c r="I2290" s="428"/>
      <c r="J2290" s="232">
        <v>4000</v>
      </c>
    </row>
    <row r="2291" spans="1:10" x14ac:dyDescent="0.25">
      <c r="A2291" s="427" t="s">
        <v>91</v>
      </c>
      <c r="B2291" s="232">
        <v>1</v>
      </c>
      <c r="C2291" s="232">
        <v>14300</v>
      </c>
      <c r="D2291" s="232"/>
      <c r="E2291" s="232">
        <v>1</v>
      </c>
      <c r="F2291" s="232">
        <v>4500</v>
      </c>
      <c r="G2291" s="232"/>
      <c r="H2291" s="428">
        <v>1</v>
      </c>
      <c r="I2291" s="428"/>
      <c r="J2291" s="232">
        <v>4500</v>
      </c>
    </row>
    <row r="2292" spans="1:10" x14ac:dyDescent="0.25">
      <c r="A2292" s="427" t="s">
        <v>151</v>
      </c>
      <c r="B2292" s="232">
        <v>1</v>
      </c>
      <c r="C2292" s="232"/>
      <c r="D2292" s="232">
        <v>17000</v>
      </c>
      <c r="E2292" s="232">
        <v>1</v>
      </c>
      <c r="F2292" s="232">
        <v>4000</v>
      </c>
      <c r="G2292" s="232"/>
      <c r="H2292" s="428"/>
      <c r="I2292" s="428"/>
      <c r="J2292" s="232" t="s">
        <v>1026</v>
      </c>
    </row>
    <row r="2293" spans="1:10" x14ac:dyDescent="0.25">
      <c r="A2293" s="427" t="s">
        <v>552</v>
      </c>
      <c r="B2293" s="232">
        <v>1</v>
      </c>
      <c r="C2293" s="232">
        <v>13400</v>
      </c>
      <c r="D2293" s="232"/>
      <c r="E2293" s="232">
        <v>1</v>
      </c>
      <c r="F2293" s="232">
        <v>4500</v>
      </c>
      <c r="G2293" s="232"/>
      <c r="H2293" s="428"/>
      <c r="I2293" s="428"/>
      <c r="J2293" s="232"/>
    </row>
    <row r="2294" spans="1:10" x14ac:dyDescent="0.25">
      <c r="A2294" s="427" t="s">
        <v>101</v>
      </c>
      <c r="B2294" s="232">
        <v>1</v>
      </c>
      <c r="C2294" s="232"/>
      <c r="D2294" s="232">
        <v>12500</v>
      </c>
      <c r="E2294" s="232">
        <v>1</v>
      </c>
      <c r="F2294" s="232">
        <v>4000</v>
      </c>
      <c r="G2294" s="232"/>
      <c r="H2294" s="428"/>
      <c r="I2294" s="428"/>
      <c r="J2294" s="232" t="s">
        <v>1045</v>
      </c>
    </row>
    <row r="2295" spans="1:10" x14ac:dyDescent="0.25">
      <c r="A2295" s="427" t="s">
        <v>467</v>
      </c>
      <c r="B2295" s="232">
        <v>1</v>
      </c>
      <c r="C2295" s="232">
        <v>11500</v>
      </c>
      <c r="D2295" s="232"/>
      <c r="E2295" s="232">
        <v>1</v>
      </c>
      <c r="F2295" s="232">
        <v>4000</v>
      </c>
      <c r="G2295" s="232"/>
      <c r="H2295" s="428">
        <v>1</v>
      </c>
      <c r="I2295" s="428"/>
      <c r="J2295" s="232">
        <v>4000</v>
      </c>
    </row>
    <row r="2296" spans="1:10" x14ac:dyDescent="0.25">
      <c r="A2296" s="427" t="s">
        <v>663</v>
      </c>
      <c r="B2296" s="232">
        <v>1</v>
      </c>
      <c r="C2296" s="232">
        <v>12500</v>
      </c>
      <c r="D2296" s="232"/>
      <c r="E2296" s="232">
        <v>1</v>
      </c>
      <c r="F2296" s="232">
        <v>4000</v>
      </c>
      <c r="G2296" s="232"/>
      <c r="H2296" s="428"/>
      <c r="I2296" s="428"/>
      <c r="J2296" s="232"/>
    </row>
    <row r="2297" spans="1:10" x14ac:dyDescent="0.25">
      <c r="A2297" s="427" t="s">
        <v>234</v>
      </c>
      <c r="B2297" s="232">
        <v>1</v>
      </c>
      <c r="C2297" s="232">
        <v>14500</v>
      </c>
      <c r="D2297" s="232"/>
      <c r="E2297" s="232">
        <v>1</v>
      </c>
      <c r="F2297" s="232">
        <v>4500</v>
      </c>
      <c r="G2297" s="232"/>
      <c r="H2297" s="428"/>
      <c r="I2297" s="428"/>
      <c r="J2297" s="232"/>
    </row>
    <row r="2298" spans="1:10" x14ac:dyDescent="0.25">
      <c r="A2298" s="427" t="s">
        <v>1238</v>
      </c>
      <c r="B2298" s="232">
        <v>1</v>
      </c>
      <c r="C2298" s="232">
        <v>15000</v>
      </c>
      <c r="D2298" s="232"/>
      <c r="E2298" s="232"/>
      <c r="F2298" s="232"/>
      <c r="G2298" s="232"/>
      <c r="H2298" s="428"/>
      <c r="I2298" s="428"/>
      <c r="J2298" s="232"/>
    </row>
    <row r="2299" spans="1:10" x14ac:dyDescent="0.25">
      <c r="A2299" s="427" t="s">
        <v>713</v>
      </c>
      <c r="B2299" s="232">
        <v>1</v>
      </c>
      <c r="C2299" s="232"/>
      <c r="D2299" s="232">
        <v>12500</v>
      </c>
      <c r="E2299" s="232">
        <v>1</v>
      </c>
      <c r="F2299" s="232">
        <v>4000</v>
      </c>
      <c r="G2299" s="232"/>
      <c r="H2299" s="428"/>
      <c r="I2299" s="428"/>
      <c r="J2299" s="232" t="s">
        <v>1045</v>
      </c>
    </row>
    <row r="2300" spans="1:10" x14ac:dyDescent="0.25">
      <c r="A2300" s="427" t="s">
        <v>438</v>
      </c>
      <c r="B2300" s="232">
        <v>1</v>
      </c>
      <c r="C2300" s="232">
        <v>12100</v>
      </c>
      <c r="D2300" s="232"/>
      <c r="E2300" s="232">
        <v>1</v>
      </c>
      <c r="F2300" s="232">
        <v>4000</v>
      </c>
      <c r="G2300" s="232"/>
      <c r="H2300" s="428"/>
      <c r="I2300" s="428"/>
      <c r="J2300" s="232"/>
    </row>
    <row r="2301" spans="1:10" x14ac:dyDescent="0.25">
      <c r="A2301" s="427" t="s">
        <v>1217</v>
      </c>
      <c r="B2301" s="232">
        <v>1</v>
      </c>
      <c r="C2301" s="232">
        <v>12000</v>
      </c>
      <c r="D2301" s="232"/>
      <c r="E2301" s="232">
        <v>1</v>
      </c>
      <c r="F2301" s="232">
        <v>4000</v>
      </c>
      <c r="G2301" s="232"/>
      <c r="H2301" s="428"/>
      <c r="I2301" s="428"/>
      <c r="J2301" s="232"/>
    </row>
    <row r="2302" spans="1:10" x14ac:dyDescent="0.25">
      <c r="A2302" s="427" t="s">
        <v>1239</v>
      </c>
      <c r="B2302" s="232">
        <v>1</v>
      </c>
      <c r="C2302" s="232"/>
      <c r="D2302" s="232">
        <v>24500</v>
      </c>
      <c r="E2302" s="232">
        <v>1</v>
      </c>
      <c r="F2302" s="232">
        <v>4000</v>
      </c>
      <c r="G2302" s="232"/>
      <c r="H2302" s="428"/>
      <c r="I2302" s="428"/>
      <c r="J2302" s="232" t="s">
        <v>1045</v>
      </c>
    </row>
    <row r="2303" spans="1:10" x14ac:dyDescent="0.25">
      <c r="A2303" s="427" t="s">
        <v>389</v>
      </c>
      <c r="B2303" s="232">
        <v>1</v>
      </c>
      <c r="C2303" s="232">
        <v>14300</v>
      </c>
      <c r="D2303" s="232"/>
      <c r="E2303" s="232">
        <v>1</v>
      </c>
      <c r="F2303" s="232">
        <v>4500</v>
      </c>
      <c r="G2303" s="232"/>
      <c r="H2303" s="428"/>
      <c r="I2303" s="428"/>
      <c r="J2303" s="232"/>
    </row>
    <row r="2304" spans="1:10" x14ac:dyDescent="0.25">
      <c r="A2304" s="427" t="s">
        <v>389</v>
      </c>
      <c r="B2304" s="232">
        <v>1</v>
      </c>
      <c r="C2304" s="232">
        <v>18800</v>
      </c>
      <c r="D2304" s="232"/>
      <c r="E2304" s="232"/>
      <c r="F2304" s="232"/>
      <c r="G2304" s="232"/>
      <c r="H2304" s="428"/>
      <c r="I2304" s="428"/>
      <c r="J2304" s="232"/>
    </row>
    <row r="2305" spans="1:11" x14ac:dyDescent="0.25">
      <c r="A2305" s="427" t="s">
        <v>1217</v>
      </c>
      <c r="B2305" s="232">
        <v>1</v>
      </c>
      <c r="C2305" s="232">
        <v>12000</v>
      </c>
      <c r="D2305" s="232"/>
      <c r="E2305" s="232">
        <v>1</v>
      </c>
      <c r="F2305" s="232">
        <v>4000</v>
      </c>
      <c r="G2305" s="232"/>
      <c r="H2305" s="428"/>
      <c r="I2305" s="428"/>
      <c r="J2305" s="232"/>
    </row>
    <row r="2306" spans="1:11" x14ac:dyDescent="0.25">
      <c r="A2306" s="427" t="s">
        <v>1240</v>
      </c>
      <c r="B2306" s="232">
        <v>1</v>
      </c>
      <c r="C2306" s="232"/>
      <c r="D2306" s="232">
        <v>12500</v>
      </c>
      <c r="E2306" s="232">
        <v>1</v>
      </c>
      <c r="F2306" s="232">
        <v>1500</v>
      </c>
      <c r="G2306" s="232"/>
      <c r="H2306" s="428"/>
      <c r="I2306" s="428"/>
      <c r="J2306" s="232" t="s">
        <v>1026</v>
      </c>
    </row>
    <row r="2307" spans="1:11" x14ac:dyDescent="0.25">
      <c r="A2307" s="427" t="s">
        <v>496</v>
      </c>
      <c r="B2307" s="232">
        <v>1</v>
      </c>
      <c r="C2307" s="232"/>
      <c r="D2307" s="232">
        <v>20700</v>
      </c>
      <c r="E2307" s="232">
        <v>1</v>
      </c>
      <c r="F2307" s="232">
        <v>4500</v>
      </c>
      <c r="G2307" s="232"/>
      <c r="H2307" s="428"/>
      <c r="I2307" s="428"/>
      <c r="J2307" s="232" t="s">
        <v>1026</v>
      </c>
    </row>
    <row r="2308" spans="1:11" x14ac:dyDescent="0.25">
      <c r="A2308" s="427" t="s">
        <v>1241</v>
      </c>
      <c r="B2308" s="232">
        <v>1</v>
      </c>
      <c r="C2308" s="232">
        <v>12000</v>
      </c>
      <c r="D2308" s="232"/>
      <c r="E2308" s="232">
        <v>1</v>
      </c>
      <c r="F2308" s="232">
        <v>4000</v>
      </c>
      <c r="G2308" s="232"/>
      <c r="H2308" s="428"/>
      <c r="I2308" s="428"/>
      <c r="J2308" s="232"/>
    </row>
    <row r="2309" spans="1:11" x14ac:dyDescent="0.25">
      <c r="A2309" s="427" t="s">
        <v>405</v>
      </c>
      <c r="B2309" s="232">
        <v>1</v>
      </c>
      <c r="C2309" s="232">
        <v>10500</v>
      </c>
      <c r="D2309" s="232"/>
      <c r="E2309" s="232">
        <v>1</v>
      </c>
      <c r="F2309" s="232">
        <v>4000</v>
      </c>
      <c r="G2309" s="232"/>
      <c r="H2309" s="428"/>
      <c r="I2309" s="428"/>
      <c r="J2309" s="232"/>
    </row>
    <row r="2310" spans="1:11" x14ac:dyDescent="0.25">
      <c r="A2310" s="427" t="s">
        <v>91</v>
      </c>
      <c r="B2310" s="232">
        <v>1</v>
      </c>
      <c r="C2310" s="232">
        <v>14300</v>
      </c>
      <c r="D2310" s="232"/>
      <c r="E2310" s="232">
        <v>1</v>
      </c>
      <c r="F2310" s="232">
        <v>4500</v>
      </c>
      <c r="G2310" s="232"/>
      <c r="H2310" s="428"/>
      <c r="I2310" s="428"/>
      <c r="J2310" s="232"/>
    </row>
    <row r="2311" spans="1:11" x14ac:dyDescent="0.25">
      <c r="A2311" s="427" t="s">
        <v>592</v>
      </c>
      <c r="B2311" s="232">
        <v>2</v>
      </c>
      <c r="C2311" s="232">
        <v>75000</v>
      </c>
      <c r="D2311" s="232"/>
      <c r="E2311" s="232"/>
      <c r="F2311" s="232"/>
      <c r="G2311" s="232"/>
      <c r="H2311" s="232"/>
      <c r="I2311" s="232"/>
      <c r="J2311" s="232"/>
    </row>
    <row r="2312" spans="1:11" x14ac:dyDescent="0.25">
      <c r="A2312" s="53"/>
      <c r="B2312" s="213">
        <f>SUM(B2287:B2311)</f>
        <v>26</v>
      </c>
      <c r="C2312" s="213">
        <f>SUM(C2287:C2311)</f>
        <v>305400</v>
      </c>
      <c r="D2312" s="213">
        <f>SUM(D2287:D2311)</f>
        <v>99700</v>
      </c>
      <c r="E2312" s="213">
        <f>SUM(E2287:E2311)</f>
        <v>20</v>
      </c>
      <c r="F2312" s="213">
        <f>SUM(F2287:F2311)</f>
        <v>80500</v>
      </c>
      <c r="G2312" s="213"/>
      <c r="H2312" s="213">
        <f>SUM(H2287:H2311)</f>
        <v>5</v>
      </c>
      <c r="I2312" s="213"/>
      <c r="J2312" s="213">
        <f>SUM(J2287:J2311)</f>
        <v>25700</v>
      </c>
      <c r="K2312" s="18">
        <f>A2314-J2312</f>
        <v>279700</v>
      </c>
    </row>
    <row r="2313" spans="1:11" x14ac:dyDescent="0.25">
      <c r="A2313" s="79"/>
      <c r="B2313" s="80"/>
      <c r="C2313" s="80"/>
      <c r="D2313" s="80"/>
      <c r="E2313" s="80"/>
      <c r="F2313" s="80"/>
      <c r="G2313" s="80"/>
      <c r="H2313" s="80"/>
      <c r="I2313" s="80"/>
      <c r="J2313" s="80"/>
    </row>
    <row r="2314" spans="1:11" x14ac:dyDescent="0.25">
      <c r="A2314" s="334">
        <f>C2312</f>
        <v>305400</v>
      </c>
      <c r="B2314" s="22" t="s">
        <v>38</v>
      </c>
      <c r="C2314" s="2205" t="s">
        <v>1152</v>
      </c>
      <c r="D2314" s="2205"/>
      <c r="E2314" s="2205"/>
    </row>
    <row r="2318" spans="1:11" x14ac:dyDescent="0.25">
      <c r="A2318" s="2203" t="s">
        <v>1243</v>
      </c>
      <c r="B2318" s="2204"/>
      <c r="C2318" s="2204"/>
      <c r="D2318" s="2204"/>
      <c r="E2318" s="2204"/>
      <c r="F2318" s="2204"/>
      <c r="G2318" s="2204"/>
      <c r="H2318" s="2204"/>
      <c r="I2318" s="2204"/>
      <c r="J2318" s="2204"/>
    </row>
    <row r="2319" spans="1:11" x14ac:dyDescent="0.25">
      <c r="A2319" s="6" t="s">
        <v>14</v>
      </c>
      <c r="B2319" s="6" t="s">
        <v>5</v>
      </c>
      <c r="C2319" s="6" t="s">
        <v>10</v>
      </c>
      <c r="D2319" s="6" t="s">
        <v>11</v>
      </c>
      <c r="E2319" s="6" t="s">
        <v>753</v>
      </c>
      <c r="F2319" s="6" t="s">
        <v>27</v>
      </c>
      <c r="G2319" s="6"/>
      <c r="H2319" s="21" t="s">
        <v>33</v>
      </c>
      <c r="I2319" s="21"/>
      <c r="J2319" s="6" t="s">
        <v>32</v>
      </c>
    </row>
    <row r="2320" spans="1:11" x14ac:dyDescent="0.25">
      <c r="A2320" s="430" t="s">
        <v>677</v>
      </c>
      <c r="B2320" s="377">
        <v>2</v>
      </c>
      <c r="C2320" s="377"/>
      <c r="D2320" s="377">
        <v>35800</v>
      </c>
      <c r="E2320" s="377"/>
      <c r="F2320" s="377"/>
      <c r="G2320" s="377"/>
      <c r="H2320" s="144"/>
      <c r="I2320" s="144"/>
      <c r="J2320" s="143" t="s">
        <v>945</v>
      </c>
    </row>
    <row r="2321" spans="1:10" x14ac:dyDescent="0.25">
      <c r="A2321" s="430" t="s">
        <v>357</v>
      </c>
      <c r="B2321" s="377">
        <v>1</v>
      </c>
      <c r="C2321" s="377">
        <v>10500</v>
      </c>
      <c r="D2321" s="377"/>
      <c r="E2321" s="377">
        <v>1</v>
      </c>
      <c r="F2321" s="377">
        <v>4000</v>
      </c>
      <c r="G2321" s="377"/>
      <c r="H2321" s="144" t="s">
        <v>109</v>
      </c>
      <c r="I2321" s="144"/>
      <c r="J2321" s="143">
        <v>4200</v>
      </c>
    </row>
    <row r="2322" spans="1:10" x14ac:dyDescent="0.25">
      <c r="A2322" s="430" t="s">
        <v>357</v>
      </c>
      <c r="B2322" s="377">
        <v>1</v>
      </c>
      <c r="C2322" s="377">
        <v>10000</v>
      </c>
      <c r="D2322" s="377"/>
      <c r="E2322" s="377">
        <v>1</v>
      </c>
      <c r="F2322" s="377">
        <v>4000</v>
      </c>
      <c r="G2322" s="377"/>
      <c r="H2322" s="51">
        <v>1</v>
      </c>
      <c r="I2322" s="51"/>
      <c r="J2322" s="44">
        <v>8000</v>
      </c>
    </row>
    <row r="2323" spans="1:10" x14ac:dyDescent="0.25">
      <c r="A2323" s="431" t="s">
        <v>94</v>
      </c>
      <c r="B2323" s="377">
        <v>1</v>
      </c>
      <c r="C2323" s="377"/>
      <c r="D2323" s="377">
        <v>28500</v>
      </c>
      <c r="E2323" s="377">
        <v>1</v>
      </c>
      <c r="F2323" s="377">
        <v>4500</v>
      </c>
      <c r="G2323" s="377"/>
      <c r="H2323" s="144"/>
      <c r="I2323" s="144"/>
      <c r="J2323" s="143" t="s">
        <v>945</v>
      </c>
    </row>
    <row r="2324" spans="1:10" x14ac:dyDescent="0.25">
      <c r="A2324" s="431" t="s">
        <v>267</v>
      </c>
      <c r="B2324" s="377">
        <v>1</v>
      </c>
      <c r="C2324" s="377"/>
      <c r="D2324" s="377">
        <v>21000</v>
      </c>
      <c r="E2324" s="377">
        <v>1</v>
      </c>
      <c r="F2324" s="377">
        <v>4000</v>
      </c>
      <c r="G2324" s="377"/>
      <c r="H2324" s="144"/>
      <c r="I2324" s="144"/>
      <c r="J2324" s="143" t="s">
        <v>945</v>
      </c>
    </row>
    <row r="2325" spans="1:10" x14ac:dyDescent="0.25">
      <c r="A2325" s="431" t="s">
        <v>663</v>
      </c>
      <c r="B2325" s="377">
        <v>1</v>
      </c>
      <c r="C2325" s="377"/>
      <c r="D2325" s="377">
        <v>16500</v>
      </c>
      <c r="E2325" s="377"/>
      <c r="F2325" s="377"/>
      <c r="G2325" s="377"/>
      <c r="H2325" s="144"/>
      <c r="I2325" s="144"/>
      <c r="J2325" s="143" t="s">
        <v>1244</v>
      </c>
    </row>
    <row r="2326" spans="1:10" x14ac:dyDescent="0.25">
      <c r="A2326" s="431" t="s">
        <v>663</v>
      </c>
      <c r="B2326" s="377">
        <v>1</v>
      </c>
      <c r="C2326" s="377">
        <v>12500</v>
      </c>
      <c r="D2326" s="377"/>
      <c r="E2326" s="377">
        <v>1</v>
      </c>
      <c r="F2326" s="377">
        <v>4000</v>
      </c>
      <c r="G2326" s="377"/>
      <c r="H2326" s="144"/>
      <c r="I2326" s="144"/>
      <c r="J2326" s="143"/>
    </row>
    <row r="2327" spans="1:10" x14ac:dyDescent="0.25">
      <c r="A2327" s="431" t="s">
        <v>389</v>
      </c>
      <c r="B2327" s="377">
        <v>1</v>
      </c>
      <c r="C2327" s="377">
        <v>14300</v>
      </c>
      <c r="D2327" s="377"/>
      <c r="E2327" s="377">
        <v>1</v>
      </c>
      <c r="F2327" s="377">
        <v>4500</v>
      </c>
      <c r="G2327" s="377"/>
      <c r="H2327" s="144"/>
      <c r="I2327" s="144"/>
      <c r="J2327" s="143"/>
    </row>
    <row r="2328" spans="1:10" x14ac:dyDescent="0.25">
      <c r="A2328" s="432" t="s">
        <v>260</v>
      </c>
      <c r="B2328" s="377">
        <v>1</v>
      </c>
      <c r="C2328" s="377"/>
      <c r="D2328" s="377">
        <v>16500</v>
      </c>
      <c r="E2328" s="377">
        <v>1</v>
      </c>
      <c r="F2328" s="377">
        <v>1500</v>
      </c>
      <c r="G2328" s="377"/>
      <c r="H2328" s="144"/>
      <c r="I2328" s="144"/>
      <c r="J2328" s="143" t="s">
        <v>945</v>
      </c>
    </row>
    <row r="2329" spans="1:10" x14ac:dyDescent="0.25">
      <c r="A2329" s="431" t="s">
        <v>711</v>
      </c>
      <c r="B2329" s="377">
        <v>2</v>
      </c>
      <c r="C2329" s="377">
        <v>59000</v>
      </c>
      <c r="D2329" s="377"/>
      <c r="E2329" s="377">
        <v>2</v>
      </c>
      <c r="F2329" s="377">
        <v>16000</v>
      </c>
      <c r="G2329" s="377"/>
      <c r="H2329" s="144"/>
      <c r="I2329" s="144"/>
      <c r="J2329" s="143"/>
    </row>
    <row r="2330" spans="1:10" x14ac:dyDescent="0.25">
      <c r="A2330" s="431" t="s">
        <v>247</v>
      </c>
      <c r="B2330" s="377">
        <v>1</v>
      </c>
      <c r="C2330" s="377">
        <v>24600</v>
      </c>
      <c r="D2330" s="377"/>
      <c r="E2330" s="377"/>
      <c r="F2330" s="377"/>
      <c r="G2330" s="377"/>
      <c r="H2330" s="144"/>
      <c r="I2330" s="144"/>
      <c r="J2330" s="143"/>
    </row>
    <row r="2331" spans="1:10" x14ac:dyDescent="0.25">
      <c r="A2331" s="431" t="s">
        <v>264</v>
      </c>
      <c r="B2331" s="377">
        <v>1</v>
      </c>
      <c r="C2331" s="377"/>
      <c r="D2331" s="377">
        <v>37500</v>
      </c>
      <c r="E2331" s="377"/>
      <c r="F2331" s="377"/>
      <c r="G2331" s="377"/>
      <c r="H2331" s="144"/>
      <c r="I2331" s="144"/>
      <c r="J2331" s="143"/>
    </row>
    <row r="2332" spans="1:10" x14ac:dyDescent="0.25">
      <c r="A2332" s="430" t="s">
        <v>357</v>
      </c>
      <c r="B2332" s="377">
        <v>1</v>
      </c>
      <c r="C2332" s="377">
        <v>10500</v>
      </c>
      <c r="D2332" s="377"/>
      <c r="E2332" s="377">
        <v>1</v>
      </c>
      <c r="F2332" s="377">
        <v>4000</v>
      </c>
      <c r="G2332" s="377"/>
      <c r="H2332" s="144"/>
      <c r="I2332" s="144"/>
      <c r="J2332" s="143"/>
    </row>
    <row r="2333" spans="1:10" x14ac:dyDescent="0.25">
      <c r="A2333" s="432" t="s">
        <v>502</v>
      </c>
      <c r="B2333" s="377">
        <v>2</v>
      </c>
      <c r="D2333" s="377">
        <v>80000</v>
      </c>
      <c r="E2333" s="377">
        <v>2</v>
      </c>
      <c r="F2333" s="377">
        <v>10000</v>
      </c>
      <c r="G2333" s="377"/>
      <c r="H2333" s="377"/>
      <c r="I2333" s="377"/>
      <c r="J2333" s="232"/>
    </row>
    <row r="2334" spans="1:10" x14ac:dyDescent="0.25">
      <c r="A2334" s="53"/>
      <c r="B2334" s="213">
        <f t="shared" ref="B2334:J2334" si="64">SUM(B2320:B2333)</f>
        <v>17</v>
      </c>
      <c r="C2334" s="213">
        <f t="shared" si="64"/>
        <v>141400</v>
      </c>
      <c r="D2334" s="213">
        <f>SUM(D2320:D2333)</f>
        <v>235800</v>
      </c>
      <c r="E2334" s="213">
        <f t="shared" si="64"/>
        <v>12</v>
      </c>
      <c r="F2334" s="213">
        <f t="shared" si="64"/>
        <v>56500</v>
      </c>
      <c r="G2334" s="213"/>
      <c r="H2334" s="213">
        <f t="shared" si="64"/>
        <v>1</v>
      </c>
      <c r="I2334" s="213"/>
      <c r="J2334" s="213">
        <f t="shared" si="64"/>
        <v>12200</v>
      </c>
    </row>
    <row r="2335" spans="1:10" x14ac:dyDescent="0.25">
      <c r="A2335" s="79"/>
      <c r="B2335" s="80"/>
      <c r="C2335" s="80"/>
      <c r="D2335" s="80"/>
      <c r="E2335" s="80"/>
      <c r="F2335" s="80"/>
      <c r="G2335" s="80"/>
      <c r="H2335" s="80"/>
      <c r="I2335" s="80"/>
      <c r="J2335" s="80"/>
    </row>
    <row r="2336" spans="1:10" x14ac:dyDescent="0.25">
      <c r="A2336" s="334">
        <f>C2334</f>
        <v>141400</v>
      </c>
      <c r="B2336" s="22" t="s">
        <v>38</v>
      </c>
      <c r="C2336" s="2205" t="s">
        <v>1152</v>
      </c>
      <c r="D2336" s="2205"/>
      <c r="E2336" s="2205"/>
    </row>
    <row r="2339" spans="1:10" x14ac:dyDescent="0.25">
      <c r="A2339" s="2203" t="s">
        <v>1245</v>
      </c>
      <c r="B2339" s="2204"/>
      <c r="C2339" s="2204"/>
      <c r="D2339" s="2204"/>
      <c r="E2339" s="2204"/>
      <c r="F2339" s="2204"/>
      <c r="G2339" s="2204"/>
      <c r="H2339" s="2204"/>
      <c r="I2339" s="2204"/>
      <c r="J2339" s="2204"/>
    </row>
    <row r="2340" spans="1:10" x14ac:dyDescent="0.25">
      <c r="A2340" s="6" t="s">
        <v>14</v>
      </c>
      <c r="B2340" s="6" t="s">
        <v>5</v>
      </c>
      <c r="C2340" s="6" t="s">
        <v>10</v>
      </c>
      <c r="D2340" s="6" t="s">
        <v>11</v>
      </c>
      <c r="E2340" s="6" t="s">
        <v>753</v>
      </c>
      <c r="F2340" s="6" t="s">
        <v>27</v>
      </c>
      <c r="G2340" s="6"/>
      <c r="H2340" s="21" t="s">
        <v>33</v>
      </c>
      <c r="I2340" s="21"/>
      <c r="J2340" s="6" t="s">
        <v>32</v>
      </c>
    </row>
    <row r="2341" spans="1:10" x14ac:dyDescent="0.25">
      <c r="A2341" s="433" t="s">
        <v>102</v>
      </c>
      <c r="B2341" s="377">
        <v>1</v>
      </c>
      <c r="C2341" s="377">
        <v>14300</v>
      </c>
      <c r="D2341" s="377"/>
      <c r="E2341" s="377">
        <v>1</v>
      </c>
      <c r="F2341" s="377">
        <v>4500</v>
      </c>
      <c r="G2341" s="377"/>
      <c r="H2341" s="144">
        <v>1</v>
      </c>
      <c r="I2341" s="144"/>
      <c r="J2341" s="143">
        <v>4500</v>
      </c>
    </row>
    <row r="2342" spans="1:10" x14ac:dyDescent="0.25">
      <c r="A2342" s="433" t="s">
        <v>1246</v>
      </c>
      <c r="B2342" s="377">
        <v>1</v>
      </c>
      <c r="C2342" s="377">
        <v>20000</v>
      </c>
      <c r="D2342" s="377"/>
      <c r="E2342" s="377">
        <v>1</v>
      </c>
      <c r="F2342" s="377">
        <v>4000</v>
      </c>
      <c r="G2342" s="377"/>
      <c r="H2342" s="144">
        <v>8</v>
      </c>
      <c r="I2342" s="144"/>
      <c r="J2342" s="143">
        <v>61500</v>
      </c>
    </row>
    <row r="2343" spans="1:10" x14ac:dyDescent="0.25">
      <c r="A2343" s="433" t="s">
        <v>549</v>
      </c>
      <c r="B2343" s="377">
        <v>1</v>
      </c>
      <c r="C2343" s="377">
        <v>12500</v>
      </c>
      <c r="D2343" s="377"/>
      <c r="E2343" s="377">
        <v>1</v>
      </c>
      <c r="F2343" s="377">
        <v>4000</v>
      </c>
      <c r="G2343" s="377"/>
      <c r="H2343" s="51" t="s">
        <v>109</v>
      </c>
      <c r="I2343" s="51"/>
      <c r="J2343" s="44">
        <v>4200</v>
      </c>
    </row>
    <row r="2344" spans="1:10" x14ac:dyDescent="0.25">
      <c r="A2344" s="433" t="s">
        <v>122</v>
      </c>
      <c r="B2344" s="377">
        <v>1</v>
      </c>
      <c r="C2344" s="377">
        <v>43000</v>
      </c>
      <c r="D2344" s="377"/>
      <c r="E2344" s="377"/>
      <c r="F2344" s="377"/>
      <c r="G2344" s="377"/>
      <c r="H2344" s="144"/>
      <c r="I2344" s="144"/>
      <c r="J2344" s="143"/>
    </row>
    <row r="2345" spans="1:10" x14ac:dyDescent="0.25">
      <c r="A2345" s="433" t="s">
        <v>664</v>
      </c>
      <c r="B2345" s="377">
        <v>1</v>
      </c>
      <c r="C2345" s="377">
        <v>16000</v>
      </c>
      <c r="D2345" s="377"/>
      <c r="E2345" s="377">
        <v>1</v>
      </c>
      <c r="F2345" s="377">
        <v>4000</v>
      </c>
      <c r="G2345" s="377"/>
      <c r="H2345" s="144"/>
      <c r="I2345" s="144"/>
      <c r="J2345" s="143"/>
    </row>
    <row r="2346" spans="1:10" x14ac:dyDescent="0.25">
      <c r="A2346" s="433" t="s">
        <v>647</v>
      </c>
      <c r="B2346" s="377">
        <v>10</v>
      </c>
      <c r="C2346" s="377"/>
      <c r="D2346" s="377">
        <v>510000</v>
      </c>
      <c r="E2346" s="377"/>
      <c r="F2346" s="377"/>
      <c r="G2346" s="377"/>
      <c r="H2346" s="144"/>
      <c r="I2346" s="144"/>
      <c r="J2346" s="143"/>
    </row>
    <row r="2347" spans="1:10" x14ac:dyDescent="0.25">
      <c r="A2347" s="433" t="s">
        <v>245</v>
      </c>
      <c r="B2347" s="377">
        <v>1</v>
      </c>
      <c r="C2347" s="377"/>
      <c r="D2347" s="377">
        <v>25200</v>
      </c>
      <c r="E2347" s="377"/>
      <c r="F2347" s="377"/>
      <c r="G2347" s="377"/>
      <c r="H2347" s="144"/>
      <c r="I2347" s="144"/>
      <c r="J2347" s="143"/>
    </row>
    <row r="2348" spans="1:10" x14ac:dyDescent="0.25">
      <c r="A2348" s="433" t="s">
        <v>1141</v>
      </c>
      <c r="B2348" s="377">
        <v>2</v>
      </c>
      <c r="C2348" s="377"/>
      <c r="D2348" s="377"/>
      <c r="E2348" s="377"/>
      <c r="F2348" s="377"/>
      <c r="G2348" s="377"/>
      <c r="H2348" s="144"/>
      <c r="I2348" s="144"/>
      <c r="J2348" s="143" t="s">
        <v>1247</v>
      </c>
    </row>
    <row r="2349" spans="1:10" x14ac:dyDescent="0.25">
      <c r="A2349" s="433" t="s">
        <v>1248</v>
      </c>
      <c r="B2349" s="377">
        <v>2</v>
      </c>
      <c r="C2349" s="377"/>
      <c r="D2349" s="377">
        <v>102000</v>
      </c>
      <c r="E2349" s="377"/>
      <c r="F2349" s="377"/>
      <c r="G2349" s="377"/>
      <c r="H2349" s="144"/>
      <c r="I2349" s="144"/>
      <c r="J2349" s="143"/>
    </row>
    <row r="2350" spans="1:10" x14ac:dyDescent="0.25">
      <c r="A2350" s="433" t="s">
        <v>477</v>
      </c>
      <c r="B2350" s="377">
        <v>1</v>
      </c>
      <c r="C2350" s="377">
        <v>24000</v>
      </c>
      <c r="D2350" s="377"/>
      <c r="E2350" s="377"/>
      <c r="F2350" s="377"/>
      <c r="G2350" s="377"/>
      <c r="H2350" s="144"/>
      <c r="I2350" s="144"/>
      <c r="J2350" s="143"/>
    </row>
    <row r="2351" spans="1:10" x14ac:dyDescent="0.25">
      <c r="A2351" s="433" t="s">
        <v>102</v>
      </c>
      <c r="B2351" s="377">
        <v>1</v>
      </c>
      <c r="C2351" s="377">
        <v>18800</v>
      </c>
      <c r="D2351" s="377"/>
      <c r="E2351" s="377"/>
      <c r="F2351" s="377"/>
      <c r="G2351" s="377"/>
      <c r="H2351" s="144"/>
      <c r="I2351" s="144"/>
      <c r="J2351" s="143"/>
    </row>
    <row r="2352" spans="1:10" x14ac:dyDescent="0.25">
      <c r="A2352" s="434" t="s">
        <v>549</v>
      </c>
      <c r="B2352" s="377">
        <v>1</v>
      </c>
      <c r="C2352" s="377">
        <v>16500</v>
      </c>
      <c r="D2352" s="377"/>
      <c r="E2352" s="377"/>
      <c r="F2352" s="377"/>
      <c r="G2352" s="377"/>
      <c r="H2352" s="144"/>
      <c r="I2352" s="144"/>
      <c r="J2352" s="143"/>
    </row>
    <row r="2353" spans="1:10" x14ac:dyDescent="0.25">
      <c r="A2353" s="434" t="s">
        <v>700</v>
      </c>
      <c r="B2353" s="377">
        <v>1</v>
      </c>
      <c r="C2353" s="377">
        <v>17000</v>
      </c>
      <c r="D2353" s="377"/>
      <c r="E2353" s="377">
        <v>1</v>
      </c>
      <c r="F2353" s="377">
        <v>4000</v>
      </c>
      <c r="G2353" s="377"/>
      <c r="H2353" s="144"/>
      <c r="I2353" s="144"/>
      <c r="J2353" s="143"/>
    </row>
    <row r="2354" spans="1:10" x14ac:dyDescent="0.25">
      <c r="A2354" s="434" t="s">
        <v>605</v>
      </c>
      <c r="B2354" s="377">
        <v>2</v>
      </c>
      <c r="D2354" s="377">
        <v>39200</v>
      </c>
      <c r="E2354" s="377">
        <v>2</v>
      </c>
      <c r="F2354" s="377">
        <v>10000</v>
      </c>
      <c r="G2354" s="377"/>
      <c r="H2354" s="377"/>
      <c r="I2354" s="377"/>
      <c r="J2354" s="232"/>
    </row>
    <row r="2355" spans="1:10" x14ac:dyDescent="0.25">
      <c r="A2355" s="53"/>
      <c r="B2355" s="213">
        <f>SUM(B2341:B2354)</f>
        <v>26</v>
      </c>
      <c r="C2355" s="213">
        <f>SUM(C2341:C2354)</f>
        <v>182100</v>
      </c>
      <c r="D2355" s="213">
        <f>SUM(D2341:D2354)</f>
        <v>676400</v>
      </c>
      <c r="E2355" s="213">
        <f t="shared" ref="E2355:J2355" si="65">SUM(E2341:E2354)</f>
        <v>7</v>
      </c>
      <c r="F2355" s="213">
        <f t="shared" si="65"/>
        <v>30500</v>
      </c>
      <c r="G2355" s="213"/>
      <c r="H2355" s="213">
        <f t="shared" si="65"/>
        <v>9</v>
      </c>
      <c r="I2355" s="213"/>
      <c r="J2355" s="213">
        <f t="shared" si="65"/>
        <v>70200</v>
      </c>
    </row>
    <row r="2356" spans="1:10" x14ac:dyDescent="0.25">
      <c r="A2356" s="79"/>
      <c r="B2356" s="80"/>
      <c r="C2356" s="80"/>
      <c r="D2356" s="80"/>
      <c r="E2356" s="80"/>
      <c r="F2356" s="80"/>
      <c r="G2356" s="80"/>
      <c r="H2356" s="80"/>
      <c r="I2356" s="80"/>
      <c r="J2356" s="80"/>
    </row>
    <row r="2357" spans="1:10" x14ac:dyDescent="0.25">
      <c r="A2357" s="334">
        <f>C2355</f>
        <v>182100</v>
      </c>
      <c r="B2357" s="22" t="s">
        <v>38</v>
      </c>
      <c r="C2357" s="2205" t="s">
        <v>1152</v>
      </c>
      <c r="D2357" s="2205"/>
      <c r="E2357" s="2205"/>
    </row>
    <row r="2361" spans="1:10" x14ac:dyDescent="0.25">
      <c r="A2361" s="2203" t="s">
        <v>1249</v>
      </c>
      <c r="B2361" s="2204"/>
      <c r="C2361" s="2204"/>
      <c r="D2361" s="2204"/>
      <c r="E2361" s="2204"/>
      <c r="F2361" s="2204"/>
      <c r="G2361" s="2204"/>
      <c r="H2361" s="2204"/>
      <c r="I2361" s="2204"/>
      <c r="J2361" s="2204"/>
    </row>
    <row r="2362" spans="1:10" x14ac:dyDescent="0.25">
      <c r="A2362" s="6" t="s">
        <v>14</v>
      </c>
      <c r="B2362" s="6" t="s">
        <v>5</v>
      </c>
      <c r="C2362" s="6" t="s">
        <v>10</v>
      </c>
      <c r="D2362" s="6" t="s">
        <v>11</v>
      </c>
      <c r="E2362" s="6" t="s">
        <v>753</v>
      </c>
      <c r="F2362" s="6" t="s">
        <v>27</v>
      </c>
      <c r="G2362" s="6"/>
      <c r="H2362" s="21" t="s">
        <v>33</v>
      </c>
      <c r="I2362" s="21"/>
      <c r="J2362" s="6" t="s">
        <v>32</v>
      </c>
    </row>
    <row r="2363" spans="1:10" x14ac:dyDescent="0.25">
      <c r="A2363" s="435" t="s">
        <v>349</v>
      </c>
      <c r="B2363" s="377">
        <v>1</v>
      </c>
      <c r="C2363" s="377"/>
      <c r="D2363" s="377">
        <v>15000</v>
      </c>
      <c r="E2363" s="377"/>
      <c r="F2363" s="377"/>
      <c r="G2363" s="377"/>
      <c r="H2363" s="144" t="s">
        <v>109</v>
      </c>
      <c r="I2363" s="144"/>
      <c r="J2363" s="143">
        <v>3500</v>
      </c>
    </row>
    <row r="2364" spans="1:10" x14ac:dyDescent="0.25">
      <c r="A2364" s="435" t="s">
        <v>1250</v>
      </c>
      <c r="B2364" s="377">
        <v>1</v>
      </c>
      <c r="C2364" s="377">
        <v>6700</v>
      </c>
      <c r="D2364" s="377"/>
      <c r="E2364" s="377"/>
      <c r="F2364" s="377"/>
      <c r="G2364" s="377"/>
      <c r="H2364" s="144" t="s">
        <v>1252</v>
      </c>
      <c r="I2364" s="144"/>
      <c r="J2364" s="143">
        <v>6000</v>
      </c>
    </row>
    <row r="2365" spans="1:10" x14ac:dyDescent="0.25">
      <c r="A2365" s="435" t="s">
        <v>93</v>
      </c>
      <c r="B2365" s="377">
        <v>1</v>
      </c>
      <c r="C2365" s="377"/>
      <c r="D2365" s="377">
        <v>18800</v>
      </c>
      <c r="E2365" s="377"/>
      <c r="F2365" s="377"/>
      <c r="G2365" s="377"/>
      <c r="H2365" s="51"/>
      <c r="I2365" s="51"/>
      <c r="J2365" s="44"/>
    </row>
    <row r="2366" spans="1:10" x14ac:dyDescent="0.25">
      <c r="A2366" s="435" t="s">
        <v>861</v>
      </c>
      <c r="B2366" s="377">
        <v>1</v>
      </c>
      <c r="C2366" s="377">
        <v>21500</v>
      </c>
      <c r="D2366" s="377"/>
      <c r="E2366" s="377">
        <v>1</v>
      </c>
      <c r="F2366" s="377">
        <v>4500</v>
      </c>
      <c r="G2366" s="377"/>
      <c r="H2366" s="144"/>
      <c r="I2366" s="144"/>
      <c r="J2366" s="143"/>
    </row>
    <row r="2367" spans="1:10" x14ac:dyDescent="0.25">
      <c r="A2367" s="435" t="s">
        <v>552</v>
      </c>
      <c r="B2367" s="377">
        <v>14</v>
      </c>
      <c r="C2367" s="377">
        <v>250600</v>
      </c>
      <c r="D2367" s="377"/>
      <c r="E2367" s="377"/>
      <c r="F2367" s="377"/>
      <c r="G2367" s="377"/>
      <c r="H2367" s="144"/>
      <c r="I2367" s="144"/>
      <c r="J2367" s="143"/>
    </row>
    <row r="2368" spans="1:10" x14ac:dyDescent="0.25">
      <c r="A2368" s="435" t="s">
        <v>1141</v>
      </c>
      <c r="B2368" s="377">
        <v>1</v>
      </c>
      <c r="C2368" s="377">
        <v>14000</v>
      </c>
      <c r="D2368" s="377"/>
      <c r="E2368" s="377"/>
      <c r="F2368" s="377"/>
      <c r="G2368" s="377"/>
      <c r="H2368" s="144"/>
      <c r="I2368" s="144"/>
      <c r="J2368" s="143"/>
    </row>
    <row r="2369" spans="1:11" x14ac:dyDescent="0.25">
      <c r="A2369" s="435" t="s">
        <v>91</v>
      </c>
      <c r="B2369" s="377">
        <v>1</v>
      </c>
      <c r="C2369" s="377">
        <v>14300</v>
      </c>
      <c r="D2369" s="377"/>
      <c r="E2369" s="377">
        <v>1</v>
      </c>
      <c r="F2369" s="377">
        <v>4500</v>
      </c>
      <c r="G2369" s="377"/>
      <c r="H2369" s="144"/>
      <c r="I2369" s="144"/>
      <c r="J2369" s="143"/>
    </row>
    <row r="2370" spans="1:11" x14ac:dyDescent="0.25">
      <c r="A2370" s="435" t="s">
        <v>1065</v>
      </c>
      <c r="B2370" s="377">
        <v>1</v>
      </c>
      <c r="C2370" s="377">
        <v>14300</v>
      </c>
      <c r="D2370" s="377"/>
      <c r="E2370" s="377">
        <v>1</v>
      </c>
      <c r="F2370" s="377">
        <v>4500</v>
      </c>
      <c r="G2370" s="377"/>
      <c r="H2370" s="144"/>
      <c r="I2370" s="144"/>
      <c r="J2370" s="143"/>
    </row>
    <row r="2371" spans="1:11" x14ac:dyDescent="0.25">
      <c r="A2371" s="435" t="s">
        <v>267</v>
      </c>
      <c r="B2371" s="377">
        <v>1</v>
      </c>
      <c r="C2371" s="377">
        <v>22000</v>
      </c>
      <c r="D2371" s="377"/>
      <c r="E2371" s="377">
        <v>1</v>
      </c>
      <c r="F2371" s="377">
        <v>4000</v>
      </c>
      <c r="G2371" s="377"/>
      <c r="H2371" s="144"/>
      <c r="I2371" s="144"/>
      <c r="J2371" s="143"/>
    </row>
    <row r="2372" spans="1:11" x14ac:dyDescent="0.25">
      <c r="A2372" s="435" t="s">
        <v>1251</v>
      </c>
      <c r="B2372" s="377">
        <v>1</v>
      </c>
      <c r="C2372" s="377"/>
      <c r="D2372" s="377">
        <v>14000</v>
      </c>
      <c r="E2372" s="377"/>
      <c r="F2372" s="377"/>
      <c r="G2372" s="377"/>
      <c r="H2372" s="144"/>
      <c r="I2372" s="144"/>
      <c r="J2372" s="143"/>
    </row>
    <row r="2373" spans="1:11" x14ac:dyDescent="0.25">
      <c r="A2373" s="435" t="s">
        <v>266</v>
      </c>
      <c r="B2373" s="377">
        <v>1</v>
      </c>
      <c r="C2373" s="377"/>
      <c r="D2373" s="377">
        <v>14500</v>
      </c>
      <c r="E2373" s="377"/>
      <c r="F2373" s="377"/>
      <c r="G2373" s="377"/>
      <c r="H2373" s="144"/>
      <c r="I2373" s="144"/>
      <c r="J2373" s="143"/>
    </row>
    <row r="2374" spans="1:11" x14ac:dyDescent="0.25">
      <c r="A2374" s="435" t="s">
        <v>132</v>
      </c>
      <c r="B2374" s="377">
        <v>1</v>
      </c>
      <c r="C2374" s="377">
        <v>9800</v>
      </c>
      <c r="D2374" s="377"/>
      <c r="E2374" s="377">
        <v>1</v>
      </c>
      <c r="F2374" s="377">
        <v>4000</v>
      </c>
      <c r="G2374" s="377"/>
      <c r="H2374" s="144"/>
      <c r="I2374" s="144"/>
      <c r="J2374" s="143"/>
    </row>
    <row r="2375" spans="1:11" x14ac:dyDescent="0.25">
      <c r="A2375" s="436" t="s">
        <v>1253</v>
      </c>
      <c r="B2375" s="377">
        <v>1</v>
      </c>
      <c r="C2375" s="377"/>
      <c r="D2375" s="377">
        <v>36500</v>
      </c>
      <c r="E2375" s="377">
        <v>1</v>
      </c>
      <c r="F2375" s="377">
        <v>5000</v>
      </c>
      <c r="G2375" s="377"/>
      <c r="H2375" s="144"/>
      <c r="I2375" s="144"/>
      <c r="J2375" s="143"/>
    </row>
    <row r="2376" spans="1:11" x14ac:dyDescent="0.25">
      <c r="A2376" s="437" t="s">
        <v>1254</v>
      </c>
      <c r="B2376" s="377">
        <v>1</v>
      </c>
      <c r="C2376" s="377">
        <v>30000</v>
      </c>
      <c r="D2376" s="377"/>
      <c r="E2376" s="377">
        <v>1</v>
      </c>
      <c r="F2376" s="377">
        <v>4000</v>
      </c>
      <c r="G2376" s="377"/>
      <c r="H2376" s="144"/>
      <c r="I2376" s="144"/>
      <c r="J2376" s="143"/>
    </row>
    <row r="2377" spans="1:11" x14ac:dyDescent="0.25">
      <c r="A2377" s="437" t="s">
        <v>93</v>
      </c>
      <c r="B2377" s="377">
        <v>1</v>
      </c>
      <c r="C2377" s="377">
        <v>13800</v>
      </c>
      <c r="D2377" s="377"/>
      <c r="E2377" s="377">
        <v>1</v>
      </c>
      <c r="F2377" s="377">
        <v>5000</v>
      </c>
      <c r="G2377" s="377"/>
      <c r="H2377" s="144"/>
      <c r="I2377" s="144"/>
      <c r="J2377" s="143"/>
    </row>
    <row r="2378" spans="1:11" x14ac:dyDescent="0.25">
      <c r="A2378" s="437" t="s">
        <v>475</v>
      </c>
      <c r="B2378" s="377">
        <v>1</v>
      </c>
      <c r="C2378" s="1"/>
      <c r="D2378" s="377">
        <v>19600</v>
      </c>
      <c r="E2378" s="377">
        <v>1</v>
      </c>
      <c r="F2378" s="377">
        <v>5000</v>
      </c>
      <c r="G2378" s="377"/>
      <c r="H2378" s="377"/>
      <c r="I2378" s="377"/>
      <c r="J2378" s="232"/>
    </row>
    <row r="2379" spans="1:11" x14ac:dyDescent="0.25">
      <c r="A2379" s="53"/>
      <c r="B2379" s="213">
        <f>SUM(B2363:B2378)</f>
        <v>29</v>
      </c>
      <c r="C2379" s="213">
        <f>SUM(C2363:C2378)</f>
        <v>397000</v>
      </c>
      <c r="D2379" s="213">
        <f>SUM(D2363:D2378)</f>
        <v>118400</v>
      </c>
      <c r="E2379" s="213">
        <f t="shared" ref="E2379:J2379" si="66">SUM(E2363:E2378)</f>
        <v>9</v>
      </c>
      <c r="F2379" s="213">
        <f t="shared" si="66"/>
        <v>40500</v>
      </c>
      <c r="G2379" s="213"/>
      <c r="H2379" s="213">
        <f t="shared" si="66"/>
        <v>0</v>
      </c>
      <c r="I2379" s="213"/>
      <c r="J2379" s="213">
        <f t="shared" si="66"/>
        <v>9500</v>
      </c>
      <c r="K2379" s="18">
        <f>A2381-J2364</f>
        <v>391000</v>
      </c>
    </row>
    <row r="2380" spans="1:11" x14ac:dyDescent="0.25">
      <c r="A2380" s="79"/>
      <c r="B2380" s="80"/>
      <c r="C2380" s="80"/>
      <c r="D2380" s="80"/>
      <c r="E2380" s="80"/>
      <c r="F2380" s="80"/>
      <c r="G2380" s="80"/>
      <c r="H2380" s="80"/>
      <c r="I2380" s="80"/>
      <c r="J2380" s="80"/>
    </row>
    <row r="2381" spans="1:11" x14ac:dyDescent="0.25">
      <c r="A2381" s="334">
        <f>C2379</f>
        <v>397000</v>
      </c>
      <c r="B2381" s="22" t="s">
        <v>38</v>
      </c>
      <c r="C2381" s="2205" t="s">
        <v>1152</v>
      </c>
      <c r="D2381" s="2205"/>
      <c r="E2381" s="2205"/>
    </row>
    <row r="2384" spans="1:11" x14ac:dyDescent="0.25">
      <c r="A2384" s="2203" t="s">
        <v>1255</v>
      </c>
      <c r="B2384" s="2204"/>
      <c r="C2384" s="2204"/>
      <c r="D2384" s="2204"/>
      <c r="E2384" s="2204"/>
      <c r="F2384" s="2204"/>
      <c r="G2384" s="2204"/>
      <c r="H2384" s="2204"/>
      <c r="I2384" s="2204"/>
      <c r="J2384" s="2204"/>
    </row>
    <row r="2385" spans="1:10" x14ac:dyDescent="0.25">
      <c r="A2385" s="6" t="s">
        <v>14</v>
      </c>
      <c r="B2385" s="6" t="s">
        <v>5</v>
      </c>
      <c r="C2385" s="6" t="s">
        <v>10</v>
      </c>
      <c r="D2385" s="6" t="s">
        <v>11</v>
      </c>
      <c r="E2385" s="6" t="s">
        <v>753</v>
      </c>
      <c r="F2385" s="6" t="s">
        <v>27</v>
      </c>
      <c r="G2385" s="6"/>
      <c r="H2385" s="21" t="s">
        <v>33</v>
      </c>
      <c r="I2385" s="21"/>
      <c r="J2385" s="6" t="s">
        <v>32</v>
      </c>
    </row>
    <row r="2386" spans="1:10" x14ac:dyDescent="0.25">
      <c r="A2386" s="442" t="s">
        <v>627</v>
      </c>
      <c r="B2386" s="377">
        <v>1</v>
      </c>
      <c r="C2386" s="377">
        <v>22500</v>
      </c>
      <c r="D2386" s="377"/>
      <c r="E2386" s="377">
        <v>1</v>
      </c>
      <c r="F2386" s="377">
        <v>4500</v>
      </c>
      <c r="G2386" s="377"/>
      <c r="H2386" s="438" t="s">
        <v>109</v>
      </c>
      <c r="I2386" s="438"/>
      <c r="J2386" s="439">
        <v>3000</v>
      </c>
    </row>
    <row r="2387" spans="1:10" ht="30" x14ac:dyDescent="0.25">
      <c r="A2387" s="442" t="s">
        <v>670</v>
      </c>
      <c r="B2387" s="377">
        <v>1</v>
      </c>
      <c r="C2387" s="377">
        <v>21000</v>
      </c>
      <c r="D2387" s="377"/>
      <c r="E2387" s="377">
        <v>1</v>
      </c>
      <c r="F2387" s="377">
        <v>4500</v>
      </c>
      <c r="G2387" s="377"/>
      <c r="H2387" s="438" t="s">
        <v>1261</v>
      </c>
      <c r="I2387" s="438"/>
      <c r="J2387" s="439">
        <v>3000</v>
      </c>
    </row>
    <row r="2388" spans="1:10" x14ac:dyDescent="0.25">
      <c r="A2388" s="442" t="s">
        <v>264</v>
      </c>
      <c r="B2388" s="377">
        <v>2</v>
      </c>
      <c r="C2388" s="377"/>
      <c r="D2388" s="377">
        <v>75000</v>
      </c>
      <c r="E2388" s="377"/>
      <c r="F2388" s="377"/>
      <c r="G2388" s="377"/>
      <c r="H2388" s="440">
        <v>1</v>
      </c>
      <c r="I2388" s="440"/>
      <c r="J2388" s="441">
        <v>2000</v>
      </c>
    </row>
    <row r="2389" spans="1:10" x14ac:dyDescent="0.25">
      <c r="A2389" s="442" t="s">
        <v>276</v>
      </c>
      <c r="B2389" s="377">
        <v>2</v>
      </c>
      <c r="C2389" s="377"/>
      <c r="D2389" s="377">
        <v>98000</v>
      </c>
      <c r="E2389" s="377"/>
      <c r="F2389" s="377"/>
      <c r="G2389" s="377"/>
      <c r="H2389" s="438"/>
      <c r="I2389" s="438"/>
      <c r="J2389" s="439"/>
    </row>
    <row r="2390" spans="1:10" x14ac:dyDescent="0.25">
      <c r="A2390" s="442" t="s">
        <v>291</v>
      </c>
      <c r="B2390" s="377">
        <v>1</v>
      </c>
      <c r="C2390" s="377"/>
      <c r="D2390" s="377">
        <v>17900</v>
      </c>
      <c r="E2390" s="377"/>
      <c r="F2390" s="377"/>
      <c r="G2390" s="377"/>
      <c r="H2390" s="438"/>
      <c r="I2390" s="438"/>
      <c r="J2390" s="439"/>
    </row>
    <row r="2391" spans="1:10" x14ac:dyDescent="0.25">
      <c r="A2391" s="442" t="s">
        <v>107</v>
      </c>
      <c r="B2391" s="377">
        <v>1</v>
      </c>
      <c r="C2391" s="377">
        <v>9800</v>
      </c>
      <c r="D2391" s="377"/>
      <c r="E2391" s="377">
        <v>1</v>
      </c>
      <c r="F2391" s="377">
        <v>4000</v>
      </c>
      <c r="G2391" s="377"/>
      <c r="H2391" s="438"/>
      <c r="I2391" s="438"/>
      <c r="J2391" s="439"/>
    </row>
    <row r="2392" spans="1:10" x14ac:dyDescent="0.25">
      <c r="A2392" s="442" t="s">
        <v>1256</v>
      </c>
      <c r="B2392" s="377">
        <v>1</v>
      </c>
      <c r="C2392" s="377">
        <v>16900</v>
      </c>
      <c r="D2392" s="377"/>
      <c r="E2392" s="377">
        <v>1</v>
      </c>
      <c r="F2392" s="377">
        <v>5000</v>
      </c>
      <c r="G2392" s="377"/>
      <c r="H2392" s="438"/>
      <c r="I2392" s="438"/>
      <c r="J2392" s="439"/>
    </row>
    <row r="2393" spans="1:10" x14ac:dyDescent="0.25">
      <c r="A2393" s="442" t="s">
        <v>670</v>
      </c>
      <c r="B2393" s="377">
        <v>2</v>
      </c>
      <c r="C2393" s="377">
        <v>42000</v>
      </c>
      <c r="D2393" s="377"/>
      <c r="E2393" s="377">
        <v>2</v>
      </c>
      <c r="F2393" s="377">
        <v>9000</v>
      </c>
      <c r="G2393" s="377"/>
      <c r="H2393" s="438"/>
      <c r="I2393" s="438"/>
      <c r="J2393" s="439"/>
    </row>
    <row r="2394" spans="1:10" x14ac:dyDescent="0.25">
      <c r="A2394" s="442" t="s">
        <v>646</v>
      </c>
      <c r="B2394" s="377">
        <v>1</v>
      </c>
      <c r="C2394" s="377">
        <v>14500</v>
      </c>
      <c r="D2394" s="377"/>
      <c r="E2394" s="377">
        <v>1</v>
      </c>
      <c r="F2394" s="377">
        <v>2000</v>
      </c>
      <c r="G2394" s="377"/>
      <c r="H2394" s="438"/>
      <c r="I2394" s="438"/>
      <c r="J2394" s="439"/>
    </row>
    <row r="2395" spans="1:10" x14ac:dyDescent="0.25">
      <c r="A2395" s="442" t="s">
        <v>122</v>
      </c>
      <c r="B2395" s="377">
        <v>1</v>
      </c>
      <c r="C2395" s="377"/>
      <c r="D2395" s="377">
        <v>43000</v>
      </c>
      <c r="E2395" s="377"/>
      <c r="F2395" s="377"/>
      <c r="G2395" s="377"/>
      <c r="H2395" s="438"/>
      <c r="I2395" s="438"/>
      <c r="J2395" s="439"/>
    </row>
    <row r="2396" spans="1:10" x14ac:dyDescent="0.25">
      <c r="A2396" s="442" t="s">
        <v>549</v>
      </c>
      <c r="B2396" s="377">
        <v>1</v>
      </c>
      <c r="C2396" s="377"/>
      <c r="D2396" s="377"/>
      <c r="E2396" s="377"/>
      <c r="F2396" s="377"/>
      <c r="G2396" s="377"/>
      <c r="H2396" s="438"/>
      <c r="I2396" s="438"/>
      <c r="J2396" s="439" t="s">
        <v>1257</v>
      </c>
    </row>
    <row r="2397" spans="1:10" x14ac:dyDescent="0.25">
      <c r="A2397" s="442" t="s">
        <v>656</v>
      </c>
      <c r="B2397" s="377">
        <v>1</v>
      </c>
      <c r="C2397" s="377">
        <v>14100</v>
      </c>
      <c r="D2397" s="377"/>
      <c r="E2397" s="377">
        <v>1</v>
      </c>
      <c r="F2397" s="377">
        <v>4500</v>
      </c>
      <c r="G2397" s="377"/>
      <c r="H2397" s="438"/>
      <c r="I2397" s="438"/>
      <c r="J2397" s="439"/>
    </row>
    <row r="2398" spans="1:10" x14ac:dyDescent="0.25">
      <c r="A2398" s="442" t="s">
        <v>1258</v>
      </c>
      <c r="B2398" s="377">
        <v>1</v>
      </c>
      <c r="C2398" s="377">
        <v>4700</v>
      </c>
      <c r="D2398" s="377"/>
      <c r="E2398" s="377"/>
      <c r="F2398" s="377"/>
      <c r="G2398" s="377"/>
      <c r="H2398" s="438"/>
      <c r="I2398" s="438"/>
      <c r="J2398" s="439"/>
    </row>
    <row r="2399" spans="1:10" x14ac:dyDescent="0.25">
      <c r="A2399" s="442" t="s">
        <v>1259</v>
      </c>
      <c r="B2399" s="377">
        <v>1</v>
      </c>
      <c r="C2399" s="377">
        <v>12000</v>
      </c>
      <c r="D2399" s="377"/>
      <c r="E2399" s="377"/>
      <c r="F2399" s="377"/>
      <c r="G2399" s="377"/>
      <c r="H2399" s="144"/>
      <c r="I2399" s="144"/>
      <c r="J2399" s="143"/>
    </row>
    <row r="2400" spans="1:10" x14ac:dyDescent="0.25">
      <c r="A2400" s="442" t="s">
        <v>1260</v>
      </c>
      <c r="B2400" s="377">
        <v>1</v>
      </c>
      <c r="C2400" s="377">
        <v>23000</v>
      </c>
      <c r="D2400" s="377"/>
      <c r="E2400" s="377"/>
      <c r="F2400" s="377"/>
      <c r="G2400" s="377"/>
      <c r="H2400" s="144"/>
      <c r="I2400" s="144"/>
      <c r="J2400" s="143"/>
    </row>
    <row r="2401" spans="1:11" x14ac:dyDescent="0.25">
      <c r="A2401" s="442" t="s">
        <v>94</v>
      </c>
      <c r="B2401" s="377">
        <v>1</v>
      </c>
      <c r="C2401" s="106">
        <v>28500</v>
      </c>
      <c r="D2401" s="377"/>
      <c r="E2401" s="377">
        <v>1</v>
      </c>
      <c r="F2401" s="377">
        <v>4500</v>
      </c>
      <c r="G2401" s="377"/>
      <c r="H2401" s="377"/>
      <c r="I2401" s="377"/>
      <c r="J2401" s="232"/>
    </row>
    <row r="2402" spans="1:11" x14ac:dyDescent="0.25">
      <c r="A2402" s="442" t="s">
        <v>475</v>
      </c>
      <c r="B2402" s="377">
        <v>1</v>
      </c>
      <c r="C2402" s="106"/>
      <c r="D2402" s="377">
        <v>19600</v>
      </c>
      <c r="E2402" s="377">
        <v>1</v>
      </c>
      <c r="F2402" s="377">
        <v>5000</v>
      </c>
      <c r="G2402" s="377"/>
      <c r="H2402" s="377"/>
      <c r="I2402" s="377"/>
      <c r="J2402" s="232"/>
    </row>
    <row r="2403" spans="1:11" x14ac:dyDescent="0.25">
      <c r="A2403" s="53"/>
      <c r="B2403" s="213">
        <f>SUM(B2386:B2402)</f>
        <v>20</v>
      </c>
      <c r="C2403" s="213">
        <f t="shared" ref="C2403:J2403" si="67">SUM(C2386:C2402)</f>
        <v>209000</v>
      </c>
      <c r="D2403" s="213">
        <f t="shared" si="67"/>
        <v>253500</v>
      </c>
      <c r="E2403" s="213">
        <f t="shared" si="67"/>
        <v>10</v>
      </c>
      <c r="F2403" s="213">
        <f t="shared" si="67"/>
        <v>43000</v>
      </c>
      <c r="G2403" s="213"/>
      <c r="H2403" s="213">
        <f t="shared" si="67"/>
        <v>1</v>
      </c>
      <c r="I2403" s="213"/>
      <c r="J2403" s="213">
        <f t="shared" si="67"/>
        <v>8000</v>
      </c>
      <c r="K2403" s="18">
        <f>A2405-16500-2000</f>
        <v>190500</v>
      </c>
    </row>
    <row r="2404" spans="1:11" x14ac:dyDescent="0.25">
      <c r="A2404" s="79"/>
      <c r="B2404" s="80"/>
      <c r="C2404" s="80"/>
      <c r="D2404" s="80"/>
      <c r="E2404" s="80"/>
      <c r="F2404" s="80"/>
      <c r="G2404" s="80"/>
      <c r="H2404" s="80"/>
      <c r="I2404" s="80"/>
      <c r="J2404" s="80"/>
    </row>
    <row r="2405" spans="1:11" x14ac:dyDescent="0.25">
      <c r="A2405" s="334">
        <f>C2403</f>
        <v>209000</v>
      </c>
      <c r="B2405" s="22" t="s">
        <v>38</v>
      </c>
      <c r="C2405" s="2205" t="s">
        <v>1152</v>
      </c>
      <c r="D2405" s="2205"/>
      <c r="E2405" s="2205"/>
    </row>
    <row r="2408" spans="1:11" x14ac:dyDescent="0.25">
      <c r="A2408" s="2203" t="s">
        <v>1262</v>
      </c>
      <c r="B2408" s="2204"/>
      <c r="C2408" s="2204"/>
      <c r="D2408" s="2204"/>
      <c r="E2408" s="2204"/>
      <c r="F2408" s="2204"/>
      <c r="G2408" s="2204"/>
      <c r="H2408" s="2204"/>
      <c r="I2408" s="2204"/>
      <c r="J2408" s="2204"/>
    </row>
    <row r="2409" spans="1:11" x14ac:dyDescent="0.25">
      <c r="A2409" s="6" t="s">
        <v>14</v>
      </c>
      <c r="B2409" s="6" t="s">
        <v>5</v>
      </c>
      <c r="C2409" s="6" t="s">
        <v>10</v>
      </c>
      <c r="D2409" s="6" t="s">
        <v>11</v>
      </c>
      <c r="E2409" s="6" t="s">
        <v>753</v>
      </c>
      <c r="F2409" s="6" t="s">
        <v>27</v>
      </c>
      <c r="G2409" s="6"/>
      <c r="H2409" s="21" t="s">
        <v>33</v>
      </c>
      <c r="I2409" s="21"/>
      <c r="J2409" s="6" t="s">
        <v>32</v>
      </c>
    </row>
    <row r="2410" spans="1:11" x14ac:dyDescent="0.25">
      <c r="A2410" s="443" t="s">
        <v>804</v>
      </c>
      <c r="B2410" s="377">
        <v>1</v>
      </c>
      <c r="C2410" s="377"/>
      <c r="D2410" s="377"/>
      <c r="E2410" s="377"/>
      <c r="F2410" s="377"/>
      <c r="G2410" s="377"/>
      <c r="H2410" s="438"/>
      <c r="I2410" s="438"/>
      <c r="J2410" s="444" t="s">
        <v>1263</v>
      </c>
    </row>
    <row r="2411" spans="1:11" x14ac:dyDescent="0.25">
      <c r="A2411" s="443" t="s">
        <v>549</v>
      </c>
      <c r="B2411" s="377">
        <v>1</v>
      </c>
      <c r="C2411" s="377">
        <v>12500</v>
      </c>
      <c r="D2411" s="377"/>
      <c r="E2411" s="377">
        <v>1</v>
      </c>
      <c r="F2411" s="377">
        <v>4000</v>
      </c>
      <c r="G2411" s="377"/>
      <c r="H2411" s="445" t="s">
        <v>109</v>
      </c>
      <c r="I2411" s="445"/>
      <c r="J2411" s="439">
        <v>2100</v>
      </c>
    </row>
    <row r="2412" spans="1:11" x14ac:dyDescent="0.25">
      <c r="A2412" s="443" t="s">
        <v>276</v>
      </c>
      <c r="B2412" s="377">
        <v>2</v>
      </c>
      <c r="C2412" s="377"/>
      <c r="D2412" s="377">
        <v>98000</v>
      </c>
      <c r="E2412" s="377"/>
      <c r="F2412" s="377"/>
      <c r="G2412" s="377"/>
      <c r="H2412" s="440">
        <v>1</v>
      </c>
      <c r="I2412" s="440"/>
      <c r="J2412" s="441">
        <v>4000</v>
      </c>
    </row>
    <row r="2413" spans="1:11" x14ac:dyDescent="0.25">
      <c r="A2413" s="443" t="s">
        <v>1139</v>
      </c>
      <c r="B2413" s="377">
        <v>2</v>
      </c>
      <c r="C2413" s="377"/>
      <c r="D2413" s="377">
        <v>75000</v>
      </c>
      <c r="E2413" s="377"/>
      <c r="F2413" s="377"/>
      <c r="G2413" s="377"/>
      <c r="H2413" s="438">
        <v>1</v>
      </c>
      <c r="I2413" s="438"/>
      <c r="J2413" s="439">
        <v>2000</v>
      </c>
    </row>
    <row r="2414" spans="1:11" x14ac:dyDescent="0.25">
      <c r="A2414" s="443" t="s">
        <v>454</v>
      </c>
      <c r="B2414" s="377">
        <v>1</v>
      </c>
      <c r="C2414" s="377">
        <v>24600</v>
      </c>
      <c r="D2414" s="377"/>
      <c r="E2414" s="377"/>
      <c r="F2414" s="377"/>
      <c r="G2414" s="377"/>
      <c r="H2414" s="438">
        <v>1</v>
      </c>
      <c r="I2414" s="438"/>
      <c r="J2414" s="439">
        <v>5000</v>
      </c>
    </row>
    <row r="2415" spans="1:11" ht="45" x14ac:dyDescent="0.25">
      <c r="A2415" s="443" t="s">
        <v>454</v>
      </c>
      <c r="B2415" s="377">
        <v>1</v>
      </c>
      <c r="C2415" s="377">
        <v>19600</v>
      </c>
      <c r="D2415" s="377"/>
      <c r="E2415" s="377">
        <v>1</v>
      </c>
      <c r="F2415" s="377">
        <v>5000</v>
      </c>
      <c r="G2415" s="377"/>
      <c r="H2415" s="445" t="s">
        <v>1269</v>
      </c>
      <c r="I2415" s="445"/>
      <c r="J2415" s="439">
        <v>15000</v>
      </c>
    </row>
    <row r="2416" spans="1:11" x14ac:dyDescent="0.25">
      <c r="A2416" s="443" t="s">
        <v>609</v>
      </c>
      <c r="B2416" s="377">
        <v>1</v>
      </c>
      <c r="C2416" s="377">
        <v>14300</v>
      </c>
      <c r="D2416" s="377"/>
      <c r="E2416" s="377">
        <v>1</v>
      </c>
      <c r="F2416" s="377">
        <v>4500</v>
      </c>
      <c r="G2416" s="377"/>
      <c r="H2416" s="438"/>
      <c r="I2416" s="438"/>
      <c r="J2416" s="439"/>
    </row>
    <row r="2417" spans="1:11" x14ac:dyDescent="0.25">
      <c r="A2417" s="443" t="s">
        <v>252</v>
      </c>
      <c r="B2417" s="377">
        <v>1</v>
      </c>
      <c r="C2417" s="377">
        <v>16400</v>
      </c>
      <c r="D2417" s="377"/>
      <c r="E2417" s="377">
        <v>1</v>
      </c>
      <c r="F2417" s="377">
        <v>4500</v>
      </c>
      <c r="G2417" s="377"/>
      <c r="H2417" s="438"/>
      <c r="I2417" s="438"/>
      <c r="J2417" s="439"/>
    </row>
    <row r="2418" spans="1:11" x14ac:dyDescent="0.25">
      <c r="A2418" s="443" t="s">
        <v>332</v>
      </c>
      <c r="B2418" s="377">
        <v>1</v>
      </c>
      <c r="C2418" s="377"/>
      <c r="D2418" s="377">
        <v>11500</v>
      </c>
      <c r="E2418" s="377">
        <v>1</v>
      </c>
      <c r="F2418" s="377">
        <v>4000</v>
      </c>
      <c r="G2418" s="377"/>
      <c r="H2418" s="438"/>
      <c r="I2418" s="438"/>
      <c r="J2418" s="439"/>
    </row>
    <row r="2419" spans="1:11" x14ac:dyDescent="0.25">
      <c r="A2419" s="443" t="s">
        <v>1264</v>
      </c>
      <c r="B2419" s="377">
        <v>1</v>
      </c>
      <c r="C2419" s="377">
        <v>13000</v>
      </c>
      <c r="D2419" s="377"/>
      <c r="E2419" s="377">
        <v>1</v>
      </c>
      <c r="F2419" s="377">
        <v>2000</v>
      </c>
      <c r="G2419" s="377"/>
      <c r="H2419" s="438"/>
      <c r="I2419" s="438"/>
      <c r="J2419" s="439"/>
    </row>
    <row r="2420" spans="1:11" x14ac:dyDescent="0.25">
      <c r="A2420" s="443" t="s">
        <v>467</v>
      </c>
      <c r="B2420" s="377">
        <v>1</v>
      </c>
      <c r="C2420" s="377"/>
      <c r="D2420" s="377">
        <v>11500</v>
      </c>
      <c r="E2420" s="377">
        <v>1</v>
      </c>
      <c r="F2420" s="377">
        <v>4000</v>
      </c>
      <c r="G2420" s="377"/>
      <c r="H2420" s="438"/>
      <c r="I2420" s="438"/>
      <c r="J2420" s="439"/>
    </row>
    <row r="2421" spans="1:11" x14ac:dyDescent="0.25">
      <c r="A2421" s="443" t="s">
        <v>266</v>
      </c>
      <c r="B2421" s="377">
        <v>1</v>
      </c>
      <c r="C2421" s="377">
        <v>10500</v>
      </c>
      <c r="D2421" s="377"/>
      <c r="E2421" s="377">
        <v>1</v>
      </c>
      <c r="F2421" s="377">
        <v>4000</v>
      </c>
      <c r="G2421" s="377"/>
      <c r="H2421" s="438"/>
      <c r="I2421" s="438"/>
      <c r="J2421" s="439"/>
    </row>
    <row r="2422" spans="1:11" x14ac:dyDescent="0.25">
      <c r="A2422" s="443" t="s">
        <v>517</v>
      </c>
      <c r="B2422" s="377">
        <v>1</v>
      </c>
      <c r="C2422" s="377">
        <v>10500</v>
      </c>
      <c r="D2422" s="377"/>
      <c r="E2422" s="377">
        <v>1</v>
      </c>
      <c r="F2422" s="377">
        <v>4000</v>
      </c>
      <c r="G2422" s="377"/>
      <c r="H2422" s="438"/>
      <c r="I2422" s="438"/>
      <c r="J2422" s="439"/>
    </row>
    <row r="2423" spans="1:11" x14ac:dyDescent="0.25">
      <c r="A2423" s="443" t="s">
        <v>258</v>
      </c>
      <c r="B2423" s="377">
        <v>1</v>
      </c>
      <c r="C2423" s="377">
        <v>26900</v>
      </c>
      <c r="D2423" s="377"/>
      <c r="E2423" s="377"/>
      <c r="F2423" s="377"/>
      <c r="G2423" s="377"/>
      <c r="H2423" s="144"/>
      <c r="I2423" s="144"/>
      <c r="J2423" s="143"/>
    </row>
    <row r="2424" spans="1:11" x14ac:dyDescent="0.25">
      <c r="A2424" s="443" t="s">
        <v>266</v>
      </c>
      <c r="B2424" s="377">
        <v>1</v>
      </c>
      <c r="C2424" s="377">
        <v>12500</v>
      </c>
      <c r="D2424" s="377"/>
      <c r="E2424" s="377">
        <v>1</v>
      </c>
      <c r="F2424" s="377">
        <v>2000</v>
      </c>
      <c r="G2424" s="377"/>
      <c r="H2424" s="144"/>
      <c r="I2424" s="144"/>
      <c r="J2424" s="143"/>
    </row>
    <row r="2425" spans="1:11" x14ac:dyDescent="0.25">
      <c r="A2425" s="443" t="s">
        <v>141</v>
      </c>
      <c r="B2425" s="377">
        <v>1</v>
      </c>
      <c r="C2425" s="106"/>
      <c r="D2425" s="377">
        <v>16000</v>
      </c>
      <c r="E2425" s="377">
        <v>1</v>
      </c>
      <c r="F2425" s="377">
        <v>5000</v>
      </c>
      <c r="G2425" s="377"/>
      <c r="H2425" s="377"/>
      <c r="I2425" s="377"/>
      <c r="J2425" s="232"/>
    </row>
    <row r="2426" spans="1:11" x14ac:dyDescent="0.25">
      <c r="A2426" s="442"/>
      <c r="B2426" s="377"/>
      <c r="C2426" s="106"/>
      <c r="D2426" s="377"/>
      <c r="E2426" s="377"/>
      <c r="F2426" s="377"/>
      <c r="G2426" s="377"/>
      <c r="H2426" s="377"/>
      <c r="I2426" s="377"/>
      <c r="J2426" s="232"/>
    </row>
    <row r="2427" spans="1:11" x14ac:dyDescent="0.25">
      <c r="A2427" s="53"/>
      <c r="B2427" s="213">
        <f>SUM(B2410:B2426)</f>
        <v>18</v>
      </c>
      <c r="C2427" s="213">
        <f t="shared" ref="C2427:J2427" si="68">SUM(C2410:C2426)</f>
        <v>160800</v>
      </c>
      <c r="D2427" s="213">
        <f t="shared" si="68"/>
        <v>212000</v>
      </c>
      <c r="E2427" s="213">
        <f t="shared" si="68"/>
        <v>11</v>
      </c>
      <c r="F2427" s="213">
        <f t="shared" si="68"/>
        <v>43000</v>
      </c>
      <c r="G2427" s="213"/>
      <c r="H2427" s="213">
        <f t="shared" si="68"/>
        <v>3</v>
      </c>
      <c r="I2427" s="213"/>
      <c r="J2427" s="213">
        <f t="shared" si="68"/>
        <v>28100</v>
      </c>
      <c r="K2427" s="18">
        <f>A2429-J2415</f>
        <v>145800</v>
      </c>
    </row>
    <row r="2428" spans="1:11" x14ac:dyDescent="0.25">
      <c r="A2428" s="79"/>
      <c r="B2428" s="80"/>
      <c r="C2428" s="80"/>
      <c r="D2428" s="80"/>
      <c r="E2428" s="80"/>
      <c r="F2428" s="80"/>
      <c r="G2428" s="80"/>
      <c r="H2428" s="80"/>
      <c r="I2428" s="80"/>
      <c r="J2428" s="80"/>
    </row>
    <row r="2429" spans="1:11" x14ac:dyDescent="0.25">
      <c r="A2429" s="334">
        <f>C2427</f>
        <v>160800</v>
      </c>
      <c r="B2429" s="22" t="s">
        <v>38</v>
      </c>
      <c r="C2429" s="2205" t="s">
        <v>1152</v>
      </c>
      <c r="D2429" s="2205"/>
      <c r="E2429" s="2205"/>
    </row>
    <row r="2432" spans="1:11" x14ac:dyDescent="0.25">
      <c r="A2432" s="2203" t="s">
        <v>1265</v>
      </c>
      <c r="B2432" s="2204"/>
      <c r="C2432" s="2204"/>
      <c r="D2432" s="2204"/>
      <c r="E2432" s="2204"/>
      <c r="F2432" s="2204"/>
      <c r="G2432" s="2204"/>
      <c r="H2432" s="2204"/>
      <c r="I2432" s="2204"/>
      <c r="J2432" s="2204"/>
    </row>
    <row r="2433" spans="1:11" x14ac:dyDescent="0.25">
      <c r="A2433" s="6" t="s">
        <v>14</v>
      </c>
      <c r="B2433" s="6" t="s">
        <v>5</v>
      </c>
      <c r="C2433" s="6" t="s">
        <v>10</v>
      </c>
      <c r="D2433" s="6" t="s">
        <v>11</v>
      </c>
      <c r="E2433" s="6" t="s">
        <v>753</v>
      </c>
      <c r="F2433" s="6" t="s">
        <v>27</v>
      </c>
      <c r="G2433" s="6"/>
      <c r="H2433" s="21" t="s">
        <v>33</v>
      </c>
      <c r="I2433" s="21"/>
      <c r="J2433" s="6" t="s">
        <v>32</v>
      </c>
    </row>
    <row r="2434" spans="1:11" x14ac:dyDescent="0.25">
      <c r="A2434" s="443" t="s">
        <v>1266</v>
      </c>
      <c r="B2434" s="377">
        <v>1</v>
      </c>
      <c r="C2434" s="377">
        <v>9800</v>
      </c>
      <c r="D2434" s="377"/>
      <c r="E2434" s="377">
        <v>1</v>
      </c>
      <c r="F2434" s="377">
        <v>4000</v>
      </c>
      <c r="G2434" s="377"/>
      <c r="H2434" s="445" t="s">
        <v>109</v>
      </c>
      <c r="I2434" s="445"/>
      <c r="J2434" s="444">
        <v>1400</v>
      </c>
    </row>
    <row r="2435" spans="1:11" x14ac:dyDescent="0.25">
      <c r="A2435" s="443" t="s">
        <v>852</v>
      </c>
      <c r="B2435" s="377">
        <v>1</v>
      </c>
      <c r="C2435" s="377">
        <v>13000</v>
      </c>
      <c r="D2435" s="377"/>
      <c r="E2435" s="377">
        <v>1</v>
      </c>
      <c r="F2435" s="377">
        <v>2000</v>
      </c>
      <c r="G2435" s="377"/>
      <c r="H2435" s="445">
        <v>1</v>
      </c>
      <c r="I2435" s="445"/>
      <c r="J2435" s="439">
        <v>4000</v>
      </c>
    </row>
    <row r="2436" spans="1:11" x14ac:dyDescent="0.25">
      <c r="A2436" s="443" t="s">
        <v>107</v>
      </c>
      <c r="B2436" s="377">
        <v>1</v>
      </c>
      <c r="C2436" s="377"/>
      <c r="D2436" s="377">
        <v>9800</v>
      </c>
      <c r="E2436" s="377">
        <v>1</v>
      </c>
      <c r="F2436" s="377">
        <v>4000</v>
      </c>
      <c r="G2436" s="377"/>
      <c r="H2436" s="440">
        <v>1</v>
      </c>
      <c r="I2436" s="440"/>
      <c r="J2436" s="441">
        <v>4500</v>
      </c>
    </row>
    <row r="2437" spans="1:11" x14ac:dyDescent="0.25">
      <c r="A2437" s="443" t="s">
        <v>517</v>
      </c>
      <c r="B2437" s="377">
        <v>1</v>
      </c>
      <c r="C2437" s="377"/>
      <c r="D2437" s="377">
        <v>13800</v>
      </c>
      <c r="E2437" s="377"/>
      <c r="F2437" s="377"/>
      <c r="G2437" s="377"/>
      <c r="H2437" s="438"/>
      <c r="I2437" s="438"/>
      <c r="J2437" s="439"/>
    </row>
    <row r="2438" spans="1:11" x14ac:dyDescent="0.25">
      <c r="A2438" s="443" t="s">
        <v>517</v>
      </c>
      <c r="B2438" s="377">
        <v>1</v>
      </c>
      <c r="C2438" s="377">
        <v>10500</v>
      </c>
      <c r="D2438" s="377"/>
      <c r="E2438" s="377">
        <v>1</v>
      </c>
      <c r="F2438" s="377">
        <v>4000</v>
      </c>
      <c r="G2438" s="377"/>
      <c r="H2438" s="438"/>
      <c r="I2438" s="438"/>
      <c r="J2438" s="439"/>
    </row>
    <row r="2439" spans="1:11" x14ac:dyDescent="0.25">
      <c r="A2439" s="443" t="s">
        <v>260</v>
      </c>
      <c r="B2439" s="377">
        <v>1</v>
      </c>
      <c r="C2439" s="377">
        <v>16100</v>
      </c>
      <c r="D2439" s="377"/>
      <c r="E2439" s="377"/>
      <c r="F2439" s="377"/>
      <c r="G2439" s="377"/>
      <c r="H2439" s="438"/>
      <c r="I2439" s="438"/>
      <c r="J2439" s="439"/>
    </row>
    <row r="2440" spans="1:11" x14ac:dyDescent="0.25">
      <c r="A2440" s="443" t="s">
        <v>549</v>
      </c>
      <c r="B2440" s="377">
        <v>1</v>
      </c>
      <c r="C2440" s="377"/>
      <c r="D2440" s="377">
        <v>12500</v>
      </c>
      <c r="E2440" s="377">
        <v>1</v>
      </c>
      <c r="F2440" s="377">
        <v>4000</v>
      </c>
      <c r="G2440" s="377"/>
      <c r="H2440" s="438"/>
      <c r="I2440" s="438"/>
      <c r="J2440" s="439"/>
    </row>
    <row r="2441" spans="1:11" x14ac:dyDescent="0.25">
      <c r="A2441" s="443" t="s">
        <v>266</v>
      </c>
      <c r="B2441" s="377">
        <v>1</v>
      </c>
      <c r="C2441" s="377">
        <v>14500</v>
      </c>
      <c r="D2441" s="377"/>
      <c r="E2441" s="377"/>
      <c r="F2441" s="377"/>
      <c r="G2441" s="377"/>
      <c r="H2441" s="438"/>
      <c r="I2441" s="438"/>
      <c r="J2441" s="439"/>
    </row>
    <row r="2442" spans="1:11" x14ac:dyDescent="0.25">
      <c r="A2442" s="443" t="s">
        <v>1067</v>
      </c>
      <c r="B2442" s="377">
        <v>1</v>
      </c>
      <c r="C2442" s="377">
        <v>10500</v>
      </c>
      <c r="D2442" s="377"/>
      <c r="E2442" s="377">
        <v>1</v>
      </c>
      <c r="F2442" s="377">
        <v>4000</v>
      </c>
      <c r="G2442" s="377"/>
      <c r="H2442" s="438"/>
      <c r="I2442" s="438"/>
      <c r="J2442" s="439"/>
    </row>
    <row r="2443" spans="1:11" x14ac:dyDescent="0.25">
      <c r="A2443" s="443" t="s">
        <v>877</v>
      </c>
      <c r="B2443" s="377">
        <v>1</v>
      </c>
      <c r="C2443" s="377"/>
      <c r="D2443" s="377">
        <v>18800</v>
      </c>
      <c r="E2443" s="377"/>
      <c r="F2443" s="377"/>
      <c r="G2443" s="377"/>
      <c r="H2443" s="438"/>
      <c r="I2443" s="438"/>
      <c r="J2443" s="439"/>
    </row>
    <row r="2444" spans="1:11" x14ac:dyDescent="0.25">
      <c r="A2444" s="443" t="s">
        <v>141</v>
      </c>
      <c r="B2444" s="377">
        <v>2</v>
      </c>
      <c r="C2444" s="377"/>
      <c r="D2444" s="377">
        <v>32000</v>
      </c>
      <c r="E2444" s="377">
        <v>2</v>
      </c>
      <c r="F2444" s="377">
        <v>10000</v>
      </c>
      <c r="G2444" s="377"/>
      <c r="H2444" s="438"/>
      <c r="I2444" s="438"/>
      <c r="J2444" s="439"/>
    </row>
    <row r="2445" spans="1:11" x14ac:dyDescent="0.25">
      <c r="A2445" s="443" t="s">
        <v>491</v>
      </c>
      <c r="B2445" s="377">
        <v>2</v>
      </c>
      <c r="C2445" s="377"/>
      <c r="D2445" s="377">
        <v>144000</v>
      </c>
      <c r="E2445" s="377"/>
      <c r="F2445" s="377"/>
      <c r="G2445" s="377"/>
      <c r="H2445" s="438"/>
      <c r="I2445" s="438"/>
      <c r="J2445" s="439"/>
    </row>
    <row r="2446" spans="1:11" x14ac:dyDescent="0.25">
      <c r="A2446" s="443"/>
      <c r="B2446" s="377"/>
      <c r="C2446" s="377"/>
      <c r="D2446" s="377"/>
      <c r="E2446" s="377"/>
      <c r="F2446" s="377"/>
      <c r="G2446" s="377"/>
      <c r="H2446" s="438"/>
      <c r="I2446" s="438"/>
      <c r="J2446" s="439"/>
    </row>
    <row r="2447" spans="1:11" x14ac:dyDescent="0.25">
      <c r="A2447" s="53"/>
      <c r="B2447" s="213">
        <f t="shared" ref="B2447:J2447" si="69">SUM(B2434:B2446)</f>
        <v>14</v>
      </c>
      <c r="C2447" s="213">
        <f t="shared" si="69"/>
        <v>74400</v>
      </c>
      <c r="D2447" s="213">
        <f t="shared" si="69"/>
        <v>230900</v>
      </c>
      <c r="E2447" s="213">
        <f t="shared" si="69"/>
        <v>8</v>
      </c>
      <c r="F2447" s="213">
        <f t="shared" si="69"/>
        <v>32000</v>
      </c>
      <c r="G2447" s="213"/>
      <c r="H2447" s="213">
        <f t="shared" si="69"/>
        <v>2</v>
      </c>
      <c r="I2447" s="213"/>
      <c r="J2447" s="213">
        <f t="shared" si="69"/>
        <v>9900</v>
      </c>
      <c r="K2447" s="18">
        <f>A2449-4000-4500-1400</f>
        <v>64500</v>
      </c>
    </row>
    <row r="2448" spans="1:11" x14ac:dyDescent="0.25">
      <c r="A2448" s="79"/>
      <c r="B2448" s="80"/>
      <c r="C2448" s="80"/>
      <c r="D2448" s="80"/>
      <c r="E2448" s="80"/>
      <c r="F2448" s="80"/>
      <c r="G2448" s="80"/>
      <c r="H2448" s="80"/>
      <c r="I2448" s="80"/>
      <c r="J2448" s="80"/>
    </row>
    <row r="2449" spans="1:10" x14ac:dyDescent="0.25">
      <c r="A2449" s="334">
        <f>C2447</f>
        <v>74400</v>
      </c>
      <c r="B2449" s="22" t="s">
        <v>38</v>
      </c>
      <c r="C2449" s="2205" t="s">
        <v>1161</v>
      </c>
      <c r="D2449" s="2205"/>
      <c r="E2449" s="2205"/>
    </row>
    <row r="2452" spans="1:10" x14ac:dyDescent="0.25">
      <c r="A2452" s="2203" t="s">
        <v>1267</v>
      </c>
      <c r="B2452" s="2204"/>
      <c r="C2452" s="2204"/>
      <c r="D2452" s="2204"/>
      <c r="E2452" s="2204"/>
      <c r="F2452" s="2204"/>
      <c r="G2452" s="2204"/>
      <c r="H2452" s="2204"/>
      <c r="I2452" s="2204"/>
      <c r="J2452" s="2204"/>
    </row>
    <row r="2453" spans="1:10" x14ac:dyDescent="0.25">
      <c r="A2453" s="6" t="s">
        <v>14</v>
      </c>
      <c r="B2453" s="6" t="s">
        <v>5</v>
      </c>
      <c r="C2453" s="6" t="s">
        <v>10</v>
      </c>
      <c r="D2453" s="6" t="s">
        <v>11</v>
      </c>
      <c r="E2453" s="6" t="s">
        <v>753</v>
      </c>
      <c r="F2453" s="6" t="s">
        <v>27</v>
      </c>
      <c r="G2453" s="6"/>
      <c r="H2453" s="21" t="s">
        <v>33</v>
      </c>
      <c r="I2453" s="21"/>
      <c r="J2453" s="6" t="s">
        <v>32</v>
      </c>
    </row>
    <row r="2454" spans="1:10" x14ac:dyDescent="0.25">
      <c r="A2454" s="443" t="s">
        <v>1268</v>
      </c>
      <c r="B2454" s="377">
        <v>1</v>
      </c>
      <c r="C2454" s="377">
        <v>27000</v>
      </c>
      <c r="D2454" s="377"/>
      <c r="E2454" s="377"/>
      <c r="F2454" s="377"/>
      <c r="G2454" s="377"/>
      <c r="H2454" s="445" t="s">
        <v>109</v>
      </c>
      <c r="I2454" s="445"/>
      <c r="J2454" s="444">
        <v>1400</v>
      </c>
    </row>
    <row r="2455" spans="1:10" x14ac:dyDescent="0.25">
      <c r="A2455" s="443" t="s">
        <v>91</v>
      </c>
      <c r="B2455" s="377">
        <v>1</v>
      </c>
      <c r="C2455" s="377">
        <v>18800</v>
      </c>
      <c r="D2455" s="377"/>
      <c r="E2455" s="377"/>
      <c r="F2455" s="377"/>
      <c r="G2455" s="377"/>
      <c r="H2455" s="445">
        <v>1</v>
      </c>
      <c r="I2455" s="445"/>
      <c r="J2455" s="439">
        <v>4500</v>
      </c>
    </row>
    <row r="2456" spans="1:10" x14ac:dyDescent="0.25">
      <c r="A2456" s="443" t="s">
        <v>1142</v>
      </c>
      <c r="B2456" s="377">
        <v>2</v>
      </c>
      <c r="C2456" s="377"/>
      <c r="D2456" s="377">
        <v>100000</v>
      </c>
      <c r="E2456" s="377"/>
      <c r="F2456" s="377"/>
      <c r="G2456" s="377"/>
      <c r="H2456" s="440">
        <v>1</v>
      </c>
      <c r="I2456" s="440"/>
      <c r="J2456" s="441">
        <v>8000</v>
      </c>
    </row>
    <row r="2457" spans="1:10" x14ac:dyDescent="0.25">
      <c r="A2457" s="443" t="s">
        <v>477</v>
      </c>
      <c r="B2457" s="377">
        <v>1</v>
      </c>
      <c r="C2457" s="377"/>
      <c r="D2457" s="377">
        <v>19000</v>
      </c>
      <c r="E2457" s="377">
        <v>1</v>
      </c>
      <c r="F2457" s="377">
        <v>5000</v>
      </c>
      <c r="G2457" s="377"/>
      <c r="H2457" s="438"/>
      <c r="I2457" s="438"/>
      <c r="J2457" s="439"/>
    </row>
    <row r="2458" spans="1:10" x14ac:dyDescent="0.25">
      <c r="A2458" s="443" t="s">
        <v>549</v>
      </c>
      <c r="B2458" s="377">
        <v>1</v>
      </c>
      <c r="C2458" s="377"/>
      <c r="D2458" s="377">
        <v>12500</v>
      </c>
      <c r="E2458" s="377">
        <v>1</v>
      </c>
      <c r="F2458" s="377">
        <v>4000</v>
      </c>
      <c r="G2458" s="377"/>
      <c r="H2458" s="438"/>
      <c r="I2458" s="438"/>
      <c r="J2458" s="439"/>
    </row>
    <row r="2459" spans="1:10" x14ac:dyDescent="0.25">
      <c r="A2459" s="443" t="s">
        <v>461</v>
      </c>
      <c r="B2459" s="377">
        <v>1</v>
      </c>
      <c r="C2459" s="377">
        <v>15500</v>
      </c>
      <c r="D2459" s="377"/>
      <c r="E2459" s="377"/>
      <c r="F2459" s="377"/>
      <c r="G2459" s="377"/>
      <c r="H2459" s="438"/>
      <c r="I2459" s="438"/>
      <c r="J2459" s="439"/>
    </row>
    <row r="2460" spans="1:10" x14ac:dyDescent="0.25">
      <c r="A2460" s="443" t="s">
        <v>132</v>
      </c>
      <c r="B2460" s="377">
        <v>1</v>
      </c>
      <c r="C2460" s="377">
        <v>9800</v>
      </c>
      <c r="D2460" s="377"/>
      <c r="E2460" s="377">
        <v>1</v>
      </c>
      <c r="F2460" s="377">
        <v>4000</v>
      </c>
      <c r="G2460" s="377"/>
      <c r="H2460" s="438"/>
      <c r="I2460" s="438"/>
      <c r="J2460" s="439"/>
    </row>
    <row r="2461" spans="1:10" x14ac:dyDescent="0.25">
      <c r="A2461" s="443" t="s">
        <v>477</v>
      </c>
      <c r="B2461" s="377">
        <v>1</v>
      </c>
      <c r="C2461" s="377"/>
      <c r="D2461" s="377">
        <v>24000</v>
      </c>
      <c r="E2461" s="377"/>
      <c r="F2461" s="377"/>
      <c r="G2461" s="377"/>
      <c r="H2461" s="438"/>
      <c r="I2461" s="438"/>
      <c r="J2461" s="439"/>
    </row>
    <row r="2462" spans="1:10" x14ac:dyDescent="0.25">
      <c r="A2462" s="443" t="s">
        <v>260</v>
      </c>
      <c r="B2462" s="377">
        <v>1</v>
      </c>
      <c r="C2462" s="377"/>
      <c r="D2462" s="377">
        <v>16100</v>
      </c>
      <c r="E2462" s="377"/>
      <c r="F2462" s="377"/>
      <c r="G2462" s="377"/>
      <c r="H2462" s="438"/>
      <c r="I2462" s="438"/>
      <c r="J2462" s="439"/>
    </row>
    <row r="2463" spans="1:10" x14ac:dyDescent="0.25">
      <c r="A2463" s="443" t="s">
        <v>877</v>
      </c>
      <c r="B2463" s="377">
        <v>1</v>
      </c>
      <c r="C2463" s="377">
        <v>14300</v>
      </c>
      <c r="D2463" s="377"/>
      <c r="E2463" s="377">
        <v>1</v>
      </c>
      <c r="F2463" s="377">
        <v>4500</v>
      </c>
      <c r="G2463" s="377"/>
      <c r="H2463" s="438"/>
      <c r="I2463" s="438"/>
      <c r="J2463" s="439"/>
    </row>
    <row r="2464" spans="1:10" x14ac:dyDescent="0.25">
      <c r="A2464" s="443" t="s">
        <v>179</v>
      </c>
      <c r="B2464" s="377">
        <v>1</v>
      </c>
      <c r="C2464" s="377"/>
      <c r="D2464" s="377">
        <v>25600</v>
      </c>
      <c r="E2464" s="377">
        <v>1</v>
      </c>
      <c r="F2464" s="377">
        <v>4000</v>
      </c>
      <c r="G2464" s="377"/>
      <c r="H2464" s="438"/>
      <c r="I2464" s="438"/>
      <c r="J2464" s="439"/>
    </row>
    <row r="2465" spans="1:11" x14ac:dyDescent="0.25">
      <c r="A2465" s="443" t="s">
        <v>1144</v>
      </c>
      <c r="B2465" s="377">
        <v>1</v>
      </c>
      <c r="C2465" s="377">
        <v>35000</v>
      </c>
      <c r="D2465" s="377"/>
      <c r="E2465" s="377"/>
      <c r="F2465" s="377"/>
      <c r="G2465" s="377"/>
      <c r="H2465" s="438"/>
      <c r="I2465" s="438"/>
      <c r="J2465" s="439"/>
    </row>
    <row r="2466" spans="1:11" x14ac:dyDescent="0.25">
      <c r="A2466" s="443" t="s">
        <v>588</v>
      </c>
      <c r="B2466" s="377">
        <v>1</v>
      </c>
      <c r="C2466" s="377"/>
      <c r="D2466" s="377">
        <v>10500</v>
      </c>
      <c r="E2466" s="377">
        <v>1</v>
      </c>
      <c r="F2466" s="377">
        <v>4000</v>
      </c>
      <c r="G2466" s="377"/>
      <c r="H2466" s="438"/>
      <c r="I2466" s="438"/>
      <c r="J2466" s="439"/>
    </row>
    <row r="2467" spans="1:11" x14ac:dyDescent="0.25">
      <c r="A2467" s="443"/>
      <c r="B2467" s="377"/>
      <c r="C2467" s="377"/>
      <c r="D2467" s="377"/>
      <c r="E2467" s="377"/>
      <c r="F2467" s="377"/>
      <c r="G2467" s="377"/>
      <c r="H2467" s="438"/>
      <c r="I2467" s="438"/>
      <c r="J2467" s="439"/>
    </row>
    <row r="2468" spans="1:11" x14ac:dyDescent="0.25">
      <c r="A2468" s="53"/>
      <c r="B2468" s="213">
        <f t="shared" ref="B2468:J2468" si="70">SUM(B2454:B2467)</f>
        <v>14</v>
      </c>
      <c r="C2468" s="213">
        <f t="shared" si="70"/>
        <v>120400</v>
      </c>
      <c r="D2468" s="213">
        <f t="shared" si="70"/>
        <v>207700</v>
      </c>
      <c r="E2468" s="213">
        <f t="shared" si="70"/>
        <v>6</v>
      </c>
      <c r="F2468" s="213">
        <f t="shared" si="70"/>
        <v>25500</v>
      </c>
      <c r="G2468" s="213"/>
      <c r="H2468" s="213">
        <f t="shared" si="70"/>
        <v>2</v>
      </c>
      <c r="I2468" s="213"/>
      <c r="J2468" s="213">
        <f t="shared" si="70"/>
        <v>13900</v>
      </c>
      <c r="K2468" s="18">
        <f>A2470-J2468</f>
        <v>106500</v>
      </c>
    </row>
    <row r="2469" spans="1:11" x14ac:dyDescent="0.25">
      <c r="A2469" s="79"/>
      <c r="B2469" s="80"/>
      <c r="C2469" s="80"/>
      <c r="D2469" s="80"/>
      <c r="E2469" s="80"/>
      <c r="F2469" s="80"/>
      <c r="G2469" s="80"/>
      <c r="H2469" s="80"/>
      <c r="I2469" s="80"/>
      <c r="J2469" s="80"/>
    </row>
    <row r="2470" spans="1:11" x14ac:dyDescent="0.25">
      <c r="A2470" s="334">
        <f>C2468</f>
        <v>120400</v>
      </c>
      <c r="B2470" s="22" t="s">
        <v>38</v>
      </c>
      <c r="C2470" s="2205" t="s">
        <v>1161</v>
      </c>
      <c r="D2470" s="2205"/>
      <c r="E2470" s="2205"/>
    </row>
    <row r="2473" spans="1:11" x14ac:dyDescent="0.25">
      <c r="A2473" s="2203" t="s">
        <v>1270</v>
      </c>
      <c r="B2473" s="2204"/>
      <c r="C2473" s="2204"/>
      <c r="D2473" s="2204"/>
      <c r="E2473" s="2204"/>
      <c r="F2473" s="2204"/>
      <c r="G2473" s="2204"/>
      <c r="H2473" s="2204"/>
      <c r="I2473" s="2204"/>
      <c r="J2473" s="2204"/>
    </row>
    <row r="2474" spans="1:11" x14ac:dyDescent="0.25">
      <c r="A2474" s="6" t="s">
        <v>14</v>
      </c>
      <c r="B2474" s="6" t="s">
        <v>5</v>
      </c>
      <c r="C2474" s="6" t="s">
        <v>10</v>
      </c>
      <c r="D2474" s="6" t="s">
        <v>11</v>
      </c>
      <c r="E2474" s="6" t="s">
        <v>753</v>
      </c>
      <c r="F2474" s="6" t="s">
        <v>27</v>
      </c>
      <c r="G2474" s="6"/>
      <c r="H2474" s="21" t="s">
        <v>33</v>
      </c>
      <c r="I2474" s="21"/>
      <c r="J2474" s="6" t="s">
        <v>32</v>
      </c>
    </row>
    <row r="2475" spans="1:11" x14ac:dyDescent="0.25">
      <c r="A2475" s="446" t="s">
        <v>256</v>
      </c>
      <c r="B2475" s="377">
        <v>1</v>
      </c>
      <c r="C2475" s="377">
        <v>14600</v>
      </c>
      <c r="D2475" s="377"/>
      <c r="E2475" s="377">
        <v>1</v>
      </c>
      <c r="F2475" s="377">
        <v>4000</v>
      </c>
      <c r="G2475" s="377"/>
      <c r="H2475" s="447" t="s">
        <v>633</v>
      </c>
      <c r="I2475" s="447"/>
      <c r="J2475" s="444">
        <v>5600</v>
      </c>
    </row>
    <row r="2476" spans="1:11" x14ac:dyDescent="0.25">
      <c r="A2476" s="446" t="s">
        <v>163</v>
      </c>
      <c r="B2476" s="377">
        <v>1</v>
      </c>
      <c r="C2476" s="377">
        <v>18500</v>
      </c>
      <c r="D2476" s="377"/>
      <c r="E2476" s="377">
        <v>1</v>
      </c>
      <c r="F2476" s="377">
        <v>4000</v>
      </c>
      <c r="G2476" s="377"/>
      <c r="H2476" s="445">
        <v>1</v>
      </c>
      <c r="I2476" s="445"/>
      <c r="J2476" s="439">
        <v>3000</v>
      </c>
    </row>
    <row r="2477" spans="1:11" x14ac:dyDescent="0.25">
      <c r="A2477" s="446" t="s">
        <v>330</v>
      </c>
      <c r="B2477" s="377">
        <v>1</v>
      </c>
      <c r="C2477" s="377">
        <v>25000</v>
      </c>
      <c r="D2477" s="377"/>
      <c r="E2477" s="377"/>
      <c r="F2477" s="377"/>
      <c r="G2477" s="377"/>
      <c r="H2477" s="440"/>
      <c r="I2477" s="440"/>
      <c r="J2477" s="441"/>
    </row>
    <row r="2478" spans="1:11" x14ac:dyDescent="0.25">
      <c r="A2478" s="446" t="s">
        <v>266</v>
      </c>
      <c r="B2478" s="377">
        <v>1</v>
      </c>
      <c r="C2478" s="377">
        <v>10500</v>
      </c>
      <c r="D2478" s="377"/>
      <c r="E2478" s="377">
        <v>1</v>
      </c>
      <c r="F2478" s="377">
        <v>4000</v>
      </c>
      <c r="G2478" s="377"/>
      <c r="H2478" s="438"/>
      <c r="I2478" s="438"/>
      <c r="J2478" s="439"/>
    </row>
    <row r="2479" spans="1:11" x14ac:dyDescent="0.25">
      <c r="A2479" s="446" t="s">
        <v>681</v>
      </c>
      <c r="B2479" s="377">
        <v>1</v>
      </c>
      <c r="C2479" s="377">
        <v>14100</v>
      </c>
      <c r="D2479" s="377"/>
      <c r="E2479" s="377">
        <v>1</v>
      </c>
      <c r="F2479" s="377">
        <v>4500</v>
      </c>
      <c r="G2479" s="377"/>
      <c r="H2479" s="438"/>
      <c r="I2479" s="438"/>
      <c r="J2479" s="439"/>
    </row>
    <row r="2480" spans="1:11" x14ac:dyDescent="0.25">
      <c r="A2480" s="446" t="s">
        <v>653</v>
      </c>
      <c r="B2480" s="377">
        <v>1</v>
      </c>
      <c r="C2480" s="377"/>
      <c r="D2480" s="377">
        <v>29500</v>
      </c>
      <c r="E2480" s="377">
        <v>1</v>
      </c>
      <c r="F2480" s="377">
        <v>4500</v>
      </c>
      <c r="G2480" s="377"/>
      <c r="H2480" s="438"/>
      <c r="I2480" s="438"/>
      <c r="J2480" s="439"/>
    </row>
    <row r="2481" spans="1:11" x14ac:dyDescent="0.25">
      <c r="A2481" s="446" t="s">
        <v>163</v>
      </c>
      <c r="B2481" s="377">
        <v>1</v>
      </c>
      <c r="C2481" s="377">
        <v>22500</v>
      </c>
      <c r="D2481" s="377"/>
      <c r="E2481" s="377"/>
      <c r="F2481" s="377"/>
      <c r="G2481" s="377"/>
      <c r="H2481" s="438"/>
      <c r="I2481" s="438"/>
      <c r="J2481" s="439"/>
    </row>
    <row r="2482" spans="1:11" x14ac:dyDescent="0.25">
      <c r="A2482" s="446" t="s">
        <v>677</v>
      </c>
      <c r="B2482" s="377">
        <v>1</v>
      </c>
      <c r="C2482" s="377">
        <v>14300</v>
      </c>
      <c r="D2482" s="377"/>
      <c r="E2482" s="377">
        <v>1</v>
      </c>
      <c r="F2482" s="377">
        <v>4500</v>
      </c>
      <c r="G2482" s="377"/>
      <c r="H2482" s="438"/>
      <c r="I2482" s="438"/>
      <c r="J2482" s="439"/>
    </row>
    <row r="2483" spans="1:11" x14ac:dyDescent="0.25">
      <c r="A2483" s="446" t="s">
        <v>504</v>
      </c>
      <c r="B2483" s="377">
        <v>1</v>
      </c>
      <c r="C2483" s="377">
        <v>13800</v>
      </c>
      <c r="D2483" s="377"/>
      <c r="E2483" s="377"/>
      <c r="F2483" s="377"/>
      <c r="G2483" s="377"/>
      <c r="H2483" s="438"/>
      <c r="I2483" s="438"/>
      <c r="J2483" s="439"/>
    </row>
    <row r="2484" spans="1:11" x14ac:dyDescent="0.25">
      <c r="A2484" s="448" t="s">
        <v>454</v>
      </c>
      <c r="B2484" s="377">
        <v>1</v>
      </c>
      <c r="C2484" s="377">
        <v>19600</v>
      </c>
      <c r="D2484" s="377"/>
      <c r="E2484" s="377">
        <v>1</v>
      </c>
      <c r="F2484" s="377">
        <v>5000</v>
      </c>
      <c r="G2484" s="377"/>
      <c r="H2484" s="438"/>
      <c r="I2484" s="438"/>
      <c r="J2484" s="439"/>
    </row>
    <row r="2485" spans="1:11" x14ac:dyDescent="0.25">
      <c r="A2485" s="449" t="s">
        <v>663</v>
      </c>
      <c r="B2485" s="377">
        <v>1</v>
      </c>
      <c r="C2485" s="377">
        <v>16500</v>
      </c>
      <c r="D2485" s="377"/>
      <c r="E2485" s="377"/>
      <c r="F2485" s="377"/>
      <c r="G2485" s="377"/>
      <c r="H2485" s="438"/>
      <c r="I2485" s="438"/>
      <c r="J2485" s="439"/>
    </row>
    <row r="2486" spans="1:11" x14ac:dyDescent="0.25">
      <c r="A2486" s="449" t="s">
        <v>1140</v>
      </c>
      <c r="B2486" s="377">
        <v>1</v>
      </c>
      <c r="C2486" s="377"/>
      <c r="D2486" s="377">
        <v>32500</v>
      </c>
      <c r="E2486" s="377"/>
      <c r="F2486" s="377"/>
      <c r="G2486" s="377"/>
      <c r="H2486" s="438"/>
      <c r="I2486" s="438"/>
      <c r="J2486" s="439"/>
    </row>
    <row r="2487" spans="1:11" x14ac:dyDescent="0.25">
      <c r="A2487" s="449" t="s">
        <v>91</v>
      </c>
      <c r="B2487" s="377">
        <v>1</v>
      </c>
      <c r="C2487" s="377">
        <v>14800</v>
      </c>
      <c r="D2487" s="377"/>
      <c r="E2487" s="377">
        <v>1</v>
      </c>
      <c r="F2487" s="377">
        <v>4000</v>
      </c>
      <c r="G2487" s="377"/>
      <c r="H2487" s="438"/>
      <c r="I2487" s="438"/>
      <c r="J2487" s="439"/>
    </row>
    <row r="2488" spans="1:11" x14ac:dyDescent="0.25">
      <c r="A2488" s="443"/>
      <c r="B2488" s="377"/>
      <c r="C2488" s="377"/>
      <c r="D2488" s="377"/>
      <c r="E2488" s="377"/>
      <c r="F2488" s="377"/>
      <c r="G2488" s="377"/>
      <c r="H2488" s="438"/>
      <c r="I2488" s="438"/>
      <c r="J2488" s="439"/>
    </row>
    <row r="2489" spans="1:11" x14ac:dyDescent="0.25">
      <c r="A2489" s="53"/>
      <c r="B2489" s="213">
        <f>SUM(B2475:B2488)</f>
        <v>13</v>
      </c>
      <c r="C2489" s="213">
        <f>SUM(C2475:C2488)</f>
        <v>184200</v>
      </c>
      <c r="D2489" s="213">
        <f>SUM(D2475:D2488)</f>
        <v>62000</v>
      </c>
      <c r="E2489" s="213">
        <f>SUM(E2475:E2488)</f>
        <v>8</v>
      </c>
      <c r="F2489" s="213">
        <f>SUM(F2475:F2488)</f>
        <v>34500</v>
      </c>
      <c r="G2489" s="213"/>
      <c r="H2489" s="213">
        <f>SUM(H2475:H2488)</f>
        <v>1</v>
      </c>
      <c r="I2489" s="213"/>
      <c r="J2489" s="213">
        <f>SUM(J2475:J2488)</f>
        <v>8600</v>
      </c>
      <c r="K2489" s="18">
        <v>175600</v>
      </c>
    </row>
    <row r="2490" spans="1:11" x14ac:dyDescent="0.25">
      <c r="A2490" s="79"/>
      <c r="B2490" s="80"/>
      <c r="C2490" s="80"/>
      <c r="D2490" s="80"/>
      <c r="E2490" s="80"/>
      <c r="F2490" s="80"/>
      <c r="G2490" s="80"/>
      <c r="H2490" s="80"/>
      <c r="I2490" s="80"/>
      <c r="J2490" s="80"/>
    </row>
    <row r="2491" spans="1:11" x14ac:dyDescent="0.25">
      <c r="A2491" s="334">
        <f>C2489</f>
        <v>184200</v>
      </c>
      <c r="B2491" s="22" t="s">
        <v>38</v>
      </c>
      <c r="C2491" s="2205" t="s">
        <v>1161</v>
      </c>
      <c r="D2491" s="2205"/>
      <c r="E2491" s="2205"/>
    </row>
    <row r="2494" spans="1:11" x14ac:dyDescent="0.25">
      <c r="A2494" s="2203" t="s">
        <v>1271</v>
      </c>
      <c r="B2494" s="2204"/>
      <c r="C2494" s="2204"/>
      <c r="D2494" s="2204"/>
      <c r="E2494" s="2204"/>
      <c r="F2494" s="2204"/>
      <c r="G2494" s="2204"/>
      <c r="H2494" s="2204"/>
      <c r="I2494" s="2204"/>
      <c r="J2494" s="2204"/>
    </row>
    <row r="2495" spans="1:11" x14ac:dyDescent="0.25">
      <c r="A2495" s="6" t="s">
        <v>14</v>
      </c>
      <c r="B2495" s="6" t="s">
        <v>5</v>
      </c>
      <c r="C2495" s="6" t="s">
        <v>10</v>
      </c>
      <c r="D2495" s="6" t="s">
        <v>11</v>
      </c>
      <c r="E2495" s="6" t="s">
        <v>753</v>
      </c>
      <c r="F2495" s="6" t="s">
        <v>27</v>
      </c>
      <c r="G2495" s="6"/>
      <c r="H2495" s="21" t="s">
        <v>33</v>
      </c>
      <c r="I2495" s="21"/>
      <c r="J2495" s="6" t="s">
        <v>32</v>
      </c>
    </row>
    <row r="2496" spans="1:11" x14ac:dyDescent="0.25">
      <c r="A2496" s="451" t="s">
        <v>1272</v>
      </c>
      <c r="B2496" s="452">
        <v>3</v>
      </c>
      <c r="C2496" s="452">
        <v>76500</v>
      </c>
      <c r="D2496" s="452"/>
      <c r="E2496" s="452"/>
      <c r="F2496" s="452"/>
      <c r="G2496" s="452"/>
      <c r="H2496" s="453" t="s">
        <v>109</v>
      </c>
      <c r="I2496" s="453"/>
      <c r="J2496" s="452">
        <v>4900</v>
      </c>
    </row>
    <row r="2497" spans="1:10" x14ac:dyDescent="0.25">
      <c r="A2497" s="451" t="s">
        <v>256</v>
      </c>
      <c r="B2497" s="452">
        <v>1</v>
      </c>
      <c r="C2497" s="452">
        <v>18600</v>
      </c>
      <c r="D2497" s="452"/>
      <c r="E2497" s="452"/>
      <c r="F2497" s="452"/>
      <c r="G2497" s="452"/>
      <c r="H2497" s="453">
        <v>1</v>
      </c>
      <c r="I2497" s="453"/>
      <c r="J2497" s="452">
        <v>4500</v>
      </c>
    </row>
    <row r="2498" spans="1:10" x14ac:dyDescent="0.25">
      <c r="A2498" s="451" t="s">
        <v>609</v>
      </c>
      <c r="B2498" s="452">
        <v>1</v>
      </c>
      <c r="C2498" s="452">
        <v>14300</v>
      </c>
      <c r="D2498" s="452"/>
      <c r="E2498" s="452">
        <v>1</v>
      </c>
      <c r="F2498" s="452">
        <v>4500</v>
      </c>
      <c r="G2498" s="452"/>
      <c r="H2498" s="453"/>
      <c r="I2498" s="453"/>
      <c r="J2498" s="452"/>
    </row>
    <row r="2499" spans="1:10" x14ac:dyDescent="0.25">
      <c r="A2499" s="451" t="s">
        <v>501</v>
      </c>
      <c r="B2499" s="452">
        <v>1</v>
      </c>
      <c r="C2499" s="452">
        <v>14500</v>
      </c>
      <c r="D2499" s="452"/>
      <c r="E2499" s="452"/>
      <c r="F2499" s="452"/>
      <c r="G2499" s="452"/>
      <c r="H2499" s="453"/>
      <c r="I2499" s="453"/>
      <c r="J2499" s="452"/>
    </row>
    <row r="2500" spans="1:10" x14ac:dyDescent="0.25">
      <c r="A2500" s="451" t="s">
        <v>1140</v>
      </c>
      <c r="B2500" s="452">
        <v>1</v>
      </c>
      <c r="C2500" s="452">
        <v>32500</v>
      </c>
      <c r="D2500" s="452"/>
      <c r="E2500" s="452"/>
      <c r="F2500" s="452"/>
      <c r="G2500" s="452"/>
      <c r="H2500" s="453"/>
      <c r="I2500" s="453"/>
      <c r="J2500" s="452"/>
    </row>
    <row r="2501" spans="1:10" x14ac:dyDescent="0.25">
      <c r="A2501" s="451" t="s">
        <v>1273</v>
      </c>
      <c r="B2501" s="452">
        <v>1</v>
      </c>
      <c r="C2501" s="452">
        <v>4700</v>
      </c>
      <c r="D2501" s="452"/>
      <c r="E2501" s="452"/>
      <c r="F2501" s="452"/>
      <c r="G2501" s="452"/>
      <c r="H2501" s="453"/>
      <c r="I2501" s="453"/>
      <c r="J2501" s="452"/>
    </row>
    <row r="2502" spans="1:10" x14ac:dyDescent="0.25">
      <c r="A2502" s="451" t="s">
        <v>490</v>
      </c>
      <c r="B2502" s="452">
        <v>1</v>
      </c>
      <c r="C2502" s="452">
        <v>29500</v>
      </c>
      <c r="D2502" s="452"/>
      <c r="E2502" s="452">
        <v>1</v>
      </c>
      <c r="F2502" s="452">
        <v>8000</v>
      </c>
      <c r="G2502" s="452"/>
      <c r="H2502" s="453"/>
      <c r="I2502" s="453"/>
      <c r="J2502" s="452"/>
    </row>
    <row r="2503" spans="1:10" x14ac:dyDescent="0.25">
      <c r="A2503" s="451" t="s">
        <v>681</v>
      </c>
      <c r="B2503" s="452">
        <v>2</v>
      </c>
      <c r="C2503" s="452"/>
      <c r="D2503" s="452">
        <v>37200</v>
      </c>
      <c r="E2503" s="452"/>
      <c r="F2503" s="452"/>
      <c r="G2503" s="452"/>
      <c r="H2503" s="453"/>
      <c r="I2503" s="453"/>
      <c r="J2503" s="452"/>
    </row>
    <row r="2504" spans="1:10" x14ac:dyDescent="0.25">
      <c r="A2504" s="450" t="s">
        <v>276</v>
      </c>
      <c r="B2504" s="452">
        <v>2</v>
      </c>
      <c r="C2504" s="452"/>
      <c r="D2504" s="452">
        <v>98000</v>
      </c>
      <c r="E2504" s="452"/>
      <c r="F2504" s="452"/>
      <c r="G2504" s="452"/>
      <c r="H2504" s="453"/>
      <c r="I2504" s="453"/>
      <c r="J2504" s="452"/>
    </row>
    <row r="2505" spans="1:10" x14ac:dyDescent="0.25">
      <c r="A2505" s="450" t="s">
        <v>245</v>
      </c>
      <c r="B2505" s="452">
        <v>2</v>
      </c>
      <c r="C2505" s="452"/>
      <c r="D2505" s="452">
        <v>50400</v>
      </c>
      <c r="E2505" s="452"/>
      <c r="F2505" s="452"/>
      <c r="G2505" s="452"/>
      <c r="H2505" s="453"/>
      <c r="I2505" s="453"/>
      <c r="J2505" s="452"/>
    </row>
    <row r="2506" spans="1:10" x14ac:dyDescent="0.25">
      <c r="A2506" s="450" t="s">
        <v>490</v>
      </c>
      <c r="B2506" s="452">
        <v>1</v>
      </c>
      <c r="C2506" s="452"/>
      <c r="D2506" s="452">
        <v>37500</v>
      </c>
      <c r="E2506" s="452"/>
      <c r="F2506" s="452"/>
      <c r="G2506" s="452"/>
      <c r="H2506" s="454"/>
      <c r="I2506" s="454"/>
      <c r="J2506" s="455"/>
    </row>
    <row r="2507" spans="1:10" x14ac:dyDescent="0.25">
      <c r="A2507" s="450" t="s">
        <v>677</v>
      </c>
      <c r="B2507" s="452">
        <v>2</v>
      </c>
      <c r="C2507" s="452"/>
      <c r="D2507" s="452">
        <v>35800</v>
      </c>
      <c r="E2507" s="452"/>
      <c r="F2507" s="452"/>
      <c r="G2507" s="452"/>
      <c r="H2507" s="453"/>
      <c r="I2507" s="453"/>
      <c r="J2507" s="452"/>
    </row>
    <row r="2508" spans="1:10" x14ac:dyDescent="0.25">
      <c r="A2508" s="450" t="s">
        <v>454</v>
      </c>
      <c r="B2508" s="452">
        <v>2</v>
      </c>
      <c r="C2508" s="452"/>
      <c r="D2508" s="452">
        <v>39200</v>
      </c>
      <c r="E2508" s="452">
        <v>2</v>
      </c>
      <c r="F2508" s="452">
        <v>10000</v>
      </c>
      <c r="G2508" s="452"/>
      <c r="H2508" s="453"/>
      <c r="I2508" s="453"/>
      <c r="J2508" s="452"/>
    </row>
    <row r="2509" spans="1:10" x14ac:dyDescent="0.25">
      <c r="A2509" s="451" t="s">
        <v>1274</v>
      </c>
      <c r="B2509" s="452">
        <v>1</v>
      </c>
      <c r="C2509" s="452">
        <v>5000</v>
      </c>
      <c r="D2509" s="452"/>
      <c r="E2509" s="452"/>
      <c r="F2509" s="452"/>
      <c r="G2509" s="452"/>
      <c r="H2509" s="453"/>
      <c r="I2509" s="453"/>
      <c r="J2509" s="452"/>
    </row>
    <row r="2510" spans="1:10" x14ac:dyDescent="0.25">
      <c r="A2510" s="450" t="s">
        <v>132</v>
      </c>
      <c r="B2510" s="377">
        <v>1</v>
      </c>
      <c r="C2510" s="377"/>
      <c r="D2510" s="377">
        <v>13800</v>
      </c>
      <c r="E2510" s="377"/>
      <c r="F2510" s="377"/>
      <c r="G2510" s="377"/>
      <c r="H2510" s="438"/>
      <c r="I2510" s="438"/>
      <c r="J2510" s="439"/>
    </row>
    <row r="2511" spans="1:10" x14ac:dyDescent="0.25">
      <c r="A2511" s="450" t="s">
        <v>588</v>
      </c>
      <c r="B2511" s="377">
        <v>1</v>
      </c>
      <c r="C2511" s="377">
        <v>14500</v>
      </c>
      <c r="D2511" s="377"/>
      <c r="E2511" s="377"/>
      <c r="F2511" s="377"/>
      <c r="G2511" s="377"/>
      <c r="H2511" s="438"/>
      <c r="I2511" s="438"/>
      <c r="J2511" s="439"/>
    </row>
    <row r="2512" spans="1:10" x14ac:dyDescent="0.25">
      <c r="A2512" s="456" t="s">
        <v>1275</v>
      </c>
      <c r="B2512" s="377">
        <v>1</v>
      </c>
      <c r="C2512" s="377"/>
      <c r="D2512" s="377"/>
      <c r="E2512" s="377"/>
      <c r="F2512" s="377"/>
      <c r="G2512" s="377"/>
      <c r="H2512" s="438"/>
      <c r="I2512" s="438"/>
      <c r="J2512" s="143" t="s">
        <v>1276</v>
      </c>
    </row>
    <row r="2513" spans="1:10" x14ac:dyDescent="0.25">
      <c r="A2513" s="443"/>
      <c r="B2513" s="377"/>
      <c r="C2513" s="377"/>
      <c r="D2513" s="377"/>
      <c r="E2513" s="377"/>
      <c r="F2513" s="377"/>
      <c r="G2513" s="377"/>
      <c r="H2513" s="438"/>
      <c r="I2513" s="438"/>
      <c r="J2513" s="439"/>
    </row>
    <row r="2514" spans="1:10" x14ac:dyDescent="0.25">
      <c r="A2514" s="53"/>
      <c r="B2514" s="213">
        <f t="shared" ref="B2514:J2514" si="71">SUM(B2496:B2513)</f>
        <v>24</v>
      </c>
      <c r="C2514" s="213">
        <f t="shared" si="71"/>
        <v>210100</v>
      </c>
      <c r="D2514" s="213">
        <f t="shared" si="71"/>
        <v>311900</v>
      </c>
      <c r="E2514" s="213">
        <f t="shared" si="71"/>
        <v>4</v>
      </c>
      <c r="F2514" s="213">
        <f t="shared" si="71"/>
        <v>22500</v>
      </c>
      <c r="G2514" s="213"/>
      <c r="H2514" s="213">
        <f t="shared" si="71"/>
        <v>1</v>
      </c>
      <c r="I2514" s="213"/>
      <c r="J2514" s="213">
        <f t="shared" si="71"/>
        <v>9400</v>
      </c>
    </row>
    <row r="2515" spans="1:10" x14ac:dyDescent="0.25">
      <c r="A2515" s="79"/>
      <c r="B2515" s="80"/>
      <c r="C2515" s="80"/>
      <c r="D2515" s="80"/>
      <c r="E2515" s="80"/>
      <c r="F2515" s="80"/>
      <c r="G2515" s="80"/>
      <c r="H2515" s="80"/>
      <c r="I2515" s="80"/>
      <c r="J2515" s="80"/>
    </row>
    <row r="2516" spans="1:10" x14ac:dyDescent="0.25">
      <c r="A2516" s="334">
        <f>C2514</f>
        <v>210100</v>
      </c>
      <c r="B2516" s="22" t="s">
        <v>38</v>
      </c>
      <c r="C2516" s="2205" t="s">
        <v>1277</v>
      </c>
      <c r="D2516" s="2205"/>
      <c r="E2516" s="2205"/>
    </row>
    <row r="2519" spans="1:10" x14ac:dyDescent="0.25">
      <c r="A2519" s="2203" t="s">
        <v>1278</v>
      </c>
      <c r="B2519" s="2204"/>
      <c r="C2519" s="2204"/>
      <c r="D2519" s="2204"/>
      <c r="E2519" s="2204"/>
      <c r="F2519" s="2204"/>
      <c r="G2519" s="2204"/>
      <c r="H2519" s="2204"/>
      <c r="I2519" s="2204"/>
      <c r="J2519" s="2204"/>
    </row>
    <row r="2520" spans="1:10" x14ac:dyDescent="0.25">
      <c r="A2520" s="6" t="s">
        <v>14</v>
      </c>
      <c r="B2520" s="6" t="s">
        <v>5</v>
      </c>
      <c r="C2520" s="6" t="s">
        <v>10</v>
      </c>
      <c r="D2520" s="6" t="s">
        <v>11</v>
      </c>
      <c r="E2520" s="6" t="s">
        <v>753</v>
      </c>
      <c r="F2520" s="6" t="s">
        <v>27</v>
      </c>
      <c r="G2520" s="6"/>
      <c r="H2520" s="21" t="s">
        <v>33</v>
      </c>
      <c r="I2520" s="21"/>
      <c r="J2520" s="6" t="s">
        <v>32</v>
      </c>
    </row>
    <row r="2521" spans="1:10" x14ac:dyDescent="0.25">
      <c r="A2521" s="457" t="s">
        <v>785</v>
      </c>
      <c r="B2521" s="452">
        <v>1</v>
      </c>
      <c r="C2521" s="452"/>
      <c r="D2521" s="452">
        <v>19500</v>
      </c>
      <c r="E2521" s="452">
        <v>1</v>
      </c>
      <c r="F2521" s="452">
        <v>4000</v>
      </c>
      <c r="G2521" s="452"/>
      <c r="H2521" s="453">
        <v>1</v>
      </c>
      <c r="I2521" s="453"/>
      <c r="J2521" s="452">
        <v>4000</v>
      </c>
    </row>
    <row r="2522" spans="1:10" x14ac:dyDescent="0.25">
      <c r="A2522" s="457" t="s">
        <v>260</v>
      </c>
      <c r="B2522" s="452">
        <v>1</v>
      </c>
      <c r="C2522" s="452"/>
      <c r="D2522" s="452">
        <v>12100</v>
      </c>
      <c r="E2522" s="452">
        <v>1</v>
      </c>
      <c r="F2522" s="452">
        <v>4000</v>
      </c>
      <c r="G2522" s="452"/>
      <c r="H2522" s="453">
        <v>2</v>
      </c>
      <c r="I2522" s="453"/>
      <c r="J2522" s="452">
        <v>8000</v>
      </c>
    </row>
    <row r="2523" spans="1:10" x14ac:dyDescent="0.25">
      <c r="A2523" s="457" t="s">
        <v>1248</v>
      </c>
      <c r="B2523" s="452">
        <v>2</v>
      </c>
      <c r="C2523" s="452">
        <v>102000</v>
      </c>
      <c r="D2523" s="452"/>
      <c r="E2523" s="452"/>
      <c r="F2523" s="452"/>
      <c r="G2523" s="452"/>
      <c r="H2523" s="453">
        <v>1</v>
      </c>
      <c r="I2523" s="453"/>
      <c r="J2523" s="452">
        <v>4000</v>
      </c>
    </row>
    <row r="2524" spans="1:10" x14ac:dyDescent="0.25">
      <c r="A2524" s="457" t="s">
        <v>1279</v>
      </c>
      <c r="B2524" s="452">
        <v>1</v>
      </c>
      <c r="C2524" s="452">
        <v>6500</v>
      </c>
      <c r="D2524" s="452"/>
      <c r="E2524" s="452"/>
      <c r="F2524" s="452"/>
      <c r="G2524" s="452"/>
      <c r="H2524" s="453">
        <v>1</v>
      </c>
      <c r="I2524" s="453"/>
      <c r="J2524" s="452">
        <v>4000</v>
      </c>
    </row>
    <row r="2525" spans="1:10" x14ac:dyDescent="0.25">
      <c r="A2525" s="457" t="s">
        <v>260</v>
      </c>
      <c r="B2525" s="452">
        <v>1</v>
      </c>
      <c r="C2525" s="452">
        <v>11600</v>
      </c>
      <c r="D2525" s="452"/>
      <c r="E2525" s="452">
        <v>1</v>
      </c>
      <c r="F2525" s="452">
        <v>4500</v>
      </c>
      <c r="G2525" s="452"/>
      <c r="H2525" s="458" t="s">
        <v>109</v>
      </c>
      <c r="I2525" s="458"/>
      <c r="J2525" s="452">
        <v>6300</v>
      </c>
    </row>
    <row r="2526" spans="1:10" x14ac:dyDescent="0.25">
      <c r="A2526" s="457" t="s">
        <v>467</v>
      </c>
      <c r="B2526" s="452">
        <v>1</v>
      </c>
      <c r="C2526" s="452">
        <v>11500</v>
      </c>
      <c r="D2526" s="452"/>
      <c r="E2526" s="452">
        <v>1</v>
      </c>
      <c r="F2526" s="452">
        <v>4000</v>
      </c>
      <c r="G2526" s="452"/>
      <c r="H2526" s="453"/>
      <c r="I2526" s="453"/>
      <c r="J2526" s="452"/>
    </row>
    <row r="2527" spans="1:10" x14ac:dyDescent="0.25">
      <c r="A2527" s="457" t="s">
        <v>609</v>
      </c>
      <c r="B2527" s="452">
        <v>1</v>
      </c>
      <c r="C2527" s="452">
        <v>14300</v>
      </c>
      <c r="D2527" s="452"/>
      <c r="E2527" s="452">
        <v>1</v>
      </c>
      <c r="F2527" s="452">
        <v>4000</v>
      </c>
      <c r="G2527" s="452"/>
      <c r="H2527" s="453"/>
      <c r="I2527" s="453"/>
      <c r="J2527" s="452"/>
    </row>
    <row r="2528" spans="1:10" x14ac:dyDescent="0.25">
      <c r="A2528" s="457" t="s">
        <v>609</v>
      </c>
      <c r="B2528" s="452">
        <v>1</v>
      </c>
      <c r="C2528" s="452">
        <v>14300</v>
      </c>
      <c r="D2528" s="452"/>
      <c r="E2528" s="452">
        <v>1</v>
      </c>
      <c r="F2528" s="452">
        <v>4500</v>
      </c>
      <c r="G2528" s="452"/>
      <c r="H2528" s="453"/>
      <c r="I2528" s="453"/>
      <c r="J2528" s="452"/>
    </row>
    <row r="2529" spans="1:11" x14ac:dyDescent="0.25">
      <c r="A2529" s="457" t="s">
        <v>454</v>
      </c>
      <c r="B2529" s="452">
        <v>1</v>
      </c>
      <c r="C2529" s="452"/>
      <c r="D2529" s="452">
        <v>19600</v>
      </c>
      <c r="E2529" s="452">
        <v>1</v>
      </c>
      <c r="F2529" s="452">
        <v>5000</v>
      </c>
      <c r="G2529" s="452"/>
      <c r="H2529" s="453"/>
      <c r="I2529" s="453"/>
      <c r="J2529" s="452"/>
    </row>
    <row r="2530" spans="1:11" x14ac:dyDescent="0.25">
      <c r="A2530" s="459" t="s">
        <v>1281</v>
      </c>
      <c r="B2530" s="377">
        <v>1</v>
      </c>
      <c r="C2530" s="377"/>
      <c r="D2530" s="377"/>
      <c r="E2530" s="377"/>
      <c r="F2530" s="377"/>
      <c r="G2530" s="377"/>
      <c r="H2530" s="438"/>
      <c r="I2530" s="438"/>
      <c r="J2530" s="143" t="s">
        <v>1280</v>
      </c>
    </row>
    <row r="2531" spans="1:11" x14ac:dyDescent="0.25">
      <c r="A2531" s="443"/>
      <c r="B2531" s="377"/>
      <c r="C2531" s="377"/>
      <c r="D2531" s="377"/>
      <c r="E2531" s="377"/>
      <c r="F2531" s="377"/>
      <c r="G2531" s="377"/>
      <c r="H2531" s="438"/>
      <c r="I2531" s="438"/>
      <c r="J2531" s="439"/>
    </row>
    <row r="2532" spans="1:11" x14ac:dyDescent="0.25">
      <c r="A2532" s="53"/>
      <c r="B2532" s="213">
        <f t="shared" ref="B2532:J2532" si="72">SUM(B2521:B2531)</f>
        <v>11</v>
      </c>
      <c r="C2532" s="213">
        <f t="shared" si="72"/>
        <v>160200</v>
      </c>
      <c r="D2532" s="213">
        <f t="shared" si="72"/>
        <v>51200</v>
      </c>
      <c r="E2532" s="213">
        <f t="shared" si="72"/>
        <v>7</v>
      </c>
      <c r="F2532" s="213">
        <f t="shared" si="72"/>
        <v>30000</v>
      </c>
      <c r="G2532" s="213"/>
      <c r="H2532" s="213">
        <f t="shared" si="72"/>
        <v>5</v>
      </c>
      <c r="I2532" s="213"/>
      <c r="J2532" s="213">
        <f t="shared" si="72"/>
        <v>26300</v>
      </c>
      <c r="K2532" s="18">
        <f>A2534-J2524</f>
        <v>156200</v>
      </c>
    </row>
    <row r="2533" spans="1:11" x14ac:dyDescent="0.25">
      <c r="A2533" s="79"/>
      <c r="B2533" s="80"/>
      <c r="C2533" s="80"/>
      <c r="D2533" s="80"/>
      <c r="E2533" s="80"/>
      <c r="F2533" s="80"/>
      <c r="G2533" s="80"/>
      <c r="H2533" s="80"/>
      <c r="I2533" s="80"/>
      <c r="J2533" s="80"/>
    </row>
    <row r="2534" spans="1:11" x14ac:dyDescent="0.25">
      <c r="A2534" s="334">
        <f>C2532</f>
        <v>160200</v>
      </c>
      <c r="B2534" s="22" t="s">
        <v>38</v>
      </c>
      <c r="C2534" s="2205" t="s">
        <v>1152</v>
      </c>
      <c r="D2534" s="2205"/>
      <c r="E2534" s="2205"/>
    </row>
    <row r="2537" spans="1:11" x14ac:dyDescent="0.25">
      <c r="A2537" s="2203" t="s">
        <v>1282</v>
      </c>
      <c r="B2537" s="2204"/>
      <c r="C2537" s="2204"/>
      <c r="D2537" s="2204"/>
      <c r="E2537" s="2204"/>
      <c r="F2537" s="2204"/>
      <c r="G2537" s="2204"/>
      <c r="H2537" s="2204"/>
      <c r="I2537" s="2204"/>
      <c r="J2537" s="2204"/>
    </row>
    <row r="2538" spans="1:11" x14ac:dyDescent="0.25">
      <c r="A2538" s="6" t="s">
        <v>14</v>
      </c>
      <c r="B2538" s="6" t="s">
        <v>5</v>
      </c>
      <c r="C2538" s="6" t="s">
        <v>10</v>
      </c>
      <c r="D2538" s="6" t="s">
        <v>11</v>
      </c>
      <c r="E2538" s="6" t="s">
        <v>753</v>
      </c>
      <c r="F2538" s="6" t="s">
        <v>27</v>
      </c>
      <c r="G2538" s="6"/>
      <c r="H2538" s="21" t="s">
        <v>33</v>
      </c>
      <c r="I2538" s="21"/>
      <c r="J2538" s="6" t="s">
        <v>32</v>
      </c>
    </row>
    <row r="2539" spans="1:11" x14ac:dyDescent="0.25">
      <c r="A2539" s="460" t="s">
        <v>1283</v>
      </c>
      <c r="B2539" s="462">
        <v>1</v>
      </c>
      <c r="C2539" s="462">
        <v>5000</v>
      </c>
      <c r="D2539" s="462"/>
      <c r="E2539" s="462"/>
      <c r="F2539" s="462"/>
      <c r="G2539" s="462"/>
      <c r="H2539" s="463" t="s">
        <v>109</v>
      </c>
      <c r="I2539" s="463"/>
      <c r="J2539" s="462">
        <v>2800</v>
      </c>
    </row>
    <row r="2540" spans="1:11" x14ac:dyDescent="0.25">
      <c r="A2540" s="460" t="s">
        <v>876</v>
      </c>
      <c r="B2540" s="462">
        <v>1</v>
      </c>
      <c r="C2540" s="462"/>
      <c r="D2540" s="462">
        <v>43000</v>
      </c>
      <c r="E2540" s="462"/>
      <c r="F2540" s="462"/>
      <c r="G2540" s="462"/>
      <c r="H2540" s="463">
        <v>1</v>
      </c>
      <c r="I2540" s="463"/>
      <c r="J2540" s="462">
        <v>5000</v>
      </c>
    </row>
    <row r="2541" spans="1:11" x14ac:dyDescent="0.25">
      <c r="A2541" s="460" t="s">
        <v>294</v>
      </c>
      <c r="B2541" s="462">
        <v>1</v>
      </c>
      <c r="C2541" s="462"/>
      <c r="D2541" s="462">
        <v>20000</v>
      </c>
      <c r="E2541" s="462"/>
      <c r="F2541" s="462"/>
      <c r="G2541" s="462"/>
      <c r="H2541" s="463">
        <v>1</v>
      </c>
      <c r="I2541" s="463"/>
      <c r="J2541" s="462">
        <v>4500</v>
      </c>
    </row>
    <row r="2542" spans="1:11" x14ac:dyDescent="0.25">
      <c r="A2542" s="460" t="s">
        <v>260</v>
      </c>
      <c r="B2542" s="462">
        <v>1</v>
      </c>
      <c r="C2542" s="462">
        <v>12000</v>
      </c>
      <c r="D2542" s="462"/>
      <c r="E2542" s="462">
        <v>1</v>
      </c>
      <c r="F2542" s="462">
        <v>4000</v>
      </c>
      <c r="G2542" s="462"/>
      <c r="H2542" s="463"/>
      <c r="I2542" s="463"/>
      <c r="J2542" s="462"/>
    </row>
    <row r="2543" spans="1:11" x14ac:dyDescent="0.25">
      <c r="A2543" s="460" t="s">
        <v>1284</v>
      </c>
      <c r="B2543" s="462">
        <v>1</v>
      </c>
      <c r="C2543" s="462"/>
      <c r="D2543" s="462">
        <v>15000</v>
      </c>
      <c r="E2543" s="462"/>
      <c r="F2543" s="462"/>
      <c r="G2543" s="462"/>
      <c r="H2543" s="463"/>
      <c r="I2543" s="463"/>
      <c r="J2543" s="462"/>
    </row>
    <row r="2544" spans="1:11" x14ac:dyDescent="0.25">
      <c r="A2544" s="460" t="s">
        <v>861</v>
      </c>
      <c r="B2544" s="462">
        <v>1</v>
      </c>
      <c r="C2544" s="462"/>
      <c r="D2544" s="462">
        <v>21500</v>
      </c>
      <c r="E2544" s="462">
        <v>1</v>
      </c>
      <c r="F2544" s="462">
        <v>4500</v>
      </c>
      <c r="G2544" s="462"/>
      <c r="H2544" s="463"/>
      <c r="I2544" s="463"/>
      <c r="J2544" s="462"/>
    </row>
    <row r="2545" spans="1:11" x14ac:dyDescent="0.25">
      <c r="A2545" s="460" t="s">
        <v>163</v>
      </c>
      <c r="B2545" s="462">
        <v>1</v>
      </c>
      <c r="C2545" s="462"/>
      <c r="D2545" s="462"/>
      <c r="E2545" s="462"/>
      <c r="F2545" s="462"/>
      <c r="G2545" s="462"/>
      <c r="H2545" s="463"/>
      <c r="I2545" s="463"/>
      <c r="J2545" s="462" t="s">
        <v>1285</v>
      </c>
    </row>
    <row r="2546" spans="1:11" x14ac:dyDescent="0.25">
      <c r="A2546" s="460" t="s">
        <v>330</v>
      </c>
      <c r="B2546" s="462">
        <v>1</v>
      </c>
      <c r="C2546" s="462">
        <v>26000</v>
      </c>
      <c r="D2546" s="462"/>
      <c r="E2546" s="462"/>
      <c r="F2546" s="462"/>
      <c r="G2546" s="462"/>
      <c r="H2546" s="463"/>
      <c r="I2546" s="463"/>
      <c r="J2546" s="462"/>
    </row>
    <row r="2547" spans="1:11" x14ac:dyDescent="0.25">
      <c r="A2547" s="460" t="s">
        <v>1284</v>
      </c>
      <c r="B2547" s="462">
        <v>1</v>
      </c>
      <c r="C2547" s="462"/>
      <c r="D2547" s="462">
        <v>13000</v>
      </c>
      <c r="E2547" s="462">
        <v>1</v>
      </c>
      <c r="F2547" s="462">
        <v>2000</v>
      </c>
      <c r="G2547" s="462"/>
      <c r="H2547" s="463"/>
      <c r="I2547" s="463"/>
      <c r="J2547" s="462"/>
    </row>
    <row r="2548" spans="1:11" x14ac:dyDescent="0.25">
      <c r="A2548" s="460" t="s">
        <v>681</v>
      </c>
      <c r="B2548" s="462">
        <v>1</v>
      </c>
      <c r="C2548" s="462">
        <v>18600</v>
      </c>
      <c r="D2548" s="462"/>
      <c r="E2548" s="462"/>
      <c r="F2548" s="462"/>
      <c r="G2548" s="462"/>
      <c r="H2548" s="463"/>
      <c r="I2548" s="463"/>
      <c r="J2548" s="462"/>
    </row>
    <row r="2549" spans="1:11" x14ac:dyDescent="0.25">
      <c r="A2549" s="460" t="s">
        <v>179</v>
      </c>
      <c r="B2549" s="462">
        <v>1</v>
      </c>
      <c r="C2549" s="462"/>
      <c r="D2549" s="462">
        <v>25600</v>
      </c>
      <c r="E2549" s="462">
        <v>1</v>
      </c>
      <c r="F2549" s="462">
        <v>4000</v>
      </c>
      <c r="G2549" s="462"/>
      <c r="H2549" s="463"/>
      <c r="I2549" s="463"/>
      <c r="J2549" s="462"/>
    </row>
    <row r="2550" spans="1:11" x14ac:dyDescent="0.25">
      <c r="A2550" s="460" t="s">
        <v>785</v>
      </c>
      <c r="B2550" s="462">
        <v>1</v>
      </c>
      <c r="C2550" s="462">
        <v>23500</v>
      </c>
      <c r="D2550" s="462"/>
      <c r="E2550" s="462"/>
      <c r="F2550" s="462"/>
      <c r="G2550" s="462"/>
      <c r="H2550" s="463"/>
      <c r="I2550" s="463"/>
      <c r="J2550" s="462"/>
    </row>
    <row r="2551" spans="1:11" x14ac:dyDescent="0.25">
      <c r="A2551" s="460" t="s">
        <v>107</v>
      </c>
      <c r="B2551" s="462">
        <v>1</v>
      </c>
      <c r="C2551" s="462">
        <v>9800</v>
      </c>
      <c r="D2551" s="462"/>
      <c r="E2551" s="462">
        <v>1</v>
      </c>
      <c r="F2551" s="462">
        <v>4000</v>
      </c>
      <c r="G2551" s="462"/>
      <c r="H2551" s="463"/>
      <c r="I2551" s="463"/>
      <c r="J2551" s="462"/>
    </row>
    <row r="2552" spans="1:11" x14ac:dyDescent="0.25">
      <c r="A2552" s="464" t="s">
        <v>811</v>
      </c>
      <c r="B2552" s="462">
        <v>1</v>
      </c>
      <c r="C2552" s="462">
        <v>26000</v>
      </c>
      <c r="D2552" s="462"/>
      <c r="E2552" s="462"/>
      <c r="F2552" s="462"/>
      <c r="G2552" s="462"/>
      <c r="H2552" s="463"/>
      <c r="I2552" s="463"/>
      <c r="J2552" s="462"/>
    </row>
    <row r="2553" spans="1:11" x14ac:dyDescent="0.25">
      <c r="A2553" s="460" t="s">
        <v>811</v>
      </c>
      <c r="B2553" s="462">
        <v>1</v>
      </c>
      <c r="C2553" s="462"/>
      <c r="D2553" s="462">
        <v>26000</v>
      </c>
      <c r="E2553" s="462"/>
      <c r="F2553" s="462"/>
      <c r="G2553" s="462"/>
      <c r="H2553" s="463"/>
      <c r="I2553" s="463"/>
      <c r="J2553" s="462"/>
    </row>
    <row r="2554" spans="1:11" x14ac:dyDescent="0.25">
      <c r="A2554" s="460" t="s">
        <v>811</v>
      </c>
      <c r="B2554" s="462">
        <v>1</v>
      </c>
      <c r="C2554" s="462">
        <v>26000</v>
      </c>
      <c r="D2554" s="462"/>
      <c r="E2554" s="462"/>
      <c r="F2554" s="462"/>
      <c r="G2554" s="462"/>
      <c r="H2554" s="463"/>
      <c r="I2554" s="463"/>
      <c r="J2554" s="462"/>
    </row>
    <row r="2555" spans="1:11" x14ac:dyDescent="0.25">
      <c r="A2555" s="464" t="s">
        <v>1273</v>
      </c>
      <c r="B2555" s="462">
        <v>1</v>
      </c>
      <c r="C2555" s="462">
        <v>4700</v>
      </c>
      <c r="D2555" s="462"/>
      <c r="E2555" s="462"/>
      <c r="F2555" s="462"/>
      <c r="G2555" s="462"/>
      <c r="H2555" s="463"/>
      <c r="I2555" s="463"/>
      <c r="J2555" s="462"/>
    </row>
    <row r="2556" spans="1:11" x14ac:dyDescent="0.25">
      <c r="A2556" s="465" t="s">
        <v>1286</v>
      </c>
      <c r="B2556" s="462">
        <v>1</v>
      </c>
      <c r="C2556" s="462"/>
      <c r="D2556" s="462">
        <v>49000</v>
      </c>
      <c r="E2556" s="462"/>
      <c r="F2556" s="462"/>
      <c r="G2556" s="462"/>
      <c r="H2556" s="463"/>
      <c r="I2556" s="463"/>
      <c r="J2556" s="462"/>
    </row>
    <row r="2557" spans="1:11" x14ac:dyDescent="0.25">
      <c r="A2557" s="461"/>
      <c r="B2557" s="377"/>
      <c r="C2557" s="377"/>
      <c r="D2557" s="377"/>
      <c r="E2557" s="377"/>
      <c r="F2557" s="377"/>
      <c r="G2557" s="377"/>
      <c r="H2557" s="438"/>
      <c r="I2557" s="438"/>
      <c r="J2557" s="439"/>
    </row>
    <row r="2558" spans="1:11" x14ac:dyDescent="0.25">
      <c r="A2558" s="53"/>
      <c r="B2558" s="213">
        <f t="shared" ref="B2558:J2558" si="73">SUM(B2539:B2557)</f>
        <v>18</v>
      </c>
      <c r="C2558" s="213">
        <f t="shared" si="73"/>
        <v>151600</v>
      </c>
      <c r="D2558" s="213">
        <f t="shared" si="73"/>
        <v>213100</v>
      </c>
      <c r="E2558" s="213">
        <f t="shared" si="73"/>
        <v>5</v>
      </c>
      <c r="F2558" s="213">
        <f t="shared" si="73"/>
        <v>18500</v>
      </c>
      <c r="G2558" s="213"/>
      <c r="H2558" s="213">
        <f t="shared" si="73"/>
        <v>2</v>
      </c>
      <c r="I2558" s="213"/>
      <c r="J2558" s="213">
        <f t="shared" si="73"/>
        <v>12300</v>
      </c>
      <c r="K2558" s="18">
        <f>A2560-J2540-J2541</f>
        <v>142100</v>
      </c>
    </row>
    <row r="2559" spans="1:11" x14ac:dyDescent="0.25">
      <c r="A2559" s="79"/>
      <c r="B2559" s="80"/>
      <c r="C2559" s="80"/>
      <c r="D2559" s="80"/>
      <c r="E2559" s="80"/>
      <c r="F2559" s="80"/>
      <c r="G2559" s="80"/>
      <c r="H2559" s="80"/>
      <c r="I2559" s="80"/>
      <c r="J2559" s="80"/>
    </row>
    <row r="2560" spans="1:11" x14ac:dyDescent="0.25">
      <c r="A2560" s="334">
        <f>C2558</f>
        <v>151600</v>
      </c>
      <c r="B2560" s="22" t="s">
        <v>38</v>
      </c>
      <c r="C2560" s="2205" t="s">
        <v>1152</v>
      </c>
      <c r="D2560" s="2205"/>
      <c r="E2560" s="2205"/>
    </row>
    <row r="2562" spans="1:10" x14ac:dyDescent="0.25">
      <c r="A2562" s="22" t="s">
        <v>1215</v>
      </c>
      <c r="B2562" s="416">
        <f>A2560-22500</f>
        <v>129100</v>
      </c>
    </row>
    <row r="2565" spans="1:10" x14ac:dyDescent="0.25">
      <c r="A2565" s="2203" t="s">
        <v>1287</v>
      </c>
      <c r="B2565" s="2204"/>
      <c r="C2565" s="2204"/>
      <c r="D2565" s="2204"/>
      <c r="E2565" s="2204"/>
      <c r="F2565" s="2204"/>
      <c r="G2565" s="2204"/>
      <c r="H2565" s="2204"/>
      <c r="I2565" s="2204"/>
      <c r="J2565" s="2204"/>
    </row>
    <row r="2566" spans="1:10" x14ac:dyDescent="0.25">
      <c r="A2566" s="6" t="s">
        <v>14</v>
      </c>
      <c r="B2566" s="6" t="s">
        <v>5</v>
      </c>
      <c r="C2566" s="6" t="s">
        <v>10</v>
      </c>
      <c r="D2566" s="6" t="s">
        <v>11</v>
      </c>
      <c r="E2566" s="6" t="s">
        <v>753</v>
      </c>
      <c r="F2566" s="6" t="s">
        <v>27</v>
      </c>
      <c r="G2566" s="6"/>
      <c r="H2566" s="21" t="s">
        <v>33</v>
      </c>
      <c r="I2566" s="21"/>
      <c r="J2566" s="6" t="s">
        <v>32</v>
      </c>
    </row>
    <row r="2567" spans="1:10" x14ac:dyDescent="0.25">
      <c r="A2567" s="466" t="s">
        <v>1274</v>
      </c>
      <c r="B2567" s="462">
        <v>1</v>
      </c>
      <c r="C2567" s="462">
        <v>5000</v>
      </c>
      <c r="D2567" s="462"/>
      <c r="E2567" s="462"/>
      <c r="F2567" s="462"/>
      <c r="G2567" s="462"/>
      <c r="H2567" s="474" t="s">
        <v>109</v>
      </c>
      <c r="I2567" s="474"/>
      <c r="J2567" s="462">
        <v>2800</v>
      </c>
    </row>
    <row r="2568" spans="1:10" x14ac:dyDescent="0.25">
      <c r="A2568" s="466" t="s">
        <v>91</v>
      </c>
      <c r="B2568" s="462">
        <v>1</v>
      </c>
      <c r="C2568" s="462">
        <v>14300</v>
      </c>
      <c r="D2568" s="462"/>
      <c r="E2568" s="462">
        <v>1</v>
      </c>
      <c r="F2568" s="462">
        <v>4500</v>
      </c>
      <c r="G2568" s="462"/>
      <c r="H2568" s="463"/>
      <c r="I2568" s="463"/>
      <c r="J2568" s="462"/>
    </row>
    <row r="2569" spans="1:10" x14ac:dyDescent="0.25">
      <c r="A2569" s="466" t="s">
        <v>260</v>
      </c>
      <c r="B2569" s="462">
        <v>1</v>
      </c>
      <c r="C2569" s="462"/>
      <c r="D2569" s="462"/>
      <c r="E2569" s="462"/>
      <c r="F2569" s="462"/>
      <c r="G2569" s="462"/>
      <c r="H2569" s="463"/>
      <c r="I2569" s="463"/>
      <c r="J2569" s="467" t="s">
        <v>1288</v>
      </c>
    </row>
    <row r="2570" spans="1:10" x14ac:dyDescent="0.25">
      <c r="A2570" s="472" t="s">
        <v>105</v>
      </c>
      <c r="B2570" s="462">
        <v>1</v>
      </c>
      <c r="C2570" s="462">
        <v>7500</v>
      </c>
      <c r="D2570" s="462"/>
      <c r="E2570" s="462"/>
      <c r="F2570" s="462"/>
      <c r="G2570" s="462"/>
      <c r="H2570" s="463"/>
      <c r="I2570" s="463"/>
      <c r="J2570" s="467" t="s">
        <v>1288</v>
      </c>
    </row>
    <row r="2571" spans="1:10" x14ac:dyDescent="0.25">
      <c r="A2571" s="466" t="s">
        <v>609</v>
      </c>
      <c r="B2571" s="462">
        <v>1</v>
      </c>
      <c r="C2571" s="462"/>
      <c r="D2571" s="462"/>
      <c r="E2571" s="462"/>
      <c r="F2571" s="462"/>
      <c r="G2571" s="462"/>
      <c r="H2571" s="463"/>
      <c r="I2571" s="463"/>
      <c r="J2571" s="467" t="s">
        <v>1289</v>
      </c>
    </row>
    <row r="2572" spans="1:10" x14ac:dyDescent="0.25">
      <c r="A2572" s="466" t="s">
        <v>1274</v>
      </c>
      <c r="B2572" s="462">
        <v>1</v>
      </c>
      <c r="C2572" s="462">
        <v>5000</v>
      </c>
      <c r="D2572" s="462"/>
      <c r="E2572" s="462"/>
      <c r="F2572" s="462"/>
      <c r="G2572" s="462"/>
      <c r="H2572" s="463"/>
      <c r="I2572" s="463"/>
      <c r="J2572" s="462"/>
    </row>
    <row r="2573" spans="1:10" x14ac:dyDescent="0.25">
      <c r="A2573" s="466" t="s">
        <v>627</v>
      </c>
      <c r="B2573" s="462">
        <v>1</v>
      </c>
      <c r="C2573" s="462">
        <v>27000</v>
      </c>
      <c r="D2573" s="462"/>
      <c r="E2573" s="462"/>
      <c r="F2573" s="462"/>
      <c r="G2573" s="462"/>
      <c r="H2573" s="463"/>
      <c r="I2573" s="463"/>
      <c r="J2573" s="462"/>
    </row>
    <row r="2574" spans="1:10" x14ac:dyDescent="0.25">
      <c r="A2574" s="466" t="s">
        <v>292</v>
      </c>
      <c r="B2574" s="462">
        <v>1</v>
      </c>
      <c r="C2574" s="462">
        <v>25200</v>
      </c>
      <c r="D2574" s="462"/>
      <c r="E2574" s="462"/>
      <c r="F2574" s="462"/>
      <c r="G2574" s="462"/>
      <c r="H2574" s="463"/>
      <c r="I2574" s="463"/>
      <c r="J2574" s="462"/>
    </row>
    <row r="2575" spans="1:10" x14ac:dyDescent="0.25">
      <c r="A2575" s="466" t="s">
        <v>1290</v>
      </c>
      <c r="B2575" s="462">
        <v>2</v>
      </c>
      <c r="C2575" s="462"/>
      <c r="D2575" s="462">
        <v>108000</v>
      </c>
      <c r="E2575" s="462"/>
      <c r="F2575" s="462"/>
      <c r="G2575" s="462"/>
      <c r="H2575" s="463"/>
      <c r="I2575" s="463"/>
      <c r="J2575" s="462"/>
    </row>
    <row r="2576" spans="1:10" x14ac:dyDescent="0.25">
      <c r="A2576" s="472" t="s">
        <v>530</v>
      </c>
      <c r="B2576" s="462">
        <v>1</v>
      </c>
      <c r="C2576" s="462"/>
      <c r="D2576" s="462"/>
      <c r="E2576" s="462"/>
      <c r="F2576" s="462"/>
      <c r="G2576" s="462"/>
      <c r="H2576" s="463"/>
      <c r="I2576" s="463"/>
      <c r="J2576" s="473" t="s">
        <v>1310</v>
      </c>
    </row>
    <row r="2577" spans="1:10" x14ac:dyDescent="0.25">
      <c r="A2577" s="460"/>
      <c r="B2577" s="462"/>
      <c r="C2577" s="462"/>
      <c r="D2577" s="462"/>
      <c r="E2577" s="462"/>
      <c r="F2577" s="462"/>
      <c r="G2577" s="462"/>
      <c r="H2577" s="463"/>
      <c r="I2577" s="463"/>
      <c r="J2577" s="462"/>
    </row>
    <row r="2578" spans="1:10" x14ac:dyDescent="0.25">
      <c r="A2578" s="53"/>
      <c r="B2578" s="213">
        <f t="shared" ref="B2578:J2578" si="74">SUM(B2567:B2577)</f>
        <v>11</v>
      </c>
      <c r="C2578" s="213">
        <f t="shared" si="74"/>
        <v>84000</v>
      </c>
      <c r="D2578" s="213">
        <f t="shared" si="74"/>
        <v>108000</v>
      </c>
      <c r="E2578" s="213">
        <f t="shared" si="74"/>
        <v>1</v>
      </c>
      <c r="F2578" s="213">
        <f t="shared" si="74"/>
        <v>4500</v>
      </c>
      <c r="G2578" s="213"/>
      <c r="H2578" s="213">
        <f t="shared" si="74"/>
        <v>0</v>
      </c>
      <c r="I2578" s="213"/>
      <c r="J2578" s="213">
        <f t="shared" si="74"/>
        <v>2800</v>
      </c>
    </row>
    <row r="2579" spans="1:10" x14ac:dyDescent="0.25">
      <c r="A2579" s="79"/>
      <c r="B2579" s="80"/>
      <c r="C2579" s="80"/>
      <c r="D2579" s="80"/>
      <c r="E2579" s="80"/>
      <c r="F2579" s="80"/>
      <c r="G2579" s="80"/>
      <c r="H2579" s="80"/>
      <c r="I2579" s="80"/>
      <c r="J2579" s="80"/>
    </row>
    <row r="2580" spans="1:10" x14ac:dyDescent="0.25">
      <c r="A2580" s="334">
        <f>C2578</f>
        <v>84000</v>
      </c>
      <c r="B2580" s="22" t="s">
        <v>38</v>
      </c>
      <c r="C2580" s="2205" t="s">
        <v>1152</v>
      </c>
      <c r="D2580" s="2205"/>
      <c r="E2580" s="2205"/>
    </row>
    <row r="2582" spans="1:10" x14ac:dyDescent="0.25">
      <c r="A2582" s="22" t="s">
        <v>1215</v>
      </c>
      <c r="B2582" s="416">
        <v>84000</v>
      </c>
    </row>
    <row r="2585" spans="1:10" x14ac:dyDescent="0.25">
      <c r="A2585" s="2203" t="s">
        <v>1291</v>
      </c>
      <c r="B2585" s="2204"/>
      <c r="C2585" s="2204"/>
      <c r="D2585" s="2204"/>
      <c r="E2585" s="2204"/>
      <c r="F2585" s="2204"/>
      <c r="G2585" s="2204"/>
      <c r="H2585" s="2204"/>
      <c r="I2585" s="2204"/>
      <c r="J2585" s="2204"/>
    </row>
    <row r="2586" spans="1:10" x14ac:dyDescent="0.25">
      <c r="A2586" s="6" t="s">
        <v>14</v>
      </c>
      <c r="B2586" s="6" t="s">
        <v>5</v>
      </c>
      <c r="C2586" s="6" t="s">
        <v>10</v>
      </c>
      <c r="D2586" s="6" t="s">
        <v>11</v>
      </c>
      <c r="E2586" s="6" t="s">
        <v>753</v>
      </c>
      <c r="F2586" s="6" t="s">
        <v>27</v>
      </c>
      <c r="G2586" s="6"/>
      <c r="H2586" s="21" t="s">
        <v>33</v>
      </c>
      <c r="I2586" s="21"/>
      <c r="J2586" s="6" t="s">
        <v>32</v>
      </c>
    </row>
    <row r="2587" spans="1:10" x14ac:dyDescent="0.25">
      <c r="A2587" s="468" t="s">
        <v>1292</v>
      </c>
      <c r="B2587" s="462">
        <v>1</v>
      </c>
      <c r="C2587" s="462">
        <v>19500</v>
      </c>
      <c r="D2587" s="462"/>
      <c r="E2587" s="462">
        <v>1</v>
      </c>
      <c r="F2587" s="462">
        <v>4000</v>
      </c>
      <c r="G2587" s="462"/>
      <c r="H2587" s="463">
        <v>1</v>
      </c>
      <c r="I2587" s="463"/>
      <c r="J2587" s="462">
        <v>4500</v>
      </c>
    </row>
    <row r="2588" spans="1:10" x14ac:dyDescent="0.25">
      <c r="A2588" s="468" t="s">
        <v>1196</v>
      </c>
      <c r="B2588" s="462">
        <v>1</v>
      </c>
      <c r="C2588" s="462">
        <v>12100</v>
      </c>
      <c r="D2588" s="462"/>
      <c r="E2588" s="462">
        <v>1</v>
      </c>
      <c r="F2588" s="462">
        <v>4000</v>
      </c>
      <c r="G2588" s="462"/>
      <c r="H2588" s="463">
        <v>2</v>
      </c>
      <c r="I2588" s="463"/>
      <c r="J2588" s="469">
        <v>8000</v>
      </c>
    </row>
    <row r="2589" spans="1:10" x14ac:dyDescent="0.25">
      <c r="A2589" s="468" t="s">
        <v>1293</v>
      </c>
      <c r="B2589" s="462">
        <v>1</v>
      </c>
      <c r="C2589" s="462">
        <v>35500</v>
      </c>
      <c r="D2589" s="462"/>
      <c r="E2589" s="462">
        <v>1</v>
      </c>
      <c r="F2589" s="462">
        <v>4500</v>
      </c>
      <c r="G2589" s="462"/>
      <c r="H2589" s="463">
        <v>1</v>
      </c>
      <c r="I2589" s="463"/>
      <c r="J2589" s="467">
        <v>5000</v>
      </c>
    </row>
    <row r="2590" spans="1:10" x14ac:dyDescent="0.25">
      <c r="A2590" s="468" t="s">
        <v>1192</v>
      </c>
      <c r="B2590" s="462">
        <v>1</v>
      </c>
      <c r="C2590" s="462">
        <v>15500</v>
      </c>
      <c r="D2590" s="462"/>
      <c r="E2590" s="462"/>
      <c r="F2590" s="462"/>
      <c r="G2590" s="462"/>
      <c r="H2590" s="144" t="s">
        <v>109</v>
      </c>
      <c r="I2590" s="144"/>
      <c r="J2590" s="143">
        <v>2100</v>
      </c>
    </row>
    <row r="2591" spans="1:10" x14ac:dyDescent="0.25">
      <c r="A2591" s="468" t="s">
        <v>1294</v>
      </c>
      <c r="B2591" s="462">
        <v>1</v>
      </c>
      <c r="C2591" s="462">
        <v>17900</v>
      </c>
      <c r="D2591" s="462"/>
      <c r="E2591" s="462">
        <v>2</v>
      </c>
      <c r="F2591" s="462">
        <v>9000</v>
      </c>
      <c r="G2591" s="462"/>
      <c r="H2591" s="463"/>
      <c r="I2591" s="463"/>
      <c r="J2591" s="469" t="s">
        <v>1295</v>
      </c>
    </row>
    <row r="2592" spans="1:10" x14ac:dyDescent="0.25">
      <c r="A2592" s="468" t="s">
        <v>1296</v>
      </c>
      <c r="B2592" s="462">
        <v>1</v>
      </c>
      <c r="C2592" s="462">
        <v>13000</v>
      </c>
      <c r="D2592" s="462"/>
      <c r="E2592" s="462">
        <v>1</v>
      </c>
      <c r="F2592" s="462">
        <v>2000</v>
      </c>
      <c r="G2592" s="462"/>
      <c r="H2592" s="463">
        <v>1</v>
      </c>
      <c r="I2592" s="463"/>
      <c r="J2592" s="462">
        <v>4000</v>
      </c>
    </row>
    <row r="2593" spans="1:10" x14ac:dyDescent="0.25">
      <c r="A2593" s="468" t="s">
        <v>1297</v>
      </c>
      <c r="B2593" s="462">
        <v>1</v>
      </c>
      <c r="C2593" s="462">
        <v>9800</v>
      </c>
      <c r="D2593" s="462"/>
      <c r="E2593" s="462">
        <v>1</v>
      </c>
      <c r="F2593" s="462">
        <v>4000</v>
      </c>
      <c r="G2593" s="462"/>
      <c r="H2593" s="463">
        <v>2</v>
      </c>
      <c r="I2593" s="463"/>
      <c r="J2593" s="469">
        <v>9500</v>
      </c>
    </row>
    <row r="2594" spans="1:10" x14ac:dyDescent="0.25">
      <c r="A2594" s="468" t="s">
        <v>1292</v>
      </c>
      <c r="B2594" s="462">
        <v>1</v>
      </c>
      <c r="C2594" s="462">
        <v>19500</v>
      </c>
      <c r="D2594" s="462"/>
      <c r="E2594" s="462">
        <v>1</v>
      </c>
      <c r="F2594" s="462">
        <v>4000</v>
      </c>
      <c r="G2594" s="462"/>
      <c r="H2594" s="463"/>
      <c r="I2594" s="463"/>
      <c r="J2594" s="143" t="s">
        <v>1298</v>
      </c>
    </row>
    <row r="2595" spans="1:10" x14ac:dyDescent="0.25">
      <c r="A2595" s="468" t="s">
        <v>1191</v>
      </c>
      <c r="B2595" s="462">
        <v>1</v>
      </c>
      <c r="C2595" s="462"/>
      <c r="D2595" s="462">
        <v>14800</v>
      </c>
      <c r="E2595" s="462">
        <v>1</v>
      </c>
      <c r="F2595" s="462">
        <v>4000</v>
      </c>
      <c r="G2595" s="462"/>
      <c r="H2595" s="463"/>
      <c r="I2595" s="463"/>
      <c r="J2595" s="143" t="s">
        <v>1088</v>
      </c>
    </row>
    <row r="2596" spans="1:10" x14ac:dyDescent="0.25">
      <c r="A2596" s="468" t="s">
        <v>1203</v>
      </c>
      <c r="B2596" s="462">
        <v>1</v>
      </c>
      <c r="C2596" s="462">
        <v>19000</v>
      </c>
      <c r="D2596" s="462"/>
      <c r="E2596" s="462">
        <v>1</v>
      </c>
      <c r="F2596" s="462">
        <v>4000</v>
      </c>
      <c r="G2596" s="462"/>
      <c r="H2596" s="463"/>
      <c r="I2596" s="463"/>
      <c r="J2596" s="462"/>
    </row>
    <row r="2597" spans="1:10" x14ac:dyDescent="0.25">
      <c r="A2597" s="461"/>
      <c r="B2597" s="377"/>
      <c r="C2597" s="377"/>
      <c r="D2597" s="377"/>
      <c r="E2597" s="377"/>
      <c r="F2597" s="377"/>
      <c r="G2597" s="377"/>
      <c r="H2597" s="438"/>
      <c r="I2597" s="438"/>
      <c r="J2597" s="439"/>
    </row>
    <row r="2598" spans="1:10" x14ac:dyDescent="0.25">
      <c r="A2598" s="53"/>
      <c r="B2598" s="213">
        <f t="shared" ref="B2598:J2598" si="75">SUM(B2587:B2597)</f>
        <v>10</v>
      </c>
      <c r="C2598" s="213">
        <f t="shared" si="75"/>
        <v>161800</v>
      </c>
      <c r="D2598" s="213">
        <f t="shared" si="75"/>
        <v>14800</v>
      </c>
      <c r="E2598" s="213">
        <f t="shared" si="75"/>
        <v>10</v>
      </c>
      <c r="F2598" s="213">
        <f t="shared" si="75"/>
        <v>39500</v>
      </c>
      <c r="G2598" s="213"/>
      <c r="H2598" s="213">
        <f t="shared" si="75"/>
        <v>7</v>
      </c>
      <c r="I2598" s="213"/>
      <c r="J2598" s="213">
        <f t="shared" si="75"/>
        <v>33100</v>
      </c>
    </row>
    <row r="2599" spans="1:10" x14ac:dyDescent="0.25">
      <c r="A2599" s="79"/>
      <c r="B2599" s="80"/>
      <c r="C2599" s="80"/>
      <c r="D2599" s="80"/>
      <c r="E2599" s="80"/>
      <c r="F2599" s="80"/>
      <c r="G2599" s="80"/>
      <c r="H2599" s="80"/>
      <c r="I2599" s="80"/>
      <c r="J2599" s="80"/>
    </row>
    <row r="2600" spans="1:10" x14ac:dyDescent="0.25">
      <c r="A2600" s="334">
        <f>C2598</f>
        <v>161800</v>
      </c>
      <c r="B2600" s="22" t="s">
        <v>38</v>
      </c>
      <c r="C2600" s="2205" t="s">
        <v>1277</v>
      </c>
      <c r="D2600" s="2205"/>
      <c r="E2600" s="2205"/>
    </row>
    <row r="2603" spans="1:10" x14ac:dyDescent="0.25">
      <c r="A2603" s="2203" t="s">
        <v>1299</v>
      </c>
      <c r="B2603" s="2204"/>
      <c r="C2603" s="2204"/>
      <c r="D2603" s="2204"/>
      <c r="E2603" s="2204"/>
      <c r="F2603" s="2204"/>
      <c r="G2603" s="2204"/>
      <c r="H2603" s="2204"/>
      <c r="I2603" s="2204"/>
      <c r="J2603" s="2204"/>
    </row>
    <row r="2604" spans="1:10" x14ac:dyDescent="0.25">
      <c r="A2604" s="6" t="s">
        <v>14</v>
      </c>
      <c r="B2604" s="6" t="s">
        <v>5</v>
      </c>
      <c r="C2604" s="6" t="s">
        <v>10</v>
      </c>
      <c r="D2604" s="6" t="s">
        <v>11</v>
      </c>
      <c r="E2604" s="6" t="s">
        <v>753</v>
      </c>
      <c r="F2604" s="6" t="s">
        <v>27</v>
      </c>
      <c r="G2604" s="6"/>
      <c r="H2604" s="21" t="s">
        <v>33</v>
      </c>
      <c r="I2604" s="21"/>
      <c r="J2604" s="6" t="s">
        <v>32</v>
      </c>
    </row>
    <row r="2605" spans="1:10" x14ac:dyDescent="0.25">
      <c r="A2605" s="468" t="s">
        <v>1297</v>
      </c>
      <c r="B2605" s="462">
        <v>1</v>
      </c>
      <c r="C2605" s="462">
        <v>9800</v>
      </c>
      <c r="D2605" s="462"/>
      <c r="E2605" s="462">
        <v>1</v>
      </c>
      <c r="F2605" s="462">
        <v>4000</v>
      </c>
      <c r="G2605" s="462"/>
      <c r="H2605" s="470" t="s">
        <v>1308</v>
      </c>
      <c r="I2605" s="470"/>
      <c r="J2605" s="462">
        <v>2000</v>
      </c>
    </row>
    <row r="2606" spans="1:10" x14ac:dyDescent="0.25">
      <c r="A2606" s="468" t="s">
        <v>1300</v>
      </c>
      <c r="B2606" s="462">
        <v>1</v>
      </c>
      <c r="C2606" s="462"/>
      <c r="D2606" s="462">
        <v>18500</v>
      </c>
      <c r="E2606" s="462">
        <v>1</v>
      </c>
      <c r="F2606" s="462">
        <v>4000</v>
      </c>
      <c r="G2606" s="462"/>
      <c r="H2606" s="463"/>
      <c r="I2606" s="463"/>
      <c r="J2606" s="143" t="s">
        <v>1088</v>
      </c>
    </row>
    <row r="2607" spans="1:10" x14ac:dyDescent="0.25">
      <c r="A2607" s="468" t="s">
        <v>1301</v>
      </c>
      <c r="B2607" s="462">
        <v>1</v>
      </c>
      <c r="C2607" s="462"/>
      <c r="D2607" s="462">
        <v>30000</v>
      </c>
      <c r="E2607" s="462">
        <v>1</v>
      </c>
      <c r="F2607" s="462">
        <v>5000</v>
      </c>
      <c r="G2607" s="462"/>
      <c r="H2607" s="463"/>
      <c r="I2607" s="463"/>
      <c r="J2607" s="143" t="s">
        <v>1026</v>
      </c>
    </row>
    <row r="2608" spans="1:10" x14ac:dyDescent="0.25">
      <c r="A2608" s="468" t="s">
        <v>1302</v>
      </c>
      <c r="B2608" s="462">
        <v>1</v>
      </c>
      <c r="C2608" s="462">
        <v>12500</v>
      </c>
      <c r="D2608" s="462"/>
      <c r="E2608" s="462">
        <v>1</v>
      </c>
      <c r="F2608" s="462">
        <v>4000</v>
      </c>
      <c r="G2608" s="462"/>
      <c r="H2608" s="428">
        <v>1</v>
      </c>
      <c r="I2608" s="428"/>
      <c r="J2608" s="232">
        <v>4500</v>
      </c>
    </row>
    <row r="2609" spans="1:10" x14ac:dyDescent="0.25">
      <c r="A2609" s="468" t="s">
        <v>1303</v>
      </c>
      <c r="B2609" s="462">
        <v>1</v>
      </c>
      <c r="C2609" s="462">
        <v>39500</v>
      </c>
      <c r="D2609" s="462"/>
      <c r="E2609" s="462">
        <v>1</v>
      </c>
      <c r="F2609" s="462">
        <v>5000</v>
      </c>
      <c r="G2609" s="462"/>
      <c r="H2609" s="144" t="s">
        <v>109</v>
      </c>
      <c r="I2609" s="144"/>
      <c r="J2609" s="143">
        <v>2100</v>
      </c>
    </row>
    <row r="2610" spans="1:10" x14ac:dyDescent="0.25">
      <c r="A2610" s="468" t="s">
        <v>1304</v>
      </c>
      <c r="B2610" s="462">
        <v>1</v>
      </c>
      <c r="C2610" s="462">
        <v>10300</v>
      </c>
      <c r="D2610" s="462"/>
      <c r="E2610" s="462">
        <v>2</v>
      </c>
      <c r="F2610" s="462">
        <v>8500</v>
      </c>
      <c r="G2610" s="462"/>
      <c r="H2610" s="463"/>
      <c r="I2610" s="463"/>
      <c r="J2610" s="462"/>
    </row>
    <row r="2611" spans="1:10" x14ac:dyDescent="0.25">
      <c r="A2611" s="468" t="s">
        <v>1305</v>
      </c>
      <c r="B2611" s="462">
        <v>1</v>
      </c>
      <c r="C2611" s="462">
        <v>19500</v>
      </c>
      <c r="D2611" s="462"/>
      <c r="E2611" s="462">
        <v>1</v>
      </c>
      <c r="F2611" s="462">
        <v>4500</v>
      </c>
      <c r="G2611" s="462"/>
      <c r="H2611" s="463"/>
      <c r="I2611" s="463"/>
      <c r="J2611" s="469"/>
    </row>
    <row r="2612" spans="1:10" x14ac:dyDescent="0.25">
      <c r="A2612" s="468" t="s">
        <v>1306</v>
      </c>
      <c r="B2612" s="462">
        <v>1</v>
      </c>
      <c r="C2612" s="462"/>
      <c r="D2612" s="462"/>
      <c r="E2612" s="462"/>
      <c r="F2612" s="462"/>
      <c r="G2612" s="462"/>
      <c r="H2612" s="463"/>
      <c r="I2612" s="463"/>
      <c r="J2612" s="143" t="s">
        <v>1307</v>
      </c>
    </row>
    <row r="2613" spans="1:10" x14ac:dyDescent="0.25">
      <c r="A2613" s="471" t="s">
        <v>1309</v>
      </c>
      <c r="B2613" s="462">
        <v>1</v>
      </c>
      <c r="C2613" s="462"/>
      <c r="D2613" s="462">
        <v>24500</v>
      </c>
      <c r="E2613" s="462">
        <v>1</v>
      </c>
      <c r="F2613" s="462">
        <v>4000</v>
      </c>
      <c r="G2613" s="462"/>
      <c r="H2613" s="463"/>
      <c r="I2613" s="463"/>
      <c r="J2613" s="143" t="s">
        <v>1026</v>
      </c>
    </row>
    <row r="2614" spans="1:10" x14ac:dyDescent="0.25">
      <c r="A2614" s="461"/>
      <c r="B2614" s="377"/>
      <c r="C2614" s="377"/>
      <c r="D2614" s="377"/>
      <c r="E2614" s="377"/>
      <c r="F2614" s="377"/>
      <c r="G2614" s="377"/>
      <c r="H2614" s="438"/>
      <c r="I2614" s="438"/>
      <c r="J2614" s="439"/>
    </row>
    <row r="2615" spans="1:10" x14ac:dyDescent="0.25">
      <c r="A2615" s="53"/>
      <c r="B2615" s="213">
        <f t="shared" ref="B2615:J2615" si="76">SUM(B2605:B2614)</f>
        <v>9</v>
      </c>
      <c r="C2615" s="213">
        <f t="shared" si="76"/>
        <v>91600</v>
      </c>
      <c r="D2615" s="213">
        <f t="shared" si="76"/>
        <v>73000</v>
      </c>
      <c r="E2615" s="213">
        <f t="shared" si="76"/>
        <v>9</v>
      </c>
      <c r="F2615" s="213">
        <f t="shared" si="76"/>
        <v>39000</v>
      </c>
      <c r="G2615" s="213"/>
      <c r="H2615" s="213">
        <f t="shared" si="76"/>
        <v>1</v>
      </c>
      <c r="I2615" s="213"/>
      <c r="J2615" s="213">
        <f t="shared" si="76"/>
        <v>8600</v>
      </c>
    </row>
    <row r="2616" spans="1:10" x14ac:dyDescent="0.25">
      <c r="A2616" s="79"/>
      <c r="B2616" s="80"/>
      <c r="C2616" s="80"/>
      <c r="D2616" s="80"/>
      <c r="E2616" s="80"/>
      <c r="F2616" s="80"/>
      <c r="G2616" s="80"/>
      <c r="H2616" s="80"/>
      <c r="I2616" s="80"/>
      <c r="J2616" s="80"/>
    </row>
    <row r="2617" spans="1:10" x14ac:dyDescent="0.25">
      <c r="A2617" s="334">
        <f>C2615</f>
        <v>91600</v>
      </c>
      <c r="B2617" s="22" t="s">
        <v>38</v>
      </c>
      <c r="C2617" s="2205" t="s">
        <v>1277</v>
      </c>
      <c r="D2617" s="2205"/>
      <c r="E2617" s="2205"/>
    </row>
    <row r="2620" spans="1:10" x14ac:dyDescent="0.25">
      <c r="A2620" s="2203" t="s">
        <v>1311</v>
      </c>
      <c r="B2620" s="2204"/>
      <c r="C2620" s="2204"/>
      <c r="D2620" s="2204"/>
      <c r="E2620" s="2204"/>
      <c r="F2620" s="2204"/>
      <c r="G2620" s="2204"/>
      <c r="H2620" s="2204"/>
      <c r="I2620" s="2204"/>
      <c r="J2620" s="2204"/>
    </row>
    <row r="2621" spans="1:10" x14ac:dyDescent="0.25">
      <c r="A2621" s="6" t="s">
        <v>14</v>
      </c>
      <c r="B2621" s="6" t="s">
        <v>5</v>
      </c>
      <c r="C2621" s="6" t="s">
        <v>10</v>
      </c>
      <c r="D2621" s="6" t="s">
        <v>11</v>
      </c>
      <c r="E2621" s="6" t="s">
        <v>753</v>
      </c>
      <c r="F2621" s="6" t="s">
        <v>27</v>
      </c>
      <c r="G2621" s="6"/>
      <c r="H2621" s="21" t="s">
        <v>33</v>
      </c>
      <c r="I2621" s="21"/>
      <c r="J2621" s="6" t="s">
        <v>32</v>
      </c>
    </row>
    <row r="2622" spans="1:10" x14ac:dyDescent="0.25">
      <c r="A2622" s="477" t="s">
        <v>292</v>
      </c>
      <c r="B2622" s="462">
        <v>1</v>
      </c>
      <c r="C2622" s="462"/>
      <c r="D2622" s="462">
        <v>25200</v>
      </c>
      <c r="E2622" s="462"/>
      <c r="F2622" s="462"/>
      <c r="G2622" s="462"/>
      <c r="H2622" s="475" t="s">
        <v>879</v>
      </c>
      <c r="I2622" s="475"/>
      <c r="J2622" s="462">
        <v>4200</v>
      </c>
    </row>
    <row r="2623" spans="1:10" x14ac:dyDescent="0.25">
      <c r="A2623" s="477" t="s">
        <v>114</v>
      </c>
      <c r="B2623" s="462">
        <v>2</v>
      </c>
      <c r="C2623" s="462"/>
      <c r="D2623" s="462">
        <v>46000</v>
      </c>
      <c r="E2623" s="462"/>
      <c r="F2623" s="462"/>
      <c r="G2623" s="462"/>
      <c r="H2623" s="463">
        <v>1</v>
      </c>
      <c r="I2623" s="463"/>
      <c r="J2623" s="476">
        <v>4000</v>
      </c>
    </row>
    <row r="2624" spans="1:10" x14ac:dyDescent="0.25">
      <c r="A2624" s="477" t="s">
        <v>138</v>
      </c>
      <c r="B2624" s="462">
        <v>1</v>
      </c>
      <c r="C2624" s="462">
        <v>16500</v>
      </c>
      <c r="D2624" s="462"/>
      <c r="E2624" s="462">
        <v>1</v>
      </c>
      <c r="F2624" s="462">
        <v>4000</v>
      </c>
      <c r="G2624" s="462"/>
      <c r="H2624" s="144">
        <v>1</v>
      </c>
      <c r="I2624" s="144"/>
      <c r="J2624" s="143">
        <v>4000</v>
      </c>
    </row>
    <row r="2625" spans="1:11" x14ac:dyDescent="0.25">
      <c r="A2625" s="477" t="s">
        <v>1312</v>
      </c>
      <c r="B2625" s="462">
        <v>1</v>
      </c>
      <c r="C2625" s="462">
        <v>10500</v>
      </c>
      <c r="D2625" s="462"/>
      <c r="E2625" s="462">
        <v>1</v>
      </c>
      <c r="F2625" s="462">
        <v>4000</v>
      </c>
      <c r="G2625" s="462"/>
      <c r="H2625" s="428"/>
      <c r="I2625" s="428"/>
      <c r="J2625" s="232"/>
    </row>
    <row r="2626" spans="1:11" x14ac:dyDescent="0.25">
      <c r="A2626" s="477" t="s">
        <v>266</v>
      </c>
      <c r="B2626" s="462">
        <v>1</v>
      </c>
      <c r="C2626" s="462">
        <v>10500</v>
      </c>
      <c r="D2626" s="462"/>
      <c r="E2626" s="462">
        <v>1</v>
      </c>
      <c r="F2626" s="462">
        <v>4000</v>
      </c>
      <c r="G2626" s="462"/>
      <c r="H2626" s="144"/>
      <c r="I2626" s="144"/>
      <c r="J2626" s="143"/>
    </row>
    <row r="2627" spans="1:11" x14ac:dyDescent="0.25">
      <c r="A2627" s="477" t="s">
        <v>385</v>
      </c>
      <c r="B2627" s="462">
        <v>2</v>
      </c>
      <c r="C2627" s="462">
        <v>48000</v>
      </c>
      <c r="D2627" s="462"/>
      <c r="E2627" s="462"/>
      <c r="F2627" s="462"/>
      <c r="G2627" s="462"/>
      <c r="H2627" s="463"/>
      <c r="I2627" s="463"/>
      <c r="J2627" s="462"/>
    </row>
    <row r="2628" spans="1:11" x14ac:dyDescent="0.25">
      <c r="A2628" s="477" t="s">
        <v>292</v>
      </c>
      <c r="B2628" s="462">
        <v>2</v>
      </c>
      <c r="C2628" s="462"/>
      <c r="D2628" s="462">
        <v>50400</v>
      </c>
      <c r="E2628" s="462"/>
      <c r="F2628" s="462"/>
      <c r="G2628" s="462"/>
      <c r="H2628" s="463"/>
      <c r="I2628" s="463"/>
      <c r="J2628" s="469"/>
    </row>
    <row r="2629" spans="1:11" x14ac:dyDescent="0.25">
      <c r="A2629" s="477" t="s">
        <v>266</v>
      </c>
      <c r="B2629" s="462">
        <v>1</v>
      </c>
      <c r="C2629" s="462">
        <v>10500</v>
      </c>
      <c r="D2629" s="462"/>
      <c r="E2629" s="462">
        <v>1</v>
      </c>
      <c r="F2629" s="462">
        <v>4000</v>
      </c>
      <c r="G2629" s="462"/>
      <c r="H2629" s="463"/>
      <c r="I2629" s="463"/>
      <c r="J2629" s="143"/>
    </row>
    <row r="2630" spans="1:11" x14ac:dyDescent="0.25">
      <c r="A2630" s="478" t="s">
        <v>627</v>
      </c>
      <c r="B2630" s="462">
        <v>1</v>
      </c>
      <c r="C2630" s="462"/>
      <c r="D2630" s="462"/>
      <c r="E2630" s="462"/>
      <c r="F2630" s="462"/>
      <c r="G2630" s="462"/>
      <c r="H2630" s="463"/>
      <c r="I2630" s="463"/>
      <c r="J2630" s="143" t="s">
        <v>1313</v>
      </c>
    </row>
    <row r="2631" spans="1:11" x14ac:dyDescent="0.25">
      <c r="A2631" s="477" t="s">
        <v>292</v>
      </c>
      <c r="B2631" s="462">
        <v>1</v>
      </c>
      <c r="C2631" s="462"/>
      <c r="D2631" s="462">
        <v>20200</v>
      </c>
      <c r="E2631" s="462">
        <v>1</v>
      </c>
      <c r="F2631" s="462">
        <v>5000</v>
      </c>
      <c r="G2631" s="462"/>
      <c r="H2631" s="463"/>
      <c r="I2631" s="463"/>
      <c r="J2631" s="143"/>
    </row>
    <row r="2632" spans="1:11" x14ac:dyDescent="0.25">
      <c r="A2632" s="461"/>
      <c r="B2632" s="377"/>
      <c r="C2632" s="377"/>
      <c r="D2632" s="377"/>
      <c r="E2632" s="377"/>
      <c r="F2632" s="377"/>
      <c r="G2632" s="377"/>
      <c r="H2632" s="438"/>
      <c r="I2632" s="438"/>
      <c r="J2632" s="439"/>
    </row>
    <row r="2633" spans="1:11" x14ac:dyDescent="0.25">
      <c r="A2633" s="53"/>
      <c r="B2633" s="213">
        <f t="shared" ref="B2633:J2633" si="77">SUM(B2622:B2632)</f>
        <v>13</v>
      </c>
      <c r="C2633" s="213">
        <f t="shared" si="77"/>
        <v>96000</v>
      </c>
      <c r="D2633" s="213">
        <f t="shared" si="77"/>
        <v>141800</v>
      </c>
      <c r="E2633" s="213">
        <f t="shared" si="77"/>
        <v>5</v>
      </c>
      <c r="F2633" s="213">
        <f t="shared" si="77"/>
        <v>21000</v>
      </c>
      <c r="G2633" s="213"/>
      <c r="H2633" s="213">
        <f t="shared" si="77"/>
        <v>2</v>
      </c>
      <c r="I2633" s="213"/>
      <c r="J2633" s="213">
        <f t="shared" si="77"/>
        <v>12200</v>
      </c>
      <c r="K2633" s="18">
        <f>A2635-J2624</f>
        <v>92000</v>
      </c>
    </row>
    <row r="2634" spans="1:11" x14ac:dyDescent="0.25">
      <c r="A2634" s="79"/>
      <c r="B2634" s="80"/>
      <c r="C2634" s="80"/>
      <c r="D2634" s="80"/>
      <c r="E2634" s="80"/>
      <c r="F2634" s="80"/>
      <c r="G2634" s="80"/>
      <c r="H2634" s="80"/>
      <c r="I2634" s="80"/>
      <c r="J2634" s="80"/>
    </row>
    <row r="2635" spans="1:11" x14ac:dyDescent="0.25">
      <c r="A2635" s="334">
        <f>C2633</f>
        <v>96000</v>
      </c>
      <c r="B2635" s="22" t="s">
        <v>38</v>
      </c>
      <c r="C2635" s="2205" t="s">
        <v>1277</v>
      </c>
      <c r="D2635" s="2205"/>
      <c r="E2635" s="2205"/>
    </row>
    <row r="2638" spans="1:11" x14ac:dyDescent="0.25">
      <c r="A2638" s="2207" t="s">
        <v>1314</v>
      </c>
      <c r="B2638" s="2208"/>
      <c r="C2638" s="2208"/>
      <c r="D2638" s="2208"/>
      <c r="E2638" s="2208"/>
      <c r="F2638" s="2208"/>
      <c r="G2638" s="2208"/>
      <c r="H2638" s="2208"/>
      <c r="I2638" s="2208"/>
      <c r="J2638" s="2208"/>
    </row>
    <row r="2639" spans="1:11" x14ac:dyDescent="0.25">
      <c r="A2639" s="198" t="s">
        <v>14</v>
      </c>
      <c r="B2639" s="198" t="s">
        <v>5</v>
      </c>
      <c r="C2639" s="198" t="s">
        <v>10</v>
      </c>
      <c r="D2639" s="198" t="s">
        <v>11</v>
      </c>
      <c r="E2639" s="198" t="s">
        <v>753</v>
      </c>
      <c r="F2639" s="198" t="s">
        <v>27</v>
      </c>
      <c r="G2639" s="198"/>
      <c r="H2639" s="140" t="s">
        <v>33</v>
      </c>
      <c r="I2639" s="140"/>
      <c r="J2639" s="198" t="s">
        <v>32</v>
      </c>
    </row>
    <row r="2640" spans="1:11" x14ac:dyDescent="0.25">
      <c r="A2640" s="479" t="s">
        <v>504</v>
      </c>
      <c r="B2640" s="480">
        <v>1</v>
      </c>
      <c r="C2640" s="480">
        <v>13800</v>
      </c>
      <c r="D2640" s="480"/>
      <c r="E2640" s="480"/>
      <c r="F2640" s="480"/>
      <c r="G2640" s="480"/>
      <c r="H2640" s="240" t="s">
        <v>109</v>
      </c>
      <c r="I2640" s="240"/>
      <c r="J2640" s="117">
        <v>5600</v>
      </c>
    </row>
    <row r="2641" spans="1:10" x14ac:dyDescent="0.25">
      <c r="A2641" s="481" t="s">
        <v>1315</v>
      </c>
      <c r="B2641" s="480">
        <v>1</v>
      </c>
      <c r="C2641" s="480">
        <v>5200</v>
      </c>
      <c r="D2641" s="480"/>
      <c r="E2641" s="480"/>
      <c r="F2641" s="480"/>
      <c r="G2641" s="480"/>
      <c r="H2641" s="482">
        <v>1</v>
      </c>
      <c r="I2641" s="482"/>
      <c r="J2641" s="476">
        <v>5000</v>
      </c>
    </row>
    <row r="2642" spans="1:10" ht="30" x14ac:dyDescent="0.25">
      <c r="A2642" s="481" t="s">
        <v>1232</v>
      </c>
      <c r="B2642" s="480">
        <v>1</v>
      </c>
      <c r="C2642" s="480">
        <v>62000</v>
      </c>
      <c r="D2642" s="480"/>
      <c r="E2642" s="480">
        <v>1</v>
      </c>
      <c r="F2642" s="480">
        <v>10000</v>
      </c>
      <c r="G2642" s="480"/>
      <c r="H2642" s="240" t="s">
        <v>1317</v>
      </c>
      <c r="I2642" s="240"/>
      <c r="J2642" s="117">
        <v>2500</v>
      </c>
    </row>
    <row r="2643" spans="1:10" x14ac:dyDescent="0.25">
      <c r="A2643" s="481" t="s">
        <v>609</v>
      </c>
      <c r="B2643" s="480">
        <v>1</v>
      </c>
      <c r="C2643" s="480">
        <v>14300</v>
      </c>
      <c r="D2643" s="480"/>
      <c r="E2643" s="480">
        <v>1</v>
      </c>
      <c r="F2643" s="480">
        <v>4500</v>
      </c>
      <c r="G2643" s="480"/>
      <c r="H2643" s="240">
        <v>1</v>
      </c>
      <c r="I2643" s="240"/>
      <c r="J2643" s="117">
        <v>4500</v>
      </c>
    </row>
    <row r="2644" spans="1:10" x14ac:dyDescent="0.25">
      <c r="A2644" s="481" t="s">
        <v>159</v>
      </c>
      <c r="B2644" s="480">
        <v>1</v>
      </c>
      <c r="C2644" s="480"/>
      <c r="D2644" s="480">
        <v>28000</v>
      </c>
      <c r="E2644" s="480">
        <v>1</v>
      </c>
      <c r="F2644" s="480">
        <v>4000</v>
      </c>
      <c r="G2644" s="480"/>
      <c r="H2644" s="240"/>
      <c r="I2644" s="240"/>
      <c r="J2644" s="117"/>
    </row>
    <row r="2645" spans="1:10" x14ac:dyDescent="0.25">
      <c r="A2645" s="481" t="s">
        <v>270</v>
      </c>
      <c r="B2645" s="480">
        <v>1</v>
      </c>
      <c r="C2645" s="480"/>
      <c r="D2645" s="480">
        <v>28000</v>
      </c>
      <c r="E2645" s="480">
        <v>1</v>
      </c>
      <c r="F2645" s="480">
        <v>4000</v>
      </c>
      <c r="G2645" s="480"/>
      <c r="H2645" s="482"/>
      <c r="I2645" s="482"/>
      <c r="J2645" s="480"/>
    </row>
    <row r="2646" spans="1:10" x14ac:dyDescent="0.25">
      <c r="A2646" s="481" t="s">
        <v>1316</v>
      </c>
      <c r="B2646" s="480">
        <v>1</v>
      </c>
      <c r="C2646" s="480">
        <v>21000</v>
      </c>
      <c r="D2646" s="480"/>
      <c r="E2646" s="480"/>
      <c r="F2646" s="480"/>
      <c r="G2646" s="480"/>
      <c r="H2646" s="482"/>
      <c r="I2646" s="482"/>
      <c r="J2646" s="483"/>
    </row>
    <row r="2647" spans="1:10" x14ac:dyDescent="0.25">
      <c r="A2647" s="481" t="s">
        <v>91</v>
      </c>
      <c r="B2647" s="480">
        <v>2</v>
      </c>
      <c r="C2647" s="480">
        <v>37600</v>
      </c>
      <c r="D2647" s="480"/>
      <c r="E2647" s="480"/>
      <c r="F2647" s="480"/>
      <c r="G2647" s="480"/>
      <c r="H2647" s="482"/>
      <c r="I2647" s="482"/>
      <c r="J2647" s="117"/>
    </row>
    <row r="2648" spans="1:10" x14ac:dyDescent="0.25">
      <c r="A2648" s="481" t="s">
        <v>1315</v>
      </c>
      <c r="B2648" s="480">
        <v>1</v>
      </c>
      <c r="C2648" s="480">
        <v>5200</v>
      </c>
      <c r="D2648" s="480"/>
      <c r="E2648" s="480"/>
      <c r="F2648" s="480"/>
      <c r="G2648" s="480"/>
      <c r="H2648" s="482"/>
      <c r="I2648" s="482"/>
      <c r="J2648" s="117"/>
    </row>
    <row r="2649" spans="1:10" x14ac:dyDescent="0.25">
      <c r="A2649" s="481" t="s">
        <v>853</v>
      </c>
      <c r="B2649" s="480">
        <v>1</v>
      </c>
      <c r="C2649" s="480"/>
      <c r="D2649" s="480">
        <v>48000</v>
      </c>
      <c r="E2649" s="480"/>
      <c r="F2649" s="480"/>
      <c r="G2649" s="480"/>
      <c r="H2649" s="482"/>
      <c r="I2649" s="482"/>
      <c r="J2649" s="117"/>
    </row>
    <row r="2650" spans="1:10" x14ac:dyDescent="0.25">
      <c r="A2650" s="481" t="s">
        <v>663</v>
      </c>
      <c r="B2650" s="480">
        <v>1</v>
      </c>
      <c r="C2650" s="480">
        <v>12500</v>
      </c>
      <c r="D2650" s="480"/>
      <c r="E2650" s="480">
        <v>1</v>
      </c>
      <c r="F2650" s="480">
        <v>4000</v>
      </c>
      <c r="G2650" s="480"/>
      <c r="H2650" s="482"/>
      <c r="I2650" s="482"/>
      <c r="J2650" s="117"/>
    </row>
    <row r="2651" spans="1:10" x14ac:dyDescent="0.25">
      <c r="A2651" s="481" t="s">
        <v>333</v>
      </c>
      <c r="B2651" s="480">
        <v>1</v>
      </c>
      <c r="C2651" s="480"/>
      <c r="D2651" s="480">
        <v>11000</v>
      </c>
      <c r="E2651" s="480">
        <v>3</v>
      </c>
      <c r="F2651" s="480">
        <v>8000</v>
      </c>
      <c r="G2651" s="480"/>
      <c r="H2651" s="482"/>
      <c r="I2651" s="482"/>
      <c r="J2651" s="117"/>
    </row>
    <row r="2652" spans="1:10" x14ac:dyDescent="0.25">
      <c r="A2652" s="481" t="s">
        <v>270</v>
      </c>
      <c r="B2652" s="480">
        <v>1</v>
      </c>
      <c r="C2652" s="480">
        <v>21500</v>
      </c>
      <c r="D2652" s="480"/>
      <c r="E2652" s="480">
        <v>1</v>
      </c>
      <c r="F2652" s="480">
        <v>4500</v>
      </c>
      <c r="G2652" s="480"/>
      <c r="H2652" s="482"/>
      <c r="I2652" s="482"/>
      <c r="J2652" s="117"/>
    </row>
    <row r="2653" spans="1:10" x14ac:dyDescent="0.25">
      <c r="A2653" s="484" t="s">
        <v>647</v>
      </c>
      <c r="B2653" s="480">
        <v>2</v>
      </c>
      <c r="C2653" s="480">
        <v>82000</v>
      </c>
      <c r="D2653" s="480"/>
      <c r="E2653" s="480">
        <v>2</v>
      </c>
      <c r="F2653" s="480">
        <v>20000</v>
      </c>
      <c r="G2653" s="480"/>
      <c r="H2653" s="482"/>
      <c r="I2653" s="482"/>
      <c r="J2653" s="117"/>
    </row>
    <row r="2654" spans="1:10" x14ac:dyDescent="0.25">
      <c r="A2654" s="484" t="s">
        <v>389</v>
      </c>
      <c r="B2654" s="480">
        <v>1</v>
      </c>
      <c r="C2654" s="480">
        <v>14300</v>
      </c>
      <c r="D2654" s="480"/>
      <c r="E2654" s="480">
        <v>1</v>
      </c>
      <c r="F2654" s="480">
        <v>4500</v>
      </c>
      <c r="G2654" s="480"/>
      <c r="H2654" s="482"/>
      <c r="I2654" s="482"/>
      <c r="J2654" s="117"/>
    </row>
    <row r="2655" spans="1:10" x14ac:dyDescent="0.25">
      <c r="A2655" s="484" t="s">
        <v>467</v>
      </c>
      <c r="B2655" s="480">
        <v>3</v>
      </c>
      <c r="C2655" s="480">
        <v>34500</v>
      </c>
      <c r="D2655" s="480"/>
      <c r="E2655" s="480">
        <v>3</v>
      </c>
      <c r="F2655" s="480">
        <v>12000</v>
      </c>
      <c r="G2655" s="480"/>
      <c r="H2655" s="482"/>
      <c r="I2655" s="482"/>
      <c r="J2655" s="117"/>
    </row>
    <row r="2656" spans="1:10" x14ac:dyDescent="0.25">
      <c r="A2656" s="485" t="s">
        <v>94</v>
      </c>
      <c r="B2656" s="480">
        <v>1</v>
      </c>
      <c r="C2656" s="480">
        <v>9000</v>
      </c>
      <c r="D2656" s="480">
        <v>19500</v>
      </c>
      <c r="E2656" s="480">
        <v>1</v>
      </c>
      <c r="F2656" s="480">
        <v>4500</v>
      </c>
      <c r="G2656" s="480"/>
      <c r="H2656" s="482"/>
      <c r="I2656" s="482"/>
      <c r="J2656" s="117"/>
    </row>
    <row r="2657" spans="1:12" x14ac:dyDescent="0.25">
      <c r="A2657" s="486" t="s">
        <v>291</v>
      </c>
      <c r="B2657" s="379">
        <v>1</v>
      </c>
      <c r="C2657" s="379"/>
      <c r="D2657" s="379"/>
      <c r="E2657" s="379"/>
      <c r="F2657" s="379"/>
      <c r="G2657" s="379"/>
      <c r="H2657" s="487"/>
      <c r="I2657" s="487"/>
      <c r="J2657" s="488" t="s">
        <v>1318</v>
      </c>
    </row>
    <row r="2658" spans="1:12" x14ac:dyDescent="0.25">
      <c r="A2658" s="53"/>
      <c r="B2658" s="213">
        <f t="shared" ref="B2658:J2658" si="78">SUM(B2640:B2657)</f>
        <v>22</v>
      </c>
      <c r="C2658" s="213">
        <f t="shared" si="78"/>
        <v>332900</v>
      </c>
      <c r="D2658" s="213">
        <f t="shared" si="78"/>
        <v>134500</v>
      </c>
      <c r="E2658" s="213">
        <f t="shared" si="78"/>
        <v>16</v>
      </c>
      <c r="F2658" s="213">
        <f t="shared" si="78"/>
        <v>80000</v>
      </c>
      <c r="G2658" s="213"/>
      <c r="H2658" s="213">
        <f t="shared" si="78"/>
        <v>2</v>
      </c>
      <c r="I2658" s="213"/>
      <c r="J2658" s="213">
        <f t="shared" si="78"/>
        <v>17600</v>
      </c>
    </row>
    <row r="2659" spans="1:12" x14ac:dyDescent="0.25">
      <c r="A2659" s="489"/>
      <c r="B2659" s="490"/>
      <c r="C2659" s="490"/>
      <c r="D2659" s="490"/>
      <c r="E2659" s="490"/>
      <c r="F2659" s="490"/>
      <c r="G2659" s="490"/>
      <c r="H2659" s="490"/>
      <c r="I2659" s="490"/>
      <c r="J2659" s="490"/>
      <c r="K2659" s="18">
        <f>A2660-J2640-J2642-J2643</f>
        <v>320300</v>
      </c>
    </row>
    <row r="2660" spans="1:12" x14ac:dyDescent="0.25">
      <c r="A2660" s="491">
        <f>C2658</f>
        <v>332900</v>
      </c>
      <c r="B2660" s="492" t="s">
        <v>38</v>
      </c>
      <c r="C2660" s="2206" t="s">
        <v>1152</v>
      </c>
      <c r="D2660" s="2206"/>
      <c r="E2660" s="2206"/>
      <c r="F2660" s="493"/>
      <c r="G2660" s="493"/>
      <c r="H2660" s="493"/>
      <c r="I2660" s="493"/>
      <c r="J2660" s="493"/>
      <c r="L2660" s="18">
        <f>B2658+B2633+B2615+B2598+B2578+B2558+B2532+B2514+B2489+B2468+B2447+B2427+B2403+B2379+B2355+B2334+B2312</f>
        <v>295</v>
      </c>
    </row>
    <row r="2663" spans="1:12" x14ac:dyDescent="0.25">
      <c r="A2663" s="2207" t="s">
        <v>1319</v>
      </c>
      <c r="B2663" s="2208"/>
      <c r="C2663" s="2208"/>
      <c r="D2663" s="2208"/>
      <c r="E2663" s="2208"/>
      <c r="F2663" s="2208"/>
      <c r="G2663" s="2208"/>
      <c r="H2663" s="2208"/>
      <c r="I2663" s="2208"/>
      <c r="J2663" s="2208"/>
    </row>
    <row r="2664" spans="1:12" x14ac:dyDescent="0.25">
      <c r="A2664" s="198" t="s">
        <v>14</v>
      </c>
      <c r="B2664" s="198" t="s">
        <v>5</v>
      </c>
      <c r="C2664" s="198" t="s">
        <v>10</v>
      </c>
      <c r="D2664" s="198" t="s">
        <v>11</v>
      </c>
      <c r="E2664" s="198" t="s">
        <v>753</v>
      </c>
      <c r="F2664" s="198" t="s">
        <v>27</v>
      </c>
      <c r="G2664" s="198"/>
      <c r="H2664" s="140" t="s">
        <v>33</v>
      </c>
      <c r="I2664" s="140"/>
      <c r="J2664" s="198" t="s">
        <v>32</v>
      </c>
    </row>
    <row r="2665" spans="1:12" x14ac:dyDescent="0.25">
      <c r="A2665" s="479" t="s">
        <v>609</v>
      </c>
      <c r="B2665" s="480">
        <v>1</v>
      </c>
      <c r="C2665" s="480">
        <v>18800</v>
      </c>
      <c r="D2665" s="480"/>
      <c r="E2665" s="480"/>
      <c r="F2665" s="480"/>
      <c r="G2665" s="480"/>
      <c r="H2665" s="494">
        <v>2</v>
      </c>
      <c r="I2665" s="494"/>
      <c r="J2665" s="116">
        <v>8000</v>
      </c>
    </row>
    <row r="2666" spans="1:12" x14ac:dyDescent="0.25">
      <c r="A2666" s="479" t="s">
        <v>609</v>
      </c>
      <c r="B2666" s="480">
        <v>1</v>
      </c>
      <c r="C2666" s="480">
        <v>14300</v>
      </c>
      <c r="D2666" s="480"/>
      <c r="E2666" s="480">
        <v>1</v>
      </c>
      <c r="F2666" s="480">
        <v>4500</v>
      </c>
      <c r="G2666" s="480"/>
      <c r="H2666" s="494">
        <v>2</v>
      </c>
      <c r="I2666" s="494"/>
      <c r="J2666" s="116">
        <v>9000</v>
      </c>
    </row>
    <row r="2667" spans="1:12" x14ac:dyDescent="0.25">
      <c r="A2667" s="479" t="s">
        <v>588</v>
      </c>
      <c r="B2667" s="480">
        <v>1</v>
      </c>
      <c r="C2667" s="480">
        <v>6500</v>
      </c>
      <c r="D2667" s="480"/>
      <c r="E2667" s="480">
        <v>2</v>
      </c>
      <c r="F2667" s="480">
        <v>8000</v>
      </c>
      <c r="G2667" s="480"/>
      <c r="H2667" s="494">
        <v>1</v>
      </c>
      <c r="I2667" s="494"/>
      <c r="J2667" s="116">
        <v>4500</v>
      </c>
    </row>
    <row r="2668" spans="1:12" x14ac:dyDescent="0.25">
      <c r="A2668" s="495" t="s">
        <v>1322</v>
      </c>
      <c r="B2668" s="480">
        <v>1</v>
      </c>
      <c r="C2668" s="480">
        <v>25500</v>
      </c>
      <c r="D2668" s="480"/>
      <c r="E2668" s="480"/>
      <c r="F2668" s="480"/>
      <c r="G2668" s="480"/>
      <c r="H2668" s="494" t="s">
        <v>109</v>
      </c>
      <c r="I2668" s="494"/>
      <c r="J2668" s="116">
        <v>4900</v>
      </c>
    </row>
    <row r="2669" spans="1:12" x14ac:dyDescent="0.25">
      <c r="A2669" s="479" t="s">
        <v>588</v>
      </c>
      <c r="B2669" s="480">
        <v>1</v>
      </c>
      <c r="C2669" s="480">
        <v>14500</v>
      </c>
      <c r="D2669" s="480"/>
      <c r="E2669" s="480"/>
      <c r="F2669" s="480"/>
      <c r="G2669" s="480"/>
      <c r="H2669" s="494"/>
      <c r="I2669" s="494"/>
      <c r="J2669" s="116"/>
    </row>
    <row r="2670" spans="1:12" x14ac:dyDescent="0.25">
      <c r="A2670" s="479" t="s">
        <v>247</v>
      </c>
      <c r="B2670" s="480">
        <v>1</v>
      </c>
      <c r="C2670" s="480">
        <v>24600</v>
      </c>
      <c r="D2670" s="480"/>
      <c r="E2670" s="480"/>
      <c r="F2670" s="480"/>
      <c r="G2670" s="480"/>
      <c r="H2670" s="482"/>
      <c r="I2670" s="482"/>
      <c r="J2670" s="480"/>
    </row>
    <row r="2671" spans="1:12" x14ac:dyDescent="0.25">
      <c r="A2671" s="479" t="s">
        <v>94</v>
      </c>
      <c r="B2671" s="480">
        <v>1</v>
      </c>
      <c r="C2671" s="480">
        <v>24000</v>
      </c>
      <c r="D2671" s="480"/>
      <c r="E2671" s="480">
        <v>2</v>
      </c>
      <c r="F2671" s="480">
        <v>9000</v>
      </c>
      <c r="G2671" s="480"/>
      <c r="H2671" s="482"/>
      <c r="I2671" s="482"/>
      <c r="J2671" s="483"/>
    </row>
    <row r="2672" spans="1:12" x14ac:dyDescent="0.25">
      <c r="A2672" s="479" t="s">
        <v>1320</v>
      </c>
      <c r="B2672" s="480">
        <v>1</v>
      </c>
      <c r="C2672" s="480">
        <v>13000</v>
      </c>
      <c r="D2672" s="480"/>
      <c r="E2672" s="480">
        <v>1</v>
      </c>
      <c r="F2672" s="480">
        <v>2000</v>
      </c>
      <c r="G2672" s="480"/>
      <c r="H2672" s="482"/>
      <c r="I2672" s="482"/>
      <c r="J2672" s="117"/>
    </row>
    <row r="2673" spans="1:10" x14ac:dyDescent="0.25">
      <c r="A2673" s="479" t="s">
        <v>1321</v>
      </c>
      <c r="B2673" s="480">
        <v>1</v>
      </c>
      <c r="C2673" s="480">
        <v>12000</v>
      </c>
      <c r="D2673" s="480"/>
      <c r="E2673" s="480"/>
      <c r="F2673" s="480"/>
      <c r="G2673" s="480"/>
      <c r="H2673" s="482"/>
      <c r="I2673" s="482"/>
      <c r="J2673" s="117"/>
    </row>
    <row r="2674" spans="1:10" x14ac:dyDescent="0.25">
      <c r="A2674" s="479" t="s">
        <v>498</v>
      </c>
      <c r="B2674" s="480">
        <v>1</v>
      </c>
      <c r="C2674" s="480">
        <v>9300</v>
      </c>
      <c r="D2674" s="480"/>
      <c r="E2674" s="480">
        <v>1</v>
      </c>
      <c r="F2674" s="480">
        <v>4500</v>
      </c>
      <c r="G2674" s="480"/>
      <c r="H2674" s="482"/>
      <c r="I2674" s="482"/>
      <c r="J2674" s="117"/>
    </row>
    <row r="2675" spans="1:10" x14ac:dyDescent="0.25">
      <c r="A2675" s="479" t="s">
        <v>389</v>
      </c>
      <c r="B2675" s="480">
        <v>1</v>
      </c>
      <c r="C2675" s="480">
        <v>14800</v>
      </c>
      <c r="E2675" s="480">
        <v>1</v>
      </c>
      <c r="F2675" s="480">
        <v>4000</v>
      </c>
      <c r="G2675" s="480"/>
      <c r="H2675" s="482"/>
      <c r="I2675" s="482"/>
      <c r="J2675" s="117"/>
    </row>
    <row r="2676" spans="1:10" x14ac:dyDescent="0.25">
      <c r="A2676" s="479" t="s">
        <v>266</v>
      </c>
      <c r="B2676" s="480">
        <v>1</v>
      </c>
      <c r="D2676" s="480">
        <v>10500</v>
      </c>
      <c r="E2676" s="480">
        <v>1</v>
      </c>
      <c r="F2676" s="480">
        <v>4000</v>
      </c>
      <c r="G2676" s="480"/>
      <c r="H2676" s="482"/>
      <c r="I2676" s="482"/>
      <c r="J2676" s="117"/>
    </row>
    <row r="2677" spans="1:10" x14ac:dyDescent="0.25">
      <c r="A2677" s="495" t="s">
        <v>454</v>
      </c>
      <c r="B2677" s="480">
        <v>1</v>
      </c>
      <c r="C2677" s="480">
        <v>24600</v>
      </c>
      <c r="D2677" s="480"/>
      <c r="E2677" s="480"/>
      <c r="F2677" s="480"/>
      <c r="G2677" s="480"/>
      <c r="H2677" s="482"/>
      <c r="I2677" s="482"/>
      <c r="J2677" s="117"/>
    </row>
    <row r="2678" spans="1:10" x14ac:dyDescent="0.25">
      <c r="A2678" s="486"/>
      <c r="B2678" s="379"/>
      <c r="C2678" s="379"/>
      <c r="D2678" s="379"/>
      <c r="E2678" s="379"/>
      <c r="F2678" s="379"/>
      <c r="G2678" s="379"/>
      <c r="H2678" s="487"/>
      <c r="I2678" s="487"/>
      <c r="J2678" s="488"/>
    </row>
    <row r="2679" spans="1:10" x14ac:dyDescent="0.25">
      <c r="A2679" s="53"/>
      <c r="B2679" s="213">
        <f t="shared" ref="B2679:J2679" si="79">SUM(B2665:B2678)</f>
        <v>13</v>
      </c>
      <c r="C2679" s="213">
        <f t="shared" si="79"/>
        <v>201900</v>
      </c>
      <c r="D2679" s="213">
        <f t="shared" si="79"/>
        <v>10500</v>
      </c>
      <c r="E2679" s="213">
        <f t="shared" si="79"/>
        <v>9</v>
      </c>
      <c r="F2679" s="213">
        <f t="shared" si="79"/>
        <v>36000</v>
      </c>
      <c r="G2679" s="213"/>
      <c r="H2679" s="213">
        <f t="shared" si="79"/>
        <v>5</v>
      </c>
      <c r="I2679" s="213"/>
      <c r="J2679" s="213">
        <f t="shared" si="79"/>
        <v>26400</v>
      </c>
    </row>
    <row r="2680" spans="1:10" x14ac:dyDescent="0.25">
      <c r="A2680" s="489"/>
      <c r="B2680" s="490"/>
      <c r="C2680" s="490"/>
      <c r="D2680" s="490"/>
      <c r="E2680" s="490"/>
      <c r="F2680" s="490"/>
      <c r="G2680" s="490"/>
      <c r="H2680" s="490"/>
      <c r="I2680" s="490"/>
      <c r="J2680" s="490"/>
    </row>
    <row r="2681" spans="1:10" x14ac:dyDescent="0.25">
      <c r="A2681" s="491">
        <f>C2679</f>
        <v>201900</v>
      </c>
      <c r="B2681" s="492" t="s">
        <v>38</v>
      </c>
      <c r="C2681" s="2206" t="s">
        <v>1152</v>
      </c>
      <c r="D2681" s="2206"/>
      <c r="E2681" s="2206"/>
      <c r="F2681" s="493"/>
      <c r="G2681" s="493"/>
      <c r="H2681" s="493"/>
      <c r="I2681" s="493"/>
      <c r="J2681" s="493"/>
    </row>
    <row r="2684" spans="1:10" x14ac:dyDescent="0.25">
      <c r="A2684" s="2207" t="s">
        <v>1323</v>
      </c>
      <c r="B2684" s="2208"/>
      <c r="C2684" s="2208"/>
      <c r="D2684" s="2208"/>
      <c r="E2684" s="2208"/>
      <c r="F2684" s="2208"/>
      <c r="G2684" s="2208"/>
      <c r="H2684" s="2208"/>
      <c r="I2684" s="2208"/>
      <c r="J2684" s="2208"/>
    </row>
    <row r="2685" spans="1:10" x14ac:dyDescent="0.25">
      <c r="A2685" s="198" t="s">
        <v>14</v>
      </c>
      <c r="B2685" s="198" t="s">
        <v>5</v>
      </c>
      <c r="C2685" s="198" t="s">
        <v>10</v>
      </c>
      <c r="D2685" s="198" t="s">
        <v>11</v>
      </c>
      <c r="E2685" s="198" t="s">
        <v>753</v>
      </c>
      <c r="F2685" s="198" t="s">
        <v>27</v>
      </c>
      <c r="G2685" s="198"/>
      <c r="H2685" s="140" t="s">
        <v>33</v>
      </c>
      <c r="I2685" s="140"/>
      <c r="J2685" s="198" t="s">
        <v>32</v>
      </c>
    </row>
    <row r="2686" spans="1:10" x14ac:dyDescent="0.25">
      <c r="A2686" s="496" t="s">
        <v>653</v>
      </c>
      <c r="B2686" s="480">
        <v>1</v>
      </c>
      <c r="C2686" s="480">
        <v>34000</v>
      </c>
      <c r="D2686" s="480"/>
      <c r="E2686" s="480"/>
      <c r="F2686" s="480"/>
      <c r="G2686" s="480"/>
      <c r="H2686" s="494">
        <v>1</v>
      </c>
      <c r="I2686" s="494"/>
      <c r="J2686" s="116">
        <v>4500</v>
      </c>
    </row>
    <row r="2687" spans="1:10" x14ac:dyDescent="0.25">
      <c r="A2687" s="496" t="s">
        <v>122</v>
      </c>
      <c r="B2687" s="480">
        <v>1</v>
      </c>
      <c r="C2687" s="480"/>
      <c r="D2687" s="480">
        <v>38000</v>
      </c>
      <c r="E2687" s="480">
        <v>1</v>
      </c>
      <c r="F2687" s="480">
        <v>5000</v>
      </c>
      <c r="G2687" s="480"/>
      <c r="H2687" s="494">
        <v>1</v>
      </c>
      <c r="I2687" s="494"/>
      <c r="J2687" s="116">
        <v>5000</v>
      </c>
    </row>
    <row r="2688" spans="1:10" x14ac:dyDescent="0.25">
      <c r="A2688" s="496" t="s">
        <v>549</v>
      </c>
      <c r="B2688" s="480">
        <v>1</v>
      </c>
      <c r="C2688" s="480"/>
      <c r="D2688" s="480">
        <v>12500</v>
      </c>
      <c r="E2688" s="480">
        <v>1</v>
      </c>
      <c r="F2688" s="480">
        <v>4000</v>
      </c>
      <c r="G2688" s="480"/>
      <c r="H2688" s="494" t="s">
        <v>109</v>
      </c>
      <c r="I2688" s="494"/>
      <c r="J2688" s="116">
        <v>2800</v>
      </c>
    </row>
    <row r="2689" spans="1:11" ht="30" x14ac:dyDescent="0.25">
      <c r="A2689" s="496" t="s">
        <v>1322</v>
      </c>
      <c r="B2689" s="480">
        <v>1</v>
      </c>
      <c r="C2689" s="480"/>
      <c r="D2689" s="480">
        <v>23000</v>
      </c>
      <c r="E2689" s="480">
        <v>1</v>
      </c>
      <c r="F2689" s="480">
        <v>4000</v>
      </c>
      <c r="G2689" s="480"/>
      <c r="H2689" s="494" t="s">
        <v>1325</v>
      </c>
      <c r="I2689" s="494"/>
      <c r="J2689" s="116">
        <v>700</v>
      </c>
    </row>
    <row r="2690" spans="1:11" x14ac:dyDescent="0.25">
      <c r="A2690" s="496" t="s">
        <v>609</v>
      </c>
      <c r="B2690" s="480">
        <v>1</v>
      </c>
      <c r="C2690" s="480">
        <v>18800</v>
      </c>
      <c r="D2690" s="480"/>
      <c r="E2690" s="480"/>
      <c r="F2690" s="480"/>
      <c r="G2690" s="480"/>
      <c r="H2690" s="494"/>
      <c r="I2690" s="494"/>
      <c r="J2690" s="116"/>
    </row>
    <row r="2691" spans="1:11" x14ac:dyDescent="0.25">
      <c r="A2691" s="496" t="s">
        <v>504</v>
      </c>
      <c r="B2691" s="480">
        <v>1</v>
      </c>
      <c r="C2691" s="480"/>
      <c r="D2691" s="480">
        <v>9800</v>
      </c>
      <c r="E2691" s="480">
        <v>1</v>
      </c>
      <c r="F2691" s="480">
        <v>4000</v>
      </c>
      <c r="G2691" s="480"/>
      <c r="H2691" s="482"/>
      <c r="I2691" s="482"/>
      <c r="J2691" s="480"/>
    </row>
    <row r="2692" spans="1:11" x14ac:dyDescent="0.25">
      <c r="A2692" s="496" t="s">
        <v>454</v>
      </c>
      <c r="B2692" s="480">
        <v>1</v>
      </c>
      <c r="C2692" s="480">
        <v>19600</v>
      </c>
      <c r="D2692" s="480"/>
      <c r="E2692" s="480">
        <v>1</v>
      </c>
      <c r="F2692" s="480">
        <v>5000</v>
      </c>
      <c r="G2692" s="480"/>
      <c r="H2692" s="482"/>
      <c r="I2692" s="482"/>
      <c r="J2692" s="483"/>
    </row>
    <row r="2693" spans="1:11" x14ac:dyDescent="0.25">
      <c r="A2693" s="496" t="s">
        <v>234</v>
      </c>
      <c r="B2693" s="480">
        <v>2</v>
      </c>
      <c r="C2693" s="480">
        <v>24000</v>
      </c>
      <c r="D2693" s="480"/>
      <c r="E2693" s="480">
        <v>3</v>
      </c>
      <c r="F2693" s="480">
        <v>14000</v>
      </c>
      <c r="G2693" s="480"/>
      <c r="H2693" s="482"/>
      <c r="I2693" s="482"/>
      <c r="J2693" s="117"/>
    </row>
    <row r="2694" spans="1:11" x14ac:dyDescent="0.25">
      <c r="A2694" s="496" t="s">
        <v>549</v>
      </c>
      <c r="B2694" s="480">
        <v>1</v>
      </c>
      <c r="C2694" s="480"/>
      <c r="D2694" s="480">
        <v>12500</v>
      </c>
      <c r="E2694" s="480">
        <v>1</v>
      </c>
      <c r="F2694" s="480">
        <v>4000</v>
      </c>
      <c r="G2694" s="480"/>
      <c r="H2694" s="482"/>
      <c r="I2694" s="482"/>
      <c r="J2694" s="117"/>
    </row>
    <row r="2695" spans="1:11" x14ac:dyDescent="0.25">
      <c r="A2695" s="496" t="s">
        <v>550</v>
      </c>
      <c r="B2695" s="480">
        <v>1</v>
      </c>
      <c r="C2695" s="480"/>
      <c r="D2695" s="480">
        <v>35000</v>
      </c>
      <c r="E2695" s="480"/>
      <c r="F2695" s="480"/>
      <c r="G2695" s="480"/>
      <c r="H2695" s="482"/>
      <c r="I2695" s="482"/>
      <c r="J2695" s="117"/>
    </row>
    <row r="2696" spans="1:11" x14ac:dyDescent="0.25">
      <c r="A2696" s="496" t="s">
        <v>550</v>
      </c>
      <c r="B2696" s="480">
        <v>2</v>
      </c>
      <c r="C2696" s="480">
        <v>54000</v>
      </c>
      <c r="E2696" s="480">
        <v>2</v>
      </c>
      <c r="F2696" s="480">
        <v>16000</v>
      </c>
      <c r="G2696" s="480"/>
      <c r="H2696" s="482"/>
      <c r="I2696" s="482"/>
      <c r="J2696" s="117"/>
    </row>
    <row r="2697" spans="1:11" x14ac:dyDescent="0.25">
      <c r="A2697" s="496" t="s">
        <v>1324</v>
      </c>
      <c r="B2697" s="498">
        <v>1</v>
      </c>
      <c r="C2697" s="497">
        <v>19600</v>
      </c>
      <c r="D2697" s="480"/>
      <c r="E2697" s="480">
        <v>1</v>
      </c>
      <c r="F2697" s="480">
        <v>5000</v>
      </c>
      <c r="G2697" s="480"/>
      <c r="H2697" s="482"/>
      <c r="I2697" s="482"/>
      <c r="J2697" s="117"/>
    </row>
    <row r="2698" spans="1:11" x14ac:dyDescent="0.25">
      <c r="A2698" s="499" t="s">
        <v>537</v>
      </c>
      <c r="B2698" s="379">
        <v>1</v>
      </c>
      <c r="C2698" s="379"/>
      <c r="D2698" s="379">
        <v>13400</v>
      </c>
      <c r="E2698" s="379">
        <v>1</v>
      </c>
      <c r="F2698" s="379">
        <v>4500</v>
      </c>
      <c r="G2698" s="379"/>
      <c r="H2698" s="487"/>
      <c r="I2698" s="487"/>
      <c r="J2698" s="488"/>
    </row>
    <row r="2699" spans="1:11" x14ac:dyDescent="0.25">
      <c r="A2699" s="53"/>
      <c r="B2699" s="213">
        <f t="shared" ref="B2699:J2699" si="80">SUM(B2686:B2698)</f>
        <v>15</v>
      </c>
      <c r="C2699" s="213">
        <f t="shared" si="80"/>
        <v>170000</v>
      </c>
      <c r="D2699" s="213">
        <f t="shared" si="80"/>
        <v>144200</v>
      </c>
      <c r="E2699" s="213">
        <f t="shared" si="80"/>
        <v>13</v>
      </c>
      <c r="F2699" s="213">
        <f t="shared" si="80"/>
        <v>65500</v>
      </c>
      <c r="G2699" s="213"/>
      <c r="H2699" s="213">
        <f t="shared" si="80"/>
        <v>2</v>
      </c>
      <c r="I2699" s="213"/>
      <c r="J2699" s="213">
        <f t="shared" si="80"/>
        <v>13000</v>
      </c>
      <c r="K2699" s="18">
        <f>A2701-J2689</f>
        <v>169300</v>
      </c>
    </row>
    <row r="2700" spans="1:11" x14ac:dyDescent="0.25">
      <c r="A2700" s="489"/>
      <c r="B2700" s="490"/>
      <c r="C2700" s="490"/>
      <c r="D2700" s="490"/>
      <c r="E2700" s="490"/>
      <c r="F2700" s="490"/>
      <c r="G2700" s="490"/>
      <c r="H2700" s="490"/>
      <c r="I2700" s="490"/>
      <c r="J2700" s="490"/>
    </row>
    <row r="2701" spans="1:11" x14ac:dyDescent="0.25">
      <c r="A2701" s="491">
        <f>C2699</f>
        <v>170000</v>
      </c>
      <c r="B2701" s="492" t="s">
        <v>38</v>
      </c>
      <c r="C2701" s="2206" t="s">
        <v>1152</v>
      </c>
      <c r="D2701" s="2206"/>
      <c r="E2701" s="2206"/>
      <c r="F2701" s="493"/>
      <c r="G2701" s="493"/>
      <c r="H2701" s="493"/>
      <c r="I2701" s="493"/>
      <c r="J2701" s="493"/>
    </row>
    <row r="2704" spans="1:11" x14ac:dyDescent="0.25">
      <c r="A2704" s="2212" t="s">
        <v>1326</v>
      </c>
      <c r="B2704" s="2212"/>
      <c r="C2704" s="2212"/>
      <c r="D2704" s="2212"/>
      <c r="E2704" s="2212"/>
      <c r="F2704" s="2212"/>
      <c r="G2704" s="2212"/>
      <c r="H2704" s="2212"/>
      <c r="I2704" s="2212"/>
      <c r="J2704" s="2212"/>
    </row>
    <row r="2705" spans="1:10" x14ac:dyDescent="0.25">
      <c r="A2705" s="198" t="s">
        <v>14</v>
      </c>
      <c r="B2705" s="198" t="s">
        <v>5</v>
      </c>
      <c r="C2705" s="198" t="s">
        <v>10</v>
      </c>
      <c r="D2705" s="198" t="s">
        <v>11</v>
      </c>
      <c r="E2705" s="198" t="s">
        <v>753</v>
      </c>
      <c r="F2705" s="198" t="s">
        <v>27</v>
      </c>
      <c r="G2705" s="198"/>
      <c r="H2705" s="140" t="s">
        <v>33</v>
      </c>
      <c r="I2705" s="140"/>
      <c r="J2705" s="198" t="s">
        <v>32</v>
      </c>
    </row>
    <row r="2706" spans="1:10" x14ac:dyDescent="0.25">
      <c r="A2706" s="500" t="s">
        <v>425</v>
      </c>
      <c r="B2706" s="501">
        <v>1</v>
      </c>
      <c r="C2706" s="501">
        <v>11500</v>
      </c>
      <c r="D2706" s="501"/>
      <c r="E2706" s="501">
        <v>1</v>
      </c>
      <c r="F2706" s="501">
        <v>4000</v>
      </c>
      <c r="G2706" s="501"/>
      <c r="H2706" s="502" t="s">
        <v>109</v>
      </c>
      <c r="I2706" s="502"/>
      <c r="J2706" s="501">
        <v>2100</v>
      </c>
    </row>
    <row r="2707" spans="1:10" x14ac:dyDescent="0.25">
      <c r="A2707" s="500" t="s">
        <v>550</v>
      </c>
      <c r="B2707" s="501">
        <v>4</v>
      </c>
      <c r="C2707" s="501"/>
      <c r="D2707" s="501">
        <v>140000</v>
      </c>
      <c r="E2707" s="501"/>
      <c r="F2707" s="501"/>
      <c r="G2707" s="501"/>
      <c r="H2707" s="502">
        <v>1</v>
      </c>
      <c r="I2707" s="502"/>
      <c r="J2707" s="501">
        <v>5000</v>
      </c>
    </row>
    <row r="2708" spans="1:10" x14ac:dyDescent="0.25">
      <c r="A2708" s="500" t="s">
        <v>646</v>
      </c>
      <c r="B2708" s="501">
        <v>1</v>
      </c>
      <c r="C2708" s="501">
        <v>12500</v>
      </c>
      <c r="D2708" s="501"/>
      <c r="E2708" s="501">
        <v>1</v>
      </c>
      <c r="F2708" s="501">
        <v>4000</v>
      </c>
      <c r="G2708" s="501"/>
      <c r="H2708" s="502"/>
      <c r="I2708" s="502"/>
      <c r="J2708" s="501"/>
    </row>
    <row r="2709" spans="1:10" x14ac:dyDescent="0.25">
      <c r="A2709" s="500" t="s">
        <v>609</v>
      </c>
      <c r="B2709" s="501">
        <v>1</v>
      </c>
      <c r="C2709" s="501"/>
      <c r="D2709" s="501">
        <v>14300</v>
      </c>
      <c r="E2709" s="501">
        <v>1</v>
      </c>
      <c r="F2709" s="501">
        <v>4500</v>
      </c>
      <c r="G2709" s="501"/>
      <c r="H2709" s="502"/>
      <c r="I2709" s="502"/>
      <c r="J2709" s="501"/>
    </row>
    <row r="2710" spans="1:10" x14ac:dyDescent="0.25">
      <c r="A2710" s="500" t="s">
        <v>1327</v>
      </c>
      <c r="B2710" s="501">
        <v>1</v>
      </c>
      <c r="C2710" s="501">
        <v>14000</v>
      </c>
      <c r="D2710" s="501"/>
      <c r="E2710" s="501"/>
      <c r="F2710" s="501"/>
      <c r="G2710" s="501"/>
      <c r="H2710" s="502"/>
      <c r="I2710" s="502"/>
      <c r="J2710" s="501"/>
    </row>
    <row r="2711" spans="1:10" x14ac:dyDescent="0.25">
      <c r="A2711" s="500" t="s">
        <v>454</v>
      </c>
      <c r="B2711" s="501">
        <v>1</v>
      </c>
      <c r="C2711" s="501">
        <v>20100</v>
      </c>
      <c r="D2711" s="501"/>
      <c r="E2711" s="501">
        <v>1</v>
      </c>
      <c r="F2711" s="501">
        <v>4500</v>
      </c>
      <c r="G2711" s="501"/>
      <c r="H2711" s="502"/>
      <c r="I2711" s="502"/>
      <c r="J2711" s="501"/>
    </row>
    <row r="2712" spans="1:10" x14ac:dyDescent="0.25">
      <c r="A2712" s="500" t="s">
        <v>1290</v>
      </c>
      <c r="B2712" s="501">
        <v>4</v>
      </c>
      <c r="C2712" s="501"/>
      <c r="D2712" s="501">
        <v>216000</v>
      </c>
      <c r="E2712" s="501"/>
      <c r="F2712" s="501"/>
      <c r="G2712" s="501"/>
      <c r="H2712" s="502"/>
      <c r="I2712" s="502"/>
      <c r="J2712" s="501"/>
    </row>
    <row r="2713" spans="1:10" x14ac:dyDescent="0.25">
      <c r="A2713" s="500" t="s">
        <v>260</v>
      </c>
      <c r="B2713" s="501">
        <v>1</v>
      </c>
      <c r="C2713" s="501"/>
      <c r="D2713" s="501">
        <v>12100</v>
      </c>
      <c r="E2713" s="501">
        <v>1</v>
      </c>
      <c r="F2713" s="501">
        <v>4000</v>
      </c>
      <c r="G2713" s="501"/>
      <c r="H2713" s="502"/>
      <c r="I2713" s="502"/>
      <c r="J2713" s="501"/>
    </row>
    <row r="2714" spans="1:10" x14ac:dyDescent="0.25">
      <c r="A2714" s="500" t="s">
        <v>932</v>
      </c>
      <c r="B2714" s="501">
        <v>1</v>
      </c>
      <c r="C2714" s="501"/>
      <c r="D2714" s="501">
        <v>31500</v>
      </c>
      <c r="E2714" s="501"/>
      <c r="F2714" s="501"/>
      <c r="G2714" s="501"/>
      <c r="H2714" s="502"/>
      <c r="I2714" s="502"/>
      <c r="J2714" s="501"/>
    </row>
    <row r="2715" spans="1:10" x14ac:dyDescent="0.25">
      <c r="A2715" s="500" t="s">
        <v>1274</v>
      </c>
      <c r="B2715" s="501">
        <v>1</v>
      </c>
      <c r="C2715" s="501">
        <v>5000</v>
      </c>
      <c r="D2715" s="501"/>
      <c r="E2715" s="501"/>
      <c r="F2715" s="501"/>
      <c r="G2715" s="501"/>
      <c r="H2715" s="502"/>
      <c r="I2715" s="502"/>
      <c r="J2715" s="501"/>
    </row>
    <row r="2716" spans="1:10" x14ac:dyDescent="0.25">
      <c r="A2716" s="500" t="s">
        <v>1328</v>
      </c>
      <c r="B2716" s="501">
        <v>1</v>
      </c>
      <c r="C2716" s="501">
        <v>19500</v>
      </c>
      <c r="D2716" s="501"/>
      <c r="E2716" s="501">
        <v>1</v>
      </c>
      <c r="F2716" s="501">
        <v>4500</v>
      </c>
      <c r="G2716" s="501"/>
      <c r="H2716" s="502"/>
      <c r="I2716" s="502"/>
      <c r="J2716" s="501"/>
    </row>
    <row r="2717" spans="1:10" x14ac:dyDescent="0.25">
      <c r="A2717" s="500" t="s">
        <v>294</v>
      </c>
      <c r="B2717" s="501">
        <v>2</v>
      </c>
      <c r="C2717" s="501">
        <v>42000</v>
      </c>
      <c r="E2717" s="501"/>
      <c r="F2717" s="501"/>
      <c r="G2717" s="501"/>
      <c r="H2717" s="502"/>
      <c r="I2717" s="502"/>
      <c r="J2717" s="501"/>
    </row>
    <row r="2718" spans="1:10" x14ac:dyDescent="0.25">
      <c r="A2718" s="500" t="s">
        <v>588</v>
      </c>
      <c r="B2718" s="501">
        <v>4</v>
      </c>
      <c r="C2718" s="501"/>
      <c r="D2718" s="501">
        <v>58000</v>
      </c>
      <c r="E2718" s="501"/>
      <c r="F2718" s="501"/>
      <c r="G2718" s="501"/>
      <c r="H2718" s="502"/>
      <c r="I2718" s="502"/>
      <c r="J2718" s="501"/>
    </row>
    <row r="2719" spans="1:10" x14ac:dyDescent="0.25">
      <c r="A2719" s="500" t="s">
        <v>449</v>
      </c>
      <c r="B2719" s="501">
        <v>1</v>
      </c>
      <c r="C2719" s="501"/>
      <c r="D2719" s="501">
        <v>21900</v>
      </c>
      <c r="E2719" s="501"/>
      <c r="F2719" s="501"/>
      <c r="G2719" s="501"/>
      <c r="H2719" s="494"/>
      <c r="I2719" s="494"/>
      <c r="J2719" s="116"/>
    </row>
    <row r="2720" spans="1:10" x14ac:dyDescent="0.25">
      <c r="A2720" s="500" t="s">
        <v>498</v>
      </c>
      <c r="B2720" s="501">
        <v>1</v>
      </c>
      <c r="C2720" s="501">
        <v>9800</v>
      </c>
      <c r="D2720" s="501"/>
      <c r="E2720" s="501">
        <v>1</v>
      </c>
      <c r="F2720" s="501">
        <v>4000</v>
      </c>
      <c r="G2720" s="501"/>
      <c r="H2720" s="494"/>
      <c r="I2720" s="494"/>
      <c r="J2720" s="116"/>
    </row>
    <row r="2721" spans="1:10" x14ac:dyDescent="0.25">
      <c r="A2721" s="500" t="s">
        <v>609</v>
      </c>
      <c r="B2721" s="501">
        <v>1</v>
      </c>
      <c r="C2721" s="501">
        <v>14300</v>
      </c>
      <c r="D2721" s="501"/>
      <c r="E2721" s="501">
        <v>1</v>
      </c>
      <c r="F2721" s="501">
        <v>4500</v>
      </c>
      <c r="G2721" s="501"/>
      <c r="H2721" s="494"/>
      <c r="I2721" s="494"/>
      <c r="J2721" s="116"/>
    </row>
    <row r="2722" spans="1:10" x14ac:dyDescent="0.25">
      <c r="A2722" s="500" t="s">
        <v>1329</v>
      </c>
      <c r="B2722" s="501">
        <v>1</v>
      </c>
      <c r="D2722" s="501">
        <v>16400</v>
      </c>
      <c r="E2722" s="501">
        <v>1</v>
      </c>
      <c r="F2722" s="501">
        <v>4500</v>
      </c>
      <c r="G2722" s="501"/>
      <c r="H2722" s="494"/>
      <c r="I2722" s="494"/>
      <c r="J2722" s="116"/>
    </row>
    <row r="2723" spans="1:10" x14ac:dyDescent="0.25">
      <c r="A2723" s="500" t="s">
        <v>799</v>
      </c>
      <c r="B2723" s="501">
        <v>1</v>
      </c>
      <c r="C2723" s="501">
        <v>4000</v>
      </c>
      <c r="D2723" s="501"/>
      <c r="E2723" s="501">
        <v>3</v>
      </c>
      <c r="F2723" s="501">
        <v>11000</v>
      </c>
      <c r="G2723" s="501"/>
      <c r="H2723" s="494"/>
      <c r="I2723" s="494"/>
      <c r="J2723" s="116"/>
    </row>
    <row r="2724" spans="1:10" x14ac:dyDescent="0.25">
      <c r="A2724" s="500" t="s">
        <v>266</v>
      </c>
      <c r="B2724" s="501">
        <v>1</v>
      </c>
      <c r="C2724" s="501">
        <v>10500</v>
      </c>
      <c r="D2724" s="501"/>
      <c r="E2724" s="501">
        <v>1</v>
      </c>
      <c r="F2724" s="501">
        <v>4000</v>
      </c>
      <c r="G2724" s="501"/>
      <c r="H2724" s="502"/>
      <c r="I2724" s="502"/>
      <c r="J2724" s="501"/>
    </row>
    <row r="2725" spans="1:10" x14ac:dyDescent="0.25">
      <c r="A2725" s="500" t="s">
        <v>91</v>
      </c>
      <c r="B2725" s="501">
        <v>1</v>
      </c>
      <c r="C2725" s="501"/>
      <c r="D2725" s="501"/>
      <c r="E2725" s="501"/>
      <c r="F2725" s="501"/>
      <c r="G2725" s="501"/>
      <c r="H2725" s="502"/>
      <c r="I2725" s="502"/>
      <c r="J2725" s="501" t="s">
        <v>1331</v>
      </c>
    </row>
    <row r="2726" spans="1:10" x14ac:dyDescent="0.25">
      <c r="A2726" s="500" t="s">
        <v>1330</v>
      </c>
      <c r="B2726" s="501">
        <v>5</v>
      </c>
      <c r="C2726" s="501"/>
      <c r="D2726" s="501">
        <v>23500</v>
      </c>
      <c r="E2726" s="501"/>
      <c r="F2726" s="501"/>
      <c r="G2726" s="501"/>
      <c r="H2726" s="502"/>
      <c r="I2726" s="536"/>
      <c r="J2726" s="2209" t="s">
        <v>997</v>
      </c>
    </row>
    <row r="2727" spans="1:10" x14ac:dyDescent="0.25">
      <c r="A2727" s="500" t="s">
        <v>998</v>
      </c>
      <c r="B2727" s="501">
        <v>40</v>
      </c>
      <c r="C2727" s="501"/>
      <c r="D2727" s="501">
        <v>192000</v>
      </c>
      <c r="E2727" s="501"/>
      <c r="F2727" s="501"/>
      <c r="G2727" s="501"/>
      <c r="H2727" s="502"/>
      <c r="I2727" s="537"/>
      <c r="J2727" s="2210"/>
    </row>
    <row r="2728" spans="1:10" x14ac:dyDescent="0.25">
      <c r="A2728" s="500" t="s">
        <v>1315</v>
      </c>
      <c r="B2728" s="501">
        <v>20</v>
      </c>
      <c r="C2728" s="501"/>
      <c r="D2728" s="501">
        <v>100000</v>
      </c>
      <c r="E2728" s="501"/>
      <c r="F2728" s="501"/>
      <c r="G2728" s="501"/>
      <c r="H2728" s="502"/>
      <c r="I2728" s="538"/>
      <c r="J2728" s="2211"/>
    </row>
    <row r="2729" spans="1:10" x14ac:dyDescent="0.25">
      <c r="A2729" s="500" t="s">
        <v>1332</v>
      </c>
      <c r="B2729" s="501">
        <v>1</v>
      </c>
      <c r="C2729" s="501"/>
      <c r="D2729" s="501">
        <v>36000</v>
      </c>
      <c r="E2729" s="501">
        <v>1</v>
      </c>
      <c r="F2729" s="501">
        <v>5000</v>
      </c>
      <c r="G2729" s="501"/>
      <c r="H2729" s="502"/>
      <c r="I2729" s="538"/>
      <c r="J2729" s="503"/>
    </row>
    <row r="2730" spans="1:10" x14ac:dyDescent="0.25">
      <c r="A2730" s="506" t="s">
        <v>245</v>
      </c>
      <c r="B2730" s="501">
        <v>1</v>
      </c>
      <c r="C2730" s="501"/>
      <c r="D2730" s="507">
        <v>20200</v>
      </c>
      <c r="E2730" s="501">
        <v>1</v>
      </c>
      <c r="F2730" s="501">
        <v>5000</v>
      </c>
      <c r="G2730" s="501"/>
      <c r="H2730" s="502"/>
      <c r="I2730" s="502"/>
      <c r="J2730" s="117"/>
    </row>
    <row r="2731" spans="1:10" x14ac:dyDescent="0.25">
      <c r="A2731" s="53"/>
      <c r="B2731" s="213">
        <f t="shared" ref="B2731:J2731" si="81">SUM(B2706:B2730)</f>
        <v>97</v>
      </c>
      <c r="C2731" s="213">
        <f t="shared" si="81"/>
        <v>163200</v>
      </c>
      <c r="D2731" s="213">
        <f t="shared" si="81"/>
        <v>881900</v>
      </c>
      <c r="E2731" s="213">
        <f t="shared" si="81"/>
        <v>15</v>
      </c>
      <c r="F2731" s="213">
        <f t="shared" si="81"/>
        <v>63500</v>
      </c>
      <c r="G2731" s="213"/>
      <c r="H2731" s="213">
        <f t="shared" si="81"/>
        <v>1</v>
      </c>
      <c r="I2731" s="213"/>
      <c r="J2731" s="213">
        <f t="shared" si="81"/>
        <v>7100</v>
      </c>
    </row>
    <row r="2732" spans="1:10" x14ac:dyDescent="0.25">
      <c r="A2732" s="489"/>
      <c r="B2732" s="490"/>
      <c r="C2732" s="490"/>
      <c r="D2732" s="490"/>
      <c r="E2732" s="490"/>
      <c r="F2732" s="490"/>
      <c r="G2732" s="490"/>
      <c r="H2732" s="490"/>
      <c r="I2732" s="490"/>
      <c r="J2732" s="490"/>
    </row>
    <row r="2733" spans="1:10" x14ac:dyDescent="0.25">
      <c r="A2733" s="491">
        <f>C2731</f>
        <v>163200</v>
      </c>
      <c r="B2733" s="492" t="s">
        <v>38</v>
      </c>
      <c r="C2733" s="2206" t="s">
        <v>1152</v>
      </c>
      <c r="D2733" s="2206"/>
      <c r="E2733" s="2206"/>
      <c r="F2733" s="493"/>
      <c r="G2733" s="493"/>
      <c r="H2733" s="493"/>
      <c r="I2733" s="493"/>
      <c r="J2733" s="493"/>
    </row>
    <row r="2736" spans="1:10" x14ac:dyDescent="0.25">
      <c r="A2736" s="2207" t="s">
        <v>1333</v>
      </c>
      <c r="B2736" s="2208"/>
      <c r="C2736" s="2208"/>
      <c r="D2736" s="2208"/>
      <c r="E2736" s="2208"/>
      <c r="F2736" s="2208"/>
      <c r="G2736" s="2208"/>
      <c r="H2736" s="2208"/>
      <c r="I2736" s="2208"/>
      <c r="J2736" s="2208"/>
    </row>
    <row r="2737" spans="1:11" x14ac:dyDescent="0.25">
      <c r="A2737" s="198" t="s">
        <v>14</v>
      </c>
      <c r="B2737" s="198" t="s">
        <v>5</v>
      </c>
      <c r="C2737" s="198" t="s">
        <v>10</v>
      </c>
      <c r="D2737" s="198" t="s">
        <v>11</v>
      </c>
      <c r="E2737" s="198" t="s">
        <v>753</v>
      </c>
      <c r="F2737" s="198" t="s">
        <v>27</v>
      </c>
      <c r="G2737" s="198"/>
      <c r="H2737" s="140" t="s">
        <v>33</v>
      </c>
      <c r="I2737" s="140"/>
      <c r="J2737" s="198" t="s">
        <v>32</v>
      </c>
    </row>
    <row r="2738" spans="1:11" x14ac:dyDescent="0.25">
      <c r="A2738" s="504" t="s">
        <v>1334</v>
      </c>
      <c r="B2738" s="480">
        <v>1</v>
      </c>
      <c r="C2738" s="480">
        <v>18500</v>
      </c>
      <c r="D2738" s="480"/>
      <c r="E2738" s="480">
        <v>1</v>
      </c>
      <c r="F2738" s="480">
        <v>4500</v>
      </c>
      <c r="G2738" s="480"/>
      <c r="H2738" s="240">
        <v>1</v>
      </c>
      <c r="I2738" s="240"/>
      <c r="J2738" s="117">
        <v>4500</v>
      </c>
    </row>
    <row r="2739" spans="1:11" x14ac:dyDescent="0.25">
      <c r="A2739" s="504" t="s">
        <v>1335</v>
      </c>
      <c r="B2739" s="480">
        <v>1</v>
      </c>
      <c r="C2739" s="480">
        <v>10500</v>
      </c>
      <c r="D2739" s="480"/>
      <c r="E2739" s="480">
        <v>1</v>
      </c>
      <c r="F2739" s="480">
        <v>4000</v>
      </c>
      <c r="G2739" s="480"/>
      <c r="H2739" s="240" t="s">
        <v>1168</v>
      </c>
      <c r="I2739" s="240"/>
      <c r="J2739" s="117">
        <v>500</v>
      </c>
    </row>
    <row r="2740" spans="1:11" x14ac:dyDescent="0.25">
      <c r="A2740" s="504" t="s">
        <v>1336</v>
      </c>
      <c r="B2740" s="480">
        <v>1</v>
      </c>
      <c r="C2740" s="480">
        <v>6500</v>
      </c>
      <c r="D2740" s="480"/>
      <c r="E2740" s="480"/>
      <c r="F2740" s="480"/>
      <c r="G2740" s="480"/>
      <c r="H2740" s="240" t="s">
        <v>109</v>
      </c>
      <c r="I2740" s="240"/>
      <c r="J2740" s="117">
        <v>2100</v>
      </c>
    </row>
    <row r="2741" spans="1:11" x14ac:dyDescent="0.25">
      <c r="A2741" s="99" t="s">
        <v>1337</v>
      </c>
      <c r="B2741" s="116">
        <v>2</v>
      </c>
      <c r="C2741" s="117"/>
      <c r="D2741" s="480">
        <v>73700</v>
      </c>
      <c r="E2741" s="480"/>
      <c r="F2741" s="480"/>
      <c r="G2741" s="480"/>
      <c r="H2741" s="494"/>
      <c r="I2741" s="494"/>
      <c r="J2741" s="116"/>
    </row>
    <row r="2742" spans="1:11" x14ac:dyDescent="0.25">
      <c r="A2742" s="504" t="s">
        <v>439</v>
      </c>
      <c r="B2742" s="480">
        <v>1</v>
      </c>
      <c r="C2742" s="480">
        <v>21900</v>
      </c>
      <c r="D2742" s="480"/>
      <c r="E2742" s="480">
        <v>1</v>
      </c>
      <c r="F2742" s="480">
        <v>5000</v>
      </c>
      <c r="G2742" s="480"/>
      <c r="H2742" s="494"/>
      <c r="I2742" s="494"/>
      <c r="J2742" s="116"/>
    </row>
    <row r="2743" spans="1:11" x14ac:dyDescent="0.25">
      <c r="A2743" s="504" t="s">
        <v>1336</v>
      </c>
      <c r="B2743" s="480">
        <v>1</v>
      </c>
      <c r="C2743" s="480">
        <v>6500</v>
      </c>
      <c r="D2743" s="480"/>
      <c r="E2743" s="480"/>
      <c r="F2743" s="480"/>
      <c r="G2743" s="480"/>
      <c r="H2743" s="240">
        <v>1</v>
      </c>
      <c r="I2743" s="240"/>
      <c r="J2743" s="117">
        <v>4000</v>
      </c>
    </row>
    <row r="2744" spans="1:11" x14ac:dyDescent="0.25">
      <c r="A2744" s="504" t="s">
        <v>355</v>
      </c>
      <c r="B2744" s="480">
        <v>1</v>
      </c>
      <c r="C2744" s="480"/>
      <c r="D2744" s="480">
        <v>12500</v>
      </c>
      <c r="E2744" s="480">
        <v>1</v>
      </c>
      <c r="F2744" s="480">
        <v>4000</v>
      </c>
      <c r="G2744" s="480"/>
      <c r="H2744" s="482"/>
      <c r="I2744" s="482"/>
      <c r="J2744" s="117" t="s">
        <v>1088</v>
      </c>
    </row>
    <row r="2745" spans="1:11" x14ac:dyDescent="0.25">
      <c r="A2745" s="504" t="s">
        <v>409</v>
      </c>
      <c r="B2745" s="480">
        <v>1</v>
      </c>
      <c r="C2745" s="480">
        <v>21000</v>
      </c>
      <c r="D2745" s="480"/>
      <c r="E2745" s="480">
        <v>1</v>
      </c>
      <c r="F2745" s="480">
        <v>4500</v>
      </c>
      <c r="G2745" s="480"/>
      <c r="H2745" s="482"/>
      <c r="I2745" s="482"/>
      <c r="J2745" s="117"/>
    </row>
    <row r="2746" spans="1:11" x14ac:dyDescent="0.25">
      <c r="A2746" s="504" t="s">
        <v>1336</v>
      </c>
      <c r="B2746" s="480">
        <v>1</v>
      </c>
      <c r="C2746" s="480">
        <v>6500</v>
      </c>
      <c r="D2746" s="480"/>
      <c r="E2746" s="480"/>
      <c r="F2746" s="480"/>
      <c r="G2746" s="480"/>
      <c r="H2746" s="482"/>
      <c r="I2746" s="482"/>
      <c r="J2746" s="117"/>
    </row>
    <row r="2747" spans="1:11" x14ac:dyDescent="0.25">
      <c r="A2747" s="504" t="s">
        <v>355</v>
      </c>
      <c r="B2747" s="480">
        <v>1</v>
      </c>
      <c r="C2747" s="480">
        <v>12500</v>
      </c>
      <c r="D2747" s="480"/>
      <c r="E2747" s="480">
        <v>1</v>
      </c>
      <c r="F2747" s="480">
        <v>4000</v>
      </c>
      <c r="G2747" s="480"/>
      <c r="H2747" s="482"/>
      <c r="I2747" s="482"/>
      <c r="J2747" s="117"/>
    </row>
    <row r="2748" spans="1:11" x14ac:dyDescent="0.25">
      <c r="A2748" s="504" t="s">
        <v>1338</v>
      </c>
      <c r="B2748" s="480">
        <v>1</v>
      </c>
      <c r="C2748" s="480">
        <v>14100</v>
      </c>
      <c r="E2748" s="480">
        <v>1</v>
      </c>
      <c r="F2748" s="480">
        <v>4500</v>
      </c>
      <c r="G2748" s="480"/>
      <c r="H2748" s="482"/>
      <c r="I2748" s="482"/>
      <c r="J2748" s="117"/>
    </row>
    <row r="2749" spans="1:11" x14ac:dyDescent="0.25">
      <c r="A2749" s="504" t="s">
        <v>355</v>
      </c>
      <c r="B2749" s="480">
        <v>1</v>
      </c>
      <c r="C2749" s="480">
        <v>13000</v>
      </c>
      <c r="D2749" s="480"/>
      <c r="E2749" s="480">
        <v>1</v>
      </c>
      <c r="F2749" s="480">
        <v>4500</v>
      </c>
      <c r="G2749" s="480"/>
      <c r="H2749" s="482"/>
      <c r="I2749" s="482"/>
      <c r="J2749" s="117" t="s">
        <v>1339</v>
      </c>
    </row>
    <row r="2750" spans="1:11" x14ac:dyDescent="0.25">
      <c r="A2750" s="499"/>
      <c r="B2750" s="379"/>
      <c r="C2750" s="379"/>
      <c r="D2750" s="379"/>
      <c r="E2750" s="379"/>
      <c r="F2750" s="379"/>
      <c r="G2750" s="379"/>
      <c r="H2750" s="487"/>
      <c r="I2750" s="487"/>
      <c r="J2750" s="488"/>
    </row>
    <row r="2751" spans="1:11" x14ac:dyDescent="0.25">
      <c r="A2751" s="53"/>
      <c r="B2751" s="213">
        <f t="shared" ref="B2751:J2751" si="82">SUM(B2738:B2750)</f>
        <v>13</v>
      </c>
      <c r="C2751" s="213">
        <f t="shared" si="82"/>
        <v>131000</v>
      </c>
      <c r="D2751" s="213">
        <f t="shared" si="82"/>
        <v>86200</v>
      </c>
      <c r="E2751" s="213">
        <f t="shared" si="82"/>
        <v>8</v>
      </c>
      <c r="F2751" s="213">
        <f t="shared" si="82"/>
        <v>35000</v>
      </c>
      <c r="G2751" s="213"/>
      <c r="H2751" s="213">
        <f t="shared" si="82"/>
        <v>2</v>
      </c>
      <c r="I2751" s="213"/>
      <c r="J2751" s="213">
        <f t="shared" si="82"/>
        <v>11100</v>
      </c>
      <c r="K2751" s="18">
        <f>A2753-J2738-J2739-J2740-J2743</f>
        <v>119900</v>
      </c>
    </row>
    <row r="2752" spans="1:11" x14ac:dyDescent="0.25">
      <c r="A2752" s="489"/>
      <c r="B2752" s="490"/>
      <c r="C2752" s="490"/>
      <c r="D2752" s="490"/>
      <c r="E2752" s="490"/>
      <c r="F2752" s="490"/>
      <c r="G2752" s="490"/>
      <c r="H2752" s="490"/>
      <c r="I2752" s="490"/>
      <c r="J2752" s="490"/>
    </row>
    <row r="2753" spans="1:12" x14ac:dyDescent="0.25">
      <c r="A2753" s="491">
        <f>C2751</f>
        <v>131000</v>
      </c>
      <c r="B2753" s="492" t="s">
        <v>38</v>
      </c>
      <c r="C2753" s="2206" t="s">
        <v>1277</v>
      </c>
      <c r="D2753" s="2206"/>
      <c r="E2753" s="2206"/>
      <c r="F2753" s="493"/>
      <c r="G2753" s="493"/>
      <c r="H2753" s="493"/>
      <c r="I2753" s="493"/>
      <c r="J2753" s="493"/>
    </row>
    <row r="2756" spans="1:12" x14ac:dyDescent="0.25">
      <c r="A2756" s="2207" t="s">
        <v>1340</v>
      </c>
      <c r="B2756" s="2208"/>
      <c r="C2756" s="2208"/>
      <c r="D2756" s="2208"/>
      <c r="E2756" s="2208"/>
      <c r="F2756" s="2208"/>
      <c r="G2756" s="2208"/>
      <c r="H2756" s="2208"/>
      <c r="I2756" s="2208"/>
      <c r="J2756" s="2208"/>
    </row>
    <row r="2757" spans="1:12" x14ac:dyDescent="0.25">
      <c r="A2757" s="198" t="s">
        <v>14</v>
      </c>
      <c r="B2757" s="198" t="s">
        <v>5</v>
      </c>
      <c r="C2757" s="198" t="s">
        <v>10</v>
      </c>
      <c r="D2757" s="198" t="s">
        <v>11</v>
      </c>
      <c r="E2757" s="198" t="s">
        <v>753</v>
      </c>
      <c r="F2757" s="198" t="s">
        <v>27</v>
      </c>
      <c r="G2757" s="198"/>
      <c r="H2757" s="140" t="s">
        <v>33</v>
      </c>
      <c r="I2757" s="140"/>
      <c r="J2757" s="198" t="s">
        <v>32</v>
      </c>
    </row>
    <row r="2758" spans="1:12" x14ac:dyDescent="0.25">
      <c r="A2758" s="505" t="s">
        <v>1341</v>
      </c>
      <c r="B2758" s="480">
        <v>1</v>
      </c>
      <c r="C2758" s="480">
        <v>15000</v>
      </c>
      <c r="D2758" s="480"/>
      <c r="E2758" s="480"/>
      <c r="F2758" s="480"/>
      <c r="G2758" s="480"/>
      <c r="H2758" s="240">
        <v>1</v>
      </c>
      <c r="I2758" s="240"/>
      <c r="J2758" s="117">
        <v>4500</v>
      </c>
    </row>
    <row r="2759" spans="1:12" x14ac:dyDescent="0.25">
      <c r="A2759" s="505" t="s">
        <v>1098</v>
      </c>
      <c r="B2759" s="480">
        <v>1</v>
      </c>
      <c r="C2759" s="480">
        <v>18600</v>
      </c>
      <c r="D2759" s="480"/>
      <c r="E2759" s="480"/>
      <c r="F2759" s="480"/>
      <c r="G2759" s="480"/>
      <c r="H2759" s="240" t="s">
        <v>109</v>
      </c>
      <c r="I2759" s="240"/>
      <c r="J2759" s="117">
        <v>2100</v>
      </c>
    </row>
    <row r="2760" spans="1:12" x14ac:dyDescent="0.25">
      <c r="A2760" s="505" t="s">
        <v>1195</v>
      </c>
      <c r="B2760" s="480">
        <v>1</v>
      </c>
      <c r="C2760" s="480">
        <v>45000</v>
      </c>
      <c r="D2760" s="480"/>
      <c r="E2760" s="480">
        <v>1</v>
      </c>
      <c r="F2760" s="480">
        <v>5000</v>
      </c>
      <c r="G2760" s="480"/>
      <c r="H2760" s="240">
        <v>1</v>
      </c>
      <c r="I2760" s="240"/>
      <c r="J2760" s="117">
        <v>4000</v>
      </c>
    </row>
    <row r="2761" spans="1:12" x14ac:dyDescent="0.25">
      <c r="A2761" s="99" t="s">
        <v>1342</v>
      </c>
      <c r="B2761" s="116">
        <v>1</v>
      </c>
      <c r="C2761" s="116">
        <v>9800</v>
      </c>
      <c r="D2761" s="480"/>
      <c r="E2761" s="480">
        <v>1</v>
      </c>
      <c r="F2761" s="480">
        <v>4000</v>
      </c>
      <c r="G2761" s="480"/>
      <c r="H2761" s="494"/>
      <c r="I2761" s="494"/>
      <c r="J2761" s="116"/>
    </row>
    <row r="2762" spans="1:12" x14ac:dyDescent="0.25">
      <c r="A2762" s="505" t="s">
        <v>1343</v>
      </c>
      <c r="B2762" s="480">
        <v>1</v>
      </c>
      <c r="C2762" s="480">
        <v>18800</v>
      </c>
      <c r="D2762" s="480"/>
      <c r="E2762" s="480"/>
      <c r="F2762" s="480"/>
      <c r="G2762" s="480"/>
      <c r="H2762" s="494"/>
      <c r="I2762" s="494"/>
      <c r="J2762" s="116"/>
    </row>
    <row r="2763" spans="1:12" x14ac:dyDescent="0.25">
      <c r="A2763" s="505" t="s">
        <v>1344</v>
      </c>
      <c r="B2763" s="480">
        <v>1</v>
      </c>
      <c r="C2763" s="480">
        <v>29500</v>
      </c>
      <c r="D2763" s="480"/>
      <c r="E2763" s="480">
        <v>1</v>
      </c>
      <c r="F2763" s="480">
        <v>5000</v>
      </c>
      <c r="G2763" s="480"/>
      <c r="H2763" s="240"/>
      <c r="I2763" s="240"/>
      <c r="J2763" s="117"/>
    </row>
    <row r="2764" spans="1:12" x14ac:dyDescent="0.25">
      <c r="A2764" s="505" t="s">
        <v>1097</v>
      </c>
      <c r="B2764" s="480">
        <v>1</v>
      </c>
      <c r="C2764" s="480"/>
      <c r="D2764" s="480">
        <v>13800</v>
      </c>
      <c r="E2764" s="480"/>
      <c r="F2764" s="480"/>
      <c r="G2764" s="480"/>
      <c r="H2764" s="482"/>
      <c r="I2764" s="482"/>
      <c r="J2764" s="117" t="s">
        <v>1088</v>
      </c>
    </row>
    <row r="2765" spans="1:12" x14ac:dyDescent="0.25">
      <c r="A2765" s="504"/>
      <c r="B2765" s="480"/>
      <c r="C2765" s="480"/>
      <c r="D2765" s="480"/>
      <c r="E2765" s="480"/>
      <c r="F2765" s="480"/>
      <c r="G2765" s="480"/>
      <c r="H2765" s="482"/>
      <c r="I2765" s="482"/>
      <c r="J2765" s="117"/>
    </row>
    <row r="2766" spans="1:12" x14ac:dyDescent="0.25">
      <c r="A2766" s="53"/>
      <c r="B2766" s="213">
        <f t="shared" ref="B2766:J2766" si="83">SUM(B2758:B2765)</f>
        <v>7</v>
      </c>
      <c r="C2766" s="213">
        <f t="shared" si="83"/>
        <v>136700</v>
      </c>
      <c r="D2766" s="213">
        <f t="shared" si="83"/>
        <v>13800</v>
      </c>
      <c r="E2766" s="213">
        <f t="shared" si="83"/>
        <v>3</v>
      </c>
      <c r="F2766" s="213">
        <f t="shared" si="83"/>
        <v>14000</v>
      </c>
      <c r="G2766" s="213"/>
      <c r="H2766" s="213">
        <f t="shared" si="83"/>
        <v>2</v>
      </c>
      <c r="I2766" s="213"/>
      <c r="J2766" s="213">
        <f t="shared" si="83"/>
        <v>10600</v>
      </c>
      <c r="K2766" s="18">
        <f>A2768-J2758-J2759-J2760</f>
        <v>126100</v>
      </c>
    </row>
    <row r="2767" spans="1:12" x14ac:dyDescent="0.25">
      <c r="A2767" s="489"/>
      <c r="B2767" s="490"/>
      <c r="C2767" s="490"/>
      <c r="D2767" s="490"/>
      <c r="E2767" s="490"/>
      <c r="F2767" s="490"/>
      <c r="G2767" s="490"/>
      <c r="H2767" s="490"/>
      <c r="I2767" s="490"/>
      <c r="J2767" s="490"/>
    </row>
    <row r="2768" spans="1:12" x14ac:dyDescent="0.25">
      <c r="A2768" s="491">
        <f>C2766</f>
        <v>136700</v>
      </c>
      <c r="B2768" s="492" t="s">
        <v>38</v>
      </c>
      <c r="C2768" s="2206" t="s">
        <v>1277</v>
      </c>
      <c r="D2768" s="2206"/>
      <c r="E2768" s="2206"/>
      <c r="F2768" s="493"/>
      <c r="G2768" s="493"/>
      <c r="H2768" s="493"/>
      <c r="I2768" s="493"/>
      <c r="J2768" s="493"/>
      <c r="L2768" s="18">
        <f>B2766+B2751+B2731+B2699+B2679+L2660</f>
        <v>440</v>
      </c>
    </row>
    <row r="2771" spans="1:10" x14ac:dyDescent="0.25">
      <c r="A2771" s="2207" t="s">
        <v>1345</v>
      </c>
      <c r="B2771" s="2208"/>
      <c r="C2771" s="2208"/>
      <c r="D2771" s="2208"/>
      <c r="E2771" s="2208"/>
      <c r="F2771" s="2208"/>
      <c r="G2771" s="2208"/>
      <c r="H2771" s="2208"/>
      <c r="I2771" s="2208"/>
      <c r="J2771" s="2208"/>
    </row>
    <row r="2772" spans="1:10" x14ac:dyDescent="0.25">
      <c r="A2772" s="198" t="s">
        <v>14</v>
      </c>
      <c r="B2772" s="198" t="s">
        <v>5</v>
      </c>
      <c r="C2772" s="198" t="s">
        <v>10</v>
      </c>
      <c r="D2772" s="198" t="s">
        <v>11</v>
      </c>
      <c r="E2772" s="198" t="s">
        <v>753</v>
      </c>
      <c r="F2772" s="198" t="s">
        <v>27</v>
      </c>
      <c r="G2772" s="198"/>
      <c r="H2772" s="140" t="s">
        <v>33</v>
      </c>
      <c r="I2772" s="140"/>
      <c r="J2772" s="198" t="s">
        <v>32</v>
      </c>
    </row>
    <row r="2773" spans="1:10" x14ac:dyDescent="0.25">
      <c r="A2773" s="508" t="s">
        <v>245</v>
      </c>
      <c r="B2773" s="480">
        <v>1</v>
      </c>
      <c r="C2773" s="480">
        <v>26500</v>
      </c>
      <c r="D2773" s="480"/>
      <c r="E2773" s="480"/>
      <c r="F2773" s="480"/>
      <c r="G2773" s="480"/>
      <c r="H2773" s="511">
        <v>1</v>
      </c>
      <c r="I2773" s="511"/>
      <c r="J2773" s="512">
        <v>2000</v>
      </c>
    </row>
    <row r="2774" spans="1:10" x14ac:dyDescent="0.25">
      <c r="A2774" s="508" t="s">
        <v>392</v>
      </c>
      <c r="B2774" s="480">
        <v>1</v>
      </c>
      <c r="C2774" s="480"/>
      <c r="D2774" s="480"/>
      <c r="E2774" s="480"/>
      <c r="F2774" s="480"/>
      <c r="G2774" s="480"/>
      <c r="H2774" s="511"/>
      <c r="I2774" s="511"/>
      <c r="J2774" s="512" t="s">
        <v>1346</v>
      </c>
    </row>
    <row r="2775" spans="1:10" x14ac:dyDescent="0.25">
      <c r="A2775" s="508" t="s">
        <v>392</v>
      </c>
      <c r="B2775" s="480">
        <v>2</v>
      </c>
      <c r="C2775" s="480">
        <v>98000</v>
      </c>
      <c r="D2775" s="480"/>
      <c r="E2775" s="480"/>
      <c r="F2775" s="480"/>
      <c r="G2775" s="480"/>
      <c r="H2775" s="511" t="s">
        <v>109</v>
      </c>
      <c r="I2775" s="511"/>
      <c r="J2775" s="512">
        <v>4900</v>
      </c>
    </row>
    <row r="2776" spans="1:10" x14ac:dyDescent="0.25">
      <c r="A2776" s="99" t="s">
        <v>1347</v>
      </c>
      <c r="B2776" s="116">
        <v>1</v>
      </c>
      <c r="C2776" s="117"/>
      <c r="D2776" s="480">
        <v>30000</v>
      </c>
      <c r="E2776" s="480">
        <v>1</v>
      </c>
      <c r="F2776" s="480">
        <v>4500</v>
      </c>
      <c r="G2776" s="480"/>
      <c r="H2776" s="240">
        <v>1</v>
      </c>
      <c r="I2776" s="240"/>
      <c r="J2776" s="117">
        <v>4500</v>
      </c>
    </row>
    <row r="2777" spans="1:10" ht="30" x14ac:dyDescent="0.25">
      <c r="A2777" s="508" t="s">
        <v>260</v>
      </c>
      <c r="B2777" s="480">
        <v>1</v>
      </c>
      <c r="C2777" s="480">
        <v>12000</v>
      </c>
      <c r="D2777" s="480"/>
      <c r="E2777" s="480">
        <v>1</v>
      </c>
      <c r="F2777" s="480">
        <v>4000</v>
      </c>
      <c r="G2777" s="480"/>
      <c r="H2777" s="240" t="s">
        <v>1357</v>
      </c>
      <c r="I2777" s="240"/>
      <c r="J2777" s="117">
        <v>2080</v>
      </c>
    </row>
    <row r="2778" spans="1:10" x14ac:dyDescent="0.25">
      <c r="A2778" s="508" t="s">
        <v>1348</v>
      </c>
      <c r="B2778" s="480">
        <v>1</v>
      </c>
      <c r="C2778" s="480">
        <v>20000</v>
      </c>
      <c r="D2778" s="480"/>
      <c r="E2778" s="480"/>
      <c r="F2778" s="480"/>
      <c r="G2778" s="480"/>
      <c r="H2778" s="240" t="s">
        <v>1168</v>
      </c>
      <c r="I2778" s="240"/>
      <c r="J2778" s="117">
        <v>200</v>
      </c>
    </row>
    <row r="2779" spans="1:10" x14ac:dyDescent="0.25">
      <c r="A2779" s="508" t="s">
        <v>247</v>
      </c>
      <c r="B2779" s="480">
        <v>1</v>
      </c>
      <c r="C2779" s="480"/>
      <c r="D2779" s="480">
        <v>24600</v>
      </c>
      <c r="E2779" s="480"/>
      <c r="F2779" s="480"/>
      <c r="G2779" s="480"/>
      <c r="H2779" s="482"/>
      <c r="I2779" s="482"/>
      <c r="J2779" s="117"/>
    </row>
    <row r="2780" spans="1:10" x14ac:dyDescent="0.25">
      <c r="A2780" s="508" t="s">
        <v>389</v>
      </c>
      <c r="B2780" s="480">
        <v>1</v>
      </c>
      <c r="C2780" s="480">
        <v>14800</v>
      </c>
      <c r="D2780" s="480"/>
      <c r="E2780" s="480">
        <v>1</v>
      </c>
      <c r="F2780" s="480">
        <v>4000</v>
      </c>
      <c r="G2780" s="480"/>
      <c r="H2780" s="482"/>
      <c r="I2780" s="482"/>
      <c r="J2780" s="117"/>
    </row>
    <row r="2781" spans="1:10" x14ac:dyDescent="0.25">
      <c r="A2781" s="508" t="s">
        <v>454</v>
      </c>
      <c r="B2781" s="480">
        <v>1</v>
      </c>
      <c r="C2781" s="480">
        <v>19600</v>
      </c>
      <c r="D2781" s="480"/>
      <c r="E2781" s="480">
        <v>1</v>
      </c>
      <c r="F2781" s="480">
        <v>5000</v>
      </c>
      <c r="G2781" s="480"/>
      <c r="H2781" s="482"/>
      <c r="I2781" s="482"/>
      <c r="J2781" s="117"/>
    </row>
    <row r="2782" spans="1:10" x14ac:dyDescent="0.25">
      <c r="A2782" s="508" t="s">
        <v>1349</v>
      </c>
      <c r="B2782" s="480">
        <v>1</v>
      </c>
      <c r="C2782" s="480"/>
      <c r="D2782" s="480">
        <v>28000</v>
      </c>
      <c r="E2782" s="480">
        <v>1</v>
      </c>
      <c r="F2782" s="480">
        <v>1500</v>
      </c>
      <c r="G2782" s="480"/>
      <c r="H2782" s="482"/>
      <c r="I2782" s="482"/>
      <c r="J2782" s="117"/>
    </row>
    <row r="2783" spans="1:10" x14ac:dyDescent="0.25">
      <c r="A2783" s="508" t="s">
        <v>1350</v>
      </c>
      <c r="B2783" s="480">
        <v>1</v>
      </c>
      <c r="C2783" s="480"/>
      <c r="D2783" s="1"/>
      <c r="E2783" s="480"/>
      <c r="F2783" s="480"/>
      <c r="G2783" s="480"/>
      <c r="H2783" s="482"/>
      <c r="I2783" s="482"/>
      <c r="J2783" s="117" t="s">
        <v>1351</v>
      </c>
    </row>
    <row r="2784" spans="1:10" x14ac:dyDescent="0.25">
      <c r="A2784" s="509" t="s">
        <v>1352</v>
      </c>
      <c r="B2784" s="480">
        <v>2</v>
      </c>
      <c r="C2784" s="480">
        <v>70000</v>
      </c>
      <c r="D2784" s="1"/>
      <c r="E2784" s="480"/>
      <c r="F2784" s="480"/>
      <c r="G2784" s="480"/>
      <c r="H2784" s="482"/>
      <c r="I2784" s="482"/>
      <c r="J2784" s="117"/>
    </row>
    <row r="2785" spans="1:12" x14ac:dyDescent="0.25">
      <c r="A2785" s="509" t="s">
        <v>1353</v>
      </c>
      <c r="B2785" s="480">
        <v>1</v>
      </c>
      <c r="C2785" s="480">
        <v>6500</v>
      </c>
      <c r="D2785" s="1"/>
      <c r="E2785" s="480"/>
      <c r="F2785" s="480"/>
      <c r="G2785" s="480"/>
      <c r="H2785" s="482"/>
      <c r="I2785" s="482"/>
      <c r="J2785" s="117"/>
    </row>
    <row r="2786" spans="1:12" x14ac:dyDescent="0.25">
      <c r="A2786" s="509" t="s">
        <v>252</v>
      </c>
      <c r="B2786" s="480">
        <v>1</v>
      </c>
      <c r="C2786" s="480">
        <v>20900</v>
      </c>
      <c r="D2786" s="1"/>
      <c r="E2786" s="480"/>
      <c r="F2786" s="480"/>
      <c r="G2786" s="480"/>
      <c r="H2786" s="482"/>
      <c r="I2786" s="482"/>
      <c r="J2786" s="117"/>
    </row>
    <row r="2787" spans="1:12" x14ac:dyDescent="0.25">
      <c r="A2787" s="509" t="s">
        <v>1354</v>
      </c>
      <c r="B2787" s="480">
        <v>1</v>
      </c>
      <c r="C2787" s="480">
        <v>11500</v>
      </c>
      <c r="D2787" s="1"/>
      <c r="E2787" s="480">
        <v>1</v>
      </c>
      <c r="F2787" s="480">
        <v>4000</v>
      </c>
      <c r="G2787" s="480"/>
      <c r="H2787" s="482"/>
      <c r="I2787" s="482"/>
      <c r="J2787" s="117"/>
      <c r="K2787">
        <v>200</v>
      </c>
    </row>
    <row r="2788" spans="1:12" x14ac:dyDescent="0.25">
      <c r="A2788" s="509" t="s">
        <v>1355</v>
      </c>
      <c r="B2788" s="480">
        <v>1</v>
      </c>
      <c r="C2788" s="480">
        <v>14500</v>
      </c>
      <c r="D2788" s="106">
        <v>10000</v>
      </c>
      <c r="E2788" s="480">
        <v>1</v>
      </c>
      <c r="F2788" s="480">
        <v>4000</v>
      </c>
      <c r="G2788" s="480"/>
      <c r="H2788" s="482"/>
      <c r="I2788" s="482"/>
      <c r="J2788" s="117"/>
      <c r="K2788">
        <v>2080</v>
      </c>
    </row>
    <row r="2789" spans="1:12" x14ac:dyDescent="0.25">
      <c r="A2789" s="509" t="s">
        <v>1355</v>
      </c>
      <c r="B2789" s="480">
        <v>1</v>
      </c>
      <c r="C2789" s="480">
        <v>28500</v>
      </c>
      <c r="D2789" s="480"/>
      <c r="E2789" s="480"/>
      <c r="F2789" s="480"/>
      <c r="G2789" s="480"/>
      <c r="H2789" s="482"/>
      <c r="I2789" s="482"/>
      <c r="J2789" s="117"/>
      <c r="K2789">
        <v>4500</v>
      </c>
    </row>
    <row r="2790" spans="1:12" x14ac:dyDescent="0.25">
      <c r="A2790" s="510" t="s">
        <v>1356</v>
      </c>
      <c r="B2790" s="480">
        <v>1</v>
      </c>
      <c r="C2790" s="480">
        <v>13400</v>
      </c>
      <c r="D2790" s="480"/>
      <c r="E2790" s="480">
        <v>1</v>
      </c>
      <c r="F2790" s="480">
        <v>4500</v>
      </c>
      <c r="G2790" s="480"/>
      <c r="H2790" s="482"/>
      <c r="I2790" s="482"/>
      <c r="J2790" s="117"/>
    </row>
    <row r="2791" spans="1:12" x14ac:dyDescent="0.25">
      <c r="A2791" s="53"/>
      <c r="B2791" s="213">
        <f t="shared" ref="B2791:J2791" si="84">SUM(B2773:B2790)</f>
        <v>20</v>
      </c>
      <c r="C2791" s="213">
        <f t="shared" si="84"/>
        <v>356200</v>
      </c>
      <c r="D2791" s="213">
        <f t="shared" si="84"/>
        <v>92600</v>
      </c>
      <c r="E2791" s="213">
        <f t="shared" si="84"/>
        <v>8</v>
      </c>
      <c r="F2791" s="213">
        <f t="shared" si="84"/>
        <v>31500</v>
      </c>
      <c r="G2791" s="213"/>
      <c r="H2791" s="213">
        <f t="shared" si="84"/>
        <v>2</v>
      </c>
      <c r="I2791" s="213"/>
      <c r="J2791" s="213">
        <f t="shared" si="84"/>
        <v>13680</v>
      </c>
    </row>
    <row r="2792" spans="1:12" x14ac:dyDescent="0.25">
      <c r="A2792" s="489"/>
      <c r="B2792" s="490"/>
      <c r="C2792" s="490"/>
      <c r="D2792" s="490"/>
      <c r="E2792" s="490"/>
      <c r="F2792" s="490"/>
      <c r="G2792" s="490"/>
      <c r="H2792" s="490"/>
      <c r="I2792" s="490"/>
      <c r="J2792" s="490"/>
      <c r="K2792" s="18">
        <f>A2793-K2787-K2788-K2789</f>
        <v>349420</v>
      </c>
    </row>
    <row r="2793" spans="1:12" x14ac:dyDescent="0.25">
      <c r="A2793" s="491">
        <f>C2791</f>
        <v>356200</v>
      </c>
      <c r="B2793" s="492" t="s">
        <v>38</v>
      </c>
      <c r="C2793" s="2206" t="s">
        <v>1277</v>
      </c>
      <c r="D2793" s="2206"/>
      <c r="E2793" s="2206"/>
      <c r="F2793" s="493"/>
      <c r="G2793" s="493"/>
      <c r="H2793" s="493"/>
      <c r="I2793" s="493"/>
      <c r="J2793" s="493"/>
      <c r="L2793" s="18">
        <f>B2791+L2768</f>
        <v>460</v>
      </c>
    </row>
    <row r="2796" spans="1:12" x14ac:dyDescent="0.25">
      <c r="A2796" s="2207" t="s">
        <v>1358</v>
      </c>
      <c r="B2796" s="2208"/>
      <c r="C2796" s="2208"/>
      <c r="D2796" s="2208"/>
      <c r="E2796" s="2208"/>
      <c r="F2796" s="2208"/>
      <c r="G2796" s="2208"/>
      <c r="H2796" s="2208"/>
      <c r="I2796" s="2208"/>
      <c r="J2796" s="2208"/>
    </row>
    <row r="2797" spans="1:12" x14ac:dyDescent="0.25">
      <c r="A2797" s="198" t="s">
        <v>14</v>
      </c>
      <c r="B2797" s="198" t="s">
        <v>5</v>
      </c>
      <c r="C2797" s="198" t="s">
        <v>10</v>
      </c>
      <c r="D2797" s="198" t="s">
        <v>11</v>
      </c>
      <c r="E2797" s="198" t="s">
        <v>753</v>
      </c>
      <c r="F2797" s="198" t="s">
        <v>27</v>
      </c>
      <c r="G2797" s="198"/>
      <c r="H2797" s="140" t="s">
        <v>33</v>
      </c>
      <c r="I2797" s="140"/>
      <c r="J2797" s="198" t="s">
        <v>32</v>
      </c>
    </row>
    <row r="2798" spans="1:12" x14ac:dyDescent="0.25">
      <c r="A2798" s="514" t="s">
        <v>260</v>
      </c>
      <c r="B2798" s="480">
        <v>1</v>
      </c>
      <c r="C2798" s="480">
        <v>11000</v>
      </c>
      <c r="D2798" s="480">
        <v>5000</v>
      </c>
      <c r="E2798" s="480"/>
      <c r="F2798" s="480"/>
      <c r="G2798" s="480"/>
      <c r="H2798" s="513" t="s">
        <v>109</v>
      </c>
      <c r="I2798" s="513"/>
      <c r="J2798" s="512">
        <v>4200</v>
      </c>
    </row>
    <row r="2799" spans="1:12" x14ac:dyDescent="0.25">
      <c r="A2799" s="514" t="s">
        <v>1359</v>
      </c>
      <c r="B2799" s="480">
        <v>1</v>
      </c>
      <c r="C2799" s="480">
        <v>17000</v>
      </c>
      <c r="D2799" s="480"/>
      <c r="E2799" s="480">
        <v>1</v>
      </c>
      <c r="F2799" s="480">
        <v>4000</v>
      </c>
      <c r="G2799" s="480"/>
      <c r="H2799" s="511">
        <v>1</v>
      </c>
      <c r="I2799" s="511"/>
      <c r="J2799" s="512">
        <v>5000</v>
      </c>
    </row>
    <row r="2800" spans="1:12" x14ac:dyDescent="0.25">
      <c r="A2800" s="514" t="s">
        <v>1360</v>
      </c>
      <c r="B2800" s="480">
        <v>1</v>
      </c>
      <c r="C2800" s="480"/>
      <c r="D2800" s="480">
        <v>23000</v>
      </c>
      <c r="E2800" s="480"/>
      <c r="F2800" s="480"/>
      <c r="G2800" s="480"/>
      <c r="H2800" s="516" t="s">
        <v>1365</v>
      </c>
      <c r="I2800" s="516"/>
      <c r="J2800" s="512">
        <v>700</v>
      </c>
    </row>
    <row r="2801" spans="1:12" ht="45" x14ac:dyDescent="0.25">
      <c r="A2801" s="99" t="s">
        <v>681</v>
      </c>
      <c r="B2801" s="116">
        <v>1</v>
      </c>
      <c r="C2801" s="117"/>
      <c r="D2801" s="480">
        <v>14500</v>
      </c>
      <c r="E2801" s="480">
        <v>1</v>
      </c>
      <c r="F2801" s="480">
        <v>4500</v>
      </c>
      <c r="G2801" s="480"/>
      <c r="H2801" s="240" t="s">
        <v>1364</v>
      </c>
      <c r="I2801" s="240"/>
      <c r="J2801" s="117">
        <v>500</v>
      </c>
    </row>
    <row r="2802" spans="1:12" x14ac:dyDescent="0.25">
      <c r="A2802" s="514" t="s">
        <v>141</v>
      </c>
      <c r="B2802" s="480">
        <v>1</v>
      </c>
      <c r="C2802" s="480"/>
      <c r="D2802" s="480">
        <v>21000</v>
      </c>
      <c r="E2802" s="480"/>
      <c r="F2802" s="480"/>
      <c r="G2802" s="480"/>
      <c r="H2802" s="240"/>
      <c r="I2802" s="240"/>
      <c r="J2802" s="117"/>
    </row>
    <row r="2803" spans="1:12" x14ac:dyDescent="0.25">
      <c r="A2803" s="514" t="s">
        <v>91</v>
      </c>
      <c r="B2803" s="480">
        <v>1</v>
      </c>
      <c r="C2803" s="480">
        <v>15500</v>
      </c>
      <c r="D2803" s="480"/>
      <c r="E2803" s="480">
        <v>1</v>
      </c>
      <c r="F2803" s="480">
        <v>4500</v>
      </c>
      <c r="G2803" s="480"/>
      <c r="H2803" s="240"/>
      <c r="I2803" s="240"/>
      <c r="J2803" s="117"/>
    </row>
    <row r="2804" spans="1:12" x14ac:dyDescent="0.25">
      <c r="A2804" s="514" t="s">
        <v>258</v>
      </c>
      <c r="B2804" s="480">
        <v>1</v>
      </c>
      <c r="C2804" s="480">
        <v>21900</v>
      </c>
      <c r="D2804" s="480"/>
      <c r="E2804" s="480">
        <v>1</v>
      </c>
      <c r="F2804" s="480">
        <v>5000</v>
      </c>
      <c r="G2804" s="480"/>
      <c r="H2804" s="482"/>
      <c r="I2804" s="482"/>
      <c r="J2804" s="117"/>
    </row>
    <row r="2805" spans="1:12" x14ac:dyDescent="0.25">
      <c r="A2805" s="514" t="s">
        <v>869</v>
      </c>
      <c r="B2805" s="480">
        <v>1</v>
      </c>
      <c r="C2805" s="480"/>
      <c r="D2805" s="480">
        <v>15000</v>
      </c>
      <c r="E2805" s="480"/>
      <c r="F2805" s="480"/>
      <c r="G2805" s="480"/>
      <c r="H2805" s="482"/>
      <c r="I2805" s="482"/>
      <c r="J2805" s="117"/>
    </row>
    <row r="2806" spans="1:12" x14ac:dyDescent="0.25">
      <c r="A2806" s="514" t="s">
        <v>1361</v>
      </c>
      <c r="B2806" s="480">
        <v>1</v>
      </c>
      <c r="C2806" s="480">
        <v>13600</v>
      </c>
      <c r="D2806" s="480"/>
      <c r="E2806" s="480">
        <v>1</v>
      </c>
      <c r="F2806" s="480">
        <v>5000</v>
      </c>
      <c r="G2806" s="480"/>
      <c r="H2806" s="482"/>
      <c r="I2806" s="482"/>
      <c r="J2806" s="117"/>
    </row>
    <row r="2807" spans="1:12" x14ac:dyDescent="0.25">
      <c r="A2807" s="514" t="s">
        <v>1362</v>
      </c>
      <c r="B2807" s="480">
        <v>1</v>
      </c>
      <c r="C2807" s="480">
        <v>13000</v>
      </c>
      <c r="D2807" s="480"/>
      <c r="E2807" s="480">
        <v>1</v>
      </c>
      <c r="F2807" s="480">
        <v>2000</v>
      </c>
      <c r="G2807" s="480"/>
      <c r="H2807" s="482"/>
      <c r="I2807" s="482"/>
      <c r="J2807" s="117"/>
    </row>
    <row r="2808" spans="1:12" x14ac:dyDescent="0.25">
      <c r="A2808" s="515" t="s">
        <v>314</v>
      </c>
      <c r="B2808" s="480">
        <v>1</v>
      </c>
      <c r="C2808" s="480">
        <v>41500</v>
      </c>
      <c r="D2808" s="480"/>
      <c r="E2808" s="480"/>
      <c r="F2808" s="480"/>
      <c r="G2808" s="480"/>
      <c r="H2808" s="482"/>
      <c r="I2808" s="482"/>
      <c r="J2808" s="117"/>
    </row>
    <row r="2809" spans="1:12" x14ac:dyDescent="0.25">
      <c r="A2809" s="515" t="s">
        <v>1363</v>
      </c>
      <c r="B2809" s="480">
        <v>2</v>
      </c>
      <c r="D2809" s="480">
        <v>29000</v>
      </c>
      <c r="E2809" s="480">
        <v>2</v>
      </c>
      <c r="F2809" s="480">
        <v>9000</v>
      </c>
      <c r="G2809" s="480"/>
      <c r="H2809" s="482"/>
      <c r="I2809" s="482"/>
      <c r="J2809" s="117"/>
    </row>
    <row r="2810" spans="1:12" x14ac:dyDescent="0.25">
      <c r="A2810" s="514"/>
      <c r="B2810" s="480"/>
      <c r="C2810" s="480"/>
      <c r="D2810" s="480"/>
      <c r="E2810" s="480"/>
      <c r="F2810" s="480"/>
      <c r="G2810" s="480"/>
      <c r="H2810" s="482"/>
      <c r="I2810" s="482"/>
      <c r="J2810" s="117"/>
    </row>
    <row r="2811" spans="1:12" x14ac:dyDescent="0.25">
      <c r="A2811" s="510"/>
      <c r="B2811" s="480"/>
      <c r="C2811" s="480"/>
      <c r="D2811" s="480"/>
      <c r="E2811" s="480"/>
      <c r="F2811" s="480"/>
      <c r="G2811" s="480"/>
      <c r="H2811" s="482"/>
      <c r="I2811" s="482"/>
      <c r="J2811" s="117"/>
    </row>
    <row r="2812" spans="1:12" x14ac:dyDescent="0.25">
      <c r="A2812" s="53"/>
      <c r="B2812" s="213">
        <f t="shared" ref="B2812:J2812" si="85">SUM(B2798:B2811)</f>
        <v>13</v>
      </c>
      <c r="C2812" s="213">
        <f t="shared" si="85"/>
        <v>133500</v>
      </c>
      <c r="D2812" s="213">
        <f t="shared" si="85"/>
        <v>107500</v>
      </c>
      <c r="E2812" s="213">
        <f t="shared" si="85"/>
        <v>8</v>
      </c>
      <c r="F2812" s="213">
        <f t="shared" si="85"/>
        <v>34000</v>
      </c>
      <c r="G2812" s="213"/>
      <c r="H2812" s="213">
        <f t="shared" si="85"/>
        <v>1</v>
      </c>
      <c r="I2812" s="213"/>
      <c r="J2812" s="213">
        <f t="shared" si="85"/>
        <v>10400</v>
      </c>
      <c r="L2812" s="18">
        <f>B2812+L2793</f>
        <v>473</v>
      </c>
    </row>
    <row r="2813" spans="1:12" x14ac:dyDescent="0.25">
      <c r="A2813" s="489"/>
      <c r="B2813" s="490"/>
      <c r="C2813" s="490"/>
      <c r="D2813" s="490"/>
      <c r="E2813" s="490"/>
      <c r="F2813" s="490"/>
      <c r="G2813" s="490"/>
      <c r="H2813" s="490"/>
      <c r="I2813" s="490"/>
      <c r="J2813" s="490"/>
      <c r="K2813" s="18"/>
    </row>
    <row r="2814" spans="1:12" x14ac:dyDescent="0.25">
      <c r="A2814" s="491">
        <f>C2812</f>
        <v>133500</v>
      </c>
      <c r="B2814" s="492" t="s">
        <v>38</v>
      </c>
      <c r="C2814" s="2206" t="s">
        <v>1277</v>
      </c>
      <c r="D2814" s="2206"/>
      <c r="E2814" s="2206"/>
      <c r="F2814" s="493"/>
      <c r="G2814" s="493"/>
      <c r="H2814" s="493"/>
      <c r="I2814" s="493"/>
      <c r="J2814" s="493"/>
      <c r="K2814" s="18">
        <f>A2814-J2799-J2800-J2801</f>
        <v>127300</v>
      </c>
    </row>
    <row r="2817" spans="1:10" x14ac:dyDescent="0.25">
      <c r="A2817" s="2207" t="s">
        <v>1366</v>
      </c>
      <c r="B2817" s="2208"/>
      <c r="C2817" s="2208"/>
      <c r="D2817" s="2208"/>
      <c r="E2817" s="2208"/>
      <c r="F2817" s="2208"/>
      <c r="G2817" s="2208"/>
      <c r="H2817" s="2208"/>
      <c r="I2817" s="2208"/>
      <c r="J2817" s="2208"/>
    </row>
    <row r="2818" spans="1:10" x14ac:dyDescent="0.25">
      <c r="A2818" s="198" t="s">
        <v>14</v>
      </c>
      <c r="B2818" s="198" t="s">
        <v>5</v>
      </c>
      <c r="C2818" s="198" t="s">
        <v>10</v>
      </c>
      <c r="D2818" s="198" t="s">
        <v>11</v>
      </c>
      <c r="E2818" s="198" t="s">
        <v>753</v>
      </c>
      <c r="F2818" s="198" t="s">
        <v>27</v>
      </c>
      <c r="G2818" s="198"/>
      <c r="H2818" s="140" t="s">
        <v>33</v>
      </c>
      <c r="I2818" s="140"/>
      <c r="J2818" s="198" t="s">
        <v>32</v>
      </c>
    </row>
    <row r="2819" spans="1:10" x14ac:dyDescent="0.25">
      <c r="A2819" s="517" t="s">
        <v>91</v>
      </c>
      <c r="B2819" s="480">
        <v>1</v>
      </c>
      <c r="C2819" s="480">
        <v>15500</v>
      </c>
      <c r="D2819" s="480"/>
      <c r="E2819" s="480">
        <v>1</v>
      </c>
      <c r="F2819" s="480">
        <v>4500</v>
      </c>
      <c r="G2819" s="480"/>
      <c r="H2819" s="513">
        <v>1</v>
      </c>
      <c r="I2819" s="513"/>
      <c r="J2819" s="512">
        <v>4500</v>
      </c>
    </row>
    <row r="2820" spans="1:10" x14ac:dyDescent="0.25">
      <c r="A2820" s="517" t="s">
        <v>549</v>
      </c>
      <c r="B2820" s="480">
        <v>1</v>
      </c>
      <c r="C2820" s="480">
        <v>12500</v>
      </c>
      <c r="D2820" s="480"/>
      <c r="E2820" s="480">
        <v>1</v>
      </c>
      <c r="F2820" s="480">
        <v>4000</v>
      </c>
      <c r="G2820" s="480"/>
      <c r="H2820" s="511">
        <v>1</v>
      </c>
      <c r="I2820" s="511"/>
      <c r="J2820" s="512">
        <v>5000</v>
      </c>
    </row>
    <row r="2821" spans="1:10" x14ac:dyDescent="0.25">
      <c r="A2821" s="517" t="s">
        <v>247</v>
      </c>
      <c r="B2821" s="480">
        <v>1</v>
      </c>
      <c r="C2821" s="480">
        <v>19600</v>
      </c>
      <c r="D2821" s="480"/>
      <c r="E2821" s="480">
        <v>1</v>
      </c>
      <c r="F2821" s="480">
        <v>5000</v>
      </c>
      <c r="G2821" s="480"/>
      <c r="H2821" s="518" t="s">
        <v>109</v>
      </c>
      <c r="I2821" s="518"/>
      <c r="J2821" s="512">
        <v>4900</v>
      </c>
    </row>
    <row r="2822" spans="1:10" x14ac:dyDescent="0.25">
      <c r="A2822" s="99" t="s">
        <v>1359</v>
      </c>
      <c r="B2822" s="116">
        <v>1</v>
      </c>
      <c r="C2822" s="117">
        <v>21000</v>
      </c>
      <c r="D2822" s="480"/>
      <c r="E2822" s="480"/>
      <c r="F2822" s="480"/>
      <c r="G2822" s="480"/>
      <c r="H2822" s="494">
        <v>1</v>
      </c>
      <c r="I2822" s="494"/>
      <c r="J2822" s="116">
        <v>4000</v>
      </c>
    </row>
    <row r="2823" spans="1:10" x14ac:dyDescent="0.25">
      <c r="A2823" s="517" t="s">
        <v>1266</v>
      </c>
      <c r="B2823" s="480">
        <v>1</v>
      </c>
      <c r="C2823" s="480">
        <v>9800</v>
      </c>
      <c r="D2823" s="480"/>
      <c r="E2823" s="480">
        <v>1</v>
      </c>
      <c r="F2823" s="480">
        <v>4000</v>
      </c>
      <c r="G2823" s="480"/>
      <c r="H2823" s="240"/>
      <c r="I2823" s="240"/>
      <c r="J2823" s="117"/>
    </row>
    <row r="2824" spans="1:10" x14ac:dyDescent="0.25">
      <c r="A2824" s="517" t="s">
        <v>217</v>
      </c>
      <c r="B2824" s="480">
        <v>2</v>
      </c>
      <c r="C2824" s="480"/>
      <c r="D2824" s="480">
        <v>52000</v>
      </c>
      <c r="E2824" s="480">
        <v>1</v>
      </c>
      <c r="F2824" s="480">
        <v>10000</v>
      </c>
      <c r="G2824" s="480"/>
      <c r="H2824" s="240"/>
      <c r="I2824" s="240"/>
      <c r="J2824" s="117"/>
    </row>
    <row r="2825" spans="1:10" x14ac:dyDescent="0.25">
      <c r="A2825" s="517" t="s">
        <v>613</v>
      </c>
      <c r="B2825" s="480">
        <v>1</v>
      </c>
      <c r="C2825" s="480">
        <v>25600</v>
      </c>
      <c r="D2825" s="480"/>
      <c r="E2825" s="480">
        <v>1</v>
      </c>
      <c r="F2825" s="480">
        <v>4000</v>
      </c>
      <c r="G2825" s="480"/>
      <c r="H2825" s="482"/>
      <c r="I2825" s="482"/>
      <c r="J2825" s="117"/>
    </row>
    <row r="2826" spans="1:10" x14ac:dyDescent="0.25">
      <c r="A2826" s="517" t="s">
        <v>1274</v>
      </c>
      <c r="B2826" s="480">
        <v>1</v>
      </c>
      <c r="C2826" s="480">
        <v>5200</v>
      </c>
      <c r="D2826" s="480"/>
      <c r="E2826" s="480"/>
      <c r="F2826" s="480"/>
      <c r="G2826" s="480"/>
      <c r="H2826" s="482"/>
      <c r="I2826" s="482"/>
      <c r="J2826" s="117"/>
    </row>
    <row r="2827" spans="1:10" x14ac:dyDescent="0.25">
      <c r="A2827" s="517" t="s">
        <v>258</v>
      </c>
      <c r="B2827" s="480">
        <v>1</v>
      </c>
      <c r="C2827" s="480">
        <v>21900</v>
      </c>
      <c r="D2827" s="480"/>
      <c r="E2827" s="480">
        <v>1</v>
      </c>
      <c r="F2827" s="480">
        <v>5000</v>
      </c>
      <c r="G2827" s="480"/>
      <c r="H2827" s="482"/>
      <c r="I2827" s="482"/>
      <c r="J2827" s="117"/>
    </row>
    <row r="2828" spans="1:10" x14ac:dyDescent="0.25">
      <c r="A2828" s="510"/>
      <c r="B2828" s="480"/>
      <c r="C2828" s="480"/>
      <c r="D2828" s="480"/>
      <c r="E2828" s="480"/>
      <c r="F2828" s="480"/>
      <c r="G2828" s="480"/>
      <c r="H2828" s="482"/>
      <c r="I2828" s="482"/>
      <c r="J2828" s="117"/>
    </row>
    <row r="2829" spans="1:10" x14ac:dyDescent="0.25">
      <c r="A2829" s="53"/>
      <c r="B2829" s="213">
        <f t="shared" ref="B2829:J2829" si="86">SUM(B2819:B2828)</f>
        <v>10</v>
      </c>
      <c r="C2829" s="213">
        <f t="shared" si="86"/>
        <v>131100</v>
      </c>
      <c r="D2829" s="213">
        <f t="shared" si="86"/>
        <v>52000</v>
      </c>
      <c r="E2829" s="213">
        <f t="shared" si="86"/>
        <v>7</v>
      </c>
      <c r="F2829" s="213">
        <f t="shared" si="86"/>
        <v>36500</v>
      </c>
      <c r="G2829" s="213"/>
      <c r="H2829" s="213">
        <f t="shared" si="86"/>
        <v>3</v>
      </c>
      <c r="I2829" s="213"/>
      <c r="J2829" s="213">
        <f t="shared" si="86"/>
        <v>18400</v>
      </c>
    </row>
    <row r="2830" spans="1:10" x14ac:dyDescent="0.25">
      <c r="A2830" s="489"/>
      <c r="B2830" s="490"/>
      <c r="C2830" s="490"/>
      <c r="D2830" s="490"/>
      <c r="E2830" s="490"/>
      <c r="F2830" s="490"/>
      <c r="G2830" s="490"/>
      <c r="H2830" s="490"/>
      <c r="I2830" s="490"/>
      <c r="J2830" s="490"/>
    </row>
    <row r="2831" spans="1:10" x14ac:dyDescent="0.25">
      <c r="A2831" s="491">
        <f>C2829</f>
        <v>131100</v>
      </c>
      <c r="B2831" s="492" t="s">
        <v>38</v>
      </c>
      <c r="C2831" s="2206" t="s">
        <v>1277</v>
      </c>
      <c r="D2831" s="2206"/>
      <c r="E2831" s="2206"/>
      <c r="F2831" s="493"/>
      <c r="G2831" s="493"/>
      <c r="H2831" s="493"/>
      <c r="I2831" s="493"/>
      <c r="J2831" s="493"/>
    </row>
    <row r="2834" spans="1:10" x14ac:dyDescent="0.25">
      <c r="A2834" s="2207" t="s">
        <v>1367</v>
      </c>
      <c r="B2834" s="2208"/>
      <c r="C2834" s="2208"/>
      <c r="D2834" s="2208"/>
      <c r="E2834" s="2208"/>
      <c r="F2834" s="2208"/>
      <c r="G2834" s="2208"/>
      <c r="H2834" s="2208"/>
      <c r="I2834" s="2208"/>
      <c r="J2834" s="2208"/>
    </row>
    <row r="2835" spans="1:10" x14ac:dyDescent="0.25">
      <c r="A2835" s="198" t="s">
        <v>14</v>
      </c>
      <c r="B2835" s="198" t="s">
        <v>5</v>
      </c>
      <c r="C2835" s="198" t="s">
        <v>10</v>
      </c>
      <c r="D2835" s="198" t="s">
        <v>11</v>
      </c>
      <c r="E2835" s="198" t="s">
        <v>753</v>
      </c>
      <c r="F2835" s="198" t="s">
        <v>27</v>
      </c>
      <c r="G2835" s="198"/>
      <c r="H2835" s="140" t="s">
        <v>33</v>
      </c>
      <c r="I2835" s="140"/>
      <c r="J2835" s="198" t="s">
        <v>32</v>
      </c>
    </row>
    <row r="2836" spans="1:10" x14ac:dyDescent="0.25">
      <c r="A2836" s="517" t="s">
        <v>1368</v>
      </c>
      <c r="B2836" s="480">
        <v>1</v>
      </c>
      <c r="C2836" s="480">
        <v>25000</v>
      </c>
      <c r="D2836" s="480"/>
      <c r="E2836" s="480">
        <v>1</v>
      </c>
      <c r="F2836" s="480">
        <v>2000</v>
      </c>
      <c r="G2836" s="480"/>
      <c r="H2836" s="513">
        <v>1</v>
      </c>
      <c r="I2836" s="513"/>
      <c r="J2836" s="512">
        <v>4000</v>
      </c>
    </row>
    <row r="2837" spans="1:10" x14ac:dyDescent="0.25">
      <c r="A2837" s="517" t="s">
        <v>392</v>
      </c>
      <c r="B2837" s="480">
        <v>2</v>
      </c>
      <c r="C2837" s="480"/>
      <c r="D2837" s="480">
        <v>98000</v>
      </c>
      <c r="E2837" s="480"/>
      <c r="F2837" s="480"/>
      <c r="G2837" s="480"/>
      <c r="H2837" s="518" t="s">
        <v>109</v>
      </c>
      <c r="I2837" s="518"/>
      <c r="J2837" s="512">
        <v>2800</v>
      </c>
    </row>
    <row r="2838" spans="1:10" x14ac:dyDescent="0.25">
      <c r="A2838" s="99" t="s">
        <v>348</v>
      </c>
      <c r="B2838" s="116">
        <v>1</v>
      </c>
      <c r="C2838" s="519">
        <v>41500</v>
      </c>
      <c r="D2838" s="519"/>
      <c r="E2838" s="519">
        <v>1</v>
      </c>
      <c r="F2838" s="519">
        <v>5000</v>
      </c>
      <c r="G2838" s="519"/>
      <c r="H2838" s="518">
        <v>1</v>
      </c>
      <c r="I2838" s="518"/>
      <c r="J2838" s="519">
        <v>5000</v>
      </c>
    </row>
    <row r="2839" spans="1:10" x14ac:dyDescent="0.25">
      <c r="A2839" s="517" t="s">
        <v>588</v>
      </c>
      <c r="B2839" s="480">
        <v>1</v>
      </c>
      <c r="C2839" s="519"/>
      <c r="D2839" s="519"/>
      <c r="E2839" s="519"/>
      <c r="F2839" s="519"/>
      <c r="G2839" s="519"/>
      <c r="H2839" s="518"/>
      <c r="I2839" s="518"/>
      <c r="J2839" s="519" t="s">
        <v>1369</v>
      </c>
    </row>
    <row r="2840" spans="1:10" x14ac:dyDescent="0.25">
      <c r="A2840" s="517" t="s">
        <v>467</v>
      </c>
      <c r="B2840" s="480">
        <v>1</v>
      </c>
      <c r="C2840" s="519"/>
      <c r="D2840" s="519">
        <v>16000</v>
      </c>
      <c r="E2840" s="519"/>
      <c r="F2840" s="519"/>
      <c r="G2840" s="519"/>
      <c r="H2840" s="240">
        <v>3</v>
      </c>
      <c r="I2840" s="240"/>
      <c r="J2840" s="117" t="s">
        <v>1374</v>
      </c>
    </row>
    <row r="2841" spans="1:10" x14ac:dyDescent="0.25">
      <c r="A2841" s="517" t="s">
        <v>588</v>
      </c>
      <c r="B2841" s="480">
        <v>1</v>
      </c>
      <c r="C2841" s="519">
        <v>11000</v>
      </c>
      <c r="D2841" s="519"/>
      <c r="E2841" s="519">
        <v>1</v>
      </c>
      <c r="F2841" s="519">
        <v>4000</v>
      </c>
      <c r="G2841" s="519"/>
      <c r="H2841" s="518"/>
      <c r="I2841" s="518"/>
      <c r="J2841" s="519"/>
    </row>
    <row r="2842" spans="1:10" x14ac:dyDescent="0.25">
      <c r="A2842" s="517" t="s">
        <v>94</v>
      </c>
      <c r="B2842" s="480">
        <v>1</v>
      </c>
      <c r="C2842" s="519">
        <v>28500</v>
      </c>
      <c r="D2842" s="519"/>
      <c r="E2842" s="519">
        <v>1</v>
      </c>
      <c r="F2842" s="519">
        <v>4500</v>
      </c>
      <c r="G2842" s="519"/>
      <c r="H2842" s="518"/>
      <c r="I2842" s="518"/>
      <c r="J2842" s="519"/>
    </row>
    <row r="2843" spans="1:10" x14ac:dyDescent="0.25">
      <c r="A2843" s="517" t="s">
        <v>549</v>
      </c>
      <c r="B2843" s="480">
        <v>1</v>
      </c>
      <c r="C2843" s="1"/>
      <c r="D2843" s="519">
        <v>12500</v>
      </c>
      <c r="E2843" s="519">
        <v>1</v>
      </c>
      <c r="F2843" s="519">
        <v>4000</v>
      </c>
      <c r="G2843" s="519"/>
      <c r="H2843" s="518"/>
      <c r="I2843" s="518"/>
      <c r="J2843" s="519"/>
    </row>
    <row r="2844" spans="1:10" x14ac:dyDescent="0.25">
      <c r="A2844" s="517" t="s">
        <v>681</v>
      </c>
      <c r="B2844" s="480">
        <v>2</v>
      </c>
      <c r="C2844" s="1"/>
      <c r="D2844" s="519">
        <v>29000</v>
      </c>
      <c r="E2844" s="519">
        <v>2</v>
      </c>
      <c r="F2844" s="519">
        <v>9000</v>
      </c>
      <c r="G2844" s="519"/>
      <c r="H2844" s="518"/>
      <c r="I2844" s="518"/>
      <c r="J2844" s="519"/>
    </row>
    <row r="2845" spans="1:10" x14ac:dyDescent="0.25">
      <c r="A2845" s="517" t="s">
        <v>683</v>
      </c>
      <c r="B2845" s="480">
        <v>1</v>
      </c>
      <c r="C2845" s="519">
        <v>19500</v>
      </c>
      <c r="D2845" s="519"/>
      <c r="E2845" s="519">
        <v>1</v>
      </c>
      <c r="F2845" s="519">
        <v>4500</v>
      </c>
      <c r="G2845" s="519"/>
      <c r="H2845" s="518"/>
      <c r="I2845" s="518"/>
      <c r="J2845" s="519"/>
    </row>
    <row r="2846" spans="1:10" x14ac:dyDescent="0.25">
      <c r="A2846" s="517" t="s">
        <v>252</v>
      </c>
      <c r="B2846" s="480">
        <v>1</v>
      </c>
      <c r="C2846" s="519">
        <v>20900</v>
      </c>
      <c r="D2846" s="519"/>
      <c r="E2846" s="519"/>
      <c r="F2846" s="519"/>
      <c r="G2846" s="519"/>
      <c r="H2846" s="518"/>
      <c r="I2846" s="518"/>
      <c r="J2846" s="519"/>
    </row>
    <row r="2847" spans="1:10" x14ac:dyDescent="0.25">
      <c r="A2847" s="517" t="s">
        <v>256</v>
      </c>
      <c r="B2847" s="480">
        <v>1</v>
      </c>
      <c r="C2847" s="519"/>
      <c r="D2847" s="519">
        <v>14500</v>
      </c>
      <c r="E2847" s="519">
        <v>1</v>
      </c>
      <c r="F2847" s="519">
        <v>4500</v>
      </c>
      <c r="G2847" s="519"/>
      <c r="H2847" s="518"/>
      <c r="I2847" s="518"/>
      <c r="J2847" s="519"/>
    </row>
    <row r="2848" spans="1:10" x14ac:dyDescent="0.25">
      <c r="A2848" s="517" t="s">
        <v>1370</v>
      </c>
      <c r="B2848" s="480">
        <v>1</v>
      </c>
      <c r="C2848" s="519">
        <v>41000</v>
      </c>
      <c r="D2848" s="519"/>
      <c r="E2848" s="519"/>
      <c r="F2848" s="519"/>
      <c r="G2848" s="519"/>
      <c r="H2848" s="518"/>
      <c r="I2848" s="518"/>
      <c r="J2848" s="519"/>
    </row>
    <row r="2849" spans="1:12" x14ac:dyDescent="0.25">
      <c r="A2849" s="517" t="s">
        <v>799</v>
      </c>
      <c r="B2849" s="480">
        <v>1</v>
      </c>
      <c r="C2849" s="519">
        <v>15000</v>
      </c>
      <c r="D2849" s="519"/>
      <c r="E2849" s="519"/>
      <c r="F2849" s="519"/>
      <c r="G2849" s="519"/>
      <c r="H2849" s="518"/>
      <c r="I2849" s="518"/>
      <c r="J2849" s="519"/>
    </row>
    <row r="2850" spans="1:12" x14ac:dyDescent="0.25">
      <c r="A2850" s="517" t="s">
        <v>454</v>
      </c>
      <c r="B2850" s="480">
        <v>1</v>
      </c>
      <c r="C2850" s="519">
        <v>20000</v>
      </c>
      <c r="D2850" s="519"/>
      <c r="E2850" s="519">
        <v>1</v>
      </c>
      <c r="F2850" s="519">
        <v>5000</v>
      </c>
      <c r="G2850" s="519"/>
      <c r="H2850" s="518"/>
      <c r="I2850" s="518"/>
      <c r="J2850" s="519"/>
    </row>
    <row r="2851" spans="1:12" x14ac:dyDescent="0.25">
      <c r="A2851" s="517" t="s">
        <v>333</v>
      </c>
      <c r="B2851" s="480">
        <v>1</v>
      </c>
      <c r="C2851" s="519">
        <v>20000</v>
      </c>
      <c r="D2851" s="519"/>
      <c r="E2851" s="519"/>
      <c r="F2851" s="519"/>
      <c r="G2851" s="519"/>
      <c r="H2851" s="518"/>
      <c r="I2851" s="518"/>
      <c r="J2851" s="519"/>
    </row>
    <row r="2852" spans="1:12" x14ac:dyDescent="0.25">
      <c r="A2852" s="517" t="s">
        <v>1371</v>
      </c>
      <c r="B2852" s="480">
        <v>1</v>
      </c>
      <c r="C2852" s="519">
        <v>20000</v>
      </c>
      <c r="D2852" s="519"/>
      <c r="E2852" s="519">
        <v>1</v>
      </c>
      <c r="F2852" s="519">
        <v>4000</v>
      </c>
      <c r="G2852" s="519"/>
      <c r="H2852" s="518"/>
      <c r="I2852" s="518"/>
      <c r="J2852" s="519"/>
    </row>
    <row r="2853" spans="1:12" x14ac:dyDescent="0.25">
      <c r="A2853" s="517" t="s">
        <v>783</v>
      </c>
      <c r="B2853" s="480">
        <v>1</v>
      </c>
      <c r="C2853" s="519">
        <v>22000</v>
      </c>
      <c r="D2853" s="519"/>
      <c r="E2853" s="519"/>
      <c r="F2853" s="519"/>
      <c r="G2853" s="519"/>
      <c r="H2853" s="518"/>
      <c r="I2853" s="518"/>
      <c r="J2853" s="519"/>
    </row>
    <row r="2854" spans="1:12" x14ac:dyDescent="0.25">
      <c r="A2854" s="517" t="s">
        <v>609</v>
      </c>
      <c r="B2854" s="480">
        <v>1</v>
      </c>
      <c r="C2854" s="519">
        <v>18800</v>
      </c>
      <c r="D2854" s="519"/>
      <c r="E2854" s="519"/>
      <c r="F2854" s="519"/>
      <c r="G2854" s="519"/>
      <c r="H2854" s="518"/>
      <c r="I2854" s="518"/>
      <c r="J2854" s="519"/>
    </row>
    <row r="2855" spans="1:12" x14ac:dyDescent="0.25">
      <c r="A2855" s="517" t="s">
        <v>123</v>
      </c>
      <c r="B2855" s="480">
        <v>1</v>
      </c>
      <c r="C2855" s="519">
        <v>10800</v>
      </c>
      <c r="D2855" s="519"/>
      <c r="E2855" s="519">
        <v>1</v>
      </c>
      <c r="F2855" s="519">
        <v>4000</v>
      </c>
      <c r="G2855" s="519"/>
      <c r="H2855" s="518"/>
      <c r="I2855" s="518"/>
      <c r="J2855" s="519"/>
    </row>
    <row r="2856" spans="1:12" x14ac:dyDescent="0.25">
      <c r="A2856" s="517" t="s">
        <v>1372</v>
      </c>
      <c r="B2856" s="480">
        <v>1</v>
      </c>
      <c r="C2856" s="519">
        <v>3000</v>
      </c>
      <c r="D2856" s="519"/>
      <c r="E2856" s="519"/>
      <c r="F2856" s="519"/>
      <c r="G2856" s="519"/>
      <c r="H2856" s="518"/>
      <c r="I2856" s="518"/>
      <c r="J2856" s="519" t="s">
        <v>1373</v>
      </c>
    </row>
    <row r="2857" spans="1:12" x14ac:dyDescent="0.25">
      <c r="A2857" s="510"/>
      <c r="B2857" s="480"/>
      <c r="C2857" s="480"/>
      <c r="D2857" s="480"/>
      <c r="E2857" s="480"/>
      <c r="F2857" s="480"/>
      <c r="G2857" s="480"/>
      <c r="H2857" s="482"/>
      <c r="I2857" s="482"/>
      <c r="J2857" s="117"/>
    </row>
    <row r="2858" spans="1:12" x14ac:dyDescent="0.25">
      <c r="A2858" s="53"/>
      <c r="B2858" s="213">
        <f t="shared" ref="B2858:J2858" si="87">SUM(B2836:B2857)</f>
        <v>23</v>
      </c>
      <c r="C2858" s="213">
        <f t="shared" si="87"/>
        <v>317000</v>
      </c>
      <c r="D2858" s="213">
        <f t="shared" si="87"/>
        <v>170000</v>
      </c>
      <c r="E2858" s="213">
        <f t="shared" si="87"/>
        <v>12</v>
      </c>
      <c r="F2858" s="213">
        <f t="shared" si="87"/>
        <v>50500</v>
      </c>
      <c r="G2858" s="213"/>
      <c r="H2858" s="213">
        <f t="shared" si="87"/>
        <v>5</v>
      </c>
      <c r="I2858" s="213"/>
      <c r="J2858" s="213">
        <f t="shared" si="87"/>
        <v>11800</v>
      </c>
      <c r="K2858" s="18"/>
      <c r="L2858" s="18">
        <f>B2858+B2829+L2812</f>
        <v>506</v>
      </c>
    </row>
    <row r="2859" spans="1:12" x14ac:dyDescent="0.25">
      <c r="A2859" s="489"/>
      <c r="B2859" s="490"/>
      <c r="C2859" s="490"/>
      <c r="D2859" s="490"/>
      <c r="E2859" s="490"/>
      <c r="F2859" s="490"/>
      <c r="G2859" s="490"/>
      <c r="H2859" s="490"/>
      <c r="I2859" s="490"/>
      <c r="J2859" s="490"/>
      <c r="K2859" s="18">
        <f>A2860-12500</f>
        <v>304500</v>
      </c>
    </row>
    <row r="2860" spans="1:12" x14ac:dyDescent="0.25">
      <c r="A2860" s="491">
        <f>C2858</f>
        <v>317000</v>
      </c>
      <c r="B2860" s="492" t="s">
        <v>38</v>
      </c>
      <c r="C2860" s="2206" t="s">
        <v>1277</v>
      </c>
      <c r="D2860" s="2206"/>
      <c r="E2860" s="2206"/>
      <c r="F2860" s="493"/>
      <c r="G2860" s="493"/>
      <c r="H2860" s="493"/>
      <c r="I2860" s="493"/>
      <c r="J2860" s="493"/>
    </row>
    <row r="2863" spans="1:12" x14ac:dyDescent="0.25">
      <c r="A2863" s="2207" t="s">
        <v>1375</v>
      </c>
      <c r="B2863" s="2208"/>
      <c r="C2863" s="2208"/>
      <c r="D2863" s="2208"/>
      <c r="E2863" s="2208"/>
      <c r="F2863" s="2208"/>
      <c r="G2863" s="2208"/>
      <c r="H2863" s="2208"/>
      <c r="I2863" s="2208"/>
      <c r="J2863" s="2208"/>
    </row>
    <row r="2864" spans="1:12" x14ac:dyDescent="0.25">
      <c r="A2864" s="198" t="s">
        <v>14</v>
      </c>
      <c r="B2864" s="198" t="s">
        <v>5</v>
      </c>
      <c r="C2864" s="198" t="s">
        <v>10</v>
      </c>
      <c r="D2864" s="198" t="s">
        <v>11</v>
      </c>
      <c r="E2864" s="198" t="s">
        <v>753</v>
      </c>
      <c r="F2864" s="198" t="s">
        <v>27</v>
      </c>
      <c r="G2864" s="198"/>
      <c r="H2864" s="140" t="s">
        <v>33</v>
      </c>
      <c r="I2864" s="140"/>
      <c r="J2864" s="198" t="s">
        <v>32</v>
      </c>
    </row>
    <row r="2865" spans="1:12" x14ac:dyDescent="0.25">
      <c r="A2865" s="517" t="s">
        <v>1224</v>
      </c>
      <c r="B2865" s="480">
        <v>1</v>
      </c>
      <c r="C2865" s="480">
        <v>20000</v>
      </c>
      <c r="D2865" s="480"/>
      <c r="E2865" s="480"/>
      <c r="F2865" s="480"/>
      <c r="G2865" s="480"/>
      <c r="H2865" s="518" t="s">
        <v>109</v>
      </c>
      <c r="I2865" s="518"/>
      <c r="J2865" s="512">
        <v>2800</v>
      </c>
    </row>
    <row r="2866" spans="1:12" x14ac:dyDescent="0.25">
      <c r="A2866" s="517" t="s">
        <v>133</v>
      </c>
      <c r="B2866" s="480">
        <v>1</v>
      </c>
      <c r="C2866" s="480">
        <v>14000</v>
      </c>
      <c r="D2866" s="480"/>
      <c r="E2866" s="480">
        <v>1</v>
      </c>
      <c r="F2866" s="480">
        <v>4500</v>
      </c>
      <c r="G2866" s="480"/>
      <c r="H2866" s="518">
        <v>1</v>
      </c>
      <c r="I2866" s="518"/>
      <c r="J2866" s="512">
        <v>5000</v>
      </c>
    </row>
    <row r="2867" spans="1:12" x14ac:dyDescent="0.25">
      <c r="A2867" s="99" t="s">
        <v>107</v>
      </c>
      <c r="B2867" s="116">
        <v>1</v>
      </c>
      <c r="C2867" s="519"/>
      <c r="D2867" s="519">
        <v>9800</v>
      </c>
      <c r="E2867" s="519">
        <v>1</v>
      </c>
      <c r="F2867" s="519">
        <v>4000</v>
      </c>
      <c r="G2867" s="519"/>
      <c r="H2867" s="240">
        <v>1</v>
      </c>
      <c r="I2867" s="240"/>
      <c r="J2867" s="117">
        <v>5000</v>
      </c>
    </row>
    <row r="2868" spans="1:12" x14ac:dyDescent="0.25">
      <c r="A2868" s="99" t="s">
        <v>123</v>
      </c>
      <c r="B2868" s="116">
        <v>1</v>
      </c>
      <c r="C2868" s="519">
        <v>13800</v>
      </c>
      <c r="D2868" s="519"/>
      <c r="E2868" s="519"/>
      <c r="F2868" s="519"/>
      <c r="G2868" s="519"/>
      <c r="H2868" s="518"/>
      <c r="I2868" s="518"/>
      <c r="J2868" s="519"/>
    </row>
    <row r="2869" spans="1:12" x14ac:dyDescent="0.25">
      <c r="A2869" s="517" t="s">
        <v>1376</v>
      </c>
      <c r="B2869" s="480">
        <v>1</v>
      </c>
      <c r="C2869" s="519">
        <v>16500</v>
      </c>
      <c r="D2869" s="519"/>
      <c r="E2869" s="519">
        <v>1</v>
      </c>
      <c r="F2869" s="519">
        <v>4500</v>
      </c>
      <c r="G2869" s="519"/>
      <c r="H2869" s="518"/>
      <c r="I2869" s="518"/>
      <c r="J2869" s="519"/>
    </row>
    <row r="2870" spans="1:12" x14ac:dyDescent="0.25">
      <c r="A2870" s="517" t="s">
        <v>333</v>
      </c>
      <c r="B2870" s="480">
        <v>1</v>
      </c>
      <c r="C2870" s="519"/>
      <c r="D2870" s="519"/>
      <c r="E2870" s="519"/>
      <c r="F2870" s="519"/>
      <c r="G2870" s="519"/>
      <c r="H2870" s="240"/>
      <c r="I2870" s="240"/>
      <c r="J2870" s="117" t="s">
        <v>1377</v>
      </c>
    </row>
    <row r="2871" spans="1:12" x14ac:dyDescent="0.25">
      <c r="A2871" s="517" t="s">
        <v>641</v>
      </c>
      <c r="B2871" s="480">
        <v>1</v>
      </c>
      <c r="C2871" s="519"/>
      <c r="D2871" s="519">
        <v>9800</v>
      </c>
      <c r="E2871" s="519">
        <v>1</v>
      </c>
      <c r="F2871" s="519">
        <v>4000</v>
      </c>
      <c r="G2871" s="519"/>
      <c r="H2871" s="518"/>
      <c r="I2871" s="518"/>
      <c r="J2871" s="519"/>
    </row>
    <row r="2872" spans="1:12" x14ac:dyDescent="0.25">
      <c r="A2872" s="517" t="s">
        <v>654</v>
      </c>
      <c r="B2872" s="480">
        <v>1</v>
      </c>
      <c r="C2872" s="519">
        <v>20000</v>
      </c>
      <c r="D2872" s="519"/>
      <c r="E2872" s="519"/>
      <c r="F2872" s="519"/>
      <c r="G2872" s="519"/>
      <c r="H2872" s="518"/>
      <c r="I2872" s="518"/>
      <c r="J2872" s="519" t="s">
        <v>1378</v>
      </c>
    </row>
    <row r="2873" spans="1:12" x14ac:dyDescent="0.25">
      <c r="A2873" s="517" t="s">
        <v>745</v>
      </c>
      <c r="B2873" s="480">
        <v>1</v>
      </c>
      <c r="C2873" s="8">
        <v>43000</v>
      </c>
      <c r="D2873" s="519"/>
      <c r="E2873" s="519">
        <v>1</v>
      </c>
      <c r="F2873" s="519">
        <v>5000</v>
      </c>
      <c r="G2873" s="519"/>
      <c r="H2873" s="518"/>
      <c r="I2873" s="518"/>
      <c r="J2873" s="519"/>
    </row>
    <row r="2874" spans="1:12" x14ac:dyDescent="0.25">
      <c r="A2874" s="517" t="s">
        <v>877</v>
      </c>
      <c r="B2874" s="480">
        <v>1</v>
      </c>
      <c r="C2874" s="8">
        <v>18800</v>
      </c>
      <c r="D2874" s="519"/>
      <c r="E2874" s="519"/>
      <c r="F2874" s="519"/>
      <c r="G2874" s="519"/>
      <c r="H2874" s="518"/>
      <c r="I2874" s="518"/>
      <c r="J2874" s="519"/>
    </row>
    <row r="2875" spans="1:12" x14ac:dyDescent="0.25">
      <c r="A2875" s="517" t="s">
        <v>932</v>
      </c>
      <c r="B2875" s="480">
        <v>1</v>
      </c>
      <c r="C2875" s="519">
        <v>31500</v>
      </c>
      <c r="D2875" s="519"/>
      <c r="E2875" s="519"/>
      <c r="F2875" s="519"/>
      <c r="G2875" s="519"/>
      <c r="H2875" s="518"/>
      <c r="I2875" s="518"/>
      <c r="J2875" s="519"/>
    </row>
    <row r="2876" spans="1:12" x14ac:dyDescent="0.25">
      <c r="A2876" s="517" t="s">
        <v>1224</v>
      </c>
      <c r="B2876" s="480">
        <v>1</v>
      </c>
      <c r="C2876" s="519"/>
      <c r="D2876" s="519">
        <v>15500</v>
      </c>
      <c r="E2876" s="519">
        <v>1</v>
      </c>
      <c r="F2876" s="519">
        <v>4500</v>
      </c>
      <c r="G2876" s="519"/>
      <c r="H2876" s="518"/>
      <c r="I2876" s="518"/>
      <c r="J2876" s="519"/>
    </row>
    <row r="2877" spans="1:12" x14ac:dyDescent="0.25">
      <c r="A2877" s="517" t="s">
        <v>292</v>
      </c>
      <c r="B2877" s="480">
        <v>1</v>
      </c>
      <c r="C2877" s="519"/>
      <c r="D2877" s="519">
        <v>25500</v>
      </c>
      <c r="E2877" s="519"/>
      <c r="F2877" s="519"/>
      <c r="G2877" s="519"/>
      <c r="H2877" s="518"/>
      <c r="I2877" s="518"/>
      <c r="J2877" s="519"/>
    </row>
    <row r="2878" spans="1:12" x14ac:dyDescent="0.25">
      <c r="A2878" s="510"/>
      <c r="B2878" s="480"/>
      <c r="C2878" s="480"/>
      <c r="D2878" s="480"/>
      <c r="E2878" s="480"/>
      <c r="F2878" s="480"/>
      <c r="G2878" s="480"/>
      <c r="H2878" s="482"/>
      <c r="I2878" s="482"/>
      <c r="J2878" s="117"/>
    </row>
    <row r="2879" spans="1:12" x14ac:dyDescent="0.25">
      <c r="A2879" s="53"/>
      <c r="B2879" s="213">
        <f t="shared" ref="B2879:J2879" si="88">SUM(B2865:B2878)</f>
        <v>13</v>
      </c>
      <c r="C2879" s="213">
        <f t="shared" si="88"/>
        <v>177600</v>
      </c>
      <c r="D2879" s="213">
        <f t="shared" si="88"/>
        <v>60600</v>
      </c>
      <c r="E2879" s="213">
        <f t="shared" si="88"/>
        <v>6</v>
      </c>
      <c r="F2879" s="213">
        <f t="shared" si="88"/>
        <v>26500</v>
      </c>
      <c r="G2879" s="213"/>
      <c r="H2879" s="213">
        <f t="shared" si="88"/>
        <v>2</v>
      </c>
      <c r="I2879" s="213"/>
      <c r="J2879" s="213">
        <f t="shared" si="88"/>
        <v>12800</v>
      </c>
      <c r="L2879" s="18">
        <f>B2879+L2858</f>
        <v>519</v>
      </c>
    </row>
    <row r="2880" spans="1:12" x14ac:dyDescent="0.25">
      <c r="A2880" s="489"/>
      <c r="B2880" s="490"/>
      <c r="C2880" s="490"/>
      <c r="D2880" s="490"/>
      <c r="E2880" s="490"/>
      <c r="F2880" s="490"/>
      <c r="G2880" s="490"/>
      <c r="H2880" s="490"/>
      <c r="I2880" s="490"/>
      <c r="J2880" s="490"/>
      <c r="K2880" s="18">
        <f>A2881-20000-5000</f>
        <v>152600</v>
      </c>
    </row>
    <row r="2881" spans="1:11" x14ac:dyDescent="0.25">
      <c r="A2881" s="491">
        <f>C2879</f>
        <v>177600</v>
      </c>
      <c r="B2881" s="492" t="s">
        <v>38</v>
      </c>
      <c r="C2881" s="2206" t="s">
        <v>1277</v>
      </c>
      <c r="D2881" s="2206"/>
      <c r="E2881" s="2206"/>
      <c r="F2881" s="493"/>
      <c r="G2881" s="493"/>
      <c r="H2881" s="493"/>
      <c r="I2881" s="493"/>
      <c r="J2881" s="493"/>
    </row>
    <row r="2884" spans="1:11" x14ac:dyDescent="0.25">
      <c r="A2884" s="2207" t="s">
        <v>1379</v>
      </c>
      <c r="B2884" s="2208"/>
      <c r="C2884" s="2208"/>
      <c r="D2884" s="2208"/>
      <c r="E2884" s="2208"/>
      <c r="F2884" s="2208"/>
      <c r="G2884" s="2208"/>
      <c r="H2884" s="2208"/>
      <c r="I2884" s="2208"/>
      <c r="J2884" s="2208"/>
    </row>
    <row r="2885" spans="1:11" x14ac:dyDescent="0.25">
      <c r="A2885" s="198" t="s">
        <v>14</v>
      </c>
      <c r="B2885" s="198" t="s">
        <v>5</v>
      </c>
      <c r="C2885" s="198" t="s">
        <v>10</v>
      </c>
      <c r="D2885" s="198" t="s">
        <v>11</v>
      </c>
      <c r="E2885" s="198" t="s">
        <v>753</v>
      </c>
      <c r="F2885" s="198" t="s">
        <v>27</v>
      </c>
      <c r="G2885" s="198"/>
      <c r="H2885" s="140" t="s">
        <v>33</v>
      </c>
      <c r="I2885" s="140"/>
      <c r="J2885" s="198" t="s">
        <v>32</v>
      </c>
    </row>
    <row r="2886" spans="1:11" x14ac:dyDescent="0.25">
      <c r="A2886" s="517" t="s">
        <v>425</v>
      </c>
      <c r="B2886" s="480">
        <v>1</v>
      </c>
      <c r="C2886" s="480">
        <v>11500</v>
      </c>
      <c r="D2886" s="480"/>
      <c r="E2886" s="480">
        <v>1</v>
      </c>
      <c r="F2886" s="480">
        <v>4500</v>
      </c>
      <c r="G2886" s="480"/>
      <c r="H2886" s="518">
        <v>1</v>
      </c>
      <c r="I2886" s="518"/>
      <c r="J2886" s="512">
        <v>4500</v>
      </c>
    </row>
    <row r="2887" spans="1:11" x14ac:dyDescent="0.25">
      <c r="A2887" s="517" t="s">
        <v>549</v>
      </c>
      <c r="B2887" s="480">
        <v>1</v>
      </c>
      <c r="C2887" s="480">
        <v>12500</v>
      </c>
      <c r="D2887" s="480"/>
      <c r="E2887" s="480">
        <v>1</v>
      </c>
      <c r="F2887" s="480">
        <v>4000</v>
      </c>
      <c r="G2887" s="480"/>
      <c r="H2887" s="518" t="s">
        <v>109</v>
      </c>
      <c r="I2887" s="518"/>
      <c r="J2887" s="512">
        <v>4900</v>
      </c>
    </row>
    <row r="2888" spans="1:11" x14ac:dyDescent="0.25">
      <c r="A2888" s="99" t="s">
        <v>1144</v>
      </c>
      <c r="B2888" s="116">
        <v>1</v>
      </c>
      <c r="C2888" s="519">
        <v>30000</v>
      </c>
      <c r="D2888" s="519"/>
      <c r="E2888" s="519">
        <v>1</v>
      </c>
      <c r="F2888" s="519">
        <v>5000</v>
      </c>
      <c r="G2888" s="519"/>
      <c r="H2888" s="240"/>
      <c r="I2888" s="240"/>
      <c r="J2888" s="117"/>
    </row>
    <row r="2889" spans="1:11" x14ac:dyDescent="0.25">
      <c r="A2889" s="517" t="s">
        <v>1380</v>
      </c>
      <c r="B2889" s="480">
        <v>1</v>
      </c>
      <c r="C2889" s="480">
        <v>16000</v>
      </c>
      <c r="D2889" s="480"/>
      <c r="E2889" s="480"/>
      <c r="F2889" s="480"/>
      <c r="G2889" s="480"/>
      <c r="H2889" s="482"/>
      <c r="I2889" s="482"/>
      <c r="J2889" s="117"/>
    </row>
    <row r="2890" spans="1:11" x14ac:dyDescent="0.25">
      <c r="A2890" s="53"/>
      <c r="B2890" s="213">
        <f t="shared" ref="B2890:J2890" si="89">SUM(B2886:B2889)</f>
        <v>4</v>
      </c>
      <c r="C2890" s="213">
        <f t="shared" si="89"/>
        <v>70000</v>
      </c>
      <c r="D2890" s="213">
        <f t="shared" si="89"/>
        <v>0</v>
      </c>
      <c r="E2890" s="213">
        <f t="shared" si="89"/>
        <v>3</v>
      </c>
      <c r="F2890" s="213">
        <f t="shared" si="89"/>
        <v>13500</v>
      </c>
      <c r="G2890" s="213"/>
      <c r="H2890" s="213">
        <f t="shared" si="89"/>
        <v>1</v>
      </c>
      <c r="I2890" s="213"/>
      <c r="J2890" s="213">
        <f t="shared" si="89"/>
        <v>9400</v>
      </c>
    </row>
    <row r="2891" spans="1:11" x14ac:dyDescent="0.25">
      <c r="A2891" s="489"/>
      <c r="B2891" s="490"/>
      <c r="C2891" s="490"/>
      <c r="D2891" s="490"/>
      <c r="E2891" s="490"/>
      <c r="F2891" s="490"/>
      <c r="G2891" s="490"/>
      <c r="H2891" s="490"/>
      <c r="I2891" s="490"/>
      <c r="J2891" s="490"/>
      <c r="K2891" s="18">
        <f>A2892-J2887</f>
        <v>65100</v>
      </c>
    </row>
    <row r="2892" spans="1:11" x14ac:dyDescent="0.25">
      <c r="A2892" s="491">
        <f>C2890</f>
        <v>70000</v>
      </c>
      <c r="B2892" s="492" t="s">
        <v>38</v>
      </c>
      <c r="C2892" s="2206" t="s">
        <v>1152</v>
      </c>
      <c r="D2892" s="2206"/>
      <c r="E2892" s="2206"/>
      <c r="F2892" s="493"/>
      <c r="G2892" s="493"/>
      <c r="H2892" s="493"/>
      <c r="I2892" s="493"/>
      <c r="J2892" s="493"/>
    </row>
    <row r="2896" spans="1:11" x14ac:dyDescent="0.25">
      <c r="A2896" s="2207" t="s">
        <v>1381</v>
      </c>
      <c r="B2896" s="2208"/>
      <c r="C2896" s="2208"/>
      <c r="D2896" s="2208"/>
      <c r="E2896" s="2208"/>
      <c r="F2896" s="2208"/>
      <c r="G2896" s="2208"/>
      <c r="H2896" s="2208"/>
      <c r="I2896" s="2208"/>
      <c r="J2896" s="2208"/>
    </row>
    <row r="2897" spans="1:10" x14ac:dyDescent="0.25">
      <c r="A2897" s="198" t="s">
        <v>14</v>
      </c>
      <c r="B2897" s="198" t="s">
        <v>5</v>
      </c>
      <c r="C2897" s="198" t="s">
        <v>10</v>
      </c>
      <c r="D2897" s="198" t="s">
        <v>11</v>
      </c>
      <c r="E2897" s="198" t="s">
        <v>753</v>
      </c>
      <c r="F2897" s="198" t="s">
        <v>27</v>
      </c>
      <c r="G2897" s="198"/>
      <c r="H2897" s="140" t="s">
        <v>33</v>
      </c>
      <c r="I2897" s="140"/>
      <c r="J2897" s="198" t="s">
        <v>32</v>
      </c>
    </row>
    <row r="2898" spans="1:10" x14ac:dyDescent="0.25">
      <c r="A2898" s="517" t="s">
        <v>138</v>
      </c>
      <c r="B2898" s="519">
        <v>1</v>
      </c>
      <c r="C2898" s="519">
        <v>16500</v>
      </c>
      <c r="D2898" s="519"/>
      <c r="E2898" s="519">
        <v>1</v>
      </c>
      <c r="F2898" s="519">
        <v>4500</v>
      </c>
      <c r="G2898" s="519"/>
      <c r="H2898" s="240">
        <v>1</v>
      </c>
      <c r="I2898" s="240"/>
      <c r="J2898" s="117">
        <v>4000</v>
      </c>
    </row>
    <row r="2899" spans="1:10" x14ac:dyDescent="0.25">
      <c r="A2899" s="517" t="s">
        <v>247</v>
      </c>
      <c r="B2899" s="519">
        <v>1</v>
      </c>
      <c r="C2899" s="519">
        <v>25500</v>
      </c>
      <c r="D2899" s="519"/>
      <c r="E2899" s="519"/>
      <c r="F2899" s="519"/>
      <c r="G2899" s="519"/>
      <c r="H2899" s="240" t="s">
        <v>109</v>
      </c>
      <c r="I2899" s="240"/>
      <c r="J2899" s="117">
        <v>4250</v>
      </c>
    </row>
    <row r="2900" spans="1:10" ht="30" x14ac:dyDescent="0.25">
      <c r="A2900" s="520" t="s">
        <v>1392</v>
      </c>
      <c r="B2900" s="519">
        <v>1</v>
      </c>
      <c r="C2900" s="519"/>
      <c r="D2900" s="519"/>
      <c r="E2900" s="519"/>
      <c r="F2900" s="519"/>
      <c r="G2900" s="519"/>
      <c r="H2900" s="518"/>
      <c r="I2900" s="518"/>
      <c r="J2900" s="117" t="s">
        <v>750</v>
      </c>
    </row>
    <row r="2901" spans="1:10" x14ac:dyDescent="0.25">
      <c r="A2901" s="517" t="s">
        <v>454</v>
      </c>
      <c r="B2901" s="519">
        <v>1</v>
      </c>
      <c r="C2901" s="519">
        <v>20000</v>
      </c>
      <c r="D2901" s="519"/>
      <c r="E2901" s="519">
        <v>1</v>
      </c>
      <c r="F2901" s="519">
        <v>5000</v>
      </c>
      <c r="G2901" s="519"/>
      <c r="H2901" s="240">
        <v>1</v>
      </c>
      <c r="I2901" s="240"/>
      <c r="J2901" s="117">
        <v>4000</v>
      </c>
    </row>
    <row r="2902" spans="1:10" ht="30" x14ac:dyDescent="0.25">
      <c r="A2902" s="520" t="s">
        <v>1393</v>
      </c>
      <c r="B2902" s="519">
        <v>1</v>
      </c>
      <c r="C2902" s="519">
        <v>18600</v>
      </c>
      <c r="D2902" s="519"/>
      <c r="E2902" s="519"/>
      <c r="F2902" s="519"/>
      <c r="G2902" s="519"/>
      <c r="H2902" s="240">
        <v>1</v>
      </c>
      <c r="I2902" s="240"/>
      <c r="J2902" s="117">
        <v>4500</v>
      </c>
    </row>
    <row r="2903" spans="1:10" x14ac:dyDescent="0.25">
      <c r="A2903" s="517" t="s">
        <v>1382</v>
      </c>
      <c r="B2903" s="519">
        <v>2</v>
      </c>
      <c r="C2903" s="519">
        <v>74000</v>
      </c>
      <c r="D2903" s="519"/>
      <c r="E2903" s="519"/>
      <c r="F2903" s="519"/>
      <c r="G2903" s="519"/>
      <c r="H2903" s="518"/>
      <c r="I2903" s="518"/>
      <c r="J2903" s="240" t="s">
        <v>1387</v>
      </c>
    </row>
    <row r="2904" spans="1:10" x14ac:dyDescent="0.25">
      <c r="A2904" s="517" t="s">
        <v>292</v>
      </c>
      <c r="B2904" s="519">
        <v>4</v>
      </c>
      <c r="C2904" s="519"/>
      <c r="D2904" s="519">
        <v>100800</v>
      </c>
      <c r="E2904" s="519"/>
      <c r="F2904" s="519"/>
      <c r="G2904" s="519"/>
      <c r="H2904" s="518"/>
      <c r="I2904" s="518"/>
      <c r="J2904" s="117"/>
    </row>
    <row r="2905" spans="1:10" x14ac:dyDescent="0.25">
      <c r="A2905" s="517" t="s">
        <v>333</v>
      </c>
      <c r="B2905" s="519">
        <v>2</v>
      </c>
      <c r="C2905" s="519"/>
      <c r="D2905" s="519">
        <v>40000</v>
      </c>
      <c r="E2905" s="519"/>
      <c r="F2905" s="519"/>
      <c r="G2905" s="519"/>
      <c r="H2905" s="518"/>
      <c r="I2905" s="518"/>
      <c r="J2905" s="117"/>
    </row>
    <row r="2906" spans="1:10" x14ac:dyDescent="0.25">
      <c r="A2906" s="517" t="s">
        <v>1383</v>
      </c>
      <c r="B2906" s="519">
        <v>6</v>
      </c>
      <c r="C2906" s="519"/>
      <c r="D2906" s="519">
        <v>372000</v>
      </c>
      <c r="E2906" s="519"/>
      <c r="F2906" s="519"/>
      <c r="G2906" s="519"/>
      <c r="H2906" s="518"/>
      <c r="I2906" s="518"/>
      <c r="J2906" s="117"/>
    </row>
    <row r="2907" spans="1:10" x14ac:dyDescent="0.25">
      <c r="A2907" s="517" t="s">
        <v>1419</v>
      </c>
      <c r="B2907" s="519">
        <v>1</v>
      </c>
      <c r="C2907" s="519">
        <v>25500</v>
      </c>
      <c r="D2907" s="519"/>
      <c r="E2907" s="519"/>
      <c r="F2907" s="519"/>
      <c r="G2907" s="519"/>
      <c r="H2907" s="240">
        <v>1</v>
      </c>
      <c r="I2907" s="240"/>
      <c r="J2907" s="117">
        <v>5000</v>
      </c>
    </row>
    <row r="2908" spans="1:10" x14ac:dyDescent="0.25">
      <c r="A2908" s="517" t="s">
        <v>291</v>
      </c>
      <c r="B2908" s="519">
        <v>1</v>
      </c>
      <c r="C2908" s="519"/>
      <c r="D2908" s="519">
        <v>17900</v>
      </c>
      <c r="E2908" s="519"/>
      <c r="F2908" s="519"/>
      <c r="G2908" s="519"/>
      <c r="H2908" s="518"/>
      <c r="I2908" s="518"/>
      <c r="J2908" s="117" t="s">
        <v>945</v>
      </c>
    </row>
    <row r="2909" spans="1:10" x14ac:dyDescent="0.25">
      <c r="A2909" s="517" t="s">
        <v>1384</v>
      </c>
      <c r="B2909" s="519">
        <v>1</v>
      </c>
      <c r="C2909" s="519">
        <v>58000</v>
      </c>
      <c r="D2909" s="519"/>
      <c r="E2909" s="519"/>
      <c r="F2909" s="519"/>
      <c r="G2909" s="519"/>
      <c r="H2909" s="518"/>
      <c r="I2909" s="518"/>
      <c r="J2909" s="519"/>
    </row>
    <row r="2910" spans="1:10" x14ac:dyDescent="0.25">
      <c r="A2910" s="517" t="s">
        <v>1385</v>
      </c>
      <c r="B2910" s="519">
        <v>1</v>
      </c>
      <c r="C2910" s="519">
        <v>13500</v>
      </c>
      <c r="D2910" s="519"/>
      <c r="E2910" s="519">
        <v>1</v>
      </c>
      <c r="F2910" s="519">
        <v>1500</v>
      </c>
      <c r="G2910" s="519"/>
      <c r="H2910" s="518"/>
      <c r="I2910" s="518"/>
      <c r="J2910" s="519"/>
    </row>
    <row r="2911" spans="1:10" x14ac:dyDescent="0.25">
      <c r="A2911" s="517" t="s">
        <v>454</v>
      </c>
      <c r="B2911" s="519">
        <v>1</v>
      </c>
      <c r="C2911" s="519"/>
      <c r="D2911" s="519">
        <v>20000</v>
      </c>
      <c r="E2911" s="519">
        <v>1</v>
      </c>
      <c r="F2911" s="519">
        <v>5000</v>
      </c>
      <c r="G2911" s="519"/>
      <c r="H2911" s="518"/>
      <c r="I2911" s="518"/>
      <c r="J2911" s="117" t="s">
        <v>1388</v>
      </c>
    </row>
    <row r="2912" spans="1:10" x14ac:dyDescent="0.25">
      <c r="A2912" s="99" t="s">
        <v>1386</v>
      </c>
      <c r="B2912" s="116">
        <v>1</v>
      </c>
      <c r="C2912" s="519">
        <v>9800</v>
      </c>
      <c r="D2912" s="519"/>
      <c r="E2912" s="519">
        <v>1</v>
      </c>
      <c r="F2912" s="519">
        <v>4000</v>
      </c>
      <c r="G2912" s="519"/>
      <c r="H2912" s="518"/>
      <c r="I2912" s="518"/>
      <c r="J2912" s="117"/>
    </row>
    <row r="2913" spans="1:10" x14ac:dyDescent="0.25">
      <c r="A2913" s="99" t="s">
        <v>101</v>
      </c>
      <c r="B2913" s="116">
        <v>1</v>
      </c>
      <c r="C2913" s="519">
        <v>1000</v>
      </c>
      <c r="D2913" s="519"/>
      <c r="E2913" s="519">
        <v>3</v>
      </c>
      <c r="F2913" s="519">
        <v>16000</v>
      </c>
      <c r="G2913" s="519"/>
      <c r="H2913" s="240"/>
      <c r="I2913" s="240"/>
      <c r="J2913" s="117" t="s">
        <v>1394</v>
      </c>
    </row>
    <row r="2914" spans="1:10" x14ac:dyDescent="0.25">
      <c r="A2914" s="99" t="s">
        <v>423</v>
      </c>
      <c r="B2914" s="116">
        <v>1</v>
      </c>
      <c r="C2914" s="519">
        <v>16500</v>
      </c>
      <c r="D2914" s="519"/>
      <c r="E2914" s="519">
        <v>1</v>
      </c>
      <c r="F2914" s="519">
        <v>4500</v>
      </c>
      <c r="G2914" s="519"/>
      <c r="H2914" s="518"/>
      <c r="I2914" s="518"/>
      <c r="J2914" s="117" t="s">
        <v>1389</v>
      </c>
    </row>
    <row r="2915" spans="1:10" x14ac:dyDescent="0.25">
      <c r="A2915" s="99" t="s">
        <v>1390</v>
      </c>
      <c r="B2915" s="116">
        <v>1</v>
      </c>
      <c r="C2915" s="519">
        <v>6700</v>
      </c>
      <c r="D2915" s="519"/>
      <c r="E2915" s="519"/>
      <c r="F2915" s="519"/>
      <c r="G2915" s="519"/>
      <c r="H2915" s="240">
        <v>2</v>
      </c>
      <c r="I2915" s="240"/>
      <c r="J2915" s="117">
        <v>8500</v>
      </c>
    </row>
    <row r="2916" spans="1:10" x14ac:dyDescent="0.25">
      <c r="A2916" s="99" t="s">
        <v>1391</v>
      </c>
      <c r="B2916" s="116">
        <v>1</v>
      </c>
      <c r="C2916" s="519">
        <v>13800</v>
      </c>
      <c r="D2916" s="519"/>
      <c r="E2916" s="519"/>
      <c r="F2916" s="519"/>
      <c r="G2916" s="519"/>
      <c r="H2916" s="518"/>
      <c r="I2916" s="518"/>
      <c r="J2916" s="117"/>
    </row>
    <row r="2917" spans="1:10" x14ac:dyDescent="0.25">
      <c r="A2917" s="99" t="s">
        <v>434</v>
      </c>
      <c r="B2917" s="116">
        <v>1</v>
      </c>
      <c r="C2917" s="519">
        <v>16400</v>
      </c>
      <c r="D2917" s="519"/>
      <c r="E2917" s="519">
        <v>1</v>
      </c>
      <c r="F2917" s="519">
        <v>4500</v>
      </c>
      <c r="G2917" s="519"/>
      <c r="H2917" s="518"/>
      <c r="I2917" s="518"/>
      <c r="J2917" s="117"/>
    </row>
    <row r="2918" spans="1:10" x14ac:dyDescent="0.25">
      <c r="A2918" s="99" t="s">
        <v>1395</v>
      </c>
      <c r="B2918" s="116">
        <v>1</v>
      </c>
      <c r="C2918" s="519"/>
      <c r="D2918" s="519">
        <v>15000</v>
      </c>
      <c r="E2918" s="519"/>
      <c r="F2918" s="519"/>
      <c r="G2918" s="519"/>
      <c r="H2918" s="518"/>
      <c r="I2918" s="518"/>
      <c r="J2918" s="117"/>
    </row>
    <row r="2919" spans="1:10" x14ac:dyDescent="0.25">
      <c r="A2919" s="99" t="s">
        <v>247</v>
      </c>
      <c r="B2919" s="116">
        <v>1</v>
      </c>
      <c r="C2919" s="519"/>
      <c r="D2919" s="519">
        <v>25000</v>
      </c>
      <c r="E2919" s="519"/>
      <c r="F2919" s="519"/>
      <c r="G2919" s="519"/>
      <c r="H2919" s="518"/>
      <c r="I2919" s="518"/>
      <c r="J2919" s="117" t="s">
        <v>945</v>
      </c>
    </row>
    <row r="2920" spans="1:10" x14ac:dyDescent="0.25">
      <c r="A2920" s="99" t="s">
        <v>1396</v>
      </c>
      <c r="B2920" s="116">
        <v>1</v>
      </c>
      <c r="C2920" s="519">
        <v>31700</v>
      </c>
      <c r="D2920" s="519"/>
      <c r="E2920" s="519">
        <v>1</v>
      </c>
      <c r="F2920" s="519">
        <v>4500</v>
      </c>
      <c r="G2920" s="519"/>
      <c r="H2920" s="518"/>
      <c r="I2920" s="518"/>
      <c r="J2920" s="117"/>
    </row>
    <row r="2921" spans="1:10" x14ac:dyDescent="0.25">
      <c r="A2921" s="99" t="s">
        <v>357</v>
      </c>
      <c r="B2921" s="116">
        <v>1</v>
      </c>
      <c r="C2921" s="519">
        <v>11000</v>
      </c>
      <c r="D2921" s="519"/>
      <c r="E2921" s="519">
        <v>1</v>
      </c>
      <c r="F2921" s="519">
        <v>4000</v>
      </c>
      <c r="G2921" s="519"/>
      <c r="H2921" s="518"/>
      <c r="I2921" s="518"/>
      <c r="J2921" s="117"/>
    </row>
    <row r="2922" spans="1:10" x14ac:dyDescent="0.25">
      <c r="A2922" s="99" t="s">
        <v>1144</v>
      </c>
      <c r="B2922" s="116">
        <v>1</v>
      </c>
      <c r="C2922" s="519"/>
      <c r="D2922" s="519">
        <v>30000</v>
      </c>
      <c r="E2922" s="519">
        <v>1</v>
      </c>
      <c r="F2922" s="519">
        <v>5000</v>
      </c>
      <c r="G2922" s="519"/>
      <c r="H2922" s="518"/>
      <c r="I2922" s="518"/>
      <c r="J2922" s="117" t="s">
        <v>945</v>
      </c>
    </row>
    <row r="2923" spans="1:10" x14ac:dyDescent="0.25">
      <c r="A2923" s="99" t="s">
        <v>1397</v>
      </c>
      <c r="B2923" s="116">
        <v>1</v>
      </c>
      <c r="C2923" s="519">
        <v>27000</v>
      </c>
      <c r="D2923" s="519"/>
      <c r="E2923" s="519">
        <v>1</v>
      </c>
      <c r="F2923" s="519">
        <v>5000</v>
      </c>
      <c r="G2923" s="519"/>
      <c r="H2923" s="518"/>
      <c r="I2923" s="518"/>
      <c r="J2923" s="117"/>
    </row>
    <row r="2924" spans="1:10" x14ac:dyDescent="0.25">
      <c r="A2924" s="99" t="s">
        <v>423</v>
      </c>
      <c r="B2924" s="116">
        <v>1</v>
      </c>
      <c r="C2924" s="519">
        <v>15500</v>
      </c>
      <c r="D2924" s="519"/>
      <c r="E2924" s="519">
        <v>1</v>
      </c>
      <c r="F2924" s="519">
        <v>4500</v>
      </c>
      <c r="G2924" s="519"/>
      <c r="H2924" s="518"/>
      <c r="I2924" s="518"/>
      <c r="J2924" s="117"/>
    </row>
    <row r="2925" spans="1:10" x14ac:dyDescent="0.25">
      <c r="A2925" s="99" t="s">
        <v>423</v>
      </c>
      <c r="B2925" s="116">
        <v>1</v>
      </c>
      <c r="C2925" s="519">
        <v>20000</v>
      </c>
      <c r="D2925" s="519"/>
      <c r="E2925" s="519"/>
      <c r="F2925" s="519"/>
      <c r="G2925" s="519"/>
      <c r="H2925" s="240" t="s">
        <v>1189</v>
      </c>
      <c r="I2925" s="240"/>
      <c r="J2925" s="117">
        <v>20000</v>
      </c>
    </row>
    <row r="2926" spans="1:10" x14ac:dyDescent="0.25">
      <c r="A2926" s="99" t="s">
        <v>1398</v>
      </c>
      <c r="B2926" s="116">
        <v>1</v>
      </c>
      <c r="C2926" s="519">
        <v>5000</v>
      </c>
      <c r="D2926" s="519"/>
      <c r="E2926" s="519"/>
      <c r="F2926" s="519"/>
      <c r="G2926" s="519"/>
      <c r="H2926" s="518"/>
      <c r="I2926" s="518"/>
      <c r="J2926" s="117"/>
    </row>
    <row r="2927" spans="1:10" x14ac:dyDescent="0.25">
      <c r="A2927" s="99" t="s">
        <v>357</v>
      </c>
      <c r="B2927" s="116">
        <v>1</v>
      </c>
      <c r="C2927" s="519">
        <v>15000</v>
      </c>
      <c r="D2927" s="519"/>
      <c r="E2927" s="519"/>
      <c r="F2927" s="519"/>
      <c r="G2927" s="519"/>
      <c r="H2927" s="518"/>
      <c r="I2927" s="518"/>
      <c r="J2927" s="117"/>
    </row>
    <row r="2928" spans="1:10" x14ac:dyDescent="0.25">
      <c r="A2928" s="99" t="s">
        <v>1144</v>
      </c>
      <c r="B2928" s="116">
        <v>1</v>
      </c>
      <c r="C2928" s="519">
        <v>30000</v>
      </c>
      <c r="D2928" s="519"/>
      <c r="E2928" s="519"/>
      <c r="F2928" s="519"/>
      <c r="G2928" s="519"/>
      <c r="H2928" s="518"/>
      <c r="I2928" s="518"/>
      <c r="J2928" s="117" t="s">
        <v>1389</v>
      </c>
    </row>
    <row r="2929" spans="1:11" x14ac:dyDescent="0.25">
      <c r="A2929" s="99" t="s">
        <v>1398</v>
      </c>
      <c r="B2929" s="116">
        <v>1</v>
      </c>
      <c r="C2929" s="519">
        <v>5000</v>
      </c>
      <c r="D2929" s="519"/>
      <c r="E2929" s="519"/>
      <c r="F2929" s="519"/>
      <c r="G2929" s="519"/>
      <c r="H2929" s="518"/>
      <c r="I2929" s="518"/>
      <c r="J2929" s="117"/>
    </row>
    <row r="2930" spans="1:11" x14ac:dyDescent="0.25">
      <c r="A2930" s="99" t="s">
        <v>1399</v>
      </c>
      <c r="B2930" s="116">
        <v>1</v>
      </c>
      <c r="C2930" s="519">
        <v>5200</v>
      </c>
      <c r="D2930" s="519"/>
      <c r="E2930" s="519"/>
      <c r="F2930" s="519"/>
      <c r="G2930" s="519"/>
      <c r="H2930" s="518"/>
      <c r="I2930" s="518"/>
      <c r="J2930" s="117"/>
    </row>
    <row r="2931" spans="1:11" x14ac:dyDescent="0.25">
      <c r="A2931" s="53"/>
      <c r="B2931" s="213">
        <f t="shared" ref="B2931:J2931" si="90">SUM(B2898:B2930)</f>
        <v>43</v>
      </c>
      <c r="C2931" s="213">
        <f t="shared" si="90"/>
        <v>481200</v>
      </c>
      <c r="D2931" s="213">
        <f t="shared" si="90"/>
        <v>620700</v>
      </c>
      <c r="E2931" s="213">
        <f t="shared" si="90"/>
        <v>15</v>
      </c>
      <c r="F2931" s="213">
        <f t="shared" si="90"/>
        <v>68000</v>
      </c>
      <c r="G2931" s="213"/>
      <c r="H2931" s="213">
        <f t="shared" si="90"/>
        <v>6</v>
      </c>
      <c r="I2931" s="213"/>
      <c r="J2931" s="213">
        <f t="shared" si="90"/>
        <v>50250</v>
      </c>
    </row>
    <row r="2932" spans="1:11" x14ac:dyDescent="0.25">
      <c r="A2932" s="489"/>
      <c r="B2932" s="490"/>
      <c r="C2932" s="490"/>
      <c r="D2932" s="490"/>
      <c r="E2932" s="490"/>
      <c r="F2932" s="490"/>
      <c r="G2932" s="490"/>
      <c r="H2932" s="490"/>
      <c r="I2932" s="490"/>
      <c r="J2932" s="490"/>
      <c r="K2932" s="18">
        <f>A2933-J2898-J2899-J2901-J2902-J2907-J2915-J2925</f>
        <v>430950</v>
      </c>
    </row>
    <row r="2933" spans="1:11" x14ac:dyDescent="0.25">
      <c r="A2933" s="491">
        <f>C2931</f>
        <v>481200</v>
      </c>
      <c r="B2933" s="492" t="s">
        <v>38</v>
      </c>
      <c r="C2933" s="2206" t="s">
        <v>1152</v>
      </c>
      <c r="D2933" s="2206"/>
      <c r="E2933" s="2206"/>
      <c r="F2933" s="493"/>
      <c r="G2933" s="493"/>
      <c r="H2933" s="493"/>
      <c r="I2933" s="493"/>
      <c r="J2933" s="493"/>
    </row>
    <row r="2939" spans="1:11" x14ac:dyDescent="0.25">
      <c r="A2939" s="2207" t="s">
        <v>1400</v>
      </c>
      <c r="B2939" s="2208"/>
      <c r="C2939" s="2208"/>
      <c r="D2939" s="2208"/>
      <c r="E2939" s="2208"/>
      <c r="F2939" s="2208"/>
      <c r="G2939" s="2208"/>
      <c r="H2939" s="2208"/>
      <c r="I2939" s="2208"/>
      <c r="J2939" s="2208"/>
    </row>
    <row r="2940" spans="1:11" x14ac:dyDescent="0.25">
      <c r="A2940" s="198" t="s">
        <v>14</v>
      </c>
      <c r="B2940" s="198" t="s">
        <v>5</v>
      </c>
      <c r="C2940" s="198" t="s">
        <v>10</v>
      </c>
      <c r="D2940" s="198" t="s">
        <v>11</v>
      </c>
      <c r="E2940" s="198" t="s">
        <v>753</v>
      </c>
      <c r="F2940" s="198" t="s">
        <v>27</v>
      </c>
      <c r="G2940" s="198"/>
      <c r="H2940" s="140" t="s">
        <v>33</v>
      </c>
      <c r="I2940" s="140"/>
      <c r="J2940" s="198" t="s">
        <v>32</v>
      </c>
    </row>
    <row r="2941" spans="1:11" x14ac:dyDescent="0.25">
      <c r="A2941" s="517" t="s">
        <v>1401</v>
      </c>
      <c r="B2941" s="519">
        <v>1</v>
      </c>
      <c r="C2941" s="519">
        <v>19500</v>
      </c>
      <c r="D2941" s="519"/>
      <c r="E2941" s="519">
        <v>1</v>
      </c>
      <c r="F2941" s="519">
        <v>4500</v>
      </c>
      <c r="G2941" s="519"/>
      <c r="H2941" s="240" t="s">
        <v>109</v>
      </c>
      <c r="I2941" s="240"/>
      <c r="J2941" s="117">
        <v>2100</v>
      </c>
    </row>
    <row r="2942" spans="1:11" x14ac:dyDescent="0.25">
      <c r="A2942" s="517" t="s">
        <v>1402</v>
      </c>
      <c r="B2942" s="519">
        <v>1</v>
      </c>
      <c r="C2942" s="519">
        <v>5800</v>
      </c>
      <c r="D2942" s="519"/>
      <c r="E2942" s="519">
        <v>2</v>
      </c>
      <c r="F2942" s="519">
        <v>8000</v>
      </c>
      <c r="G2942" s="519"/>
      <c r="H2942" s="240">
        <v>2</v>
      </c>
      <c r="I2942" s="240"/>
      <c r="J2942" s="117">
        <v>8000</v>
      </c>
    </row>
    <row r="2943" spans="1:11" x14ac:dyDescent="0.25">
      <c r="A2943" s="520" t="s">
        <v>1403</v>
      </c>
      <c r="B2943" s="519">
        <v>1</v>
      </c>
      <c r="C2943" s="519"/>
      <c r="D2943" s="519">
        <v>17000</v>
      </c>
      <c r="E2943" s="519"/>
      <c r="F2943" s="519"/>
      <c r="G2943" s="519"/>
      <c r="H2943" s="518"/>
      <c r="I2943" s="518"/>
      <c r="J2943" s="117" t="s">
        <v>1088</v>
      </c>
    </row>
    <row r="2944" spans="1:11" x14ac:dyDescent="0.25">
      <c r="A2944" s="517" t="s">
        <v>1404</v>
      </c>
      <c r="B2944" s="519">
        <v>1</v>
      </c>
      <c r="C2944" s="519">
        <v>19500</v>
      </c>
      <c r="D2944" s="519"/>
      <c r="E2944" s="519">
        <v>1</v>
      </c>
      <c r="F2944" s="519">
        <v>4500</v>
      </c>
      <c r="G2944" s="519"/>
      <c r="H2944" s="240">
        <v>1</v>
      </c>
      <c r="I2944" s="240"/>
      <c r="J2944" s="117">
        <v>4000</v>
      </c>
    </row>
    <row r="2945" spans="1:11" x14ac:dyDescent="0.25">
      <c r="A2945" s="520" t="s">
        <v>1405</v>
      </c>
      <c r="B2945" s="519">
        <v>1</v>
      </c>
      <c r="C2945" s="519">
        <v>14300</v>
      </c>
      <c r="D2945" s="519"/>
      <c r="E2945" s="519">
        <v>1</v>
      </c>
      <c r="F2945" s="519">
        <v>4500</v>
      </c>
      <c r="G2945" s="519"/>
      <c r="H2945" s="240"/>
      <c r="I2945" s="240"/>
      <c r="J2945" s="117" t="s">
        <v>1415</v>
      </c>
    </row>
    <row r="2946" spans="1:11" x14ac:dyDescent="0.25">
      <c r="A2946" s="517" t="s">
        <v>1406</v>
      </c>
      <c r="B2946" s="519">
        <v>1</v>
      </c>
      <c r="C2946" s="519">
        <v>16400</v>
      </c>
      <c r="D2946" s="519"/>
      <c r="E2946" s="519">
        <v>1</v>
      </c>
      <c r="F2946" s="519">
        <v>4500</v>
      </c>
      <c r="G2946" s="519"/>
      <c r="H2946" s="518"/>
      <c r="I2946" s="518"/>
      <c r="J2946" s="240" t="s">
        <v>1416</v>
      </c>
    </row>
    <row r="2947" spans="1:11" x14ac:dyDescent="0.25">
      <c r="A2947" s="517" t="s">
        <v>1407</v>
      </c>
      <c r="B2947" s="519">
        <v>1</v>
      </c>
      <c r="C2947" s="519">
        <v>19600</v>
      </c>
      <c r="D2947" s="519"/>
      <c r="E2947" s="519">
        <v>1</v>
      </c>
      <c r="F2947" s="519">
        <v>5000</v>
      </c>
      <c r="G2947" s="519"/>
      <c r="H2947" s="518"/>
      <c r="I2947" s="518"/>
      <c r="J2947" s="117" t="s">
        <v>1417</v>
      </c>
    </row>
    <row r="2948" spans="1:11" x14ac:dyDescent="0.25">
      <c r="A2948" s="517" t="s">
        <v>1408</v>
      </c>
      <c r="B2948" s="519">
        <v>1</v>
      </c>
      <c r="C2948" s="519"/>
      <c r="D2948" s="519">
        <v>38500</v>
      </c>
      <c r="E2948" s="519">
        <v>1</v>
      </c>
      <c r="F2948" s="519">
        <v>4000</v>
      </c>
      <c r="G2948" s="519"/>
      <c r="H2948" s="518"/>
      <c r="I2948" s="518"/>
      <c r="J2948" s="117" t="s">
        <v>1088</v>
      </c>
    </row>
    <row r="2949" spans="1:11" x14ac:dyDescent="0.25">
      <c r="A2949" s="517" t="s">
        <v>1409</v>
      </c>
      <c r="B2949" s="519">
        <v>2</v>
      </c>
      <c r="C2949" s="519">
        <v>28600</v>
      </c>
      <c r="D2949" s="519"/>
      <c r="E2949" s="519">
        <v>2</v>
      </c>
      <c r="F2949" s="519">
        <v>9000</v>
      </c>
      <c r="G2949" s="519"/>
      <c r="H2949" s="518"/>
      <c r="I2949" s="518"/>
      <c r="J2949" s="117"/>
    </row>
    <row r="2950" spans="1:11" x14ac:dyDescent="0.25">
      <c r="A2950" s="517" t="s">
        <v>1107</v>
      </c>
      <c r="B2950" s="519">
        <v>1</v>
      </c>
      <c r="C2950" s="519"/>
      <c r="D2950" s="519">
        <v>16000</v>
      </c>
      <c r="E2950" s="519">
        <v>1</v>
      </c>
      <c r="F2950" s="519">
        <v>4000</v>
      </c>
      <c r="G2950" s="519"/>
      <c r="H2950" s="240"/>
      <c r="I2950" s="240"/>
      <c r="J2950" s="117" t="s">
        <v>1088</v>
      </c>
    </row>
    <row r="2951" spans="1:11" x14ac:dyDescent="0.25">
      <c r="A2951" s="517" t="s">
        <v>1100</v>
      </c>
      <c r="B2951" s="519">
        <v>1</v>
      </c>
      <c r="C2951" s="519">
        <v>4800</v>
      </c>
      <c r="D2951" s="519">
        <v>5000</v>
      </c>
      <c r="E2951" s="519">
        <v>1</v>
      </c>
      <c r="F2951" s="519">
        <v>4000</v>
      </c>
      <c r="G2951" s="519"/>
      <c r="H2951" s="518"/>
      <c r="I2951" s="518"/>
      <c r="J2951" s="117" t="s">
        <v>1088</v>
      </c>
    </row>
    <row r="2952" spans="1:11" x14ac:dyDescent="0.25">
      <c r="A2952" s="517" t="s">
        <v>1410</v>
      </c>
      <c r="B2952" s="519">
        <v>1</v>
      </c>
      <c r="C2952" s="519">
        <v>15000</v>
      </c>
      <c r="D2952" s="519"/>
      <c r="E2952" s="519"/>
      <c r="F2952" s="519"/>
      <c r="G2952" s="519"/>
      <c r="H2952" s="518"/>
      <c r="I2952" s="518"/>
      <c r="J2952" s="117"/>
    </row>
    <row r="2953" spans="1:11" x14ac:dyDescent="0.25">
      <c r="A2953" s="521" t="s">
        <v>1411</v>
      </c>
      <c r="B2953" s="519"/>
      <c r="C2953" s="519"/>
      <c r="D2953" s="519"/>
      <c r="E2953" s="519"/>
      <c r="F2953" s="519"/>
      <c r="G2953" s="519"/>
      <c r="H2953" s="518"/>
      <c r="I2953" s="518"/>
      <c r="J2953" s="117" t="s">
        <v>1412</v>
      </c>
      <c r="K2953" s="519"/>
    </row>
    <row r="2954" spans="1:11" x14ac:dyDescent="0.25">
      <c r="A2954" s="517" t="s">
        <v>1413</v>
      </c>
      <c r="B2954" s="519">
        <v>1</v>
      </c>
      <c r="C2954" s="519"/>
      <c r="D2954" s="519">
        <v>27000</v>
      </c>
      <c r="E2954" s="519">
        <v>1</v>
      </c>
      <c r="F2954" s="519">
        <v>5000</v>
      </c>
      <c r="G2954" s="519"/>
      <c r="H2954" s="518"/>
      <c r="I2954" s="518"/>
      <c r="J2954" s="117"/>
    </row>
    <row r="2955" spans="1:11" x14ac:dyDescent="0.25">
      <c r="A2955" s="99" t="s">
        <v>1414</v>
      </c>
      <c r="B2955" s="116">
        <v>1</v>
      </c>
      <c r="C2955" s="519">
        <v>29600</v>
      </c>
      <c r="D2955" s="519"/>
      <c r="E2955" s="519"/>
      <c r="F2955" s="519"/>
      <c r="G2955" s="519"/>
      <c r="H2955" s="518"/>
      <c r="I2955" s="518"/>
      <c r="J2955" s="117"/>
    </row>
    <row r="2956" spans="1:11" x14ac:dyDescent="0.25">
      <c r="A2956" s="99" t="s">
        <v>1414</v>
      </c>
      <c r="B2956" s="116">
        <v>1</v>
      </c>
      <c r="C2956" s="519">
        <v>25600</v>
      </c>
      <c r="D2956" s="519"/>
      <c r="E2956" s="519">
        <v>1</v>
      </c>
      <c r="F2956" s="519">
        <v>4000</v>
      </c>
      <c r="G2956" s="519"/>
      <c r="H2956" s="240"/>
      <c r="I2956" s="240"/>
      <c r="J2956" s="117"/>
    </row>
    <row r="2957" spans="1:11" x14ac:dyDescent="0.25">
      <c r="A2957" s="99" t="s">
        <v>1196</v>
      </c>
      <c r="B2957" s="116">
        <v>1</v>
      </c>
      <c r="C2957" s="519">
        <v>12000</v>
      </c>
      <c r="D2957" s="519"/>
      <c r="E2957" s="519">
        <v>1</v>
      </c>
      <c r="F2957" s="519">
        <v>4000</v>
      </c>
      <c r="G2957" s="519"/>
      <c r="H2957" s="518"/>
      <c r="I2957" s="518"/>
      <c r="J2957" s="117"/>
    </row>
    <row r="2958" spans="1:11" x14ac:dyDescent="0.25">
      <c r="A2958" s="99"/>
      <c r="B2958" s="116"/>
      <c r="C2958" s="519"/>
      <c r="D2958" s="519"/>
      <c r="E2958" s="519"/>
      <c r="F2958" s="519"/>
      <c r="G2958" s="519"/>
      <c r="H2958" s="240"/>
      <c r="I2958" s="240"/>
      <c r="J2958" s="117"/>
    </row>
    <row r="2959" spans="1:11" x14ac:dyDescent="0.25">
      <c r="A2959" s="53"/>
      <c r="B2959" s="213">
        <f t="shared" ref="B2959:J2959" si="91">SUM(B2941:B2958)</f>
        <v>17</v>
      </c>
      <c r="C2959" s="213">
        <f t="shared" si="91"/>
        <v>210700</v>
      </c>
      <c r="D2959" s="213">
        <f t="shared" si="91"/>
        <v>103500</v>
      </c>
      <c r="E2959" s="213">
        <f t="shared" si="91"/>
        <v>15</v>
      </c>
      <c r="F2959" s="213">
        <f t="shared" si="91"/>
        <v>65000</v>
      </c>
      <c r="G2959" s="213"/>
      <c r="H2959" s="213">
        <f t="shared" si="91"/>
        <v>3</v>
      </c>
      <c r="I2959" s="213"/>
      <c r="J2959" s="213">
        <f t="shared" si="91"/>
        <v>14100</v>
      </c>
    </row>
    <row r="2960" spans="1:11" x14ac:dyDescent="0.25">
      <c r="A2960" s="489"/>
      <c r="B2960" s="490"/>
      <c r="C2960" s="490"/>
      <c r="D2960" s="490"/>
      <c r="E2960" s="490"/>
      <c r="F2960" s="490"/>
      <c r="G2960" s="490"/>
      <c r="H2960" s="490"/>
      <c r="I2960" s="490"/>
      <c r="J2960" s="490"/>
      <c r="K2960" s="18" t="e">
        <f>A2961-J2941-J2942-J2944-J2945-J2950-J2958-#REF!</f>
        <v>#VALUE!</v>
      </c>
    </row>
    <row r="2961" spans="1:11" x14ac:dyDescent="0.25">
      <c r="A2961" s="491">
        <f>C2959</f>
        <v>210700</v>
      </c>
      <c r="B2961" s="492" t="s">
        <v>38</v>
      </c>
      <c r="C2961" s="2206" t="s">
        <v>1418</v>
      </c>
      <c r="D2961" s="2206"/>
      <c r="E2961" s="2206"/>
      <c r="F2961" s="493"/>
      <c r="G2961" s="493"/>
      <c r="H2961" s="493"/>
      <c r="I2961" s="493"/>
      <c r="J2961" s="493"/>
    </row>
    <row r="2963" spans="1:11" x14ac:dyDescent="0.25">
      <c r="A2963" s="2207" t="s">
        <v>1602</v>
      </c>
      <c r="B2963" s="2208"/>
      <c r="C2963" s="2208"/>
      <c r="D2963" s="2208"/>
      <c r="E2963" s="2208"/>
      <c r="F2963" s="2208"/>
      <c r="G2963" s="2208"/>
      <c r="H2963" s="2208"/>
      <c r="I2963" s="2208"/>
      <c r="J2963" s="2208"/>
    </row>
    <row r="2964" spans="1:11" x14ac:dyDescent="0.25">
      <c r="A2964" s="198" t="s">
        <v>14</v>
      </c>
      <c r="B2964" s="198" t="s">
        <v>5</v>
      </c>
      <c r="C2964" s="198" t="s">
        <v>10</v>
      </c>
      <c r="D2964" s="198" t="s">
        <v>11</v>
      </c>
      <c r="E2964" s="198" t="s">
        <v>753</v>
      </c>
      <c r="F2964" s="198" t="s">
        <v>27</v>
      </c>
      <c r="G2964" s="198"/>
      <c r="H2964" s="140" t="s">
        <v>33</v>
      </c>
      <c r="I2964" s="140"/>
      <c r="J2964" s="198" t="s">
        <v>32</v>
      </c>
    </row>
    <row r="2965" spans="1:11" x14ac:dyDescent="0.25">
      <c r="A2965" s="517" t="s">
        <v>225</v>
      </c>
      <c r="B2965" s="519">
        <v>1</v>
      </c>
      <c r="C2965" s="519"/>
      <c r="D2965" s="519">
        <v>35000</v>
      </c>
      <c r="E2965" s="519"/>
      <c r="F2965" s="519"/>
      <c r="G2965" s="519"/>
      <c r="H2965" s="240" t="s">
        <v>109</v>
      </c>
      <c r="I2965" s="240"/>
      <c r="J2965" s="117">
        <v>2100</v>
      </c>
    </row>
    <row r="2966" spans="1:11" x14ac:dyDescent="0.25">
      <c r="A2966" s="517" t="s">
        <v>1343</v>
      </c>
      <c r="B2966" s="519">
        <v>1</v>
      </c>
      <c r="C2966" s="519">
        <v>14300</v>
      </c>
      <c r="D2966" s="519"/>
      <c r="E2966" s="519">
        <v>1</v>
      </c>
      <c r="F2966" s="519">
        <v>4500</v>
      </c>
      <c r="G2966" s="519"/>
      <c r="H2966" s="240">
        <v>1</v>
      </c>
      <c r="I2966" s="240"/>
      <c r="J2966" s="117">
        <v>5000</v>
      </c>
    </row>
    <row r="2967" spans="1:11" x14ac:dyDescent="0.25">
      <c r="A2967" s="520" t="s">
        <v>292</v>
      </c>
      <c r="B2967" s="519">
        <v>2</v>
      </c>
      <c r="C2967" s="519"/>
      <c r="D2967" s="519">
        <v>51000</v>
      </c>
      <c r="E2967" s="519"/>
      <c r="F2967" s="519"/>
      <c r="G2967" s="519"/>
      <c r="H2967" s="240">
        <v>2</v>
      </c>
      <c r="I2967" s="240"/>
      <c r="J2967" s="117" t="s">
        <v>1606</v>
      </c>
    </row>
    <row r="2968" spans="1:11" x14ac:dyDescent="0.25">
      <c r="A2968" s="517" t="s">
        <v>1603</v>
      </c>
      <c r="B2968" s="519">
        <v>1</v>
      </c>
      <c r="C2968" s="519">
        <v>12000</v>
      </c>
      <c r="D2968" s="519"/>
      <c r="E2968" s="519">
        <v>1</v>
      </c>
      <c r="F2968" s="519">
        <v>4000</v>
      </c>
      <c r="G2968" s="519"/>
      <c r="H2968" s="240"/>
      <c r="I2968" s="240"/>
      <c r="J2968" s="117" t="s">
        <v>1453</v>
      </c>
    </row>
    <row r="2969" spans="1:11" x14ac:dyDescent="0.25">
      <c r="A2969" s="520" t="s">
        <v>1196</v>
      </c>
      <c r="B2969" s="519">
        <v>1</v>
      </c>
      <c r="C2969" s="519">
        <v>12100</v>
      </c>
      <c r="D2969" s="519"/>
      <c r="E2969" s="519">
        <v>1</v>
      </c>
      <c r="F2969" s="519">
        <v>4000</v>
      </c>
      <c r="G2969" s="519"/>
      <c r="H2969" s="240"/>
      <c r="I2969" s="240"/>
      <c r="J2969" s="117"/>
    </row>
    <row r="2970" spans="1:11" x14ac:dyDescent="0.25">
      <c r="A2970" s="517" t="s">
        <v>1473</v>
      </c>
      <c r="B2970" s="519">
        <v>1</v>
      </c>
      <c r="C2970" s="519">
        <v>12500</v>
      </c>
      <c r="D2970" s="519"/>
      <c r="E2970" s="519">
        <v>1</v>
      </c>
      <c r="F2970" s="519">
        <v>4000</v>
      </c>
      <c r="G2970" s="519"/>
      <c r="H2970" s="240"/>
      <c r="I2970" s="240"/>
      <c r="J2970" s="240"/>
    </row>
    <row r="2971" spans="1:11" x14ac:dyDescent="0.25">
      <c r="A2971" s="517" t="s">
        <v>1604</v>
      </c>
      <c r="B2971" s="519">
        <v>1</v>
      </c>
      <c r="C2971" s="519">
        <v>32000</v>
      </c>
      <c r="D2971" s="519"/>
      <c r="E2971" s="519"/>
      <c r="F2971" s="519"/>
      <c r="G2971" s="519"/>
      <c r="H2971" s="518"/>
      <c r="I2971" s="518"/>
      <c r="J2971" s="117"/>
    </row>
    <row r="2972" spans="1:11" x14ac:dyDescent="0.25">
      <c r="A2972" s="517" t="s">
        <v>1605</v>
      </c>
      <c r="B2972" s="519">
        <v>1</v>
      </c>
      <c r="C2972" s="519">
        <v>21900</v>
      </c>
      <c r="D2972" s="519"/>
      <c r="E2972" s="519"/>
      <c r="F2972" s="519"/>
      <c r="G2972" s="519"/>
      <c r="H2972" s="518"/>
      <c r="I2972" s="518"/>
      <c r="J2972" s="117"/>
    </row>
    <row r="2973" spans="1:11" x14ac:dyDescent="0.25">
      <c r="A2973" s="517" t="s">
        <v>1100</v>
      </c>
      <c r="B2973" s="519">
        <v>1</v>
      </c>
      <c r="C2973" s="519"/>
      <c r="D2973" s="519">
        <v>9800</v>
      </c>
      <c r="E2973" s="519">
        <v>1</v>
      </c>
      <c r="F2973" s="519">
        <v>4000</v>
      </c>
      <c r="G2973" s="519"/>
      <c r="H2973" s="518"/>
      <c r="I2973" s="518"/>
      <c r="J2973" s="117"/>
    </row>
    <row r="2974" spans="1:11" x14ac:dyDescent="0.25">
      <c r="A2974" s="53"/>
      <c r="B2974" s="213">
        <f t="shared" ref="B2974:J2974" si="92">SUM(B2965:B2973)</f>
        <v>10</v>
      </c>
      <c r="C2974" s="213">
        <f t="shared" si="92"/>
        <v>104800</v>
      </c>
      <c r="D2974" s="213">
        <f t="shared" si="92"/>
        <v>95800</v>
      </c>
      <c r="E2974" s="213">
        <f t="shared" si="92"/>
        <v>5</v>
      </c>
      <c r="F2974" s="213">
        <f t="shared" si="92"/>
        <v>20500</v>
      </c>
      <c r="G2974" s="213"/>
      <c r="H2974" s="213">
        <f t="shared" si="92"/>
        <v>3</v>
      </c>
      <c r="I2974" s="213"/>
      <c r="J2974" s="213">
        <f t="shared" si="92"/>
        <v>7100</v>
      </c>
    </row>
    <row r="2975" spans="1:11" x14ac:dyDescent="0.25">
      <c r="A2975" s="489"/>
      <c r="B2975" s="490"/>
      <c r="C2975" s="490"/>
      <c r="D2975" s="490"/>
      <c r="E2975" s="490"/>
      <c r="F2975" s="490"/>
      <c r="G2975" s="490"/>
      <c r="H2975" s="490"/>
      <c r="I2975" s="490"/>
      <c r="J2975" s="490"/>
      <c r="K2975" s="18"/>
    </row>
    <row r="2976" spans="1:11" x14ac:dyDescent="0.25">
      <c r="A2976" s="491">
        <f>C2974</f>
        <v>104800</v>
      </c>
      <c r="B2976" s="492" t="s">
        <v>38</v>
      </c>
      <c r="C2976" s="2206" t="s">
        <v>1418</v>
      </c>
      <c r="D2976" s="2206"/>
      <c r="E2976" s="2206"/>
      <c r="F2976" s="493"/>
      <c r="G2976" s="493"/>
      <c r="H2976" s="493"/>
      <c r="I2976" s="493"/>
      <c r="J2976" s="493"/>
    </row>
    <row r="2980" spans="1:11" x14ac:dyDescent="0.25">
      <c r="A2980" s="2207" t="s">
        <v>1420</v>
      </c>
      <c r="B2980" s="2208"/>
      <c r="C2980" s="2208"/>
      <c r="D2980" s="2208"/>
      <c r="E2980" s="2208"/>
      <c r="F2980" s="2208"/>
      <c r="G2980" s="2208"/>
      <c r="H2980" s="2208"/>
      <c r="I2980" s="2208"/>
      <c r="J2980" s="2208"/>
    </row>
    <row r="2981" spans="1:11" x14ac:dyDescent="0.25">
      <c r="A2981" s="198" t="s">
        <v>14</v>
      </c>
      <c r="B2981" s="198" t="s">
        <v>5</v>
      </c>
      <c r="C2981" s="198" t="s">
        <v>10</v>
      </c>
      <c r="D2981" s="198" t="s">
        <v>11</v>
      </c>
      <c r="E2981" s="198" t="s">
        <v>753</v>
      </c>
      <c r="F2981" s="198" t="s">
        <v>27</v>
      </c>
      <c r="G2981" s="198"/>
      <c r="H2981" s="140" t="s">
        <v>33</v>
      </c>
      <c r="I2981" s="140"/>
      <c r="J2981" s="198" t="s">
        <v>32</v>
      </c>
    </row>
    <row r="2982" spans="1:11" x14ac:dyDescent="0.25">
      <c r="A2982" s="517" t="s">
        <v>1421</v>
      </c>
      <c r="B2982" s="519">
        <v>1</v>
      </c>
      <c r="C2982" s="519"/>
      <c r="D2982" s="519">
        <v>13800</v>
      </c>
      <c r="E2982" s="519"/>
      <c r="F2982" s="519"/>
      <c r="G2982" s="519"/>
      <c r="H2982" s="240" t="s">
        <v>109</v>
      </c>
      <c r="I2982" s="240"/>
      <c r="J2982" s="117">
        <v>2100</v>
      </c>
    </row>
    <row r="2983" spans="1:11" x14ac:dyDescent="0.25">
      <c r="A2983" s="517" t="s">
        <v>225</v>
      </c>
      <c r="B2983" s="519">
        <v>1</v>
      </c>
      <c r="C2983" s="519">
        <v>35000</v>
      </c>
      <c r="D2983" s="519"/>
      <c r="E2983" s="519"/>
      <c r="F2983" s="519"/>
      <c r="G2983" s="519"/>
      <c r="H2983" s="494">
        <v>1</v>
      </c>
      <c r="I2983" s="494"/>
      <c r="J2983" s="116">
        <v>5000</v>
      </c>
    </row>
    <row r="2984" spans="1:11" x14ac:dyDescent="0.25">
      <c r="A2984" s="520" t="s">
        <v>1422</v>
      </c>
      <c r="B2984" s="519">
        <v>1</v>
      </c>
      <c r="C2984" s="519">
        <v>41500</v>
      </c>
      <c r="D2984" s="519"/>
      <c r="E2984" s="519">
        <v>1</v>
      </c>
      <c r="F2984" s="519">
        <v>5000</v>
      </c>
      <c r="G2984" s="519"/>
      <c r="H2984" s="518">
        <v>1</v>
      </c>
      <c r="I2984" s="518"/>
      <c r="J2984" s="116">
        <v>5000</v>
      </c>
    </row>
    <row r="2985" spans="1:11" x14ac:dyDescent="0.25">
      <c r="A2985" s="517" t="s">
        <v>1423</v>
      </c>
      <c r="B2985" s="519">
        <v>1</v>
      </c>
      <c r="C2985" s="519">
        <v>24800</v>
      </c>
      <c r="D2985" s="519"/>
      <c r="E2985" s="519">
        <v>1</v>
      </c>
      <c r="F2985" s="519">
        <v>5000</v>
      </c>
      <c r="G2985" s="519"/>
      <c r="H2985" s="240"/>
      <c r="I2985" s="240"/>
      <c r="J2985" s="117"/>
    </row>
    <row r="2986" spans="1:11" x14ac:dyDescent="0.25">
      <c r="A2986" s="520" t="s">
        <v>1424</v>
      </c>
      <c r="B2986" s="519"/>
      <c r="C2986" s="519"/>
      <c r="D2986" s="519"/>
      <c r="E2986" s="519"/>
      <c r="F2986" s="519"/>
      <c r="G2986" s="519"/>
      <c r="H2986" s="240"/>
      <c r="I2986" s="240"/>
      <c r="J2986" s="117" t="s">
        <v>1425</v>
      </c>
    </row>
    <row r="2987" spans="1:11" x14ac:dyDescent="0.25">
      <c r="A2987" s="517" t="s">
        <v>1196</v>
      </c>
      <c r="B2987" s="519">
        <v>1</v>
      </c>
      <c r="C2987" s="519">
        <v>13100</v>
      </c>
      <c r="D2987" s="519"/>
      <c r="E2987" s="519">
        <v>1</v>
      </c>
      <c r="F2987" s="519">
        <v>3000</v>
      </c>
      <c r="G2987" s="519"/>
      <c r="H2987" s="518"/>
      <c r="I2987" s="518"/>
      <c r="J2987" s="240"/>
    </row>
    <row r="2988" spans="1:11" x14ac:dyDescent="0.25">
      <c r="A2988" s="517" t="s">
        <v>1301</v>
      </c>
      <c r="B2988" s="519">
        <v>1</v>
      </c>
      <c r="C2988" s="519"/>
      <c r="D2988" s="519">
        <v>30500</v>
      </c>
      <c r="E2988" s="519"/>
      <c r="F2988" s="519"/>
      <c r="G2988" s="519"/>
      <c r="H2988" s="518"/>
      <c r="I2988" s="518"/>
      <c r="J2988" s="117" t="s">
        <v>1088</v>
      </c>
    </row>
    <row r="2989" spans="1:11" x14ac:dyDescent="0.25">
      <c r="A2989" s="517" t="s">
        <v>1248</v>
      </c>
      <c r="B2989" s="519">
        <v>2</v>
      </c>
      <c r="C2989" s="519">
        <v>82000</v>
      </c>
      <c r="D2989" s="519"/>
      <c r="E2989" s="519">
        <v>2</v>
      </c>
      <c r="F2989" s="519">
        <v>20000</v>
      </c>
      <c r="G2989" s="519"/>
      <c r="H2989" s="518"/>
      <c r="I2989" s="518"/>
      <c r="J2989" s="117" t="s">
        <v>1426</v>
      </c>
    </row>
    <row r="2990" spans="1:11" x14ac:dyDescent="0.25">
      <c r="A2990" s="517"/>
      <c r="B2990" s="519"/>
      <c r="C2990" s="519"/>
      <c r="D2990" s="519"/>
      <c r="E2990" s="519"/>
      <c r="F2990" s="519"/>
      <c r="G2990" s="519"/>
      <c r="H2990" s="518"/>
      <c r="I2990" s="518"/>
      <c r="J2990" s="117"/>
    </row>
    <row r="2991" spans="1:11" x14ac:dyDescent="0.25">
      <c r="A2991" s="53"/>
      <c r="B2991" s="213">
        <f t="shared" ref="B2991:J2991" si="93">SUM(B2982:B2990)</f>
        <v>8</v>
      </c>
      <c r="C2991" s="213">
        <f t="shared" si="93"/>
        <v>196400</v>
      </c>
      <c r="D2991" s="213">
        <f t="shared" si="93"/>
        <v>44300</v>
      </c>
      <c r="E2991" s="213">
        <f t="shared" si="93"/>
        <v>5</v>
      </c>
      <c r="F2991" s="213">
        <f t="shared" si="93"/>
        <v>33000</v>
      </c>
      <c r="G2991" s="213"/>
      <c r="H2991" s="213">
        <f t="shared" si="93"/>
        <v>2</v>
      </c>
      <c r="I2991" s="213"/>
      <c r="J2991" s="213">
        <f t="shared" si="93"/>
        <v>12100</v>
      </c>
    </row>
    <row r="2992" spans="1:11" x14ac:dyDescent="0.25">
      <c r="A2992" s="489"/>
      <c r="B2992" s="490"/>
      <c r="C2992" s="490"/>
      <c r="D2992" s="490"/>
      <c r="E2992" s="490"/>
      <c r="F2992" s="490"/>
      <c r="G2992" s="490"/>
      <c r="H2992" s="490"/>
      <c r="I2992" s="490"/>
      <c r="J2992" s="490"/>
      <c r="K2992" s="18"/>
    </row>
    <row r="2993" spans="1:10" x14ac:dyDescent="0.25">
      <c r="A2993" s="491">
        <f>C2991</f>
        <v>196400</v>
      </c>
      <c r="B2993" s="492" t="s">
        <v>38</v>
      </c>
      <c r="C2993" s="2206" t="s">
        <v>1418</v>
      </c>
      <c r="D2993" s="2206"/>
      <c r="E2993" s="2206"/>
      <c r="F2993" s="493"/>
      <c r="G2993" s="493"/>
      <c r="H2993" s="493"/>
      <c r="I2993" s="493"/>
      <c r="J2993" s="493"/>
    </row>
    <row r="2999" spans="1:10" x14ac:dyDescent="0.25">
      <c r="A2999" s="2207" t="s">
        <v>1427</v>
      </c>
      <c r="B2999" s="2208"/>
      <c r="C2999" s="2208"/>
      <c r="D2999" s="2208"/>
      <c r="E2999" s="2208"/>
      <c r="F2999" s="2208"/>
      <c r="G2999" s="2208"/>
      <c r="H2999" s="2208"/>
      <c r="I2999" s="2208"/>
      <c r="J2999" s="2208"/>
    </row>
    <row r="3000" spans="1:10" x14ac:dyDescent="0.25">
      <c r="A3000" s="198" t="s">
        <v>14</v>
      </c>
      <c r="B3000" s="198" t="s">
        <v>5</v>
      </c>
      <c r="C3000" s="198" t="s">
        <v>10</v>
      </c>
      <c r="D3000" s="198" t="s">
        <v>11</v>
      </c>
      <c r="E3000" s="198" t="s">
        <v>753</v>
      </c>
      <c r="F3000" s="198" t="s">
        <v>27</v>
      </c>
      <c r="G3000" s="198"/>
      <c r="H3000" s="140" t="s">
        <v>33</v>
      </c>
      <c r="I3000" s="140"/>
      <c r="J3000" s="198" t="s">
        <v>32</v>
      </c>
    </row>
    <row r="3001" spans="1:10" x14ac:dyDescent="0.25">
      <c r="A3001" s="517" t="s">
        <v>1428</v>
      </c>
      <c r="B3001" s="519">
        <v>1</v>
      </c>
      <c r="C3001" s="519">
        <v>27500</v>
      </c>
      <c r="D3001" s="519"/>
      <c r="E3001" s="519">
        <v>1</v>
      </c>
      <c r="F3001" s="519">
        <v>4000</v>
      </c>
      <c r="G3001" s="519"/>
      <c r="H3001" s="240" t="s">
        <v>109</v>
      </c>
      <c r="I3001" s="240"/>
      <c r="J3001" s="117">
        <v>1400</v>
      </c>
    </row>
    <row r="3002" spans="1:10" x14ac:dyDescent="0.25">
      <c r="A3002" s="517" t="s">
        <v>1429</v>
      </c>
      <c r="B3002" s="519">
        <v>1</v>
      </c>
      <c r="C3002" s="519">
        <v>19000</v>
      </c>
      <c r="D3002" s="519"/>
      <c r="E3002" s="519">
        <v>1</v>
      </c>
      <c r="F3002" s="519">
        <v>5000</v>
      </c>
      <c r="G3002" s="519"/>
      <c r="H3002" s="494">
        <v>1</v>
      </c>
      <c r="I3002" s="494"/>
      <c r="J3002" s="117" t="s">
        <v>1435</v>
      </c>
    </row>
    <row r="3003" spans="1:10" x14ac:dyDescent="0.25">
      <c r="A3003" s="520" t="s">
        <v>1192</v>
      </c>
      <c r="B3003" s="519">
        <v>1</v>
      </c>
      <c r="C3003" s="519"/>
      <c r="D3003" s="519">
        <v>16000</v>
      </c>
      <c r="E3003" s="519"/>
      <c r="F3003" s="519"/>
      <c r="G3003" s="519"/>
      <c r="H3003" s="518"/>
      <c r="I3003" s="518"/>
      <c r="J3003" s="117" t="s">
        <v>1157</v>
      </c>
    </row>
    <row r="3004" spans="1:10" x14ac:dyDescent="0.25">
      <c r="A3004" s="517" t="s">
        <v>1430</v>
      </c>
      <c r="B3004" s="519">
        <v>1</v>
      </c>
      <c r="C3004" s="519">
        <v>11500</v>
      </c>
      <c r="D3004" s="519"/>
      <c r="E3004" s="519">
        <v>2</v>
      </c>
      <c r="F3004" s="519">
        <v>8500</v>
      </c>
      <c r="G3004" s="519"/>
      <c r="H3004" s="240"/>
      <c r="I3004" s="240"/>
      <c r="J3004" s="117" t="s">
        <v>1431</v>
      </c>
    </row>
    <row r="3005" spans="1:10" x14ac:dyDescent="0.25">
      <c r="A3005" s="520" t="s">
        <v>1297</v>
      </c>
      <c r="B3005" s="519">
        <v>1</v>
      </c>
      <c r="C3005" s="519"/>
      <c r="D3005" s="519">
        <v>13800</v>
      </c>
      <c r="E3005" s="519"/>
      <c r="F3005" s="519"/>
      <c r="G3005" s="519"/>
      <c r="H3005" s="240"/>
      <c r="I3005" s="240"/>
      <c r="J3005" s="117" t="s">
        <v>1157</v>
      </c>
    </row>
    <row r="3006" spans="1:10" x14ac:dyDescent="0.25">
      <c r="A3006" s="517" t="s">
        <v>1192</v>
      </c>
      <c r="B3006" s="519">
        <v>1</v>
      </c>
      <c r="C3006" s="519">
        <v>13000</v>
      </c>
      <c r="D3006" s="519"/>
      <c r="E3006" s="519">
        <v>1</v>
      </c>
      <c r="F3006" s="519">
        <v>4000</v>
      </c>
      <c r="G3006" s="519"/>
      <c r="H3006" s="518"/>
      <c r="I3006" s="518"/>
      <c r="J3006" s="240" t="s">
        <v>1389</v>
      </c>
    </row>
    <row r="3007" spans="1:10" x14ac:dyDescent="0.25">
      <c r="A3007" s="517" t="s">
        <v>1432</v>
      </c>
      <c r="B3007" s="519">
        <v>1</v>
      </c>
      <c r="C3007" s="519">
        <v>20000</v>
      </c>
      <c r="D3007" s="519"/>
      <c r="E3007" s="519">
        <v>1</v>
      </c>
      <c r="F3007" s="519">
        <v>5000</v>
      </c>
      <c r="G3007" s="519"/>
      <c r="H3007" s="518">
        <v>1</v>
      </c>
      <c r="I3007" s="518"/>
      <c r="J3007" s="117">
        <v>4500</v>
      </c>
    </row>
    <row r="3008" spans="1:10" x14ac:dyDescent="0.25">
      <c r="A3008" s="517" t="s">
        <v>1424</v>
      </c>
      <c r="B3008" s="519">
        <v>1</v>
      </c>
      <c r="C3008" s="519">
        <v>27500</v>
      </c>
      <c r="D3008" s="519"/>
      <c r="E3008" s="519">
        <v>1</v>
      </c>
      <c r="F3008" s="519">
        <v>4500</v>
      </c>
      <c r="G3008" s="519"/>
      <c r="H3008" s="518"/>
      <c r="I3008" s="518"/>
      <c r="J3008" s="117"/>
    </row>
    <row r="3009" spans="1:11" x14ac:dyDescent="0.25">
      <c r="A3009" s="517" t="s">
        <v>1433</v>
      </c>
      <c r="B3009" s="519">
        <v>2</v>
      </c>
      <c r="C3009" s="519"/>
      <c r="D3009" s="519">
        <v>102000</v>
      </c>
      <c r="E3009" s="519"/>
      <c r="F3009" s="519"/>
      <c r="G3009" s="519"/>
      <c r="H3009" s="518"/>
      <c r="I3009" s="518"/>
      <c r="J3009" s="117"/>
    </row>
    <row r="3010" spans="1:11" x14ac:dyDescent="0.25">
      <c r="A3010" s="517" t="s">
        <v>1098</v>
      </c>
      <c r="B3010" s="519">
        <v>1</v>
      </c>
      <c r="C3010" s="519">
        <v>14500</v>
      </c>
      <c r="D3010" s="519"/>
      <c r="E3010" s="519">
        <v>1</v>
      </c>
      <c r="F3010" s="519">
        <v>4500</v>
      </c>
      <c r="G3010" s="519"/>
      <c r="H3010" s="240"/>
      <c r="I3010" s="240"/>
      <c r="J3010" s="117"/>
    </row>
    <row r="3011" spans="1:11" x14ac:dyDescent="0.25">
      <c r="A3011" s="517" t="s">
        <v>1098</v>
      </c>
      <c r="B3011" s="519">
        <v>1</v>
      </c>
      <c r="C3011" s="519">
        <v>14500</v>
      </c>
      <c r="D3011" s="519"/>
      <c r="E3011" s="519">
        <v>1</v>
      </c>
      <c r="F3011" s="519">
        <v>4500</v>
      </c>
      <c r="G3011" s="519"/>
      <c r="H3011" s="518"/>
      <c r="I3011" s="518"/>
      <c r="J3011" s="117"/>
    </row>
    <row r="3012" spans="1:11" x14ac:dyDescent="0.25">
      <c r="A3012" s="517" t="s">
        <v>1434</v>
      </c>
      <c r="B3012" s="519">
        <v>1</v>
      </c>
      <c r="C3012" s="519">
        <v>18800</v>
      </c>
      <c r="D3012" s="519"/>
      <c r="E3012" s="519"/>
      <c r="F3012" s="519"/>
      <c r="G3012" s="519"/>
      <c r="H3012" s="518"/>
      <c r="I3012" s="518"/>
      <c r="J3012" s="117"/>
    </row>
    <row r="3013" spans="1:11" x14ac:dyDescent="0.25">
      <c r="A3013" s="99" t="s">
        <v>1200</v>
      </c>
      <c r="B3013" s="519">
        <v>1</v>
      </c>
      <c r="C3013" s="519"/>
      <c r="D3013" s="519">
        <v>15000</v>
      </c>
      <c r="E3013" s="519"/>
      <c r="F3013" s="519"/>
      <c r="G3013" s="519"/>
      <c r="H3013" s="518"/>
      <c r="I3013" s="518"/>
      <c r="J3013" s="117" t="s">
        <v>1157</v>
      </c>
      <c r="K3013" s="519"/>
    </row>
    <row r="3014" spans="1:11" x14ac:dyDescent="0.25">
      <c r="A3014" s="517" t="s">
        <v>1404</v>
      </c>
      <c r="B3014" s="519">
        <v>1</v>
      </c>
      <c r="C3014" s="519">
        <v>24000</v>
      </c>
      <c r="D3014" s="519"/>
      <c r="E3014" s="519"/>
      <c r="F3014" s="519"/>
      <c r="G3014" s="519"/>
      <c r="H3014" s="518"/>
      <c r="I3014" s="518"/>
      <c r="J3014" s="117"/>
    </row>
    <row r="3015" spans="1:11" x14ac:dyDescent="0.25">
      <c r="A3015" s="99" t="s">
        <v>1300</v>
      </c>
      <c r="B3015" s="116">
        <v>1</v>
      </c>
      <c r="C3015" s="519"/>
      <c r="D3015" s="519">
        <v>23000</v>
      </c>
      <c r="E3015" s="519"/>
      <c r="F3015" s="519"/>
      <c r="G3015" s="519"/>
      <c r="H3015" s="518"/>
      <c r="I3015" s="518"/>
      <c r="J3015" s="117" t="s">
        <v>1157</v>
      </c>
    </row>
    <row r="3016" spans="1:11" x14ac:dyDescent="0.25">
      <c r="A3016" s="99" t="s">
        <v>1199</v>
      </c>
      <c r="B3016" s="116">
        <v>1</v>
      </c>
      <c r="C3016" s="519">
        <v>10500</v>
      </c>
      <c r="D3016" s="519"/>
      <c r="E3016" s="519">
        <v>1</v>
      </c>
      <c r="F3016" s="519">
        <v>4000</v>
      </c>
      <c r="G3016" s="519"/>
      <c r="H3016" s="240"/>
      <c r="I3016" s="240"/>
      <c r="J3016" s="117"/>
    </row>
    <row r="3017" spans="1:11" x14ac:dyDescent="0.25">
      <c r="A3017" s="99"/>
      <c r="B3017" s="116"/>
      <c r="C3017" s="519"/>
      <c r="D3017" s="519"/>
      <c r="E3017" s="519"/>
      <c r="F3017" s="519"/>
      <c r="G3017" s="519"/>
      <c r="H3017" s="518"/>
      <c r="I3017" s="518"/>
      <c r="J3017" s="117"/>
    </row>
    <row r="3018" spans="1:11" x14ac:dyDescent="0.25">
      <c r="A3018" s="99"/>
      <c r="B3018" s="116"/>
      <c r="C3018" s="519"/>
      <c r="D3018" s="519"/>
      <c r="E3018" s="519"/>
      <c r="F3018" s="519"/>
      <c r="G3018" s="519"/>
      <c r="H3018" s="240"/>
      <c r="I3018" s="240"/>
      <c r="J3018" s="117"/>
    </row>
    <row r="3019" spans="1:11" x14ac:dyDescent="0.25">
      <c r="A3019" s="53"/>
      <c r="B3019" s="213">
        <f t="shared" ref="B3019:J3019" si="94">SUM(B3001:B3018)</f>
        <v>17</v>
      </c>
      <c r="C3019" s="213">
        <f t="shared" si="94"/>
        <v>200800</v>
      </c>
      <c r="D3019" s="213">
        <f t="shared" si="94"/>
        <v>169800</v>
      </c>
      <c r="E3019" s="213">
        <f t="shared" si="94"/>
        <v>10</v>
      </c>
      <c r="F3019" s="213">
        <f t="shared" si="94"/>
        <v>44000</v>
      </c>
      <c r="G3019" s="213"/>
      <c r="H3019" s="213">
        <f t="shared" si="94"/>
        <v>2</v>
      </c>
      <c r="I3019" s="213"/>
      <c r="J3019" s="213">
        <f t="shared" si="94"/>
        <v>5900</v>
      </c>
    </row>
    <row r="3020" spans="1:11" x14ac:dyDescent="0.25">
      <c r="A3020" s="489"/>
      <c r="B3020" s="490"/>
      <c r="C3020" s="490"/>
      <c r="D3020" s="490"/>
      <c r="E3020" s="490"/>
      <c r="F3020" s="490"/>
      <c r="G3020" s="490"/>
      <c r="H3020" s="490"/>
      <c r="I3020" s="490"/>
      <c r="J3020" s="490"/>
      <c r="K3020" s="18" t="e">
        <f>A3021-J3001-J3002-J3004-J3005-J3010-J3018-#REF!</f>
        <v>#VALUE!</v>
      </c>
    </row>
    <row r="3021" spans="1:11" x14ac:dyDescent="0.25">
      <c r="A3021" s="491">
        <f>C3019</f>
        <v>200800</v>
      </c>
      <c r="B3021" s="492" t="s">
        <v>38</v>
      </c>
      <c r="C3021" s="2206" t="s">
        <v>1418</v>
      </c>
      <c r="D3021" s="2206"/>
      <c r="E3021" s="2206"/>
      <c r="F3021" s="493"/>
      <c r="G3021" s="493"/>
      <c r="H3021" s="493"/>
      <c r="I3021" s="493"/>
      <c r="J3021" s="493"/>
    </row>
    <row r="3027" spans="1:11" x14ac:dyDescent="0.25">
      <c r="A3027" s="2207" t="s">
        <v>1436</v>
      </c>
      <c r="B3027" s="2208"/>
      <c r="C3027" s="2208"/>
      <c r="D3027" s="2208"/>
      <c r="E3027" s="2208"/>
      <c r="F3027" s="2208"/>
      <c r="G3027" s="2208"/>
      <c r="H3027" s="2208"/>
      <c r="I3027" s="2208"/>
      <c r="J3027" s="2208"/>
    </row>
    <row r="3028" spans="1:11" x14ac:dyDescent="0.25">
      <c r="A3028" s="198" t="s">
        <v>14</v>
      </c>
      <c r="B3028" s="198" t="s">
        <v>5</v>
      </c>
      <c r="C3028" s="198" t="s">
        <v>10</v>
      </c>
      <c r="D3028" s="198" t="s">
        <v>11</v>
      </c>
      <c r="E3028" s="198" t="s">
        <v>753</v>
      </c>
      <c r="F3028" s="198" t="s">
        <v>27</v>
      </c>
      <c r="G3028" s="198"/>
      <c r="H3028" s="140" t="s">
        <v>33</v>
      </c>
      <c r="I3028" s="140"/>
      <c r="J3028" s="198" t="s">
        <v>32</v>
      </c>
    </row>
    <row r="3029" spans="1:11" x14ac:dyDescent="0.25">
      <c r="A3029" s="517" t="s">
        <v>1292</v>
      </c>
      <c r="B3029" s="519">
        <v>1</v>
      </c>
      <c r="C3029" s="519">
        <v>13000</v>
      </c>
      <c r="D3029" s="519"/>
      <c r="E3029" s="519">
        <v>2</v>
      </c>
      <c r="F3029" s="519">
        <v>8000</v>
      </c>
      <c r="G3029" s="519"/>
      <c r="H3029" s="240"/>
      <c r="I3029" s="240"/>
      <c r="J3029" s="117" t="s">
        <v>1437</v>
      </c>
    </row>
    <row r="3030" spans="1:11" x14ac:dyDescent="0.25">
      <c r="A3030" s="517" t="s">
        <v>1406</v>
      </c>
      <c r="B3030" s="519">
        <v>1</v>
      </c>
      <c r="C3030" s="519">
        <v>20900</v>
      </c>
      <c r="D3030" s="519"/>
      <c r="E3030" s="519"/>
      <c r="F3030" s="519"/>
      <c r="G3030" s="519"/>
      <c r="H3030" s="240" t="s">
        <v>109</v>
      </c>
      <c r="I3030" s="240"/>
      <c r="J3030" s="117">
        <v>1400</v>
      </c>
    </row>
    <row r="3031" spans="1:11" x14ac:dyDescent="0.25">
      <c r="A3031" s="520" t="s">
        <v>1200</v>
      </c>
      <c r="B3031" s="519">
        <v>1</v>
      </c>
      <c r="C3031" s="519">
        <v>6000</v>
      </c>
      <c r="D3031" s="519"/>
      <c r="E3031" s="519">
        <v>2</v>
      </c>
      <c r="F3031" s="519">
        <v>9000</v>
      </c>
      <c r="G3031" s="519"/>
      <c r="H3031" s="518"/>
      <c r="I3031" s="518"/>
      <c r="J3031" s="117" t="s">
        <v>1438</v>
      </c>
    </row>
    <row r="3032" spans="1:11" x14ac:dyDescent="0.25">
      <c r="A3032" s="517" t="s">
        <v>1200</v>
      </c>
      <c r="B3032" s="519">
        <v>1</v>
      </c>
      <c r="C3032" s="519">
        <v>15000</v>
      </c>
      <c r="D3032" s="519"/>
      <c r="E3032" s="519"/>
      <c r="F3032" s="519"/>
      <c r="G3032" s="519"/>
      <c r="H3032" s="240">
        <v>1</v>
      </c>
      <c r="I3032" s="240"/>
      <c r="J3032" s="117">
        <v>4500</v>
      </c>
    </row>
    <row r="3033" spans="1:11" x14ac:dyDescent="0.25">
      <c r="A3033" s="520" t="s">
        <v>1439</v>
      </c>
      <c r="B3033" s="519">
        <v>1</v>
      </c>
      <c r="C3033" s="519">
        <v>10500</v>
      </c>
      <c r="D3033" s="519"/>
      <c r="E3033" s="519">
        <v>1</v>
      </c>
      <c r="F3033" s="519">
        <v>4000</v>
      </c>
      <c r="G3033" s="519"/>
      <c r="H3033" s="240"/>
      <c r="I3033" s="240"/>
      <c r="J3033" s="117"/>
    </row>
    <row r="3034" spans="1:11" x14ac:dyDescent="0.25">
      <c r="A3034" s="517" t="s">
        <v>1294</v>
      </c>
      <c r="B3034" s="519">
        <v>1</v>
      </c>
      <c r="C3034" s="519">
        <v>22400</v>
      </c>
      <c r="D3034" s="519"/>
      <c r="E3034" s="519">
        <v>1</v>
      </c>
      <c r="F3034" s="519">
        <v>4500</v>
      </c>
      <c r="G3034" s="519"/>
      <c r="H3034" s="518"/>
      <c r="I3034" s="518"/>
      <c r="J3034" s="240"/>
    </row>
    <row r="3035" spans="1:11" x14ac:dyDescent="0.25">
      <c r="A3035" s="517" t="s">
        <v>1200</v>
      </c>
      <c r="B3035" s="519">
        <v>1</v>
      </c>
      <c r="C3035" s="519">
        <v>12000</v>
      </c>
      <c r="D3035" s="519"/>
      <c r="E3035" s="519">
        <v>1</v>
      </c>
      <c r="F3035" s="519">
        <v>4000</v>
      </c>
      <c r="G3035" s="519"/>
      <c r="H3035" s="518"/>
      <c r="I3035" s="518"/>
      <c r="J3035" s="117" t="s">
        <v>1389</v>
      </c>
    </row>
    <row r="3036" spans="1:11" x14ac:dyDescent="0.25">
      <c r="A3036" s="517"/>
      <c r="B3036" s="519"/>
      <c r="C3036" s="519"/>
      <c r="D3036" s="519"/>
      <c r="E3036" s="519"/>
      <c r="F3036" s="519"/>
      <c r="G3036" s="519"/>
      <c r="H3036" s="518"/>
      <c r="I3036" s="518"/>
      <c r="J3036" s="117"/>
    </row>
    <row r="3037" spans="1:11" x14ac:dyDescent="0.25">
      <c r="A3037" s="517"/>
      <c r="B3037" s="519"/>
      <c r="C3037" s="519"/>
      <c r="D3037" s="519"/>
      <c r="E3037" s="519"/>
      <c r="F3037" s="519"/>
      <c r="G3037" s="519"/>
      <c r="H3037" s="518"/>
      <c r="I3037" s="518"/>
      <c r="J3037" s="117"/>
    </row>
    <row r="3038" spans="1:11" x14ac:dyDescent="0.25">
      <c r="A3038" s="53"/>
      <c r="B3038" s="213">
        <f>SUM(B3029:B3037)</f>
        <v>7</v>
      </c>
      <c r="C3038" s="213">
        <f>SUM(C3029:C3037)</f>
        <v>99800</v>
      </c>
      <c r="D3038" s="213">
        <f>SUM(D3029:D3037)</f>
        <v>0</v>
      </c>
      <c r="E3038" s="213">
        <f>SUM(E3029:E3037)</f>
        <v>7</v>
      </c>
      <c r="F3038" s="213">
        <f>SUM(F3029:F3037)</f>
        <v>29500</v>
      </c>
      <c r="G3038" s="213"/>
      <c r="H3038" s="213">
        <f>SUM(H3029:H3037)</f>
        <v>1</v>
      </c>
      <c r="I3038" s="213"/>
      <c r="J3038" s="213">
        <f>SUM(J3029:J3037)</f>
        <v>5900</v>
      </c>
    </row>
    <row r="3039" spans="1:11" x14ac:dyDescent="0.25">
      <c r="A3039" s="489"/>
      <c r="B3039" s="490"/>
      <c r="C3039" s="490"/>
      <c r="D3039" s="490"/>
      <c r="E3039" s="490"/>
      <c r="F3039" s="490"/>
      <c r="G3039" s="490"/>
      <c r="H3039" s="490"/>
      <c r="I3039" s="490"/>
      <c r="J3039" s="490"/>
      <c r="K3039" s="18" t="e">
        <f>A3040-J3029-J3030-J3032-J3033-#REF!-#REF!-#REF!</f>
        <v>#VALUE!</v>
      </c>
    </row>
    <row r="3040" spans="1:11" x14ac:dyDescent="0.25">
      <c r="A3040" s="491">
        <f>C3038</f>
        <v>99800</v>
      </c>
      <c r="B3040" s="492" t="s">
        <v>38</v>
      </c>
      <c r="C3040" s="2206" t="s">
        <v>1418</v>
      </c>
      <c r="D3040" s="2206"/>
      <c r="E3040" s="2206"/>
      <c r="F3040" s="493"/>
      <c r="G3040" s="493"/>
      <c r="H3040" s="493"/>
      <c r="I3040" s="493"/>
      <c r="J3040" s="493"/>
    </row>
    <row r="3046" spans="1:10" x14ac:dyDescent="0.25">
      <c r="A3046" s="2207" t="s">
        <v>1440</v>
      </c>
      <c r="B3046" s="2208"/>
      <c r="C3046" s="2208"/>
      <c r="D3046" s="2208"/>
      <c r="E3046" s="2208"/>
      <c r="F3046" s="2208"/>
      <c r="G3046" s="2208"/>
      <c r="H3046" s="2208"/>
      <c r="I3046" s="2208"/>
      <c r="J3046" s="2208"/>
    </row>
    <row r="3047" spans="1:10" x14ac:dyDescent="0.25">
      <c r="A3047" s="198" t="s">
        <v>14</v>
      </c>
      <c r="B3047" s="198" t="s">
        <v>5</v>
      </c>
      <c r="C3047" s="198" t="s">
        <v>10</v>
      </c>
      <c r="D3047" s="198" t="s">
        <v>11</v>
      </c>
      <c r="E3047" s="198" t="s">
        <v>753</v>
      </c>
      <c r="F3047" s="198" t="s">
        <v>27</v>
      </c>
      <c r="G3047" s="198"/>
      <c r="H3047" s="140" t="s">
        <v>33</v>
      </c>
      <c r="I3047" s="140"/>
      <c r="J3047" s="198" t="s">
        <v>32</v>
      </c>
    </row>
    <row r="3048" spans="1:10" x14ac:dyDescent="0.25">
      <c r="A3048" s="517" t="s">
        <v>1441</v>
      </c>
      <c r="B3048" s="519">
        <v>1</v>
      </c>
      <c r="C3048" s="519">
        <v>16000</v>
      </c>
      <c r="D3048" s="519"/>
      <c r="E3048" s="519">
        <v>1</v>
      </c>
      <c r="F3048" s="519">
        <v>4000</v>
      </c>
      <c r="G3048" s="519"/>
      <c r="H3048" s="240" t="s">
        <v>109</v>
      </c>
      <c r="I3048" s="240"/>
      <c r="J3048" s="117">
        <v>1400</v>
      </c>
    </row>
    <row r="3049" spans="1:10" x14ac:dyDescent="0.25">
      <c r="A3049" s="517" t="s">
        <v>1430</v>
      </c>
      <c r="B3049" s="519">
        <v>1</v>
      </c>
      <c r="C3049" s="519">
        <v>15500</v>
      </c>
      <c r="D3049" s="519"/>
      <c r="E3049" s="519">
        <v>1</v>
      </c>
      <c r="F3049" s="519">
        <v>4500</v>
      </c>
      <c r="G3049" s="519"/>
      <c r="H3049" s="240">
        <v>1</v>
      </c>
      <c r="I3049" s="240"/>
      <c r="J3049" s="117">
        <v>4000</v>
      </c>
    </row>
    <row r="3050" spans="1:10" x14ac:dyDescent="0.25">
      <c r="A3050" s="520" t="s">
        <v>1097</v>
      </c>
      <c r="B3050" s="519">
        <v>1</v>
      </c>
      <c r="C3050" s="519">
        <v>9800</v>
      </c>
      <c r="D3050" s="519"/>
      <c r="E3050" s="519">
        <v>1</v>
      </c>
      <c r="F3050" s="519">
        <v>4000</v>
      </c>
      <c r="G3050" s="519"/>
      <c r="H3050" s="518"/>
      <c r="I3050" s="518"/>
      <c r="J3050" s="117"/>
    </row>
    <row r="3051" spans="1:10" x14ac:dyDescent="0.25">
      <c r="A3051" s="517" t="s">
        <v>1442</v>
      </c>
      <c r="B3051" s="519">
        <v>1</v>
      </c>
      <c r="C3051" s="519">
        <v>17900</v>
      </c>
      <c r="D3051" s="519"/>
      <c r="E3051" s="519"/>
      <c r="F3051" s="519"/>
      <c r="G3051" s="519"/>
      <c r="H3051" s="240"/>
      <c r="I3051" s="240"/>
      <c r="J3051" s="117"/>
    </row>
    <row r="3052" spans="1:10" x14ac:dyDescent="0.25">
      <c r="A3052" s="520" t="s">
        <v>1429</v>
      </c>
      <c r="B3052" s="519">
        <v>1</v>
      </c>
      <c r="C3052" s="519">
        <v>19000</v>
      </c>
      <c r="D3052" s="519"/>
      <c r="E3052" s="519">
        <v>1</v>
      </c>
      <c r="F3052" s="519">
        <v>5000</v>
      </c>
      <c r="G3052" s="519"/>
      <c r="H3052" s="240"/>
      <c r="I3052" s="240"/>
      <c r="J3052" s="117"/>
    </row>
    <row r="3053" spans="1:10" x14ac:dyDescent="0.25">
      <c r="A3053" s="517" t="s">
        <v>1421</v>
      </c>
      <c r="B3053" s="519">
        <v>1</v>
      </c>
      <c r="C3053" s="519">
        <v>9800</v>
      </c>
      <c r="D3053" s="519"/>
      <c r="E3053" s="519">
        <v>1</v>
      </c>
      <c r="F3053" s="519">
        <v>4000</v>
      </c>
      <c r="G3053" s="519"/>
      <c r="H3053" s="518"/>
      <c r="I3053" s="518"/>
      <c r="J3053" s="240"/>
    </row>
    <row r="3054" spans="1:10" x14ac:dyDescent="0.25">
      <c r="A3054" s="517" t="s">
        <v>1343</v>
      </c>
      <c r="B3054" s="519">
        <v>1</v>
      </c>
      <c r="C3054" s="519">
        <v>13800</v>
      </c>
      <c r="D3054" s="519">
        <v>5000</v>
      </c>
      <c r="E3054" s="519"/>
      <c r="F3054" s="519"/>
      <c r="G3054" s="519"/>
      <c r="H3054" s="518"/>
      <c r="I3054" s="518"/>
      <c r="J3054" s="117" t="s">
        <v>1088</v>
      </c>
    </row>
    <row r="3055" spans="1:10" x14ac:dyDescent="0.25">
      <c r="A3055" s="517" t="s">
        <v>1443</v>
      </c>
      <c r="B3055" s="519">
        <v>1</v>
      </c>
      <c r="C3055" s="519">
        <v>37500</v>
      </c>
      <c r="D3055" s="519"/>
      <c r="E3055" s="519">
        <v>1</v>
      </c>
      <c r="F3055" s="519">
        <v>5000</v>
      </c>
      <c r="G3055" s="519"/>
      <c r="H3055" s="518"/>
      <c r="I3055" s="518"/>
      <c r="J3055" s="117" t="s">
        <v>1389</v>
      </c>
    </row>
    <row r="3056" spans="1:10" x14ac:dyDescent="0.25">
      <c r="A3056" s="517" t="s">
        <v>1432</v>
      </c>
      <c r="B3056" s="519">
        <v>1</v>
      </c>
      <c r="C3056" s="519"/>
      <c r="D3056" s="519">
        <v>25000</v>
      </c>
      <c r="E3056" s="519"/>
      <c r="F3056" s="519"/>
      <c r="G3056" s="519"/>
      <c r="H3056" s="518"/>
      <c r="I3056" s="518"/>
      <c r="J3056" s="117" t="s">
        <v>1157</v>
      </c>
    </row>
    <row r="3057" spans="1:11" x14ac:dyDescent="0.25">
      <c r="A3057" s="517" t="s">
        <v>1421</v>
      </c>
      <c r="B3057" s="519">
        <v>1</v>
      </c>
      <c r="C3057" s="519">
        <v>9800</v>
      </c>
      <c r="D3057" s="519"/>
      <c r="E3057" s="519">
        <v>1</v>
      </c>
      <c r="F3057" s="519">
        <v>4000</v>
      </c>
      <c r="G3057" s="519"/>
      <c r="H3057" s="240"/>
      <c r="I3057" s="240"/>
      <c r="J3057" s="117"/>
    </row>
    <row r="3058" spans="1:11" x14ac:dyDescent="0.25">
      <c r="A3058" s="517" t="s">
        <v>1192</v>
      </c>
      <c r="B3058" s="519">
        <v>1</v>
      </c>
      <c r="C3058" s="519">
        <v>12000</v>
      </c>
      <c r="D3058" s="519"/>
      <c r="E3058" s="519">
        <v>1</v>
      </c>
      <c r="F3058" s="519">
        <v>4000</v>
      </c>
      <c r="G3058" s="519"/>
      <c r="H3058" s="518"/>
      <c r="I3058" s="518"/>
      <c r="J3058" s="117"/>
    </row>
    <row r="3059" spans="1:11" x14ac:dyDescent="0.25">
      <c r="A3059" s="517" t="s">
        <v>1444</v>
      </c>
      <c r="B3059" s="519">
        <v>1</v>
      </c>
      <c r="C3059" s="519">
        <v>24000</v>
      </c>
      <c r="D3059" s="519"/>
      <c r="E3059" s="519"/>
      <c r="F3059" s="519"/>
      <c r="G3059" s="519"/>
      <c r="H3059" s="518"/>
      <c r="I3059" s="518"/>
      <c r="J3059" s="117"/>
    </row>
    <row r="3060" spans="1:11" x14ac:dyDescent="0.25">
      <c r="A3060" s="99" t="s">
        <v>1445</v>
      </c>
      <c r="B3060" s="519">
        <v>1</v>
      </c>
      <c r="C3060" s="519">
        <v>12500</v>
      </c>
      <c r="D3060" s="519"/>
      <c r="E3060" s="519">
        <v>1</v>
      </c>
      <c r="F3060" s="519">
        <v>4000</v>
      </c>
      <c r="G3060" s="519"/>
      <c r="H3060" s="518"/>
      <c r="I3060" s="518"/>
      <c r="J3060" s="117"/>
      <c r="K3060" s="519"/>
    </row>
    <row r="3061" spans="1:11" x14ac:dyDescent="0.25">
      <c r="A3061" s="517" t="s">
        <v>1434</v>
      </c>
      <c r="B3061" s="519">
        <v>1</v>
      </c>
      <c r="C3061" s="519">
        <v>18800</v>
      </c>
      <c r="D3061" s="519"/>
      <c r="E3061" s="519"/>
      <c r="F3061" s="519"/>
      <c r="G3061" s="519"/>
      <c r="H3061" s="518"/>
      <c r="I3061" s="518"/>
      <c r="J3061" s="117"/>
    </row>
    <row r="3062" spans="1:11" x14ac:dyDescent="0.25">
      <c r="A3062" s="99" t="s">
        <v>1446</v>
      </c>
      <c r="B3062" s="116">
        <v>1</v>
      </c>
      <c r="C3062" s="519">
        <v>16000</v>
      </c>
      <c r="D3062" s="519"/>
      <c r="E3062" s="519">
        <v>1</v>
      </c>
      <c r="F3062" s="519">
        <v>4000</v>
      </c>
      <c r="G3062" s="519"/>
      <c r="H3062" s="518"/>
      <c r="I3062" s="518"/>
      <c r="J3062" s="117"/>
    </row>
    <row r="3063" spans="1:11" x14ac:dyDescent="0.25">
      <c r="A3063" s="99" t="s">
        <v>1447</v>
      </c>
      <c r="B3063" s="116">
        <v>1</v>
      </c>
      <c r="C3063" s="519">
        <v>9300</v>
      </c>
      <c r="D3063" s="519"/>
      <c r="E3063" s="519">
        <v>1</v>
      </c>
      <c r="F3063" s="519">
        <v>4500</v>
      </c>
      <c r="G3063" s="519"/>
      <c r="H3063" s="240"/>
      <c r="I3063" s="240"/>
      <c r="J3063" s="117"/>
    </row>
    <row r="3064" spans="1:11" x14ac:dyDescent="0.25">
      <c r="A3064" s="99" t="s">
        <v>1097</v>
      </c>
      <c r="B3064" s="116">
        <v>1</v>
      </c>
      <c r="C3064" s="519">
        <v>9800</v>
      </c>
      <c r="D3064" s="519"/>
      <c r="E3064" s="519">
        <v>1</v>
      </c>
      <c r="F3064" s="519">
        <v>4000</v>
      </c>
      <c r="G3064" s="519"/>
      <c r="H3064" s="518"/>
      <c r="I3064" s="518"/>
      <c r="J3064" s="117"/>
    </row>
    <row r="3065" spans="1:11" x14ac:dyDescent="0.25">
      <c r="A3065" s="99"/>
      <c r="B3065" s="116"/>
      <c r="C3065" s="519"/>
      <c r="D3065" s="519"/>
      <c r="E3065" s="519"/>
      <c r="F3065" s="519"/>
      <c r="G3065" s="519"/>
      <c r="H3065" s="240"/>
      <c r="I3065" s="240"/>
      <c r="J3065" s="117"/>
    </row>
    <row r="3066" spans="1:11" x14ac:dyDescent="0.25">
      <c r="A3066" s="53"/>
      <c r="B3066" s="213">
        <f t="shared" ref="B3066:J3066" si="95">SUM(B3048:B3065)</f>
        <v>17</v>
      </c>
      <c r="C3066" s="213">
        <f t="shared" si="95"/>
        <v>251500</v>
      </c>
      <c r="D3066" s="213">
        <f t="shared" si="95"/>
        <v>30000</v>
      </c>
      <c r="E3066" s="213">
        <f t="shared" si="95"/>
        <v>12</v>
      </c>
      <c r="F3066" s="213">
        <f t="shared" si="95"/>
        <v>51000</v>
      </c>
      <c r="G3066" s="213"/>
      <c r="H3066" s="213">
        <f t="shared" si="95"/>
        <v>1</v>
      </c>
      <c r="I3066" s="213"/>
      <c r="J3066" s="213">
        <f t="shared" si="95"/>
        <v>5400</v>
      </c>
    </row>
    <row r="3067" spans="1:11" x14ac:dyDescent="0.25">
      <c r="A3067" s="489"/>
      <c r="B3067" s="490"/>
      <c r="C3067" s="490"/>
      <c r="D3067" s="490"/>
      <c r="E3067" s="490"/>
      <c r="F3067" s="490"/>
      <c r="G3067" s="490"/>
      <c r="H3067" s="490"/>
      <c r="I3067" s="490"/>
      <c r="J3067" s="490"/>
      <c r="K3067" s="18" t="e">
        <f>A3068-J3048-J3049-J3051-J3052-J3057-J3065-#REF!</f>
        <v>#REF!</v>
      </c>
    </row>
    <row r="3068" spans="1:11" x14ac:dyDescent="0.25">
      <c r="A3068" s="491">
        <f>C3066</f>
        <v>251500</v>
      </c>
      <c r="B3068" s="492" t="s">
        <v>38</v>
      </c>
      <c r="C3068" s="2206" t="s">
        <v>1418</v>
      </c>
      <c r="D3068" s="2206"/>
      <c r="E3068" s="2206"/>
      <c r="F3068" s="493"/>
      <c r="G3068" s="493"/>
      <c r="H3068" s="493"/>
      <c r="I3068" s="493"/>
      <c r="J3068" s="493"/>
    </row>
    <row r="3075" spans="1:11" x14ac:dyDescent="0.25">
      <c r="A3075" s="2207" t="s">
        <v>1448</v>
      </c>
      <c r="B3075" s="2208"/>
      <c r="C3075" s="2208"/>
      <c r="D3075" s="2208"/>
      <c r="E3075" s="2208"/>
      <c r="F3075" s="2208"/>
      <c r="G3075" s="2208"/>
      <c r="H3075" s="2208"/>
      <c r="I3075" s="2208"/>
      <c r="J3075" s="2208"/>
    </row>
    <row r="3076" spans="1:11" x14ac:dyDescent="0.25">
      <c r="A3076" s="198" t="s">
        <v>14</v>
      </c>
      <c r="B3076" s="198" t="s">
        <v>5</v>
      </c>
      <c r="C3076" s="198" t="s">
        <v>10</v>
      </c>
      <c r="D3076" s="198" t="s">
        <v>11</v>
      </c>
      <c r="E3076" s="198" t="s">
        <v>753</v>
      </c>
      <c r="F3076" s="198" t="s">
        <v>27</v>
      </c>
      <c r="G3076" s="198"/>
      <c r="H3076" s="140" t="s">
        <v>33</v>
      </c>
      <c r="I3076" s="140"/>
      <c r="J3076" s="198" t="s">
        <v>32</v>
      </c>
    </row>
    <row r="3077" spans="1:11" x14ac:dyDescent="0.25">
      <c r="A3077" s="517" t="s">
        <v>1449</v>
      </c>
      <c r="B3077" s="519">
        <v>1</v>
      </c>
      <c r="C3077" s="519">
        <v>48500</v>
      </c>
      <c r="D3077" s="519"/>
      <c r="E3077" s="519">
        <v>1</v>
      </c>
      <c r="F3077" s="519">
        <v>8000</v>
      </c>
      <c r="G3077" s="519"/>
      <c r="H3077" s="240"/>
      <c r="I3077" s="240"/>
      <c r="J3077" s="117">
        <v>120</v>
      </c>
    </row>
    <row r="3078" spans="1:11" x14ac:dyDescent="0.25">
      <c r="A3078" s="517" t="s">
        <v>1342</v>
      </c>
      <c r="B3078" s="519">
        <v>1</v>
      </c>
      <c r="C3078" s="519">
        <v>13800</v>
      </c>
      <c r="D3078" s="519"/>
      <c r="E3078" s="519"/>
      <c r="F3078" s="519"/>
      <c r="G3078" s="519"/>
      <c r="H3078" s="240" t="s">
        <v>109</v>
      </c>
      <c r="I3078" s="240"/>
      <c r="J3078" s="117">
        <v>1400</v>
      </c>
    </row>
    <row r="3079" spans="1:11" x14ac:dyDescent="0.25">
      <c r="A3079" s="520" t="s">
        <v>1450</v>
      </c>
      <c r="B3079" s="519">
        <v>1</v>
      </c>
      <c r="C3079" s="519">
        <v>12000</v>
      </c>
      <c r="D3079" s="519"/>
      <c r="E3079" s="519">
        <v>1</v>
      </c>
      <c r="F3079" s="519">
        <v>2000</v>
      </c>
      <c r="G3079" s="519"/>
      <c r="H3079" s="518"/>
      <c r="I3079" s="518"/>
      <c r="J3079" s="117"/>
    </row>
    <row r="3080" spans="1:11" x14ac:dyDescent="0.25">
      <c r="A3080" s="517" t="s">
        <v>1406</v>
      </c>
      <c r="B3080" s="519">
        <v>1</v>
      </c>
      <c r="C3080" s="519">
        <v>16400</v>
      </c>
      <c r="D3080" s="519"/>
      <c r="E3080" s="519">
        <v>1</v>
      </c>
      <c r="F3080" s="519">
        <v>4500</v>
      </c>
      <c r="G3080" s="519"/>
      <c r="H3080" s="240"/>
      <c r="I3080" s="240"/>
      <c r="J3080" s="117"/>
    </row>
    <row r="3081" spans="1:11" x14ac:dyDescent="0.25">
      <c r="A3081" s="520" t="s">
        <v>1445</v>
      </c>
      <c r="B3081" s="519">
        <v>1</v>
      </c>
      <c r="C3081" s="519">
        <v>14000</v>
      </c>
      <c r="D3081" s="519"/>
      <c r="E3081" s="519">
        <v>1</v>
      </c>
      <c r="F3081" s="519">
        <v>4000</v>
      </c>
      <c r="G3081" s="519"/>
      <c r="H3081" s="240"/>
      <c r="I3081" s="240"/>
      <c r="J3081" s="117" t="s">
        <v>1453</v>
      </c>
    </row>
    <row r="3082" spans="1:11" x14ac:dyDescent="0.25">
      <c r="A3082" s="517" t="s">
        <v>1451</v>
      </c>
      <c r="B3082" s="519">
        <v>1</v>
      </c>
      <c r="C3082" s="519"/>
      <c r="D3082" s="519">
        <v>15000</v>
      </c>
      <c r="E3082" s="519"/>
      <c r="F3082" s="519"/>
      <c r="G3082" s="519"/>
      <c r="H3082" s="518"/>
      <c r="I3082" s="518"/>
      <c r="J3082" s="240" t="s">
        <v>1157</v>
      </c>
    </row>
    <row r="3083" spans="1:11" x14ac:dyDescent="0.25">
      <c r="A3083" s="517" t="s">
        <v>1452</v>
      </c>
      <c r="B3083" s="519">
        <v>1</v>
      </c>
      <c r="C3083" s="519">
        <v>27600</v>
      </c>
      <c r="D3083" s="519"/>
      <c r="E3083" s="519">
        <v>1</v>
      </c>
      <c r="F3083" s="519">
        <v>2000</v>
      </c>
      <c r="G3083" s="519"/>
      <c r="H3083" s="518"/>
      <c r="I3083" s="518"/>
      <c r="J3083" s="117" t="s">
        <v>1454</v>
      </c>
    </row>
    <row r="3084" spans="1:11" x14ac:dyDescent="0.25">
      <c r="A3084" s="517"/>
      <c r="B3084" s="519"/>
      <c r="C3084" s="519"/>
      <c r="D3084" s="519"/>
      <c r="E3084" s="519"/>
      <c r="F3084" s="519"/>
      <c r="G3084" s="519"/>
      <c r="H3084" s="518"/>
      <c r="I3084" s="518"/>
      <c r="J3084" s="117"/>
    </row>
    <row r="3085" spans="1:11" x14ac:dyDescent="0.25">
      <c r="A3085" s="99"/>
      <c r="B3085" s="116"/>
      <c r="C3085" s="519"/>
      <c r="D3085" s="519"/>
      <c r="E3085" s="519"/>
      <c r="F3085" s="519"/>
      <c r="G3085" s="519"/>
      <c r="H3085" s="240"/>
      <c r="I3085" s="240"/>
      <c r="J3085" s="117"/>
    </row>
    <row r="3086" spans="1:11" x14ac:dyDescent="0.25">
      <c r="A3086" s="53"/>
      <c r="B3086" s="213">
        <f t="shared" ref="B3086:J3086" si="96">SUM(B3077:B3085)</f>
        <v>7</v>
      </c>
      <c r="C3086" s="213">
        <f t="shared" si="96"/>
        <v>132300</v>
      </c>
      <c r="D3086" s="213">
        <f t="shared" si="96"/>
        <v>15000</v>
      </c>
      <c r="E3086" s="213">
        <f t="shared" si="96"/>
        <v>5</v>
      </c>
      <c r="F3086" s="213">
        <f t="shared" si="96"/>
        <v>20500</v>
      </c>
      <c r="G3086" s="213"/>
      <c r="H3086" s="213">
        <f t="shared" si="96"/>
        <v>0</v>
      </c>
      <c r="I3086" s="213"/>
      <c r="J3086" s="213">
        <f t="shared" si="96"/>
        <v>1520</v>
      </c>
    </row>
    <row r="3087" spans="1:11" x14ac:dyDescent="0.25">
      <c r="A3087" s="489"/>
      <c r="B3087" s="490"/>
      <c r="C3087" s="490"/>
      <c r="D3087" s="490"/>
      <c r="E3087" s="490"/>
      <c r="F3087" s="490"/>
      <c r="G3087" s="490"/>
      <c r="H3087" s="490"/>
      <c r="I3087" s="490"/>
      <c r="J3087" s="490"/>
      <c r="K3087" s="18" t="e">
        <f>A3088-J3077-J3078-J3080-J3081-#REF!-J3085-#REF!</f>
        <v>#VALUE!</v>
      </c>
    </row>
    <row r="3088" spans="1:11" x14ac:dyDescent="0.25">
      <c r="A3088" s="491">
        <f>C3086</f>
        <v>132300</v>
      </c>
      <c r="B3088" s="492" t="s">
        <v>38</v>
      </c>
      <c r="C3088" s="2206" t="s">
        <v>1418</v>
      </c>
      <c r="D3088" s="2206"/>
      <c r="E3088" s="2206"/>
      <c r="F3088" s="493"/>
      <c r="G3088" s="493"/>
      <c r="H3088" s="493"/>
      <c r="I3088" s="493"/>
      <c r="J3088" s="493"/>
    </row>
    <row r="3096" spans="1:10" x14ac:dyDescent="0.25">
      <c r="A3096" s="2207" t="s">
        <v>1455</v>
      </c>
      <c r="B3096" s="2208"/>
      <c r="C3096" s="2208"/>
      <c r="D3096" s="2208"/>
      <c r="E3096" s="2208"/>
      <c r="F3096" s="2208"/>
      <c r="G3096" s="2208"/>
      <c r="H3096" s="2208"/>
      <c r="I3096" s="2208"/>
      <c r="J3096" s="2208"/>
    </row>
    <row r="3097" spans="1:10" x14ac:dyDescent="0.25">
      <c r="A3097" s="198" t="s">
        <v>14</v>
      </c>
      <c r="B3097" s="198" t="s">
        <v>5</v>
      </c>
      <c r="C3097" s="198" t="s">
        <v>10</v>
      </c>
      <c r="D3097" s="198" t="s">
        <v>11</v>
      </c>
      <c r="E3097" s="198" t="s">
        <v>753</v>
      </c>
      <c r="F3097" s="198" t="s">
        <v>27</v>
      </c>
      <c r="G3097" s="198"/>
      <c r="H3097" s="140" t="s">
        <v>33</v>
      </c>
      <c r="I3097" s="140"/>
      <c r="J3097" s="198" t="s">
        <v>32</v>
      </c>
    </row>
    <row r="3098" spans="1:10" x14ac:dyDescent="0.25">
      <c r="A3098" s="517" t="s">
        <v>1456</v>
      </c>
      <c r="B3098" s="519">
        <v>1</v>
      </c>
      <c r="C3098" s="519">
        <v>16000</v>
      </c>
      <c r="D3098" s="519"/>
      <c r="E3098" s="519"/>
      <c r="F3098" s="519"/>
      <c r="G3098" s="519"/>
      <c r="H3098" s="240" t="s">
        <v>109</v>
      </c>
      <c r="I3098" s="240"/>
      <c r="J3098" s="117">
        <v>1400</v>
      </c>
    </row>
    <row r="3099" spans="1:10" x14ac:dyDescent="0.25">
      <c r="A3099" s="517" t="s">
        <v>1342</v>
      </c>
      <c r="B3099" s="519">
        <v>1</v>
      </c>
      <c r="C3099" s="519">
        <v>13800</v>
      </c>
      <c r="D3099" s="519"/>
      <c r="E3099" s="519"/>
      <c r="F3099" s="519"/>
      <c r="G3099" s="519"/>
      <c r="H3099" s="240"/>
      <c r="I3099" s="240"/>
      <c r="J3099" s="117"/>
    </row>
    <row r="3100" spans="1:10" x14ac:dyDescent="0.25">
      <c r="A3100" s="520" t="s">
        <v>1457</v>
      </c>
      <c r="B3100" s="519">
        <v>1</v>
      </c>
      <c r="C3100" s="519">
        <v>21000</v>
      </c>
      <c r="D3100" s="519">
        <v>30000</v>
      </c>
      <c r="E3100" s="519"/>
      <c r="F3100" s="519"/>
      <c r="G3100" s="519"/>
      <c r="H3100" s="518"/>
      <c r="I3100" s="518"/>
      <c r="J3100" s="117" t="s">
        <v>1157</v>
      </c>
    </row>
    <row r="3101" spans="1:10" x14ac:dyDescent="0.25">
      <c r="A3101" s="517" t="s">
        <v>1458</v>
      </c>
      <c r="B3101" s="519">
        <v>1</v>
      </c>
      <c r="C3101" s="519">
        <v>5200</v>
      </c>
      <c r="D3101" s="519"/>
      <c r="E3101" s="519"/>
      <c r="F3101" s="519"/>
      <c r="G3101" s="519"/>
      <c r="H3101" s="240"/>
      <c r="I3101" s="240"/>
      <c r="J3101" s="117"/>
    </row>
    <row r="3102" spans="1:10" x14ac:dyDescent="0.25">
      <c r="A3102" s="520" t="s">
        <v>1459</v>
      </c>
      <c r="B3102" s="519">
        <v>1</v>
      </c>
      <c r="C3102" s="519">
        <v>14100</v>
      </c>
      <c r="D3102" s="519"/>
      <c r="E3102" s="519">
        <v>1</v>
      </c>
      <c r="F3102" s="519">
        <v>4500</v>
      </c>
      <c r="G3102" s="519"/>
      <c r="H3102" s="240"/>
      <c r="I3102" s="240"/>
      <c r="J3102" s="117"/>
    </row>
    <row r="3103" spans="1:10" x14ac:dyDescent="0.25">
      <c r="A3103" s="517" t="s">
        <v>1434</v>
      </c>
      <c r="B3103" s="519">
        <v>1</v>
      </c>
      <c r="C3103" s="519">
        <v>14300</v>
      </c>
      <c r="D3103" s="519"/>
      <c r="E3103" s="519">
        <v>1</v>
      </c>
      <c r="F3103" s="519">
        <v>4500</v>
      </c>
      <c r="G3103" s="519"/>
      <c r="H3103" s="518"/>
      <c r="I3103" s="518"/>
      <c r="J3103" s="240"/>
    </row>
    <row r="3104" spans="1:10" x14ac:dyDescent="0.25">
      <c r="A3104" s="517" t="s">
        <v>1434</v>
      </c>
      <c r="B3104" s="519">
        <v>1</v>
      </c>
      <c r="C3104" s="519">
        <v>14300</v>
      </c>
      <c r="D3104" s="519"/>
      <c r="E3104" s="519">
        <v>1</v>
      </c>
      <c r="F3104" s="519">
        <v>4500</v>
      </c>
      <c r="G3104" s="519"/>
      <c r="H3104" s="518"/>
      <c r="I3104" s="518"/>
      <c r="J3104" s="117"/>
    </row>
    <row r="3105" spans="1:14" x14ac:dyDescent="0.25">
      <c r="A3105" s="517"/>
      <c r="B3105" s="519"/>
      <c r="C3105" s="519"/>
      <c r="D3105" s="519"/>
      <c r="E3105" s="519"/>
      <c r="F3105" s="519"/>
      <c r="G3105" s="519"/>
      <c r="H3105" s="518"/>
      <c r="I3105" s="518"/>
      <c r="J3105" s="117"/>
    </row>
    <row r="3106" spans="1:14" x14ac:dyDescent="0.25">
      <c r="A3106" s="99"/>
      <c r="B3106" s="116"/>
      <c r="C3106" s="519"/>
      <c r="D3106" s="519"/>
      <c r="E3106" s="519"/>
      <c r="F3106" s="519"/>
      <c r="G3106" s="519"/>
      <c r="H3106" s="240"/>
      <c r="I3106" s="240"/>
      <c r="J3106" s="117"/>
    </row>
    <row r="3107" spans="1:14" x14ac:dyDescent="0.25">
      <c r="A3107" s="53"/>
      <c r="B3107" s="213">
        <f t="shared" ref="B3107:J3107" si="97">SUM(B3098:B3106)</f>
        <v>7</v>
      </c>
      <c r="C3107" s="213">
        <f t="shared" si="97"/>
        <v>98700</v>
      </c>
      <c r="D3107" s="213">
        <f t="shared" si="97"/>
        <v>30000</v>
      </c>
      <c r="E3107" s="213">
        <f t="shared" si="97"/>
        <v>3</v>
      </c>
      <c r="F3107" s="213">
        <f t="shared" si="97"/>
        <v>13500</v>
      </c>
      <c r="G3107" s="213"/>
      <c r="H3107" s="213">
        <f t="shared" si="97"/>
        <v>0</v>
      </c>
      <c r="I3107" s="213"/>
      <c r="J3107" s="213">
        <f t="shared" si="97"/>
        <v>1400</v>
      </c>
    </row>
    <row r="3108" spans="1:14" x14ac:dyDescent="0.25">
      <c r="A3108" s="489"/>
      <c r="B3108" s="490"/>
      <c r="C3108" s="490"/>
      <c r="D3108" s="490"/>
      <c r="E3108" s="490"/>
      <c r="F3108" s="490"/>
      <c r="G3108" s="490"/>
      <c r="H3108" s="490"/>
      <c r="I3108" s="490"/>
      <c r="J3108" s="490"/>
      <c r="K3108" s="18" t="e">
        <f>A3109-J3098-J3099-J3101-J3102-#REF!-J3106-#REF!</f>
        <v>#REF!</v>
      </c>
    </row>
    <row r="3109" spans="1:14" x14ac:dyDescent="0.25">
      <c r="A3109" s="491">
        <f>C3107</f>
        <v>98700</v>
      </c>
      <c r="B3109" s="492" t="s">
        <v>38</v>
      </c>
      <c r="C3109" s="2206" t="s">
        <v>1418</v>
      </c>
      <c r="D3109" s="2206"/>
      <c r="E3109" s="2206"/>
      <c r="F3109" s="493"/>
      <c r="G3109" s="493"/>
      <c r="H3109" s="493"/>
      <c r="I3109" s="493"/>
      <c r="J3109" s="493"/>
    </row>
    <row r="3116" spans="1:14" x14ac:dyDescent="0.25">
      <c r="A3116" s="2207" t="s">
        <v>1460</v>
      </c>
      <c r="B3116" s="2208"/>
      <c r="C3116" s="2208"/>
      <c r="D3116" s="2208"/>
      <c r="E3116" s="2208"/>
      <c r="F3116" s="2208"/>
      <c r="G3116" s="2208"/>
      <c r="H3116" s="2208"/>
      <c r="I3116" s="2208"/>
      <c r="J3116" s="2208"/>
    </row>
    <row r="3117" spans="1:14" x14ac:dyDescent="0.25">
      <c r="A3117" s="198" t="s">
        <v>14</v>
      </c>
      <c r="B3117" s="198" t="s">
        <v>5</v>
      </c>
      <c r="C3117" s="198" t="s">
        <v>10</v>
      </c>
      <c r="D3117" s="198" t="s">
        <v>11</v>
      </c>
      <c r="E3117" s="198" t="s">
        <v>753</v>
      </c>
      <c r="F3117" s="198" t="s">
        <v>27</v>
      </c>
      <c r="G3117" s="198"/>
      <c r="H3117" s="140" t="s">
        <v>33</v>
      </c>
      <c r="I3117" s="140"/>
      <c r="J3117" s="198" t="s">
        <v>32</v>
      </c>
    </row>
    <row r="3118" spans="1:14" x14ac:dyDescent="0.25">
      <c r="A3118" s="517" t="s">
        <v>1447</v>
      </c>
      <c r="B3118" s="519">
        <v>1</v>
      </c>
      <c r="C3118" s="519">
        <v>13800</v>
      </c>
      <c r="D3118" s="519"/>
      <c r="E3118" s="519"/>
      <c r="F3118" s="519"/>
      <c r="G3118" s="519"/>
      <c r="H3118" s="240" t="s">
        <v>109</v>
      </c>
      <c r="I3118" s="240"/>
      <c r="J3118" s="117">
        <v>2100</v>
      </c>
    </row>
    <row r="3119" spans="1:14" x14ac:dyDescent="0.25">
      <c r="A3119" s="517" t="s">
        <v>1199</v>
      </c>
      <c r="B3119" s="519">
        <v>1</v>
      </c>
      <c r="C3119" s="519">
        <v>10500</v>
      </c>
      <c r="D3119" s="519"/>
      <c r="E3119" s="519">
        <v>1</v>
      </c>
      <c r="F3119" s="519">
        <v>4000</v>
      </c>
      <c r="G3119" s="519"/>
      <c r="H3119" s="240">
        <v>1</v>
      </c>
      <c r="I3119" s="240"/>
      <c r="J3119" s="117">
        <v>4500</v>
      </c>
    </row>
    <row r="3120" spans="1:14" x14ac:dyDescent="0.25">
      <c r="A3120" s="520" t="s">
        <v>1421</v>
      </c>
      <c r="B3120" s="519">
        <v>1</v>
      </c>
      <c r="C3120" s="519">
        <v>13800</v>
      </c>
      <c r="D3120" s="519"/>
      <c r="E3120" s="519"/>
      <c r="F3120" s="519"/>
      <c r="G3120" s="519"/>
      <c r="H3120" s="240">
        <v>1</v>
      </c>
      <c r="I3120" s="240"/>
      <c r="J3120" s="117">
        <v>4500</v>
      </c>
      <c r="N3120" t="s">
        <v>1463</v>
      </c>
    </row>
    <row r="3121" spans="1:11" x14ac:dyDescent="0.25">
      <c r="A3121" s="517" t="s">
        <v>1449</v>
      </c>
      <c r="B3121" s="519">
        <v>1</v>
      </c>
      <c r="C3121" s="519">
        <v>46000</v>
      </c>
      <c r="D3121" s="519"/>
      <c r="E3121" s="519">
        <v>2</v>
      </c>
      <c r="F3121" s="519">
        <v>11000</v>
      </c>
      <c r="G3121" s="519"/>
      <c r="H3121" s="240"/>
      <c r="I3121" s="240"/>
      <c r="J3121" s="117" t="s">
        <v>1461</v>
      </c>
    </row>
    <row r="3122" spans="1:11" x14ac:dyDescent="0.25">
      <c r="A3122" s="520" t="s">
        <v>1462</v>
      </c>
      <c r="B3122" s="519">
        <v>1</v>
      </c>
      <c r="C3122" s="519">
        <v>24600</v>
      </c>
      <c r="D3122" s="519"/>
      <c r="E3122" s="519"/>
      <c r="F3122" s="519"/>
      <c r="G3122" s="519"/>
      <c r="H3122" s="240"/>
      <c r="I3122" s="240"/>
      <c r="J3122" s="117"/>
    </row>
    <row r="3123" spans="1:11" x14ac:dyDescent="0.25">
      <c r="A3123" s="517" t="s">
        <v>1462</v>
      </c>
      <c r="B3123" s="519">
        <v>1</v>
      </c>
      <c r="C3123" s="519">
        <v>19600</v>
      </c>
      <c r="D3123" s="519"/>
      <c r="E3123" s="519">
        <v>1</v>
      </c>
      <c r="F3123" s="519">
        <v>5000</v>
      </c>
      <c r="G3123" s="519"/>
      <c r="H3123" s="518"/>
      <c r="I3123" s="518"/>
      <c r="J3123" s="240"/>
    </row>
    <row r="3124" spans="1:11" x14ac:dyDescent="0.25">
      <c r="A3124" s="517" t="s">
        <v>1434</v>
      </c>
      <c r="B3124" s="519">
        <v>1</v>
      </c>
      <c r="C3124" s="519">
        <v>14300</v>
      </c>
      <c r="D3124" s="519"/>
      <c r="E3124" s="519">
        <v>1</v>
      </c>
      <c r="F3124" s="519">
        <v>4500</v>
      </c>
      <c r="G3124" s="519"/>
      <c r="H3124" s="518"/>
      <c r="I3124" s="518"/>
      <c r="J3124" s="117"/>
    </row>
    <row r="3125" spans="1:11" x14ac:dyDescent="0.25">
      <c r="A3125" s="517" t="s">
        <v>1097</v>
      </c>
      <c r="B3125" s="519">
        <v>1</v>
      </c>
      <c r="C3125" s="519">
        <v>9800</v>
      </c>
      <c r="D3125" s="519"/>
      <c r="E3125" s="519">
        <v>1</v>
      </c>
      <c r="F3125" s="519">
        <v>4000</v>
      </c>
      <c r="G3125" s="519"/>
      <c r="H3125" s="518"/>
      <c r="I3125" s="518"/>
      <c r="J3125" s="117"/>
    </row>
    <row r="3126" spans="1:11" x14ac:dyDescent="0.25">
      <c r="A3126" s="99" t="s">
        <v>1097</v>
      </c>
      <c r="B3126" s="116">
        <v>1</v>
      </c>
      <c r="C3126" s="519"/>
      <c r="D3126" s="519">
        <v>13800</v>
      </c>
      <c r="E3126" s="519"/>
      <c r="F3126" s="519"/>
      <c r="G3126" s="519"/>
      <c r="H3126" s="240"/>
      <c r="I3126" s="240"/>
      <c r="J3126" s="117" t="s">
        <v>1157</v>
      </c>
    </row>
    <row r="3127" spans="1:11" x14ac:dyDescent="0.25">
      <c r="A3127" s="53"/>
      <c r="B3127" s="213">
        <f t="shared" ref="B3127:J3127" si="98">SUM(B3118:B3126)</f>
        <v>9</v>
      </c>
      <c r="C3127" s="213">
        <f t="shared" si="98"/>
        <v>152400</v>
      </c>
      <c r="D3127" s="213">
        <f t="shared" si="98"/>
        <v>13800</v>
      </c>
      <c r="E3127" s="213">
        <f t="shared" si="98"/>
        <v>6</v>
      </c>
      <c r="F3127" s="213">
        <f t="shared" si="98"/>
        <v>28500</v>
      </c>
      <c r="G3127" s="213"/>
      <c r="H3127" s="213">
        <f t="shared" si="98"/>
        <v>2</v>
      </c>
      <c r="I3127" s="213"/>
      <c r="J3127" s="213">
        <f t="shared" si="98"/>
        <v>11100</v>
      </c>
    </row>
    <row r="3128" spans="1:11" x14ac:dyDescent="0.25">
      <c r="A3128" s="489"/>
      <c r="B3128" s="490"/>
      <c r="C3128" s="490"/>
      <c r="D3128" s="490"/>
      <c r="E3128" s="490"/>
      <c r="F3128" s="490"/>
      <c r="G3128" s="490"/>
      <c r="H3128" s="490"/>
      <c r="I3128" s="490"/>
      <c r="J3128" s="490"/>
      <c r="K3128" s="18" t="e">
        <f>A3129-J3118-J3119-J3121-J3122-#REF!-J3126-#REF!</f>
        <v>#VALUE!</v>
      </c>
    </row>
    <row r="3129" spans="1:11" x14ac:dyDescent="0.25">
      <c r="A3129" s="491">
        <f>C3127</f>
        <v>152400</v>
      </c>
      <c r="B3129" s="492" t="s">
        <v>38</v>
      </c>
      <c r="C3129" s="2206" t="s">
        <v>1418</v>
      </c>
      <c r="D3129" s="2206"/>
      <c r="E3129" s="2206"/>
      <c r="F3129" s="493"/>
      <c r="G3129" s="493"/>
      <c r="H3129" s="493"/>
      <c r="I3129" s="493"/>
      <c r="J3129" s="493"/>
    </row>
    <row r="3138" spans="1:11" x14ac:dyDescent="0.25">
      <c r="A3138" s="2207" t="s">
        <v>1464</v>
      </c>
      <c r="B3138" s="2208"/>
      <c r="C3138" s="2208"/>
      <c r="D3138" s="2208"/>
      <c r="E3138" s="2208"/>
      <c r="F3138" s="2208"/>
      <c r="G3138" s="2208"/>
      <c r="H3138" s="2208"/>
      <c r="I3138" s="2208"/>
      <c r="J3138" s="2208"/>
    </row>
    <row r="3139" spans="1:11" x14ac:dyDescent="0.25">
      <c r="A3139" s="198" t="s">
        <v>14</v>
      </c>
      <c r="B3139" s="198" t="s">
        <v>5</v>
      </c>
      <c r="C3139" s="198" t="s">
        <v>10</v>
      </c>
      <c r="D3139" s="198" t="s">
        <v>11</v>
      </c>
      <c r="E3139" s="198" t="s">
        <v>753</v>
      </c>
      <c r="F3139" s="198" t="s">
        <v>27</v>
      </c>
      <c r="G3139" s="198"/>
      <c r="H3139" s="140" t="s">
        <v>33</v>
      </c>
      <c r="I3139" s="140"/>
      <c r="J3139" s="198" t="s">
        <v>32</v>
      </c>
    </row>
    <row r="3140" spans="1:11" x14ac:dyDescent="0.25">
      <c r="A3140" s="517" t="s">
        <v>1434</v>
      </c>
      <c r="B3140" s="519">
        <v>1</v>
      </c>
      <c r="C3140" s="519">
        <v>7800</v>
      </c>
      <c r="D3140" s="519"/>
      <c r="E3140" s="519">
        <v>3</v>
      </c>
      <c r="F3140" s="519">
        <v>11000</v>
      </c>
      <c r="G3140" s="519"/>
      <c r="H3140" s="240">
        <v>3</v>
      </c>
      <c r="I3140" s="240"/>
      <c r="J3140" s="117" t="s">
        <v>1468</v>
      </c>
    </row>
    <row r="3141" spans="1:11" x14ac:dyDescent="0.25">
      <c r="A3141" s="517" t="s">
        <v>392</v>
      </c>
      <c r="B3141" s="519">
        <v>2</v>
      </c>
      <c r="C3141" s="519">
        <v>98000</v>
      </c>
      <c r="D3141" s="519"/>
      <c r="E3141" s="519"/>
      <c r="F3141" s="519"/>
      <c r="G3141" s="519"/>
      <c r="H3141" s="240">
        <v>1</v>
      </c>
      <c r="I3141" s="240"/>
      <c r="J3141" s="117">
        <v>4500</v>
      </c>
    </row>
    <row r="3142" spans="1:11" x14ac:dyDescent="0.25">
      <c r="A3142" s="520"/>
      <c r="B3142" s="519"/>
      <c r="C3142" s="519"/>
      <c r="D3142" s="519"/>
      <c r="E3142" s="519"/>
      <c r="F3142" s="519"/>
      <c r="G3142" s="519"/>
      <c r="H3142" s="240" t="s">
        <v>109</v>
      </c>
      <c r="I3142" s="240"/>
      <c r="J3142" s="117">
        <v>2100</v>
      </c>
    </row>
    <row r="3143" spans="1:11" x14ac:dyDescent="0.25">
      <c r="A3143" s="517"/>
      <c r="B3143" s="519"/>
      <c r="C3143" s="519"/>
      <c r="D3143" s="519"/>
      <c r="E3143" s="519"/>
      <c r="F3143" s="519"/>
      <c r="G3143" s="519"/>
      <c r="H3143" s="240"/>
      <c r="I3143" s="240"/>
      <c r="J3143" s="117"/>
    </row>
    <row r="3144" spans="1:11" x14ac:dyDescent="0.25">
      <c r="A3144" s="53"/>
      <c r="B3144" s="213">
        <f t="shared" ref="B3144:J3144" si="99">SUM(B3140:B3143)</f>
        <v>3</v>
      </c>
      <c r="C3144" s="213">
        <f t="shared" si="99"/>
        <v>105800</v>
      </c>
      <c r="D3144" s="213">
        <f t="shared" si="99"/>
        <v>0</v>
      </c>
      <c r="E3144" s="213">
        <f t="shared" si="99"/>
        <v>3</v>
      </c>
      <c r="F3144" s="213">
        <f t="shared" si="99"/>
        <v>11000</v>
      </c>
      <c r="G3144" s="213"/>
      <c r="H3144" s="213">
        <f t="shared" si="99"/>
        <v>4</v>
      </c>
      <c r="I3144" s="213"/>
      <c r="J3144" s="213">
        <f t="shared" si="99"/>
        <v>6600</v>
      </c>
    </row>
    <row r="3145" spans="1:11" x14ac:dyDescent="0.25">
      <c r="A3145" s="489"/>
      <c r="B3145" s="490"/>
      <c r="C3145" s="490"/>
      <c r="D3145" s="490"/>
      <c r="E3145" s="490"/>
      <c r="F3145" s="490"/>
      <c r="G3145" s="490"/>
      <c r="H3145" s="490"/>
      <c r="I3145" s="490"/>
      <c r="J3145" s="490"/>
      <c r="K3145" s="18" t="e">
        <f>A3146-J3140-J3141-J3143-#REF!-#REF!-#REF!-#REF!</f>
        <v>#VALUE!</v>
      </c>
    </row>
    <row r="3146" spans="1:11" x14ac:dyDescent="0.25">
      <c r="A3146" s="491">
        <f>C3144</f>
        <v>105800</v>
      </c>
      <c r="B3146" s="492" t="s">
        <v>38</v>
      </c>
      <c r="C3146" s="2206" t="s">
        <v>1418</v>
      </c>
      <c r="D3146" s="2206"/>
      <c r="E3146" s="2206"/>
      <c r="F3146" s="493"/>
      <c r="G3146" s="493"/>
      <c r="H3146" s="493"/>
      <c r="I3146" s="493"/>
      <c r="J3146" s="493"/>
    </row>
    <row r="3151" spans="1:11" x14ac:dyDescent="0.25">
      <c r="A3151" s="2207" t="s">
        <v>1465</v>
      </c>
      <c r="B3151" s="2208"/>
      <c r="C3151" s="2208"/>
      <c r="D3151" s="2208"/>
      <c r="E3151" s="2208"/>
      <c r="F3151" s="2208"/>
      <c r="G3151" s="2208"/>
      <c r="H3151" s="2208"/>
      <c r="I3151" s="2208"/>
      <c r="J3151" s="2208"/>
    </row>
    <row r="3152" spans="1:11" x14ac:dyDescent="0.25">
      <c r="A3152" s="198" t="s">
        <v>14</v>
      </c>
      <c r="B3152" s="198" t="s">
        <v>5</v>
      </c>
      <c r="C3152" s="198" t="s">
        <v>10</v>
      </c>
      <c r="D3152" s="198" t="s">
        <v>11</v>
      </c>
      <c r="E3152" s="198" t="s">
        <v>753</v>
      </c>
      <c r="F3152" s="198" t="s">
        <v>27</v>
      </c>
      <c r="G3152" s="198"/>
      <c r="H3152" s="140" t="s">
        <v>33</v>
      </c>
      <c r="I3152" s="140"/>
      <c r="J3152" s="198" t="s">
        <v>32</v>
      </c>
    </row>
    <row r="3153" spans="1:11" x14ac:dyDescent="0.25">
      <c r="A3153" s="517" t="s">
        <v>1100</v>
      </c>
      <c r="B3153" s="519">
        <v>1</v>
      </c>
      <c r="C3153" s="519">
        <v>13800</v>
      </c>
      <c r="D3153" s="519"/>
      <c r="E3153" s="519"/>
      <c r="F3153" s="519"/>
      <c r="G3153" s="519"/>
      <c r="H3153" s="240" t="s">
        <v>109</v>
      </c>
      <c r="I3153" s="240"/>
      <c r="J3153" s="117">
        <v>2100</v>
      </c>
    </row>
    <row r="3154" spans="1:11" x14ac:dyDescent="0.25">
      <c r="A3154" s="517" t="s">
        <v>1466</v>
      </c>
      <c r="B3154" s="519">
        <v>1</v>
      </c>
      <c r="C3154" s="519">
        <v>5200</v>
      </c>
      <c r="D3154" s="519"/>
      <c r="E3154" s="519"/>
      <c r="F3154" s="519"/>
      <c r="G3154" s="519"/>
      <c r="H3154" s="240">
        <v>1</v>
      </c>
      <c r="I3154" s="240"/>
      <c r="J3154" s="117">
        <v>4500</v>
      </c>
    </row>
    <row r="3155" spans="1:11" x14ac:dyDescent="0.25">
      <c r="A3155" s="520" t="s">
        <v>1467</v>
      </c>
      <c r="B3155" s="519">
        <v>1</v>
      </c>
      <c r="C3155" s="519"/>
      <c r="D3155" s="519">
        <v>35500</v>
      </c>
      <c r="E3155" s="519">
        <v>1</v>
      </c>
      <c r="F3155" s="519">
        <v>4500</v>
      </c>
      <c r="G3155" s="519"/>
      <c r="H3155" s="240"/>
      <c r="I3155" s="240"/>
      <c r="J3155" s="117" t="s">
        <v>1088</v>
      </c>
    </row>
    <row r="3156" spans="1:11" x14ac:dyDescent="0.25">
      <c r="A3156" s="517" t="s">
        <v>1469</v>
      </c>
      <c r="B3156" s="519">
        <v>1</v>
      </c>
      <c r="C3156" s="519">
        <v>22000</v>
      </c>
      <c r="D3156" s="519"/>
      <c r="E3156" s="519"/>
      <c r="F3156" s="519"/>
      <c r="G3156" s="519"/>
      <c r="H3156" s="240"/>
      <c r="I3156" s="240"/>
      <c r="J3156" s="117"/>
    </row>
    <row r="3157" spans="1:11" x14ac:dyDescent="0.25">
      <c r="A3157" s="520" t="s">
        <v>1442</v>
      </c>
      <c r="B3157" s="519">
        <v>1</v>
      </c>
      <c r="C3157" s="519"/>
      <c r="D3157" s="519">
        <v>9400</v>
      </c>
      <c r="E3157" s="519">
        <v>2</v>
      </c>
      <c r="F3157" s="519">
        <v>8500</v>
      </c>
      <c r="G3157" s="519"/>
      <c r="H3157" s="240"/>
      <c r="I3157" s="240"/>
      <c r="J3157" s="117" t="s">
        <v>1088</v>
      </c>
    </row>
    <row r="3158" spans="1:11" x14ac:dyDescent="0.25">
      <c r="A3158" s="517" t="s">
        <v>1192</v>
      </c>
      <c r="B3158" s="519">
        <v>1</v>
      </c>
      <c r="C3158" s="519">
        <v>12000</v>
      </c>
      <c r="D3158" s="519"/>
      <c r="E3158" s="519">
        <v>1</v>
      </c>
      <c r="F3158" s="519">
        <v>4000</v>
      </c>
      <c r="G3158" s="519"/>
      <c r="H3158" s="518"/>
      <c r="I3158" s="518"/>
      <c r="J3158" s="240"/>
    </row>
    <row r="3159" spans="1:11" x14ac:dyDescent="0.25">
      <c r="A3159" s="517" t="s">
        <v>1470</v>
      </c>
      <c r="B3159" s="519">
        <v>1</v>
      </c>
      <c r="C3159" s="519">
        <v>13000</v>
      </c>
      <c r="D3159" s="519"/>
      <c r="E3159" s="519">
        <v>1</v>
      </c>
      <c r="F3159" s="519">
        <v>2000</v>
      </c>
      <c r="G3159" s="519"/>
      <c r="H3159" s="518"/>
      <c r="I3159" s="518"/>
      <c r="J3159" s="117"/>
    </row>
    <row r="3160" spans="1:11" x14ac:dyDescent="0.25">
      <c r="A3160" s="517" t="s">
        <v>1471</v>
      </c>
      <c r="B3160" s="519">
        <v>1</v>
      </c>
      <c r="C3160" s="519">
        <v>13000</v>
      </c>
      <c r="D3160" s="519"/>
      <c r="E3160" s="519">
        <v>1</v>
      </c>
      <c r="F3160" s="519">
        <v>2000</v>
      </c>
      <c r="G3160" s="519"/>
      <c r="H3160" s="518"/>
      <c r="I3160" s="518"/>
      <c r="J3160" s="117"/>
    </row>
    <row r="3161" spans="1:11" x14ac:dyDescent="0.25">
      <c r="A3161" s="99"/>
      <c r="B3161" s="116"/>
      <c r="C3161" s="519"/>
      <c r="D3161" s="519"/>
      <c r="E3161" s="519"/>
      <c r="F3161" s="519"/>
      <c r="G3161" s="519"/>
      <c r="H3161" s="240"/>
      <c r="I3161" s="240"/>
      <c r="J3161" s="117"/>
    </row>
    <row r="3162" spans="1:11" x14ac:dyDescent="0.25">
      <c r="A3162" s="53"/>
      <c r="B3162" s="213">
        <f t="shared" ref="B3162:J3162" si="100">SUM(B3153:B3161)</f>
        <v>8</v>
      </c>
      <c r="C3162" s="213">
        <f t="shared" si="100"/>
        <v>79000</v>
      </c>
      <c r="D3162" s="213">
        <f t="shared" si="100"/>
        <v>44900</v>
      </c>
      <c r="E3162" s="213">
        <f t="shared" si="100"/>
        <v>6</v>
      </c>
      <c r="F3162" s="213">
        <f t="shared" si="100"/>
        <v>21000</v>
      </c>
      <c r="G3162" s="213"/>
      <c r="H3162" s="213">
        <f t="shared" si="100"/>
        <v>1</v>
      </c>
      <c r="I3162" s="213"/>
      <c r="J3162" s="213">
        <f t="shared" si="100"/>
        <v>6600</v>
      </c>
    </row>
    <row r="3163" spans="1:11" x14ac:dyDescent="0.25">
      <c r="A3163" s="489"/>
      <c r="B3163" s="490"/>
      <c r="C3163" s="490"/>
      <c r="D3163" s="490"/>
      <c r="E3163" s="490"/>
      <c r="F3163" s="490"/>
      <c r="G3163" s="490"/>
      <c r="H3163" s="490"/>
      <c r="I3163" s="490"/>
      <c r="J3163" s="490"/>
      <c r="K3163" s="18" t="e">
        <f>A3164-J3153-J3154-J3156-J3157-#REF!-J3161-#REF!</f>
        <v>#VALUE!</v>
      </c>
    </row>
    <row r="3164" spans="1:11" x14ac:dyDescent="0.25">
      <c r="A3164" s="491">
        <f>C3162</f>
        <v>79000</v>
      </c>
      <c r="B3164" s="492" t="s">
        <v>38</v>
      </c>
      <c r="C3164" s="2206" t="s">
        <v>1418</v>
      </c>
      <c r="D3164" s="2206"/>
      <c r="E3164" s="2206"/>
      <c r="F3164" s="493"/>
      <c r="G3164" s="493"/>
      <c r="H3164" s="493"/>
      <c r="I3164" s="493"/>
      <c r="J3164" s="493"/>
    </row>
    <row r="3169" spans="1:11" x14ac:dyDescent="0.25">
      <c r="A3169" s="2207" t="s">
        <v>1472</v>
      </c>
      <c r="B3169" s="2208"/>
      <c r="C3169" s="2208"/>
      <c r="D3169" s="2208"/>
      <c r="E3169" s="2208"/>
      <c r="F3169" s="2208"/>
      <c r="G3169" s="2208"/>
      <c r="H3169" s="2208"/>
      <c r="I3169" s="2208"/>
      <c r="J3169" s="2208"/>
    </row>
    <row r="3170" spans="1:11" x14ac:dyDescent="0.25">
      <c r="A3170" s="198" t="s">
        <v>14</v>
      </c>
      <c r="B3170" s="198" t="s">
        <v>5</v>
      </c>
      <c r="C3170" s="198" t="s">
        <v>10</v>
      </c>
      <c r="D3170" s="198" t="s">
        <v>11</v>
      </c>
      <c r="E3170" s="198" t="s">
        <v>753</v>
      </c>
      <c r="F3170" s="198" t="s">
        <v>27</v>
      </c>
      <c r="G3170" s="198"/>
      <c r="H3170" s="140" t="s">
        <v>33</v>
      </c>
      <c r="I3170" s="140"/>
      <c r="J3170" s="198" t="s">
        <v>32</v>
      </c>
    </row>
    <row r="3171" spans="1:11" x14ac:dyDescent="0.25">
      <c r="A3171" s="517" t="s">
        <v>1473</v>
      </c>
      <c r="B3171" s="519">
        <v>1</v>
      </c>
      <c r="C3171" s="519">
        <v>13000</v>
      </c>
      <c r="D3171" s="519"/>
      <c r="E3171" s="519">
        <v>1</v>
      </c>
      <c r="F3171" s="519">
        <v>4000</v>
      </c>
      <c r="G3171" s="519"/>
      <c r="H3171" s="240" t="s">
        <v>109</v>
      </c>
      <c r="I3171" s="240"/>
      <c r="J3171" s="117">
        <v>1400</v>
      </c>
    </row>
    <row r="3172" spans="1:11" x14ac:dyDescent="0.25">
      <c r="A3172" s="517" t="s">
        <v>392</v>
      </c>
      <c r="B3172" s="519">
        <v>2</v>
      </c>
      <c r="C3172" s="519">
        <v>98000</v>
      </c>
      <c r="D3172" s="519"/>
      <c r="E3172" s="519"/>
      <c r="F3172" s="519"/>
      <c r="G3172" s="519"/>
      <c r="H3172" s="240">
        <v>2</v>
      </c>
      <c r="I3172" s="240"/>
      <c r="J3172" s="117" t="s">
        <v>1476</v>
      </c>
    </row>
    <row r="3173" spans="1:11" x14ac:dyDescent="0.25">
      <c r="A3173" s="520" t="s">
        <v>1474</v>
      </c>
      <c r="B3173" s="519">
        <v>1</v>
      </c>
      <c r="C3173" s="519"/>
      <c r="D3173" s="519">
        <v>30000</v>
      </c>
      <c r="E3173" s="519">
        <v>1</v>
      </c>
      <c r="F3173" s="519">
        <v>4500</v>
      </c>
      <c r="G3173" s="519"/>
      <c r="H3173" s="240"/>
      <c r="I3173" s="240"/>
      <c r="J3173" s="117" t="s">
        <v>1157</v>
      </c>
    </row>
    <row r="3174" spans="1:11" x14ac:dyDescent="0.25">
      <c r="A3174" s="517" t="s">
        <v>1294</v>
      </c>
      <c r="B3174" s="519">
        <v>1</v>
      </c>
      <c r="C3174" s="519">
        <v>26900</v>
      </c>
      <c r="D3174" s="519"/>
      <c r="E3174" s="519"/>
      <c r="F3174" s="519"/>
      <c r="G3174" s="519"/>
      <c r="H3174" s="240"/>
      <c r="I3174" s="240"/>
      <c r="J3174" s="117" t="s">
        <v>1477</v>
      </c>
    </row>
    <row r="3175" spans="1:11" x14ac:dyDescent="0.25">
      <c r="A3175" s="520" t="s">
        <v>1475</v>
      </c>
      <c r="B3175" s="519">
        <v>1</v>
      </c>
      <c r="C3175" s="519">
        <v>1000</v>
      </c>
      <c r="D3175" s="519">
        <v>38000</v>
      </c>
      <c r="E3175" s="519">
        <v>1</v>
      </c>
      <c r="F3175" s="519">
        <v>5000</v>
      </c>
      <c r="G3175" s="519"/>
      <c r="H3175" s="240"/>
      <c r="I3175" s="240"/>
      <c r="J3175" s="117" t="s">
        <v>1157</v>
      </c>
    </row>
    <row r="3176" spans="1:11" x14ac:dyDescent="0.25">
      <c r="A3176" s="517" t="s">
        <v>1192</v>
      </c>
      <c r="B3176" s="519">
        <v>1</v>
      </c>
      <c r="C3176" s="519"/>
      <c r="D3176" s="519">
        <v>12000</v>
      </c>
      <c r="E3176" s="519">
        <v>1</v>
      </c>
      <c r="F3176" s="519">
        <v>4000</v>
      </c>
      <c r="G3176" s="519"/>
      <c r="H3176" s="518"/>
      <c r="I3176" s="518"/>
      <c r="J3176" s="240"/>
    </row>
    <row r="3177" spans="1:11" x14ac:dyDescent="0.25">
      <c r="A3177" s="517" t="s">
        <v>1475</v>
      </c>
      <c r="B3177" s="519">
        <v>1</v>
      </c>
      <c r="C3177" s="519"/>
      <c r="D3177" s="519">
        <v>44000</v>
      </c>
      <c r="E3177" s="519"/>
      <c r="F3177" s="519"/>
      <c r="G3177" s="519"/>
      <c r="H3177" s="518"/>
      <c r="I3177" s="518"/>
      <c r="J3177" s="117" t="s">
        <v>1088</v>
      </c>
    </row>
    <row r="3178" spans="1:11" x14ac:dyDescent="0.25">
      <c r="A3178" s="517"/>
      <c r="B3178" s="519"/>
      <c r="C3178" s="519"/>
      <c r="D3178" s="519"/>
      <c r="E3178" s="519"/>
      <c r="F3178" s="519"/>
      <c r="G3178" s="519"/>
      <c r="H3178" s="518"/>
      <c r="I3178" s="518"/>
      <c r="J3178" s="117"/>
    </row>
    <row r="3179" spans="1:11" x14ac:dyDescent="0.25">
      <c r="A3179" s="99"/>
      <c r="B3179" s="116"/>
      <c r="C3179" s="519"/>
      <c r="D3179" s="519"/>
      <c r="E3179" s="519"/>
      <c r="F3179" s="519"/>
      <c r="G3179" s="519"/>
      <c r="H3179" s="240"/>
      <c r="I3179" s="240"/>
      <c r="J3179" s="117"/>
    </row>
    <row r="3180" spans="1:11" x14ac:dyDescent="0.25">
      <c r="A3180" s="53"/>
      <c r="B3180" s="213">
        <f t="shared" ref="B3180:H3180" si="101">SUM(B3171:B3179)</f>
        <v>8</v>
      </c>
      <c r="C3180" s="213">
        <f t="shared" si="101"/>
        <v>138900</v>
      </c>
      <c r="D3180" s="213">
        <f t="shared" si="101"/>
        <v>124000</v>
      </c>
      <c r="E3180" s="213">
        <f t="shared" si="101"/>
        <v>4</v>
      </c>
      <c r="F3180" s="213">
        <f t="shared" si="101"/>
        <v>17500</v>
      </c>
      <c r="G3180" s="213"/>
      <c r="H3180" s="213">
        <f t="shared" si="101"/>
        <v>2</v>
      </c>
      <c r="I3180" s="213"/>
      <c r="J3180" s="213">
        <v>29400</v>
      </c>
    </row>
    <row r="3181" spans="1:11" x14ac:dyDescent="0.25">
      <c r="A3181" s="489"/>
      <c r="B3181" s="490"/>
      <c r="C3181" s="490"/>
      <c r="D3181" s="490"/>
      <c r="E3181" s="490"/>
      <c r="F3181" s="490"/>
      <c r="G3181" s="490"/>
      <c r="H3181" s="490"/>
      <c r="I3181" s="490"/>
      <c r="J3181" s="490"/>
      <c r="K3181" s="18" t="e">
        <f>A3182-J3171-J3172-J3174-J3175-#REF!-J3179-#REF!</f>
        <v>#VALUE!</v>
      </c>
    </row>
    <row r="3182" spans="1:11" x14ac:dyDescent="0.25">
      <c r="A3182" s="491">
        <f>C3180</f>
        <v>138900</v>
      </c>
      <c r="B3182" s="492" t="s">
        <v>38</v>
      </c>
      <c r="C3182" s="2206" t="s">
        <v>1418</v>
      </c>
      <c r="D3182" s="2206"/>
      <c r="E3182" s="2206"/>
      <c r="F3182" s="493"/>
      <c r="G3182" s="493"/>
      <c r="H3182" s="493"/>
      <c r="I3182" s="493"/>
      <c r="J3182" s="493"/>
    </row>
    <row r="3186" spans="1:11" x14ac:dyDescent="0.25">
      <c r="A3186" s="2207" t="s">
        <v>1478</v>
      </c>
      <c r="B3186" s="2208"/>
      <c r="C3186" s="2208"/>
      <c r="D3186" s="2208"/>
      <c r="E3186" s="2208"/>
      <c r="F3186" s="2208"/>
      <c r="G3186" s="2208"/>
      <c r="H3186" s="2208"/>
      <c r="I3186" s="2208"/>
      <c r="J3186" s="2208"/>
    </row>
    <row r="3187" spans="1:11" x14ac:dyDescent="0.25">
      <c r="A3187" s="198" t="s">
        <v>14</v>
      </c>
      <c r="B3187" s="198" t="s">
        <v>5</v>
      </c>
      <c r="C3187" s="198" t="s">
        <v>10</v>
      </c>
      <c r="D3187" s="198" t="s">
        <v>11</v>
      </c>
      <c r="E3187" s="198" t="s">
        <v>753</v>
      </c>
      <c r="F3187" s="198" t="s">
        <v>27</v>
      </c>
      <c r="G3187" s="198"/>
      <c r="H3187" s="140" t="s">
        <v>33</v>
      </c>
      <c r="I3187" s="140"/>
      <c r="J3187" s="198" t="s">
        <v>32</v>
      </c>
    </row>
    <row r="3188" spans="1:11" x14ac:dyDescent="0.25">
      <c r="A3188" s="517" t="s">
        <v>1479</v>
      </c>
      <c r="B3188" s="480">
        <v>1</v>
      </c>
      <c r="C3188" s="480">
        <v>14600</v>
      </c>
      <c r="D3188" s="480"/>
      <c r="E3188" s="480">
        <v>1</v>
      </c>
      <c r="F3188" s="480">
        <v>4000</v>
      </c>
      <c r="G3188" s="480"/>
      <c r="H3188" s="240" t="s">
        <v>109</v>
      </c>
      <c r="I3188" s="240"/>
      <c r="J3188" s="117">
        <v>2800</v>
      </c>
    </row>
    <row r="3189" spans="1:11" x14ac:dyDescent="0.25">
      <c r="A3189" s="517" t="s">
        <v>1195</v>
      </c>
      <c r="B3189" s="480">
        <v>1</v>
      </c>
      <c r="C3189" s="480">
        <v>45000</v>
      </c>
      <c r="D3189" s="480"/>
      <c r="E3189" s="480">
        <v>1</v>
      </c>
      <c r="F3189" s="480">
        <v>5000</v>
      </c>
      <c r="G3189" s="480"/>
      <c r="H3189" s="518">
        <v>1</v>
      </c>
      <c r="I3189" s="518"/>
      <c r="J3189" s="512">
        <v>4000</v>
      </c>
    </row>
    <row r="3190" spans="1:11" x14ac:dyDescent="0.25">
      <c r="A3190" s="99" t="s">
        <v>1480</v>
      </c>
      <c r="B3190" s="116"/>
      <c r="C3190" s="519"/>
      <c r="D3190" s="519"/>
      <c r="E3190" s="519"/>
      <c r="F3190" s="519"/>
      <c r="G3190" s="519"/>
      <c r="H3190" s="240"/>
      <c r="I3190" s="240"/>
      <c r="J3190" s="117" t="s">
        <v>1481</v>
      </c>
    </row>
    <row r="3191" spans="1:11" x14ac:dyDescent="0.25">
      <c r="A3191" s="517"/>
      <c r="B3191" s="480"/>
      <c r="C3191" s="480"/>
      <c r="D3191" s="480"/>
      <c r="E3191" s="480"/>
      <c r="F3191" s="480"/>
      <c r="G3191" s="480"/>
      <c r="H3191" s="482"/>
      <c r="I3191" s="482"/>
      <c r="J3191" s="117"/>
    </row>
    <row r="3192" spans="1:11" x14ac:dyDescent="0.25">
      <c r="A3192" s="53"/>
      <c r="B3192" s="213">
        <f t="shared" ref="B3192:J3192" si="102">SUM(B3188:B3191)</f>
        <v>2</v>
      </c>
      <c r="C3192" s="213">
        <f t="shared" si="102"/>
        <v>59600</v>
      </c>
      <c r="D3192" s="213">
        <f t="shared" si="102"/>
        <v>0</v>
      </c>
      <c r="E3192" s="213">
        <f t="shared" si="102"/>
        <v>2</v>
      </c>
      <c r="F3192" s="213">
        <f t="shared" si="102"/>
        <v>9000</v>
      </c>
      <c r="G3192" s="213"/>
      <c r="H3192" s="213">
        <f t="shared" si="102"/>
        <v>1</v>
      </c>
      <c r="I3192" s="213"/>
      <c r="J3192" s="213">
        <f t="shared" si="102"/>
        <v>6800</v>
      </c>
    </row>
    <row r="3193" spans="1:11" x14ac:dyDescent="0.25">
      <c r="A3193" s="489"/>
      <c r="B3193" s="490"/>
      <c r="C3193" s="490"/>
      <c r="D3193" s="490"/>
      <c r="E3193" s="490"/>
      <c r="F3193" s="490"/>
      <c r="G3193" s="490"/>
      <c r="H3193" s="490"/>
      <c r="I3193" s="490"/>
      <c r="J3193" s="490"/>
      <c r="K3193" s="18">
        <f>A3194-J3189</f>
        <v>55600</v>
      </c>
    </row>
    <row r="3194" spans="1:11" x14ac:dyDescent="0.25">
      <c r="A3194" s="491">
        <f>C3192</f>
        <v>59600</v>
      </c>
      <c r="B3194" s="492" t="s">
        <v>38</v>
      </c>
      <c r="C3194" s="2206" t="s">
        <v>1482</v>
      </c>
      <c r="D3194" s="2206"/>
      <c r="E3194" s="2206"/>
      <c r="F3194" s="493"/>
      <c r="G3194" s="493"/>
      <c r="H3194" s="493"/>
      <c r="I3194" s="493"/>
      <c r="J3194" s="493"/>
    </row>
    <row r="3201" spans="1:10" x14ac:dyDescent="0.25">
      <c r="A3201" s="2207" t="s">
        <v>1499</v>
      </c>
      <c r="B3201" s="2208"/>
      <c r="C3201" s="2208"/>
      <c r="D3201" s="2208"/>
      <c r="E3201" s="2208"/>
      <c r="F3201" s="2208"/>
      <c r="G3201" s="2208"/>
      <c r="H3201" s="2208"/>
      <c r="I3201" s="2208"/>
      <c r="J3201" s="2208"/>
    </row>
    <row r="3202" spans="1:10" x14ac:dyDescent="0.25">
      <c r="A3202" s="198" t="s">
        <v>14</v>
      </c>
      <c r="B3202" s="198" t="s">
        <v>5</v>
      </c>
      <c r="C3202" s="198" t="s">
        <v>10</v>
      </c>
      <c r="D3202" s="198" t="s">
        <v>11</v>
      </c>
      <c r="E3202" s="198" t="s">
        <v>753</v>
      </c>
      <c r="F3202" s="198" t="s">
        <v>27</v>
      </c>
      <c r="G3202" s="198"/>
      <c r="H3202" s="140" t="s">
        <v>33</v>
      </c>
      <c r="I3202" s="140"/>
      <c r="J3202" s="198" t="s">
        <v>32</v>
      </c>
    </row>
    <row r="3203" spans="1:10" x14ac:dyDescent="0.25">
      <c r="A3203" s="517" t="s">
        <v>1196</v>
      </c>
      <c r="B3203" s="519">
        <v>1</v>
      </c>
      <c r="C3203" s="519">
        <v>16100</v>
      </c>
      <c r="D3203" s="519"/>
      <c r="E3203" s="519"/>
      <c r="F3203" s="519"/>
      <c r="G3203" s="519"/>
      <c r="H3203" s="240" t="s">
        <v>879</v>
      </c>
      <c r="I3203" s="240"/>
      <c r="J3203" s="117" t="s">
        <v>1497</v>
      </c>
    </row>
    <row r="3204" spans="1:10" x14ac:dyDescent="0.25">
      <c r="A3204" s="517" t="s">
        <v>1192</v>
      </c>
      <c r="B3204" s="519">
        <v>1</v>
      </c>
      <c r="C3204" s="519">
        <v>16000</v>
      </c>
      <c r="D3204" s="519"/>
      <c r="E3204" s="519"/>
      <c r="F3204" s="519"/>
      <c r="G3204" s="519"/>
      <c r="H3204" s="240">
        <v>1</v>
      </c>
      <c r="I3204" s="240"/>
      <c r="J3204" s="117" t="s">
        <v>1498</v>
      </c>
    </row>
    <row r="3205" spans="1:10" x14ac:dyDescent="0.25">
      <c r="A3205" s="520" t="s">
        <v>1403</v>
      </c>
      <c r="B3205" s="519">
        <v>1</v>
      </c>
      <c r="C3205" s="519">
        <v>12000</v>
      </c>
      <c r="D3205" s="519"/>
      <c r="E3205" s="519">
        <v>1</v>
      </c>
      <c r="F3205" s="519">
        <v>4500</v>
      </c>
      <c r="G3205" s="519"/>
      <c r="H3205" s="518"/>
      <c r="I3205" s="518"/>
      <c r="J3205" s="117" t="s">
        <v>1496</v>
      </c>
    </row>
    <row r="3206" spans="1:10" x14ac:dyDescent="0.25">
      <c r="A3206" s="517" t="s">
        <v>1196</v>
      </c>
      <c r="B3206" s="519">
        <v>1</v>
      </c>
      <c r="C3206" s="519">
        <v>13100</v>
      </c>
      <c r="D3206" s="519"/>
      <c r="E3206" s="519">
        <v>1</v>
      </c>
      <c r="F3206" s="519">
        <v>4000</v>
      </c>
      <c r="G3206" s="519"/>
      <c r="H3206" s="240"/>
      <c r="I3206" s="240"/>
      <c r="J3206" s="117" t="s">
        <v>1389</v>
      </c>
    </row>
    <row r="3207" spans="1:10" x14ac:dyDescent="0.25">
      <c r="A3207" s="520" t="s">
        <v>1483</v>
      </c>
      <c r="B3207" s="519">
        <v>1</v>
      </c>
      <c r="C3207" s="519">
        <v>15000</v>
      </c>
      <c r="D3207" s="519"/>
      <c r="E3207" s="519"/>
      <c r="F3207" s="519"/>
      <c r="G3207" s="519"/>
      <c r="H3207" s="240"/>
      <c r="I3207" s="240"/>
      <c r="J3207" s="117" t="s">
        <v>1484</v>
      </c>
    </row>
    <row r="3208" spans="1:10" x14ac:dyDescent="0.25">
      <c r="A3208" s="517" t="s">
        <v>1200</v>
      </c>
      <c r="B3208" s="519">
        <v>1</v>
      </c>
      <c r="C3208" s="519">
        <v>11000</v>
      </c>
      <c r="D3208" s="519"/>
      <c r="E3208" s="519">
        <v>1</v>
      </c>
      <c r="F3208" s="519">
        <v>4000</v>
      </c>
      <c r="G3208" s="519"/>
      <c r="H3208" s="518"/>
      <c r="I3208" s="518"/>
      <c r="J3208" s="240"/>
    </row>
    <row r="3209" spans="1:10" x14ac:dyDescent="0.25">
      <c r="A3209" s="517" t="s">
        <v>1485</v>
      </c>
      <c r="B3209" s="519">
        <v>1</v>
      </c>
      <c r="C3209" s="519">
        <v>8500</v>
      </c>
      <c r="D3209" s="519"/>
      <c r="E3209" s="519">
        <v>2</v>
      </c>
      <c r="F3209" s="519">
        <v>6500</v>
      </c>
      <c r="G3209" s="519"/>
      <c r="H3209" s="518"/>
      <c r="I3209" s="518"/>
      <c r="J3209" s="117" t="s">
        <v>1486</v>
      </c>
    </row>
    <row r="3210" spans="1:10" x14ac:dyDescent="0.25">
      <c r="A3210" s="517" t="s">
        <v>1487</v>
      </c>
      <c r="B3210" s="519">
        <v>1</v>
      </c>
      <c r="C3210" s="519">
        <v>49000</v>
      </c>
      <c r="D3210" s="519"/>
      <c r="E3210" s="519"/>
      <c r="F3210" s="519"/>
      <c r="G3210" s="519"/>
      <c r="H3210" s="518"/>
      <c r="I3210" s="518"/>
      <c r="J3210" s="117"/>
    </row>
    <row r="3211" spans="1:10" x14ac:dyDescent="0.25">
      <c r="A3211" s="517" t="s">
        <v>1403</v>
      </c>
      <c r="B3211" s="519">
        <v>1</v>
      </c>
      <c r="C3211" s="519">
        <v>12500</v>
      </c>
      <c r="D3211" s="519"/>
      <c r="E3211" s="519">
        <v>1</v>
      </c>
      <c r="F3211" s="519">
        <v>4000</v>
      </c>
      <c r="G3211" s="519"/>
      <c r="H3211" s="518"/>
      <c r="I3211" s="518"/>
      <c r="J3211" s="117"/>
    </row>
    <row r="3212" spans="1:10" x14ac:dyDescent="0.25">
      <c r="A3212" s="517" t="s">
        <v>1488</v>
      </c>
      <c r="B3212" s="519">
        <v>1</v>
      </c>
      <c r="C3212" s="519">
        <v>14000</v>
      </c>
      <c r="D3212" s="519"/>
      <c r="E3212" s="519"/>
      <c r="F3212" s="519"/>
      <c r="G3212" s="519"/>
      <c r="H3212" s="240"/>
      <c r="I3212" s="240"/>
      <c r="J3212" s="117"/>
    </row>
    <row r="3213" spans="1:10" x14ac:dyDescent="0.25">
      <c r="A3213" s="517" t="s">
        <v>1489</v>
      </c>
      <c r="B3213" s="519">
        <v>1</v>
      </c>
      <c r="C3213" s="519">
        <v>17000</v>
      </c>
      <c r="D3213" s="519"/>
      <c r="E3213" s="519"/>
      <c r="F3213" s="519"/>
      <c r="G3213" s="519"/>
      <c r="H3213" s="518"/>
      <c r="I3213" s="518"/>
      <c r="J3213" s="117"/>
    </row>
    <row r="3214" spans="1:10" x14ac:dyDescent="0.25">
      <c r="A3214" s="517" t="s">
        <v>1490</v>
      </c>
      <c r="B3214" s="519">
        <v>1</v>
      </c>
      <c r="C3214" s="519">
        <v>27000</v>
      </c>
      <c r="D3214" s="519"/>
      <c r="E3214" s="519"/>
      <c r="F3214" s="519"/>
      <c r="G3214" s="519"/>
      <c r="H3214" s="518"/>
      <c r="I3214" s="518"/>
      <c r="J3214" s="519"/>
    </row>
    <row r="3215" spans="1:10" x14ac:dyDescent="0.25">
      <c r="A3215" s="517" t="s">
        <v>1301</v>
      </c>
      <c r="B3215" s="519">
        <v>1</v>
      </c>
      <c r="C3215" s="519">
        <v>29700</v>
      </c>
      <c r="D3215" s="519"/>
      <c r="E3215" s="519">
        <v>1</v>
      </c>
      <c r="F3215" s="519">
        <v>5000</v>
      </c>
      <c r="G3215" s="519"/>
      <c r="H3215" s="518"/>
      <c r="I3215" s="518"/>
      <c r="J3215" s="117" t="s">
        <v>1491</v>
      </c>
    </row>
    <row r="3216" spans="1:10" x14ac:dyDescent="0.25">
      <c r="A3216" s="517" t="s">
        <v>1424</v>
      </c>
      <c r="B3216" s="519">
        <v>1</v>
      </c>
      <c r="C3216" s="519">
        <v>33000</v>
      </c>
      <c r="D3216" s="519"/>
      <c r="E3216" s="519"/>
      <c r="F3216" s="519"/>
      <c r="G3216" s="519"/>
      <c r="H3216" s="518"/>
      <c r="I3216" s="518"/>
      <c r="J3216" s="117" t="s">
        <v>1389</v>
      </c>
    </row>
    <row r="3217" spans="1:11" x14ac:dyDescent="0.25">
      <c r="A3217" s="99" t="s">
        <v>1492</v>
      </c>
      <c r="B3217" s="116">
        <v>1</v>
      </c>
      <c r="C3217" s="519">
        <v>30000</v>
      </c>
      <c r="D3217" s="519"/>
      <c r="E3217" s="519"/>
      <c r="F3217" s="519"/>
      <c r="G3217" s="519"/>
      <c r="H3217" s="518"/>
      <c r="I3217" s="518"/>
      <c r="J3217" s="117"/>
    </row>
    <row r="3218" spans="1:11" x14ac:dyDescent="0.25">
      <c r="A3218" s="99" t="s">
        <v>1493</v>
      </c>
      <c r="B3218" s="116">
        <v>1</v>
      </c>
      <c r="C3218" s="519">
        <v>18800</v>
      </c>
      <c r="D3218" s="519"/>
      <c r="E3218" s="519"/>
      <c r="F3218" s="519"/>
      <c r="G3218" s="519"/>
      <c r="H3218" s="240"/>
      <c r="I3218" s="240"/>
      <c r="J3218" s="117"/>
    </row>
    <row r="3219" spans="1:11" x14ac:dyDescent="0.25">
      <c r="A3219" s="99" t="s">
        <v>1494</v>
      </c>
      <c r="B3219" s="116">
        <v>1</v>
      </c>
      <c r="C3219" s="519">
        <v>18800</v>
      </c>
      <c r="D3219" s="519"/>
      <c r="E3219" s="519"/>
      <c r="F3219" s="519"/>
      <c r="G3219" s="519"/>
      <c r="H3219" s="518"/>
      <c r="I3219" s="518"/>
      <c r="J3219" s="117"/>
    </row>
    <row r="3220" spans="1:11" x14ac:dyDescent="0.25">
      <c r="A3220" s="99" t="s">
        <v>1462</v>
      </c>
      <c r="B3220" s="116">
        <v>1</v>
      </c>
      <c r="C3220" s="519">
        <v>20100</v>
      </c>
      <c r="D3220" s="519"/>
      <c r="E3220" s="519">
        <v>1</v>
      </c>
      <c r="F3220" s="519">
        <v>4500</v>
      </c>
      <c r="G3220" s="519"/>
      <c r="H3220" s="240"/>
      <c r="I3220" s="240"/>
      <c r="J3220" s="117"/>
    </row>
    <row r="3221" spans="1:11" x14ac:dyDescent="0.25">
      <c r="A3221" s="99" t="s">
        <v>1495</v>
      </c>
      <c r="B3221" s="116">
        <v>1</v>
      </c>
      <c r="C3221" s="519">
        <v>11000</v>
      </c>
      <c r="D3221" s="519"/>
      <c r="E3221" s="519">
        <v>1</v>
      </c>
      <c r="F3221" s="519">
        <v>4000</v>
      </c>
      <c r="G3221" s="519"/>
      <c r="H3221" s="518"/>
      <c r="I3221" s="518"/>
      <c r="J3221" s="117"/>
    </row>
    <row r="3222" spans="1:11" x14ac:dyDescent="0.25">
      <c r="A3222" s="99" t="s">
        <v>1196</v>
      </c>
      <c r="B3222" s="116">
        <v>1</v>
      </c>
      <c r="C3222" s="519"/>
      <c r="D3222" s="519">
        <v>12100</v>
      </c>
      <c r="E3222" s="519">
        <v>1</v>
      </c>
      <c r="F3222" s="519">
        <v>4000</v>
      </c>
      <c r="G3222" s="519"/>
      <c r="H3222" s="518"/>
      <c r="I3222" s="518"/>
      <c r="J3222" s="117" t="s">
        <v>1157</v>
      </c>
    </row>
    <row r="3223" spans="1:11" x14ac:dyDescent="0.25">
      <c r="A3223" s="99" t="s">
        <v>1403</v>
      </c>
      <c r="B3223" s="116">
        <v>1</v>
      </c>
      <c r="C3223" s="519">
        <v>12500</v>
      </c>
      <c r="D3223" s="519"/>
      <c r="E3223" s="519">
        <v>1</v>
      </c>
      <c r="F3223" s="519">
        <v>4000</v>
      </c>
      <c r="G3223" s="519"/>
      <c r="H3223" s="518"/>
      <c r="I3223" s="518"/>
      <c r="J3223" s="117"/>
    </row>
    <row r="3224" spans="1:11" x14ac:dyDescent="0.25">
      <c r="A3224" s="99"/>
      <c r="B3224" s="116"/>
      <c r="C3224" s="519"/>
      <c r="D3224" s="519"/>
      <c r="E3224" s="519"/>
      <c r="F3224" s="519"/>
      <c r="G3224" s="519"/>
      <c r="H3224" s="518"/>
      <c r="I3224" s="518"/>
      <c r="J3224" s="117"/>
    </row>
    <row r="3225" spans="1:11" x14ac:dyDescent="0.25">
      <c r="A3225" s="53"/>
      <c r="B3225" s="213">
        <f t="shared" ref="B3225:H3225" si="103">SUM(B3203:B3224)</f>
        <v>21</v>
      </c>
      <c r="C3225" s="213">
        <f t="shared" si="103"/>
        <v>385100</v>
      </c>
      <c r="D3225" s="213">
        <f t="shared" si="103"/>
        <v>12100</v>
      </c>
      <c r="E3225" s="213">
        <f t="shared" si="103"/>
        <v>11</v>
      </c>
      <c r="F3225" s="213">
        <f t="shared" si="103"/>
        <v>44500</v>
      </c>
      <c r="G3225" s="213"/>
      <c r="H3225" s="213">
        <f t="shared" si="103"/>
        <v>1</v>
      </c>
      <c r="I3225" s="213"/>
      <c r="J3225" s="213">
        <v>43455</v>
      </c>
    </row>
    <row r="3226" spans="1:11" x14ac:dyDescent="0.25">
      <c r="A3226" s="489"/>
      <c r="B3226" s="490"/>
      <c r="C3226" s="490"/>
      <c r="D3226" s="490"/>
      <c r="E3226" s="490"/>
      <c r="F3226" s="490"/>
      <c r="G3226" s="490"/>
      <c r="H3226" s="490"/>
      <c r="I3226" s="490"/>
      <c r="J3226" s="490"/>
      <c r="K3226" s="18" t="e">
        <f>A3227-J3203-J3204-J3206-J3207-J3212-J3220-#REF!</f>
        <v>#VALUE!</v>
      </c>
    </row>
    <row r="3227" spans="1:11" x14ac:dyDescent="0.25">
      <c r="A3227" s="491">
        <f>C3225</f>
        <v>385100</v>
      </c>
      <c r="B3227" s="492" t="s">
        <v>38</v>
      </c>
      <c r="C3227" s="2206" t="s">
        <v>1277</v>
      </c>
      <c r="D3227" s="2206"/>
      <c r="E3227" s="2206"/>
      <c r="F3227" s="493"/>
      <c r="G3227" s="493"/>
      <c r="H3227" s="493"/>
      <c r="I3227" s="493"/>
      <c r="J3227" s="493"/>
    </row>
    <row r="3233" spans="1:11" x14ac:dyDescent="0.25">
      <c r="A3233" s="2207" t="s">
        <v>1500</v>
      </c>
      <c r="B3233" s="2208"/>
      <c r="C3233" s="2208"/>
      <c r="D3233" s="2208"/>
      <c r="E3233" s="2208"/>
      <c r="F3233" s="2208"/>
      <c r="G3233" s="2208"/>
      <c r="H3233" s="2208"/>
      <c r="I3233" s="2208"/>
      <c r="J3233" s="2208"/>
    </row>
    <row r="3234" spans="1:11" x14ac:dyDescent="0.25">
      <c r="A3234" s="198" t="s">
        <v>14</v>
      </c>
      <c r="B3234" s="198" t="s">
        <v>5</v>
      </c>
      <c r="C3234" s="198" t="s">
        <v>10</v>
      </c>
      <c r="D3234" s="198" t="s">
        <v>11</v>
      </c>
      <c r="E3234" s="198" t="s">
        <v>753</v>
      </c>
      <c r="F3234" s="198" t="s">
        <v>27</v>
      </c>
      <c r="G3234" s="198"/>
      <c r="H3234" s="140" t="s">
        <v>33</v>
      </c>
      <c r="I3234" s="140"/>
      <c r="J3234" s="198" t="s">
        <v>32</v>
      </c>
    </row>
    <row r="3235" spans="1:11" x14ac:dyDescent="0.25">
      <c r="A3235" s="517" t="s">
        <v>1195</v>
      </c>
      <c r="B3235" s="519">
        <v>1</v>
      </c>
      <c r="C3235" s="519">
        <v>50000</v>
      </c>
      <c r="D3235" s="519"/>
      <c r="E3235" s="519"/>
      <c r="F3235" s="519"/>
      <c r="G3235" s="519"/>
      <c r="H3235" s="240" t="s">
        <v>109</v>
      </c>
      <c r="I3235" s="240"/>
      <c r="J3235" s="117">
        <v>4200</v>
      </c>
    </row>
    <row r="3236" spans="1:11" x14ac:dyDescent="0.25">
      <c r="A3236" s="517" t="s">
        <v>1501</v>
      </c>
      <c r="B3236" s="519">
        <v>1</v>
      </c>
      <c r="C3236" s="519">
        <v>6700</v>
      </c>
      <c r="D3236" s="519"/>
      <c r="E3236" s="519"/>
      <c r="F3236" s="519"/>
      <c r="G3236" s="519"/>
      <c r="H3236" s="240">
        <v>1</v>
      </c>
      <c r="I3236" s="240"/>
      <c r="J3236" s="117">
        <v>4000</v>
      </c>
    </row>
    <row r="3237" spans="1:11" x14ac:dyDescent="0.25">
      <c r="A3237" s="520" t="s">
        <v>1192</v>
      </c>
      <c r="B3237" s="519">
        <v>1</v>
      </c>
      <c r="C3237" s="519">
        <v>13000</v>
      </c>
      <c r="D3237" s="519"/>
      <c r="E3237" s="519">
        <v>1</v>
      </c>
      <c r="F3237" s="519">
        <v>4000</v>
      </c>
      <c r="G3237" s="519"/>
      <c r="H3237" s="518"/>
      <c r="I3237" s="518"/>
      <c r="J3237" s="117" t="s">
        <v>1389</v>
      </c>
    </row>
    <row r="3238" spans="1:11" x14ac:dyDescent="0.25">
      <c r="A3238" s="517" t="s">
        <v>1502</v>
      </c>
      <c r="B3238" s="519">
        <v>1</v>
      </c>
      <c r="C3238" s="519">
        <v>13100</v>
      </c>
      <c r="D3238" s="519"/>
      <c r="E3238" s="519">
        <v>1</v>
      </c>
      <c r="F3238" s="519">
        <v>4000</v>
      </c>
      <c r="G3238" s="519"/>
      <c r="H3238" s="240"/>
      <c r="I3238" s="240"/>
      <c r="J3238" s="117" t="s">
        <v>1389</v>
      </c>
    </row>
    <row r="3239" spans="1:11" x14ac:dyDescent="0.25">
      <c r="A3239" s="520" t="s">
        <v>1503</v>
      </c>
      <c r="B3239" s="519">
        <v>1</v>
      </c>
      <c r="C3239" s="519">
        <v>27500</v>
      </c>
      <c r="D3239" s="519"/>
      <c r="E3239" s="519">
        <v>1</v>
      </c>
      <c r="F3239" s="519">
        <v>4500</v>
      </c>
      <c r="G3239" s="519"/>
      <c r="H3239" s="240">
        <v>1</v>
      </c>
      <c r="I3239" s="240"/>
      <c r="J3239" s="117">
        <v>4500</v>
      </c>
    </row>
    <row r="3240" spans="1:11" x14ac:dyDescent="0.25">
      <c r="A3240" s="517" t="s">
        <v>1504</v>
      </c>
      <c r="B3240" s="519">
        <v>1</v>
      </c>
      <c r="C3240" s="519">
        <v>20000</v>
      </c>
      <c r="D3240" s="519"/>
      <c r="E3240" s="519">
        <v>1</v>
      </c>
      <c r="F3240" s="519">
        <v>5000</v>
      </c>
      <c r="G3240" s="519"/>
      <c r="H3240" s="518"/>
      <c r="I3240" s="518"/>
      <c r="J3240" s="240"/>
    </row>
    <row r="3241" spans="1:11" x14ac:dyDescent="0.25">
      <c r="A3241" s="517" t="s">
        <v>1100</v>
      </c>
      <c r="B3241" s="519">
        <v>1</v>
      </c>
      <c r="C3241" s="519">
        <v>9300</v>
      </c>
      <c r="D3241" s="519"/>
      <c r="E3241" s="519">
        <v>1</v>
      </c>
      <c r="F3241" s="519">
        <v>4500</v>
      </c>
      <c r="G3241" s="519"/>
      <c r="H3241" s="518"/>
      <c r="I3241" s="518"/>
      <c r="J3241" s="117"/>
    </row>
    <row r="3242" spans="1:11" x14ac:dyDescent="0.25">
      <c r="A3242" s="517" t="s">
        <v>1429</v>
      </c>
      <c r="B3242" s="519">
        <v>1</v>
      </c>
      <c r="C3242" s="519">
        <v>24000</v>
      </c>
      <c r="D3242" s="519"/>
      <c r="E3242" s="519"/>
      <c r="F3242" s="519"/>
      <c r="G3242" s="519"/>
      <c r="H3242" s="518"/>
      <c r="I3242" s="518"/>
      <c r="J3242" s="117"/>
    </row>
    <row r="3243" spans="1:11" x14ac:dyDescent="0.25">
      <c r="A3243" s="517" t="s">
        <v>1505</v>
      </c>
      <c r="B3243" s="519">
        <v>2</v>
      </c>
      <c r="C3243" s="519"/>
      <c r="D3243" s="519">
        <v>57000</v>
      </c>
      <c r="E3243" s="519">
        <v>2</v>
      </c>
      <c r="F3243" s="519">
        <v>18000</v>
      </c>
      <c r="G3243" s="519"/>
      <c r="H3243" s="518"/>
      <c r="I3243" s="518"/>
      <c r="J3243" s="117" t="s">
        <v>1506</v>
      </c>
    </row>
    <row r="3244" spans="1:11" x14ac:dyDescent="0.25">
      <c r="A3244" s="517" t="s">
        <v>1507</v>
      </c>
      <c r="B3244" s="519">
        <v>1</v>
      </c>
      <c r="C3244" s="519">
        <v>39000</v>
      </c>
      <c r="D3244" s="519"/>
      <c r="E3244" s="519">
        <v>1</v>
      </c>
      <c r="F3244" s="519">
        <v>5000</v>
      </c>
      <c r="G3244" s="519"/>
      <c r="H3244" s="240"/>
      <c r="I3244" s="240"/>
      <c r="J3244" s="117"/>
    </row>
    <row r="3245" spans="1:11" x14ac:dyDescent="0.25">
      <c r="A3245" s="517" t="s">
        <v>1508</v>
      </c>
      <c r="B3245" s="519">
        <v>1</v>
      </c>
      <c r="C3245" s="519">
        <v>39000</v>
      </c>
      <c r="D3245" s="519"/>
      <c r="E3245" s="519">
        <v>1</v>
      </c>
      <c r="F3245" s="519">
        <v>5000</v>
      </c>
      <c r="G3245" s="519"/>
      <c r="H3245" s="518"/>
      <c r="I3245" s="518"/>
      <c r="J3245" s="117"/>
    </row>
    <row r="3246" spans="1:11" x14ac:dyDescent="0.25">
      <c r="A3246" s="517" t="s">
        <v>1509</v>
      </c>
      <c r="B3246" s="519"/>
      <c r="C3246" s="519"/>
      <c r="D3246" s="519"/>
      <c r="E3246" s="519"/>
      <c r="F3246" s="519"/>
      <c r="G3246" s="519"/>
      <c r="H3246" s="518"/>
      <c r="I3246" s="518"/>
      <c r="J3246" s="117" t="s">
        <v>1510</v>
      </c>
    </row>
    <row r="3247" spans="1:11" x14ac:dyDescent="0.25">
      <c r="A3247" s="53"/>
      <c r="B3247" s="213">
        <f t="shared" ref="B3247:J3247" si="104">SUM(B3235:B3246)</f>
        <v>12</v>
      </c>
      <c r="C3247" s="213">
        <f t="shared" si="104"/>
        <v>241600</v>
      </c>
      <c r="D3247" s="213">
        <f t="shared" si="104"/>
        <v>57000</v>
      </c>
      <c r="E3247" s="213">
        <f t="shared" si="104"/>
        <v>9</v>
      </c>
      <c r="F3247" s="213">
        <f t="shared" si="104"/>
        <v>50000</v>
      </c>
      <c r="G3247" s="213"/>
      <c r="H3247" s="213">
        <f t="shared" si="104"/>
        <v>2</v>
      </c>
      <c r="I3247" s="213"/>
      <c r="J3247" s="213">
        <f t="shared" si="104"/>
        <v>12700</v>
      </c>
    </row>
    <row r="3248" spans="1:11" x14ac:dyDescent="0.25">
      <c r="A3248" s="489"/>
      <c r="B3248" s="490"/>
      <c r="C3248" s="490"/>
      <c r="D3248" s="490"/>
      <c r="E3248" s="490"/>
      <c r="F3248" s="490"/>
      <c r="G3248" s="490"/>
      <c r="H3248" s="490"/>
      <c r="I3248" s="490"/>
      <c r="J3248" s="490"/>
      <c r="K3248" s="18" t="e">
        <f>A3249-J3235-J3236-J3238-J3239-J3244-#REF!-#REF!</f>
        <v>#VALUE!</v>
      </c>
    </row>
    <row r="3249" spans="1:10" x14ac:dyDescent="0.25">
      <c r="A3249" s="491">
        <f>C3247</f>
        <v>241600</v>
      </c>
      <c r="B3249" s="492" t="s">
        <v>38</v>
      </c>
      <c r="C3249" s="2206" t="s">
        <v>1418</v>
      </c>
      <c r="D3249" s="2206"/>
      <c r="E3249" s="2206"/>
      <c r="F3249" s="493"/>
      <c r="G3249" s="493"/>
      <c r="H3249" s="493"/>
      <c r="I3249" s="493"/>
      <c r="J3249" s="493"/>
    </row>
    <row r="3258" spans="1:10" x14ac:dyDescent="0.25">
      <c r="A3258" s="2207" t="s">
        <v>1520</v>
      </c>
      <c r="B3258" s="2208"/>
      <c r="C3258" s="2208"/>
      <c r="D3258" s="2208"/>
      <c r="E3258" s="2208"/>
      <c r="F3258" s="2208"/>
      <c r="G3258" s="2208"/>
      <c r="H3258" s="2208"/>
      <c r="I3258" s="2208"/>
      <c r="J3258" s="2208"/>
    </row>
    <row r="3259" spans="1:10" x14ac:dyDescent="0.25">
      <c r="A3259" s="198" t="s">
        <v>14</v>
      </c>
      <c r="B3259" s="198" t="s">
        <v>5</v>
      </c>
      <c r="C3259" s="198" t="s">
        <v>10</v>
      </c>
      <c r="D3259" s="198" t="s">
        <v>11</v>
      </c>
      <c r="E3259" s="198" t="s">
        <v>753</v>
      </c>
      <c r="F3259" s="198" t="s">
        <v>27</v>
      </c>
      <c r="G3259" s="198"/>
      <c r="H3259" s="140" t="s">
        <v>33</v>
      </c>
      <c r="I3259" s="140"/>
      <c r="J3259" s="198" t="s">
        <v>32</v>
      </c>
    </row>
    <row r="3260" spans="1:10" x14ac:dyDescent="0.25">
      <c r="A3260" s="517" t="s">
        <v>1301</v>
      </c>
      <c r="B3260" s="519">
        <v>1</v>
      </c>
      <c r="C3260" s="519">
        <v>35000</v>
      </c>
      <c r="D3260" s="519"/>
      <c r="E3260" s="519"/>
      <c r="F3260" s="519"/>
      <c r="G3260" s="519"/>
      <c r="H3260" s="240" t="s">
        <v>109</v>
      </c>
      <c r="I3260" s="240"/>
      <c r="J3260" s="117">
        <v>2800</v>
      </c>
    </row>
    <row r="3261" spans="1:10" x14ac:dyDescent="0.25">
      <c r="A3261" s="517" t="s">
        <v>1511</v>
      </c>
      <c r="B3261" s="519">
        <v>1</v>
      </c>
      <c r="C3261" s="519">
        <v>70000</v>
      </c>
      <c r="D3261" s="519"/>
      <c r="E3261" s="519"/>
      <c r="F3261" s="519"/>
      <c r="G3261" s="519"/>
      <c r="H3261" s="240">
        <v>4</v>
      </c>
      <c r="I3261" s="240"/>
      <c r="J3261" s="117" t="s">
        <v>1519</v>
      </c>
    </row>
    <row r="3262" spans="1:10" x14ac:dyDescent="0.25">
      <c r="A3262" s="520" t="s">
        <v>1196</v>
      </c>
      <c r="B3262" s="519">
        <v>1</v>
      </c>
      <c r="C3262" s="519">
        <v>12100</v>
      </c>
      <c r="D3262" s="519"/>
      <c r="E3262" s="519">
        <v>1</v>
      </c>
      <c r="F3262" s="519">
        <v>4000</v>
      </c>
      <c r="G3262" s="519"/>
      <c r="H3262" s="518"/>
      <c r="I3262" s="518"/>
      <c r="J3262" s="117"/>
    </row>
    <row r="3263" spans="1:10" x14ac:dyDescent="0.25">
      <c r="A3263" s="517" t="s">
        <v>1512</v>
      </c>
      <c r="B3263" s="519">
        <v>1</v>
      </c>
      <c r="C3263" s="519">
        <v>10500</v>
      </c>
      <c r="D3263" s="519"/>
      <c r="E3263" s="519">
        <v>1</v>
      </c>
      <c r="F3263" s="519">
        <v>4000</v>
      </c>
      <c r="G3263" s="519"/>
      <c r="H3263" s="240"/>
      <c r="I3263" s="240"/>
      <c r="J3263" s="117"/>
    </row>
    <row r="3264" spans="1:10" x14ac:dyDescent="0.25">
      <c r="A3264" s="520" t="s">
        <v>1513</v>
      </c>
      <c r="B3264" s="519">
        <v>1</v>
      </c>
      <c r="C3264" s="519">
        <v>13400</v>
      </c>
      <c r="D3264" s="519"/>
      <c r="E3264" s="519">
        <v>1</v>
      </c>
      <c r="F3264" s="519">
        <v>4500</v>
      </c>
      <c r="G3264" s="519"/>
      <c r="H3264" s="240"/>
      <c r="I3264" s="240"/>
      <c r="J3264" s="117"/>
    </row>
    <row r="3265" spans="1:11" x14ac:dyDescent="0.25">
      <c r="A3265" s="517" t="s">
        <v>1514</v>
      </c>
      <c r="B3265" s="519">
        <v>1</v>
      </c>
      <c r="C3265" s="519"/>
      <c r="D3265" s="519">
        <v>15000</v>
      </c>
      <c r="E3265" s="519"/>
      <c r="F3265" s="519"/>
      <c r="G3265" s="519"/>
      <c r="H3265" s="518"/>
      <c r="I3265" s="518"/>
      <c r="J3265" s="240" t="s">
        <v>1088</v>
      </c>
    </row>
    <row r="3266" spans="1:11" x14ac:dyDescent="0.25">
      <c r="A3266" s="517" t="s">
        <v>1515</v>
      </c>
      <c r="B3266" s="519">
        <v>1</v>
      </c>
      <c r="C3266" s="519">
        <v>46500</v>
      </c>
      <c r="D3266" s="519"/>
      <c r="E3266" s="519"/>
      <c r="F3266" s="519"/>
      <c r="G3266" s="519"/>
      <c r="H3266" s="518"/>
      <c r="I3266" s="518"/>
      <c r="J3266" s="117"/>
    </row>
    <row r="3267" spans="1:11" x14ac:dyDescent="0.25">
      <c r="A3267" s="517" t="s">
        <v>1516</v>
      </c>
      <c r="B3267" s="519">
        <v>1</v>
      </c>
      <c r="C3267" s="519">
        <v>45000</v>
      </c>
      <c r="D3267" s="519"/>
      <c r="E3267" s="519">
        <v>1</v>
      </c>
      <c r="F3267" s="519">
        <v>5000</v>
      </c>
      <c r="G3267" s="519"/>
      <c r="H3267" s="518"/>
      <c r="I3267" s="518"/>
      <c r="J3267" s="117"/>
    </row>
    <row r="3268" spans="1:11" x14ac:dyDescent="0.25">
      <c r="A3268" s="517" t="s">
        <v>1517</v>
      </c>
      <c r="B3268" s="519">
        <v>1</v>
      </c>
      <c r="C3268" s="519"/>
      <c r="D3268" s="519">
        <v>16000</v>
      </c>
      <c r="E3268" s="519">
        <v>1</v>
      </c>
      <c r="F3268" s="519">
        <v>4000</v>
      </c>
      <c r="G3268" s="519"/>
      <c r="H3268" s="518"/>
      <c r="I3268" s="518"/>
      <c r="J3268" s="117" t="s">
        <v>1157</v>
      </c>
    </row>
    <row r="3269" spans="1:11" x14ac:dyDescent="0.25">
      <c r="A3269" s="517" t="s">
        <v>1518</v>
      </c>
      <c r="B3269" s="519">
        <v>1</v>
      </c>
      <c r="C3269" s="519">
        <v>39000</v>
      </c>
      <c r="D3269" s="519"/>
      <c r="E3269" s="519">
        <v>1</v>
      </c>
      <c r="F3269" s="519">
        <v>5000</v>
      </c>
      <c r="G3269" s="519"/>
      <c r="H3269" s="240"/>
      <c r="I3269" s="240"/>
      <c r="J3269" s="117"/>
    </row>
    <row r="3270" spans="1:11" x14ac:dyDescent="0.25">
      <c r="A3270" s="517"/>
      <c r="B3270" s="519"/>
      <c r="C3270" s="519"/>
      <c r="D3270" s="519"/>
      <c r="E3270" s="519"/>
      <c r="F3270" s="519"/>
      <c r="G3270" s="519"/>
      <c r="H3270" s="518"/>
      <c r="I3270" s="518"/>
      <c r="J3270" s="117"/>
    </row>
    <row r="3271" spans="1:11" x14ac:dyDescent="0.25">
      <c r="A3271" s="517"/>
      <c r="B3271" s="519"/>
      <c r="C3271" s="519"/>
      <c r="D3271" s="519"/>
      <c r="E3271" s="519"/>
      <c r="F3271" s="519"/>
      <c r="G3271" s="519"/>
      <c r="H3271" s="518"/>
      <c r="I3271" s="518"/>
      <c r="J3271" s="117"/>
    </row>
    <row r="3272" spans="1:11" x14ac:dyDescent="0.25">
      <c r="A3272" s="53"/>
      <c r="B3272" s="213">
        <f>SUM(B3260:B3271)</f>
        <v>10</v>
      </c>
      <c r="C3272" s="213">
        <f>SUM(C3260:C3271)</f>
        <v>271500</v>
      </c>
      <c r="D3272" s="213">
        <f>SUM(D3260:D3271)</f>
        <v>31000</v>
      </c>
      <c r="E3272" s="213">
        <f>SUM(E3260:E3271)</f>
        <v>6</v>
      </c>
      <c r="F3272" s="213">
        <f>SUM(F3260:F3271)</f>
        <v>26500</v>
      </c>
      <c r="G3272" s="213"/>
      <c r="H3272" s="213">
        <f>SUM(H3260:H3271)</f>
        <v>4</v>
      </c>
      <c r="I3272" s="213"/>
      <c r="J3272" s="213">
        <f>SUM(J3260:J3271)</f>
        <v>2800</v>
      </c>
    </row>
    <row r="3273" spans="1:11" x14ac:dyDescent="0.25">
      <c r="A3273" s="489"/>
      <c r="B3273" s="490"/>
      <c r="C3273" s="490"/>
      <c r="D3273" s="490"/>
      <c r="E3273" s="490"/>
      <c r="F3273" s="490"/>
      <c r="G3273" s="490"/>
      <c r="H3273" s="490"/>
      <c r="I3273" s="490"/>
      <c r="J3273" s="490"/>
      <c r="K3273" s="18" t="e">
        <f>A3274-J3260-J3261-J3263-J3264-J3269-#REF!-#REF!</f>
        <v>#VALUE!</v>
      </c>
    </row>
    <row r="3274" spans="1:11" x14ac:dyDescent="0.25">
      <c r="A3274" s="491">
        <f>C3272</f>
        <v>271500</v>
      </c>
      <c r="B3274" s="492" t="s">
        <v>38</v>
      </c>
      <c r="C3274" s="2206" t="s">
        <v>1418</v>
      </c>
      <c r="D3274" s="2206"/>
      <c r="E3274" s="2206"/>
      <c r="F3274" s="493"/>
      <c r="G3274" s="493"/>
      <c r="H3274" s="493"/>
      <c r="I3274" s="493"/>
      <c r="J3274" s="493"/>
    </row>
    <row r="3280" spans="1:11" x14ac:dyDescent="0.25">
      <c r="A3280" s="2207" t="s">
        <v>1521</v>
      </c>
      <c r="B3280" s="2208"/>
      <c r="C3280" s="2208"/>
      <c r="D3280" s="2208"/>
      <c r="E3280" s="2208"/>
      <c r="F3280" s="2208"/>
      <c r="G3280" s="2208"/>
      <c r="H3280" s="2208"/>
      <c r="I3280" s="2208"/>
      <c r="J3280" s="2208"/>
    </row>
    <row r="3281" spans="1:10" x14ac:dyDescent="0.25">
      <c r="A3281" s="198" t="s">
        <v>14</v>
      </c>
      <c r="B3281" s="198" t="s">
        <v>5</v>
      </c>
      <c r="C3281" s="198" t="s">
        <v>10</v>
      </c>
      <c r="D3281" s="198" t="s">
        <v>11</v>
      </c>
      <c r="E3281" s="198" t="s">
        <v>753</v>
      </c>
      <c r="F3281" s="198" t="s">
        <v>27</v>
      </c>
      <c r="G3281" s="198"/>
      <c r="H3281" s="140" t="s">
        <v>33</v>
      </c>
      <c r="I3281" s="140"/>
      <c r="J3281" s="198" t="s">
        <v>32</v>
      </c>
    </row>
    <row r="3282" spans="1:10" x14ac:dyDescent="0.25">
      <c r="A3282" s="517" t="s">
        <v>291</v>
      </c>
      <c r="B3282" s="519">
        <v>2</v>
      </c>
      <c r="C3282" s="519">
        <v>35800</v>
      </c>
      <c r="D3282" s="519"/>
      <c r="E3282" s="519"/>
      <c r="F3282" s="519"/>
      <c r="G3282" s="519"/>
      <c r="H3282" s="240">
        <v>1</v>
      </c>
      <c r="I3282" s="240"/>
      <c r="J3282" s="117">
        <v>4500</v>
      </c>
    </row>
    <row r="3283" spans="1:10" x14ac:dyDescent="0.25">
      <c r="A3283" s="517" t="s">
        <v>423</v>
      </c>
      <c r="B3283" s="519">
        <v>1</v>
      </c>
      <c r="C3283" s="519">
        <v>15500</v>
      </c>
      <c r="D3283" s="519"/>
      <c r="E3283" s="519">
        <v>1</v>
      </c>
      <c r="F3283" s="519">
        <v>4500</v>
      </c>
      <c r="G3283" s="519"/>
      <c r="H3283" s="240" t="s">
        <v>109</v>
      </c>
      <c r="I3283" s="240"/>
      <c r="J3283" s="117">
        <v>2800</v>
      </c>
    </row>
    <row r="3284" spans="1:10" x14ac:dyDescent="0.25">
      <c r="A3284" s="520" t="s">
        <v>170</v>
      </c>
      <c r="B3284" s="519">
        <v>1</v>
      </c>
      <c r="C3284" s="519">
        <v>20000</v>
      </c>
      <c r="D3284" s="519"/>
      <c r="E3284" s="519">
        <v>1</v>
      </c>
      <c r="F3284" s="519">
        <v>5000</v>
      </c>
      <c r="G3284" s="519"/>
      <c r="H3284" s="240">
        <v>1</v>
      </c>
      <c r="I3284" s="240"/>
      <c r="J3284" s="117">
        <v>4500</v>
      </c>
    </row>
    <row r="3285" spans="1:10" ht="30" x14ac:dyDescent="0.25">
      <c r="A3285" s="66" t="s">
        <v>1522</v>
      </c>
      <c r="B3285" s="117">
        <v>1</v>
      </c>
      <c r="C3285" s="519"/>
      <c r="D3285" s="519"/>
      <c r="E3285" s="519"/>
      <c r="F3285" s="519"/>
      <c r="G3285" s="519"/>
      <c r="H3285" s="240"/>
      <c r="I3285" s="240"/>
      <c r="J3285" s="117"/>
    </row>
    <row r="3286" spans="1:10" x14ac:dyDescent="0.25">
      <c r="A3286" s="520" t="s">
        <v>1523</v>
      </c>
      <c r="B3286" s="519">
        <v>1</v>
      </c>
      <c r="C3286" s="519">
        <v>6500</v>
      </c>
      <c r="D3286" s="519"/>
      <c r="E3286" s="519">
        <v>2</v>
      </c>
      <c r="F3286" s="519">
        <v>8500</v>
      </c>
      <c r="G3286" s="519"/>
      <c r="H3286" s="240"/>
      <c r="I3286" s="240"/>
      <c r="J3286" s="117" t="s">
        <v>1524</v>
      </c>
    </row>
    <row r="3287" spans="1:10" x14ac:dyDescent="0.25">
      <c r="A3287" s="517" t="s">
        <v>1525</v>
      </c>
      <c r="B3287" s="519">
        <v>1</v>
      </c>
      <c r="C3287" s="519">
        <v>12500</v>
      </c>
      <c r="D3287" s="519"/>
      <c r="E3287" s="519">
        <v>1</v>
      </c>
      <c r="F3287" s="519">
        <v>4000</v>
      </c>
      <c r="G3287" s="519"/>
      <c r="H3287" s="518"/>
      <c r="I3287" s="518"/>
      <c r="J3287" s="240"/>
    </row>
    <row r="3288" spans="1:10" x14ac:dyDescent="0.25">
      <c r="A3288" s="517" t="s">
        <v>223</v>
      </c>
      <c r="B3288" s="519">
        <v>1</v>
      </c>
      <c r="C3288" s="519"/>
      <c r="D3288" s="519">
        <v>49000</v>
      </c>
      <c r="E3288" s="519"/>
      <c r="F3288" s="519"/>
      <c r="G3288" s="519"/>
      <c r="H3288" s="518"/>
      <c r="I3288" s="518"/>
      <c r="J3288" s="117"/>
    </row>
    <row r="3289" spans="1:10" x14ac:dyDescent="0.25">
      <c r="A3289" s="517" t="s">
        <v>1526</v>
      </c>
      <c r="B3289" s="519">
        <v>1</v>
      </c>
      <c r="C3289" s="519"/>
      <c r="D3289" s="519">
        <v>16000</v>
      </c>
      <c r="E3289" s="519">
        <v>1</v>
      </c>
      <c r="F3289" s="519">
        <v>4000</v>
      </c>
      <c r="G3289" s="519"/>
      <c r="H3289" s="518"/>
      <c r="I3289" s="518"/>
      <c r="J3289" s="117" t="s">
        <v>1388</v>
      </c>
    </row>
    <row r="3290" spans="1:10" ht="45" x14ac:dyDescent="0.25">
      <c r="A3290" s="66" t="s">
        <v>1527</v>
      </c>
      <c r="B3290" s="117">
        <v>1</v>
      </c>
      <c r="C3290" s="519"/>
      <c r="D3290" s="519"/>
      <c r="E3290" s="519"/>
      <c r="F3290" s="519"/>
      <c r="G3290" s="519"/>
      <c r="H3290" s="518"/>
      <c r="I3290" s="518"/>
      <c r="J3290" s="117"/>
    </row>
    <row r="3291" spans="1:10" x14ac:dyDescent="0.25">
      <c r="A3291" s="53"/>
      <c r="B3291" s="213">
        <f t="shared" ref="B3291:J3291" si="105">SUM(B3282:B3290)</f>
        <v>10</v>
      </c>
      <c r="C3291" s="213">
        <f t="shared" si="105"/>
        <v>90300</v>
      </c>
      <c r="D3291" s="213">
        <f t="shared" si="105"/>
        <v>65000</v>
      </c>
      <c r="E3291" s="213">
        <f t="shared" si="105"/>
        <v>6</v>
      </c>
      <c r="F3291" s="213">
        <f t="shared" si="105"/>
        <v>26000</v>
      </c>
      <c r="G3291" s="213"/>
      <c r="H3291" s="213">
        <f t="shared" si="105"/>
        <v>2</v>
      </c>
      <c r="I3291" s="213"/>
      <c r="J3291" s="213">
        <f t="shared" si="105"/>
        <v>11800</v>
      </c>
    </row>
    <row r="3292" spans="1:10" x14ac:dyDescent="0.25">
      <c r="A3292" s="489"/>
      <c r="B3292" s="490"/>
      <c r="C3292" s="490"/>
      <c r="D3292" s="490"/>
      <c r="E3292" s="490"/>
      <c r="F3292" s="490"/>
      <c r="G3292" s="490"/>
      <c r="H3292" s="490"/>
      <c r="I3292" s="490"/>
      <c r="J3292" s="490"/>
    </row>
    <row r="3293" spans="1:10" x14ac:dyDescent="0.25">
      <c r="A3293" s="491">
        <f>C3291</f>
        <v>90300</v>
      </c>
      <c r="B3293" s="492" t="s">
        <v>38</v>
      </c>
      <c r="C3293" s="2206" t="s">
        <v>1418</v>
      </c>
      <c r="D3293" s="2206"/>
      <c r="E3293" s="2206"/>
      <c r="F3293" s="493"/>
      <c r="G3293" s="493"/>
      <c r="H3293" s="493"/>
      <c r="I3293" s="493"/>
      <c r="J3293" s="493"/>
    </row>
    <row r="3298" spans="1:10" x14ac:dyDescent="0.25">
      <c r="A3298" s="2207" t="s">
        <v>1528</v>
      </c>
      <c r="B3298" s="2208"/>
      <c r="C3298" s="2208"/>
      <c r="D3298" s="2208"/>
      <c r="E3298" s="2208"/>
      <c r="F3298" s="2208"/>
      <c r="G3298" s="2208"/>
      <c r="H3298" s="2208"/>
      <c r="I3298" s="2208"/>
      <c r="J3298" s="2208"/>
    </row>
    <row r="3299" spans="1:10" x14ac:dyDescent="0.25">
      <c r="A3299" s="198" t="s">
        <v>14</v>
      </c>
      <c r="B3299" s="198" t="s">
        <v>5</v>
      </c>
      <c r="C3299" s="198" t="s">
        <v>10</v>
      </c>
      <c r="D3299" s="198" t="s">
        <v>11</v>
      </c>
      <c r="E3299" s="198" t="s">
        <v>753</v>
      </c>
      <c r="F3299" s="198" t="s">
        <v>27</v>
      </c>
      <c r="G3299" s="198"/>
      <c r="H3299" s="140" t="s">
        <v>33</v>
      </c>
      <c r="I3299" s="140"/>
      <c r="J3299" s="198" t="s">
        <v>32</v>
      </c>
    </row>
    <row r="3300" spans="1:10" x14ac:dyDescent="0.25">
      <c r="A3300" s="517" t="s">
        <v>107</v>
      </c>
      <c r="B3300" s="519">
        <v>1</v>
      </c>
      <c r="C3300" s="519">
        <v>13800</v>
      </c>
      <c r="D3300" s="519"/>
      <c r="E3300" s="519"/>
      <c r="F3300" s="519"/>
      <c r="G3300" s="519"/>
      <c r="H3300" s="240" t="s">
        <v>109</v>
      </c>
      <c r="I3300" s="240"/>
      <c r="J3300" s="117">
        <v>2100</v>
      </c>
    </row>
    <row r="3301" spans="1:10" x14ac:dyDescent="0.25">
      <c r="A3301" s="517" t="s">
        <v>423</v>
      </c>
      <c r="B3301" s="519">
        <v>1</v>
      </c>
      <c r="C3301" s="519">
        <v>12500</v>
      </c>
      <c r="D3301" s="519"/>
      <c r="E3301" s="519">
        <v>1</v>
      </c>
      <c r="F3301" s="519">
        <v>4500</v>
      </c>
      <c r="G3301" s="519"/>
      <c r="H3301" s="240"/>
      <c r="I3301" s="240"/>
      <c r="J3301" s="117"/>
    </row>
    <row r="3302" spans="1:10" x14ac:dyDescent="0.25">
      <c r="A3302" s="520" t="s">
        <v>442</v>
      </c>
      <c r="B3302" s="519">
        <v>1</v>
      </c>
      <c r="C3302" s="519">
        <v>25500</v>
      </c>
      <c r="D3302" s="519"/>
      <c r="E3302" s="519"/>
      <c r="F3302" s="519"/>
      <c r="G3302" s="519"/>
      <c r="H3302" s="240"/>
      <c r="I3302" s="240"/>
      <c r="J3302" s="117"/>
    </row>
    <row r="3303" spans="1:10" x14ac:dyDescent="0.25">
      <c r="A3303" s="152" t="s">
        <v>302</v>
      </c>
      <c r="B3303" s="116">
        <v>1</v>
      </c>
      <c r="C3303" s="519"/>
      <c r="D3303" s="519">
        <v>14000</v>
      </c>
      <c r="E3303" s="519">
        <v>1</v>
      </c>
      <c r="F3303" s="519">
        <v>5000</v>
      </c>
      <c r="G3303" s="519"/>
      <c r="H3303" s="240"/>
      <c r="I3303" s="240"/>
      <c r="J3303" s="117" t="s">
        <v>1388</v>
      </c>
    </row>
    <row r="3304" spans="1:10" x14ac:dyDescent="0.25">
      <c r="A3304" s="520" t="s">
        <v>785</v>
      </c>
      <c r="B3304" s="519">
        <v>1</v>
      </c>
      <c r="C3304" s="519">
        <v>24000</v>
      </c>
      <c r="D3304" s="519"/>
      <c r="E3304" s="519"/>
      <c r="F3304" s="519"/>
      <c r="G3304" s="519"/>
      <c r="H3304" s="240"/>
      <c r="I3304" s="240"/>
      <c r="J3304" s="117"/>
    </row>
    <row r="3305" spans="1:10" x14ac:dyDescent="0.25">
      <c r="A3305" s="517" t="s">
        <v>136</v>
      </c>
      <c r="B3305" s="519">
        <v>1</v>
      </c>
      <c r="C3305" s="519">
        <v>13000</v>
      </c>
      <c r="D3305" s="519"/>
      <c r="E3305" s="519">
        <v>1</v>
      </c>
      <c r="F3305" s="519">
        <v>4000</v>
      </c>
      <c r="G3305" s="519"/>
      <c r="H3305" s="518"/>
      <c r="I3305" s="518"/>
      <c r="J3305" s="240"/>
    </row>
    <row r="3306" spans="1:10" x14ac:dyDescent="0.25">
      <c r="A3306" s="517" t="s">
        <v>580</v>
      </c>
      <c r="B3306" s="519">
        <v>1</v>
      </c>
      <c r="C3306" s="519">
        <v>13000</v>
      </c>
      <c r="D3306" s="519"/>
      <c r="E3306" s="519">
        <v>1</v>
      </c>
      <c r="F3306" s="519">
        <v>4000</v>
      </c>
      <c r="G3306" s="519"/>
      <c r="H3306" s="518"/>
      <c r="I3306" s="518"/>
      <c r="J3306" s="117" t="s">
        <v>1389</v>
      </c>
    </row>
    <row r="3307" spans="1:10" x14ac:dyDescent="0.25">
      <c r="A3307" s="517" t="s">
        <v>441</v>
      </c>
      <c r="B3307" s="519">
        <v>1</v>
      </c>
      <c r="C3307" s="519">
        <v>20000</v>
      </c>
      <c r="D3307" s="519"/>
      <c r="E3307" s="519">
        <v>1</v>
      </c>
      <c r="F3307" s="519">
        <v>5000</v>
      </c>
      <c r="G3307" s="519"/>
      <c r="H3307" s="518"/>
      <c r="I3307" s="518"/>
      <c r="J3307" s="117"/>
    </row>
    <row r="3308" spans="1:10" x14ac:dyDescent="0.25">
      <c r="A3308" s="517" t="s">
        <v>1529</v>
      </c>
      <c r="B3308" s="519">
        <v>1</v>
      </c>
      <c r="C3308" s="519">
        <v>13500</v>
      </c>
      <c r="D3308" s="519"/>
      <c r="E3308" s="519">
        <v>1</v>
      </c>
      <c r="F3308" s="519">
        <v>1500</v>
      </c>
      <c r="G3308" s="519"/>
      <c r="H3308" s="518"/>
      <c r="I3308" s="518"/>
      <c r="J3308" s="117"/>
    </row>
    <row r="3309" spans="1:10" x14ac:dyDescent="0.25">
      <c r="A3309" s="517" t="s">
        <v>172</v>
      </c>
      <c r="B3309" s="519">
        <v>1</v>
      </c>
      <c r="C3309" s="519">
        <v>39000</v>
      </c>
      <c r="D3309" s="519"/>
      <c r="E3309" s="519">
        <v>1</v>
      </c>
      <c r="F3309" s="519">
        <v>5000</v>
      </c>
      <c r="G3309" s="519"/>
      <c r="H3309" s="518"/>
      <c r="I3309" s="518"/>
      <c r="J3309" s="117"/>
    </row>
    <row r="3310" spans="1:10" x14ac:dyDescent="0.25">
      <c r="A3310" s="517" t="s">
        <v>1530</v>
      </c>
      <c r="B3310" s="519">
        <v>1</v>
      </c>
      <c r="C3310" s="519">
        <v>13600</v>
      </c>
      <c r="D3310" s="519"/>
      <c r="E3310" s="519">
        <v>1</v>
      </c>
      <c r="F3310" s="519">
        <v>5000</v>
      </c>
      <c r="G3310" s="519"/>
      <c r="H3310" s="518"/>
      <c r="I3310" s="518"/>
      <c r="J3310" s="117"/>
    </row>
    <row r="3311" spans="1:10" x14ac:dyDescent="0.25">
      <c r="A3311" s="517" t="s">
        <v>155</v>
      </c>
      <c r="B3311" s="519">
        <v>1</v>
      </c>
      <c r="C3311" s="519">
        <v>58000</v>
      </c>
      <c r="D3311" s="519"/>
      <c r="E3311" s="519"/>
      <c r="F3311" s="519"/>
      <c r="G3311" s="519"/>
      <c r="H3311" s="518"/>
      <c r="I3311" s="518"/>
      <c r="J3311" s="117"/>
    </row>
    <row r="3312" spans="1:10" x14ac:dyDescent="0.25">
      <c r="A3312" s="53"/>
      <c r="B3312" s="213">
        <f t="shared" ref="B3312:J3312" si="106">SUM(B3300:B3311)</f>
        <v>12</v>
      </c>
      <c r="C3312" s="213">
        <f t="shared" si="106"/>
        <v>245900</v>
      </c>
      <c r="D3312" s="213">
        <f t="shared" si="106"/>
        <v>14000</v>
      </c>
      <c r="E3312" s="213">
        <f t="shared" si="106"/>
        <v>8</v>
      </c>
      <c r="F3312" s="213">
        <f t="shared" si="106"/>
        <v>34000</v>
      </c>
      <c r="G3312" s="213"/>
      <c r="H3312" s="213">
        <f t="shared" si="106"/>
        <v>0</v>
      </c>
      <c r="I3312" s="213"/>
      <c r="J3312" s="213">
        <f t="shared" si="106"/>
        <v>2100</v>
      </c>
    </row>
    <row r="3313" spans="1:10" x14ac:dyDescent="0.25">
      <c r="A3313" s="489"/>
      <c r="B3313" s="490"/>
      <c r="C3313" s="490"/>
      <c r="D3313" s="490"/>
      <c r="E3313" s="490"/>
      <c r="F3313" s="490"/>
      <c r="G3313" s="490"/>
      <c r="H3313" s="490"/>
      <c r="I3313" s="490"/>
      <c r="J3313" s="490"/>
    </row>
    <row r="3314" spans="1:10" x14ac:dyDescent="0.25">
      <c r="A3314" s="491">
        <f>C3312</f>
        <v>245900</v>
      </c>
      <c r="B3314" s="492" t="s">
        <v>38</v>
      </c>
      <c r="C3314" s="2206" t="s">
        <v>1059</v>
      </c>
      <c r="D3314" s="2206"/>
      <c r="E3314" s="2206"/>
      <c r="F3314" s="493"/>
      <c r="G3314" s="493"/>
      <c r="H3314" s="493"/>
      <c r="I3314" s="493"/>
      <c r="J3314" s="493"/>
    </row>
    <row r="3318" spans="1:10" x14ac:dyDescent="0.25">
      <c r="A3318" s="2207" t="s">
        <v>1531</v>
      </c>
      <c r="B3318" s="2208"/>
      <c r="C3318" s="2208"/>
      <c r="D3318" s="2208"/>
      <c r="E3318" s="2208"/>
      <c r="F3318" s="2208"/>
      <c r="G3318" s="2208"/>
      <c r="H3318" s="2208"/>
      <c r="I3318" s="2208"/>
      <c r="J3318" s="2208"/>
    </row>
    <row r="3319" spans="1:10" x14ac:dyDescent="0.25">
      <c r="A3319" s="198" t="s">
        <v>14</v>
      </c>
      <c r="B3319" s="198" t="s">
        <v>5</v>
      </c>
      <c r="C3319" s="198" t="s">
        <v>10</v>
      </c>
      <c r="D3319" s="198" t="s">
        <v>11</v>
      </c>
      <c r="E3319" s="198" t="s">
        <v>753</v>
      </c>
      <c r="F3319" s="198" t="s">
        <v>27</v>
      </c>
      <c r="G3319" s="198"/>
      <c r="H3319" s="140" t="s">
        <v>33</v>
      </c>
      <c r="I3319" s="140"/>
      <c r="J3319" s="198" t="s">
        <v>32</v>
      </c>
    </row>
    <row r="3320" spans="1:10" x14ac:dyDescent="0.25">
      <c r="A3320" s="517" t="s">
        <v>1532</v>
      </c>
      <c r="B3320" s="519">
        <v>1</v>
      </c>
      <c r="C3320" s="519">
        <v>13000</v>
      </c>
      <c r="D3320" s="519"/>
      <c r="E3320" s="519">
        <v>1</v>
      </c>
      <c r="F3320" s="519">
        <v>2000</v>
      </c>
      <c r="G3320" s="519"/>
      <c r="H3320" s="240">
        <v>1</v>
      </c>
      <c r="I3320" s="240"/>
      <c r="J3320" s="117">
        <v>4500</v>
      </c>
    </row>
    <row r="3321" spans="1:10" x14ac:dyDescent="0.25">
      <c r="A3321" s="517" t="s">
        <v>673</v>
      </c>
      <c r="B3321" s="519">
        <v>1</v>
      </c>
      <c r="C3321" s="519">
        <v>20000</v>
      </c>
      <c r="D3321" s="519"/>
      <c r="E3321" s="519">
        <v>1</v>
      </c>
      <c r="F3321" s="519">
        <v>4000</v>
      </c>
      <c r="G3321" s="519"/>
      <c r="H3321" s="240" t="s">
        <v>109</v>
      </c>
      <c r="I3321" s="240"/>
      <c r="J3321" s="117">
        <v>2100</v>
      </c>
    </row>
    <row r="3322" spans="1:10" ht="30" x14ac:dyDescent="0.25">
      <c r="A3322" s="520" t="s">
        <v>1533</v>
      </c>
      <c r="B3322" s="519">
        <v>1</v>
      </c>
      <c r="C3322" s="519"/>
      <c r="D3322" s="519">
        <v>11000</v>
      </c>
      <c r="E3322" s="519">
        <v>1</v>
      </c>
      <c r="F3322" s="519">
        <v>4000</v>
      </c>
      <c r="G3322" s="519"/>
      <c r="H3322" s="518"/>
      <c r="I3322" s="518"/>
      <c r="J3322" s="117" t="s">
        <v>1534</v>
      </c>
    </row>
    <row r="3323" spans="1:10" x14ac:dyDescent="0.25">
      <c r="A3323" s="517" t="s">
        <v>1535</v>
      </c>
      <c r="B3323" s="519">
        <v>2</v>
      </c>
      <c r="C3323" s="519">
        <v>126000</v>
      </c>
      <c r="D3323" s="519"/>
      <c r="E3323" s="519"/>
      <c r="F3323" s="519"/>
      <c r="G3323" s="519"/>
      <c r="H3323" s="240"/>
      <c r="I3323" s="240"/>
      <c r="J3323" s="240" t="s">
        <v>1389</v>
      </c>
    </row>
    <row r="3324" spans="1:10" x14ac:dyDescent="0.25">
      <c r="A3324" s="520" t="s">
        <v>144</v>
      </c>
      <c r="B3324" s="519">
        <v>1</v>
      </c>
      <c r="C3324" s="519">
        <v>32000</v>
      </c>
      <c r="D3324" s="519"/>
      <c r="E3324" s="519"/>
      <c r="F3324" s="519"/>
      <c r="G3324" s="519"/>
      <c r="H3324" s="240" t="s">
        <v>1168</v>
      </c>
      <c r="I3324" s="240"/>
      <c r="J3324" s="117">
        <v>300</v>
      </c>
    </row>
    <row r="3325" spans="1:10" x14ac:dyDescent="0.25">
      <c r="A3325" s="517"/>
      <c r="B3325" s="519"/>
      <c r="C3325" s="519"/>
      <c r="D3325" s="519"/>
      <c r="E3325" s="519"/>
      <c r="F3325" s="519"/>
      <c r="G3325" s="519"/>
      <c r="H3325" s="518"/>
      <c r="I3325" s="518"/>
      <c r="J3325" s="240"/>
    </row>
    <row r="3326" spans="1:10" x14ac:dyDescent="0.25">
      <c r="A3326" s="53"/>
      <c r="B3326" s="213">
        <f t="shared" ref="B3326:J3326" si="107">SUM(B3320:B3325)</f>
        <v>6</v>
      </c>
      <c r="C3326" s="213">
        <f t="shared" si="107"/>
        <v>191000</v>
      </c>
      <c r="D3326" s="213">
        <f t="shared" si="107"/>
        <v>11000</v>
      </c>
      <c r="E3326" s="213">
        <f t="shared" si="107"/>
        <v>3</v>
      </c>
      <c r="F3326" s="213">
        <f t="shared" si="107"/>
        <v>10000</v>
      </c>
      <c r="G3326" s="213"/>
      <c r="H3326" s="213">
        <f t="shared" si="107"/>
        <v>1</v>
      </c>
      <c r="I3326" s="213"/>
      <c r="J3326" s="213">
        <f t="shared" si="107"/>
        <v>6900</v>
      </c>
    </row>
    <row r="3327" spans="1:10" x14ac:dyDescent="0.25">
      <c r="A3327" s="489"/>
      <c r="B3327" s="490"/>
      <c r="C3327" s="490"/>
      <c r="D3327" s="490"/>
      <c r="E3327" s="490"/>
      <c r="F3327" s="490"/>
      <c r="G3327" s="490"/>
      <c r="H3327" s="490"/>
      <c r="I3327" s="490"/>
      <c r="J3327" s="490"/>
    </row>
    <row r="3328" spans="1:10" x14ac:dyDescent="0.25">
      <c r="A3328" s="491">
        <f>C3326</f>
        <v>191000</v>
      </c>
      <c r="B3328" s="492" t="s">
        <v>38</v>
      </c>
      <c r="C3328" s="2206" t="s">
        <v>1059</v>
      </c>
      <c r="D3328" s="2206"/>
      <c r="E3328" s="2206"/>
      <c r="F3328" s="493"/>
      <c r="G3328" s="493"/>
      <c r="H3328" s="493"/>
      <c r="I3328" s="493"/>
      <c r="J3328" s="493"/>
    </row>
    <row r="3336" spans="1:10" x14ac:dyDescent="0.25">
      <c r="A3336" s="2207" t="s">
        <v>1536</v>
      </c>
      <c r="B3336" s="2208"/>
      <c r="C3336" s="2208"/>
      <c r="D3336" s="2208"/>
      <c r="E3336" s="2208"/>
      <c r="F3336" s="2208"/>
      <c r="G3336" s="2208"/>
      <c r="H3336" s="2208"/>
      <c r="I3336" s="2208"/>
      <c r="J3336" s="2208"/>
    </row>
    <row r="3337" spans="1:10" x14ac:dyDescent="0.25">
      <c r="A3337" s="198" t="s">
        <v>14</v>
      </c>
      <c r="B3337" s="198" t="s">
        <v>5</v>
      </c>
      <c r="C3337" s="198" t="s">
        <v>10</v>
      </c>
      <c r="D3337" s="198" t="s">
        <v>11</v>
      </c>
      <c r="E3337" s="198" t="s">
        <v>753</v>
      </c>
      <c r="F3337" s="198" t="s">
        <v>27</v>
      </c>
      <c r="G3337" s="198"/>
      <c r="H3337" s="140" t="s">
        <v>33</v>
      </c>
      <c r="I3337" s="140"/>
      <c r="J3337" s="198" t="s">
        <v>32</v>
      </c>
    </row>
    <row r="3338" spans="1:10" x14ac:dyDescent="0.25">
      <c r="A3338" s="517" t="s">
        <v>1430</v>
      </c>
      <c r="B3338" s="519">
        <v>1</v>
      </c>
      <c r="C3338" s="519">
        <v>15500</v>
      </c>
      <c r="D3338" s="519"/>
      <c r="E3338" s="519">
        <v>1</v>
      </c>
      <c r="F3338" s="519">
        <v>4500</v>
      </c>
      <c r="G3338" s="519"/>
      <c r="H3338" s="518">
        <v>2</v>
      </c>
      <c r="I3338" s="518"/>
      <c r="J3338" s="117" t="s">
        <v>1546</v>
      </c>
    </row>
    <row r="3339" spans="1:10" x14ac:dyDescent="0.25">
      <c r="A3339" s="517" t="s">
        <v>1487</v>
      </c>
      <c r="B3339" s="519">
        <v>2</v>
      </c>
      <c r="C3339" s="519"/>
      <c r="D3339" s="519">
        <v>98000</v>
      </c>
      <c r="E3339" s="519"/>
      <c r="F3339" s="519"/>
      <c r="G3339" s="519"/>
      <c r="H3339" s="518">
        <v>1</v>
      </c>
      <c r="I3339" s="518"/>
      <c r="J3339" s="117">
        <v>4000</v>
      </c>
    </row>
    <row r="3340" spans="1:10" x14ac:dyDescent="0.25">
      <c r="A3340" s="520" t="s">
        <v>1446</v>
      </c>
      <c r="B3340" s="519">
        <v>1</v>
      </c>
      <c r="C3340" s="519">
        <v>20000</v>
      </c>
      <c r="D3340" s="519"/>
      <c r="E3340" s="519"/>
      <c r="F3340" s="519"/>
      <c r="G3340" s="519"/>
      <c r="H3340" s="518">
        <v>2</v>
      </c>
      <c r="I3340" s="518"/>
      <c r="J3340" s="117">
        <v>9000</v>
      </c>
    </row>
    <row r="3341" spans="1:10" x14ac:dyDescent="0.25">
      <c r="A3341" s="517" t="s">
        <v>1537</v>
      </c>
      <c r="B3341" s="519">
        <v>2</v>
      </c>
      <c r="C3341" s="519"/>
      <c r="D3341" s="519">
        <v>98000</v>
      </c>
      <c r="E3341" s="519"/>
      <c r="F3341" s="519"/>
      <c r="G3341" s="519"/>
      <c r="H3341" s="518" t="s">
        <v>109</v>
      </c>
      <c r="I3341" s="518"/>
      <c r="J3341" s="117">
        <v>4200</v>
      </c>
    </row>
    <row r="3342" spans="1:10" x14ac:dyDescent="0.25">
      <c r="A3342" s="520" t="s">
        <v>1538</v>
      </c>
      <c r="B3342" s="519">
        <v>1</v>
      </c>
      <c r="C3342" s="519"/>
      <c r="D3342" s="519">
        <v>32500</v>
      </c>
      <c r="E3342" s="519">
        <v>1</v>
      </c>
      <c r="F3342" s="519">
        <v>4500</v>
      </c>
      <c r="G3342" s="519"/>
      <c r="H3342" s="518">
        <v>1</v>
      </c>
      <c r="I3342" s="518"/>
      <c r="J3342" s="117">
        <v>4000</v>
      </c>
    </row>
    <row r="3343" spans="1:10" x14ac:dyDescent="0.25">
      <c r="A3343" s="517" t="s">
        <v>1462</v>
      </c>
      <c r="B3343" s="519">
        <v>1</v>
      </c>
      <c r="C3343" s="519">
        <v>19600</v>
      </c>
      <c r="D3343" s="519"/>
      <c r="E3343" s="519">
        <v>1</v>
      </c>
      <c r="F3343" s="519">
        <v>5000</v>
      </c>
      <c r="G3343" s="519"/>
      <c r="H3343" s="518">
        <v>1</v>
      </c>
      <c r="I3343" s="518"/>
      <c r="J3343" s="240">
        <v>5000</v>
      </c>
    </row>
    <row r="3344" spans="1:10" x14ac:dyDescent="0.25">
      <c r="A3344" s="517" t="s">
        <v>1539</v>
      </c>
      <c r="B3344" s="519">
        <v>2</v>
      </c>
      <c r="C3344" s="519">
        <v>102000</v>
      </c>
      <c r="D3344" s="519"/>
      <c r="E3344" s="519"/>
      <c r="F3344" s="519"/>
      <c r="G3344" s="519"/>
      <c r="H3344" s="518"/>
      <c r="I3344" s="518"/>
      <c r="J3344" s="117"/>
    </row>
    <row r="3345" spans="1:11" x14ac:dyDescent="0.25">
      <c r="A3345" s="517" t="s">
        <v>1540</v>
      </c>
      <c r="B3345" s="519">
        <v>1</v>
      </c>
      <c r="C3345" s="519">
        <v>10500</v>
      </c>
      <c r="D3345" s="519"/>
      <c r="E3345" s="519">
        <v>1</v>
      </c>
      <c r="F3345" s="519">
        <v>4000</v>
      </c>
      <c r="G3345" s="519"/>
      <c r="H3345" s="518"/>
      <c r="I3345" s="518"/>
      <c r="J3345" s="117"/>
    </row>
    <row r="3346" spans="1:11" x14ac:dyDescent="0.25">
      <c r="A3346" s="517" t="s">
        <v>1100</v>
      </c>
      <c r="B3346" s="519">
        <v>1</v>
      </c>
      <c r="C3346" s="519">
        <v>9800</v>
      </c>
      <c r="D3346" s="519"/>
      <c r="E3346" s="519">
        <v>1</v>
      </c>
      <c r="F3346" s="519">
        <v>4000</v>
      </c>
      <c r="G3346" s="519"/>
      <c r="H3346" s="518"/>
      <c r="I3346" s="518"/>
      <c r="J3346" s="117"/>
    </row>
    <row r="3347" spans="1:11" x14ac:dyDescent="0.25">
      <c r="A3347" s="517" t="s">
        <v>1541</v>
      </c>
      <c r="B3347" s="519">
        <v>2</v>
      </c>
      <c r="C3347" s="519">
        <v>1000</v>
      </c>
      <c r="D3347" s="519">
        <v>93000</v>
      </c>
      <c r="E3347" s="519">
        <v>2</v>
      </c>
      <c r="F3347" s="519">
        <v>24000</v>
      </c>
      <c r="G3347" s="519"/>
      <c r="H3347" s="240"/>
      <c r="I3347" s="240"/>
      <c r="J3347" s="117" t="s">
        <v>1542</v>
      </c>
    </row>
    <row r="3348" spans="1:11" x14ac:dyDescent="0.25">
      <c r="A3348" s="517" t="s">
        <v>1414</v>
      </c>
      <c r="B3348" s="519">
        <v>1</v>
      </c>
      <c r="C3348" s="519"/>
      <c r="D3348" s="519">
        <v>25600</v>
      </c>
      <c r="E3348" s="519">
        <v>1</v>
      </c>
      <c r="F3348" s="519">
        <v>4000</v>
      </c>
      <c r="G3348" s="519"/>
      <c r="H3348" s="518"/>
      <c r="I3348" s="518"/>
      <c r="J3348" s="117" t="s">
        <v>1088</v>
      </c>
    </row>
    <row r="3349" spans="1:11" x14ac:dyDescent="0.25">
      <c r="A3349" s="517" t="s">
        <v>1543</v>
      </c>
      <c r="B3349" s="519">
        <v>2</v>
      </c>
      <c r="C3349" s="519">
        <v>62000</v>
      </c>
      <c r="D3349" s="519"/>
      <c r="E3349" s="519">
        <v>2</v>
      </c>
      <c r="F3349" s="519">
        <v>10000</v>
      </c>
      <c r="G3349" s="519"/>
      <c r="H3349" s="518"/>
      <c r="I3349" s="518"/>
      <c r="J3349" s="117" t="s">
        <v>1544</v>
      </c>
    </row>
    <row r="3350" spans="1:11" x14ac:dyDescent="0.25">
      <c r="A3350" s="517" t="s">
        <v>1545</v>
      </c>
      <c r="B3350" s="519">
        <v>1</v>
      </c>
      <c r="C3350" s="519"/>
      <c r="D3350" s="519">
        <v>20000</v>
      </c>
      <c r="E3350" s="519">
        <v>1</v>
      </c>
      <c r="F3350" s="519">
        <v>5000</v>
      </c>
      <c r="G3350" s="519"/>
      <c r="H3350" s="518"/>
      <c r="I3350" s="518"/>
      <c r="J3350" s="117" t="s">
        <v>1088</v>
      </c>
    </row>
    <row r="3351" spans="1:11" x14ac:dyDescent="0.25">
      <c r="A3351" s="517"/>
      <c r="B3351" s="519"/>
      <c r="C3351" s="519"/>
      <c r="D3351" s="519"/>
      <c r="E3351" s="519"/>
      <c r="F3351" s="519"/>
      <c r="G3351" s="519"/>
      <c r="H3351" s="518"/>
      <c r="I3351" s="518"/>
      <c r="J3351" s="117"/>
    </row>
    <row r="3352" spans="1:11" x14ac:dyDescent="0.25">
      <c r="A3352" s="53"/>
      <c r="B3352" s="213">
        <f t="shared" ref="B3352:H3352" si="108">SUM(B3338:B3351)</f>
        <v>18</v>
      </c>
      <c r="C3352" s="213">
        <f t="shared" si="108"/>
        <v>240400</v>
      </c>
      <c r="D3352" s="213">
        <f t="shared" si="108"/>
        <v>367100</v>
      </c>
      <c r="E3352" s="213">
        <f t="shared" si="108"/>
        <v>11</v>
      </c>
      <c r="F3352" s="213">
        <f t="shared" si="108"/>
        <v>65000</v>
      </c>
      <c r="G3352" s="213"/>
      <c r="H3352" s="213">
        <f t="shared" si="108"/>
        <v>7</v>
      </c>
      <c r="I3352" s="213"/>
      <c r="J3352" s="213">
        <v>43455</v>
      </c>
    </row>
    <row r="3353" spans="1:11" x14ac:dyDescent="0.25">
      <c r="A3353" s="489"/>
      <c r="B3353" s="490"/>
      <c r="C3353" s="490"/>
      <c r="D3353" s="490"/>
      <c r="E3353" s="490"/>
      <c r="F3353" s="490"/>
      <c r="G3353" s="490"/>
      <c r="H3353" s="490"/>
      <c r="I3353" s="490"/>
      <c r="J3353" s="490"/>
      <c r="K3353" s="18" t="e">
        <f>A3354-J3338-J3339-J3341-J3342-J3347-#REF!-#REF!</f>
        <v>#VALUE!</v>
      </c>
    </row>
    <row r="3354" spans="1:11" x14ac:dyDescent="0.25">
      <c r="A3354" s="491">
        <f>C3352</f>
        <v>240400</v>
      </c>
      <c r="B3354" s="492" t="s">
        <v>38</v>
      </c>
      <c r="C3354" s="2206" t="s">
        <v>1277</v>
      </c>
      <c r="D3354" s="2206"/>
      <c r="E3354" s="2206"/>
      <c r="F3354" s="493"/>
      <c r="G3354" s="493"/>
      <c r="H3354" s="493"/>
      <c r="I3354" s="493"/>
      <c r="J3354" s="493"/>
    </row>
    <row r="3360" spans="1:11" x14ac:dyDescent="0.25">
      <c r="A3360" s="2207" t="s">
        <v>1547</v>
      </c>
      <c r="B3360" s="2208"/>
      <c r="C3360" s="2208"/>
      <c r="D3360" s="2208"/>
      <c r="E3360" s="2208"/>
      <c r="F3360" s="2208"/>
      <c r="G3360" s="2208"/>
      <c r="H3360" s="2208"/>
      <c r="I3360" s="2208"/>
      <c r="J3360" s="2208"/>
    </row>
    <row r="3361" spans="1:11" x14ac:dyDescent="0.25">
      <c r="A3361" s="198" t="s">
        <v>14</v>
      </c>
      <c r="B3361" s="198" t="s">
        <v>5</v>
      </c>
      <c r="C3361" s="198" t="s">
        <v>10</v>
      </c>
      <c r="D3361" s="198" t="s">
        <v>11</v>
      </c>
      <c r="E3361" s="198" t="s">
        <v>753</v>
      </c>
      <c r="F3361" s="198" t="s">
        <v>27</v>
      </c>
      <c r="G3361" s="198"/>
      <c r="H3361" s="140" t="s">
        <v>33</v>
      </c>
      <c r="I3361" s="140"/>
      <c r="J3361" s="198" t="s">
        <v>32</v>
      </c>
    </row>
    <row r="3362" spans="1:11" x14ac:dyDescent="0.25">
      <c r="A3362" s="517" t="s">
        <v>1548</v>
      </c>
      <c r="B3362" s="519">
        <v>1</v>
      </c>
      <c r="C3362" s="519">
        <v>18000</v>
      </c>
      <c r="D3362" s="519"/>
      <c r="E3362" s="519">
        <v>1</v>
      </c>
      <c r="F3362" s="519">
        <v>2000</v>
      </c>
      <c r="G3362" s="519"/>
      <c r="H3362" s="240" t="s">
        <v>109</v>
      </c>
      <c r="I3362" s="240"/>
      <c r="J3362" s="117">
        <v>4200</v>
      </c>
    </row>
    <row r="3363" spans="1:11" x14ac:dyDescent="0.25">
      <c r="A3363" s="517" t="s">
        <v>1549</v>
      </c>
      <c r="B3363" s="519">
        <v>1</v>
      </c>
      <c r="C3363" s="519">
        <v>9800</v>
      </c>
      <c r="D3363" s="519"/>
      <c r="E3363" s="519">
        <v>1</v>
      </c>
      <c r="F3363" s="519">
        <v>4000</v>
      </c>
      <c r="G3363" s="519"/>
      <c r="H3363" s="240"/>
      <c r="I3363" s="240"/>
      <c r="J3363" s="117">
        <v>50</v>
      </c>
    </row>
    <row r="3364" spans="1:11" x14ac:dyDescent="0.25">
      <c r="A3364" s="520" t="s">
        <v>1554</v>
      </c>
      <c r="B3364" s="519">
        <v>1</v>
      </c>
      <c r="C3364" s="519"/>
      <c r="D3364" s="519">
        <v>21000</v>
      </c>
      <c r="E3364" s="519">
        <v>1</v>
      </c>
      <c r="F3364" s="519">
        <v>4000</v>
      </c>
      <c r="G3364" s="519"/>
      <c r="H3364" s="518"/>
      <c r="I3364" s="518"/>
      <c r="J3364" s="117" t="s">
        <v>1550</v>
      </c>
    </row>
    <row r="3365" spans="1:11" x14ac:dyDescent="0.25">
      <c r="A3365" s="517" t="s">
        <v>1555</v>
      </c>
      <c r="B3365" s="519">
        <v>1</v>
      </c>
      <c r="C3365" s="519">
        <v>22000</v>
      </c>
      <c r="D3365" s="519"/>
      <c r="E3365" s="519"/>
      <c r="F3365" s="519"/>
      <c r="G3365" s="519"/>
      <c r="H3365" s="518"/>
      <c r="I3365" s="518"/>
      <c r="J3365" s="117"/>
    </row>
    <row r="3366" spans="1:11" x14ac:dyDescent="0.25">
      <c r="A3366" s="520" t="s">
        <v>1457</v>
      </c>
      <c r="B3366" s="519">
        <v>2</v>
      </c>
      <c r="C3366" s="519">
        <v>94000</v>
      </c>
      <c r="D3366" s="519"/>
      <c r="E3366" s="519"/>
      <c r="F3366" s="519"/>
      <c r="G3366" s="519"/>
      <c r="H3366" s="518"/>
      <c r="I3366" s="518"/>
      <c r="J3366" s="117" t="s">
        <v>1551</v>
      </c>
    </row>
    <row r="3367" spans="1:11" x14ac:dyDescent="0.25">
      <c r="A3367" s="517" t="s">
        <v>1196</v>
      </c>
      <c r="B3367" s="519">
        <v>1</v>
      </c>
      <c r="C3367" s="519">
        <v>16100</v>
      </c>
      <c r="D3367" s="519"/>
      <c r="E3367" s="519"/>
      <c r="F3367" s="519"/>
      <c r="G3367" s="519"/>
      <c r="H3367" s="518"/>
      <c r="I3367" s="518"/>
      <c r="J3367" s="240"/>
    </row>
    <row r="3368" spans="1:11" x14ac:dyDescent="0.25">
      <c r="A3368" s="517" t="s">
        <v>1552</v>
      </c>
      <c r="B3368" s="519">
        <v>1</v>
      </c>
      <c r="C3368" s="519">
        <v>16500</v>
      </c>
      <c r="D3368" s="519"/>
      <c r="E3368" s="519">
        <v>1</v>
      </c>
      <c r="F3368" s="519">
        <v>4500</v>
      </c>
      <c r="G3368" s="519"/>
      <c r="H3368" s="518"/>
      <c r="I3368" s="518"/>
      <c r="J3368" s="117"/>
    </row>
    <row r="3369" spans="1:11" x14ac:dyDescent="0.25">
      <c r="A3369" s="517" t="s">
        <v>1469</v>
      </c>
      <c r="B3369" s="519">
        <v>1</v>
      </c>
      <c r="C3369" s="519">
        <v>22000</v>
      </c>
      <c r="D3369" s="519"/>
      <c r="E3369" s="519"/>
      <c r="F3369" s="519"/>
      <c r="G3369" s="519"/>
      <c r="H3369" s="518"/>
      <c r="I3369" s="518"/>
      <c r="J3369" s="117"/>
    </row>
    <row r="3370" spans="1:11" x14ac:dyDescent="0.25">
      <c r="A3370" s="517" t="s">
        <v>1553</v>
      </c>
      <c r="B3370" s="519">
        <v>1</v>
      </c>
      <c r="C3370" s="519">
        <v>13800</v>
      </c>
      <c r="D3370" s="519"/>
      <c r="E3370" s="519"/>
      <c r="F3370" s="519"/>
      <c r="G3370" s="519"/>
      <c r="H3370" s="518"/>
      <c r="I3370" s="518"/>
      <c r="J3370" s="117"/>
    </row>
    <row r="3371" spans="1:11" x14ac:dyDescent="0.25">
      <c r="A3371" s="517"/>
      <c r="B3371" s="519"/>
      <c r="C3371" s="519"/>
      <c r="D3371" s="519"/>
      <c r="E3371" s="519"/>
      <c r="F3371" s="519"/>
      <c r="G3371" s="519"/>
      <c r="H3371" s="518"/>
      <c r="I3371" s="518"/>
      <c r="J3371" s="117"/>
    </row>
    <row r="3372" spans="1:11" x14ac:dyDescent="0.25">
      <c r="A3372" s="53"/>
      <c r="B3372" s="213">
        <f t="shared" ref="B3372:H3372" si="109">SUM(B3362:B3371)</f>
        <v>10</v>
      </c>
      <c r="C3372" s="213">
        <f t="shared" si="109"/>
        <v>212200</v>
      </c>
      <c r="D3372" s="213">
        <f t="shared" si="109"/>
        <v>21000</v>
      </c>
      <c r="E3372" s="213">
        <f t="shared" si="109"/>
        <v>4</v>
      </c>
      <c r="F3372" s="213">
        <f t="shared" si="109"/>
        <v>14500</v>
      </c>
      <c r="G3372" s="213"/>
      <c r="H3372" s="213">
        <f t="shared" si="109"/>
        <v>0</v>
      </c>
      <c r="I3372" s="213"/>
      <c r="J3372" s="213">
        <v>4200</v>
      </c>
    </row>
    <row r="3373" spans="1:11" x14ac:dyDescent="0.25">
      <c r="A3373" s="489"/>
      <c r="B3373" s="490"/>
      <c r="C3373" s="490"/>
      <c r="D3373" s="490"/>
      <c r="E3373" s="490"/>
      <c r="F3373" s="490"/>
      <c r="G3373" s="490"/>
      <c r="H3373" s="490"/>
      <c r="I3373" s="490"/>
      <c r="J3373" s="490"/>
      <c r="K3373" s="18" t="e">
        <f>A3374-J3362-J3363-J3365-J3366-#REF!-#REF!-#REF!</f>
        <v>#VALUE!</v>
      </c>
    </row>
    <row r="3374" spans="1:11" x14ac:dyDescent="0.25">
      <c r="A3374" s="491">
        <f>C3372</f>
        <v>212200</v>
      </c>
      <c r="B3374" s="492" t="s">
        <v>38</v>
      </c>
      <c r="C3374" s="2206" t="s">
        <v>1277</v>
      </c>
      <c r="D3374" s="2206"/>
      <c r="E3374" s="2206"/>
      <c r="F3374" s="493"/>
      <c r="G3374" s="493"/>
      <c r="H3374" s="493"/>
      <c r="I3374" s="493"/>
      <c r="J3374" s="493"/>
    </row>
    <row r="3384" spans="1:10" x14ac:dyDescent="0.25">
      <c r="A3384" s="2207" t="s">
        <v>1565</v>
      </c>
      <c r="B3384" s="2208"/>
      <c r="C3384" s="2208"/>
      <c r="D3384" s="2208"/>
      <c r="E3384" s="2208"/>
      <c r="F3384" s="2208"/>
      <c r="G3384" s="2208"/>
      <c r="H3384" s="2208"/>
      <c r="I3384" s="2208"/>
      <c r="J3384" s="2208"/>
    </row>
    <row r="3385" spans="1:10" x14ac:dyDescent="0.25">
      <c r="A3385" s="198" t="s">
        <v>14</v>
      </c>
      <c r="B3385" s="198" t="s">
        <v>5</v>
      </c>
      <c r="C3385" s="198" t="s">
        <v>10</v>
      </c>
      <c r="D3385" s="198" t="s">
        <v>11</v>
      </c>
      <c r="E3385" s="198" t="s">
        <v>753</v>
      </c>
      <c r="F3385" s="198" t="s">
        <v>27</v>
      </c>
      <c r="G3385" s="198"/>
      <c r="H3385" s="140" t="s">
        <v>33</v>
      </c>
      <c r="I3385" s="140"/>
      <c r="J3385" s="198" t="s">
        <v>32</v>
      </c>
    </row>
    <row r="3386" spans="1:10" x14ac:dyDescent="0.25">
      <c r="A3386" s="517" t="s">
        <v>1556</v>
      </c>
      <c r="B3386" s="519">
        <v>1</v>
      </c>
      <c r="C3386" s="519">
        <v>24600</v>
      </c>
      <c r="D3386" s="519"/>
      <c r="E3386" s="519"/>
      <c r="F3386" s="519"/>
      <c r="G3386" s="519"/>
      <c r="H3386" s="240" t="s">
        <v>109</v>
      </c>
      <c r="I3386" s="240"/>
      <c r="J3386" s="117">
        <v>3500</v>
      </c>
    </row>
    <row r="3387" spans="1:10" x14ac:dyDescent="0.25">
      <c r="A3387" s="517" t="s">
        <v>1557</v>
      </c>
      <c r="B3387" s="519">
        <v>1</v>
      </c>
      <c r="C3387" s="519">
        <v>20000</v>
      </c>
      <c r="D3387" s="519"/>
      <c r="E3387" s="519">
        <v>1</v>
      </c>
      <c r="F3387" s="519">
        <v>5000</v>
      </c>
      <c r="G3387" s="519"/>
      <c r="H3387" s="240"/>
      <c r="I3387" s="240"/>
      <c r="J3387" s="117" t="s">
        <v>1558</v>
      </c>
    </row>
    <row r="3388" spans="1:10" x14ac:dyDescent="0.25">
      <c r="A3388" s="520" t="s">
        <v>1557</v>
      </c>
      <c r="B3388" s="519">
        <v>1</v>
      </c>
      <c r="C3388" s="519">
        <v>25500</v>
      </c>
      <c r="D3388" s="519"/>
      <c r="E3388" s="519"/>
      <c r="F3388" s="519"/>
      <c r="G3388" s="519"/>
      <c r="H3388" s="240">
        <v>2</v>
      </c>
      <c r="I3388" s="240"/>
      <c r="J3388" s="117" t="s">
        <v>1563</v>
      </c>
    </row>
    <row r="3389" spans="1:10" x14ac:dyDescent="0.25">
      <c r="A3389" s="517" t="s">
        <v>1559</v>
      </c>
      <c r="B3389" s="519">
        <v>1</v>
      </c>
      <c r="C3389" s="519">
        <v>16000</v>
      </c>
      <c r="D3389" s="519"/>
      <c r="E3389" s="519">
        <v>1</v>
      </c>
      <c r="F3389" s="519">
        <v>5000</v>
      </c>
      <c r="G3389" s="519"/>
      <c r="H3389" s="240">
        <v>3</v>
      </c>
      <c r="I3389" s="240"/>
      <c r="J3389" s="117" t="s">
        <v>1564</v>
      </c>
    </row>
    <row r="3390" spans="1:10" x14ac:dyDescent="0.25">
      <c r="A3390" s="520" t="s">
        <v>1560</v>
      </c>
      <c r="B3390" s="519">
        <v>1</v>
      </c>
      <c r="C3390" s="519">
        <v>15500</v>
      </c>
      <c r="D3390" s="519"/>
      <c r="E3390" s="519">
        <v>1</v>
      </c>
      <c r="F3390" s="519">
        <v>4500</v>
      </c>
      <c r="G3390" s="519"/>
      <c r="H3390" s="240">
        <v>1</v>
      </c>
      <c r="I3390" s="240"/>
      <c r="J3390" s="117">
        <v>4000</v>
      </c>
    </row>
    <row r="3391" spans="1:10" x14ac:dyDescent="0.25">
      <c r="A3391" s="517" t="s">
        <v>1429</v>
      </c>
      <c r="B3391" s="519">
        <v>2</v>
      </c>
      <c r="C3391" s="519"/>
      <c r="D3391" s="519">
        <v>50000</v>
      </c>
      <c r="E3391" s="519"/>
      <c r="F3391" s="519"/>
      <c r="G3391" s="519"/>
      <c r="H3391" s="240">
        <v>1</v>
      </c>
      <c r="I3391" s="240"/>
      <c r="J3391" s="240">
        <v>2000</v>
      </c>
    </row>
    <row r="3392" spans="1:10" x14ac:dyDescent="0.25">
      <c r="A3392" s="517" t="s">
        <v>1485</v>
      </c>
      <c r="B3392" s="519">
        <v>1</v>
      </c>
      <c r="C3392" s="519">
        <v>15000</v>
      </c>
      <c r="D3392" s="519"/>
      <c r="E3392" s="519"/>
      <c r="F3392" s="519"/>
      <c r="G3392" s="519"/>
      <c r="H3392" s="240"/>
      <c r="I3392" s="240"/>
      <c r="J3392" s="117"/>
    </row>
    <row r="3393" spans="1:13" x14ac:dyDescent="0.25">
      <c r="A3393" s="517" t="s">
        <v>1561</v>
      </c>
      <c r="B3393" s="519">
        <v>1</v>
      </c>
      <c r="C3393" s="519"/>
      <c r="D3393" s="519">
        <v>45000</v>
      </c>
      <c r="E3393" s="519">
        <v>1</v>
      </c>
      <c r="F3393" s="519">
        <v>5000</v>
      </c>
      <c r="G3393" s="519"/>
      <c r="H3393" s="240"/>
      <c r="I3393" s="240"/>
      <c r="J3393" s="117" t="s">
        <v>1088</v>
      </c>
    </row>
    <row r="3394" spans="1:13" x14ac:dyDescent="0.25">
      <c r="A3394" s="517" t="s">
        <v>1475</v>
      </c>
      <c r="B3394" s="519">
        <v>1</v>
      </c>
      <c r="C3394" s="519"/>
      <c r="D3394" s="519"/>
      <c r="E3394" s="519"/>
      <c r="F3394" s="519"/>
      <c r="G3394" s="519"/>
      <c r="H3394" s="518"/>
      <c r="I3394" s="518"/>
      <c r="J3394" s="117" t="s">
        <v>1562</v>
      </c>
    </row>
    <row r="3395" spans="1:13" x14ac:dyDescent="0.25">
      <c r="A3395" s="517"/>
      <c r="B3395" s="519"/>
      <c r="C3395" s="519"/>
      <c r="D3395" s="519"/>
      <c r="E3395" s="519"/>
      <c r="F3395" s="519"/>
      <c r="G3395" s="519"/>
      <c r="H3395" s="518"/>
      <c r="I3395" s="518"/>
      <c r="J3395" s="117"/>
    </row>
    <row r="3396" spans="1:13" x14ac:dyDescent="0.25">
      <c r="A3396" s="53"/>
      <c r="B3396" s="213">
        <f t="shared" ref="B3396:H3396" si="110">SUM(B3386:B3395)</f>
        <v>10</v>
      </c>
      <c r="C3396" s="213">
        <f t="shared" si="110"/>
        <v>116600</v>
      </c>
      <c r="D3396" s="213">
        <f t="shared" si="110"/>
        <v>95000</v>
      </c>
      <c r="E3396" s="213">
        <f t="shared" si="110"/>
        <v>4</v>
      </c>
      <c r="F3396" s="213">
        <f t="shared" si="110"/>
        <v>19500</v>
      </c>
      <c r="G3396" s="213"/>
      <c r="H3396" s="213">
        <f t="shared" si="110"/>
        <v>7</v>
      </c>
      <c r="I3396" s="213"/>
      <c r="J3396" s="213">
        <v>31500</v>
      </c>
    </row>
    <row r="3397" spans="1:13" x14ac:dyDescent="0.25">
      <c r="A3397" s="489"/>
      <c r="B3397" s="490"/>
      <c r="C3397" s="490"/>
      <c r="D3397" s="490"/>
      <c r="E3397" s="490"/>
      <c r="F3397" s="490"/>
      <c r="G3397" s="490"/>
      <c r="H3397" s="490"/>
      <c r="I3397" s="490"/>
      <c r="J3397" s="490"/>
      <c r="K3397" s="18" t="e">
        <f>A3398-J3386-J3387-J3389-J3390-#REF!-#REF!-#REF!</f>
        <v>#VALUE!</v>
      </c>
    </row>
    <row r="3398" spans="1:13" x14ac:dyDescent="0.25">
      <c r="A3398" s="491">
        <f>C3396</f>
        <v>116600</v>
      </c>
      <c r="B3398" s="492" t="s">
        <v>38</v>
      </c>
      <c r="C3398" s="2206" t="s">
        <v>1277</v>
      </c>
      <c r="D3398" s="2206"/>
      <c r="E3398" s="2206"/>
      <c r="F3398" s="493"/>
      <c r="G3398" s="493"/>
      <c r="H3398" s="493"/>
      <c r="I3398" s="493"/>
      <c r="J3398" s="493"/>
    </row>
    <row r="3403" spans="1:13" x14ac:dyDescent="0.25">
      <c r="M3403">
        <f ca="1">+A3403:M3430</f>
        <v>0</v>
      </c>
    </row>
    <row r="3405" spans="1:13" x14ac:dyDescent="0.25">
      <c r="A3405" s="2207" t="s">
        <v>1566</v>
      </c>
      <c r="B3405" s="2208"/>
      <c r="C3405" s="2208"/>
      <c r="D3405" s="2208"/>
      <c r="E3405" s="2208"/>
      <c r="F3405" s="2208"/>
      <c r="G3405" s="2208"/>
      <c r="H3405" s="2208"/>
      <c r="I3405" s="2208"/>
      <c r="J3405" s="2208"/>
    </row>
    <row r="3406" spans="1:13" x14ac:dyDescent="0.25">
      <c r="A3406" s="198" t="s">
        <v>14</v>
      </c>
      <c r="B3406" s="198" t="s">
        <v>5</v>
      </c>
      <c r="C3406" s="198" t="s">
        <v>10</v>
      </c>
      <c r="D3406" s="198" t="s">
        <v>11</v>
      </c>
      <c r="E3406" s="198" t="s">
        <v>753</v>
      </c>
      <c r="F3406" s="198" t="s">
        <v>27</v>
      </c>
      <c r="G3406" s="198"/>
      <c r="H3406" s="140" t="s">
        <v>33</v>
      </c>
      <c r="I3406" s="140"/>
      <c r="J3406" s="198" t="s">
        <v>32</v>
      </c>
    </row>
    <row r="3407" spans="1:13" x14ac:dyDescent="0.25">
      <c r="A3407" s="517" t="s">
        <v>1301</v>
      </c>
      <c r="B3407" s="519">
        <v>1</v>
      </c>
      <c r="C3407" s="519">
        <v>35000</v>
      </c>
      <c r="D3407" s="519"/>
      <c r="E3407" s="519"/>
      <c r="F3407" s="519"/>
      <c r="G3407" s="519"/>
      <c r="H3407" s="240" t="s">
        <v>109</v>
      </c>
      <c r="I3407" s="240"/>
      <c r="J3407" s="117">
        <v>2800</v>
      </c>
    </row>
    <row r="3408" spans="1:13" x14ac:dyDescent="0.25">
      <c r="A3408" s="517" t="s">
        <v>1292</v>
      </c>
      <c r="B3408" s="519">
        <v>1</v>
      </c>
      <c r="C3408" s="519">
        <v>20000</v>
      </c>
      <c r="D3408" s="519"/>
      <c r="E3408" s="519">
        <v>1</v>
      </c>
      <c r="F3408" s="519">
        <v>4000</v>
      </c>
      <c r="G3408" s="519"/>
      <c r="H3408" s="240">
        <v>1</v>
      </c>
      <c r="I3408" s="240"/>
      <c r="J3408" s="117">
        <v>5000</v>
      </c>
    </row>
    <row r="3409" spans="1:10" x14ac:dyDescent="0.25">
      <c r="A3409" s="520" t="s">
        <v>1573</v>
      </c>
      <c r="B3409" s="519">
        <v>1</v>
      </c>
      <c r="C3409" s="519">
        <v>14600</v>
      </c>
      <c r="D3409" s="519"/>
      <c r="E3409" s="519">
        <v>1</v>
      </c>
      <c r="F3409" s="519">
        <v>4000</v>
      </c>
      <c r="G3409" s="519"/>
      <c r="H3409" s="518"/>
      <c r="I3409" s="518"/>
      <c r="J3409" s="117"/>
    </row>
    <row r="3410" spans="1:10" x14ac:dyDescent="0.25">
      <c r="A3410" s="517" t="s">
        <v>1475</v>
      </c>
      <c r="B3410" s="519">
        <v>1</v>
      </c>
      <c r="C3410" s="519"/>
      <c r="D3410" s="519">
        <v>43000</v>
      </c>
      <c r="E3410" s="519"/>
      <c r="F3410" s="519"/>
      <c r="G3410" s="519"/>
      <c r="H3410" s="518"/>
      <c r="I3410" s="518"/>
      <c r="J3410" s="117"/>
    </row>
    <row r="3411" spans="1:10" x14ac:dyDescent="0.25">
      <c r="A3411" s="520" t="s">
        <v>1567</v>
      </c>
      <c r="B3411" s="519">
        <v>1</v>
      </c>
      <c r="C3411" s="519">
        <v>19000</v>
      </c>
      <c r="D3411" s="519"/>
      <c r="E3411" s="519"/>
      <c r="F3411" s="519"/>
      <c r="G3411" s="519"/>
      <c r="H3411" s="518"/>
      <c r="I3411" s="518"/>
      <c r="J3411" s="117"/>
    </row>
    <row r="3412" spans="1:10" x14ac:dyDescent="0.25">
      <c r="A3412" s="517" t="s">
        <v>1568</v>
      </c>
      <c r="B3412" s="519">
        <v>1</v>
      </c>
      <c r="C3412" s="519">
        <v>17900</v>
      </c>
      <c r="D3412" s="519"/>
      <c r="E3412" s="519"/>
      <c r="F3412" s="519"/>
      <c r="G3412" s="519"/>
      <c r="H3412" s="518"/>
      <c r="I3412" s="518"/>
      <c r="J3412" s="240"/>
    </row>
    <row r="3413" spans="1:10" x14ac:dyDescent="0.25">
      <c r="A3413" s="517" t="s">
        <v>1503</v>
      </c>
      <c r="B3413" s="519">
        <v>1</v>
      </c>
      <c r="C3413" s="519"/>
      <c r="D3413" s="519">
        <v>27500</v>
      </c>
      <c r="E3413" s="519"/>
      <c r="F3413" s="519"/>
      <c r="G3413" s="519"/>
      <c r="H3413" s="518"/>
      <c r="I3413" s="518"/>
      <c r="J3413" s="117" t="s">
        <v>1088</v>
      </c>
    </row>
    <row r="3414" spans="1:10" x14ac:dyDescent="0.25">
      <c r="A3414" s="517" t="s">
        <v>1545</v>
      </c>
      <c r="B3414" s="519">
        <v>1</v>
      </c>
      <c r="C3414" s="519"/>
      <c r="D3414" s="519">
        <v>20000</v>
      </c>
      <c r="E3414" s="519">
        <v>1</v>
      </c>
      <c r="F3414" s="519">
        <v>5000</v>
      </c>
      <c r="G3414" s="519"/>
      <c r="H3414" s="518"/>
      <c r="I3414" s="518"/>
      <c r="J3414" s="117" t="s">
        <v>1157</v>
      </c>
    </row>
    <row r="3415" spans="1:10" x14ac:dyDescent="0.25">
      <c r="A3415" s="517" t="s">
        <v>1574</v>
      </c>
      <c r="B3415" s="519">
        <v>1</v>
      </c>
      <c r="C3415" s="519">
        <v>15000</v>
      </c>
      <c r="D3415" s="519"/>
      <c r="E3415" s="519"/>
      <c r="F3415" s="519"/>
      <c r="G3415" s="519"/>
      <c r="H3415" s="518"/>
      <c r="I3415" s="518"/>
      <c r="J3415" s="117"/>
    </row>
    <row r="3416" spans="1:10" x14ac:dyDescent="0.25">
      <c r="A3416" s="517" t="s">
        <v>1569</v>
      </c>
      <c r="B3416" s="519">
        <v>1</v>
      </c>
      <c r="C3416" s="519"/>
      <c r="D3416" s="519">
        <v>25500</v>
      </c>
      <c r="E3416" s="519"/>
      <c r="F3416" s="519"/>
      <c r="G3416" s="519"/>
      <c r="H3416" s="240"/>
      <c r="I3416" s="240"/>
      <c r="J3416" s="117" t="s">
        <v>1088</v>
      </c>
    </row>
    <row r="3417" spans="1:10" x14ac:dyDescent="0.25">
      <c r="A3417" s="517" t="s">
        <v>1570</v>
      </c>
      <c r="B3417" s="519">
        <v>1</v>
      </c>
      <c r="C3417" s="519">
        <v>25500</v>
      </c>
      <c r="D3417" s="519"/>
      <c r="E3417" s="519"/>
      <c r="F3417" s="519"/>
      <c r="G3417" s="519"/>
      <c r="H3417" s="518"/>
      <c r="I3417" s="518"/>
      <c r="J3417" s="117"/>
    </row>
    <row r="3418" spans="1:10" x14ac:dyDescent="0.25">
      <c r="A3418" s="517" t="s">
        <v>1343</v>
      </c>
      <c r="B3418" s="519">
        <v>1</v>
      </c>
      <c r="C3418" s="519">
        <v>14800</v>
      </c>
      <c r="D3418" s="519"/>
      <c r="E3418" s="519">
        <v>1</v>
      </c>
      <c r="F3418" s="519">
        <v>4000</v>
      </c>
      <c r="G3418" s="519"/>
      <c r="H3418" s="518"/>
      <c r="I3418" s="518"/>
      <c r="J3418" s="117"/>
    </row>
    <row r="3419" spans="1:10" x14ac:dyDescent="0.25">
      <c r="A3419" s="517" t="s">
        <v>1571</v>
      </c>
      <c r="B3419" s="519">
        <v>1</v>
      </c>
      <c r="C3419" s="519">
        <v>31500</v>
      </c>
      <c r="D3419" s="519"/>
      <c r="E3419" s="519">
        <v>1</v>
      </c>
      <c r="F3419" s="519">
        <v>4500</v>
      </c>
      <c r="G3419" s="519"/>
      <c r="H3419" s="518"/>
      <c r="I3419" s="518"/>
      <c r="J3419" s="117"/>
    </row>
    <row r="3420" spans="1:10" x14ac:dyDescent="0.25">
      <c r="A3420" s="517" t="s">
        <v>1572</v>
      </c>
      <c r="B3420" s="519">
        <v>2</v>
      </c>
      <c r="C3420" s="519"/>
      <c r="D3420" s="519">
        <v>64000</v>
      </c>
      <c r="E3420" s="519"/>
      <c r="F3420" s="519"/>
      <c r="G3420" s="519"/>
      <c r="H3420" s="518"/>
      <c r="I3420" s="518"/>
      <c r="J3420" s="117"/>
    </row>
    <row r="3421" spans="1:10" x14ac:dyDescent="0.25">
      <c r="A3421" s="517" t="s">
        <v>1301</v>
      </c>
      <c r="B3421" s="519">
        <v>2</v>
      </c>
      <c r="C3421" s="519">
        <v>70000</v>
      </c>
      <c r="D3421" s="519"/>
      <c r="E3421" s="519"/>
      <c r="F3421" s="519"/>
      <c r="G3421" s="519"/>
      <c r="H3421" s="518"/>
      <c r="I3421" s="518"/>
      <c r="J3421" s="117"/>
    </row>
    <row r="3422" spans="1:10" x14ac:dyDescent="0.25">
      <c r="A3422" s="517" t="s">
        <v>1573</v>
      </c>
      <c r="B3422" s="519">
        <v>1</v>
      </c>
      <c r="C3422" s="519">
        <v>14500</v>
      </c>
      <c r="D3422" s="519"/>
      <c r="E3422" s="519">
        <v>1</v>
      </c>
      <c r="F3422" s="519">
        <v>4500</v>
      </c>
      <c r="G3422" s="519"/>
      <c r="H3422" s="518"/>
      <c r="I3422" s="518"/>
      <c r="J3422" s="117"/>
    </row>
    <row r="3423" spans="1:10" x14ac:dyDescent="0.25">
      <c r="A3423" s="517" t="s">
        <v>1194</v>
      </c>
      <c r="B3423" s="519">
        <v>1</v>
      </c>
      <c r="C3423" s="519">
        <v>25500</v>
      </c>
      <c r="D3423" s="519"/>
      <c r="E3423" s="519"/>
      <c r="F3423" s="519"/>
      <c r="G3423" s="519"/>
      <c r="H3423" s="518"/>
      <c r="I3423" s="518"/>
      <c r="J3423" s="117"/>
    </row>
    <row r="3424" spans="1:10" x14ac:dyDescent="0.25">
      <c r="A3424" s="53"/>
      <c r="B3424" s="213">
        <f>SUM(B3407:B3423)</f>
        <v>19</v>
      </c>
      <c r="C3424" s="213">
        <f>SUM(C3407:C3423)</f>
        <v>303300</v>
      </c>
      <c r="D3424" s="213">
        <f>SUM(D3407:D3422)</f>
        <v>180000</v>
      </c>
      <c r="E3424" s="213">
        <f>SUM(E3407:E3422)</f>
        <v>6</v>
      </c>
      <c r="F3424" s="213">
        <f>SUM(F3407:F3422)</f>
        <v>26000</v>
      </c>
      <c r="G3424" s="213"/>
      <c r="H3424" s="213">
        <f>SUM(H3407:H3422)</f>
        <v>1</v>
      </c>
      <c r="I3424" s="213"/>
      <c r="J3424" s="213">
        <v>7800</v>
      </c>
    </row>
    <row r="3425" spans="1:13" x14ac:dyDescent="0.25">
      <c r="A3425" s="489"/>
      <c r="B3425" s="490"/>
      <c r="C3425" s="490"/>
      <c r="D3425" s="490"/>
      <c r="E3425" s="490"/>
      <c r="F3425" s="490"/>
      <c r="G3425" s="490"/>
      <c r="H3425" s="490"/>
      <c r="I3425" s="490"/>
      <c r="J3425" s="490"/>
      <c r="K3425" s="18" t="e">
        <f>A3426-J3407-J3408-J3410-J3411-J3416-#REF!-#REF!</f>
        <v>#VALUE!</v>
      </c>
    </row>
    <row r="3426" spans="1:13" x14ac:dyDescent="0.25">
      <c r="A3426" s="491">
        <f>C3424</f>
        <v>303300</v>
      </c>
      <c r="B3426" s="492" t="s">
        <v>38</v>
      </c>
      <c r="C3426" s="2206" t="s">
        <v>1277</v>
      </c>
      <c r="D3426" s="2206"/>
      <c r="E3426" s="2206"/>
      <c r="F3426" s="493"/>
      <c r="G3426" s="493"/>
      <c r="H3426" s="493"/>
      <c r="I3426" s="493"/>
      <c r="J3426" s="493"/>
    </row>
    <row r="3433" spans="1:13" x14ac:dyDescent="0.25">
      <c r="M3433">
        <f ca="1">+A3433:M3460</f>
        <v>0</v>
      </c>
    </row>
    <row r="3435" spans="1:13" x14ac:dyDescent="0.25">
      <c r="A3435" s="2207" t="s">
        <v>1575</v>
      </c>
      <c r="B3435" s="2208"/>
      <c r="C3435" s="2208"/>
      <c r="D3435" s="2208"/>
      <c r="E3435" s="2208"/>
      <c r="F3435" s="2208"/>
      <c r="G3435" s="2208"/>
      <c r="H3435" s="2208"/>
      <c r="I3435" s="2208"/>
      <c r="J3435" s="2208"/>
    </row>
    <row r="3436" spans="1:13" x14ac:dyDescent="0.25">
      <c r="A3436" s="198" t="s">
        <v>14</v>
      </c>
      <c r="B3436" s="198" t="s">
        <v>5</v>
      </c>
      <c r="C3436" s="198" t="s">
        <v>10</v>
      </c>
      <c r="D3436" s="198" t="s">
        <v>11</v>
      </c>
      <c r="E3436" s="198" t="s">
        <v>753</v>
      </c>
      <c r="F3436" s="198" t="s">
        <v>27</v>
      </c>
      <c r="G3436" s="198"/>
      <c r="H3436" s="140" t="s">
        <v>33</v>
      </c>
      <c r="I3436" s="140"/>
      <c r="J3436" s="198" t="s">
        <v>32</v>
      </c>
    </row>
    <row r="3437" spans="1:13" x14ac:dyDescent="0.25">
      <c r="A3437" s="517" t="s">
        <v>1342</v>
      </c>
      <c r="B3437" s="519">
        <v>1</v>
      </c>
      <c r="C3437" s="519">
        <v>9300</v>
      </c>
      <c r="D3437" s="519"/>
      <c r="E3437" s="519">
        <v>1</v>
      </c>
      <c r="F3437" s="519">
        <v>4500</v>
      </c>
      <c r="G3437" s="519"/>
      <c r="H3437" s="240"/>
      <c r="I3437" s="240"/>
      <c r="J3437" s="117" t="s">
        <v>1576</v>
      </c>
    </row>
    <row r="3438" spans="1:13" x14ac:dyDescent="0.25">
      <c r="A3438" s="517" t="s">
        <v>1444</v>
      </c>
      <c r="B3438" s="519">
        <v>2</v>
      </c>
      <c r="C3438" s="519">
        <v>35000</v>
      </c>
      <c r="D3438" s="519"/>
      <c r="E3438" s="519">
        <v>2</v>
      </c>
      <c r="F3438" s="519">
        <v>9000</v>
      </c>
      <c r="G3438" s="519"/>
      <c r="H3438" s="240"/>
      <c r="I3438" s="240"/>
      <c r="J3438" s="117" t="s">
        <v>1577</v>
      </c>
    </row>
    <row r="3439" spans="1:13" x14ac:dyDescent="0.25">
      <c r="A3439" s="520" t="s">
        <v>1578</v>
      </c>
      <c r="B3439" s="519">
        <v>2</v>
      </c>
      <c r="C3439" s="519"/>
      <c r="D3439" s="519">
        <v>102000</v>
      </c>
      <c r="E3439" s="519"/>
      <c r="F3439" s="519"/>
      <c r="G3439" s="519"/>
      <c r="H3439" s="240" t="s">
        <v>109</v>
      </c>
      <c r="I3439" s="240"/>
      <c r="J3439" s="117">
        <v>2800</v>
      </c>
    </row>
    <row r="3440" spans="1:13" x14ac:dyDescent="0.25">
      <c r="A3440" s="517" t="s">
        <v>1579</v>
      </c>
      <c r="B3440" s="519">
        <v>1</v>
      </c>
      <c r="C3440" s="519">
        <v>16000</v>
      </c>
      <c r="D3440" s="519"/>
      <c r="E3440" s="519"/>
      <c r="F3440" s="519"/>
      <c r="G3440" s="519"/>
      <c r="H3440" s="240">
        <v>1</v>
      </c>
      <c r="I3440" s="240"/>
      <c r="J3440" s="117">
        <v>4000</v>
      </c>
    </row>
    <row r="3441" spans="1:11" x14ac:dyDescent="0.25">
      <c r="A3441" s="520" t="s">
        <v>1414</v>
      </c>
      <c r="B3441" s="519">
        <v>1</v>
      </c>
      <c r="C3441" s="519">
        <v>29600</v>
      </c>
      <c r="D3441" s="519"/>
      <c r="E3441" s="519"/>
      <c r="F3441" s="519"/>
      <c r="G3441" s="519"/>
      <c r="H3441" s="518"/>
      <c r="I3441" s="518"/>
      <c r="J3441" s="117"/>
    </row>
    <row r="3442" spans="1:11" x14ac:dyDescent="0.25">
      <c r="A3442" s="517" t="s">
        <v>1100</v>
      </c>
      <c r="B3442" s="519">
        <v>1</v>
      </c>
      <c r="C3442" s="519">
        <v>9800</v>
      </c>
      <c r="D3442" s="519"/>
      <c r="E3442" s="519">
        <v>1</v>
      </c>
      <c r="F3442" s="519">
        <v>4000</v>
      </c>
      <c r="G3442" s="519"/>
      <c r="H3442" s="518"/>
      <c r="I3442" s="518"/>
      <c r="J3442" s="240"/>
    </row>
    <row r="3443" spans="1:11" x14ac:dyDescent="0.25">
      <c r="A3443" s="517" t="s">
        <v>1568</v>
      </c>
      <c r="B3443" s="519">
        <v>1</v>
      </c>
      <c r="C3443" s="519">
        <v>17900</v>
      </c>
      <c r="D3443" s="519"/>
      <c r="E3443" s="519"/>
      <c r="F3443" s="519"/>
      <c r="G3443" s="519"/>
      <c r="H3443" s="518"/>
      <c r="I3443" s="518"/>
      <c r="J3443" s="117"/>
    </row>
    <row r="3444" spans="1:11" x14ac:dyDescent="0.25">
      <c r="A3444" s="517" t="s">
        <v>225</v>
      </c>
      <c r="B3444" s="519">
        <v>1</v>
      </c>
      <c r="C3444" s="519">
        <v>35000</v>
      </c>
      <c r="D3444" s="519"/>
      <c r="E3444" s="519"/>
      <c r="F3444" s="519"/>
      <c r="G3444" s="519"/>
      <c r="H3444" s="518"/>
      <c r="I3444" s="518"/>
      <c r="J3444" s="117"/>
    </row>
    <row r="3445" spans="1:11" x14ac:dyDescent="0.25">
      <c r="A3445" s="517" t="s">
        <v>1447</v>
      </c>
      <c r="B3445" s="519">
        <v>1</v>
      </c>
      <c r="C3445" s="519">
        <v>9800</v>
      </c>
      <c r="D3445" s="519"/>
      <c r="E3445" s="519">
        <v>1</v>
      </c>
      <c r="F3445" s="519">
        <v>4000</v>
      </c>
      <c r="G3445" s="519"/>
      <c r="H3445" s="518"/>
      <c r="I3445" s="518"/>
      <c r="J3445" s="117"/>
    </row>
    <row r="3446" spans="1:11" x14ac:dyDescent="0.25">
      <c r="A3446" s="517" t="s">
        <v>1447</v>
      </c>
      <c r="B3446" s="519">
        <v>1</v>
      </c>
      <c r="C3446" s="519">
        <v>9800</v>
      </c>
      <c r="D3446" s="519"/>
      <c r="E3446" s="519">
        <v>1</v>
      </c>
      <c r="F3446" s="519">
        <v>4000</v>
      </c>
      <c r="G3446" s="519"/>
      <c r="H3446" s="240"/>
      <c r="I3446" s="240"/>
      <c r="J3446" s="117"/>
    </row>
    <row r="3447" spans="1:11" x14ac:dyDescent="0.25">
      <c r="A3447" s="517" t="s">
        <v>1196</v>
      </c>
      <c r="B3447" s="519">
        <v>2</v>
      </c>
      <c r="C3447" s="519"/>
      <c r="D3447" s="519">
        <v>31000</v>
      </c>
      <c r="E3447" s="519">
        <v>2</v>
      </c>
      <c r="F3447" s="519">
        <v>9000</v>
      </c>
      <c r="G3447" s="519"/>
      <c r="H3447" s="518"/>
      <c r="I3447" s="518"/>
      <c r="J3447" s="117" t="s">
        <v>1580</v>
      </c>
    </row>
    <row r="3448" spans="1:11" x14ac:dyDescent="0.25">
      <c r="A3448" s="517" t="s">
        <v>1581</v>
      </c>
      <c r="B3448" s="519">
        <v>1</v>
      </c>
      <c r="C3448" s="519">
        <v>14500</v>
      </c>
      <c r="D3448" s="519"/>
      <c r="E3448" s="519"/>
      <c r="F3448" s="519"/>
      <c r="G3448" s="519"/>
      <c r="H3448" s="518"/>
      <c r="I3448" s="518"/>
      <c r="J3448" s="117"/>
    </row>
    <row r="3449" spans="1:11" x14ac:dyDescent="0.25">
      <c r="A3449" s="517" t="s">
        <v>1107</v>
      </c>
      <c r="B3449" s="519">
        <v>1</v>
      </c>
      <c r="C3449" s="519">
        <v>20000</v>
      </c>
      <c r="D3449" s="519"/>
      <c r="E3449" s="519"/>
      <c r="F3449" s="519"/>
      <c r="G3449" s="519"/>
      <c r="H3449" s="518"/>
      <c r="I3449" s="518"/>
      <c r="J3449" s="117"/>
    </row>
    <row r="3450" spans="1:11" x14ac:dyDescent="0.25">
      <c r="A3450" s="517"/>
      <c r="B3450" s="519"/>
      <c r="C3450" s="519"/>
      <c r="D3450" s="519"/>
      <c r="E3450" s="519"/>
      <c r="F3450" s="519"/>
      <c r="G3450" s="519"/>
      <c r="H3450" s="518"/>
      <c r="I3450" s="518"/>
      <c r="J3450" s="117"/>
    </row>
    <row r="3451" spans="1:11" x14ac:dyDescent="0.25">
      <c r="A3451" s="517"/>
      <c r="B3451" s="519"/>
      <c r="C3451" s="519"/>
      <c r="D3451" s="519"/>
      <c r="E3451" s="519"/>
      <c r="F3451" s="519"/>
      <c r="G3451" s="519"/>
      <c r="H3451" s="518"/>
      <c r="I3451" s="518"/>
      <c r="J3451" s="117"/>
    </row>
    <row r="3452" spans="1:11" x14ac:dyDescent="0.25">
      <c r="A3452" s="517"/>
      <c r="B3452" s="519"/>
      <c r="C3452" s="519"/>
      <c r="D3452" s="519"/>
      <c r="E3452" s="519"/>
      <c r="F3452" s="519"/>
      <c r="G3452" s="519"/>
      <c r="H3452" s="518"/>
      <c r="I3452" s="518"/>
      <c r="J3452" s="117"/>
    </row>
    <row r="3453" spans="1:11" x14ac:dyDescent="0.25">
      <c r="A3453" s="517"/>
      <c r="B3453" s="519"/>
      <c r="C3453" s="519"/>
      <c r="D3453" s="519"/>
      <c r="E3453" s="519"/>
      <c r="F3453" s="519"/>
      <c r="G3453" s="519"/>
      <c r="H3453" s="518"/>
      <c r="I3453" s="518"/>
      <c r="J3453" s="117"/>
    </row>
    <row r="3454" spans="1:11" x14ac:dyDescent="0.25">
      <c r="A3454" s="53"/>
      <c r="B3454" s="213">
        <f>SUM(B3437:B3453)</f>
        <v>16</v>
      </c>
      <c r="C3454" s="213">
        <f>SUM(C3437:C3453)</f>
        <v>206700</v>
      </c>
      <c r="D3454" s="213">
        <f>SUM(D3437:D3452)</f>
        <v>133000</v>
      </c>
      <c r="E3454" s="213">
        <f>SUM(E3437:E3452)</f>
        <v>8</v>
      </c>
      <c r="F3454" s="213">
        <f>SUM(F3437:F3452)</f>
        <v>34500</v>
      </c>
      <c r="G3454" s="213"/>
      <c r="H3454" s="213">
        <f>SUM(H3437:H3452)</f>
        <v>1</v>
      </c>
      <c r="I3454" s="213"/>
      <c r="J3454" s="213">
        <v>6800</v>
      </c>
    </row>
    <row r="3455" spans="1:11" x14ac:dyDescent="0.25">
      <c r="A3455" s="489"/>
      <c r="B3455" s="490"/>
      <c r="C3455" s="490"/>
      <c r="D3455" s="490"/>
      <c r="E3455" s="490"/>
      <c r="F3455" s="490"/>
      <c r="G3455" s="490"/>
      <c r="H3455" s="490"/>
      <c r="I3455" s="490"/>
      <c r="J3455" s="490"/>
      <c r="K3455" s="18" t="e">
        <f>A3456-J3437-J3438-J3440-J3441-J3446-#REF!-#REF!</f>
        <v>#VALUE!</v>
      </c>
    </row>
    <row r="3456" spans="1:11" x14ac:dyDescent="0.25">
      <c r="A3456" s="491">
        <f>C3454</f>
        <v>206700</v>
      </c>
      <c r="B3456" s="492" t="s">
        <v>38</v>
      </c>
      <c r="C3456" s="2206" t="s">
        <v>1277</v>
      </c>
      <c r="D3456" s="2206"/>
      <c r="E3456" s="2206"/>
      <c r="F3456" s="493"/>
      <c r="G3456" s="493"/>
      <c r="H3456" s="493"/>
      <c r="I3456" s="493"/>
      <c r="J3456" s="493"/>
    </row>
    <row r="3460" spans="1:13" x14ac:dyDescent="0.25">
      <c r="M3460">
        <f ca="1">+A3460:M3481</f>
        <v>0</v>
      </c>
    </row>
    <row r="3462" spans="1:13" x14ac:dyDescent="0.25">
      <c r="A3462" s="2207" t="s">
        <v>1582</v>
      </c>
      <c r="B3462" s="2208"/>
      <c r="C3462" s="2208"/>
      <c r="D3462" s="2208"/>
      <c r="E3462" s="2208"/>
      <c r="F3462" s="2208"/>
      <c r="G3462" s="2208"/>
      <c r="H3462" s="2208"/>
      <c r="I3462" s="2208"/>
      <c r="J3462" s="2208"/>
    </row>
    <row r="3463" spans="1:13" x14ac:dyDescent="0.25">
      <c r="A3463" s="198" t="s">
        <v>14</v>
      </c>
      <c r="B3463" s="198" t="s">
        <v>5</v>
      </c>
      <c r="C3463" s="198" t="s">
        <v>10</v>
      </c>
      <c r="D3463" s="198" t="s">
        <v>11</v>
      </c>
      <c r="E3463" s="198" t="s">
        <v>753</v>
      </c>
      <c r="F3463" s="198" t="s">
        <v>27</v>
      </c>
      <c r="G3463" s="198"/>
      <c r="H3463" s="140" t="s">
        <v>33</v>
      </c>
      <c r="I3463" s="140"/>
      <c r="J3463" s="198" t="s">
        <v>32</v>
      </c>
    </row>
    <row r="3464" spans="1:13" x14ac:dyDescent="0.25">
      <c r="A3464" s="517" t="s">
        <v>1343</v>
      </c>
      <c r="B3464" s="519">
        <v>1</v>
      </c>
      <c r="C3464" s="519">
        <v>14800</v>
      </c>
      <c r="D3464" s="519"/>
      <c r="E3464" s="519">
        <v>1</v>
      </c>
      <c r="F3464" s="519">
        <v>4000</v>
      </c>
      <c r="G3464" s="519"/>
      <c r="H3464" s="240">
        <v>2</v>
      </c>
      <c r="I3464" s="240"/>
      <c r="J3464" s="117">
        <v>8000</v>
      </c>
    </row>
    <row r="3465" spans="1:13" x14ac:dyDescent="0.25">
      <c r="A3465" s="517" t="s">
        <v>1583</v>
      </c>
      <c r="B3465" s="519">
        <v>1</v>
      </c>
      <c r="C3465" s="519">
        <v>6700</v>
      </c>
      <c r="D3465" s="519"/>
      <c r="E3465" s="519"/>
      <c r="F3465" s="519"/>
      <c r="G3465" s="519"/>
      <c r="H3465" s="240" t="s">
        <v>109</v>
      </c>
      <c r="I3465" s="240"/>
      <c r="J3465" s="117">
        <v>1400</v>
      </c>
    </row>
    <row r="3466" spans="1:13" x14ac:dyDescent="0.25">
      <c r="A3466" s="520" t="s">
        <v>1196</v>
      </c>
      <c r="B3466" s="519">
        <v>1</v>
      </c>
      <c r="C3466" s="519">
        <v>12100</v>
      </c>
      <c r="D3466" s="519"/>
      <c r="E3466" s="519">
        <v>1</v>
      </c>
      <c r="F3466" s="519">
        <v>4000</v>
      </c>
      <c r="G3466" s="519"/>
      <c r="H3466" s="240"/>
      <c r="I3466" s="240"/>
      <c r="J3466" s="117"/>
    </row>
    <row r="3467" spans="1:13" x14ac:dyDescent="0.25">
      <c r="A3467" s="517" t="s">
        <v>1545</v>
      </c>
      <c r="B3467" s="519">
        <v>1</v>
      </c>
      <c r="C3467" s="519">
        <v>25000</v>
      </c>
      <c r="D3467" s="519"/>
      <c r="E3467" s="519"/>
      <c r="F3467" s="519"/>
      <c r="G3467" s="519"/>
      <c r="H3467" s="240"/>
      <c r="I3467" s="240"/>
      <c r="J3467" s="117"/>
    </row>
    <row r="3468" spans="1:13" x14ac:dyDescent="0.25">
      <c r="A3468" s="520" t="s">
        <v>1490</v>
      </c>
      <c r="B3468" s="519">
        <v>1</v>
      </c>
      <c r="C3468" s="519"/>
      <c r="D3468" s="519">
        <v>22500</v>
      </c>
      <c r="E3468" s="519">
        <v>1</v>
      </c>
      <c r="F3468" s="519">
        <v>4500</v>
      </c>
      <c r="G3468" s="519"/>
      <c r="H3468" s="518"/>
      <c r="I3468" s="518"/>
      <c r="J3468" s="117" t="s">
        <v>1157</v>
      </c>
    </row>
    <row r="3469" spans="1:13" x14ac:dyDescent="0.25">
      <c r="A3469" s="517" t="s">
        <v>1447</v>
      </c>
      <c r="B3469" s="519">
        <v>1</v>
      </c>
      <c r="C3469" s="519">
        <v>13800</v>
      </c>
      <c r="D3469" s="519"/>
      <c r="E3469" s="519"/>
      <c r="F3469" s="519"/>
      <c r="G3469" s="519"/>
      <c r="H3469" s="518"/>
      <c r="I3469" s="518"/>
      <c r="J3469" s="240"/>
    </row>
    <row r="3470" spans="1:13" x14ac:dyDescent="0.25">
      <c r="A3470" s="517" t="s">
        <v>1097</v>
      </c>
      <c r="B3470" s="519">
        <v>1</v>
      </c>
      <c r="C3470" s="519"/>
      <c r="D3470" s="519">
        <v>9800</v>
      </c>
      <c r="E3470" s="519">
        <v>1</v>
      </c>
      <c r="F3470" s="519">
        <v>4000</v>
      </c>
      <c r="G3470" s="519"/>
      <c r="H3470" s="518"/>
      <c r="I3470" s="518"/>
      <c r="J3470" s="117" t="s">
        <v>1157</v>
      </c>
    </row>
    <row r="3471" spans="1:13" x14ac:dyDescent="0.25">
      <c r="A3471" s="517" t="s">
        <v>1584</v>
      </c>
      <c r="B3471" s="519">
        <v>1</v>
      </c>
      <c r="C3471" s="519">
        <v>26500</v>
      </c>
      <c r="D3471" s="519"/>
      <c r="E3471" s="519"/>
      <c r="F3471" s="519"/>
      <c r="G3471" s="519"/>
      <c r="H3471" s="518"/>
      <c r="I3471" s="518"/>
      <c r="J3471" s="117"/>
    </row>
    <row r="3472" spans="1:13" x14ac:dyDescent="0.25">
      <c r="A3472" s="517" t="s">
        <v>1424</v>
      </c>
      <c r="B3472" s="519">
        <v>1</v>
      </c>
      <c r="C3472" s="519">
        <v>27500</v>
      </c>
      <c r="D3472" s="519"/>
      <c r="E3472" s="519">
        <v>1</v>
      </c>
      <c r="F3472" s="519">
        <v>4500</v>
      </c>
      <c r="G3472" s="519"/>
      <c r="H3472" s="518"/>
      <c r="I3472" s="518"/>
      <c r="J3472" s="117"/>
    </row>
    <row r="3473" spans="1:11" x14ac:dyDescent="0.25">
      <c r="A3473" s="517" t="s">
        <v>1343</v>
      </c>
      <c r="B3473" s="519">
        <v>1</v>
      </c>
      <c r="C3473" s="519">
        <v>18800</v>
      </c>
      <c r="D3473" s="519"/>
      <c r="E3473" s="519"/>
      <c r="F3473" s="519"/>
      <c r="G3473" s="519"/>
      <c r="H3473" s="240"/>
      <c r="I3473" s="240"/>
      <c r="J3473" s="117"/>
    </row>
    <row r="3474" spans="1:11" x14ac:dyDescent="0.25">
      <c r="A3474" s="517"/>
      <c r="B3474" s="519"/>
      <c r="C3474" s="519"/>
      <c r="D3474" s="519"/>
      <c r="E3474" s="519"/>
      <c r="F3474" s="519"/>
      <c r="G3474" s="519"/>
      <c r="H3474" s="518"/>
      <c r="I3474" s="518"/>
      <c r="J3474" s="117"/>
    </row>
    <row r="3475" spans="1:11" x14ac:dyDescent="0.25">
      <c r="A3475" s="53"/>
      <c r="B3475" s="213">
        <f t="shared" ref="B3475:H3475" si="111">SUM(B3464:B3474)</f>
        <v>10</v>
      </c>
      <c r="C3475" s="213">
        <f t="shared" si="111"/>
        <v>145200</v>
      </c>
      <c r="D3475" s="213">
        <f t="shared" si="111"/>
        <v>32300</v>
      </c>
      <c r="E3475" s="213">
        <f t="shared" si="111"/>
        <v>5</v>
      </c>
      <c r="F3475" s="213">
        <f t="shared" si="111"/>
        <v>21000</v>
      </c>
      <c r="G3475" s="213"/>
      <c r="H3475" s="213">
        <f t="shared" si="111"/>
        <v>2</v>
      </c>
      <c r="I3475" s="213"/>
      <c r="J3475" s="213">
        <v>9400</v>
      </c>
    </row>
    <row r="3476" spans="1:11" x14ac:dyDescent="0.25">
      <c r="A3476" s="489"/>
      <c r="B3476" s="490"/>
      <c r="C3476" s="490"/>
      <c r="D3476" s="490"/>
      <c r="E3476" s="490"/>
      <c r="F3476" s="490"/>
      <c r="G3476" s="490"/>
      <c r="H3476" s="490"/>
      <c r="I3476" s="490"/>
      <c r="J3476" s="490"/>
      <c r="K3476" s="18" t="e">
        <f>A3477-J3464-J3465-J3467-J3468-J3473-#REF!-#REF!</f>
        <v>#VALUE!</v>
      </c>
    </row>
    <row r="3477" spans="1:11" x14ac:dyDescent="0.25">
      <c r="A3477" s="491">
        <f>C3475</f>
        <v>145200</v>
      </c>
      <c r="B3477" s="492" t="s">
        <v>38</v>
      </c>
      <c r="C3477" s="2206" t="s">
        <v>1277</v>
      </c>
      <c r="D3477" s="2206"/>
      <c r="E3477" s="2206"/>
      <c r="F3477" s="493"/>
      <c r="G3477" s="493"/>
      <c r="H3477" s="493"/>
      <c r="I3477" s="493"/>
      <c r="J3477" s="493"/>
    </row>
    <row r="3482" spans="1:11" x14ac:dyDescent="0.25">
      <c r="A3482" s="2207" t="s">
        <v>1585</v>
      </c>
      <c r="B3482" s="2208"/>
      <c r="C3482" s="2208"/>
      <c r="D3482" s="2208"/>
      <c r="E3482" s="2208"/>
      <c r="F3482" s="2208"/>
      <c r="G3482" s="2208"/>
      <c r="H3482" s="2208"/>
      <c r="I3482" s="2208"/>
      <c r="J3482" s="2208"/>
    </row>
    <row r="3483" spans="1:11" x14ac:dyDescent="0.25">
      <c r="A3483" s="198" t="s">
        <v>14</v>
      </c>
      <c r="B3483" s="198" t="s">
        <v>5</v>
      </c>
      <c r="C3483" s="198" t="s">
        <v>10</v>
      </c>
      <c r="D3483" s="198" t="s">
        <v>11</v>
      </c>
      <c r="E3483" s="198" t="s">
        <v>753</v>
      </c>
      <c r="F3483" s="198" t="s">
        <v>27</v>
      </c>
      <c r="G3483" s="198"/>
      <c r="H3483" s="140" t="s">
        <v>33</v>
      </c>
      <c r="I3483" s="140"/>
      <c r="J3483" s="198" t="s">
        <v>32</v>
      </c>
    </row>
    <row r="3484" spans="1:11" x14ac:dyDescent="0.25">
      <c r="A3484" s="517" t="s">
        <v>1586</v>
      </c>
      <c r="B3484" s="519">
        <v>1</v>
      </c>
      <c r="C3484" s="519"/>
      <c r="D3484" s="519">
        <v>30000</v>
      </c>
      <c r="E3484" s="519"/>
      <c r="F3484" s="519"/>
      <c r="G3484" s="519"/>
      <c r="H3484" s="240"/>
      <c r="I3484" s="240"/>
      <c r="J3484" s="117" t="s">
        <v>1088</v>
      </c>
    </row>
    <row r="3485" spans="1:11" x14ac:dyDescent="0.25">
      <c r="A3485" s="517" t="s">
        <v>1447</v>
      </c>
      <c r="B3485" s="519">
        <v>1</v>
      </c>
      <c r="C3485" s="519"/>
      <c r="D3485" s="519">
        <v>13800</v>
      </c>
      <c r="E3485" s="519"/>
      <c r="F3485" s="519"/>
      <c r="G3485" s="519"/>
      <c r="H3485" s="240"/>
      <c r="I3485" s="240"/>
      <c r="J3485" s="117" t="s">
        <v>1088</v>
      </c>
    </row>
    <row r="3486" spans="1:11" x14ac:dyDescent="0.25">
      <c r="A3486" s="520" t="s">
        <v>1107</v>
      </c>
      <c r="B3486" s="519">
        <v>1</v>
      </c>
      <c r="C3486" s="519">
        <v>16000</v>
      </c>
      <c r="D3486" s="519"/>
      <c r="E3486" s="519">
        <v>1</v>
      </c>
      <c r="F3486" s="519">
        <v>4000</v>
      </c>
      <c r="G3486" s="519"/>
      <c r="H3486" s="240" t="s">
        <v>109</v>
      </c>
      <c r="I3486" s="240"/>
      <c r="J3486" s="117">
        <v>1400</v>
      </c>
    </row>
    <row r="3487" spans="1:11" x14ac:dyDescent="0.25">
      <c r="A3487" s="517" t="s">
        <v>1587</v>
      </c>
      <c r="B3487" s="519">
        <v>1</v>
      </c>
      <c r="C3487" s="519">
        <v>6700</v>
      </c>
      <c r="D3487" s="519"/>
      <c r="E3487" s="519"/>
      <c r="F3487" s="519"/>
      <c r="G3487" s="519"/>
      <c r="H3487" s="240">
        <v>1</v>
      </c>
      <c r="I3487" s="240"/>
      <c r="J3487" s="117">
        <v>4500</v>
      </c>
    </row>
    <row r="3488" spans="1:11" x14ac:dyDescent="0.25">
      <c r="A3488" s="520" t="s">
        <v>1196</v>
      </c>
      <c r="B3488" s="519">
        <v>1</v>
      </c>
      <c r="C3488" s="519">
        <v>12100</v>
      </c>
      <c r="D3488" s="519"/>
      <c r="E3488" s="519">
        <v>1</v>
      </c>
      <c r="F3488" s="519">
        <v>4000</v>
      </c>
      <c r="G3488" s="519"/>
      <c r="H3488" s="240">
        <v>1</v>
      </c>
      <c r="I3488" s="240"/>
      <c r="J3488" s="117">
        <v>4000</v>
      </c>
    </row>
    <row r="3489" spans="1:11" x14ac:dyDescent="0.25">
      <c r="A3489" s="517" t="s">
        <v>1556</v>
      </c>
      <c r="B3489" s="519">
        <v>1</v>
      </c>
      <c r="C3489" s="519">
        <v>24600</v>
      </c>
      <c r="D3489" s="519"/>
      <c r="E3489" s="519"/>
      <c r="F3489" s="519"/>
      <c r="G3489" s="519"/>
      <c r="H3489" s="518"/>
      <c r="I3489" s="518"/>
      <c r="J3489" s="240"/>
    </row>
    <row r="3490" spans="1:11" x14ac:dyDescent="0.25">
      <c r="A3490" s="517" t="s">
        <v>1424</v>
      </c>
      <c r="B3490" s="519">
        <v>1</v>
      </c>
      <c r="C3490" s="519">
        <v>27500</v>
      </c>
      <c r="D3490" s="519"/>
      <c r="E3490" s="519">
        <v>1</v>
      </c>
      <c r="F3490" s="519">
        <v>4500</v>
      </c>
      <c r="G3490" s="519"/>
      <c r="H3490" s="518"/>
      <c r="I3490" s="518"/>
      <c r="J3490" s="117"/>
    </row>
    <row r="3491" spans="1:11" x14ac:dyDescent="0.25">
      <c r="A3491" s="517" t="s">
        <v>1445</v>
      </c>
      <c r="B3491" s="519">
        <v>1</v>
      </c>
      <c r="C3491" s="519">
        <v>16500</v>
      </c>
      <c r="D3491" s="519"/>
      <c r="E3491" s="519"/>
      <c r="F3491" s="519"/>
      <c r="G3491" s="519"/>
      <c r="H3491" s="518"/>
      <c r="I3491" s="518"/>
      <c r="J3491" s="117"/>
    </row>
    <row r="3492" spans="1:11" x14ac:dyDescent="0.25">
      <c r="A3492" s="517"/>
      <c r="B3492" s="519"/>
      <c r="C3492" s="519"/>
      <c r="D3492" s="519"/>
      <c r="E3492" s="519"/>
      <c r="F3492" s="519"/>
      <c r="G3492" s="519"/>
      <c r="H3492" s="518"/>
      <c r="I3492" s="518"/>
      <c r="J3492" s="117"/>
    </row>
    <row r="3493" spans="1:11" x14ac:dyDescent="0.25">
      <c r="A3493" s="517"/>
      <c r="B3493" s="519"/>
      <c r="C3493" s="519"/>
      <c r="D3493" s="519"/>
      <c r="E3493" s="519"/>
      <c r="F3493" s="519"/>
      <c r="G3493" s="519"/>
      <c r="H3493" s="240"/>
      <c r="I3493" s="240"/>
      <c r="J3493" s="117"/>
    </row>
    <row r="3494" spans="1:11" x14ac:dyDescent="0.25">
      <c r="A3494" s="517"/>
      <c r="B3494" s="519"/>
      <c r="C3494" s="519"/>
      <c r="D3494" s="519"/>
      <c r="E3494" s="519"/>
      <c r="F3494" s="519"/>
      <c r="G3494" s="519"/>
      <c r="H3494" s="518"/>
      <c r="I3494" s="518"/>
      <c r="J3494" s="117"/>
    </row>
    <row r="3495" spans="1:11" x14ac:dyDescent="0.25">
      <c r="A3495" s="53"/>
      <c r="B3495" s="213">
        <f t="shared" ref="B3495:H3495" si="112">SUM(B3484:B3494)</f>
        <v>8</v>
      </c>
      <c r="C3495" s="213">
        <f t="shared" si="112"/>
        <v>103400</v>
      </c>
      <c r="D3495" s="213">
        <f t="shared" si="112"/>
        <v>43800</v>
      </c>
      <c r="E3495" s="213">
        <f t="shared" si="112"/>
        <v>3</v>
      </c>
      <c r="F3495" s="213">
        <f t="shared" si="112"/>
        <v>12500</v>
      </c>
      <c r="G3495" s="213"/>
      <c r="H3495" s="213">
        <f t="shared" si="112"/>
        <v>2</v>
      </c>
      <c r="I3495" s="213"/>
      <c r="J3495" s="213">
        <v>9900</v>
      </c>
    </row>
    <row r="3496" spans="1:11" x14ac:dyDescent="0.25">
      <c r="A3496" s="489"/>
      <c r="B3496" s="490"/>
      <c r="C3496" s="490"/>
      <c r="D3496" s="490"/>
      <c r="E3496" s="490"/>
      <c r="F3496" s="490"/>
      <c r="G3496" s="490"/>
      <c r="H3496" s="490"/>
      <c r="I3496" s="490"/>
      <c r="J3496" s="490"/>
      <c r="K3496" s="18" t="e">
        <f>A3497-J3484-J3485-J3487-J3488-J3493-#REF!-#REF!</f>
        <v>#VALUE!</v>
      </c>
    </row>
    <row r="3497" spans="1:11" x14ac:dyDescent="0.25">
      <c r="A3497" s="491">
        <f>C3495</f>
        <v>103400</v>
      </c>
      <c r="B3497" s="492" t="s">
        <v>38</v>
      </c>
      <c r="C3497" s="2206" t="s">
        <v>1277</v>
      </c>
      <c r="D3497" s="2206"/>
      <c r="E3497" s="2206"/>
      <c r="F3497" s="493"/>
      <c r="G3497" s="493"/>
      <c r="H3497" s="493"/>
      <c r="I3497" s="493"/>
      <c r="J3497" s="493"/>
    </row>
    <row r="3503" spans="1:11" x14ac:dyDescent="0.25">
      <c r="A3503" s="2207" t="s">
        <v>1588</v>
      </c>
      <c r="B3503" s="2208"/>
      <c r="C3503" s="2208"/>
      <c r="D3503" s="2208"/>
      <c r="E3503" s="2208"/>
      <c r="F3503" s="2208"/>
      <c r="G3503" s="2208"/>
      <c r="H3503" s="2208"/>
      <c r="I3503" s="2208"/>
      <c r="J3503" s="2208"/>
    </row>
    <row r="3504" spans="1:11" x14ac:dyDescent="0.25">
      <c r="A3504" s="198" t="s">
        <v>14</v>
      </c>
      <c r="B3504" s="198" t="s">
        <v>5</v>
      </c>
      <c r="C3504" s="198" t="s">
        <v>10</v>
      </c>
      <c r="D3504" s="198" t="s">
        <v>11</v>
      </c>
      <c r="E3504" s="198" t="s">
        <v>753</v>
      </c>
      <c r="F3504" s="198" t="s">
        <v>27</v>
      </c>
      <c r="G3504" s="198"/>
      <c r="H3504" s="140" t="s">
        <v>33</v>
      </c>
      <c r="I3504" s="140"/>
      <c r="J3504" s="198" t="s">
        <v>32</v>
      </c>
    </row>
    <row r="3505" spans="1:11" x14ac:dyDescent="0.25">
      <c r="A3505" s="517" t="s">
        <v>1204</v>
      </c>
      <c r="B3505" s="519">
        <v>1</v>
      </c>
      <c r="C3505" s="519"/>
      <c r="D3505" s="519">
        <v>10000</v>
      </c>
      <c r="E3505" s="519">
        <v>1</v>
      </c>
      <c r="F3505" s="519">
        <v>4500</v>
      </c>
      <c r="G3505" s="519"/>
      <c r="H3505" s="240"/>
      <c r="I3505" s="240"/>
      <c r="J3505" s="117" t="s">
        <v>1088</v>
      </c>
    </row>
    <row r="3506" spans="1:11" x14ac:dyDescent="0.25">
      <c r="A3506" s="517" t="s">
        <v>1447</v>
      </c>
      <c r="B3506" s="519">
        <v>1</v>
      </c>
      <c r="C3506" s="519"/>
      <c r="D3506" s="519">
        <v>13800</v>
      </c>
      <c r="E3506" s="519"/>
      <c r="F3506" s="519"/>
      <c r="G3506" s="519"/>
      <c r="H3506" s="240"/>
      <c r="I3506" s="240"/>
      <c r="J3506" s="117" t="s">
        <v>1157</v>
      </c>
    </row>
    <row r="3507" spans="1:11" x14ac:dyDescent="0.25">
      <c r="A3507" s="520" t="s">
        <v>1139</v>
      </c>
      <c r="B3507" s="519">
        <v>1</v>
      </c>
      <c r="C3507" s="519"/>
      <c r="D3507" s="519">
        <v>39000</v>
      </c>
      <c r="E3507" s="519"/>
      <c r="F3507" s="519"/>
      <c r="G3507" s="519"/>
      <c r="H3507" s="240">
        <v>1</v>
      </c>
      <c r="I3507" s="240"/>
      <c r="J3507" s="117">
        <v>5000</v>
      </c>
    </row>
    <row r="3508" spans="1:11" x14ac:dyDescent="0.25">
      <c r="A3508" s="517" t="s">
        <v>223</v>
      </c>
      <c r="B3508" s="519">
        <v>19</v>
      </c>
      <c r="C3508" s="519"/>
      <c r="D3508" s="519">
        <v>931000</v>
      </c>
      <c r="E3508" s="519"/>
      <c r="F3508" s="519"/>
      <c r="G3508" s="519"/>
      <c r="H3508" s="240">
        <v>1</v>
      </c>
      <c r="I3508" s="240"/>
      <c r="J3508" s="117">
        <v>4500</v>
      </c>
    </row>
    <row r="3509" spans="1:11" x14ac:dyDescent="0.25">
      <c r="A3509" s="520" t="s">
        <v>225</v>
      </c>
      <c r="B3509" s="519">
        <v>1</v>
      </c>
      <c r="C3509" s="519"/>
      <c r="D3509" s="519">
        <v>35000</v>
      </c>
      <c r="E3509" s="519"/>
      <c r="F3509" s="519"/>
      <c r="G3509" s="519"/>
      <c r="H3509" s="240">
        <v>1</v>
      </c>
      <c r="I3509" s="240"/>
      <c r="J3509" s="117">
        <v>5000</v>
      </c>
    </row>
    <row r="3510" spans="1:11" x14ac:dyDescent="0.25">
      <c r="A3510" s="517" t="s">
        <v>1203</v>
      </c>
      <c r="B3510" s="519">
        <v>1</v>
      </c>
      <c r="C3510" s="519"/>
      <c r="D3510" s="519">
        <v>23000</v>
      </c>
      <c r="E3510" s="519"/>
      <c r="F3510" s="519"/>
      <c r="G3510" s="519"/>
      <c r="H3510" s="518"/>
      <c r="I3510" s="518"/>
      <c r="J3510" s="240"/>
    </row>
    <row r="3511" spans="1:11" x14ac:dyDescent="0.25">
      <c r="A3511" s="517" t="s">
        <v>1413</v>
      </c>
      <c r="B3511" s="519">
        <v>1</v>
      </c>
      <c r="C3511" s="519"/>
      <c r="D3511" s="519">
        <v>31000</v>
      </c>
      <c r="E3511" s="519"/>
      <c r="F3511" s="519"/>
      <c r="G3511" s="519"/>
      <c r="H3511" s="518"/>
      <c r="I3511" s="518"/>
      <c r="J3511" s="117"/>
    </row>
    <row r="3512" spans="1:11" x14ac:dyDescent="0.25">
      <c r="A3512" s="517" t="s">
        <v>1589</v>
      </c>
      <c r="B3512" s="519">
        <v>1</v>
      </c>
      <c r="C3512" s="519"/>
      <c r="D3512" s="519">
        <v>26000</v>
      </c>
      <c r="E3512" s="519"/>
      <c r="F3512" s="519"/>
      <c r="G3512" s="519"/>
      <c r="H3512" s="518"/>
      <c r="I3512" s="518"/>
      <c r="J3512" s="117"/>
    </row>
    <row r="3513" spans="1:11" x14ac:dyDescent="0.25">
      <c r="A3513" s="517" t="s">
        <v>1142</v>
      </c>
      <c r="B3513" s="519">
        <v>1</v>
      </c>
      <c r="C3513" s="519">
        <v>49000</v>
      </c>
      <c r="D3513" s="519"/>
      <c r="E3513" s="519"/>
      <c r="F3513" s="519"/>
      <c r="G3513" s="519"/>
      <c r="H3513" s="518"/>
      <c r="I3513" s="518"/>
      <c r="J3513" s="117"/>
    </row>
    <row r="3514" spans="1:11" x14ac:dyDescent="0.25">
      <c r="A3514" s="517" t="s">
        <v>1590</v>
      </c>
      <c r="B3514" s="519">
        <v>1</v>
      </c>
      <c r="C3514" s="519">
        <v>16000</v>
      </c>
      <c r="D3514" s="519"/>
      <c r="E3514" s="519">
        <v>1</v>
      </c>
      <c r="F3514" s="519">
        <v>4000</v>
      </c>
      <c r="G3514" s="519"/>
      <c r="H3514" s="240"/>
      <c r="I3514" s="240"/>
      <c r="J3514" s="117"/>
    </row>
    <row r="3515" spans="1:11" x14ac:dyDescent="0.25">
      <c r="A3515" s="517" t="s">
        <v>1192</v>
      </c>
      <c r="B3515" s="519">
        <v>1</v>
      </c>
      <c r="C3515" s="519">
        <v>12000</v>
      </c>
      <c r="D3515" s="519"/>
      <c r="E3515" s="519">
        <v>1</v>
      </c>
      <c r="F3515" s="519">
        <v>4000</v>
      </c>
      <c r="G3515" s="519"/>
      <c r="H3515" s="518"/>
      <c r="I3515" s="518"/>
      <c r="J3515" s="117"/>
    </row>
    <row r="3516" spans="1:11" x14ac:dyDescent="0.25">
      <c r="A3516" s="517" t="s">
        <v>1100</v>
      </c>
      <c r="B3516" s="519">
        <v>1</v>
      </c>
      <c r="C3516" s="519">
        <v>9800</v>
      </c>
      <c r="D3516" s="519"/>
      <c r="E3516" s="519">
        <v>1</v>
      </c>
      <c r="F3516" s="519">
        <v>4000</v>
      </c>
      <c r="G3516" s="519"/>
      <c r="H3516" s="518"/>
      <c r="I3516" s="518"/>
      <c r="J3516" s="117"/>
    </row>
    <row r="3517" spans="1:11" x14ac:dyDescent="0.25">
      <c r="A3517" s="517" t="s">
        <v>1446</v>
      </c>
      <c r="B3517" s="519">
        <v>1</v>
      </c>
      <c r="C3517" s="519">
        <v>20000</v>
      </c>
      <c r="D3517" s="519"/>
      <c r="E3517" s="519"/>
      <c r="F3517" s="519"/>
      <c r="G3517" s="519"/>
      <c r="H3517" s="518"/>
      <c r="I3517" s="518"/>
      <c r="J3517" s="117"/>
    </row>
    <row r="3518" spans="1:11" x14ac:dyDescent="0.25">
      <c r="A3518" s="53"/>
      <c r="B3518" s="213">
        <f>SUM(B3505:B3517)</f>
        <v>31</v>
      </c>
      <c r="C3518" s="213">
        <f>SUM(C3505:C3517)</f>
        <v>106800</v>
      </c>
      <c r="D3518" s="213">
        <f>SUM(D3505:D3516)</f>
        <v>1108800</v>
      </c>
      <c r="E3518" s="213">
        <f>SUM(E3505:E3516)</f>
        <v>4</v>
      </c>
      <c r="F3518" s="213">
        <f>SUM(F3505:F3516)</f>
        <v>16500</v>
      </c>
      <c r="G3518" s="213"/>
      <c r="H3518" s="213">
        <f>SUM(H3505:H3516)</f>
        <v>3</v>
      </c>
      <c r="I3518" s="213"/>
      <c r="J3518" s="213">
        <v>14500</v>
      </c>
    </row>
    <row r="3519" spans="1:11" x14ac:dyDescent="0.25">
      <c r="A3519" s="489"/>
      <c r="B3519" s="490"/>
      <c r="C3519" s="490"/>
      <c r="D3519" s="490"/>
      <c r="E3519" s="490"/>
      <c r="F3519" s="490"/>
      <c r="G3519" s="490"/>
      <c r="H3519" s="490"/>
      <c r="I3519" s="490"/>
      <c r="J3519" s="490"/>
      <c r="K3519" s="18" t="e">
        <f>A3520-J3505-J3506-J3508-J3509-J3514-#REF!-#REF!</f>
        <v>#VALUE!</v>
      </c>
    </row>
    <row r="3520" spans="1:11" x14ac:dyDescent="0.25">
      <c r="A3520" s="491">
        <f>C3518</f>
        <v>106800</v>
      </c>
      <c r="B3520" s="492" t="s">
        <v>38</v>
      </c>
      <c r="C3520" s="2206" t="s">
        <v>1277</v>
      </c>
      <c r="D3520" s="2206"/>
      <c r="E3520" s="2206"/>
      <c r="F3520" s="493"/>
      <c r="G3520" s="493"/>
      <c r="H3520" s="493"/>
      <c r="I3520" s="493"/>
      <c r="J3520" s="493"/>
    </row>
    <row r="3527" spans="1:10" x14ac:dyDescent="0.25">
      <c r="A3527" s="2207" t="s">
        <v>1591</v>
      </c>
      <c r="B3527" s="2208"/>
      <c r="C3527" s="2208"/>
      <c r="D3527" s="2208"/>
      <c r="E3527" s="2208"/>
      <c r="F3527" s="2208"/>
      <c r="G3527" s="2208"/>
      <c r="H3527" s="2208"/>
      <c r="I3527" s="2208"/>
      <c r="J3527" s="2208"/>
    </row>
    <row r="3528" spans="1:10" x14ac:dyDescent="0.25">
      <c r="A3528" s="198" t="s">
        <v>14</v>
      </c>
      <c r="B3528" s="198" t="s">
        <v>5</v>
      </c>
      <c r="C3528" s="198" t="s">
        <v>10</v>
      </c>
      <c r="D3528" s="198" t="s">
        <v>11</v>
      </c>
      <c r="E3528" s="198" t="s">
        <v>753</v>
      </c>
      <c r="F3528" s="198" t="s">
        <v>27</v>
      </c>
      <c r="G3528" s="198"/>
      <c r="H3528" s="140" t="s">
        <v>33</v>
      </c>
      <c r="I3528" s="140"/>
      <c r="J3528" s="198" t="s">
        <v>32</v>
      </c>
    </row>
    <row r="3529" spans="1:10" x14ac:dyDescent="0.25">
      <c r="A3529" s="517" t="s">
        <v>1590</v>
      </c>
      <c r="B3529" s="519">
        <v>1</v>
      </c>
      <c r="C3529" s="519">
        <v>16000</v>
      </c>
      <c r="D3529" s="519"/>
      <c r="E3529" s="519">
        <v>1</v>
      </c>
      <c r="F3529" s="519">
        <v>4000</v>
      </c>
      <c r="G3529" s="519"/>
      <c r="H3529" s="240" t="s">
        <v>109</v>
      </c>
      <c r="I3529" s="240"/>
      <c r="J3529" s="117">
        <v>5200</v>
      </c>
    </row>
    <row r="3530" spans="1:10" x14ac:dyDescent="0.25">
      <c r="A3530" s="517" t="s">
        <v>1513</v>
      </c>
      <c r="B3530" s="519">
        <v>1</v>
      </c>
      <c r="C3530" s="519"/>
      <c r="D3530" s="519">
        <v>17900</v>
      </c>
      <c r="E3530" s="519"/>
      <c r="F3530" s="519"/>
      <c r="G3530" s="519"/>
      <c r="H3530" s="240">
        <v>1</v>
      </c>
      <c r="I3530" s="240"/>
      <c r="J3530" s="117">
        <v>2000</v>
      </c>
    </row>
    <row r="3531" spans="1:10" x14ac:dyDescent="0.25">
      <c r="A3531" s="520" t="s">
        <v>1592</v>
      </c>
      <c r="B3531" s="519">
        <v>1</v>
      </c>
      <c r="C3531" s="519"/>
      <c r="D3531" s="519">
        <v>17900</v>
      </c>
      <c r="E3531" s="519"/>
      <c r="F3531" s="519"/>
      <c r="G3531" s="519"/>
      <c r="H3531" s="240">
        <v>1</v>
      </c>
      <c r="I3531" s="240"/>
      <c r="J3531" s="117">
        <v>4000</v>
      </c>
    </row>
    <row r="3532" spans="1:10" x14ac:dyDescent="0.25">
      <c r="A3532" s="517" t="s">
        <v>1475</v>
      </c>
      <c r="B3532" s="519">
        <v>2</v>
      </c>
      <c r="C3532" s="519">
        <v>83000</v>
      </c>
      <c r="D3532" s="519"/>
      <c r="E3532" s="519">
        <v>1</v>
      </c>
      <c r="F3532" s="519">
        <v>4500</v>
      </c>
      <c r="G3532" s="519"/>
      <c r="H3532" s="240">
        <v>2</v>
      </c>
      <c r="I3532" s="240"/>
      <c r="J3532" s="117" t="s">
        <v>1593</v>
      </c>
    </row>
    <row r="3533" spans="1:10" x14ac:dyDescent="0.25">
      <c r="A3533" s="520" t="s">
        <v>1200</v>
      </c>
      <c r="B3533" s="519">
        <v>1</v>
      </c>
      <c r="C3533" s="519">
        <v>10000</v>
      </c>
      <c r="D3533" s="519"/>
      <c r="E3533" s="519">
        <v>1</v>
      </c>
      <c r="F3533" s="519">
        <v>4500</v>
      </c>
      <c r="G3533" s="519"/>
      <c r="H3533" s="240"/>
      <c r="I3533" s="240"/>
      <c r="J3533" s="117" t="s">
        <v>1558</v>
      </c>
    </row>
    <row r="3534" spans="1:10" ht="30.75" customHeight="1" x14ac:dyDescent="0.25">
      <c r="A3534" s="517" t="s">
        <v>1203</v>
      </c>
      <c r="B3534" s="519">
        <v>1</v>
      </c>
      <c r="C3534" s="519"/>
      <c r="D3534" s="519">
        <v>23000</v>
      </c>
      <c r="E3534" s="519"/>
      <c r="F3534" s="519"/>
      <c r="G3534" s="519"/>
      <c r="H3534" s="240">
        <v>1</v>
      </c>
      <c r="I3534" s="240"/>
      <c r="J3534" s="240" t="s">
        <v>1594</v>
      </c>
    </row>
    <row r="3535" spans="1:10" x14ac:dyDescent="0.25">
      <c r="A3535" s="517" t="s">
        <v>1424</v>
      </c>
      <c r="B3535" s="519">
        <v>1</v>
      </c>
      <c r="C3535" s="519">
        <v>27500</v>
      </c>
      <c r="D3535" s="519"/>
      <c r="E3535" s="519">
        <v>1</v>
      </c>
      <c r="F3535" s="519">
        <v>4500</v>
      </c>
      <c r="G3535" s="519"/>
      <c r="H3535" s="518"/>
      <c r="I3535" s="518"/>
      <c r="J3535" s="117"/>
    </row>
    <row r="3536" spans="1:10" ht="60" customHeight="1" x14ac:dyDescent="0.25">
      <c r="A3536" s="517" t="s">
        <v>1595</v>
      </c>
      <c r="B3536" s="519">
        <v>1</v>
      </c>
      <c r="C3536" s="519">
        <v>14100</v>
      </c>
      <c r="D3536" s="519"/>
      <c r="E3536" s="519">
        <v>1</v>
      </c>
      <c r="F3536" s="519">
        <v>4500</v>
      </c>
      <c r="G3536" s="519"/>
      <c r="H3536" s="240">
        <v>1</v>
      </c>
      <c r="I3536" s="240"/>
      <c r="J3536" s="117" t="s">
        <v>1596</v>
      </c>
    </row>
    <row r="3537" spans="1:11" x14ac:dyDescent="0.25">
      <c r="A3537" s="517"/>
      <c r="B3537" s="519"/>
      <c r="C3537" s="519"/>
      <c r="D3537" s="519"/>
      <c r="E3537" s="519"/>
      <c r="F3537" s="519"/>
      <c r="G3537" s="519"/>
      <c r="H3537" s="518"/>
      <c r="I3537" s="518"/>
      <c r="J3537" s="117"/>
    </row>
    <row r="3538" spans="1:11" x14ac:dyDescent="0.25">
      <c r="A3538" s="53"/>
      <c r="B3538" s="213">
        <f>SUM(B3529:B3537)</f>
        <v>9</v>
      </c>
      <c r="C3538" s="213">
        <f>SUM(C3529:C3537)</f>
        <v>150600</v>
      </c>
      <c r="D3538" s="213">
        <f>SUM(D3529:D3536)</f>
        <v>58800</v>
      </c>
      <c r="E3538" s="213">
        <f>SUM(E3529:E3536)</f>
        <v>5</v>
      </c>
      <c r="F3538" s="213">
        <f>SUM(F3529:F3536)</f>
        <v>22000</v>
      </c>
      <c r="G3538" s="213"/>
      <c r="H3538" s="213">
        <f>SUM(H3529:H3536)</f>
        <v>6</v>
      </c>
      <c r="I3538" s="213"/>
      <c r="J3538" s="213">
        <v>17100</v>
      </c>
    </row>
    <row r="3539" spans="1:11" x14ac:dyDescent="0.25">
      <c r="A3539" s="489"/>
      <c r="B3539" s="490"/>
      <c r="C3539" s="490"/>
      <c r="D3539" s="490"/>
      <c r="E3539" s="490"/>
      <c r="F3539" s="490"/>
      <c r="G3539" s="490"/>
      <c r="H3539" s="490"/>
      <c r="I3539" s="490"/>
      <c r="J3539" s="490"/>
      <c r="K3539" s="18"/>
    </row>
    <row r="3540" spans="1:11" x14ac:dyDescent="0.25">
      <c r="A3540" s="491">
        <f>C3538</f>
        <v>150600</v>
      </c>
      <c r="B3540" s="492" t="s">
        <v>38</v>
      </c>
      <c r="C3540" s="2206" t="s">
        <v>1277</v>
      </c>
      <c r="D3540" s="2206"/>
      <c r="E3540" s="2206"/>
      <c r="F3540" s="493"/>
      <c r="G3540" s="493"/>
      <c r="H3540" s="493"/>
      <c r="I3540" s="493"/>
      <c r="J3540" s="493"/>
    </row>
    <row r="3546" spans="1:11" x14ac:dyDescent="0.25">
      <c r="A3546" s="2207" t="s">
        <v>1597</v>
      </c>
      <c r="B3546" s="2208"/>
      <c r="C3546" s="2208"/>
      <c r="D3546" s="2208"/>
      <c r="E3546" s="2208"/>
      <c r="F3546" s="2208"/>
      <c r="G3546" s="2208"/>
      <c r="H3546" s="2208"/>
      <c r="I3546" s="2208"/>
      <c r="J3546" s="2208"/>
    </row>
    <row r="3547" spans="1:11" x14ac:dyDescent="0.25">
      <c r="A3547" s="198" t="s">
        <v>14</v>
      </c>
      <c r="B3547" s="198" t="s">
        <v>5</v>
      </c>
      <c r="C3547" s="198" t="s">
        <v>10</v>
      </c>
      <c r="D3547" s="198" t="s">
        <v>11</v>
      </c>
      <c r="E3547" s="198" t="s">
        <v>753</v>
      </c>
      <c r="F3547" s="198" t="s">
        <v>27</v>
      </c>
      <c r="G3547" s="198"/>
      <c r="H3547" s="140" t="s">
        <v>33</v>
      </c>
      <c r="I3547" s="140"/>
      <c r="J3547" s="198" t="s">
        <v>32</v>
      </c>
    </row>
    <row r="3548" spans="1:11" x14ac:dyDescent="0.25">
      <c r="A3548" s="517" t="s">
        <v>1598</v>
      </c>
      <c r="B3548" s="519">
        <v>1</v>
      </c>
      <c r="C3548" s="519">
        <v>11000</v>
      </c>
      <c r="D3548" s="519"/>
      <c r="E3548" s="519">
        <v>1</v>
      </c>
      <c r="F3548" s="519">
        <v>4000</v>
      </c>
      <c r="G3548" s="519"/>
      <c r="H3548" s="240" t="s">
        <v>109</v>
      </c>
      <c r="I3548" s="240"/>
      <c r="J3548" s="117">
        <v>5200</v>
      </c>
    </row>
    <row r="3549" spans="1:11" x14ac:dyDescent="0.25">
      <c r="A3549" s="517" t="s">
        <v>1599</v>
      </c>
      <c r="B3549" s="519">
        <v>1</v>
      </c>
      <c r="C3549" s="519">
        <v>22000</v>
      </c>
      <c r="D3549" s="519"/>
      <c r="E3549" s="519">
        <v>1</v>
      </c>
      <c r="F3549" s="519">
        <v>4500</v>
      </c>
      <c r="G3549" s="519"/>
      <c r="H3549" s="240">
        <v>1</v>
      </c>
      <c r="I3549" s="240"/>
      <c r="J3549" s="117">
        <v>4500</v>
      </c>
    </row>
    <row r="3550" spans="1:11" x14ac:dyDescent="0.25">
      <c r="A3550" s="520" t="s">
        <v>1445</v>
      </c>
      <c r="B3550" s="519">
        <v>1</v>
      </c>
      <c r="C3550" s="519"/>
      <c r="D3550" s="519">
        <v>12500</v>
      </c>
      <c r="E3550" s="519">
        <v>1</v>
      </c>
      <c r="F3550" s="519">
        <v>4000</v>
      </c>
      <c r="G3550" s="519"/>
      <c r="H3550" s="240"/>
      <c r="I3550" s="240"/>
      <c r="J3550" s="117" t="s">
        <v>1088</v>
      </c>
    </row>
    <row r="3551" spans="1:11" x14ac:dyDescent="0.25">
      <c r="A3551" s="517" t="s">
        <v>1196</v>
      </c>
      <c r="B3551" s="519">
        <v>1</v>
      </c>
      <c r="C3551" s="519"/>
      <c r="D3551" s="519">
        <v>12100</v>
      </c>
      <c r="E3551" s="519">
        <v>1</v>
      </c>
      <c r="F3551" s="519">
        <v>4000</v>
      </c>
      <c r="G3551" s="519"/>
      <c r="H3551" s="240">
        <v>1</v>
      </c>
      <c r="I3551" s="240"/>
      <c r="J3551" s="117">
        <v>4500</v>
      </c>
    </row>
    <row r="3552" spans="1:11" x14ac:dyDescent="0.25">
      <c r="A3552" s="520" t="s">
        <v>1600</v>
      </c>
      <c r="B3552" s="519">
        <v>1</v>
      </c>
      <c r="C3552" s="519">
        <v>15000</v>
      </c>
      <c r="D3552" s="519"/>
      <c r="E3552" s="519">
        <v>1</v>
      </c>
      <c r="F3552" s="519">
        <v>4000</v>
      </c>
      <c r="G3552" s="519"/>
      <c r="H3552" s="240"/>
      <c r="I3552" s="240"/>
      <c r="J3552" s="117"/>
    </row>
    <row r="3553" spans="1:11" x14ac:dyDescent="0.25">
      <c r="A3553" s="517" t="s">
        <v>1601</v>
      </c>
      <c r="B3553" s="519">
        <v>1</v>
      </c>
      <c r="C3553" s="519">
        <v>28500</v>
      </c>
      <c r="D3553" s="519"/>
      <c r="E3553" s="519"/>
      <c r="F3553" s="519"/>
      <c r="G3553" s="519"/>
      <c r="H3553" s="240"/>
      <c r="I3553" s="240"/>
      <c r="J3553" s="240"/>
    </row>
    <row r="3554" spans="1:11" x14ac:dyDescent="0.25">
      <c r="A3554" s="517"/>
      <c r="B3554" s="519"/>
      <c r="C3554" s="519"/>
      <c r="D3554" s="519"/>
      <c r="E3554" s="519"/>
      <c r="F3554" s="519"/>
      <c r="G3554" s="519"/>
      <c r="H3554" s="518"/>
      <c r="I3554" s="518"/>
      <c r="J3554" s="117"/>
    </row>
    <row r="3555" spans="1:11" x14ac:dyDescent="0.25">
      <c r="A3555" s="53"/>
      <c r="B3555" s="213">
        <f>SUM(B3548:B3554)</f>
        <v>6</v>
      </c>
      <c r="C3555" s="213">
        <f>SUM(C3548:C3554)</f>
        <v>76500</v>
      </c>
      <c r="D3555" s="213">
        <f>SUM(D3548:D3553)</f>
        <v>24600</v>
      </c>
      <c r="E3555" s="213">
        <f>SUM(E3548:E3553)</f>
        <v>5</v>
      </c>
      <c r="F3555" s="213">
        <f>SUM(F3548:F3553)</f>
        <v>20500</v>
      </c>
      <c r="G3555" s="213"/>
      <c r="H3555" s="213">
        <f>SUM(H3548:H3553)</f>
        <v>2</v>
      </c>
      <c r="I3555" s="213"/>
      <c r="J3555" s="213">
        <v>13500</v>
      </c>
    </row>
    <row r="3556" spans="1:11" x14ac:dyDescent="0.25">
      <c r="A3556" s="489"/>
      <c r="B3556" s="490"/>
      <c r="C3556" s="490"/>
      <c r="D3556" s="490"/>
      <c r="E3556" s="490"/>
      <c r="F3556" s="490"/>
      <c r="G3556" s="490"/>
      <c r="H3556" s="490"/>
      <c r="I3556" s="490"/>
      <c r="J3556" s="490"/>
      <c r="K3556" s="18"/>
    </row>
    <row r="3557" spans="1:11" x14ac:dyDescent="0.25">
      <c r="A3557" s="491">
        <f>C3555</f>
        <v>76500</v>
      </c>
      <c r="B3557" s="492" t="s">
        <v>38</v>
      </c>
      <c r="C3557" s="2206" t="s">
        <v>1277</v>
      </c>
      <c r="D3557" s="2206"/>
      <c r="E3557" s="2206"/>
      <c r="F3557" s="493"/>
      <c r="G3557" s="493"/>
      <c r="H3557" s="493"/>
      <c r="I3557" s="493"/>
      <c r="J3557" s="493"/>
    </row>
    <row r="3561" spans="1:11" x14ac:dyDescent="0.25">
      <c r="A3561" s="2207" t="s">
        <v>1607</v>
      </c>
      <c r="B3561" s="2208"/>
      <c r="C3561" s="2208"/>
      <c r="D3561" s="2208"/>
      <c r="E3561" s="2208"/>
      <c r="F3561" s="2208"/>
      <c r="G3561" s="2208"/>
      <c r="H3561" s="2208"/>
      <c r="I3561" s="2208"/>
      <c r="J3561" s="2208"/>
    </row>
    <row r="3562" spans="1:11" x14ac:dyDescent="0.25">
      <c r="A3562" s="198" t="s">
        <v>14</v>
      </c>
      <c r="B3562" s="198" t="s">
        <v>5</v>
      </c>
      <c r="C3562" s="198" t="s">
        <v>10</v>
      </c>
      <c r="D3562" s="198" t="s">
        <v>11</v>
      </c>
      <c r="E3562" s="198" t="s">
        <v>753</v>
      </c>
      <c r="F3562" s="198" t="s">
        <v>27</v>
      </c>
      <c r="G3562" s="198"/>
      <c r="H3562" s="140" t="s">
        <v>33</v>
      </c>
      <c r="I3562" s="140"/>
      <c r="J3562" s="198" t="s">
        <v>32</v>
      </c>
    </row>
    <row r="3563" spans="1:11" x14ac:dyDescent="0.25">
      <c r="A3563" s="517" t="s">
        <v>1608</v>
      </c>
      <c r="B3563" s="519">
        <v>1</v>
      </c>
      <c r="C3563" s="519"/>
      <c r="D3563" s="519">
        <v>26000</v>
      </c>
      <c r="E3563" s="519"/>
      <c r="F3563" s="519"/>
      <c r="G3563" s="519"/>
      <c r="H3563" s="240" t="s">
        <v>109</v>
      </c>
      <c r="I3563" s="240"/>
      <c r="J3563" s="117">
        <v>2800</v>
      </c>
    </row>
    <row r="3564" spans="1:11" x14ac:dyDescent="0.25">
      <c r="A3564" s="517" t="s">
        <v>348</v>
      </c>
      <c r="B3564" s="519">
        <v>1</v>
      </c>
      <c r="C3564" s="519"/>
      <c r="D3564" s="519">
        <v>46500</v>
      </c>
      <c r="E3564" s="519"/>
      <c r="F3564" s="519"/>
      <c r="G3564" s="519"/>
      <c r="H3564" s="240"/>
      <c r="I3564" s="240"/>
      <c r="J3564" s="117"/>
    </row>
    <row r="3565" spans="1:11" x14ac:dyDescent="0.25">
      <c r="A3565" s="520" t="s">
        <v>1196</v>
      </c>
      <c r="B3565" s="519">
        <v>1</v>
      </c>
      <c r="C3565" s="519"/>
      <c r="D3565" s="519">
        <v>12100</v>
      </c>
      <c r="E3565" s="519">
        <v>1</v>
      </c>
      <c r="F3565" s="519">
        <v>4000</v>
      </c>
      <c r="G3565" s="519"/>
      <c r="H3565" s="240"/>
      <c r="I3565" s="240"/>
      <c r="J3565" s="117"/>
    </row>
    <row r="3566" spans="1:11" x14ac:dyDescent="0.25">
      <c r="A3566" s="517" t="s">
        <v>1590</v>
      </c>
      <c r="B3566" s="519">
        <v>1</v>
      </c>
      <c r="C3566" s="519">
        <v>16000</v>
      </c>
      <c r="D3566" s="519"/>
      <c r="E3566" s="519">
        <v>1</v>
      </c>
      <c r="F3566" s="519">
        <v>4000</v>
      </c>
      <c r="G3566" s="519"/>
      <c r="H3566" s="240"/>
      <c r="I3566" s="240"/>
      <c r="J3566" s="117"/>
    </row>
    <row r="3567" spans="1:11" x14ac:dyDescent="0.25">
      <c r="A3567" s="520" t="s">
        <v>1611</v>
      </c>
      <c r="B3567" s="519">
        <v>6</v>
      </c>
      <c r="C3567" s="519"/>
      <c r="D3567" s="519">
        <v>126000</v>
      </c>
      <c r="E3567" s="519"/>
      <c r="F3567" s="519"/>
      <c r="G3567" s="519"/>
      <c r="H3567" s="240"/>
      <c r="I3567" s="240"/>
      <c r="J3567" s="117"/>
    </row>
    <row r="3568" spans="1:11" x14ac:dyDescent="0.25">
      <c r="A3568" s="517" t="s">
        <v>392</v>
      </c>
      <c r="B3568" s="519">
        <v>5</v>
      </c>
      <c r="C3568" s="519"/>
      <c r="D3568" s="519">
        <v>245000</v>
      </c>
      <c r="E3568" s="519"/>
      <c r="F3568" s="519"/>
      <c r="G3568" s="519"/>
      <c r="H3568" s="518"/>
      <c r="I3568" s="518"/>
      <c r="J3568" s="240"/>
    </row>
    <row r="3569" spans="1:11" x14ac:dyDescent="0.25">
      <c r="A3569" s="517" t="s">
        <v>1609</v>
      </c>
      <c r="B3569" s="519">
        <v>1</v>
      </c>
      <c r="C3569" s="519"/>
      <c r="D3569" s="519">
        <v>45000</v>
      </c>
      <c r="E3569" s="519"/>
      <c r="F3569" s="519"/>
      <c r="G3569" s="519"/>
      <c r="H3569" s="518"/>
      <c r="I3569" s="518"/>
      <c r="J3569" s="117" t="s">
        <v>1157</v>
      </c>
    </row>
    <row r="3570" spans="1:11" x14ac:dyDescent="0.25">
      <c r="A3570" s="517" t="s">
        <v>1610</v>
      </c>
      <c r="B3570" s="519">
        <v>1</v>
      </c>
      <c r="C3570" s="519"/>
      <c r="D3570" s="519">
        <v>18600</v>
      </c>
      <c r="E3570" s="519"/>
      <c r="F3570" s="519"/>
      <c r="G3570" s="519"/>
      <c r="H3570" s="518"/>
      <c r="I3570" s="518"/>
      <c r="J3570" s="117" t="s">
        <v>1157</v>
      </c>
    </row>
    <row r="3571" spans="1:11" x14ac:dyDescent="0.25">
      <c r="A3571" s="517" t="s">
        <v>1343</v>
      </c>
      <c r="B3571" s="519">
        <v>1</v>
      </c>
      <c r="C3571" s="519">
        <v>14300</v>
      </c>
      <c r="D3571" s="519"/>
      <c r="E3571" s="519">
        <v>1</v>
      </c>
      <c r="F3571" s="519">
        <v>4500</v>
      </c>
      <c r="G3571" s="519"/>
      <c r="H3571" s="518"/>
      <c r="I3571" s="518"/>
      <c r="J3571" s="117"/>
    </row>
    <row r="3572" spans="1:11" x14ac:dyDescent="0.25">
      <c r="A3572" s="517" t="s">
        <v>1409</v>
      </c>
      <c r="B3572" s="519">
        <v>1</v>
      </c>
      <c r="C3572" s="519"/>
      <c r="D3572" s="519">
        <v>20000</v>
      </c>
      <c r="E3572" s="519"/>
      <c r="F3572" s="519"/>
      <c r="G3572" s="519"/>
      <c r="H3572" s="240"/>
      <c r="I3572" s="240"/>
      <c r="J3572" s="117" t="s">
        <v>1157</v>
      </c>
    </row>
    <row r="3573" spans="1:11" x14ac:dyDescent="0.25">
      <c r="A3573" s="517"/>
      <c r="B3573" s="519"/>
      <c r="C3573" s="519"/>
      <c r="D3573" s="519"/>
      <c r="E3573" s="519"/>
      <c r="F3573" s="519"/>
      <c r="G3573" s="519"/>
      <c r="H3573" s="518"/>
      <c r="I3573" s="518"/>
      <c r="J3573" s="117"/>
    </row>
    <row r="3574" spans="1:11" x14ac:dyDescent="0.25">
      <c r="A3574" s="517"/>
      <c r="B3574" s="519"/>
      <c r="C3574" s="519"/>
      <c r="D3574" s="519"/>
      <c r="E3574" s="519"/>
      <c r="F3574" s="519"/>
      <c r="G3574" s="519"/>
      <c r="H3574" s="518"/>
      <c r="I3574" s="518"/>
      <c r="J3574" s="117"/>
    </row>
    <row r="3575" spans="1:11" x14ac:dyDescent="0.25">
      <c r="A3575" s="517"/>
      <c r="B3575" s="519"/>
      <c r="C3575" s="519"/>
      <c r="D3575" s="519"/>
      <c r="E3575" s="519"/>
      <c r="F3575" s="519"/>
      <c r="G3575" s="519"/>
      <c r="H3575" s="518"/>
      <c r="I3575" s="518"/>
      <c r="J3575" s="117"/>
    </row>
    <row r="3576" spans="1:11" x14ac:dyDescent="0.25">
      <c r="A3576" s="53"/>
      <c r="B3576" s="213">
        <f>SUM(B3563:B3575)</f>
        <v>19</v>
      </c>
      <c r="C3576" s="213">
        <f>SUM(C3563:C3575)</f>
        <v>30300</v>
      </c>
      <c r="D3576" s="213">
        <f>SUM(D3563:D3574)</f>
        <v>539200</v>
      </c>
      <c r="E3576" s="213">
        <f>SUM(E3563:E3574)</f>
        <v>3</v>
      </c>
      <c r="F3576" s="213">
        <f>SUM(F3563:F3574)</f>
        <v>12500</v>
      </c>
      <c r="G3576" s="213"/>
      <c r="H3576" s="213">
        <f>SUM(H3563:H3574)</f>
        <v>0</v>
      </c>
      <c r="I3576" s="213"/>
      <c r="J3576" s="213">
        <v>2800</v>
      </c>
    </row>
    <row r="3577" spans="1:11" x14ac:dyDescent="0.25">
      <c r="A3577" s="489"/>
      <c r="B3577" s="490"/>
      <c r="C3577" s="490"/>
      <c r="D3577" s="490"/>
      <c r="E3577" s="490"/>
      <c r="F3577" s="490"/>
      <c r="G3577" s="490"/>
      <c r="H3577" s="490"/>
      <c r="I3577" s="490"/>
      <c r="J3577" s="490"/>
      <c r="K3577" s="18"/>
    </row>
    <row r="3578" spans="1:11" x14ac:dyDescent="0.25">
      <c r="A3578" s="491">
        <f>C3576</f>
        <v>30300</v>
      </c>
      <c r="B3578" s="492" t="s">
        <v>38</v>
      </c>
      <c r="C3578" s="2206" t="s">
        <v>1277</v>
      </c>
      <c r="D3578" s="2206"/>
      <c r="E3578" s="2206"/>
      <c r="F3578" s="493"/>
      <c r="G3578" s="493"/>
      <c r="H3578" s="493"/>
      <c r="I3578" s="493"/>
      <c r="J3578" s="493"/>
    </row>
    <row r="3584" spans="1:11" x14ac:dyDescent="0.25">
      <c r="A3584" s="2207" t="s">
        <v>1612</v>
      </c>
      <c r="B3584" s="2208"/>
      <c r="C3584" s="2208"/>
      <c r="D3584" s="2208"/>
      <c r="E3584" s="2208"/>
      <c r="F3584" s="2208"/>
      <c r="G3584" s="2208"/>
      <c r="H3584" s="2208"/>
      <c r="I3584" s="2208"/>
      <c r="J3584" s="2208"/>
    </row>
    <row r="3585" spans="1:11" x14ac:dyDescent="0.25">
      <c r="A3585" s="198" t="s">
        <v>14</v>
      </c>
      <c r="B3585" s="198" t="s">
        <v>5</v>
      </c>
      <c r="C3585" s="198" t="s">
        <v>10</v>
      </c>
      <c r="D3585" s="198" t="s">
        <v>11</v>
      </c>
      <c r="E3585" s="198" t="s">
        <v>753</v>
      </c>
      <c r="F3585" s="198" t="s">
        <v>27</v>
      </c>
      <c r="G3585" s="198"/>
      <c r="H3585" s="140" t="s">
        <v>33</v>
      </c>
      <c r="I3585" s="140"/>
      <c r="J3585" s="198" t="s">
        <v>32</v>
      </c>
    </row>
    <row r="3586" spans="1:11" x14ac:dyDescent="0.25">
      <c r="A3586" s="517" t="s">
        <v>1196</v>
      </c>
      <c r="B3586" s="519">
        <v>1</v>
      </c>
      <c r="C3586" s="519">
        <v>12100</v>
      </c>
      <c r="D3586" s="519"/>
      <c r="E3586" s="519">
        <v>1</v>
      </c>
      <c r="F3586" s="519">
        <v>4000</v>
      </c>
      <c r="G3586" s="519"/>
      <c r="H3586" s="240" t="s">
        <v>109</v>
      </c>
      <c r="I3586" s="240"/>
      <c r="J3586" s="117">
        <v>2800</v>
      </c>
    </row>
    <row r="3587" spans="1:11" x14ac:dyDescent="0.25">
      <c r="A3587" s="517" t="s">
        <v>1541</v>
      </c>
      <c r="B3587" s="519">
        <v>2</v>
      </c>
      <c r="C3587" s="519"/>
      <c r="D3587" s="519">
        <v>92000</v>
      </c>
      <c r="E3587" s="519">
        <v>2</v>
      </c>
      <c r="F3587" s="519">
        <v>24000</v>
      </c>
      <c r="G3587" s="519"/>
      <c r="H3587" s="240"/>
      <c r="I3587" s="240"/>
      <c r="J3587" s="117" t="s">
        <v>1614</v>
      </c>
    </row>
    <row r="3588" spans="1:11" x14ac:dyDescent="0.25">
      <c r="A3588" s="520" t="s">
        <v>1615</v>
      </c>
      <c r="B3588" s="519">
        <v>1</v>
      </c>
      <c r="C3588" s="519">
        <v>16000</v>
      </c>
      <c r="D3588" s="519"/>
      <c r="E3588" s="519">
        <v>1</v>
      </c>
      <c r="F3588" s="519">
        <v>4000</v>
      </c>
      <c r="G3588" s="519"/>
      <c r="H3588" s="240"/>
      <c r="I3588" s="240"/>
      <c r="J3588" s="117"/>
    </row>
    <row r="3589" spans="1:11" x14ac:dyDescent="0.25">
      <c r="A3589" s="517" t="s">
        <v>1469</v>
      </c>
      <c r="B3589" s="519">
        <v>1</v>
      </c>
      <c r="C3589" s="519">
        <v>20000</v>
      </c>
      <c r="D3589" s="519"/>
      <c r="E3589" s="519">
        <v>1</v>
      </c>
      <c r="F3589" s="519">
        <v>2000</v>
      </c>
      <c r="G3589" s="519"/>
      <c r="H3589" s="518"/>
      <c r="I3589" s="518"/>
      <c r="J3589" s="240"/>
    </row>
    <row r="3590" spans="1:11" x14ac:dyDescent="0.25">
      <c r="A3590" s="517" t="s">
        <v>1485</v>
      </c>
      <c r="B3590" s="519">
        <v>1</v>
      </c>
      <c r="C3590" s="519">
        <v>15000</v>
      </c>
      <c r="D3590" s="519"/>
      <c r="E3590" s="519"/>
      <c r="F3590" s="519"/>
      <c r="G3590" s="519"/>
      <c r="H3590" s="518"/>
      <c r="I3590" s="518"/>
      <c r="J3590" s="117"/>
    </row>
    <row r="3591" spans="1:11" x14ac:dyDescent="0.25">
      <c r="A3591" s="517" t="s">
        <v>1616</v>
      </c>
      <c r="B3591" s="519">
        <v>1</v>
      </c>
      <c r="C3591" s="519">
        <v>25500</v>
      </c>
      <c r="D3591" s="519"/>
      <c r="E3591" s="519"/>
      <c r="F3591" s="519"/>
      <c r="G3591" s="519"/>
      <c r="H3591" s="518"/>
      <c r="I3591" s="518"/>
      <c r="J3591" s="117"/>
    </row>
    <row r="3592" spans="1:11" x14ac:dyDescent="0.25">
      <c r="A3592" s="517"/>
      <c r="B3592" s="519"/>
      <c r="C3592" s="519"/>
      <c r="D3592" s="519"/>
      <c r="E3592" s="519"/>
      <c r="F3592" s="519"/>
      <c r="G3592" s="519"/>
      <c r="H3592" s="518"/>
      <c r="I3592" s="518"/>
      <c r="J3592" s="117"/>
    </row>
    <row r="3593" spans="1:11" x14ac:dyDescent="0.25">
      <c r="A3593" s="53"/>
      <c r="B3593" s="213">
        <f t="shared" ref="B3593:H3593" si="113">SUM(B3586:B3592)</f>
        <v>7</v>
      </c>
      <c r="C3593" s="213">
        <f t="shared" si="113"/>
        <v>88600</v>
      </c>
      <c r="D3593" s="213">
        <f t="shared" si="113"/>
        <v>92000</v>
      </c>
      <c r="E3593" s="213">
        <f t="shared" si="113"/>
        <v>5</v>
      </c>
      <c r="F3593" s="213">
        <f t="shared" si="113"/>
        <v>34000</v>
      </c>
      <c r="G3593" s="213"/>
      <c r="H3593" s="213">
        <f t="shared" si="113"/>
        <v>0</v>
      </c>
      <c r="I3593" s="213"/>
      <c r="J3593" s="213">
        <v>2800</v>
      </c>
    </row>
    <row r="3594" spans="1:11" x14ac:dyDescent="0.25">
      <c r="A3594" s="489"/>
      <c r="B3594" s="490"/>
      <c r="C3594" s="490"/>
      <c r="D3594" s="490"/>
      <c r="E3594" s="490"/>
      <c r="F3594" s="490"/>
      <c r="G3594" s="490"/>
      <c r="H3594" s="490"/>
      <c r="I3594" s="490"/>
      <c r="J3594" s="490"/>
      <c r="K3594" s="18"/>
    </row>
    <row r="3595" spans="1:11" x14ac:dyDescent="0.25">
      <c r="A3595" s="491">
        <f>C3593</f>
        <v>88600</v>
      </c>
      <c r="B3595" s="492" t="s">
        <v>38</v>
      </c>
      <c r="C3595" s="2206" t="s">
        <v>1277</v>
      </c>
      <c r="D3595" s="2206"/>
      <c r="E3595" s="2206"/>
      <c r="F3595" s="493"/>
      <c r="G3595" s="493"/>
      <c r="H3595" s="493"/>
      <c r="I3595" s="493"/>
      <c r="J3595" s="493"/>
    </row>
    <row r="3598" spans="1:11" x14ac:dyDescent="0.25">
      <c r="A3598" s="2207" t="s">
        <v>1613</v>
      </c>
      <c r="B3598" s="2208"/>
      <c r="C3598" s="2208"/>
      <c r="D3598" s="2208"/>
      <c r="E3598" s="2208"/>
      <c r="F3598" s="2208"/>
      <c r="G3598" s="2208"/>
      <c r="H3598" s="2208"/>
      <c r="I3598" s="2208"/>
      <c r="J3598" s="2208"/>
    </row>
    <row r="3599" spans="1:11" x14ac:dyDescent="0.25">
      <c r="A3599" s="198" t="s">
        <v>14</v>
      </c>
      <c r="B3599" s="198" t="s">
        <v>5</v>
      </c>
      <c r="C3599" s="198" t="s">
        <v>10</v>
      </c>
      <c r="D3599" s="198" t="s">
        <v>11</v>
      </c>
      <c r="E3599" s="198" t="s">
        <v>753</v>
      </c>
      <c r="F3599" s="198" t="s">
        <v>27</v>
      </c>
      <c r="G3599" s="198"/>
      <c r="H3599" s="140" t="s">
        <v>33</v>
      </c>
      <c r="I3599" s="140"/>
      <c r="J3599" s="198" t="s">
        <v>32</v>
      </c>
    </row>
    <row r="3600" spans="1:11" x14ac:dyDescent="0.25">
      <c r="A3600" s="517" t="s">
        <v>1406</v>
      </c>
      <c r="B3600" s="519">
        <v>1</v>
      </c>
      <c r="C3600" s="519">
        <v>20900</v>
      </c>
      <c r="D3600" s="519"/>
      <c r="E3600" s="519"/>
      <c r="F3600" s="519"/>
      <c r="G3600" s="519"/>
      <c r="H3600" s="240" t="s">
        <v>109</v>
      </c>
      <c r="I3600" s="240"/>
      <c r="J3600" s="117">
        <v>1400</v>
      </c>
    </row>
    <row r="3601" spans="1:10" x14ac:dyDescent="0.25">
      <c r="A3601" s="520" t="s">
        <v>1556</v>
      </c>
      <c r="B3601" s="519">
        <v>1</v>
      </c>
      <c r="C3601" s="519"/>
      <c r="D3601" s="519">
        <v>25000</v>
      </c>
      <c r="E3601" s="519"/>
      <c r="F3601" s="519"/>
      <c r="G3601" s="519"/>
      <c r="H3601" s="240"/>
      <c r="I3601" s="240"/>
      <c r="J3601" s="117"/>
    </row>
    <row r="3602" spans="1:10" x14ac:dyDescent="0.25">
      <c r="A3602" s="517" t="s">
        <v>1434</v>
      </c>
      <c r="B3602" s="519">
        <v>1</v>
      </c>
      <c r="C3602" s="519">
        <v>14600</v>
      </c>
      <c r="D3602" s="519"/>
      <c r="E3602" s="519">
        <v>1</v>
      </c>
      <c r="F3602" s="519">
        <v>4000</v>
      </c>
      <c r="G3602" s="519"/>
      <c r="H3602" s="240"/>
      <c r="I3602" s="240"/>
      <c r="J3602" s="117"/>
    </row>
    <row r="3603" spans="1:10" x14ac:dyDescent="0.25">
      <c r="A3603" s="520" t="s">
        <v>1097</v>
      </c>
      <c r="B3603" s="519">
        <v>1</v>
      </c>
      <c r="C3603" s="519"/>
      <c r="D3603" s="519">
        <v>9800</v>
      </c>
      <c r="E3603" s="519">
        <v>1</v>
      </c>
      <c r="F3603" s="519">
        <v>4000</v>
      </c>
      <c r="G3603" s="519"/>
      <c r="H3603" s="240"/>
      <c r="I3603" s="240"/>
      <c r="J3603" s="117"/>
    </row>
    <row r="3604" spans="1:10" x14ac:dyDescent="0.25">
      <c r="A3604" s="517" t="s">
        <v>1618</v>
      </c>
      <c r="B3604" s="519">
        <v>1</v>
      </c>
      <c r="C3604" s="519">
        <v>11000</v>
      </c>
      <c r="D3604" s="519"/>
      <c r="E3604" s="519">
        <v>1</v>
      </c>
      <c r="F3604" s="519">
        <v>4000</v>
      </c>
      <c r="G3604" s="519"/>
      <c r="H3604" s="518"/>
      <c r="I3604" s="518"/>
      <c r="J3604" s="240"/>
    </row>
    <row r="3605" spans="1:10" x14ac:dyDescent="0.25">
      <c r="A3605" s="517" t="s">
        <v>1200</v>
      </c>
      <c r="B3605" s="519">
        <v>1</v>
      </c>
      <c r="C3605" s="519">
        <v>15000</v>
      </c>
      <c r="D3605" s="519"/>
      <c r="E3605" s="519"/>
      <c r="F3605" s="519"/>
      <c r="G3605" s="519"/>
      <c r="H3605" s="518"/>
      <c r="I3605" s="518"/>
      <c r="J3605" s="117"/>
    </row>
    <row r="3606" spans="1:10" x14ac:dyDescent="0.25">
      <c r="A3606" s="517" t="s">
        <v>1619</v>
      </c>
      <c r="B3606" s="519">
        <v>1</v>
      </c>
      <c r="C3606" s="519"/>
      <c r="D3606" s="519">
        <v>36000</v>
      </c>
      <c r="E3606" s="519">
        <v>1</v>
      </c>
      <c r="F3606" s="519">
        <v>5000</v>
      </c>
      <c r="G3606" s="519"/>
      <c r="H3606" s="518"/>
      <c r="I3606" s="518"/>
      <c r="J3606" s="117"/>
    </row>
    <row r="3607" spans="1:10" x14ac:dyDescent="0.25">
      <c r="A3607" s="53"/>
      <c r="B3607" s="213">
        <f t="shared" ref="B3607:H3607" si="114">SUM(B3600:B3606)</f>
        <v>7</v>
      </c>
      <c r="C3607" s="213">
        <f t="shared" si="114"/>
        <v>61500</v>
      </c>
      <c r="D3607" s="213">
        <f t="shared" si="114"/>
        <v>70800</v>
      </c>
      <c r="E3607" s="213">
        <f t="shared" si="114"/>
        <v>4</v>
      </c>
      <c r="F3607" s="213">
        <f t="shared" si="114"/>
        <v>17000</v>
      </c>
      <c r="G3607" s="213"/>
      <c r="H3607" s="213">
        <f t="shared" si="114"/>
        <v>0</v>
      </c>
      <c r="I3607" s="213"/>
      <c r="J3607" s="213">
        <v>1400</v>
      </c>
    </row>
    <row r="3608" spans="1:10" x14ac:dyDescent="0.25">
      <c r="A3608" s="489"/>
      <c r="B3608" s="490"/>
      <c r="C3608" s="490"/>
      <c r="D3608" s="490"/>
      <c r="E3608" s="490"/>
      <c r="F3608" s="490"/>
      <c r="G3608" s="490"/>
      <c r="H3608" s="490"/>
      <c r="I3608" s="490"/>
      <c r="J3608" s="490"/>
    </row>
    <row r="3609" spans="1:10" x14ac:dyDescent="0.25">
      <c r="A3609" s="491">
        <f>C3607</f>
        <v>61500</v>
      </c>
      <c r="B3609" s="492" t="s">
        <v>38</v>
      </c>
      <c r="C3609" s="2206" t="s">
        <v>1277</v>
      </c>
      <c r="D3609" s="2206"/>
      <c r="E3609" s="2206"/>
      <c r="F3609" s="493"/>
      <c r="G3609" s="493"/>
      <c r="H3609" s="493"/>
      <c r="I3609" s="493"/>
      <c r="J3609" s="493"/>
    </row>
    <row r="3615" spans="1:10" x14ac:dyDescent="0.25">
      <c r="A3615" s="2207" t="s">
        <v>1620</v>
      </c>
      <c r="B3615" s="2208"/>
      <c r="C3615" s="2208"/>
      <c r="D3615" s="2208"/>
      <c r="E3615" s="2208"/>
      <c r="F3615" s="2208"/>
      <c r="G3615" s="2208"/>
      <c r="H3615" s="2208"/>
      <c r="I3615" s="2208"/>
      <c r="J3615" s="2208"/>
    </row>
    <row r="3616" spans="1:10" x14ac:dyDescent="0.25">
      <c r="A3616" s="198" t="s">
        <v>14</v>
      </c>
      <c r="B3616" s="198" t="s">
        <v>5</v>
      </c>
      <c r="C3616" s="198" t="s">
        <v>10</v>
      </c>
      <c r="D3616" s="198" t="s">
        <v>11</v>
      </c>
      <c r="E3616" s="198" t="s">
        <v>753</v>
      </c>
      <c r="F3616" s="198" t="s">
        <v>27</v>
      </c>
      <c r="G3616" s="198"/>
      <c r="H3616" s="140" t="s">
        <v>33</v>
      </c>
      <c r="I3616" s="140"/>
      <c r="J3616" s="198" t="s">
        <v>32</v>
      </c>
    </row>
    <row r="3617" spans="1:10" x14ac:dyDescent="0.25">
      <c r="A3617" s="520" t="s">
        <v>1622</v>
      </c>
      <c r="B3617" s="519">
        <v>1</v>
      </c>
      <c r="C3617" s="519">
        <v>5000</v>
      </c>
      <c r="D3617" s="519"/>
      <c r="E3617" s="519"/>
      <c r="F3617" s="519"/>
      <c r="G3617" s="519"/>
      <c r="H3617" s="240" t="s">
        <v>109</v>
      </c>
      <c r="I3617" s="240"/>
      <c r="J3617" s="117">
        <v>1400</v>
      </c>
    </row>
    <row r="3618" spans="1:10" x14ac:dyDescent="0.25">
      <c r="A3618" s="517" t="s">
        <v>1107</v>
      </c>
      <c r="B3618" s="519">
        <v>1</v>
      </c>
      <c r="C3618" s="519">
        <v>20000</v>
      </c>
      <c r="D3618" s="519"/>
      <c r="E3618" s="519"/>
      <c r="F3618" s="519"/>
      <c r="G3618" s="519"/>
      <c r="H3618" s="240">
        <v>1</v>
      </c>
      <c r="I3618" s="240"/>
      <c r="J3618" s="117">
        <v>4000</v>
      </c>
    </row>
    <row r="3619" spans="1:10" x14ac:dyDescent="0.25">
      <c r="A3619" s="520" t="s">
        <v>1502</v>
      </c>
      <c r="B3619" s="519">
        <v>1</v>
      </c>
      <c r="C3619" s="519">
        <v>12100</v>
      </c>
      <c r="D3619" s="519"/>
      <c r="E3619" s="519">
        <v>1</v>
      </c>
      <c r="F3619" s="519">
        <v>4000</v>
      </c>
      <c r="G3619" s="519"/>
      <c r="H3619" s="240"/>
      <c r="I3619" s="240"/>
      <c r="J3619" s="117"/>
    </row>
    <row r="3620" spans="1:10" x14ac:dyDescent="0.25">
      <c r="A3620" s="517" t="s">
        <v>1502</v>
      </c>
      <c r="B3620" s="519">
        <v>1</v>
      </c>
      <c r="C3620" s="519">
        <v>12000</v>
      </c>
      <c r="D3620" s="519"/>
      <c r="E3620" s="519">
        <v>1</v>
      </c>
      <c r="F3620" s="519">
        <v>4000</v>
      </c>
      <c r="G3620" s="519"/>
      <c r="H3620" s="518"/>
      <c r="I3620" s="518"/>
      <c r="J3620" s="240"/>
    </row>
    <row r="3621" spans="1:10" x14ac:dyDescent="0.25">
      <c r="A3621" s="517" t="s">
        <v>1194</v>
      </c>
      <c r="B3621" s="519">
        <v>1</v>
      </c>
      <c r="C3621" s="519">
        <v>6500</v>
      </c>
      <c r="D3621" s="519">
        <v>14000</v>
      </c>
      <c r="E3621" s="519">
        <v>1</v>
      </c>
      <c r="F3621" s="519">
        <v>5000</v>
      </c>
      <c r="G3621" s="519"/>
      <c r="H3621" s="518"/>
      <c r="I3621" s="518"/>
      <c r="J3621" s="117" t="s">
        <v>1623</v>
      </c>
    </row>
    <row r="3622" spans="1:10" x14ac:dyDescent="0.25">
      <c r="A3622" s="53"/>
      <c r="B3622" s="213">
        <f t="shared" ref="B3622:H3622" si="115">SUM(B3617:B3621)</f>
        <v>5</v>
      </c>
      <c r="C3622" s="213">
        <f t="shared" si="115"/>
        <v>55600</v>
      </c>
      <c r="D3622" s="213">
        <f t="shared" si="115"/>
        <v>14000</v>
      </c>
      <c r="E3622" s="213">
        <f t="shared" si="115"/>
        <v>3</v>
      </c>
      <c r="F3622" s="213">
        <f t="shared" si="115"/>
        <v>13000</v>
      </c>
      <c r="G3622" s="213"/>
      <c r="H3622" s="213">
        <f t="shared" si="115"/>
        <v>1</v>
      </c>
      <c r="I3622" s="213"/>
      <c r="J3622" s="213">
        <v>5400</v>
      </c>
    </row>
    <row r="3623" spans="1:10" x14ac:dyDescent="0.25">
      <c r="A3623" s="489"/>
      <c r="B3623" s="490"/>
      <c r="C3623" s="490"/>
      <c r="D3623" s="490"/>
      <c r="E3623" s="490"/>
      <c r="F3623" s="490"/>
      <c r="G3623" s="490"/>
      <c r="H3623" s="490"/>
      <c r="I3623" s="490"/>
      <c r="J3623" s="490"/>
    </row>
    <row r="3624" spans="1:10" x14ac:dyDescent="0.25">
      <c r="A3624" s="491">
        <f>C3622</f>
        <v>55600</v>
      </c>
      <c r="B3624" s="492" t="s">
        <v>38</v>
      </c>
      <c r="C3624" s="2206" t="s">
        <v>1277</v>
      </c>
      <c r="D3624" s="2206"/>
      <c r="E3624" s="2206"/>
      <c r="F3624" s="493"/>
      <c r="G3624" s="493"/>
      <c r="H3624" s="493"/>
      <c r="I3624" s="493"/>
      <c r="J3624" s="493"/>
    </row>
    <row r="3627" spans="1:10" x14ac:dyDescent="0.25">
      <c r="A3627" s="2207" t="s">
        <v>1624</v>
      </c>
      <c r="B3627" s="2208"/>
      <c r="C3627" s="2208"/>
      <c r="D3627" s="2208"/>
      <c r="E3627" s="2208"/>
      <c r="F3627" s="2208"/>
      <c r="G3627" s="2208"/>
      <c r="H3627" s="2208"/>
      <c r="I3627" s="2208"/>
      <c r="J3627" s="2208"/>
    </row>
    <row r="3628" spans="1:10" x14ac:dyDescent="0.25">
      <c r="A3628" s="198" t="s">
        <v>14</v>
      </c>
      <c r="B3628" s="198" t="s">
        <v>5</v>
      </c>
      <c r="C3628" s="198" t="s">
        <v>10</v>
      </c>
      <c r="D3628" s="198" t="s">
        <v>11</v>
      </c>
      <c r="E3628" s="198" t="s">
        <v>753</v>
      </c>
      <c r="F3628" s="198" t="s">
        <v>27</v>
      </c>
      <c r="G3628" s="198"/>
      <c r="H3628" s="140" t="s">
        <v>33</v>
      </c>
      <c r="I3628" s="140"/>
      <c r="J3628" s="198" t="s">
        <v>32</v>
      </c>
    </row>
    <row r="3629" spans="1:10" x14ac:dyDescent="0.25">
      <c r="A3629" s="517" t="s">
        <v>1559</v>
      </c>
      <c r="B3629" s="519">
        <v>1</v>
      </c>
      <c r="C3629" s="519">
        <v>21000</v>
      </c>
      <c r="D3629" s="519"/>
      <c r="E3629" s="519"/>
      <c r="F3629" s="519"/>
      <c r="G3629" s="519"/>
      <c r="H3629" s="240" t="s">
        <v>109</v>
      </c>
      <c r="I3629" s="240"/>
      <c r="J3629" s="117">
        <v>4200</v>
      </c>
    </row>
    <row r="3630" spans="1:10" x14ac:dyDescent="0.25">
      <c r="A3630" s="517" t="s">
        <v>1621</v>
      </c>
      <c r="B3630" s="519">
        <v>1</v>
      </c>
      <c r="C3630" s="519">
        <v>24500</v>
      </c>
      <c r="D3630" s="519"/>
      <c r="E3630" s="519">
        <v>1</v>
      </c>
      <c r="F3630" s="519">
        <v>4000</v>
      </c>
      <c r="G3630" s="519"/>
      <c r="H3630" s="240">
        <v>1</v>
      </c>
      <c r="I3630" s="240"/>
      <c r="J3630" s="117" t="s">
        <v>1627</v>
      </c>
    </row>
    <row r="3631" spans="1:10" x14ac:dyDescent="0.25">
      <c r="A3631" s="517" t="s">
        <v>1589</v>
      </c>
      <c r="B3631" s="519">
        <v>1</v>
      </c>
      <c r="C3631" s="519">
        <v>26000</v>
      </c>
      <c r="D3631" s="519"/>
      <c r="E3631" s="519"/>
      <c r="F3631" s="519"/>
      <c r="G3631" s="519"/>
      <c r="H3631" s="240"/>
      <c r="I3631" s="240"/>
      <c r="J3631" s="117" t="s">
        <v>1628</v>
      </c>
    </row>
    <row r="3632" spans="1:10" x14ac:dyDescent="0.25">
      <c r="A3632" s="520" t="s">
        <v>1469</v>
      </c>
      <c r="B3632" s="519">
        <v>1</v>
      </c>
      <c r="C3632" s="519">
        <v>20000</v>
      </c>
      <c r="D3632" s="519"/>
      <c r="E3632" s="519">
        <v>1</v>
      </c>
      <c r="F3632" s="519">
        <v>2000</v>
      </c>
      <c r="G3632" s="519"/>
      <c r="H3632" s="240">
        <v>1</v>
      </c>
      <c r="I3632" s="240"/>
      <c r="J3632" s="117">
        <v>4000</v>
      </c>
    </row>
    <row r="3633" spans="1:13" x14ac:dyDescent="0.25">
      <c r="A3633" s="517" t="s">
        <v>1617</v>
      </c>
      <c r="B3633" s="519">
        <v>1</v>
      </c>
      <c r="C3633" s="519">
        <v>9800</v>
      </c>
      <c r="D3633" s="519"/>
      <c r="E3633" s="519">
        <v>1</v>
      </c>
      <c r="F3633" s="519">
        <v>4000</v>
      </c>
      <c r="G3633" s="519"/>
      <c r="H3633" s="240"/>
      <c r="I3633" s="240"/>
      <c r="J3633" s="117"/>
    </row>
    <row r="3634" spans="1:13" x14ac:dyDescent="0.25">
      <c r="A3634" s="517" t="s">
        <v>1625</v>
      </c>
      <c r="B3634" s="519">
        <v>1</v>
      </c>
      <c r="C3634" s="519"/>
      <c r="D3634" s="519">
        <v>23000</v>
      </c>
      <c r="E3634" s="519"/>
      <c r="F3634" s="519"/>
      <c r="G3634" s="519"/>
      <c r="H3634" s="518"/>
      <c r="I3634" s="518"/>
      <c r="J3634" s="240"/>
    </row>
    <row r="3635" spans="1:13" x14ac:dyDescent="0.25">
      <c r="A3635" s="517" t="s">
        <v>1097</v>
      </c>
      <c r="B3635" s="519">
        <v>1</v>
      </c>
      <c r="C3635" s="519"/>
      <c r="D3635" s="519">
        <v>13800</v>
      </c>
      <c r="E3635" s="519"/>
      <c r="F3635" s="519"/>
      <c r="G3635" s="519"/>
      <c r="H3635" s="518"/>
      <c r="I3635" s="518"/>
      <c r="J3635" s="240"/>
    </row>
    <row r="3636" spans="1:13" x14ac:dyDescent="0.25">
      <c r="A3636" s="517" t="s">
        <v>1568</v>
      </c>
      <c r="B3636" s="519">
        <v>3</v>
      </c>
      <c r="C3636" s="519"/>
      <c r="D3636" s="519">
        <v>53700</v>
      </c>
      <c r="E3636" s="519"/>
      <c r="F3636" s="519"/>
      <c r="G3636" s="519"/>
      <c r="H3636" s="518"/>
      <c r="I3636" s="518"/>
      <c r="J3636" s="240"/>
    </row>
    <row r="3637" spans="1:13" x14ac:dyDescent="0.25">
      <c r="A3637" s="517" t="s">
        <v>1097</v>
      </c>
      <c r="B3637" s="519">
        <v>2</v>
      </c>
      <c r="C3637" s="519"/>
      <c r="D3637" s="519">
        <v>27600</v>
      </c>
      <c r="E3637" s="519"/>
      <c r="F3637" s="519"/>
      <c r="G3637" s="519"/>
      <c r="H3637" s="518"/>
      <c r="I3637" s="518"/>
      <c r="J3637" s="117"/>
    </row>
    <row r="3638" spans="1:13" x14ac:dyDescent="0.25">
      <c r="A3638" s="517" t="s">
        <v>1503</v>
      </c>
      <c r="B3638" s="519">
        <v>2</v>
      </c>
      <c r="C3638" s="519">
        <v>64000</v>
      </c>
      <c r="D3638" s="519"/>
      <c r="E3638" s="519"/>
      <c r="F3638" s="519"/>
      <c r="G3638" s="519"/>
      <c r="H3638" s="518"/>
      <c r="I3638" s="518"/>
      <c r="J3638" s="117"/>
    </row>
    <row r="3639" spans="1:13" x14ac:dyDescent="0.25">
      <c r="A3639" s="517" t="s">
        <v>1626</v>
      </c>
      <c r="B3639" s="519">
        <v>1</v>
      </c>
      <c r="C3639" s="519">
        <v>13400</v>
      </c>
      <c r="D3639" s="519"/>
      <c r="E3639" s="519">
        <v>1</v>
      </c>
      <c r="F3639" s="519">
        <v>4500</v>
      </c>
      <c r="G3639" s="519"/>
      <c r="H3639" s="518"/>
      <c r="I3639" s="518"/>
      <c r="J3639" s="117"/>
    </row>
    <row r="3640" spans="1:13" x14ac:dyDescent="0.25">
      <c r="A3640" s="517" t="s">
        <v>1552</v>
      </c>
      <c r="B3640" s="519">
        <v>1</v>
      </c>
      <c r="C3640" s="519">
        <v>21000</v>
      </c>
      <c r="D3640" s="519"/>
      <c r="E3640" s="519"/>
      <c r="F3640" s="519"/>
      <c r="G3640" s="519"/>
      <c r="H3640" s="518"/>
      <c r="I3640" s="518"/>
      <c r="J3640" s="117"/>
    </row>
    <row r="3641" spans="1:13" x14ac:dyDescent="0.25">
      <c r="A3641" s="517" t="s">
        <v>1545</v>
      </c>
      <c r="B3641" s="519">
        <v>1</v>
      </c>
      <c r="C3641" s="519">
        <v>20100</v>
      </c>
      <c r="D3641" s="519"/>
      <c r="E3641" s="519">
        <v>1</v>
      </c>
      <c r="F3641" s="519">
        <v>4500</v>
      </c>
      <c r="G3641" s="519"/>
      <c r="H3641" s="518"/>
      <c r="I3641" s="518"/>
      <c r="J3641" s="117"/>
    </row>
    <row r="3642" spans="1:13" x14ac:dyDescent="0.25">
      <c r="A3642" s="517" t="s">
        <v>1424</v>
      </c>
      <c r="B3642" s="519">
        <v>1</v>
      </c>
      <c r="C3642" s="519">
        <v>32000</v>
      </c>
      <c r="D3642" s="519"/>
      <c r="E3642" s="519"/>
      <c r="F3642" s="519"/>
      <c r="G3642" s="519"/>
      <c r="H3642" s="518"/>
      <c r="I3642" s="518"/>
      <c r="J3642" s="117"/>
    </row>
    <row r="3643" spans="1:13" x14ac:dyDescent="0.25">
      <c r="A3643" s="517" t="s">
        <v>1097</v>
      </c>
      <c r="B3643" s="519">
        <v>2</v>
      </c>
      <c r="C3643" s="519">
        <v>27600</v>
      </c>
      <c r="D3643" s="519"/>
      <c r="E3643" s="519"/>
      <c r="F3643" s="519"/>
      <c r="G3643" s="519"/>
      <c r="H3643" s="518"/>
      <c r="I3643" s="518"/>
      <c r="J3643" s="117"/>
    </row>
    <row r="3644" spans="1:13" x14ac:dyDescent="0.25">
      <c r="A3644" s="53"/>
      <c r="B3644" s="213">
        <f>SUM(B3629:B3643)</f>
        <v>20</v>
      </c>
      <c r="C3644" s="213">
        <f>SUM(C3629:C3643)</f>
        <v>279400</v>
      </c>
      <c r="D3644" s="213">
        <f>SUM(D3629:D3640)</f>
        <v>118100</v>
      </c>
      <c r="E3644" s="213">
        <v>5</v>
      </c>
      <c r="F3644" s="213">
        <v>19000</v>
      </c>
      <c r="G3644" s="213"/>
      <c r="H3644" s="213">
        <f>SUM(H3629:H3640)</f>
        <v>2</v>
      </c>
      <c r="I3644" s="213"/>
      <c r="J3644" s="213">
        <v>8200</v>
      </c>
    </row>
    <row r="3645" spans="1:13" x14ac:dyDescent="0.25">
      <c r="A3645" s="489"/>
      <c r="B3645" s="490"/>
      <c r="C3645" s="490"/>
      <c r="D3645" s="490"/>
      <c r="E3645" s="490"/>
      <c r="F3645" s="490"/>
      <c r="G3645" s="490"/>
      <c r="H3645" s="490"/>
      <c r="I3645" s="490"/>
      <c r="J3645" s="490"/>
    </row>
    <row r="3646" spans="1:13" x14ac:dyDescent="0.25">
      <c r="A3646" s="491">
        <f>C3644</f>
        <v>279400</v>
      </c>
      <c r="B3646" s="492" t="s">
        <v>38</v>
      </c>
      <c r="C3646" s="2206" t="s">
        <v>1277</v>
      </c>
      <c r="D3646" s="2206"/>
      <c r="E3646" s="2206"/>
      <c r="F3646" s="493"/>
      <c r="G3646" s="493"/>
      <c r="H3646" s="493"/>
      <c r="I3646" s="493"/>
      <c r="J3646" s="493"/>
    </row>
    <row r="3648" spans="1:13" x14ac:dyDescent="0.25">
      <c r="L3648" s="18">
        <f>A3595+A3609+A3624</f>
        <v>205700</v>
      </c>
      <c r="M3648">
        <f>J3617+J3618++J3600+J3586</f>
        <v>9600</v>
      </c>
    </row>
    <row r="3649" spans="1:13" x14ac:dyDescent="0.25">
      <c r="M3649" s="18">
        <f>L3648-M3648</f>
        <v>196100</v>
      </c>
    </row>
    <row r="3652" spans="1:13" x14ac:dyDescent="0.25">
      <c r="A3652" s="2207" t="s">
        <v>1629</v>
      </c>
      <c r="B3652" s="2208"/>
      <c r="C3652" s="2208"/>
      <c r="D3652" s="2208"/>
      <c r="E3652" s="2208"/>
      <c r="F3652" s="2208"/>
      <c r="G3652" s="2208"/>
      <c r="H3652" s="2208"/>
      <c r="I3652" s="2208"/>
      <c r="J3652" s="2208"/>
    </row>
    <row r="3653" spans="1:13" x14ac:dyDescent="0.25">
      <c r="A3653" s="198" t="s">
        <v>14</v>
      </c>
      <c r="B3653" s="198" t="s">
        <v>5</v>
      </c>
      <c r="C3653" s="198" t="s">
        <v>10</v>
      </c>
      <c r="D3653" s="198" t="s">
        <v>11</v>
      </c>
      <c r="E3653" s="198" t="s">
        <v>753</v>
      </c>
      <c r="F3653" s="198" t="s">
        <v>27</v>
      </c>
      <c r="G3653" s="198"/>
      <c r="H3653" s="140" t="s">
        <v>33</v>
      </c>
      <c r="I3653" s="140"/>
      <c r="J3653" s="198" t="s">
        <v>32</v>
      </c>
    </row>
    <row r="3654" spans="1:13" x14ac:dyDescent="0.25">
      <c r="A3654" s="517" t="s">
        <v>1301</v>
      </c>
      <c r="B3654" s="519">
        <v>1</v>
      </c>
      <c r="C3654" s="519">
        <v>35000</v>
      </c>
      <c r="D3654" s="519"/>
      <c r="E3654" s="519"/>
      <c r="F3654" s="519"/>
      <c r="G3654" s="519"/>
      <c r="H3654" s="240" t="s">
        <v>109</v>
      </c>
      <c r="I3654" s="240"/>
      <c r="J3654" s="117">
        <v>4200</v>
      </c>
    </row>
    <row r="3655" spans="1:13" x14ac:dyDescent="0.25">
      <c r="A3655" s="517" t="s">
        <v>1630</v>
      </c>
      <c r="B3655" s="519">
        <v>1</v>
      </c>
      <c r="C3655" s="519">
        <v>14000</v>
      </c>
      <c r="D3655" s="519"/>
      <c r="E3655" s="519"/>
      <c r="F3655" s="519"/>
      <c r="G3655" s="519"/>
      <c r="H3655" s="240">
        <v>1</v>
      </c>
      <c r="I3655" s="240"/>
      <c r="J3655" s="117">
        <v>4000</v>
      </c>
    </row>
    <row r="3656" spans="1:13" x14ac:dyDescent="0.25">
      <c r="A3656" s="517" t="s">
        <v>1501</v>
      </c>
      <c r="B3656" s="519">
        <v>2</v>
      </c>
      <c r="C3656" s="519">
        <v>13400</v>
      </c>
      <c r="D3656" s="519"/>
      <c r="E3656" s="519"/>
      <c r="F3656" s="519"/>
      <c r="G3656" s="519"/>
      <c r="H3656" s="240">
        <v>1</v>
      </c>
      <c r="I3656" s="240"/>
      <c r="J3656" s="117">
        <v>4000</v>
      </c>
    </row>
    <row r="3657" spans="1:13" x14ac:dyDescent="0.25">
      <c r="A3657" s="520" t="s">
        <v>1098</v>
      </c>
      <c r="B3657" s="519">
        <v>1</v>
      </c>
      <c r="C3657" s="519">
        <v>14500</v>
      </c>
      <c r="D3657" s="519"/>
      <c r="E3657" s="519">
        <v>1</v>
      </c>
      <c r="F3657" s="519">
        <v>4500</v>
      </c>
      <c r="G3657" s="519"/>
      <c r="H3657" s="240">
        <v>1</v>
      </c>
      <c r="I3657" s="240"/>
      <c r="J3657" s="117">
        <v>4000</v>
      </c>
    </row>
    <row r="3658" spans="1:13" x14ac:dyDescent="0.25">
      <c r="A3658" s="517" t="s">
        <v>1631</v>
      </c>
      <c r="B3658" s="519">
        <v>1</v>
      </c>
      <c r="C3658" s="519"/>
      <c r="D3658" s="519">
        <v>15500</v>
      </c>
      <c r="E3658" s="519">
        <v>1</v>
      </c>
      <c r="F3658" s="519">
        <v>4500</v>
      </c>
      <c r="G3658" s="519"/>
      <c r="H3658" s="240"/>
      <c r="I3658" s="240"/>
      <c r="J3658" s="117" t="s">
        <v>1088</v>
      </c>
    </row>
    <row r="3659" spans="1:13" ht="20.25" customHeight="1" x14ac:dyDescent="0.25">
      <c r="A3659" s="517" t="s">
        <v>1632</v>
      </c>
      <c r="B3659" s="519">
        <v>1</v>
      </c>
      <c r="C3659" s="519"/>
      <c r="D3659" s="519">
        <v>15500</v>
      </c>
      <c r="E3659" s="519"/>
      <c r="F3659" s="519"/>
      <c r="G3659" s="519"/>
      <c r="H3659" s="518"/>
      <c r="I3659" s="518"/>
      <c r="J3659" s="240" t="s">
        <v>1157</v>
      </c>
    </row>
    <row r="3660" spans="1:13" x14ac:dyDescent="0.25">
      <c r="A3660" s="517" t="s">
        <v>1633</v>
      </c>
      <c r="B3660" s="519">
        <v>1</v>
      </c>
      <c r="C3660" s="519">
        <v>30500</v>
      </c>
      <c r="D3660" s="519"/>
      <c r="E3660" s="519">
        <v>1</v>
      </c>
      <c r="F3660" s="519">
        <v>4500</v>
      </c>
      <c r="G3660" s="519"/>
      <c r="H3660" s="518"/>
      <c r="I3660" s="518"/>
      <c r="J3660" s="240"/>
    </row>
    <row r="3661" spans="1:13" x14ac:dyDescent="0.25">
      <c r="A3661" s="517" t="s">
        <v>1107</v>
      </c>
      <c r="B3661" s="519">
        <v>1</v>
      </c>
      <c r="C3661" s="519">
        <v>20000</v>
      </c>
      <c r="D3661" s="519"/>
      <c r="E3661" s="519"/>
      <c r="F3661" s="519"/>
      <c r="G3661" s="519"/>
      <c r="H3661" s="518"/>
      <c r="I3661" s="518"/>
      <c r="J3661" s="240"/>
    </row>
    <row r="3662" spans="1:13" x14ac:dyDescent="0.25">
      <c r="A3662" s="517" t="s">
        <v>1634</v>
      </c>
      <c r="B3662" s="519">
        <v>1</v>
      </c>
      <c r="C3662" s="519"/>
      <c r="D3662" s="519">
        <v>18600</v>
      </c>
      <c r="E3662" s="519"/>
      <c r="F3662" s="519"/>
      <c r="G3662" s="519"/>
      <c r="H3662" s="518"/>
      <c r="I3662" s="518"/>
      <c r="J3662" s="117" t="s">
        <v>1088</v>
      </c>
    </row>
    <row r="3663" spans="1:13" x14ac:dyDescent="0.25">
      <c r="A3663" s="517" t="s">
        <v>1635</v>
      </c>
      <c r="B3663" s="519">
        <v>1</v>
      </c>
      <c r="C3663" s="519"/>
      <c r="D3663" s="519">
        <v>12100</v>
      </c>
      <c r="E3663" s="519">
        <v>1</v>
      </c>
      <c r="F3663" s="519">
        <v>4000</v>
      </c>
      <c r="G3663" s="519"/>
      <c r="H3663" s="518"/>
      <c r="I3663" s="518"/>
      <c r="J3663" s="117" t="s">
        <v>1088</v>
      </c>
    </row>
    <row r="3664" spans="1:13" x14ac:dyDescent="0.25">
      <c r="A3664" s="517" t="s">
        <v>1192</v>
      </c>
      <c r="B3664" s="519">
        <v>1</v>
      </c>
      <c r="C3664" s="519">
        <v>16000</v>
      </c>
      <c r="D3664" s="519"/>
      <c r="E3664" s="519"/>
      <c r="F3664" s="519"/>
      <c r="G3664" s="519"/>
      <c r="H3664" s="518"/>
      <c r="I3664" s="518"/>
      <c r="J3664" s="117"/>
    </row>
    <row r="3665" spans="1:10" x14ac:dyDescent="0.25">
      <c r="A3665" s="517" t="s">
        <v>1508</v>
      </c>
      <c r="B3665" s="519">
        <v>1</v>
      </c>
      <c r="C3665" s="519"/>
      <c r="D3665" s="519">
        <v>39500</v>
      </c>
      <c r="E3665" s="519">
        <v>1</v>
      </c>
      <c r="F3665" s="519">
        <v>4500</v>
      </c>
      <c r="G3665" s="519"/>
      <c r="H3665" s="518"/>
      <c r="I3665" s="518"/>
      <c r="J3665" s="117" t="s">
        <v>1088</v>
      </c>
    </row>
    <row r="3666" spans="1:10" x14ac:dyDescent="0.25">
      <c r="A3666" s="517" t="s">
        <v>1508</v>
      </c>
      <c r="B3666" s="519">
        <v>1</v>
      </c>
      <c r="C3666" s="519">
        <v>23500</v>
      </c>
      <c r="D3666" s="519"/>
      <c r="E3666" s="519">
        <v>5</v>
      </c>
      <c r="F3666" s="519">
        <v>20500</v>
      </c>
      <c r="G3666" s="519"/>
      <c r="H3666" s="518"/>
      <c r="I3666" s="518"/>
      <c r="J3666" s="117" t="s">
        <v>1636</v>
      </c>
    </row>
    <row r="3667" spans="1:10" x14ac:dyDescent="0.25">
      <c r="A3667" s="517" t="s">
        <v>1637</v>
      </c>
      <c r="B3667" s="519">
        <v>1</v>
      </c>
      <c r="C3667" s="519">
        <v>21000</v>
      </c>
      <c r="D3667" s="519"/>
      <c r="E3667" s="519">
        <v>1</v>
      </c>
      <c r="F3667" s="519">
        <v>4000</v>
      </c>
      <c r="G3667" s="519"/>
      <c r="H3667" s="518"/>
      <c r="I3667" s="518"/>
      <c r="J3667" s="117"/>
    </row>
    <row r="3668" spans="1:10" x14ac:dyDescent="0.25">
      <c r="A3668" s="517" t="s">
        <v>1625</v>
      </c>
      <c r="B3668" s="519">
        <v>1</v>
      </c>
      <c r="C3668" s="519">
        <v>23000</v>
      </c>
      <c r="D3668" s="519"/>
      <c r="E3668" s="519"/>
      <c r="F3668" s="519"/>
      <c r="G3668" s="519"/>
      <c r="H3668" s="518"/>
      <c r="I3668" s="518"/>
      <c r="J3668" s="117"/>
    </row>
    <row r="3669" spans="1:10" x14ac:dyDescent="0.25">
      <c r="A3669" s="53"/>
      <c r="B3669" s="213">
        <f>SUM(B3654:B3668)</f>
        <v>16</v>
      </c>
      <c r="C3669" s="213">
        <f>SUM(C3654:C3668)</f>
        <v>210900</v>
      </c>
      <c r="D3669" s="213">
        <f>SUM(D3654:D3665)</f>
        <v>101200</v>
      </c>
      <c r="E3669" s="213">
        <v>11</v>
      </c>
      <c r="F3669" s="213">
        <v>46500</v>
      </c>
      <c r="G3669" s="213"/>
      <c r="H3669" s="213">
        <f>SUM(H3654:H3665)</f>
        <v>3</v>
      </c>
      <c r="I3669" s="213"/>
      <c r="J3669" s="213">
        <v>16200</v>
      </c>
    </row>
    <row r="3670" spans="1:10" x14ac:dyDescent="0.25">
      <c r="A3670" s="489"/>
      <c r="B3670" s="490"/>
      <c r="C3670" s="490"/>
      <c r="D3670" s="490"/>
      <c r="E3670" s="490"/>
      <c r="F3670" s="490"/>
      <c r="G3670" s="490"/>
      <c r="H3670" s="490"/>
      <c r="I3670" s="490"/>
      <c r="J3670" s="490"/>
    </row>
    <row r="3671" spans="1:10" x14ac:dyDescent="0.25">
      <c r="A3671" s="491">
        <f>C3669</f>
        <v>210900</v>
      </c>
      <c r="B3671" s="492" t="s">
        <v>38</v>
      </c>
      <c r="C3671" s="2206" t="s">
        <v>1277</v>
      </c>
      <c r="D3671" s="2206"/>
      <c r="E3671" s="2206"/>
      <c r="F3671" s="493"/>
      <c r="G3671" s="493"/>
      <c r="H3671" s="493"/>
      <c r="I3671" s="493"/>
      <c r="J3671" s="493"/>
    </row>
    <row r="3672" spans="1:10" x14ac:dyDescent="0.25">
      <c r="J3672" t="s">
        <v>1638</v>
      </c>
    </row>
    <row r="3677" spans="1:10" x14ac:dyDescent="0.25">
      <c r="A3677" s="2207" t="s">
        <v>1639</v>
      </c>
      <c r="B3677" s="2208"/>
      <c r="C3677" s="2208"/>
      <c r="D3677" s="2208"/>
      <c r="E3677" s="2208"/>
      <c r="F3677" s="2208"/>
      <c r="G3677" s="2208"/>
      <c r="H3677" s="2208"/>
      <c r="I3677" s="2208"/>
      <c r="J3677" s="2208"/>
    </row>
    <row r="3678" spans="1:10" x14ac:dyDescent="0.25">
      <c r="A3678" s="198" t="s">
        <v>14</v>
      </c>
      <c r="B3678" s="198" t="s">
        <v>5</v>
      </c>
      <c r="C3678" s="198" t="s">
        <v>10</v>
      </c>
      <c r="D3678" s="198" t="s">
        <v>11</v>
      </c>
      <c r="E3678" s="198" t="s">
        <v>753</v>
      </c>
      <c r="F3678" s="198" t="s">
        <v>27</v>
      </c>
      <c r="G3678" s="198"/>
      <c r="H3678" s="140" t="s">
        <v>33</v>
      </c>
      <c r="I3678" s="140"/>
      <c r="J3678" s="198" t="s">
        <v>32</v>
      </c>
    </row>
    <row r="3679" spans="1:10" x14ac:dyDescent="0.25">
      <c r="A3679" s="517" t="s">
        <v>1640</v>
      </c>
      <c r="B3679" s="519">
        <v>1</v>
      </c>
      <c r="C3679" s="519">
        <v>16100</v>
      </c>
      <c r="D3679" s="519"/>
      <c r="E3679" s="519"/>
      <c r="F3679" s="519"/>
      <c r="G3679" s="519"/>
      <c r="H3679" s="240" t="s">
        <v>879</v>
      </c>
      <c r="I3679" s="240"/>
      <c r="J3679" s="117">
        <v>4200</v>
      </c>
    </row>
    <row r="3680" spans="1:10" x14ac:dyDescent="0.25">
      <c r="A3680" s="517" t="s">
        <v>1626</v>
      </c>
      <c r="B3680" s="519">
        <v>1</v>
      </c>
      <c r="C3680" s="519">
        <v>13900</v>
      </c>
      <c r="D3680" s="519"/>
      <c r="E3680" s="519">
        <v>1</v>
      </c>
      <c r="F3680" s="519">
        <v>4000</v>
      </c>
      <c r="G3680" s="519"/>
      <c r="H3680" s="240"/>
      <c r="I3680" s="240"/>
      <c r="J3680" s="117" t="s">
        <v>1645</v>
      </c>
    </row>
    <row r="3681" spans="1:10" x14ac:dyDescent="0.25">
      <c r="A3681" s="517" t="s">
        <v>1490</v>
      </c>
      <c r="B3681" s="519">
        <v>1</v>
      </c>
      <c r="C3681" s="519">
        <v>27000</v>
      </c>
      <c r="D3681" s="519"/>
      <c r="E3681" s="519"/>
      <c r="F3681" s="519"/>
      <c r="G3681" s="519"/>
      <c r="H3681" s="240"/>
      <c r="I3681" s="240"/>
      <c r="J3681" s="117" t="s">
        <v>1646</v>
      </c>
    </row>
    <row r="3682" spans="1:10" x14ac:dyDescent="0.25">
      <c r="A3682" s="520" t="s">
        <v>1641</v>
      </c>
      <c r="B3682" s="519">
        <v>1</v>
      </c>
      <c r="C3682" s="519">
        <v>13000</v>
      </c>
      <c r="D3682" s="519"/>
      <c r="E3682" s="519">
        <v>1</v>
      </c>
      <c r="F3682" s="519">
        <v>2000</v>
      </c>
      <c r="G3682" s="519"/>
      <c r="H3682" s="240"/>
      <c r="I3682" s="240"/>
      <c r="J3682" s="117"/>
    </row>
    <row r="3683" spans="1:10" x14ac:dyDescent="0.25">
      <c r="A3683" s="517" t="s">
        <v>1642</v>
      </c>
      <c r="B3683" s="519">
        <v>1</v>
      </c>
      <c r="C3683" s="519"/>
      <c r="D3683" s="519">
        <v>41500</v>
      </c>
      <c r="E3683" s="519"/>
      <c r="F3683" s="519"/>
      <c r="G3683" s="519"/>
      <c r="H3683" s="240"/>
      <c r="I3683" s="240"/>
      <c r="J3683" s="117" t="s">
        <v>1157</v>
      </c>
    </row>
    <row r="3684" spans="1:10" x14ac:dyDescent="0.25">
      <c r="A3684" s="517" t="s">
        <v>1590</v>
      </c>
      <c r="B3684" s="519">
        <v>1</v>
      </c>
      <c r="C3684" s="519">
        <v>16000</v>
      </c>
      <c r="D3684" s="519"/>
      <c r="E3684" s="519"/>
      <c r="F3684" s="519"/>
      <c r="G3684" s="519"/>
      <c r="H3684" s="518"/>
      <c r="I3684" s="518"/>
      <c r="J3684" s="240"/>
    </row>
    <row r="3685" spans="1:10" x14ac:dyDescent="0.25">
      <c r="A3685" s="517" t="s">
        <v>1643</v>
      </c>
      <c r="B3685" s="519">
        <v>2</v>
      </c>
      <c r="C3685" s="519">
        <v>102000</v>
      </c>
      <c r="D3685" s="519"/>
      <c r="E3685" s="519"/>
      <c r="F3685" s="519"/>
      <c r="G3685" s="519"/>
      <c r="H3685" s="518"/>
      <c r="I3685" s="518"/>
      <c r="J3685" s="240"/>
    </row>
    <row r="3686" spans="1:10" ht="23.25" customHeight="1" x14ac:dyDescent="0.25">
      <c r="A3686" s="517" t="s">
        <v>1599</v>
      </c>
      <c r="B3686" s="519">
        <v>1</v>
      </c>
      <c r="C3686" s="519"/>
      <c r="D3686" s="519">
        <v>22500</v>
      </c>
      <c r="E3686" s="519">
        <v>1</v>
      </c>
      <c r="F3686" s="519">
        <v>4000</v>
      </c>
      <c r="G3686" s="519"/>
      <c r="H3686" s="518"/>
      <c r="I3686" s="518"/>
      <c r="J3686" s="240" t="s">
        <v>1088</v>
      </c>
    </row>
    <row r="3687" spans="1:10" x14ac:dyDescent="0.25">
      <c r="A3687" s="517" t="s">
        <v>1485</v>
      </c>
      <c r="B3687" s="519">
        <v>1</v>
      </c>
      <c r="C3687" s="519">
        <v>15000</v>
      </c>
      <c r="D3687" s="519"/>
      <c r="E3687" s="519"/>
      <c r="F3687" s="519"/>
      <c r="G3687" s="519"/>
      <c r="H3687" s="518"/>
      <c r="I3687" s="518"/>
      <c r="J3687" s="117"/>
    </row>
    <row r="3688" spans="1:10" x14ac:dyDescent="0.25">
      <c r="A3688" s="517" t="s">
        <v>1644</v>
      </c>
      <c r="B3688" s="519">
        <v>1</v>
      </c>
      <c r="C3688" s="519"/>
      <c r="D3688" s="519">
        <v>14500</v>
      </c>
      <c r="E3688" s="519"/>
      <c r="F3688" s="519"/>
      <c r="G3688" s="519"/>
      <c r="H3688" s="518"/>
      <c r="I3688" s="518"/>
      <c r="J3688" s="117" t="s">
        <v>1157</v>
      </c>
    </row>
    <row r="3689" spans="1:10" x14ac:dyDescent="0.25">
      <c r="A3689" s="517" t="s">
        <v>1549</v>
      </c>
      <c r="B3689" s="519">
        <v>1</v>
      </c>
      <c r="C3689" s="519">
        <v>9800</v>
      </c>
      <c r="D3689" s="519"/>
      <c r="E3689" s="519">
        <v>1</v>
      </c>
      <c r="F3689" s="519">
        <v>4000</v>
      </c>
      <c r="G3689" s="519"/>
      <c r="H3689" s="518"/>
      <c r="I3689" s="518"/>
      <c r="J3689" s="117"/>
    </row>
    <row r="3690" spans="1:10" x14ac:dyDescent="0.25">
      <c r="A3690" s="517" t="s">
        <v>1549</v>
      </c>
      <c r="B3690" s="519">
        <v>1</v>
      </c>
      <c r="C3690" s="519">
        <v>9300</v>
      </c>
      <c r="D3690" s="519"/>
      <c r="E3690" s="519">
        <v>1</v>
      </c>
      <c r="F3690" s="519">
        <v>4500</v>
      </c>
      <c r="G3690" s="519"/>
      <c r="H3690" s="518"/>
      <c r="I3690" s="518"/>
      <c r="J3690" s="117"/>
    </row>
    <row r="3691" spans="1:10" x14ac:dyDescent="0.25">
      <c r="A3691" s="517"/>
      <c r="B3691" s="519"/>
      <c r="C3691" s="519"/>
      <c r="D3691" s="519"/>
      <c r="E3691" s="519"/>
      <c r="F3691" s="519"/>
      <c r="G3691" s="519"/>
      <c r="H3691" s="518"/>
      <c r="I3691" s="518"/>
      <c r="J3691" s="117"/>
    </row>
    <row r="3692" spans="1:10" x14ac:dyDescent="0.25">
      <c r="A3692" s="517"/>
      <c r="B3692" s="519"/>
      <c r="C3692" s="519"/>
      <c r="D3692" s="519"/>
      <c r="E3692" s="519"/>
      <c r="F3692" s="519"/>
      <c r="G3692" s="519"/>
      <c r="H3692" s="518"/>
      <c r="I3692" s="518"/>
      <c r="J3692" s="117"/>
    </row>
    <row r="3693" spans="1:10" x14ac:dyDescent="0.25">
      <c r="A3693" s="517"/>
      <c r="B3693" s="519"/>
      <c r="C3693" s="519"/>
      <c r="D3693" s="519"/>
      <c r="E3693" s="519"/>
      <c r="F3693" s="519"/>
      <c r="G3693" s="519"/>
      <c r="H3693" s="518"/>
      <c r="I3693" s="518"/>
      <c r="J3693" s="117"/>
    </row>
    <row r="3694" spans="1:10" x14ac:dyDescent="0.25">
      <c r="A3694" s="53"/>
      <c r="B3694" s="213">
        <f>SUM(B3679:B3693)</f>
        <v>13</v>
      </c>
      <c r="C3694" s="213">
        <f>SUM(C3679:C3693)</f>
        <v>222100</v>
      </c>
      <c r="D3694" s="213">
        <f>SUM(D3679:D3690)</f>
        <v>78500</v>
      </c>
      <c r="E3694" s="213">
        <v>5</v>
      </c>
      <c r="F3694" s="213">
        <v>18500</v>
      </c>
      <c r="G3694" s="213"/>
      <c r="H3694" s="213">
        <f>SUM(H3679:H3690)</f>
        <v>0</v>
      </c>
      <c r="I3694" s="213"/>
      <c r="J3694" s="213">
        <v>4200</v>
      </c>
    </row>
    <row r="3695" spans="1:10" x14ac:dyDescent="0.25">
      <c r="A3695" s="489"/>
      <c r="B3695" s="490"/>
      <c r="C3695" s="490"/>
      <c r="D3695" s="490"/>
      <c r="E3695" s="490"/>
      <c r="F3695" s="490"/>
      <c r="G3695" s="490"/>
      <c r="H3695" s="490"/>
      <c r="I3695" s="490"/>
      <c r="J3695" s="490"/>
    </row>
    <row r="3696" spans="1:10" x14ac:dyDescent="0.25">
      <c r="A3696" s="491">
        <f>C3694</f>
        <v>222100</v>
      </c>
      <c r="B3696" s="492" t="s">
        <v>38</v>
      </c>
      <c r="C3696" s="2206" t="s">
        <v>1277</v>
      </c>
      <c r="D3696" s="2206"/>
      <c r="E3696" s="2206"/>
      <c r="F3696" s="493"/>
      <c r="G3696" s="493"/>
      <c r="H3696" s="493"/>
      <c r="I3696" s="493"/>
      <c r="J3696" s="493"/>
    </row>
    <row r="3697" spans="1:10" x14ac:dyDescent="0.25">
      <c r="J3697" t="s">
        <v>1638</v>
      </c>
    </row>
    <row r="3703" spans="1:10" x14ac:dyDescent="0.25">
      <c r="A3703" s="2207" t="s">
        <v>1647</v>
      </c>
      <c r="B3703" s="2208"/>
      <c r="C3703" s="2208"/>
      <c r="D3703" s="2208"/>
      <c r="E3703" s="2208"/>
      <c r="F3703" s="2208"/>
      <c r="G3703" s="2208"/>
      <c r="H3703" s="2208"/>
      <c r="I3703" s="2208"/>
      <c r="J3703" s="2208"/>
    </row>
    <row r="3704" spans="1:10" x14ac:dyDescent="0.25">
      <c r="A3704" s="198" t="s">
        <v>14</v>
      </c>
      <c r="B3704" s="198" t="s">
        <v>5</v>
      </c>
      <c r="C3704" s="198" t="s">
        <v>10</v>
      </c>
      <c r="D3704" s="198" t="s">
        <v>11</v>
      </c>
      <c r="E3704" s="198" t="s">
        <v>753</v>
      </c>
      <c r="F3704" s="198" t="s">
        <v>27</v>
      </c>
      <c r="G3704" s="198"/>
      <c r="H3704" s="140" t="s">
        <v>33</v>
      </c>
      <c r="I3704" s="140"/>
      <c r="J3704" s="198" t="s">
        <v>32</v>
      </c>
    </row>
    <row r="3705" spans="1:10" x14ac:dyDescent="0.25">
      <c r="A3705" s="517" t="s">
        <v>1413</v>
      </c>
      <c r="B3705" s="519">
        <v>1</v>
      </c>
      <c r="C3705" s="519"/>
      <c r="D3705" s="519">
        <v>31000</v>
      </c>
      <c r="E3705" s="519"/>
      <c r="F3705" s="519"/>
      <c r="G3705" s="519"/>
      <c r="H3705" s="240" t="s">
        <v>109</v>
      </c>
      <c r="I3705" s="240"/>
      <c r="J3705" s="117">
        <v>2800</v>
      </c>
    </row>
    <row r="3706" spans="1:10" x14ac:dyDescent="0.25">
      <c r="A3706" s="517" t="s">
        <v>1648</v>
      </c>
      <c r="B3706" s="519">
        <v>1</v>
      </c>
      <c r="C3706" s="519"/>
      <c r="D3706" s="519">
        <v>26000</v>
      </c>
      <c r="E3706" s="519"/>
      <c r="F3706" s="519"/>
      <c r="G3706" s="519"/>
      <c r="H3706" s="240">
        <v>1</v>
      </c>
      <c r="I3706" s="240"/>
      <c r="J3706" s="117">
        <v>4500</v>
      </c>
    </row>
    <row r="3707" spans="1:10" x14ac:dyDescent="0.25">
      <c r="A3707" s="517" t="s">
        <v>1139</v>
      </c>
      <c r="B3707" s="519">
        <v>2</v>
      </c>
      <c r="C3707" s="519"/>
      <c r="D3707" s="519">
        <v>77000</v>
      </c>
      <c r="E3707" s="519"/>
      <c r="F3707" s="519"/>
      <c r="G3707" s="519"/>
      <c r="H3707" s="240"/>
      <c r="I3707" s="240"/>
      <c r="J3707" s="117"/>
    </row>
    <row r="3708" spans="1:10" x14ac:dyDescent="0.25">
      <c r="A3708" s="520" t="s">
        <v>1621</v>
      </c>
      <c r="B3708" s="519">
        <v>1</v>
      </c>
      <c r="C3708" s="519">
        <v>24500</v>
      </c>
      <c r="D3708" s="519"/>
      <c r="E3708" s="519">
        <v>1</v>
      </c>
      <c r="F3708" s="519">
        <v>4000</v>
      </c>
      <c r="G3708" s="519"/>
      <c r="H3708" s="240"/>
      <c r="I3708" s="240"/>
      <c r="J3708" s="117"/>
    </row>
    <row r="3709" spans="1:10" x14ac:dyDescent="0.25">
      <c r="A3709" s="517" t="s">
        <v>1203</v>
      </c>
      <c r="B3709" s="519">
        <v>1</v>
      </c>
      <c r="C3709" s="519"/>
      <c r="D3709" s="519">
        <v>17000</v>
      </c>
      <c r="E3709" s="519">
        <v>2</v>
      </c>
      <c r="F3709" s="519">
        <v>6000</v>
      </c>
      <c r="G3709" s="519"/>
      <c r="H3709" s="240"/>
      <c r="I3709" s="240"/>
      <c r="J3709" s="117" t="s">
        <v>1650</v>
      </c>
    </row>
    <row r="3710" spans="1:10" x14ac:dyDescent="0.25">
      <c r="A3710" s="517" t="s">
        <v>1490</v>
      </c>
      <c r="B3710" s="519">
        <v>1</v>
      </c>
      <c r="C3710" s="519">
        <v>22500</v>
      </c>
      <c r="D3710" s="519"/>
      <c r="E3710" s="519">
        <v>1</v>
      </c>
      <c r="F3710" s="519">
        <v>4500</v>
      </c>
      <c r="G3710" s="519"/>
      <c r="H3710" s="518"/>
      <c r="I3710" s="518"/>
      <c r="J3710" s="240"/>
    </row>
    <row r="3711" spans="1:10" ht="24.75" customHeight="1" x14ac:dyDescent="0.25">
      <c r="A3711" s="517" t="s">
        <v>1649</v>
      </c>
      <c r="B3711" s="519">
        <v>1</v>
      </c>
      <c r="C3711" s="519"/>
      <c r="D3711" s="519">
        <v>20000</v>
      </c>
      <c r="E3711" s="519"/>
      <c r="F3711" s="519"/>
      <c r="G3711" s="519"/>
      <c r="H3711" s="518"/>
      <c r="I3711" s="518"/>
      <c r="J3711" s="240" t="s">
        <v>1088</v>
      </c>
    </row>
    <row r="3712" spans="1:10" x14ac:dyDescent="0.25">
      <c r="A3712" s="517" t="s">
        <v>1434</v>
      </c>
      <c r="B3712" s="519">
        <v>1</v>
      </c>
      <c r="C3712" s="519">
        <v>14300</v>
      </c>
      <c r="D3712" s="519"/>
      <c r="E3712" s="519">
        <v>1</v>
      </c>
      <c r="F3712" s="519">
        <v>4500</v>
      </c>
      <c r="G3712" s="519"/>
      <c r="H3712" s="518"/>
      <c r="I3712" s="518"/>
      <c r="J3712" s="240"/>
    </row>
    <row r="3713" spans="1:28" x14ac:dyDescent="0.25">
      <c r="A3713" s="517" t="s">
        <v>1403</v>
      </c>
      <c r="B3713" s="519">
        <v>1</v>
      </c>
      <c r="C3713" s="519">
        <v>16500</v>
      </c>
      <c r="D3713" s="519"/>
      <c r="E3713" s="519"/>
      <c r="F3713" s="519"/>
      <c r="G3713" s="519"/>
      <c r="H3713" s="518"/>
      <c r="I3713" s="518"/>
      <c r="J3713" s="117"/>
    </row>
    <row r="3714" spans="1:28" x14ac:dyDescent="0.25">
      <c r="A3714" s="53"/>
      <c r="B3714" s="213">
        <f>SUM(B3705:B3713)</f>
        <v>10</v>
      </c>
      <c r="C3714" s="213">
        <f>SUM(C3705:C3713)</f>
        <v>77800</v>
      </c>
      <c r="D3714" s="213">
        <f>SUM(D3705:D3713)</f>
        <v>171000</v>
      </c>
      <c r="E3714" s="213">
        <v>5</v>
      </c>
      <c r="F3714" s="213">
        <v>19000</v>
      </c>
      <c r="G3714" s="213"/>
      <c r="H3714" s="213">
        <f>SUM(H3705:H3713)</f>
        <v>1</v>
      </c>
      <c r="I3714" s="213"/>
      <c r="J3714" s="213">
        <v>7300</v>
      </c>
    </row>
    <row r="3715" spans="1:28" x14ac:dyDescent="0.25">
      <c r="A3715" s="489"/>
      <c r="B3715" s="490"/>
      <c r="C3715" s="490"/>
      <c r="D3715" s="490"/>
      <c r="E3715" s="490"/>
      <c r="F3715" s="490"/>
      <c r="G3715" s="490"/>
      <c r="H3715" s="490"/>
      <c r="I3715" s="490"/>
      <c r="J3715" s="490"/>
    </row>
    <row r="3716" spans="1:28" x14ac:dyDescent="0.25">
      <c r="A3716" s="491">
        <f>C3714</f>
        <v>77800</v>
      </c>
      <c r="B3716" s="492" t="s">
        <v>38</v>
      </c>
      <c r="C3716" s="2206" t="s">
        <v>1277</v>
      </c>
      <c r="D3716" s="2206"/>
      <c r="E3716" s="2206"/>
      <c r="F3716" s="493"/>
      <c r="G3716" s="493"/>
      <c r="H3716" s="493"/>
      <c r="I3716" s="493"/>
      <c r="J3716" s="493"/>
    </row>
    <row r="3717" spans="1:28" x14ac:dyDescent="0.25">
      <c r="J3717" t="s">
        <v>1638</v>
      </c>
    </row>
    <row r="3722" spans="1:28" x14ac:dyDescent="0.25">
      <c r="A3722" s="2207" t="s">
        <v>1651</v>
      </c>
      <c r="B3722" s="2208"/>
      <c r="C3722" s="2208"/>
      <c r="D3722" s="2208"/>
      <c r="E3722" s="2208"/>
      <c r="F3722" s="2208"/>
      <c r="G3722" s="2208"/>
      <c r="H3722" s="2208"/>
      <c r="I3722" s="2208"/>
      <c r="J3722" s="2208"/>
    </row>
    <row r="3723" spans="1:28" x14ac:dyDescent="0.25">
      <c r="A3723" s="198" t="s">
        <v>14</v>
      </c>
      <c r="B3723" s="198" t="s">
        <v>5</v>
      </c>
      <c r="C3723" s="198" t="s">
        <v>10</v>
      </c>
      <c r="D3723" s="198" t="s">
        <v>11</v>
      </c>
      <c r="E3723" s="198" t="s">
        <v>753</v>
      </c>
      <c r="F3723" s="198" t="s">
        <v>27</v>
      </c>
      <c r="G3723" s="198"/>
      <c r="H3723" s="140" t="s">
        <v>33</v>
      </c>
      <c r="I3723" s="140"/>
      <c r="J3723" s="198" t="s">
        <v>32</v>
      </c>
    </row>
    <row r="3724" spans="1:28" x14ac:dyDescent="0.25">
      <c r="A3724" s="517" t="s">
        <v>1545</v>
      </c>
      <c r="B3724" s="519">
        <v>1</v>
      </c>
      <c r="C3724" s="519">
        <v>19600</v>
      </c>
      <c r="D3724" s="519"/>
      <c r="E3724" s="519">
        <v>1</v>
      </c>
      <c r="F3724" s="519">
        <v>5000</v>
      </c>
      <c r="G3724" s="519"/>
      <c r="H3724" s="240" t="s">
        <v>109</v>
      </c>
      <c r="I3724" s="240"/>
      <c r="J3724" s="117">
        <v>2800</v>
      </c>
    </row>
    <row r="3725" spans="1:28" x14ac:dyDescent="0.25">
      <c r="A3725" s="517" t="s">
        <v>1652</v>
      </c>
      <c r="B3725" s="519">
        <v>1</v>
      </c>
      <c r="C3725" s="519">
        <v>6700</v>
      </c>
      <c r="D3725" s="519"/>
      <c r="E3725" s="519"/>
      <c r="F3725" s="519"/>
      <c r="G3725" s="519"/>
      <c r="H3725" s="240">
        <v>2</v>
      </c>
      <c r="I3725" s="240"/>
      <c r="J3725" s="117" t="s">
        <v>1655</v>
      </c>
    </row>
    <row r="3726" spans="1:28" x14ac:dyDescent="0.25">
      <c r="A3726" s="517" t="s">
        <v>1200</v>
      </c>
      <c r="B3726" s="519">
        <v>1</v>
      </c>
      <c r="C3726" s="519">
        <v>11000</v>
      </c>
      <c r="D3726" s="519"/>
      <c r="E3726" s="519">
        <v>1</v>
      </c>
      <c r="F3726" s="519">
        <v>4000</v>
      </c>
      <c r="G3726" s="519"/>
      <c r="H3726" s="240">
        <v>1</v>
      </c>
      <c r="I3726" s="240"/>
      <c r="J3726" s="117" t="s">
        <v>1656</v>
      </c>
    </row>
    <row r="3727" spans="1:28" x14ac:dyDescent="0.25">
      <c r="A3727" s="520" t="s">
        <v>1421</v>
      </c>
      <c r="B3727" s="519">
        <v>1</v>
      </c>
      <c r="C3727" s="519">
        <v>9800</v>
      </c>
      <c r="D3727" s="519"/>
      <c r="E3727" s="519">
        <v>1</v>
      </c>
      <c r="F3727" s="519">
        <v>4000</v>
      </c>
      <c r="G3727" s="519"/>
      <c r="H3727" s="240">
        <v>1</v>
      </c>
      <c r="I3727" s="240"/>
      <c r="J3727" s="117">
        <v>4500</v>
      </c>
    </row>
    <row r="3728" spans="1:28" x14ac:dyDescent="0.25">
      <c r="A3728" s="517" t="s">
        <v>1653</v>
      </c>
      <c r="B3728" s="519">
        <v>1</v>
      </c>
      <c r="C3728" s="519">
        <v>14500</v>
      </c>
      <c r="D3728" s="519"/>
      <c r="E3728" s="519">
        <v>1</v>
      </c>
      <c r="F3728" s="519">
        <v>4500</v>
      </c>
      <c r="G3728" s="519"/>
      <c r="H3728" s="240"/>
      <c r="I3728" s="240"/>
      <c r="J3728" s="117" t="s">
        <v>1657</v>
      </c>
      <c r="U3728" s="2207" t="s">
        <v>1651</v>
      </c>
      <c r="V3728" s="2208"/>
      <c r="W3728" s="2208"/>
      <c r="X3728" s="2208"/>
      <c r="Y3728" s="2208"/>
      <c r="Z3728" s="2208"/>
      <c r="AA3728" s="2208"/>
      <c r="AB3728" s="2208"/>
    </row>
    <row r="3729" spans="1:28" x14ac:dyDescent="0.25">
      <c r="A3729" s="517" t="s">
        <v>1600</v>
      </c>
      <c r="B3729" s="519">
        <v>1</v>
      </c>
      <c r="C3729" s="519">
        <v>15000</v>
      </c>
      <c r="D3729" s="519"/>
      <c r="E3729" s="519"/>
      <c r="F3729" s="519"/>
      <c r="G3729" s="519"/>
      <c r="H3729" s="518"/>
      <c r="I3729" s="518"/>
      <c r="J3729" s="240"/>
      <c r="U3729" s="198" t="s">
        <v>14</v>
      </c>
      <c r="V3729" s="198" t="s">
        <v>5</v>
      </c>
      <c r="W3729" s="198" t="s">
        <v>10</v>
      </c>
      <c r="X3729" s="198" t="s">
        <v>11</v>
      </c>
      <c r="Y3729" s="198" t="s">
        <v>753</v>
      </c>
      <c r="Z3729" s="198" t="s">
        <v>27</v>
      </c>
      <c r="AA3729" s="140" t="s">
        <v>33</v>
      </c>
      <c r="AB3729" s="198" t="s">
        <v>32</v>
      </c>
    </row>
    <row r="3730" spans="1:28" x14ac:dyDescent="0.25">
      <c r="A3730" s="517" t="s">
        <v>1654</v>
      </c>
      <c r="B3730" s="519">
        <v>1</v>
      </c>
      <c r="C3730" s="519">
        <v>11000</v>
      </c>
      <c r="D3730" s="519"/>
      <c r="E3730" s="519">
        <v>1</v>
      </c>
      <c r="F3730" s="519">
        <v>4000</v>
      </c>
      <c r="G3730" s="519"/>
      <c r="H3730" s="518"/>
      <c r="I3730" s="518"/>
      <c r="J3730" s="240"/>
      <c r="U3730" s="517" t="s">
        <v>1545</v>
      </c>
      <c r="V3730" s="519">
        <v>1</v>
      </c>
      <c r="W3730" s="519">
        <v>19600</v>
      </c>
      <c r="X3730" s="519"/>
      <c r="Y3730" s="519">
        <v>1</v>
      </c>
      <c r="Z3730" s="519">
        <v>5000</v>
      </c>
      <c r="AA3730" s="240" t="s">
        <v>109</v>
      </c>
      <c r="AB3730" s="117">
        <v>2800</v>
      </c>
    </row>
    <row r="3731" spans="1:28" x14ac:dyDescent="0.25">
      <c r="A3731" s="517" t="s">
        <v>1462</v>
      </c>
      <c r="B3731" s="519">
        <v>1</v>
      </c>
      <c r="C3731" s="519">
        <v>19600</v>
      </c>
      <c r="D3731" s="519"/>
      <c r="E3731" s="519">
        <v>1</v>
      </c>
      <c r="F3731" s="519">
        <v>5000</v>
      </c>
      <c r="G3731" s="519"/>
      <c r="H3731" s="518"/>
      <c r="I3731" s="518"/>
      <c r="J3731" s="240"/>
      <c r="U3731" s="517" t="s">
        <v>1652</v>
      </c>
      <c r="V3731" s="519">
        <v>1</v>
      </c>
      <c r="W3731" s="519">
        <v>6700</v>
      </c>
      <c r="X3731" s="519"/>
      <c r="Y3731" s="519"/>
      <c r="Z3731" s="519"/>
      <c r="AA3731" s="240">
        <v>2</v>
      </c>
      <c r="AB3731" s="117" t="s">
        <v>1655</v>
      </c>
    </row>
    <row r="3732" spans="1:28" x14ac:dyDescent="0.25">
      <c r="A3732" s="517" t="s">
        <v>1660</v>
      </c>
      <c r="B3732" s="519">
        <v>1</v>
      </c>
      <c r="C3732" s="519">
        <v>12000</v>
      </c>
      <c r="D3732" s="519"/>
      <c r="E3732" s="519">
        <v>1</v>
      </c>
      <c r="F3732" s="519">
        <v>4000</v>
      </c>
      <c r="G3732" s="519"/>
      <c r="H3732" s="518"/>
      <c r="I3732" s="518"/>
      <c r="J3732" s="117"/>
      <c r="U3732" s="517" t="s">
        <v>1200</v>
      </c>
      <c r="V3732" s="519">
        <v>1</v>
      </c>
      <c r="W3732" s="519">
        <v>11000</v>
      </c>
      <c r="X3732" s="519"/>
      <c r="Y3732" s="519">
        <v>1</v>
      </c>
      <c r="Z3732" s="519">
        <v>4000</v>
      </c>
      <c r="AA3732" s="240">
        <v>1</v>
      </c>
      <c r="AB3732" s="117" t="s">
        <v>1656</v>
      </c>
    </row>
    <row r="3733" spans="1:28" ht="30" x14ac:dyDescent="0.25">
      <c r="A3733" s="53"/>
      <c r="B3733" s="213">
        <f>SUM(B3724:B3732)</f>
        <v>9</v>
      </c>
      <c r="C3733" s="213">
        <f>SUM(C3724:C3732)</f>
        <v>119200</v>
      </c>
      <c r="D3733" s="213">
        <f>SUM(D3724:D3732)</f>
        <v>0</v>
      </c>
      <c r="E3733" s="213">
        <v>6</v>
      </c>
      <c r="F3733" s="213">
        <v>26500</v>
      </c>
      <c r="G3733" s="213"/>
      <c r="H3733" s="213">
        <f>SUM(H3724:H3732)</f>
        <v>4</v>
      </c>
      <c r="I3733" s="213"/>
      <c r="J3733" s="213">
        <v>86800</v>
      </c>
      <c r="U3733" s="520" t="s">
        <v>1421</v>
      </c>
      <c r="V3733" s="519">
        <v>1</v>
      </c>
      <c r="W3733" s="519">
        <v>9800</v>
      </c>
      <c r="X3733" s="519"/>
      <c r="Y3733" s="519">
        <v>1</v>
      </c>
      <c r="Z3733" s="519">
        <v>4000</v>
      </c>
      <c r="AA3733" s="240">
        <v>1</v>
      </c>
      <c r="AB3733" s="117">
        <v>4500</v>
      </c>
    </row>
    <row r="3734" spans="1:28" x14ac:dyDescent="0.25">
      <c r="A3734" s="489"/>
      <c r="B3734" s="490"/>
      <c r="C3734" s="490"/>
      <c r="D3734" s="490"/>
      <c r="E3734" s="490"/>
      <c r="F3734" s="490"/>
      <c r="G3734" s="490"/>
      <c r="H3734" s="490"/>
      <c r="I3734" s="490"/>
      <c r="J3734" s="490"/>
      <c r="U3734" s="517" t="s">
        <v>1653</v>
      </c>
      <c r="V3734" s="519">
        <v>1</v>
      </c>
      <c r="W3734" s="519">
        <v>14500</v>
      </c>
      <c r="X3734" s="519"/>
      <c r="Y3734" s="519">
        <v>1</v>
      </c>
      <c r="Z3734" s="519">
        <v>4500</v>
      </c>
      <c r="AA3734" s="240"/>
      <c r="AB3734" s="117" t="s">
        <v>1657</v>
      </c>
    </row>
    <row r="3735" spans="1:28" x14ac:dyDescent="0.25">
      <c r="A3735" s="491">
        <f>C3733</f>
        <v>119200</v>
      </c>
      <c r="B3735" s="492" t="s">
        <v>38</v>
      </c>
      <c r="C3735" s="2206" t="s">
        <v>1277</v>
      </c>
      <c r="D3735" s="2206"/>
      <c r="E3735" s="2206"/>
      <c r="F3735" s="493"/>
      <c r="G3735" s="493"/>
      <c r="H3735" s="493"/>
      <c r="I3735" s="493"/>
      <c r="J3735" s="493"/>
      <c r="U3735" s="517" t="s">
        <v>1600</v>
      </c>
      <c r="V3735" s="519">
        <v>1</v>
      </c>
      <c r="W3735" s="519">
        <v>15000</v>
      </c>
      <c r="X3735" s="519"/>
      <c r="Y3735" s="519"/>
      <c r="Z3735" s="519"/>
      <c r="AA3735" s="518"/>
      <c r="AB3735" s="240"/>
    </row>
    <row r="3736" spans="1:28" x14ac:dyDescent="0.25">
      <c r="U3736" s="517" t="s">
        <v>1654</v>
      </c>
      <c r="V3736" s="519">
        <v>1</v>
      </c>
      <c r="W3736" s="519">
        <v>11000</v>
      </c>
      <c r="X3736" s="519"/>
      <c r="Y3736" s="519">
        <v>1</v>
      </c>
      <c r="Z3736" s="519">
        <v>4000</v>
      </c>
      <c r="AA3736" s="518"/>
      <c r="AB3736" s="240"/>
    </row>
    <row r="3737" spans="1:28" x14ac:dyDescent="0.25">
      <c r="U3737" s="517" t="s">
        <v>1462</v>
      </c>
      <c r="V3737" s="519">
        <v>1</v>
      </c>
      <c r="W3737" s="519">
        <v>19600</v>
      </c>
      <c r="X3737" s="519"/>
      <c r="Y3737" s="519">
        <v>1</v>
      </c>
      <c r="Z3737" s="519">
        <v>5000</v>
      </c>
      <c r="AA3737" s="518"/>
      <c r="AB3737" s="240"/>
    </row>
    <row r="3738" spans="1:28" x14ac:dyDescent="0.25">
      <c r="U3738" s="517"/>
      <c r="V3738" s="519"/>
      <c r="W3738" s="519"/>
      <c r="X3738" s="519"/>
      <c r="Y3738" s="519"/>
      <c r="Z3738" s="519"/>
      <c r="AA3738" s="518"/>
      <c r="AB3738" s="117"/>
    </row>
    <row r="3739" spans="1:28" x14ac:dyDescent="0.25">
      <c r="U3739" s="53"/>
      <c r="V3739" s="213">
        <f>SUM(V3730:V3738)</f>
        <v>8</v>
      </c>
      <c r="W3739" s="213">
        <f>SUM(W3730:W3738)</f>
        <v>107200</v>
      </c>
      <c r="X3739" s="213">
        <f>SUM(X3730:X3738)</f>
        <v>0</v>
      </c>
      <c r="Y3739" s="213">
        <v>6</v>
      </c>
      <c r="Z3739" s="213">
        <v>26500</v>
      </c>
      <c r="AA3739" s="213">
        <f>SUM(AA3730:AA3738)</f>
        <v>4</v>
      </c>
      <c r="AB3739" s="213">
        <v>86800</v>
      </c>
    </row>
    <row r="3740" spans="1:28" x14ac:dyDescent="0.25">
      <c r="U3740" s="489"/>
      <c r="V3740" s="490"/>
      <c r="W3740" s="490"/>
      <c r="X3740" s="490"/>
      <c r="Y3740" s="490"/>
      <c r="Z3740" s="490"/>
      <c r="AA3740" s="490"/>
      <c r="AB3740" s="490"/>
    </row>
    <row r="3741" spans="1:28" x14ac:dyDescent="0.25">
      <c r="U3741" s="491">
        <f>W3739</f>
        <v>107200</v>
      </c>
      <c r="V3741" s="492" t="s">
        <v>38</v>
      </c>
      <c r="W3741" s="2206" t="s">
        <v>1277</v>
      </c>
      <c r="X3741" s="2206"/>
      <c r="Y3741" s="2206"/>
      <c r="Z3741" s="493"/>
      <c r="AA3741" s="493"/>
      <c r="AB3741" s="493"/>
    </row>
    <row r="3746" spans="1:10" x14ac:dyDescent="0.25">
      <c r="A3746" s="2207" t="s">
        <v>1658</v>
      </c>
      <c r="B3746" s="2208"/>
      <c r="C3746" s="2208"/>
      <c r="D3746" s="2208"/>
      <c r="E3746" s="2208"/>
      <c r="F3746" s="2208"/>
      <c r="G3746" s="2208"/>
      <c r="H3746" s="2208"/>
      <c r="I3746" s="2208"/>
      <c r="J3746" s="2208"/>
    </row>
    <row r="3747" spans="1:10" x14ac:dyDescent="0.25">
      <c r="A3747" s="198" t="s">
        <v>14</v>
      </c>
      <c r="B3747" s="198" t="s">
        <v>5</v>
      </c>
      <c r="C3747" s="198" t="s">
        <v>10</v>
      </c>
      <c r="D3747" s="198" t="s">
        <v>11</v>
      </c>
      <c r="E3747" s="198" t="s">
        <v>753</v>
      </c>
      <c r="F3747" s="198" t="s">
        <v>27</v>
      </c>
      <c r="G3747" s="198"/>
      <c r="H3747" s="140" t="s">
        <v>33</v>
      </c>
      <c r="I3747" s="140"/>
      <c r="J3747" s="198" t="s">
        <v>32</v>
      </c>
    </row>
    <row r="3748" spans="1:10" x14ac:dyDescent="0.25">
      <c r="A3748" s="517" t="s">
        <v>1097</v>
      </c>
      <c r="B3748" s="519">
        <v>1</v>
      </c>
      <c r="C3748" s="519">
        <v>9800</v>
      </c>
      <c r="D3748" s="519"/>
      <c r="E3748" s="519">
        <v>1</v>
      </c>
      <c r="F3748" s="519">
        <v>4000</v>
      </c>
      <c r="G3748" s="519"/>
      <c r="H3748" s="240" t="s">
        <v>109</v>
      </c>
      <c r="I3748" s="240"/>
      <c r="J3748" s="117">
        <v>1400</v>
      </c>
    </row>
    <row r="3749" spans="1:10" x14ac:dyDescent="0.25">
      <c r="A3749" s="517" t="s">
        <v>1504</v>
      </c>
      <c r="B3749" s="519">
        <v>1</v>
      </c>
      <c r="C3749" s="519">
        <v>20000</v>
      </c>
      <c r="D3749" s="519"/>
      <c r="E3749" s="519">
        <v>1</v>
      </c>
      <c r="F3749" s="519">
        <v>5000</v>
      </c>
      <c r="G3749" s="519"/>
      <c r="H3749" s="240"/>
      <c r="I3749" s="240"/>
      <c r="J3749" s="117" t="s">
        <v>1659</v>
      </c>
    </row>
    <row r="3750" spans="1:10" x14ac:dyDescent="0.25">
      <c r="A3750" s="517" t="s">
        <v>1545</v>
      </c>
      <c r="B3750" s="519">
        <v>1</v>
      </c>
      <c r="C3750" s="519">
        <v>19600</v>
      </c>
      <c r="D3750" s="519"/>
      <c r="E3750" s="519">
        <v>1</v>
      </c>
      <c r="F3750" s="519">
        <v>5000</v>
      </c>
      <c r="G3750" s="519"/>
      <c r="H3750" s="240"/>
      <c r="I3750" s="240"/>
      <c r="J3750" s="117"/>
    </row>
    <row r="3751" spans="1:10" x14ac:dyDescent="0.25">
      <c r="A3751" s="520" t="s">
        <v>1409</v>
      </c>
      <c r="B3751" s="519">
        <v>1</v>
      </c>
      <c r="C3751" s="519">
        <v>14300</v>
      </c>
      <c r="D3751" s="519"/>
      <c r="E3751" s="519">
        <v>1</v>
      </c>
      <c r="F3751" s="519">
        <v>4500</v>
      </c>
      <c r="G3751" s="519"/>
      <c r="H3751" s="240"/>
      <c r="I3751" s="240"/>
      <c r="J3751" s="117"/>
    </row>
    <row r="3752" spans="1:10" x14ac:dyDescent="0.25">
      <c r="A3752" s="517" t="s">
        <v>1618</v>
      </c>
      <c r="B3752" s="519">
        <v>1</v>
      </c>
      <c r="C3752" s="519">
        <v>14000</v>
      </c>
      <c r="D3752" s="519"/>
      <c r="E3752" s="519">
        <v>1</v>
      </c>
      <c r="F3752" s="519">
        <v>2000</v>
      </c>
      <c r="G3752" s="519"/>
      <c r="H3752" s="240"/>
      <c r="I3752" s="240"/>
      <c r="J3752" s="117"/>
    </row>
    <row r="3753" spans="1:10" x14ac:dyDescent="0.25">
      <c r="A3753" s="517" t="s">
        <v>1107</v>
      </c>
      <c r="B3753" s="519">
        <v>1</v>
      </c>
      <c r="C3753" s="519">
        <v>20000</v>
      </c>
      <c r="D3753" s="519"/>
      <c r="E3753" s="519"/>
      <c r="F3753" s="519"/>
      <c r="G3753" s="519"/>
      <c r="H3753" s="518"/>
      <c r="I3753" s="518"/>
      <c r="J3753" s="240"/>
    </row>
    <row r="3754" spans="1:10" x14ac:dyDescent="0.25">
      <c r="A3754" s="517"/>
      <c r="B3754" s="519"/>
      <c r="C3754" s="519"/>
      <c r="D3754" s="519"/>
      <c r="E3754" s="519"/>
      <c r="F3754" s="519"/>
      <c r="G3754" s="519"/>
      <c r="H3754" s="518"/>
      <c r="I3754" s="518"/>
      <c r="J3754" s="240"/>
    </row>
    <row r="3755" spans="1:10" x14ac:dyDescent="0.25">
      <c r="A3755" s="517"/>
      <c r="B3755" s="519"/>
      <c r="C3755" s="519"/>
      <c r="D3755" s="519"/>
      <c r="E3755" s="519"/>
      <c r="F3755" s="519"/>
      <c r="G3755" s="519"/>
      <c r="H3755" s="518"/>
      <c r="I3755" s="518"/>
      <c r="J3755" s="240"/>
    </row>
    <row r="3756" spans="1:10" x14ac:dyDescent="0.25">
      <c r="A3756" s="517"/>
      <c r="B3756" s="519"/>
      <c r="C3756" s="519"/>
      <c r="D3756" s="519"/>
      <c r="E3756" s="519"/>
      <c r="F3756" s="519"/>
      <c r="G3756" s="519"/>
      <c r="H3756" s="518"/>
      <c r="I3756" s="518"/>
      <c r="J3756" s="117"/>
    </row>
    <row r="3757" spans="1:10" x14ac:dyDescent="0.25">
      <c r="A3757" s="53"/>
      <c r="B3757" s="213">
        <f>SUM(B3748:B3756)</f>
        <v>6</v>
      </c>
      <c r="C3757" s="213">
        <f>SUM(C3748:C3756)</f>
        <v>97700</v>
      </c>
      <c r="D3757" s="213">
        <f>SUM(D3748:D3756)</f>
        <v>0</v>
      </c>
      <c r="E3757" s="213">
        <v>5</v>
      </c>
      <c r="F3757" s="213">
        <v>20500</v>
      </c>
      <c r="G3757" s="213"/>
      <c r="H3757" s="213">
        <f>SUM(H3748:H3756)</f>
        <v>0</v>
      </c>
      <c r="I3757" s="213"/>
      <c r="J3757" s="213">
        <v>1400</v>
      </c>
    </row>
    <row r="3758" spans="1:10" x14ac:dyDescent="0.25">
      <c r="A3758" s="489"/>
      <c r="B3758" s="490"/>
      <c r="C3758" s="490"/>
      <c r="D3758" s="490"/>
      <c r="E3758" s="490"/>
      <c r="F3758" s="490"/>
      <c r="G3758" s="490"/>
      <c r="H3758" s="490"/>
      <c r="I3758" s="490"/>
      <c r="J3758" s="490"/>
    </row>
    <row r="3759" spans="1:10" x14ac:dyDescent="0.25">
      <c r="A3759" s="491">
        <f>C3757</f>
        <v>97700</v>
      </c>
      <c r="B3759" s="492" t="s">
        <v>38</v>
      </c>
      <c r="C3759" s="2206" t="s">
        <v>1277</v>
      </c>
      <c r="D3759" s="2206"/>
      <c r="E3759" s="2206"/>
      <c r="F3759" s="493"/>
      <c r="G3759" s="493"/>
      <c r="H3759" s="493"/>
      <c r="I3759" s="493"/>
      <c r="J3759" s="493"/>
    </row>
    <row r="3766" spans="1:10" x14ac:dyDescent="0.25">
      <c r="A3766" s="2207" t="s">
        <v>1661</v>
      </c>
      <c r="B3766" s="2208"/>
      <c r="C3766" s="2208"/>
      <c r="D3766" s="2208"/>
      <c r="E3766" s="2208"/>
      <c r="F3766" s="2208"/>
      <c r="G3766" s="2208"/>
      <c r="H3766" s="2208"/>
      <c r="I3766" s="2208"/>
      <c r="J3766" s="2208"/>
    </row>
    <row r="3767" spans="1:10" x14ac:dyDescent="0.25">
      <c r="A3767" s="198" t="s">
        <v>14</v>
      </c>
      <c r="B3767" s="198" t="s">
        <v>5</v>
      </c>
      <c r="C3767" s="198" t="s">
        <v>10</v>
      </c>
      <c r="D3767" s="198" t="s">
        <v>11</v>
      </c>
      <c r="E3767" s="198" t="s">
        <v>753</v>
      </c>
      <c r="F3767" s="198" t="s">
        <v>27</v>
      </c>
      <c r="G3767" s="198"/>
      <c r="H3767" s="140" t="s">
        <v>33</v>
      </c>
      <c r="I3767" s="140"/>
      <c r="J3767" s="198" t="s">
        <v>32</v>
      </c>
    </row>
    <row r="3768" spans="1:10" x14ac:dyDescent="0.25">
      <c r="A3768" s="517" t="s">
        <v>1406</v>
      </c>
      <c r="B3768" s="519">
        <v>1</v>
      </c>
      <c r="C3768" s="519">
        <v>20900</v>
      </c>
      <c r="D3768" s="519"/>
      <c r="E3768" s="519"/>
      <c r="F3768" s="519"/>
      <c r="G3768" s="519"/>
      <c r="H3768" s="240" t="s">
        <v>109</v>
      </c>
      <c r="I3768" s="240"/>
      <c r="J3768" s="117">
        <v>1400</v>
      </c>
    </row>
    <row r="3769" spans="1:10" x14ac:dyDescent="0.25">
      <c r="A3769" s="517" t="s">
        <v>1662</v>
      </c>
      <c r="B3769" s="519">
        <v>1</v>
      </c>
      <c r="C3769" s="519">
        <v>28000</v>
      </c>
      <c r="D3769" s="519"/>
      <c r="E3769" s="519">
        <v>1</v>
      </c>
      <c r="F3769" s="519">
        <v>5000</v>
      </c>
      <c r="G3769" s="519"/>
      <c r="H3769" s="240"/>
      <c r="I3769" s="240"/>
      <c r="J3769" s="117"/>
    </row>
    <row r="3770" spans="1:10" x14ac:dyDescent="0.25">
      <c r="A3770" s="517" t="s">
        <v>1447</v>
      </c>
      <c r="B3770" s="519">
        <v>1</v>
      </c>
      <c r="C3770" s="519">
        <v>9800</v>
      </c>
      <c r="D3770" s="519"/>
      <c r="E3770" s="519">
        <v>1</v>
      </c>
      <c r="F3770" s="519">
        <v>4000</v>
      </c>
      <c r="G3770" s="519"/>
      <c r="H3770" s="240"/>
      <c r="I3770" s="240"/>
      <c r="J3770" s="117"/>
    </row>
    <row r="3771" spans="1:10" x14ac:dyDescent="0.25">
      <c r="A3771" s="520" t="s">
        <v>1663</v>
      </c>
      <c r="B3771" s="519">
        <v>1</v>
      </c>
      <c r="C3771" s="519">
        <v>12000</v>
      </c>
      <c r="D3771" s="519"/>
      <c r="E3771" s="519">
        <v>1</v>
      </c>
      <c r="F3771" s="519">
        <v>4000</v>
      </c>
      <c r="G3771" s="519"/>
      <c r="H3771" s="240"/>
      <c r="I3771" s="240"/>
      <c r="J3771" s="117" t="s">
        <v>1389</v>
      </c>
    </row>
    <row r="3772" spans="1:10" x14ac:dyDescent="0.25">
      <c r="A3772" s="517"/>
      <c r="B3772" s="519"/>
      <c r="C3772" s="519"/>
      <c r="D3772" s="519"/>
      <c r="E3772" s="519"/>
      <c r="F3772" s="519"/>
      <c r="G3772" s="519"/>
      <c r="H3772" s="240"/>
      <c r="I3772" s="240"/>
      <c r="J3772" s="117"/>
    </row>
    <row r="3773" spans="1:10" x14ac:dyDescent="0.25">
      <c r="A3773" s="517"/>
      <c r="B3773" s="519"/>
      <c r="C3773" s="519"/>
      <c r="D3773" s="519"/>
      <c r="E3773" s="519"/>
      <c r="F3773" s="519"/>
      <c r="G3773" s="519"/>
      <c r="H3773" s="518"/>
      <c r="I3773" s="518"/>
      <c r="J3773" s="240"/>
    </row>
    <row r="3774" spans="1:10" x14ac:dyDescent="0.25">
      <c r="A3774" s="517"/>
      <c r="B3774" s="519"/>
      <c r="C3774" s="519"/>
      <c r="D3774" s="519"/>
      <c r="E3774" s="519"/>
      <c r="F3774" s="519"/>
      <c r="G3774" s="519"/>
      <c r="H3774" s="518"/>
      <c r="I3774" s="518"/>
      <c r="J3774" s="240"/>
    </row>
    <row r="3775" spans="1:10" x14ac:dyDescent="0.25">
      <c r="A3775" s="517"/>
      <c r="B3775" s="519"/>
      <c r="C3775" s="519"/>
      <c r="D3775" s="519"/>
      <c r="E3775" s="519"/>
      <c r="F3775" s="519"/>
      <c r="G3775" s="519"/>
      <c r="H3775" s="518"/>
      <c r="I3775" s="518"/>
      <c r="J3775" s="240"/>
    </row>
    <row r="3776" spans="1:10" x14ac:dyDescent="0.25">
      <c r="A3776" s="517"/>
      <c r="B3776" s="519"/>
      <c r="C3776" s="519"/>
      <c r="D3776" s="519"/>
      <c r="E3776" s="519"/>
      <c r="F3776" s="519"/>
      <c r="G3776" s="519"/>
      <c r="H3776" s="518"/>
      <c r="I3776" s="518"/>
      <c r="J3776" s="117"/>
    </row>
    <row r="3777" spans="1:10" x14ac:dyDescent="0.25">
      <c r="A3777" s="53"/>
      <c r="B3777" s="213">
        <f>SUM(B3768:B3776)</f>
        <v>4</v>
      </c>
      <c r="C3777" s="213">
        <f>SUM(C3768:C3776)</f>
        <v>70700</v>
      </c>
      <c r="D3777" s="213">
        <f>SUM(D3768:D3776)</f>
        <v>0</v>
      </c>
      <c r="E3777" s="213">
        <v>3</v>
      </c>
      <c r="F3777" s="213">
        <v>13000</v>
      </c>
      <c r="G3777" s="213"/>
      <c r="H3777" s="213">
        <f>SUM(H3768:H3776)</f>
        <v>0</v>
      </c>
      <c r="I3777" s="213"/>
      <c r="J3777" s="213">
        <v>1400</v>
      </c>
    </row>
    <row r="3778" spans="1:10" x14ac:dyDescent="0.25">
      <c r="A3778" s="489"/>
      <c r="B3778" s="490"/>
      <c r="C3778" s="490"/>
      <c r="D3778" s="490"/>
      <c r="E3778" s="490"/>
      <c r="F3778" s="490"/>
      <c r="G3778" s="490"/>
      <c r="H3778" s="490"/>
      <c r="I3778" s="490"/>
      <c r="J3778" s="490"/>
    </row>
    <row r="3779" spans="1:10" x14ac:dyDescent="0.25">
      <c r="A3779" s="491">
        <f>C3777</f>
        <v>70700</v>
      </c>
      <c r="B3779" s="492" t="s">
        <v>38</v>
      </c>
      <c r="C3779" s="2206" t="s">
        <v>1277</v>
      </c>
      <c r="D3779" s="2206"/>
      <c r="E3779" s="2206"/>
      <c r="F3779" s="493"/>
      <c r="G3779" s="493"/>
      <c r="H3779" s="493"/>
      <c r="I3779" s="493"/>
      <c r="J3779" s="493"/>
    </row>
    <row r="3785" spans="1:10" x14ac:dyDescent="0.25">
      <c r="A3785" s="2207" t="s">
        <v>1664</v>
      </c>
      <c r="B3785" s="2208"/>
      <c r="C3785" s="2208"/>
      <c r="D3785" s="2208"/>
      <c r="E3785" s="2208"/>
      <c r="F3785" s="2208"/>
      <c r="G3785" s="2208"/>
      <c r="H3785" s="2208"/>
      <c r="I3785" s="2208"/>
      <c r="J3785" s="2208"/>
    </row>
    <row r="3786" spans="1:10" x14ac:dyDescent="0.25">
      <c r="A3786" s="198" t="s">
        <v>14</v>
      </c>
      <c r="B3786" s="198" t="s">
        <v>5</v>
      </c>
      <c r="C3786" s="198" t="s">
        <v>10</v>
      </c>
      <c r="D3786" s="198" t="s">
        <v>11</v>
      </c>
      <c r="E3786" s="198" t="s">
        <v>753</v>
      </c>
      <c r="F3786" s="198" t="s">
        <v>27</v>
      </c>
      <c r="G3786" s="198"/>
      <c r="H3786" s="140" t="s">
        <v>33</v>
      </c>
      <c r="I3786" s="140"/>
      <c r="J3786" s="198" t="s">
        <v>32</v>
      </c>
    </row>
    <row r="3787" spans="1:10" x14ac:dyDescent="0.25">
      <c r="A3787" s="517" t="s">
        <v>1459</v>
      </c>
      <c r="B3787" s="519">
        <v>1</v>
      </c>
      <c r="C3787" s="519">
        <v>14600</v>
      </c>
      <c r="D3787" s="519"/>
      <c r="E3787" s="519">
        <v>1</v>
      </c>
      <c r="F3787" s="519">
        <v>4000</v>
      </c>
      <c r="G3787" s="519"/>
      <c r="H3787" s="240" t="s">
        <v>109</v>
      </c>
      <c r="I3787" s="240"/>
      <c r="J3787" s="117">
        <v>4900</v>
      </c>
    </row>
    <row r="3788" spans="1:10" x14ac:dyDescent="0.25">
      <c r="A3788" s="517" t="s">
        <v>1294</v>
      </c>
      <c r="B3788" s="519">
        <v>1</v>
      </c>
      <c r="C3788" s="519">
        <v>26900</v>
      </c>
      <c r="D3788" s="519"/>
      <c r="E3788" s="519"/>
      <c r="F3788" s="519"/>
      <c r="G3788" s="519"/>
      <c r="H3788" s="240">
        <v>2</v>
      </c>
      <c r="I3788" s="240"/>
      <c r="J3788" s="117" t="s">
        <v>1669</v>
      </c>
    </row>
    <row r="3789" spans="1:10" x14ac:dyDescent="0.25">
      <c r="A3789" s="517" t="s">
        <v>1292</v>
      </c>
      <c r="B3789" s="519">
        <v>1</v>
      </c>
      <c r="C3789" s="519"/>
      <c r="D3789" s="519">
        <v>20000</v>
      </c>
      <c r="E3789" s="519">
        <v>1</v>
      </c>
      <c r="F3789" s="519">
        <v>4000</v>
      </c>
      <c r="G3789" s="519"/>
      <c r="H3789" s="240"/>
      <c r="I3789" s="240"/>
      <c r="J3789" s="117" t="s">
        <v>1088</v>
      </c>
    </row>
    <row r="3790" spans="1:10" x14ac:dyDescent="0.25">
      <c r="A3790" s="520" t="s">
        <v>1447</v>
      </c>
      <c r="B3790" s="519">
        <v>1</v>
      </c>
      <c r="C3790" s="519">
        <v>9800</v>
      </c>
      <c r="D3790" s="519"/>
      <c r="E3790" s="519">
        <v>1</v>
      </c>
      <c r="F3790" s="519">
        <v>4000</v>
      </c>
      <c r="G3790" s="519"/>
      <c r="H3790" s="240">
        <v>1</v>
      </c>
      <c r="I3790" s="240"/>
      <c r="J3790" s="117">
        <v>4000</v>
      </c>
    </row>
    <row r="3791" spans="1:10" x14ac:dyDescent="0.25">
      <c r="A3791" s="517" t="s">
        <v>1665</v>
      </c>
      <c r="B3791" s="519">
        <v>1</v>
      </c>
      <c r="C3791" s="519">
        <v>13000</v>
      </c>
      <c r="D3791" s="519"/>
      <c r="E3791" s="519">
        <v>1</v>
      </c>
      <c r="F3791" s="519">
        <v>2000</v>
      </c>
      <c r="G3791" s="519"/>
      <c r="H3791" s="240">
        <v>2</v>
      </c>
      <c r="I3791" s="240"/>
      <c r="J3791" s="117" t="s">
        <v>1670</v>
      </c>
    </row>
    <row r="3792" spans="1:10" x14ac:dyDescent="0.25">
      <c r="A3792" s="517"/>
      <c r="B3792" s="519"/>
      <c r="C3792" s="519"/>
      <c r="D3792" s="519"/>
      <c r="E3792" s="519"/>
      <c r="F3792" s="519"/>
      <c r="G3792" s="519"/>
      <c r="H3792" s="518"/>
      <c r="I3792" s="518"/>
      <c r="J3792" s="240"/>
    </row>
    <row r="3793" spans="1:10" x14ac:dyDescent="0.25">
      <c r="A3793" s="517" t="s">
        <v>1643</v>
      </c>
      <c r="B3793" s="519">
        <v>2</v>
      </c>
      <c r="C3793" s="519">
        <v>102000</v>
      </c>
      <c r="D3793" s="519"/>
      <c r="E3793" s="519"/>
      <c r="F3793" s="519"/>
      <c r="G3793" s="519"/>
      <c r="H3793" s="518"/>
      <c r="I3793" s="518"/>
      <c r="J3793" s="240"/>
    </row>
    <row r="3794" spans="1:10" x14ac:dyDescent="0.25">
      <c r="A3794" s="517" t="s">
        <v>1666</v>
      </c>
      <c r="B3794" s="519">
        <v>1</v>
      </c>
      <c r="C3794" s="519">
        <v>25500</v>
      </c>
      <c r="D3794" s="519"/>
      <c r="E3794" s="519"/>
      <c r="F3794" s="519"/>
      <c r="G3794" s="519"/>
      <c r="H3794" s="518"/>
      <c r="I3794" s="518"/>
      <c r="J3794" s="240"/>
    </row>
    <row r="3795" spans="1:10" x14ac:dyDescent="0.25">
      <c r="A3795" s="517" t="s">
        <v>1667</v>
      </c>
      <c r="B3795" s="519">
        <v>1</v>
      </c>
      <c r="C3795" s="519">
        <v>19000</v>
      </c>
      <c r="D3795" s="519"/>
      <c r="E3795" s="519"/>
      <c r="F3795" s="519"/>
      <c r="G3795" s="519"/>
      <c r="H3795" s="518"/>
      <c r="I3795" s="518"/>
      <c r="J3795" s="117"/>
    </row>
    <row r="3796" spans="1:10" x14ac:dyDescent="0.25">
      <c r="A3796" s="517" t="s">
        <v>1668</v>
      </c>
      <c r="B3796" s="519">
        <v>1</v>
      </c>
      <c r="C3796" s="519"/>
      <c r="D3796" s="519">
        <v>21000</v>
      </c>
      <c r="E3796" s="519"/>
      <c r="F3796" s="519"/>
      <c r="G3796" s="519"/>
      <c r="H3796" s="518"/>
      <c r="I3796" s="518"/>
      <c r="J3796" s="117"/>
    </row>
    <row r="3797" spans="1:10" x14ac:dyDescent="0.25">
      <c r="A3797" s="517" t="s">
        <v>1343</v>
      </c>
      <c r="B3797" s="519">
        <v>1</v>
      </c>
      <c r="C3797" s="519">
        <v>14800</v>
      </c>
      <c r="D3797" s="519"/>
      <c r="E3797" s="519">
        <v>1</v>
      </c>
      <c r="F3797" s="519">
        <v>4000</v>
      </c>
      <c r="G3797" s="519"/>
      <c r="H3797" s="518"/>
      <c r="I3797" s="518"/>
      <c r="J3797" s="117"/>
    </row>
    <row r="3798" spans="1:10" x14ac:dyDescent="0.25">
      <c r="A3798" s="517" t="s">
        <v>1643</v>
      </c>
      <c r="B3798" s="519">
        <v>2</v>
      </c>
      <c r="C3798" s="519">
        <v>102000</v>
      </c>
      <c r="D3798" s="519"/>
      <c r="E3798" s="519"/>
      <c r="F3798" s="519"/>
      <c r="G3798" s="519"/>
      <c r="H3798" s="518"/>
      <c r="I3798" s="518"/>
      <c r="J3798" s="117"/>
    </row>
    <row r="3799" spans="1:10" x14ac:dyDescent="0.25">
      <c r="A3799" s="517" t="s">
        <v>1200</v>
      </c>
      <c r="B3799" s="519">
        <v>1</v>
      </c>
      <c r="C3799" s="519">
        <v>11000</v>
      </c>
      <c r="D3799" s="519"/>
      <c r="E3799" s="519">
        <v>1</v>
      </c>
      <c r="F3799" s="519">
        <v>4000</v>
      </c>
      <c r="G3799" s="519"/>
      <c r="H3799" s="518"/>
      <c r="I3799" s="518"/>
      <c r="J3799" s="117"/>
    </row>
    <row r="3800" spans="1:10" x14ac:dyDescent="0.25">
      <c r="A3800" s="517" t="s">
        <v>1475</v>
      </c>
      <c r="B3800" s="519">
        <v>1</v>
      </c>
      <c r="C3800" s="519">
        <v>39000</v>
      </c>
      <c r="D3800" s="519"/>
      <c r="E3800" s="519">
        <v>1</v>
      </c>
      <c r="F3800" s="519">
        <v>5000</v>
      </c>
      <c r="G3800" s="519"/>
      <c r="H3800" s="518"/>
      <c r="I3800" s="518"/>
      <c r="J3800" s="117"/>
    </row>
    <row r="3801" spans="1:10" x14ac:dyDescent="0.25">
      <c r="A3801" s="517" t="s">
        <v>1490</v>
      </c>
      <c r="B3801" s="519">
        <v>1</v>
      </c>
      <c r="C3801" s="519">
        <v>27000</v>
      </c>
      <c r="D3801" s="519"/>
      <c r="E3801" s="519"/>
      <c r="F3801" s="519"/>
      <c r="G3801" s="519"/>
      <c r="H3801" s="518"/>
      <c r="I3801" s="518"/>
      <c r="J3801" s="117"/>
    </row>
    <row r="3802" spans="1:10" x14ac:dyDescent="0.25">
      <c r="A3802" s="53"/>
      <c r="B3802" s="213">
        <f>SUM(B3787:B3801)</f>
        <v>16</v>
      </c>
      <c r="C3802" s="213">
        <f>SUM(C3787:C3801)</f>
        <v>404600</v>
      </c>
      <c r="D3802" s="213">
        <f>SUM(D3787:D3798)</f>
        <v>41000</v>
      </c>
      <c r="E3802" s="213">
        <v>8</v>
      </c>
      <c r="F3802" s="213">
        <v>31000</v>
      </c>
      <c r="G3802" s="213"/>
      <c r="H3802" s="213">
        <f>SUM(H3787:H3798)</f>
        <v>5</v>
      </c>
      <c r="I3802" s="213"/>
      <c r="J3802" s="213">
        <v>25900</v>
      </c>
    </row>
    <row r="3803" spans="1:10" x14ac:dyDescent="0.25">
      <c r="A3803" s="489"/>
      <c r="B3803" s="490"/>
      <c r="C3803" s="490"/>
      <c r="D3803" s="490"/>
      <c r="E3803" s="490"/>
      <c r="F3803" s="490"/>
      <c r="G3803" s="490"/>
      <c r="H3803" s="490"/>
      <c r="I3803" s="490"/>
      <c r="J3803" s="490"/>
    </row>
    <row r="3804" spans="1:10" x14ac:dyDescent="0.25">
      <c r="A3804" s="491">
        <f>C3802</f>
        <v>404600</v>
      </c>
      <c r="B3804" s="492" t="s">
        <v>38</v>
      </c>
      <c r="C3804" s="2206" t="s">
        <v>1277</v>
      </c>
      <c r="D3804" s="2206"/>
      <c r="E3804" s="2206"/>
      <c r="F3804" s="493"/>
      <c r="G3804" s="493"/>
      <c r="H3804" s="493"/>
      <c r="I3804" s="493"/>
      <c r="J3804" s="493"/>
    </row>
    <row r="3813" spans="1:10" x14ac:dyDescent="0.25">
      <c r="A3813" s="2207" t="s">
        <v>1671</v>
      </c>
      <c r="B3813" s="2208"/>
      <c r="C3813" s="2208"/>
      <c r="D3813" s="2208"/>
      <c r="E3813" s="2208"/>
      <c r="F3813" s="2208"/>
      <c r="G3813" s="2208"/>
      <c r="H3813" s="2208"/>
      <c r="I3813" s="2208"/>
      <c r="J3813" s="2208"/>
    </row>
    <row r="3814" spans="1:10" x14ac:dyDescent="0.25">
      <c r="A3814" s="198" t="s">
        <v>14</v>
      </c>
      <c r="B3814" s="198" t="s">
        <v>5</v>
      </c>
      <c r="C3814" s="198" t="s">
        <v>10</v>
      </c>
      <c r="D3814" s="198" t="s">
        <v>11</v>
      </c>
      <c r="E3814" s="198" t="s">
        <v>753</v>
      </c>
      <c r="F3814" s="198" t="s">
        <v>27</v>
      </c>
      <c r="G3814" s="198"/>
      <c r="H3814" s="140" t="s">
        <v>33</v>
      </c>
      <c r="I3814" s="140"/>
      <c r="J3814" s="198" t="s">
        <v>32</v>
      </c>
    </row>
    <row r="3815" spans="1:10" x14ac:dyDescent="0.25">
      <c r="A3815" s="517" t="s">
        <v>1196</v>
      </c>
      <c r="B3815" s="519">
        <v>1</v>
      </c>
      <c r="C3815" s="519">
        <v>13100</v>
      </c>
      <c r="D3815" s="519"/>
      <c r="E3815" s="519">
        <v>1</v>
      </c>
      <c r="F3815" s="519">
        <v>3000</v>
      </c>
      <c r="G3815" s="519"/>
      <c r="H3815" s="240" t="s">
        <v>109</v>
      </c>
      <c r="I3815" s="240"/>
      <c r="J3815" s="117">
        <v>4900</v>
      </c>
    </row>
    <row r="3816" spans="1:10" x14ac:dyDescent="0.25">
      <c r="A3816" s="517" t="s">
        <v>1100</v>
      </c>
      <c r="B3816" s="519">
        <v>1</v>
      </c>
      <c r="C3816" s="519">
        <v>13800</v>
      </c>
      <c r="D3816" s="519"/>
      <c r="E3816" s="519"/>
      <c r="F3816" s="519"/>
      <c r="G3816" s="519"/>
      <c r="H3816" s="240">
        <v>1</v>
      </c>
      <c r="I3816" s="240"/>
      <c r="J3816" s="117">
        <v>4000</v>
      </c>
    </row>
    <row r="3817" spans="1:10" x14ac:dyDescent="0.25">
      <c r="A3817" s="517" t="s">
        <v>1672</v>
      </c>
      <c r="B3817" s="519">
        <v>1</v>
      </c>
      <c r="C3817" s="519">
        <v>14000</v>
      </c>
      <c r="D3817" s="519"/>
      <c r="E3817" s="519"/>
      <c r="F3817" s="519"/>
      <c r="G3817" s="519"/>
      <c r="H3817" s="240">
        <v>1</v>
      </c>
      <c r="I3817" s="240"/>
      <c r="J3817" s="117">
        <v>4500</v>
      </c>
    </row>
    <row r="3818" spans="1:10" x14ac:dyDescent="0.25">
      <c r="A3818" s="520" t="s">
        <v>1097</v>
      </c>
      <c r="B3818" s="519">
        <v>1</v>
      </c>
      <c r="C3818" s="519">
        <v>9300</v>
      </c>
      <c r="D3818" s="519"/>
      <c r="E3818" s="519">
        <v>1</v>
      </c>
      <c r="F3818" s="519">
        <v>4500</v>
      </c>
      <c r="G3818" s="519"/>
      <c r="H3818" s="240"/>
      <c r="I3818" s="240"/>
      <c r="J3818" s="117" t="s">
        <v>1675</v>
      </c>
    </row>
    <row r="3819" spans="1:10" x14ac:dyDescent="0.25">
      <c r="A3819" s="517" t="s">
        <v>1673</v>
      </c>
      <c r="B3819" s="519">
        <v>1</v>
      </c>
      <c r="C3819" s="519"/>
      <c r="D3819" s="519">
        <v>15000</v>
      </c>
      <c r="E3819" s="519"/>
      <c r="F3819" s="519"/>
      <c r="G3819" s="519"/>
      <c r="H3819" s="240"/>
      <c r="I3819" s="240"/>
      <c r="J3819" s="117" t="s">
        <v>1088</v>
      </c>
    </row>
    <row r="3820" spans="1:10" x14ac:dyDescent="0.25">
      <c r="A3820" s="517" t="s">
        <v>1674</v>
      </c>
      <c r="B3820" s="519">
        <v>1</v>
      </c>
      <c r="C3820" s="519">
        <v>21900</v>
      </c>
      <c r="D3820" s="519"/>
      <c r="E3820" s="519">
        <v>1</v>
      </c>
      <c r="F3820" s="519">
        <v>5000</v>
      </c>
      <c r="G3820" s="519"/>
      <c r="H3820" s="240">
        <v>1</v>
      </c>
      <c r="I3820" s="240"/>
      <c r="J3820" s="240">
        <v>5000</v>
      </c>
    </row>
    <row r="3821" spans="1:10" x14ac:dyDescent="0.25">
      <c r="A3821" s="517" t="s">
        <v>1301</v>
      </c>
      <c r="B3821" s="519">
        <v>1</v>
      </c>
      <c r="C3821" s="519">
        <v>35000</v>
      </c>
      <c r="D3821" s="519"/>
      <c r="E3821" s="519"/>
      <c r="F3821" s="519"/>
      <c r="G3821" s="519"/>
      <c r="H3821" s="518"/>
      <c r="I3821" s="518"/>
      <c r="J3821" s="240"/>
    </row>
    <row r="3822" spans="1:10" x14ac:dyDescent="0.25">
      <c r="A3822" s="517" t="s">
        <v>1403</v>
      </c>
      <c r="B3822" s="519">
        <v>1</v>
      </c>
      <c r="C3822" s="519">
        <v>12500</v>
      </c>
      <c r="D3822" s="519"/>
      <c r="E3822" s="519">
        <v>1</v>
      </c>
      <c r="F3822" s="519">
        <v>4000</v>
      </c>
      <c r="G3822" s="519"/>
      <c r="H3822" s="518"/>
      <c r="I3822" s="518"/>
      <c r="J3822" s="240"/>
    </row>
    <row r="3823" spans="1:10" x14ac:dyDescent="0.25">
      <c r="A3823" s="517" t="s">
        <v>1192</v>
      </c>
      <c r="B3823" s="519">
        <v>1</v>
      </c>
      <c r="C3823" s="519">
        <v>12000</v>
      </c>
      <c r="D3823" s="519"/>
      <c r="E3823" s="519">
        <v>1</v>
      </c>
      <c r="F3823" s="519">
        <v>4000</v>
      </c>
      <c r="G3823" s="519"/>
      <c r="H3823" s="518"/>
      <c r="I3823" s="518"/>
      <c r="J3823" s="117"/>
    </row>
    <row r="3824" spans="1:10" x14ac:dyDescent="0.25">
      <c r="A3824" s="517"/>
      <c r="B3824" s="519"/>
      <c r="C3824" s="519"/>
      <c r="D3824" s="519"/>
      <c r="E3824" s="519"/>
      <c r="F3824" s="519"/>
      <c r="G3824" s="519"/>
      <c r="H3824" s="518"/>
      <c r="I3824" s="518"/>
      <c r="J3824" s="117"/>
    </row>
    <row r="3825" spans="1:10" x14ac:dyDescent="0.25">
      <c r="A3825" s="53"/>
      <c r="B3825" s="213">
        <f>SUM(B3815:B3824)</f>
        <v>9</v>
      </c>
      <c r="C3825" s="213">
        <f>SUM(C3815:C3824)</f>
        <v>131600</v>
      </c>
      <c r="D3825" s="213">
        <f>SUM(D3815:D3824)</f>
        <v>15000</v>
      </c>
      <c r="E3825" s="213">
        <v>5</v>
      </c>
      <c r="F3825" s="213">
        <v>20500</v>
      </c>
      <c r="G3825" s="213"/>
      <c r="H3825" s="213">
        <f>SUM(H3815:H3824)</f>
        <v>3</v>
      </c>
      <c r="I3825" s="213"/>
      <c r="J3825" s="213">
        <v>18400</v>
      </c>
    </row>
    <row r="3826" spans="1:10" x14ac:dyDescent="0.25">
      <c r="A3826" s="489"/>
      <c r="B3826" s="490"/>
      <c r="C3826" s="490"/>
      <c r="D3826" s="490"/>
      <c r="E3826" s="490"/>
      <c r="F3826" s="490"/>
      <c r="G3826" s="490"/>
      <c r="H3826" s="490"/>
      <c r="I3826" s="490"/>
      <c r="J3826" s="490"/>
    </row>
    <row r="3827" spans="1:10" x14ac:dyDescent="0.25">
      <c r="A3827" s="491">
        <f>C3825</f>
        <v>131600</v>
      </c>
      <c r="B3827" s="492" t="s">
        <v>38</v>
      </c>
      <c r="C3827" s="2206" t="s">
        <v>1277</v>
      </c>
      <c r="D3827" s="2206"/>
      <c r="E3827" s="2206"/>
      <c r="F3827" s="493"/>
      <c r="G3827" s="493"/>
      <c r="H3827" s="493"/>
      <c r="I3827" s="493"/>
      <c r="J3827" s="493"/>
    </row>
    <row r="3834" spans="1:10" x14ac:dyDescent="0.25">
      <c r="A3834" s="2207" t="s">
        <v>1676</v>
      </c>
      <c r="B3834" s="2208"/>
      <c r="C3834" s="2208"/>
      <c r="D3834" s="2208"/>
      <c r="E3834" s="2208"/>
      <c r="F3834" s="2208"/>
      <c r="G3834" s="2208"/>
      <c r="H3834" s="2208"/>
      <c r="I3834" s="2208"/>
      <c r="J3834" s="2208"/>
    </row>
    <row r="3835" spans="1:10" x14ac:dyDescent="0.25">
      <c r="A3835" s="198" t="s">
        <v>14</v>
      </c>
      <c r="B3835" s="198" t="s">
        <v>5</v>
      </c>
      <c r="C3835" s="198" t="s">
        <v>10</v>
      </c>
      <c r="D3835" s="198" t="s">
        <v>11</v>
      </c>
      <c r="E3835" s="198" t="s">
        <v>753</v>
      </c>
      <c r="F3835" s="198" t="s">
        <v>27</v>
      </c>
      <c r="G3835" s="198"/>
      <c r="H3835" s="140" t="s">
        <v>33</v>
      </c>
      <c r="I3835" s="140"/>
      <c r="J3835" s="198" t="s">
        <v>32</v>
      </c>
    </row>
    <row r="3836" spans="1:10" x14ac:dyDescent="0.25">
      <c r="A3836" s="517" t="s">
        <v>1100</v>
      </c>
      <c r="B3836" s="519">
        <v>1</v>
      </c>
      <c r="C3836" s="519">
        <v>9800</v>
      </c>
      <c r="D3836" s="519"/>
      <c r="E3836" s="519">
        <v>1</v>
      </c>
      <c r="F3836" s="519">
        <v>4000</v>
      </c>
      <c r="G3836" s="519"/>
      <c r="H3836" s="240" t="s">
        <v>109</v>
      </c>
      <c r="I3836" s="240"/>
      <c r="J3836" s="117">
        <v>4200</v>
      </c>
    </row>
    <row r="3837" spans="1:10" x14ac:dyDescent="0.25">
      <c r="A3837" s="517" t="s">
        <v>1462</v>
      </c>
      <c r="B3837" s="519">
        <v>1</v>
      </c>
      <c r="C3837" s="519">
        <v>14600</v>
      </c>
      <c r="D3837" s="519"/>
      <c r="E3837" s="519">
        <v>2</v>
      </c>
      <c r="F3837" s="519">
        <v>10000</v>
      </c>
      <c r="G3837" s="519"/>
      <c r="H3837" s="240"/>
      <c r="I3837" s="240"/>
      <c r="J3837" s="117" t="s">
        <v>1678</v>
      </c>
    </row>
    <row r="3838" spans="1:10" x14ac:dyDescent="0.25">
      <c r="A3838" s="517" t="s">
        <v>1621</v>
      </c>
      <c r="B3838" s="519">
        <v>1</v>
      </c>
      <c r="C3838" s="519">
        <v>22000</v>
      </c>
      <c r="D3838" s="519"/>
      <c r="E3838" s="519">
        <v>1</v>
      </c>
      <c r="F3838" s="519">
        <v>5000</v>
      </c>
      <c r="G3838" s="519"/>
      <c r="H3838" s="240"/>
      <c r="I3838" s="240"/>
      <c r="J3838" s="117" t="s">
        <v>1681</v>
      </c>
    </row>
    <row r="3839" spans="1:10" x14ac:dyDescent="0.25">
      <c r="A3839" s="520" t="s">
        <v>1343</v>
      </c>
      <c r="B3839" s="519">
        <v>1</v>
      </c>
      <c r="C3839" s="519">
        <v>18800</v>
      </c>
      <c r="D3839" s="519"/>
      <c r="E3839" s="519"/>
      <c r="F3839" s="519"/>
      <c r="G3839" s="519"/>
      <c r="H3839" s="240">
        <v>7</v>
      </c>
      <c r="I3839" s="240"/>
      <c r="J3839" s="117" t="s">
        <v>1679</v>
      </c>
    </row>
    <row r="3840" spans="1:10" x14ac:dyDescent="0.25">
      <c r="A3840" s="517" t="s">
        <v>1409</v>
      </c>
      <c r="B3840" s="519">
        <v>1</v>
      </c>
      <c r="C3840" s="519">
        <v>18800</v>
      </c>
      <c r="D3840" s="519"/>
      <c r="E3840" s="519"/>
      <c r="F3840" s="519"/>
      <c r="G3840" s="519"/>
      <c r="H3840" s="240"/>
      <c r="I3840" s="240"/>
      <c r="J3840" s="117" t="s">
        <v>1680</v>
      </c>
    </row>
    <row r="3841" spans="1:10" x14ac:dyDescent="0.25">
      <c r="A3841" s="517" t="s">
        <v>1677</v>
      </c>
      <c r="B3841" s="519">
        <v>1</v>
      </c>
      <c r="C3841" s="519">
        <v>22000</v>
      </c>
      <c r="D3841" s="519"/>
      <c r="E3841" s="519"/>
      <c r="F3841" s="519"/>
      <c r="G3841" s="519"/>
      <c r="H3841" s="240"/>
      <c r="I3841" s="240"/>
      <c r="J3841" s="240"/>
    </row>
    <row r="3842" spans="1:10" x14ac:dyDescent="0.25">
      <c r="A3842" s="517" t="s">
        <v>1552</v>
      </c>
      <c r="B3842" s="519">
        <v>2</v>
      </c>
      <c r="C3842" s="519">
        <v>42000</v>
      </c>
      <c r="D3842" s="519"/>
      <c r="E3842" s="519"/>
      <c r="F3842" s="519"/>
      <c r="G3842" s="519"/>
      <c r="H3842" s="518"/>
      <c r="I3842" s="518"/>
      <c r="J3842" s="240"/>
    </row>
    <row r="3843" spans="1:10" x14ac:dyDescent="0.25">
      <c r="A3843" s="517" t="s">
        <v>1541</v>
      </c>
      <c r="B3843" s="519">
        <v>2</v>
      </c>
      <c r="C3843" s="519">
        <v>106000</v>
      </c>
      <c r="D3843" s="519"/>
      <c r="E3843" s="519">
        <v>1</v>
      </c>
      <c r="F3843" s="519">
        <v>10000</v>
      </c>
      <c r="G3843" s="519"/>
      <c r="H3843" s="518"/>
      <c r="I3843" s="518"/>
      <c r="J3843" s="240">
        <v>100</v>
      </c>
    </row>
    <row r="3844" spans="1:10" x14ac:dyDescent="0.25">
      <c r="A3844" s="517"/>
      <c r="B3844" s="519"/>
      <c r="C3844" s="519"/>
      <c r="D3844" s="519"/>
      <c r="E3844" s="519"/>
      <c r="F3844" s="519"/>
      <c r="G3844" s="519"/>
      <c r="H3844" s="518"/>
      <c r="I3844" s="518"/>
      <c r="J3844" s="117"/>
    </row>
    <row r="3845" spans="1:10" x14ac:dyDescent="0.25">
      <c r="A3845" s="517"/>
      <c r="B3845" s="519"/>
      <c r="C3845" s="519"/>
      <c r="D3845" s="519"/>
      <c r="E3845" s="519"/>
      <c r="F3845" s="519"/>
      <c r="G3845" s="519"/>
      <c r="H3845" s="518"/>
      <c r="I3845" s="518"/>
      <c r="J3845" s="117"/>
    </row>
    <row r="3846" spans="1:10" x14ac:dyDescent="0.25">
      <c r="A3846" s="53"/>
      <c r="B3846" s="213">
        <f>SUM(B3836:B3845)</f>
        <v>10</v>
      </c>
      <c r="C3846" s="213">
        <f>SUM(C3836:C3845)</f>
        <v>254000</v>
      </c>
      <c r="D3846" s="213">
        <f>SUM(D3836:D3845)</f>
        <v>0</v>
      </c>
      <c r="E3846" s="213">
        <v>4</v>
      </c>
      <c r="F3846" s="213">
        <v>29000</v>
      </c>
      <c r="G3846" s="213"/>
      <c r="H3846" s="213">
        <f>SUM(H3836:H3845)</f>
        <v>7</v>
      </c>
      <c r="I3846" s="213"/>
      <c r="J3846" s="213">
        <v>67200</v>
      </c>
    </row>
    <row r="3847" spans="1:10" x14ac:dyDescent="0.25">
      <c r="A3847" s="489"/>
      <c r="B3847" s="490"/>
      <c r="C3847" s="490"/>
      <c r="D3847" s="490"/>
      <c r="E3847" s="490"/>
      <c r="F3847" s="490"/>
      <c r="G3847" s="490"/>
      <c r="H3847" s="490"/>
      <c r="I3847" s="490"/>
      <c r="J3847" s="490"/>
    </row>
    <row r="3848" spans="1:10" x14ac:dyDescent="0.25">
      <c r="A3848" s="491">
        <f>C3846</f>
        <v>254000</v>
      </c>
      <c r="B3848" s="492" t="s">
        <v>38</v>
      </c>
      <c r="C3848" s="2206" t="s">
        <v>1277</v>
      </c>
      <c r="D3848" s="2206"/>
      <c r="E3848" s="2206"/>
      <c r="F3848" s="493"/>
      <c r="G3848" s="493"/>
      <c r="H3848" s="493"/>
      <c r="I3848" s="493"/>
      <c r="J3848" s="493"/>
    </row>
    <row r="3853" spans="1:10" x14ac:dyDescent="0.25">
      <c r="A3853" s="2207" t="s">
        <v>1682</v>
      </c>
      <c r="B3853" s="2208"/>
      <c r="C3853" s="2208"/>
      <c r="D3853" s="2208"/>
      <c r="E3853" s="2208"/>
      <c r="F3853" s="2208"/>
      <c r="G3853" s="2208"/>
      <c r="H3853" s="2208"/>
      <c r="I3853" s="2208"/>
      <c r="J3853" s="2208"/>
    </row>
    <row r="3854" spans="1:10" x14ac:dyDescent="0.25">
      <c r="A3854" s="198" t="s">
        <v>14</v>
      </c>
      <c r="B3854" s="198" t="s">
        <v>5</v>
      </c>
      <c r="C3854" s="198" t="s">
        <v>10</v>
      </c>
      <c r="D3854" s="198" t="s">
        <v>11</v>
      </c>
      <c r="E3854" s="198" t="s">
        <v>753</v>
      </c>
      <c r="F3854" s="198" t="s">
        <v>27</v>
      </c>
      <c r="G3854" s="198"/>
      <c r="H3854" s="140" t="s">
        <v>33</v>
      </c>
      <c r="I3854" s="140"/>
      <c r="J3854" s="198" t="s">
        <v>32</v>
      </c>
    </row>
    <row r="3855" spans="1:10" x14ac:dyDescent="0.25">
      <c r="A3855" s="517" t="s">
        <v>1683</v>
      </c>
      <c r="B3855" s="519">
        <v>1</v>
      </c>
      <c r="C3855" s="519">
        <v>19600</v>
      </c>
      <c r="D3855" s="519"/>
      <c r="E3855" s="519">
        <v>1</v>
      </c>
      <c r="F3855" s="519">
        <v>5000</v>
      </c>
      <c r="G3855" s="519"/>
      <c r="H3855" s="240" t="s">
        <v>879</v>
      </c>
      <c r="I3855" s="240"/>
      <c r="J3855" s="117">
        <v>2100</v>
      </c>
    </row>
    <row r="3856" spans="1:10" x14ac:dyDescent="0.25">
      <c r="A3856" s="517" t="s">
        <v>1434</v>
      </c>
      <c r="B3856" s="519">
        <v>1</v>
      </c>
      <c r="C3856" s="519">
        <v>18800</v>
      </c>
      <c r="D3856" s="519"/>
      <c r="E3856" s="519"/>
      <c r="F3856" s="519"/>
      <c r="G3856" s="519"/>
      <c r="H3856" s="240">
        <v>1</v>
      </c>
      <c r="I3856" s="240"/>
      <c r="J3856" s="117">
        <v>4500</v>
      </c>
    </row>
    <row r="3857" spans="1:10" x14ac:dyDescent="0.25">
      <c r="A3857" s="517" t="s">
        <v>1192</v>
      </c>
      <c r="B3857" s="519">
        <v>1</v>
      </c>
      <c r="C3857" s="519">
        <v>16000</v>
      </c>
      <c r="D3857" s="519"/>
      <c r="E3857" s="519"/>
      <c r="F3857" s="519"/>
      <c r="G3857" s="519"/>
      <c r="H3857" s="240"/>
      <c r="I3857" s="240"/>
      <c r="J3857" s="117"/>
    </row>
    <row r="3858" spans="1:10" x14ac:dyDescent="0.25">
      <c r="A3858" s="520" t="s">
        <v>1343</v>
      </c>
      <c r="B3858" s="519">
        <v>1</v>
      </c>
      <c r="C3858" s="519">
        <v>14300</v>
      </c>
      <c r="D3858" s="519"/>
      <c r="E3858" s="519">
        <v>1</v>
      </c>
      <c r="F3858" s="519">
        <v>4500</v>
      </c>
      <c r="G3858" s="519"/>
      <c r="H3858" s="240"/>
      <c r="I3858" s="240"/>
      <c r="J3858" s="117"/>
    </row>
    <row r="3859" spans="1:10" x14ac:dyDescent="0.25">
      <c r="A3859" s="517" t="s">
        <v>1684</v>
      </c>
      <c r="B3859" s="519">
        <v>1</v>
      </c>
      <c r="C3859" s="519">
        <v>15500</v>
      </c>
      <c r="D3859" s="519">
        <v>16000</v>
      </c>
      <c r="E3859" s="519"/>
      <c r="F3859" s="519"/>
      <c r="G3859" s="519"/>
      <c r="H3859" s="240"/>
      <c r="I3859" s="240"/>
      <c r="J3859" s="117" t="s">
        <v>1157</v>
      </c>
    </row>
    <row r="3860" spans="1:10" x14ac:dyDescent="0.25">
      <c r="A3860" s="517" t="s">
        <v>1503</v>
      </c>
      <c r="B3860" s="519">
        <v>1</v>
      </c>
      <c r="C3860" s="519">
        <v>32000</v>
      </c>
      <c r="D3860" s="519"/>
      <c r="E3860" s="519"/>
      <c r="F3860" s="519"/>
      <c r="G3860" s="519"/>
      <c r="H3860" s="518"/>
      <c r="I3860" s="518"/>
      <c r="J3860" s="240"/>
    </row>
    <row r="3861" spans="1:10" x14ac:dyDescent="0.25">
      <c r="A3861" s="517" t="s">
        <v>1685</v>
      </c>
      <c r="B3861" s="519">
        <v>1</v>
      </c>
      <c r="C3861" s="519">
        <v>12000</v>
      </c>
      <c r="D3861" s="519"/>
      <c r="E3861" s="519">
        <v>1</v>
      </c>
      <c r="F3861" s="519">
        <v>4500</v>
      </c>
      <c r="G3861" s="519"/>
      <c r="H3861" s="518"/>
      <c r="I3861" s="518"/>
      <c r="J3861" s="240"/>
    </row>
    <row r="3862" spans="1:10" x14ac:dyDescent="0.25">
      <c r="A3862" s="517" t="s">
        <v>1301</v>
      </c>
      <c r="B3862" s="519">
        <v>1</v>
      </c>
      <c r="C3862" s="519">
        <v>35000</v>
      </c>
      <c r="D3862" s="519"/>
      <c r="E3862" s="519"/>
      <c r="F3862" s="519"/>
      <c r="G3862" s="519"/>
      <c r="H3862" s="518"/>
      <c r="I3862" s="518"/>
      <c r="J3862" s="240"/>
    </row>
    <row r="3863" spans="1:10" x14ac:dyDescent="0.25">
      <c r="A3863" s="517" t="s">
        <v>1097</v>
      </c>
      <c r="B3863" s="519">
        <v>1</v>
      </c>
      <c r="C3863" s="519"/>
      <c r="D3863" s="519">
        <v>13800</v>
      </c>
      <c r="E3863" s="519"/>
      <c r="F3863" s="519"/>
      <c r="G3863" s="519"/>
      <c r="H3863" s="518"/>
      <c r="I3863" s="518"/>
      <c r="J3863" s="117"/>
    </row>
    <row r="3864" spans="1:10" x14ac:dyDescent="0.25">
      <c r="A3864" s="517" t="s">
        <v>1509</v>
      </c>
      <c r="B3864" s="519">
        <v>1</v>
      </c>
      <c r="C3864" s="519">
        <v>24600</v>
      </c>
      <c r="D3864" s="519"/>
      <c r="E3864" s="519"/>
      <c r="F3864" s="519"/>
      <c r="G3864" s="519"/>
      <c r="H3864" s="518"/>
      <c r="I3864" s="518"/>
      <c r="J3864" s="117"/>
    </row>
    <row r="3865" spans="1:10" x14ac:dyDescent="0.25">
      <c r="A3865" s="517" t="s">
        <v>1403</v>
      </c>
      <c r="B3865" s="519">
        <v>1</v>
      </c>
      <c r="C3865" s="519">
        <v>13500</v>
      </c>
      <c r="D3865" s="519"/>
      <c r="E3865" s="519">
        <v>1</v>
      </c>
      <c r="F3865" s="519">
        <v>4000</v>
      </c>
      <c r="G3865" s="519"/>
      <c r="H3865" s="518"/>
      <c r="I3865" s="518"/>
      <c r="J3865" s="117" t="s">
        <v>1389</v>
      </c>
    </row>
    <row r="3866" spans="1:10" x14ac:dyDescent="0.25">
      <c r="A3866" s="517" t="s">
        <v>1644</v>
      </c>
      <c r="B3866" s="519">
        <v>1</v>
      </c>
      <c r="C3866" s="519"/>
      <c r="D3866" s="519">
        <v>7000</v>
      </c>
      <c r="E3866" s="519">
        <v>2</v>
      </c>
      <c r="F3866" s="519">
        <v>8500</v>
      </c>
      <c r="G3866" s="519"/>
      <c r="H3866" s="518"/>
      <c r="I3866" s="518"/>
      <c r="J3866" s="117" t="s">
        <v>1686</v>
      </c>
    </row>
    <row r="3867" spans="1:10" x14ac:dyDescent="0.25">
      <c r="A3867" s="517"/>
      <c r="B3867" s="519"/>
      <c r="C3867" s="519"/>
      <c r="D3867" s="519"/>
      <c r="E3867" s="519"/>
      <c r="F3867" s="519"/>
      <c r="G3867" s="519"/>
      <c r="H3867" s="518"/>
      <c r="I3867" s="518"/>
      <c r="J3867" s="117"/>
    </row>
    <row r="3868" spans="1:10" x14ac:dyDescent="0.25">
      <c r="A3868" s="517"/>
      <c r="B3868" s="519"/>
      <c r="C3868" s="519"/>
      <c r="D3868" s="519"/>
      <c r="E3868" s="519"/>
      <c r="F3868" s="519"/>
      <c r="G3868" s="519"/>
      <c r="H3868" s="518"/>
      <c r="I3868" s="518"/>
      <c r="J3868" s="117"/>
    </row>
    <row r="3869" spans="1:10" x14ac:dyDescent="0.25">
      <c r="A3869" s="517"/>
      <c r="B3869" s="519"/>
      <c r="C3869" s="519"/>
      <c r="D3869" s="519"/>
      <c r="E3869" s="519"/>
      <c r="F3869" s="519"/>
      <c r="G3869" s="519"/>
      <c r="H3869" s="518"/>
      <c r="I3869" s="518"/>
      <c r="J3869" s="117"/>
    </row>
    <row r="3870" spans="1:10" x14ac:dyDescent="0.25">
      <c r="A3870" s="53"/>
      <c r="B3870" s="213">
        <f>SUM(B3855:B3869)</f>
        <v>12</v>
      </c>
      <c r="C3870" s="213">
        <f>SUM(C3855:C3869)</f>
        <v>201300</v>
      </c>
      <c r="D3870" s="213">
        <f>SUM(D3855:D3866)</f>
        <v>36800</v>
      </c>
      <c r="E3870" s="213">
        <v>6</v>
      </c>
      <c r="F3870" s="213">
        <v>26500</v>
      </c>
      <c r="G3870" s="213"/>
      <c r="H3870" s="213">
        <f>SUM(H3855:H3866)</f>
        <v>1</v>
      </c>
      <c r="I3870" s="213"/>
      <c r="J3870" s="213">
        <v>6600</v>
      </c>
    </row>
    <row r="3871" spans="1:10" x14ac:dyDescent="0.25">
      <c r="A3871" s="489"/>
      <c r="B3871" s="490"/>
      <c r="C3871" s="490"/>
      <c r="D3871" s="490"/>
      <c r="E3871" s="490"/>
      <c r="F3871" s="490"/>
      <c r="G3871" s="490"/>
      <c r="H3871" s="490"/>
      <c r="I3871" s="490"/>
      <c r="J3871" s="490"/>
    </row>
    <row r="3872" spans="1:10" x14ac:dyDescent="0.25">
      <c r="A3872" s="491">
        <f>C3870</f>
        <v>201300</v>
      </c>
      <c r="B3872" s="492" t="s">
        <v>38</v>
      </c>
      <c r="C3872" s="2206" t="s">
        <v>1277</v>
      </c>
      <c r="D3872" s="2206"/>
      <c r="E3872" s="2206"/>
      <c r="F3872" s="493"/>
      <c r="G3872" s="493"/>
      <c r="H3872" s="493"/>
      <c r="I3872" s="493"/>
      <c r="J3872" s="493"/>
    </row>
    <row r="3879" spans="1:10" x14ac:dyDescent="0.25">
      <c r="A3879" s="2207" t="s">
        <v>1687</v>
      </c>
      <c r="B3879" s="2208"/>
      <c r="C3879" s="2208"/>
      <c r="D3879" s="2208"/>
      <c r="E3879" s="2208"/>
      <c r="F3879" s="2208"/>
      <c r="G3879" s="2208"/>
      <c r="H3879" s="2208"/>
      <c r="I3879" s="2208"/>
      <c r="J3879" s="2208"/>
    </row>
    <row r="3880" spans="1:10" x14ac:dyDescent="0.25">
      <c r="A3880" s="198" t="s">
        <v>14</v>
      </c>
      <c r="B3880" s="198" t="s">
        <v>5</v>
      </c>
      <c r="C3880" s="198" t="s">
        <v>10</v>
      </c>
      <c r="D3880" s="198" t="s">
        <v>11</v>
      </c>
      <c r="E3880" s="198" t="s">
        <v>753</v>
      </c>
      <c r="F3880" s="198" t="s">
        <v>27</v>
      </c>
      <c r="G3880" s="198"/>
      <c r="H3880" s="140" t="s">
        <v>33</v>
      </c>
      <c r="I3880" s="140"/>
      <c r="J3880" s="198" t="s">
        <v>32</v>
      </c>
    </row>
    <row r="3881" spans="1:10" x14ac:dyDescent="0.25">
      <c r="A3881" s="517" t="s">
        <v>1700</v>
      </c>
      <c r="B3881" s="519">
        <v>1</v>
      </c>
      <c r="C3881" s="519">
        <v>12000</v>
      </c>
      <c r="D3881" s="519"/>
      <c r="E3881" s="519">
        <v>1</v>
      </c>
      <c r="F3881" s="519">
        <v>2000</v>
      </c>
      <c r="G3881" s="519"/>
      <c r="H3881" s="240" t="s">
        <v>109</v>
      </c>
      <c r="I3881" s="240"/>
      <c r="J3881" s="117">
        <v>2100</v>
      </c>
    </row>
    <row r="3882" spans="1:10" x14ac:dyDescent="0.25">
      <c r="A3882" s="517" t="s">
        <v>1490</v>
      </c>
      <c r="B3882" s="519">
        <v>1</v>
      </c>
      <c r="C3882" s="519">
        <v>27000</v>
      </c>
      <c r="D3882" s="519"/>
      <c r="E3882" s="519"/>
      <c r="F3882" s="519"/>
      <c r="G3882" s="519"/>
      <c r="H3882" s="240"/>
      <c r="I3882" s="240"/>
      <c r="J3882" s="117" t="s">
        <v>1704</v>
      </c>
    </row>
    <row r="3883" spans="1:10" x14ac:dyDescent="0.25">
      <c r="A3883" s="517" t="s">
        <v>1701</v>
      </c>
      <c r="B3883" s="519">
        <v>1</v>
      </c>
      <c r="C3883" s="519"/>
      <c r="D3883" s="519">
        <v>16000</v>
      </c>
      <c r="E3883" s="519">
        <v>1</v>
      </c>
      <c r="F3883" s="519">
        <v>4500</v>
      </c>
      <c r="G3883" s="519"/>
      <c r="H3883" s="240"/>
      <c r="I3883" s="240"/>
      <c r="J3883" s="117" t="s">
        <v>1702</v>
      </c>
    </row>
    <row r="3884" spans="1:10" x14ac:dyDescent="0.25">
      <c r="A3884" s="520" t="s">
        <v>1343</v>
      </c>
      <c r="B3884" s="519">
        <v>1</v>
      </c>
      <c r="C3884" s="519">
        <v>14300</v>
      </c>
      <c r="D3884" s="519"/>
      <c r="E3884" s="519">
        <v>1</v>
      </c>
      <c r="F3884" s="519">
        <v>4500</v>
      </c>
      <c r="G3884" s="519"/>
      <c r="H3884" s="240">
        <v>1</v>
      </c>
      <c r="I3884" s="240"/>
      <c r="J3884" s="117">
        <v>4000</v>
      </c>
    </row>
    <row r="3885" spans="1:10" x14ac:dyDescent="0.25">
      <c r="A3885" s="517" t="s">
        <v>1703</v>
      </c>
      <c r="B3885" s="519">
        <v>1</v>
      </c>
      <c r="C3885" s="519"/>
      <c r="D3885" s="519">
        <v>6700</v>
      </c>
      <c r="E3885" s="519"/>
      <c r="F3885" s="519"/>
      <c r="G3885" s="519"/>
      <c r="H3885" s="240">
        <v>1</v>
      </c>
      <c r="I3885" s="240"/>
      <c r="J3885" s="117">
        <v>4500</v>
      </c>
    </row>
    <row r="3886" spans="1:10" x14ac:dyDescent="0.25">
      <c r="A3886" s="517" t="s">
        <v>1504</v>
      </c>
      <c r="B3886" s="519">
        <v>1</v>
      </c>
      <c r="C3886" s="519">
        <v>25000</v>
      </c>
      <c r="D3886" s="519"/>
      <c r="E3886" s="519"/>
      <c r="F3886" s="519"/>
      <c r="G3886" s="519"/>
      <c r="H3886" s="518"/>
      <c r="I3886" s="518"/>
      <c r="J3886" s="240"/>
    </row>
    <row r="3887" spans="1:10" x14ac:dyDescent="0.25">
      <c r="A3887" s="517" t="s">
        <v>1450</v>
      </c>
      <c r="B3887" s="519">
        <v>1</v>
      </c>
      <c r="C3887" s="519">
        <v>14000</v>
      </c>
      <c r="D3887" s="519"/>
      <c r="E3887" s="519"/>
      <c r="F3887" s="519"/>
      <c r="G3887" s="519"/>
      <c r="H3887" s="518"/>
      <c r="I3887" s="518"/>
      <c r="J3887" s="240"/>
    </row>
    <row r="3888" spans="1:10" x14ac:dyDescent="0.25">
      <c r="A3888" s="517" t="s">
        <v>1475</v>
      </c>
      <c r="B3888" s="519">
        <v>1</v>
      </c>
      <c r="C3888" s="519">
        <v>39000</v>
      </c>
      <c r="D3888" s="519"/>
      <c r="E3888" s="519">
        <v>1</v>
      </c>
      <c r="F3888" s="519">
        <v>5000</v>
      </c>
      <c r="G3888" s="519"/>
      <c r="H3888" s="518"/>
      <c r="I3888" s="518"/>
      <c r="J3888" s="240"/>
    </row>
    <row r="3889" spans="1:10" x14ac:dyDescent="0.25">
      <c r="A3889" s="517" t="s">
        <v>1424</v>
      </c>
      <c r="B3889" s="519">
        <v>1</v>
      </c>
      <c r="C3889" s="519"/>
      <c r="D3889" s="519">
        <v>27500</v>
      </c>
      <c r="E3889" s="519"/>
      <c r="F3889" s="519"/>
      <c r="G3889" s="519"/>
      <c r="H3889" s="518"/>
      <c r="I3889" s="518"/>
      <c r="J3889" s="117"/>
    </row>
    <row r="3890" spans="1:10" x14ac:dyDescent="0.25">
      <c r="A3890" s="517" t="s">
        <v>1503</v>
      </c>
      <c r="B3890" s="519">
        <v>1</v>
      </c>
      <c r="C3890" s="519"/>
      <c r="D3890" s="519">
        <v>27500</v>
      </c>
      <c r="E3890" s="519"/>
      <c r="F3890" s="519"/>
      <c r="G3890" s="519"/>
      <c r="H3890" s="518"/>
      <c r="I3890" s="518"/>
      <c r="J3890" s="117"/>
    </row>
    <row r="3891" spans="1:10" x14ac:dyDescent="0.25">
      <c r="A3891" s="517" t="s">
        <v>1447</v>
      </c>
      <c r="B3891" s="519">
        <v>1</v>
      </c>
      <c r="C3891" s="519">
        <v>9800</v>
      </c>
      <c r="D3891" s="519"/>
      <c r="E3891" s="519">
        <v>1</v>
      </c>
      <c r="F3891" s="519">
        <v>4000</v>
      </c>
      <c r="G3891" s="519"/>
      <c r="H3891" s="518"/>
      <c r="I3891" s="518"/>
      <c r="J3891" s="117"/>
    </row>
    <row r="3892" spans="1:10" x14ac:dyDescent="0.25">
      <c r="A3892" s="517"/>
      <c r="B3892" s="519"/>
      <c r="C3892" s="519"/>
      <c r="D3892" s="519"/>
      <c r="E3892" s="519"/>
      <c r="F3892" s="519"/>
      <c r="G3892" s="519"/>
      <c r="H3892" s="518"/>
      <c r="I3892" s="518"/>
      <c r="J3892" s="117"/>
    </row>
    <row r="3893" spans="1:10" x14ac:dyDescent="0.25">
      <c r="A3893" s="517"/>
      <c r="B3893" s="519"/>
      <c r="C3893" s="519"/>
      <c r="D3893" s="519"/>
      <c r="E3893" s="519"/>
      <c r="F3893" s="519"/>
      <c r="G3893" s="519"/>
      <c r="H3893" s="518"/>
      <c r="I3893" s="518"/>
      <c r="J3893" s="117"/>
    </row>
    <row r="3894" spans="1:10" x14ac:dyDescent="0.25">
      <c r="A3894" s="517"/>
      <c r="B3894" s="519"/>
      <c r="C3894" s="519"/>
      <c r="D3894" s="519"/>
      <c r="E3894" s="519"/>
      <c r="F3894" s="519"/>
      <c r="G3894" s="519"/>
      <c r="H3894" s="518"/>
      <c r="I3894" s="518"/>
      <c r="J3894" s="117"/>
    </row>
    <row r="3895" spans="1:10" x14ac:dyDescent="0.25">
      <c r="A3895" s="517"/>
      <c r="B3895" s="519"/>
      <c r="C3895" s="519"/>
      <c r="D3895" s="519"/>
      <c r="E3895" s="519"/>
      <c r="F3895" s="519"/>
      <c r="G3895" s="519"/>
      <c r="H3895" s="518"/>
      <c r="I3895" s="518"/>
      <c r="J3895" s="117"/>
    </row>
    <row r="3896" spans="1:10" x14ac:dyDescent="0.25">
      <c r="A3896" s="53"/>
      <c r="B3896" s="213">
        <f>SUM(B3881:B3895)</f>
        <v>11</v>
      </c>
      <c r="C3896" s="213">
        <f>SUM(C3881:C3895)</f>
        <v>141100</v>
      </c>
      <c r="D3896" s="213">
        <f>SUM(D3881:D3892)</f>
        <v>77700</v>
      </c>
      <c r="E3896" s="213">
        <v>5</v>
      </c>
      <c r="F3896" s="213">
        <v>20000</v>
      </c>
      <c r="G3896" s="213"/>
      <c r="H3896" s="213">
        <f>SUM(H3881:H3892)</f>
        <v>2</v>
      </c>
      <c r="I3896" s="213"/>
      <c r="J3896" s="213">
        <v>10600</v>
      </c>
    </row>
    <row r="3897" spans="1:10" x14ac:dyDescent="0.25">
      <c r="A3897" s="489"/>
      <c r="B3897" s="490"/>
      <c r="C3897" s="490"/>
      <c r="D3897" s="490"/>
      <c r="E3897" s="490"/>
      <c r="F3897" s="490"/>
      <c r="G3897" s="490"/>
      <c r="H3897" s="490"/>
      <c r="I3897" s="490"/>
      <c r="J3897" s="490"/>
    </row>
    <row r="3898" spans="1:10" x14ac:dyDescent="0.25">
      <c r="A3898" s="491">
        <f>C3896</f>
        <v>141100</v>
      </c>
      <c r="B3898" s="492" t="s">
        <v>38</v>
      </c>
      <c r="C3898" s="2206" t="s">
        <v>1277</v>
      </c>
      <c r="D3898" s="2206"/>
      <c r="E3898" s="2206"/>
      <c r="F3898" s="493"/>
      <c r="G3898" s="493"/>
      <c r="H3898" s="493"/>
      <c r="I3898" s="493"/>
      <c r="J3898" s="493"/>
    </row>
    <row r="3903" spans="1:10" x14ac:dyDescent="0.25">
      <c r="A3903" s="2207" t="s">
        <v>1688</v>
      </c>
      <c r="B3903" s="2208"/>
      <c r="C3903" s="2208"/>
      <c r="D3903" s="2208"/>
      <c r="E3903" s="2208"/>
      <c r="F3903" s="2208"/>
      <c r="G3903" s="2208"/>
      <c r="H3903" s="2208"/>
      <c r="I3903" s="2208"/>
      <c r="J3903" s="2208"/>
    </row>
    <row r="3904" spans="1:10" x14ac:dyDescent="0.25">
      <c r="A3904" s="198" t="s">
        <v>14</v>
      </c>
      <c r="B3904" s="198" t="s">
        <v>5</v>
      </c>
      <c r="C3904" s="198" t="s">
        <v>10</v>
      </c>
      <c r="D3904" s="198" t="s">
        <v>11</v>
      </c>
      <c r="E3904" s="198" t="s">
        <v>753</v>
      </c>
      <c r="F3904" s="198" t="s">
        <v>27</v>
      </c>
      <c r="G3904" s="198"/>
      <c r="H3904" s="140" t="s">
        <v>33</v>
      </c>
      <c r="I3904" s="140"/>
      <c r="J3904" s="198" t="s">
        <v>32</v>
      </c>
    </row>
    <row r="3905" spans="1:10" x14ac:dyDescent="0.25">
      <c r="A3905" s="517" t="s">
        <v>1343</v>
      </c>
      <c r="B3905" s="519">
        <v>1</v>
      </c>
      <c r="C3905" s="519"/>
      <c r="D3905" s="519">
        <v>15500</v>
      </c>
      <c r="E3905" s="519">
        <v>1</v>
      </c>
      <c r="F3905" s="519">
        <v>4500</v>
      </c>
      <c r="G3905" s="519"/>
      <c r="H3905" s="240"/>
      <c r="I3905" s="240"/>
      <c r="J3905" s="117" t="s">
        <v>1157</v>
      </c>
    </row>
    <row r="3906" spans="1:10" x14ac:dyDescent="0.25">
      <c r="A3906" s="517" t="s">
        <v>1406</v>
      </c>
      <c r="B3906" s="519">
        <v>1</v>
      </c>
      <c r="C3906" s="519">
        <v>20900</v>
      </c>
      <c r="D3906" s="519"/>
      <c r="E3906" s="519"/>
      <c r="F3906" s="519"/>
      <c r="G3906" s="519"/>
      <c r="H3906" s="240" t="s">
        <v>109</v>
      </c>
      <c r="I3906" s="240"/>
      <c r="J3906" s="117">
        <v>2100</v>
      </c>
    </row>
    <row r="3907" spans="1:10" x14ac:dyDescent="0.25">
      <c r="A3907" s="517" t="s">
        <v>1683</v>
      </c>
      <c r="B3907" s="519">
        <v>1</v>
      </c>
      <c r="C3907" s="519">
        <v>24600</v>
      </c>
      <c r="D3907" s="519"/>
      <c r="E3907" s="519"/>
      <c r="F3907" s="519"/>
      <c r="G3907" s="519"/>
      <c r="H3907" s="240">
        <v>1</v>
      </c>
      <c r="I3907" s="240"/>
      <c r="J3907" s="117">
        <v>4000</v>
      </c>
    </row>
    <row r="3908" spans="1:10" x14ac:dyDescent="0.25">
      <c r="A3908" s="520" t="s">
        <v>1462</v>
      </c>
      <c r="B3908" s="519">
        <v>1</v>
      </c>
      <c r="C3908" s="519">
        <v>24600</v>
      </c>
      <c r="D3908" s="519"/>
      <c r="E3908" s="519"/>
      <c r="F3908" s="519"/>
      <c r="G3908" s="519"/>
      <c r="H3908" s="240">
        <v>2</v>
      </c>
      <c r="I3908" s="240"/>
      <c r="J3908" s="117">
        <v>9000</v>
      </c>
    </row>
    <row r="3909" spans="1:10" x14ac:dyDescent="0.25">
      <c r="A3909" s="517" t="s">
        <v>1493</v>
      </c>
      <c r="B3909" s="519">
        <v>2</v>
      </c>
      <c r="C3909" s="519">
        <v>37600</v>
      </c>
      <c r="D3909" s="519"/>
      <c r="E3909" s="519"/>
      <c r="F3909" s="519"/>
      <c r="G3909" s="519"/>
      <c r="H3909" s="240">
        <v>1</v>
      </c>
      <c r="I3909" s="240"/>
      <c r="J3909" s="117">
        <v>5000</v>
      </c>
    </row>
    <row r="3910" spans="1:10" x14ac:dyDescent="0.25">
      <c r="A3910" s="517" t="s">
        <v>1343</v>
      </c>
      <c r="B3910" s="519">
        <v>1</v>
      </c>
      <c r="C3910" s="519">
        <v>18800</v>
      </c>
      <c r="D3910" s="519"/>
      <c r="E3910" s="519"/>
      <c r="F3910" s="519"/>
      <c r="G3910" s="519"/>
      <c r="H3910" s="518"/>
      <c r="I3910" s="518"/>
      <c r="J3910" s="240"/>
    </row>
    <row r="3911" spans="1:10" x14ac:dyDescent="0.25">
      <c r="A3911" s="517" t="s">
        <v>1424</v>
      </c>
      <c r="B3911" s="519">
        <v>1</v>
      </c>
      <c r="C3911" s="519"/>
      <c r="D3911" s="519">
        <v>27500</v>
      </c>
      <c r="E3911" s="519">
        <v>1</v>
      </c>
      <c r="F3911" s="519">
        <v>4500</v>
      </c>
      <c r="G3911" s="519"/>
      <c r="H3911" s="518"/>
      <c r="I3911" s="518"/>
      <c r="J3911" s="240" t="s">
        <v>1088</v>
      </c>
    </row>
    <row r="3912" spans="1:10" x14ac:dyDescent="0.25">
      <c r="A3912" s="517" t="s">
        <v>1705</v>
      </c>
      <c r="B3912" s="519">
        <v>1</v>
      </c>
      <c r="C3912" s="519">
        <v>34000</v>
      </c>
      <c r="D3912" s="519"/>
      <c r="E3912" s="519"/>
      <c r="F3912" s="519"/>
      <c r="G3912" s="519"/>
      <c r="H3912" s="518"/>
      <c r="I3912" s="518"/>
      <c r="J3912" s="240"/>
    </row>
    <row r="3913" spans="1:10" x14ac:dyDescent="0.25">
      <c r="A3913" s="517" t="s">
        <v>1475</v>
      </c>
      <c r="B3913" s="519">
        <v>1</v>
      </c>
      <c r="C3913" s="519"/>
      <c r="D3913" s="519">
        <v>39000</v>
      </c>
      <c r="E3913" s="519">
        <v>1</v>
      </c>
      <c r="F3913" s="519">
        <v>5000</v>
      </c>
      <c r="G3913" s="519"/>
      <c r="H3913" s="518"/>
      <c r="I3913" s="518"/>
      <c r="J3913" s="117" t="s">
        <v>1157</v>
      </c>
    </row>
    <row r="3914" spans="1:10" x14ac:dyDescent="0.25">
      <c r="A3914" s="517" t="s">
        <v>1123</v>
      </c>
      <c r="B3914" s="519">
        <v>1</v>
      </c>
      <c r="C3914" s="519">
        <v>13000</v>
      </c>
      <c r="D3914" s="519"/>
      <c r="E3914" s="519">
        <v>1</v>
      </c>
      <c r="F3914" s="519">
        <v>4000</v>
      </c>
      <c r="G3914" s="519"/>
      <c r="H3914" s="518"/>
      <c r="I3914" s="518"/>
      <c r="J3914" s="117"/>
    </row>
    <row r="3915" spans="1:10" x14ac:dyDescent="0.25">
      <c r="A3915" s="517"/>
      <c r="B3915" s="519"/>
      <c r="C3915" s="519"/>
      <c r="D3915" s="519"/>
      <c r="E3915" s="519"/>
      <c r="F3915" s="519"/>
      <c r="G3915" s="519"/>
      <c r="H3915" s="518"/>
      <c r="I3915" s="518"/>
      <c r="J3915" s="117"/>
    </row>
    <row r="3916" spans="1:10" x14ac:dyDescent="0.25">
      <c r="A3916" s="517"/>
      <c r="B3916" s="519"/>
      <c r="C3916" s="519"/>
      <c r="D3916" s="519"/>
      <c r="E3916" s="519"/>
      <c r="F3916" s="519"/>
      <c r="G3916" s="519"/>
      <c r="H3916" s="518"/>
      <c r="I3916" s="518"/>
      <c r="J3916" s="117"/>
    </row>
    <row r="3917" spans="1:10" x14ac:dyDescent="0.25">
      <c r="A3917" s="517"/>
      <c r="B3917" s="519"/>
      <c r="C3917" s="519"/>
      <c r="D3917" s="519"/>
      <c r="E3917" s="519"/>
      <c r="F3917" s="519"/>
      <c r="G3917" s="519"/>
      <c r="H3917" s="518"/>
      <c r="I3917" s="518"/>
      <c r="J3917" s="117"/>
    </row>
    <row r="3918" spans="1:10" x14ac:dyDescent="0.25">
      <c r="A3918" s="517"/>
      <c r="B3918" s="519"/>
      <c r="C3918" s="519"/>
      <c r="D3918" s="519"/>
      <c r="E3918" s="519"/>
      <c r="F3918" s="519"/>
      <c r="G3918" s="519"/>
      <c r="H3918" s="518"/>
      <c r="I3918" s="518"/>
      <c r="J3918" s="117"/>
    </row>
    <row r="3919" spans="1:10" x14ac:dyDescent="0.25">
      <c r="A3919" s="517"/>
      <c r="B3919" s="519"/>
      <c r="C3919" s="519"/>
      <c r="D3919" s="519"/>
      <c r="E3919" s="519"/>
      <c r="F3919" s="519"/>
      <c r="G3919" s="519"/>
      <c r="H3919" s="518"/>
      <c r="I3919" s="518"/>
      <c r="J3919" s="117"/>
    </row>
    <row r="3920" spans="1:10" x14ac:dyDescent="0.25">
      <c r="A3920" s="53"/>
      <c r="B3920" s="213">
        <f>SUM(B3905:B3919)</f>
        <v>11</v>
      </c>
      <c r="C3920" s="213">
        <f>SUM(C3905:C3919)</f>
        <v>173500</v>
      </c>
      <c r="D3920" s="213">
        <f>SUM(D3905:D3916)</f>
        <v>82000</v>
      </c>
      <c r="E3920" s="213">
        <v>6</v>
      </c>
      <c r="F3920" s="213">
        <v>26500</v>
      </c>
      <c r="G3920" s="213"/>
      <c r="H3920" s="213">
        <f>SUM(H3905:H3916)</f>
        <v>4</v>
      </c>
      <c r="I3920" s="213"/>
      <c r="J3920" s="213">
        <v>20100</v>
      </c>
    </row>
    <row r="3921" spans="1:10" x14ac:dyDescent="0.25">
      <c r="A3921" s="489"/>
      <c r="B3921" s="490"/>
      <c r="C3921" s="490"/>
      <c r="D3921" s="490"/>
      <c r="E3921" s="490"/>
      <c r="F3921" s="490"/>
      <c r="G3921" s="490"/>
      <c r="H3921" s="490"/>
      <c r="I3921" s="490"/>
      <c r="J3921" s="490"/>
    </row>
    <row r="3922" spans="1:10" x14ac:dyDescent="0.25">
      <c r="A3922" s="491">
        <f>C3920</f>
        <v>173500</v>
      </c>
      <c r="B3922" s="492" t="s">
        <v>38</v>
      </c>
      <c r="C3922" s="2206" t="s">
        <v>1277</v>
      </c>
      <c r="D3922" s="2206"/>
      <c r="E3922" s="2206"/>
      <c r="F3922" s="493"/>
      <c r="G3922" s="493"/>
      <c r="H3922" s="493"/>
      <c r="I3922" s="493"/>
      <c r="J3922" s="493"/>
    </row>
    <row r="3925" spans="1:10" x14ac:dyDescent="0.25">
      <c r="A3925" s="2207" t="s">
        <v>1689</v>
      </c>
      <c r="B3925" s="2208"/>
      <c r="C3925" s="2208"/>
      <c r="D3925" s="2208"/>
      <c r="E3925" s="2208"/>
      <c r="F3925" s="2208"/>
      <c r="G3925" s="2208"/>
      <c r="H3925" s="2208"/>
      <c r="I3925" s="2208"/>
      <c r="J3925" s="2208"/>
    </row>
    <row r="3926" spans="1:10" x14ac:dyDescent="0.25">
      <c r="A3926" s="198" t="s">
        <v>14</v>
      </c>
      <c r="B3926" s="198" t="s">
        <v>5</v>
      </c>
      <c r="C3926" s="198" t="s">
        <v>10</v>
      </c>
      <c r="D3926" s="198" t="s">
        <v>11</v>
      </c>
      <c r="E3926" s="198" t="s">
        <v>753</v>
      </c>
      <c r="F3926" s="198" t="s">
        <v>27</v>
      </c>
      <c r="G3926" s="198"/>
      <c r="H3926" s="140" t="s">
        <v>33</v>
      </c>
      <c r="I3926" s="140"/>
      <c r="J3926" s="198" t="s">
        <v>32</v>
      </c>
    </row>
    <row r="3927" spans="1:10" x14ac:dyDescent="0.25">
      <c r="A3927" s="517" t="s">
        <v>1098</v>
      </c>
      <c r="B3927" s="519">
        <v>1</v>
      </c>
      <c r="C3927" s="519">
        <v>15000</v>
      </c>
      <c r="D3927" s="519"/>
      <c r="E3927" s="519">
        <v>1</v>
      </c>
      <c r="F3927" s="519">
        <v>4000</v>
      </c>
      <c r="G3927" s="519"/>
      <c r="H3927" s="240" t="s">
        <v>109</v>
      </c>
      <c r="I3927" s="240"/>
      <c r="J3927" s="117">
        <v>2100</v>
      </c>
    </row>
    <row r="3928" spans="1:10" x14ac:dyDescent="0.25">
      <c r="A3928" s="517" t="s">
        <v>1706</v>
      </c>
      <c r="B3928" s="519">
        <v>1</v>
      </c>
      <c r="C3928" s="519"/>
      <c r="D3928" s="519">
        <v>15000</v>
      </c>
      <c r="E3928" s="519">
        <v>1</v>
      </c>
      <c r="F3928" s="519">
        <v>4000</v>
      </c>
      <c r="G3928" s="519"/>
      <c r="H3928" s="240"/>
      <c r="I3928" s="240"/>
      <c r="J3928" s="117" t="s">
        <v>1157</v>
      </c>
    </row>
    <row r="3929" spans="1:10" x14ac:dyDescent="0.25">
      <c r="A3929" s="517" t="s">
        <v>1445</v>
      </c>
      <c r="B3929" s="519">
        <v>1</v>
      </c>
      <c r="C3929" s="519">
        <v>16500</v>
      </c>
      <c r="D3929" s="519"/>
      <c r="E3929" s="519"/>
      <c r="F3929" s="519"/>
      <c r="G3929" s="519"/>
      <c r="H3929" s="240">
        <v>1</v>
      </c>
      <c r="I3929" s="240"/>
      <c r="J3929" s="117">
        <v>4500</v>
      </c>
    </row>
    <row r="3930" spans="1:10" x14ac:dyDescent="0.25">
      <c r="A3930" s="520" t="s">
        <v>1097</v>
      </c>
      <c r="B3930" s="519">
        <v>1</v>
      </c>
      <c r="C3930" s="519">
        <v>13800</v>
      </c>
      <c r="D3930" s="519"/>
      <c r="E3930" s="519"/>
      <c r="F3930" s="519"/>
      <c r="G3930" s="519"/>
      <c r="H3930" s="240">
        <v>1</v>
      </c>
      <c r="I3930" s="240"/>
      <c r="J3930" s="117">
        <v>4000</v>
      </c>
    </row>
    <row r="3931" spans="1:10" x14ac:dyDescent="0.25">
      <c r="A3931" s="517"/>
      <c r="B3931" s="519"/>
      <c r="C3931" s="519"/>
      <c r="D3931" s="519"/>
      <c r="E3931" s="519"/>
      <c r="F3931" s="519"/>
      <c r="G3931" s="519"/>
      <c r="H3931" s="240"/>
      <c r="I3931" s="240"/>
      <c r="J3931" s="117" t="s">
        <v>1707</v>
      </c>
    </row>
    <row r="3932" spans="1:10" x14ac:dyDescent="0.25">
      <c r="A3932" s="517"/>
      <c r="B3932" s="519"/>
      <c r="C3932" s="519"/>
      <c r="D3932" s="519"/>
      <c r="E3932" s="519"/>
      <c r="F3932" s="519"/>
      <c r="G3932" s="519"/>
      <c r="H3932" s="518"/>
      <c r="I3932" s="518"/>
      <c r="J3932" s="117"/>
    </row>
    <row r="3933" spans="1:10" x14ac:dyDescent="0.25">
      <c r="A3933" s="53"/>
      <c r="B3933" s="213">
        <f>SUM(B3927:B3932)</f>
        <v>4</v>
      </c>
      <c r="C3933" s="213">
        <f>SUM(C3927:C3932)</f>
        <v>45300</v>
      </c>
      <c r="D3933" s="213">
        <f>SUM(D3927:D3931)</f>
        <v>15000</v>
      </c>
      <c r="E3933" s="213">
        <v>2</v>
      </c>
      <c r="F3933" s="213">
        <v>8000</v>
      </c>
      <c r="G3933" s="213"/>
      <c r="H3933" s="213">
        <f>SUM(H3927:H3931)</f>
        <v>2</v>
      </c>
      <c r="I3933" s="213"/>
      <c r="J3933" s="213">
        <v>12600</v>
      </c>
    </row>
    <row r="3934" spans="1:10" x14ac:dyDescent="0.25">
      <c r="A3934" s="489"/>
      <c r="B3934" s="490"/>
      <c r="C3934" s="490"/>
      <c r="D3934" s="490"/>
      <c r="E3934" s="490"/>
      <c r="F3934" s="490"/>
      <c r="G3934" s="490"/>
      <c r="H3934" s="490"/>
      <c r="I3934" s="490"/>
      <c r="J3934" s="490"/>
    </row>
    <row r="3935" spans="1:10" x14ac:dyDescent="0.25">
      <c r="A3935" s="491">
        <f>C3933</f>
        <v>45300</v>
      </c>
      <c r="B3935" s="492" t="s">
        <v>38</v>
      </c>
      <c r="C3935" s="2206" t="s">
        <v>1277</v>
      </c>
      <c r="D3935" s="2206"/>
      <c r="E3935" s="2206"/>
      <c r="F3935" s="493"/>
      <c r="G3935" s="493"/>
      <c r="H3935" s="493"/>
      <c r="I3935" s="493"/>
      <c r="J3935" s="493"/>
    </row>
    <row r="3939" spans="1:10" x14ac:dyDescent="0.25">
      <c r="A3939" s="2207" t="s">
        <v>1690</v>
      </c>
      <c r="B3939" s="2208"/>
      <c r="C3939" s="2208"/>
      <c r="D3939" s="2208"/>
      <c r="E3939" s="2208"/>
      <c r="F3939" s="2208"/>
      <c r="G3939" s="2208"/>
      <c r="H3939" s="2208"/>
      <c r="I3939" s="2208"/>
      <c r="J3939" s="2208"/>
    </row>
    <row r="3940" spans="1:10" x14ac:dyDescent="0.25">
      <c r="A3940" s="198" t="s">
        <v>14</v>
      </c>
      <c r="B3940" s="198" t="s">
        <v>5</v>
      </c>
      <c r="C3940" s="198" t="s">
        <v>10</v>
      </c>
      <c r="D3940" s="198" t="s">
        <v>11</v>
      </c>
      <c r="E3940" s="198" t="s">
        <v>753</v>
      </c>
      <c r="F3940" s="198" t="s">
        <v>27</v>
      </c>
      <c r="G3940" s="198"/>
      <c r="H3940" s="140" t="s">
        <v>33</v>
      </c>
      <c r="I3940" s="140"/>
      <c r="J3940" s="198" t="s">
        <v>32</v>
      </c>
    </row>
    <row r="3941" spans="1:10" x14ac:dyDescent="0.25">
      <c r="A3941" s="517" t="s">
        <v>1691</v>
      </c>
      <c r="B3941" s="519">
        <v>1</v>
      </c>
      <c r="C3941" s="519"/>
      <c r="D3941" s="519">
        <v>12100</v>
      </c>
      <c r="E3941" s="519">
        <v>1</v>
      </c>
      <c r="F3941" s="519">
        <v>4000</v>
      </c>
      <c r="G3941" s="519"/>
      <c r="H3941" s="240"/>
      <c r="I3941" s="240"/>
      <c r="J3941" s="117" t="s">
        <v>1708</v>
      </c>
    </row>
    <row r="3942" spans="1:10" ht="60" x14ac:dyDescent="0.25">
      <c r="A3942" s="66" t="s">
        <v>1692</v>
      </c>
      <c r="B3942" s="117">
        <v>1</v>
      </c>
      <c r="C3942" s="519"/>
      <c r="D3942" s="519"/>
      <c r="E3942" s="519"/>
      <c r="F3942" s="519"/>
      <c r="G3942" s="519"/>
      <c r="H3942" s="240"/>
      <c r="I3942" s="240"/>
      <c r="J3942" s="117" t="s">
        <v>705</v>
      </c>
    </row>
    <row r="3943" spans="1:10" ht="45" x14ac:dyDescent="0.25">
      <c r="A3943" s="66" t="s">
        <v>1693</v>
      </c>
      <c r="B3943" s="117">
        <v>1</v>
      </c>
      <c r="C3943" s="519"/>
      <c r="D3943" s="519"/>
      <c r="E3943" s="519"/>
      <c r="F3943" s="519"/>
      <c r="G3943" s="519"/>
      <c r="H3943" s="240"/>
      <c r="I3943" s="240"/>
      <c r="J3943" s="117" t="s">
        <v>705</v>
      </c>
    </row>
    <row r="3944" spans="1:10" x14ac:dyDescent="0.25">
      <c r="A3944" s="520" t="s">
        <v>1694</v>
      </c>
      <c r="B3944" s="519">
        <v>1</v>
      </c>
      <c r="C3944" s="519">
        <v>14800</v>
      </c>
      <c r="D3944" s="519"/>
      <c r="E3944" s="519">
        <v>1</v>
      </c>
      <c r="F3944" s="519">
        <v>4000</v>
      </c>
      <c r="G3944" s="519"/>
      <c r="H3944" s="240">
        <v>1</v>
      </c>
      <c r="I3944" s="240"/>
      <c r="J3944" s="117">
        <v>4500</v>
      </c>
    </row>
    <row r="3945" spans="1:10" x14ac:dyDescent="0.25">
      <c r="A3945" s="517" t="s">
        <v>503</v>
      </c>
      <c r="B3945" s="519">
        <v>1</v>
      </c>
      <c r="C3945" s="519">
        <v>9800</v>
      </c>
      <c r="D3945" s="519"/>
      <c r="E3945" s="519">
        <v>1</v>
      </c>
      <c r="F3945" s="519">
        <v>4000</v>
      </c>
      <c r="G3945" s="519"/>
      <c r="H3945" s="240">
        <v>1</v>
      </c>
      <c r="I3945" s="240"/>
      <c r="J3945" s="117">
        <v>4000</v>
      </c>
    </row>
    <row r="3946" spans="1:10" x14ac:dyDescent="0.25">
      <c r="A3946" s="517" t="s">
        <v>304</v>
      </c>
      <c r="B3946" s="519">
        <v>1</v>
      </c>
      <c r="C3946" s="519"/>
      <c r="D3946" s="519">
        <v>20000</v>
      </c>
      <c r="E3946" s="519"/>
      <c r="F3946" s="519"/>
      <c r="G3946" s="519"/>
      <c r="H3946" s="240" t="s">
        <v>109</v>
      </c>
      <c r="I3946" s="240"/>
      <c r="J3946" s="240">
        <v>1400</v>
      </c>
    </row>
    <row r="3947" spans="1:10" x14ac:dyDescent="0.25">
      <c r="A3947" s="517" t="s">
        <v>1695</v>
      </c>
      <c r="B3947" s="519">
        <v>2</v>
      </c>
      <c r="C3947" s="519"/>
      <c r="D3947" s="519">
        <v>75000</v>
      </c>
      <c r="E3947" s="519"/>
      <c r="F3947" s="519"/>
      <c r="G3947" s="519"/>
      <c r="H3947" s="240">
        <v>1</v>
      </c>
      <c r="I3947" s="240"/>
      <c r="J3947" s="240">
        <v>4500</v>
      </c>
    </row>
    <row r="3948" spans="1:10" x14ac:dyDescent="0.25">
      <c r="A3948" s="517" t="s">
        <v>1696</v>
      </c>
      <c r="B3948" s="519">
        <v>1</v>
      </c>
      <c r="C3948" s="519">
        <v>41500</v>
      </c>
      <c r="D3948" s="519"/>
      <c r="E3948" s="519"/>
      <c r="F3948" s="519"/>
      <c r="G3948" s="519"/>
      <c r="H3948" s="240">
        <v>1</v>
      </c>
      <c r="I3948" s="240"/>
      <c r="J3948" s="240">
        <v>4500</v>
      </c>
    </row>
    <row r="3949" spans="1:10" x14ac:dyDescent="0.25">
      <c r="A3949" s="517" t="s">
        <v>563</v>
      </c>
      <c r="B3949" s="519">
        <v>1</v>
      </c>
      <c r="C3949" s="519">
        <v>18800</v>
      </c>
      <c r="D3949" s="519"/>
      <c r="E3949" s="519"/>
      <c r="F3949" s="519"/>
      <c r="G3949" s="519"/>
      <c r="H3949" s="240">
        <v>1</v>
      </c>
      <c r="I3949" s="240"/>
      <c r="J3949" s="240">
        <v>4500</v>
      </c>
    </row>
    <row r="3950" spans="1:10" ht="45" x14ac:dyDescent="0.25">
      <c r="A3950" s="66" t="s">
        <v>1697</v>
      </c>
      <c r="B3950" s="117">
        <v>1</v>
      </c>
      <c r="C3950" s="519"/>
      <c r="D3950" s="519"/>
      <c r="E3950" s="519"/>
      <c r="F3950" s="519"/>
      <c r="G3950" s="519"/>
      <c r="H3950" s="518"/>
      <c r="I3950" s="518"/>
      <c r="J3950" s="117" t="s">
        <v>705</v>
      </c>
    </row>
    <row r="3951" spans="1:10" x14ac:dyDescent="0.25">
      <c r="A3951" s="517" t="s">
        <v>1698</v>
      </c>
      <c r="B3951" s="519">
        <v>1</v>
      </c>
      <c r="C3951" s="519">
        <v>29500</v>
      </c>
      <c r="D3951" s="519"/>
      <c r="E3951" s="519">
        <v>1</v>
      </c>
      <c r="F3951" s="519">
        <v>5000</v>
      </c>
      <c r="G3951" s="519"/>
      <c r="H3951" s="518"/>
      <c r="I3951" s="518"/>
      <c r="J3951" s="117"/>
    </row>
    <row r="3952" spans="1:10" x14ac:dyDescent="0.25">
      <c r="A3952" s="517" t="s">
        <v>136</v>
      </c>
      <c r="B3952" s="519">
        <v>1</v>
      </c>
      <c r="C3952" s="519"/>
      <c r="D3952" s="519">
        <v>13000</v>
      </c>
      <c r="E3952" s="519">
        <v>1</v>
      </c>
      <c r="F3952" s="519">
        <v>4000</v>
      </c>
      <c r="G3952" s="519"/>
      <c r="H3952" s="518"/>
      <c r="I3952" s="518"/>
      <c r="J3952" s="117" t="s">
        <v>1183</v>
      </c>
    </row>
    <row r="3953" spans="1:10" x14ac:dyDescent="0.25">
      <c r="A3953" s="517"/>
      <c r="B3953" s="519"/>
      <c r="C3953" s="519"/>
      <c r="D3953" s="519"/>
      <c r="E3953" s="519"/>
      <c r="F3953" s="519"/>
      <c r="G3953" s="519"/>
      <c r="H3953" s="518"/>
      <c r="I3953" s="518"/>
      <c r="J3953" s="117" t="s">
        <v>1699</v>
      </c>
    </row>
    <row r="3954" spans="1:10" x14ac:dyDescent="0.25">
      <c r="A3954" s="53"/>
      <c r="B3954" s="213">
        <f>SUM(B3941:B3953)</f>
        <v>13</v>
      </c>
      <c r="C3954" s="213">
        <f>SUM(C3944:C3953)</f>
        <v>114400</v>
      </c>
      <c r="D3954" s="213">
        <v>120100</v>
      </c>
      <c r="E3954" s="213">
        <v>5</v>
      </c>
      <c r="F3954" s="213">
        <v>21000</v>
      </c>
      <c r="G3954" s="213"/>
      <c r="H3954" s="213">
        <f>SUM(H3941:H3951)</f>
        <v>5</v>
      </c>
      <c r="I3954" s="213"/>
      <c r="J3954" s="213">
        <v>23400</v>
      </c>
    </row>
    <row r="3955" spans="1:10" x14ac:dyDescent="0.25">
      <c r="A3955" s="489"/>
      <c r="B3955" s="490"/>
      <c r="C3955" s="490"/>
      <c r="D3955" s="490"/>
      <c r="E3955" s="490"/>
      <c r="F3955" s="490"/>
      <c r="G3955" s="490"/>
      <c r="H3955" s="490"/>
      <c r="I3955" s="490"/>
      <c r="J3955" s="490"/>
    </row>
    <row r="3956" spans="1:10" x14ac:dyDescent="0.25">
      <c r="A3956" s="491">
        <f>C3954</f>
        <v>114400</v>
      </c>
      <c r="B3956" s="492" t="s">
        <v>38</v>
      </c>
      <c r="C3956" s="2206" t="s">
        <v>1277</v>
      </c>
      <c r="D3956" s="2206"/>
      <c r="E3956" s="2206"/>
      <c r="F3956" s="493"/>
      <c r="G3956" s="493"/>
      <c r="H3956" s="493"/>
      <c r="I3956" s="493"/>
      <c r="J3956" s="493"/>
    </row>
    <row r="3960" spans="1:10" x14ac:dyDescent="0.25">
      <c r="A3960" s="2207" t="s">
        <v>1709</v>
      </c>
      <c r="B3960" s="2208"/>
      <c r="C3960" s="2208"/>
      <c r="D3960" s="2208"/>
      <c r="E3960" s="2208"/>
      <c r="F3960" s="2208"/>
      <c r="G3960" s="2208"/>
      <c r="H3960" s="2208"/>
      <c r="I3960" s="2208"/>
      <c r="J3960" s="2208"/>
    </row>
    <row r="3961" spans="1:10" x14ac:dyDescent="0.25">
      <c r="A3961" s="198" t="s">
        <v>14</v>
      </c>
      <c r="B3961" s="198" t="s">
        <v>5</v>
      </c>
      <c r="C3961" s="198" t="s">
        <v>10</v>
      </c>
      <c r="D3961" s="198" t="s">
        <v>11</v>
      </c>
      <c r="E3961" s="198" t="s">
        <v>753</v>
      </c>
      <c r="F3961" s="198" t="s">
        <v>27</v>
      </c>
      <c r="G3961" s="198"/>
      <c r="H3961" s="140" t="s">
        <v>33</v>
      </c>
      <c r="I3961" s="140"/>
      <c r="J3961" s="198" t="s">
        <v>32</v>
      </c>
    </row>
    <row r="3962" spans="1:10" x14ac:dyDescent="0.25">
      <c r="A3962" s="517" t="s">
        <v>1493</v>
      </c>
      <c r="B3962" s="519">
        <v>1</v>
      </c>
      <c r="C3962" s="519">
        <v>14300</v>
      </c>
      <c r="D3962" s="519"/>
      <c r="E3962" s="519">
        <v>1</v>
      </c>
      <c r="F3962" s="519">
        <v>4000</v>
      </c>
      <c r="G3962" s="519"/>
      <c r="H3962" s="240" t="s">
        <v>109</v>
      </c>
      <c r="I3962" s="240"/>
      <c r="J3962" s="117">
        <v>2100</v>
      </c>
    </row>
    <row r="3963" spans="1:10" x14ac:dyDescent="0.25">
      <c r="A3963" s="152" t="s">
        <v>1615</v>
      </c>
      <c r="B3963" s="116">
        <v>1</v>
      </c>
      <c r="C3963" s="519">
        <v>15500</v>
      </c>
      <c r="D3963" s="519"/>
      <c r="E3963" s="519">
        <v>1</v>
      </c>
      <c r="F3963" s="519">
        <v>4500</v>
      </c>
      <c r="G3963" s="519"/>
      <c r="H3963" s="240">
        <v>1</v>
      </c>
      <c r="I3963" s="240"/>
      <c r="J3963" s="117">
        <v>4000</v>
      </c>
    </row>
    <row r="3964" spans="1:10" x14ac:dyDescent="0.25">
      <c r="A3964" s="152" t="s">
        <v>1434</v>
      </c>
      <c r="B3964" s="116">
        <v>1</v>
      </c>
      <c r="C3964" s="519"/>
      <c r="D3964" s="519">
        <v>15500</v>
      </c>
      <c r="E3964" s="519">
        <v>1</v>
      </c>
      <c r="F3964" s="519">
        <v>4500</v>
      </c>
      <c r="G3964" s="519"/>
      <c r="H3964" s="240"/>
      <c r="I3964" s="240"/>
      <c r="J3964" s="117" t="s">
        <v>1088</v>
      </c>
    </row>
    <row r="3965" spans="1:10" x14ac:dyDescent="0.25">
      <c r="A3965" s="520" t="s">
        <v>1711</v>
      </c>
      <c r="B3965" s="519">
        <v>1</v>
      </c>
      <c r="C3965" s="519">
        <v>33500</v>
      </c>
      <c r="D3965" s="519"/>
      <c r="E3965" s="519"/>
      <c r="F3965" s="519"/>
      <c r="G3965" s="519"/>
      <c r="H3965" s="240">
        <v>1</v>
      </c>
      <c r="I3965" s="240"/>
      <c r="J3965" s="117">
        <v>2000</v>
      </c>
    </row>
    <row r="3966" spans="1:10" x14ac:dyDescent="0.25">
      <c r="A3966" s="517" t="s">
        <v>1710</v>
      </c>
      <c r="B3966" s="519">
        <v>1</v>
      </c>
      <c r="C3966" s="519">
        <v>22000</v>
      </c>
      <c r="D3966" s="519"/>
      <c r="E3966" s="519">
        <v>1</v>
      </c>
      <c r="F3966" s="519">
        <v>4000</v>
      </c>
      <c r="G3966" s="519"/>
      <c r="H3966" s="240"/>
      <c r="I3966" s="240"/>
      <c r="J3966" s="117"/>
    </row>
    <row r="3967" spans="1:10" x14ac:dyDescent="0.25">
      <c r="A3967" s="517" t="s">
        <v>1712</v>
      </c>
      <c r="B3967" s="519">
        <v>4</v>
      </c>
      <c r="C3967" s="519"/>
      <c r="D3967" s="519">
        <v>204000</v>
      </c>
      <c r="E3967" s="519"/>
      <c r="F3967" s="519"/>
      <c r="G3967" s="519"/>
      <c r="H3967" s="240"/>
      <c r="I3967" s="240"/>
      <c r="J3967" s="240"/>
    </row>
    <row r="3968" spans="1:10" x14ac:dyDescent="0.25">
      <c r="A3968" s="517" t="s">
        <v>1447</v>
      </c>
      <c r="B3968" s="519">
        <v>1</v>
      </c>
      <c r="C3968" s="519"/>
      <c r="D3968" s="519">
        <v>9800</v>
      </c>
      <c r="E3968" s="519">
        <v>1</v>
      </c>
      <c r="F3968" s="519">
        <v>4000</v>
      </c>
      <c r="G3968" s="519"/>
      <c r="H3968" s="240"/>
      <c r="I3968" s="240"/>
      <c r="J3968" s="240" t="s">
        <v>1157</v>
      </c>
    </row>
    <row r="3969" spans="1:10" x14ac:dyDescent="0.25">
      <c r="A3969" s="517" t="s">
        <v>1196</v>
      </c>
      <c r="B3969" s="519">
        <v>1</v>
      </c>
      <c r="C3969" s="519">
        <v>12000</v>
      </c>
      <c r="D3969" s="519"/>
      <c r="E3969" s="519">
        <v>1</v>
      </c>
      <c r="F3969" s="519">
        <v>4000</v>
      </c>
      <c r="G3969" s="519"/>
      <c r="H3969" s="240"/>
      <c r="I3969" s="240"/>
      <c r="J3969" s="240"/>
    </row>
    <row r="3970" spans="1:10" x14ac:dyDescent="0.25">
      <c r="A3970" s="517" t="s">
        <v>1421</v>
      </c>
      <c r="B3970" s="519">
        <v>1</v>
      </c>
      <c r="C3970" s="519">
        <v>9300</v>
      </c>
      <c r="D3970" s="519"/>
      <c r="E3970" s="519">
        <v>1</v>
      </c>
      <c r="F3970" s="519">
        <v>4000</v>
      </c>
      <c r="G3970" s="519"/>
      <c r="H3970" s="240"/>
      <c r="I3970" s="240"/>
      <c r="J3970" s="240"/>
    </row>
    <row r="3971" spans="1:10" x14ac:dyDescent="0.25">
      <c r="A3971" s="152" t="s">
        <v>1712</v>
      </c>
      <c r="B3971" s="116">
        <v>2</v>
      </c>
      <c r="C3971" s="519"/>
      <c r="D3971" s="519">
        <v>102000</v>
      </c>
      <c r="E3971" s="519"/>
      <c r="F3971" s="519"/>
      <c r="G3971" s="519"/>
      <c r="H3971" s="518"/>
      <c r="I3971" s="518"/>
      <c r="J3971" s="117"/>
    </row>
    <row r="3972" spans="1:10" x14ac:dyDescent="0.25">
      <c r="A3972" s="517"/>
      <c r="B3972" s="519"/>
      <c r="C3972" s="519"/>
      <c r="D3972" s="519"/>
      <c r="E3972" s="519"/>
      <c r="F3972" s="519"/>
      <c r="G3972" s="519"/>
      <c r="H3972" s="518"/>
      <c r="I3972" s="518"/>
      <c r="J3972" s="117"/>
    </row>
    <row r="3973" spans="1:10" x14ac:dyDescent="0.25">
      <c r="A3973" s="53"/>
      <c r="B3973" s="213">
        <f>SUM(B3962:B3972)</f>
        <v>14</v>
      </c>
      <c r="C3973" s="213">
        <v>106600</v>
      </c>
      <c r="D3973" s="213">
        <v>331300</v>
      </c>
      <c r="E3973" s="213">
        <v>7</v>
      </c>
      <c r="F3973" s="213">
        <v>29000</v>
      </c>
      <c r="G3973" s="213"/>
      <c r="H3973" s="213">
        <f>SUM(H3962:H3971)</f>
        <v>2</v>
      </c>
      <c r="I3973" s="213"/>
      <c r="J3973" s="213">
        <v>8100</v>
      </c>
    </row>
    <row r="3974" spans="1:10" x14ac:dyDescent="0.25">
      <c r="A3974" s="489"/>
      <c r="B3974" s="490"/>
      <c r="C3974" s="490"/>
      <c r="D3974" s="490"/>
      <c r="E3974" s="490"/>
      <c r="F3974" s="490"/>
      <c r="G3974" s="490"/>
      <c r="H3974" s="490"/>
      <c r="I3974" s="490"/>
      <c r="J3974" s="490"/>
    </row>
    <row r="3975" spans="1:10" x14ac:dyDescent="0.25">
      <c r="A3975" s="491">
        <f>C3973</f>
        <v>106600</v>
      </c>
      <c r="B3975" s="492" t="s">
        <v>38</v>
      </c>
      <c r="C3975" s="2206" t="s">
        <v>1277</v>
      </c>
      <c r="D3975" s="2206"/>
      <c r="E3975" s="2206"/>
      <c r="F3975" s="493"/>
      <c r="G3975" s="493"/>
      <c r="H3975" s="493"/>
      <c r="I3975" s="493"/>
      <c r="J3975" s="493"/>
    </row>
    <row r="3980" spans="1:10" x14ac:dyDescent="0.25">
      <c r="A3980" s="2207" t="s">
        <v>1713</v>
      </c>
      <c r="B3980" s="2208"/>
      <c r="C3980" s="2208"/>
      <c r="D3980" s="2208"/>
      <c r="E3980" s="2208"/>
      <c r="F3980" s="2208"/>
      <c r="G3980" s="2208"/>
      <c r="H3980" s="2208"/>
      <c r="I3980" s="2208"/>
      <c r="J3980" s="2208"/>
    </row>
    <row r="3981" spans="1:10" x14ac:dyDescent="0.25">
      <c r="A3981" s="198" t="s">
        <v>14</v>
      </c>
      <c r="B3981" s="198" t="s">
        <v>5</v>
      </c>
      <c r="C3981" s="198" t="s">
        <v>10</v>
      </c>
      <c r="D3981" s="198" t="s">
        <v>11</v>
      </c>
      <c r="E3981" s="198" t="s">
        <v>753</v>
      </c>
      <c r="F3981" s="198" t="s">
        <v>27</v>
      </c>
      <c r="G3981" s="198"/>
      <c r="H3981" s="140" t="s">
        <v>33</v>
      </c>
      <c r="I3981" s="140"/>
      <c r="J3981" s="198" t="s">
        <v>32</v>
      </c>
    </row>
    <row r="3982" spans="1:10" x14ac:dyDescent="0.25">
      <c r="A3982" s="517" t="s">
        <v>1200</v>
      </c>
      <c r="B3982" s="519">
        <v>1</v>
      </c>
      <c r="C3982" s="519">
        <v>11000</v>
      </c>
      <c r="D3982" s="519"/>
      <c r="E3982" s="519">
        <v>1</v>
      </c>
      <c r="F3982" s="519">
        <v>4000</v>
      </c>
      <c r="G3982" s="519"/>
      <c r="H3982" s="240" t="s">
        <v>109</v>
      </c>
      <c r="I3982" s="240"/>
      <c r="J3982" s="117">
        <v>4200</v>
      </c>
    </row>
    <row r="3983" spans="1:10" x14ac:dyDescent="0.25">
      <c r="A3983" s="152" t="s">
        <v>1714</v>
      </c>
      <c r="B3983" s="116">
        <v>1</v>
      </c>
      <c r="C3983" s="519">
        <v>9300</v>
      </c>
      <c r="D3983" s="519"/>
      <c r="E3983" s="519">
        <v>1</v>
      </c>
      <c r="F3983" s="519">
        <v>4500</v>
      </c>
      <c r="G3983" s="519"/>
      <c r="H3983" s="240">
        <v>1</v>
      </c>
      <c r="I3983" s="240"/>
      <c r="J3983" s="117">
        <v>5000</v>
      </c>
    </row>
    <row r="3984" spans="1:10" x14ac:dyDescent="0.25">
      <c r="A3984" s="152" t="s">
        <v>1343</v>
      </c>
      <c r="B3984" s="116">
        <v>1</v>
      </c>
      <c r="C3984" s="519"/>
      <c r="D3984" s="519">
        <v>20000</v>
      </c>
      <c r="E3984" s="519"/>
      <c r="F3984" s="519"/>
      <c r="G3984" s="519"/>
      <c r="H3984" s="240"/>
      <c r="I3984" s="240"/>
      <c r="J3984" s="117" t="s">
        <v>1157</v>
      </c>
    </row>
    <row r="3985" spans="1:10" x14ac:dyDescent="0.25">
      <c r="A3985" s="520" t="s">
        <v>1123</v>
      </c>
      <c r="B3985" s="519">
        <v>1</v>
      </c>
      <c r="C3985" s="519">
        <v>13000</v>
      </c>
      <c r="D3985" s="519"/>
      <c r="E3985" s="519">
        <v>1</v>
      </c>
      <c r="F3985" s="519">
        <v>4000</v>
      </c>
      <c r="G3985" s="519"/>
      <c r="H3985" s="240">
        <v>1</v>
      </c>
      <c r="I3985" s="240"/>
      <c r="J3985" s="117">
        <v>4000</v>
      </c>
    </row>
    <row r="3986" spans="1:10" x14ac:dyDescent="0.25">
      <c r="A3986" s="517" t="s">
        <v>1503</v>
      </c>
      <c r="B3986" s="519">
        <v>1</v>
      </c>
      <c r="C3986" s="519">
        <v>32000</v>
      </c>
      <c r="D3986" s="519"/>
      <c r="E3986" s="519"/>
      <c r="F3986" s="519"/>
      <c r="G3986" s="519"/>
      <c r="H3986" s="240">
        <v>1</v>
      </c>
      <c r="I3986" s="240"/>
      <c r="J3986" s="117">
        <v>4500</v>
      </c>
    </row>
    <row r="3987" spans="1:10" x14ac:dyDescent="0.25">
      <c r="A3987" s="517" t="s">
        <v>1715</v>
      </c>
      <c r="B3987" s="519">
        <v>1</v>
      </c>
      <c r="C3987" s="519">
        <v>5000</v>
      </c>
      <c r="D3987" s="519"/>
      <c r="E3987" s="519">
        <v>5</v>
      </c>
      <c r="F3987" s="519">
        <v>27000</v>
      </c>
      <c r="G3987" s="519"/>
      <c r="H3987" s="240"/>
      <c r="I3987" s="240"/>
      <c r="J3987" s="240" t="s">
        <v>1716</v>
      </c>
    </row>
    <row r="3988" spans="1:10" x14ac:dyDescent="0.25">
      <c r="A3988" s="517" t="s">
        <v>1717</v>
      </c>
      <c r="B3988" s="519">
        <v>2</v>
      </c>
      <c r="C3988" s="519">
        <v>124000</v>
      </c>
      <c r="D3988" s="519"/>
      <c r="E3988" s="519"/>
      <c r="F3988" s="519"/>
      <c r="G3988" s="519"/>
      <c r="H3988" s="240"/>
      <c r="I3988" s="240"/>
      <c r="J3988" s="240"/>
    </row>
    <row r="3989" spans="1:10" x14ac:dyDescent="0.25">
      <c r="A3989" s="517" t="s">
        <v>1445</v>
      </c>
      <c r="B3989" s="519">
        <v>1</v>
      </c>
      <c r="C3989" s="519"/>
      <c r="D3989" s="519">
        <v>17000</v>
      </c>
      <c r="E3989" s="519"/>
      <c r="F3989" s="519"/>
      <c r="G3989" s="519"/>
      <c r="H3989" s="240"/>
      <c r="I3989" s="240"/>
      <c r="J3989" s="240"/>
    </row>
    <row r="3990" spans="1:10" x14ac:dyDescent="0.25">
      <c r="A3990" s="517" t="s">
        <v>1123</v>
      </c>
      <c r="B3990" s="519">
        <v>1</v>
      </c>
      <c r="C3990" s="519">
        <v>12500</v>
      </c>
      <c r="D3990" s="519"/>
      <c r="E3990" s="519">
        <v>1</v>
      </c>
      <c r="F3990" s="519">
        <v>4500</v>
      </c>
      <c r="G3990" s="519"/>
      <c r="H3990" s="240"/>
      <c r="I3990" s="240"/>
      <c r="J3990" s="240"/>
    </row>
    <row r="3991" spans="1:10" x14ac:dyDescent="0.25">
      <c r="A3991" s="152"/>
      <c r="B3991" s="116"/>
      <c r="C3991" s="519"/>
      <c r="D3991" s="519"/>
      <c r="E3991" s="519"/>
      <c r="F3991" s="519"/>
      <c r="G3991" s="519"/>
      <c r="H3991" s="518"/>
      <c r="I3991" s="518"/>
      <c r="J3991" s="117"/>
    </row>
    <row r="3992" spans="1:10" x14ac:dyDescent="0.25">
      <c r="A3992" s="517"/>
      <c r="B3992" s="519"/>
      <c r="C3992" s="519"/>
      <c r="D3992" s="519"/>
      <c r="E3992" s="519"/>
      <c r="F3992" s="519"/>
      <c r="G3992" s="519"/>
      <c r="H3992" s="518"/>
      <c r="I3992" s="518"/>
      <c r="J3992" s="117"/>
    </row>
    <row r="3993" spans="1:10" x14ac:dyDescent="0.25">
      <c r="A3993" s="53"/>
      <c r="B3993" s="213">
        <f>SUM(B3982:B3992)</f>
        <v>10</v>
      </c>
      <c r="C3993" s="213">
        <v>206800</v>
      </c>
      <c r="D3993" s="213">
        <v>37000</v>
      </c>
      <c r="E3993" s="213">
        <v>5</v>
      </c>
      <c r="F3993" s="213">
        <v>44000</v>
      </c>
      <c r="G3993" s="213"/>
      <c r="H3993" s="213">
        <f>SUM(H3982:H3991)</f>
        <v>3</v>
      </c>
      <c r="I3993" s="213"/>
      <c r="J3993" s="213">
        <v>17700</v>
      </c>
    </row>
    <row r="3994" spans="1:10" x14ac:dyDescent="0.25">
      <c r="A3994" s="489"/>
      <c r="B3994" s="490"/>
      <c r="C3994" s="490"/>
      <c r="D3994" s="490"/>
      <c r="E3994" s="490"/>
      <c r="F3994" s="490"/>
      <c r="G3994" s="490"/>
      <c r="H3994" s="490"/>
      <c r="I3994" s="490"/>
      <c r="J3994" s="490"/>
    </row>
    <row r="3995" spans="1:10" x14ac:dyDescent="0.25">
      <c r="A3995" s="491">
        <f>C3993</f>
        <v>206800</v>
      </c>
      <c r="B3995" s="492" t="s">
        <v>38</v>
      </c>
      <c r="C3995" s="2206" t="s">
        <v>1277</v>
      </c>
      <c r="D3995" s="2206"/>
      <c r="E3995" s="2206"/>
      <c r="F3995" s="493"/>
      <c r="G3995" s="493"/>
      <c r="H3995" s="493"/>
      <c r="I3995" s="493"/>
      <c r="J3995" s="493"/>
    </row>
    <row r="4001" spans="1:10" x14ac:dyDescent="0.25">
      <c r="A4001" s="2207" t="s">
        <v>1718</v>
      </c>
      <c r="B4001" s="2208"/>
      <c r="C4001" s="2208"/>
      <c r="D4001" s="2208"/>
      <c r="E4001" s="2208"/>
      <c r="F4001" s="2208"/>
      <c r="G4001" s="2208"/>
      <c r="H4001" s="2208"/>
      <c r="I4001" s="2208"/>
      <c r="J4001" s="2208"/>
    </row>
    <row r="4002" spans="1:10" x14ac:dyDescent="0.25">
      <c r="A4002" s="198" t="s">
        <v>14</v>
      </c>
      <c r="B4002" s="198" t="s">
        <v>5</v>
      </c>
      <c r="C4002" s="198" t="s">
        <v>10</v>
      </c>
      <c r="D4002" s="198" t="s">
        <v>11</v>
      </c>
      <c r="E4002" s="198" t="s">
        <v>753</v>
      </c>
      <c r="F4002" s="198" t="s">
        <v>27</v>
      </c>
      <c r="G4002" s="198"/>
      <c r="H4002" s="140" t="s">
        <v>33</v>
      </c>
      <c r="I4002" s="140"/>
      <c r="J4002" s="198" t="s">
        <v>32</v>
      </c>
    </row>
    <row r="4003" spans="1:10" x14ac:dyDescent="0.25">
      <c r="A4003" s="517" t="s">
        <v>1556</v>
      </c>
      <c r="B4003" s="519">
        <v>1</v>
      </c>
      <c r="C4003" s="519">
        <v>19600</v>
      </c>
      <c r="D4003" s="519"/>
      <c r="E4003" s="519">
        <v>1</v>
      </c>
      <c r="F4003" s="519">
        <v>5000</v>
      </c>
      <c r="G4003" s="519"/>
      <c r="H4003" s="240" t="s">
        <v>109</v>
      </c>
      <c r="I4003" s="240"/>
      <c r="J4003" s="117">
        <v>2100</v>
      </c>
    </row>
    <row r="4004" spans="1:10" x14ac:dyDescent="0.25">
      <c r="A4004" s="152" t="s">
        <v>1432</v>
      </c>
      <c r="B4004" s="116">
        <v>1</v>
      </c>
      <c r="C4004" s="519">
        <v>21000</v>
      </c>
      <c r="D4004" s="519"/>
      <c r="E4004" s="519">
        <v>1</v>
      </c>
      <c r="F4004" s="519">
        <v>5000</v>
      </c>
      <c r="G4004" s="519"/>
      <c r="H4004" s="240">
        <v>1</v>
      </c>
      <c r="I4004" s="240"/>
      <c r="J4004" s="117">
        <v>5000</v>
      </c>
    </row>
    <row r="4005" spans="1:10" x14ac:dyDescent="0.25">
      <c r="A4005" s="152" t="s">
        <v>1459</v>
      </c>
      <c r="B4005" s="116">
        <v>1</v>
      </c>
      <c r="C4005" s="519">
        <v>14000</v>
      </c>
      <c r="D4005" s="519"/>
      <c r="E4005" s="519">
        <v>1</v>
      </c>
      <c r="F4005" s="519">
        <v>4500</v>
      </c>
      <c r="G4005" s="519"/>
      <c r="H4005" s="240">
        <v>1</v>
      </c>
      <c r="I4005" s="240"/>
      <c r="J4005" s="117">
        <v>4000</v>
      </c>
    </row>
    <row r="4006" spans="1:10" x14ac:dyDescent="0.25">
      <c r="A4006" s="520" t="s">
        <v>1475</v>
      </c>
      <c r="B4006" s="519">
        <v>1</v>
      </c>
      <c r="C4006" s="519">
        <v>39000</v>
      </c>
      <c r="D4006" s="519"/>
      <c r="E4006" s="519">
        <v>1</v>
      </c>
      <c r="F4006" s="519">
        <v>5000</v>
      </c>
      <c r="G4006" s="519"/>
      <c r="H4006" s="240">
        <v>1</v>
      </c>
      <c r="I4006" s="240"/>
      <c r="J4006" s="117" t="s">
        <v>1722</v>
      </c>
    </row>
    <row r="4007" spans="1:10" x14ac:dyDescent="0.25">
      <c r="A4007" s="517" t="s">
        <v>1503</v>
      </c>
      <c r="B4007" s="519">
        <v>1</v>
      </c>
      <c r="C4007" s="519"/>
      <c r="D4007" s="519">
        <v>27500</v>
      </c>
      <c r="E4007" s="519">
        <v>1</v>
      </c>
      <c r="F4007" s="519">
        <v>4500</v>
      </c>
      <c r="G4007" s="519"/>
      <c r="H4007" s="240"/>
      <c r="I4007" s="240"/>
      <c r="J4007" s="117" t="s">
        <v>1157</v>
      </c>
    </row>
    <row r="4008" spans="1:10" x14ac:dyDescent="0.25">
      <c r="A4008" s="517" t="s">
        <v>1625</v>
      </c>
      <c r="B4008" s="519">
        <v>1</v>
      </c>
      <c r="C4008" s="519">
        <v>23000</v>
      </c>
      <c r="D4008" s="519"/>
      <c r="E4008" s="519"/>
      <c r="F4008" s="519"/>
      <c r="G4008" s="519"/>
      <c r="H4008" s="240">
        <v>1</v>
      </c>
      <c r="I4008" s="240"/>
      <c r="J4008" s="240">
        <v>4000</v>
      </c>
    </row>
    <row r="4009" spans="1:10" x14ac:dyDescent="0.25">
      <c r="A4009" s="517" t="s">
        <v>1719</v>
      </c>
      <c r="B4009" s="519">
        <v>1</v>
      </c>
      <c r="C4009" s="519">
        <v>29000</v>
      </c>
      <c r="D4009" s="519"/>
      <c r="E4009" s="519">
        <v>1</v>
      </c>
      <c r="F4009" s="519">
        <v>4500</v>
      </c>
      <c r="G4009" s="519"/>
      <c r="H4009" s="240"/>
      <c r="I4009" s="240"/>
      <c r="J4009" s="240" t="s">
        <v>1720</v>
      </c>
    </row>
    <row r="4010" spans="1:10" x14ac:dyDescent="0.25">
      <c r="A4010" s="517" t="s">
        <v>1721</v>
      </c>
      <c r="B4010" s="519">
        <v>1</v>
      </c>
      <c r="C4010" s="519">
        <v>35000</v>
      </c>
      <c r="D4010" s="519"/>
      <c r="E4010" s="519"/>
      <c r="F4010" s="519"/>
      <c r="G4010" s="519"/>
      <c r="H4010" s="240"/>
      <c r="I4010" s="240"/>
      <c r="J4010" s="240"/>
    </row>
    <row r="4011" spans="1:10" x14ac:dyDescent="0.25">
      <c r="A4011" s="517" t="s">
        <v>1683</v>
      </c>
      <c r="B4011" s="519">
        <v>1</v>
      </c>
      <c r="C4011" s="519">
        <v>24600</v>
      </c>
      <c r="D4011" s="519"/>
      <c r="E4011" s="519"/>
      <c r="F4011" s="519"/>
      <c r="G4011" s="519"/>
      <c r="H4011" s="240"/>
      <c r="I4011" s="240"/>
      <c r="J4011" s="240"/>
    </row>
    <row r="4012" spans="1:10" x14ac:dyDescent="0.25">
      <c r="A4012" s="152"/>
      <c r="B4012" s="116"/>
      <c r="C4012" s="519"/>
      <c r="D4012" s="519"/>
      <c r="E4012" s="519"/>
      <c r="F4012" s="519"/>
      <c r="G4012" s="519"/>
      <c r="H4012" s="518"/>
      <c r="I4012" s="518"/>
      <c r="J4012" s="117"/>
    </row>
    <row r="4013" spans="1:10" x14ac:dyDescent="0.25">
      <c r="A4013" s="517"/>
      <c r="B4013" s="519"/>
      <c r="C4013" s="519"/>
      <c r="D4013" s="519"/>
      <c r="E4013" s="519"/>
      <c r="F4013" s="519"/>
      <c r="G4013" s="519"/>
      <c r="H4013" s="518"/>
      <c r="I4013" s="518"/>
      <c r="J4013" s="117"/>
    </row>
    <row r="4014" spans="1:10" x14ac:dyDescent="0.25">
      <c r="A4014" s="53"/>
      <c r="B4014" s="213">
        <f>SUM(B4003:B4013)</f>
        <v>9</v>
      </c>
      <c r="C4014" s="213">
        <v>205200</v>
      </c>
      <c r="D4014" s="213">
        <v>27500</v>
      </c>
      <c r="E4014" s="213">
        <v>6</v>
      </c>
      <c r="F4014" s="213">
        <v>28500</v>
      </c>
      <c r="G4014" s="213"/>
      <c r="H4014" s="213">
        <f>SUM(H4003:H4012)</f>
        <v>4</v>
      </c>
      <c r="I4014" s="213"/>
      <c r="J4014" s="213">
        <v>21100</v>
      </c>
    </row>
    <row r="4015" spans="1:10" x14ac:dyDescent="0.25">
      <c r="A4015" s="489"/>
      <c r="B4015" s="490"/>
      <c r="C4015" s="490"/>
      <c r="D4015" s="490"/>
      <c r="E4015" s="490"/>
      <c r="F4015" s="490"/>
      <c r="G4015" s="490"/>
      <c r="H4015" s="490"/>
      <c r="I4015" s="490"/>
      <c r="J4015" s="490"/>
    </row>
    <row r="4016" spans="1:10" x14ac:dyDescent="0.25">
      <c r="A4016" s="491">
        <f>C4014</f>
        <v>205200</v>
      </c>
      <c r="B4016" s="492" t="s">
        <v>38</v>
      </c>
      <c r="C4016" s="2206" t="s">
        <v>1277</v>
      </c>
      <c r="D4016" s="2206"/>
      <c r="E4016" s="2206"/>
      <c r="F4016" s="493"/>
      <c r="G4016" s="493"/>
      <c r="H4016" s="493"/>
      <c r="I4016" s="493"/>
      <c r="J4016" s="493"/>
    </row>
    <row r="4021" spans="1:10" x14ac:dyDescent="0.25">
      <c r="A4021" s="2207" t="s">
        <v>1723</v>
      </c>
      <c r="B4021" s="2208"/>
      <c r="C4021" s="2208"/>
      <c r="D4021" s="2208"/>
      <c r="E4021" s="2208"/>
      <c r="F4021" s="2208"/>
      <c r="G4021" s="2208"/>
      <c r="H4021" s="2208"/>
      <c r="I4021" s="2208"/>
      <c r="J4021" s="2208"/>
    </row>
    <row r="4022" spans="1:10" x14ac:dyDescent="0.25">
      <c r="A4022" s="198" t="s">
        <v>14</v>
      </c>
      <c r="B4022" s="198" t="s">
        <v>5</v>
      </c>
      <c r="C4022" s="198" t="s">
        <v>10</v>
      </c>
      <c r="D4022" s="198" t="s">
        <v>11</v>
      </c>
      <c r="E4022" s="198" t="s">
        <v>753</v>
      </c>
      <c r="F4022" s="198" t="s">
        <v>27</v>
      </c>
      <c r="G4022" s="198"/>
      <c r="H4022" s="140" t="s">
        <v>33</v>
      </c>
      <c r="I4022" s="140"/>
      <c r="J4022" s="198" t="s">
        <v>32</v>
      </c>
    </row>
    <row r="4023" spans="1:10" x14ac:dyDescent="0.25">
      <c r="A4023" s="517" t="s">
        <v>1200</v>
      </c>
      <c r="B4023" s="519">
        <v>1</v>
      </c>
      <c r="C4023" s="519">
        <v>15000</v>
      </c>
      <c r="D4023" s="519"/>
      <c r="E4023" s="519"/>
      <c r="F4023" s="519"/>
      <c r="G4023" s="519"/>
      <c r="H4023" s="240">
        <v>1</v>
      </c>
      <c r="I4023" s="240"/>
      <c r="J4023" s="117">
        <v>4500</v>
      </c>
    </row>
    <row r="4024" spans="1:10" x14ac:dyDescent="0.25">
      <c r="A4024" s="517" t="s">
        <v>1200</v>
      </c>
      <c r="B4024" s="519">
        <v>2</v>
      </c>
      <c r="C4024" s="519">
        <v>26000</v>
      </c>
      <c r="D4024" s="519"/>
      <c r="E4024" s="519">
        <v>1</v>
      </c>
      <c r="F4024" s="519">
        <v>4000</v>
      </c>
      <c r="G4024" s="519"/>
      <c r="H4024" s="240"/>
      <c r="I4024" s="240"/>
      <c r="J4024" s="117" t="s">
        <v>1730</v>
      </c>
    </row>
    <row r="4025" spans="1:10" x14ac:dyDescent="0.25">
      <c r="A4025" s="517" t="s">
        <v>1724</v>
      </c>
      <c r="B4025" s="519">
        <v>1</v>
      </c>
      <c r="C4025" s="519">
        <v>9800</v>
      </c>
      <c r="D4025" s="519"/>
      <c r="E4025" s="519">
        <v>1</v>
      </c>
      <c r="F4025" s="519">
        <v>4000</v>
      </c>
      <c r="G4025" s="519"/>
      <c r="H4025" s="240" t="s">
        <v>109</v>
      </c>
      <c r="I4025" s="240"/>
      <c r="J4025" s="117">
        <v>2800</v>
      </c>
    </row>
    <row r="4026" spans="1:10" x14ac:dyDescent="0.25">
      <c r="A4026" s="520" t="s">
        <v>1725</v>
      </c>
      <c r="B4026" s="519">
        <v>1</v>
      </c>
      <c r="C4026" s="519"/>
      <c r="D4026" s="519">
        <v>27500</v>
      </c>
      <c r="E4026" s="519">
        <v>1</v>
      </c>
      <c r="F4026" s="519">
        <v>4000</v>
      </c>
      <c r="G4026" s="519"/>
      <c r="H4026" s="240"/>
      <c r="I4026" s="240"/>
      <c r="J4026" s="117" t="s">
        <v>1088</v>
      </c>
    </row>
    <row r="4027" spans="1:10" x14ac:dyDescent="0.25">
      <c r="A4027" s="517" t="s">
        <v>1726</v>
      </c>
      <c r="B4027" s="519">
        <v>1</v>
      </c>
      <c r="C4027" s="519">
        <v>34500</v>
      </c>
      <c r="D4027" s="519"/>
      <c r="E4027" s="519"/>
      <c r="F4027" s="519"/>
      <c r="G4027" s="519"/>
      <c r="H4027" s="240">
        <v>1</v>
      </c>
      <c r="I4027" s="240"/>
      <c r="J4027" s="117">
        <v>5000</v>
      </c>
    </row>
    <row r="4028" spans="1:10" x14ac:dyDescent="0.25">
      <c r="A4028" s="517" t="s">
        <v>1404</v>
      </c>
      <c r="B4028" s="519">
        <v>1</v>
      </c>
      <c r="C4028" s="519"/>
      <c r="D4028" s="519">
        <v>24000</v>
      </c>
      <c r="E4028" s="519"/>
      <c r="F4028" s="519"/>
      <c r="G4028" s="519"/>
      <c r="H4028" s="240">
        <v>1</v>
      </c>
      <c r="I4028" s="240"/>
      <c r="J4028" s="240">
        <v>4500</v>
      </c>
    </row>
    <row r="4029" spans="1:10" x14ac:dyDescent="0.25">
      <c r="A4029" s="517" t="s">
        <v>1504</v>
      </c>
      <c r="B4029" s="519">
        <v>1</v>
      </c>
      <c r="C4029" s="519">
        <v>20000</v>
      </c>
      <c r="D4029" s="519"/>
      <c r="E4029" s="519">
        <v>1</v>
      </c>
      <c r="F4029" s="519">
        <v>5000</v>
      </c>
      <c r="G4029" s="519"/>
      <c r="H4029" s="518"/>
      <c r="I4029" s="518"/>
      <c r="J4029" s="240"/>
    </row>
    <row r="4030" spans="1:10" x14ac:dyDescent="0.25">
      <c r="A4030" s="517" t="s">
        <v>1342</v>
      </c>
      <c r="B4030" s="519">
        <v>1</v>
      </c>
      <c r="C4030" s="519"/>
      <c r="D4030" s="519">
        <v>9800</v>
      </c>
      <c r="E4030" s="519">
        <v>1</v>
      </c>
      <c r="F4030" s="519">
        <v>4000</v>
      </c>
      <c r="G4030" s="519"/>
      <c r="H4030" s="518"/>
      <c r="I4030" s="518"/>
      <c r="J4030" s="240" t="s">
        <v>1088</v>
      </c>
    </row>
    <row r="4031" spans="1:10" x14ac:dyDescent="0.25">
      <c r="A4031" s="517" t="s">
        <v>1727</v>
      </c>
      <c r="B4031" s="519">
        <v>1</v>
      </c>
      <c r="C4031" s="519"/>
      <c r="D4031" s="519">
        <v>24500</v>
      </c>
      <c r="E4031" s="519">
        <v>1</v>
      </c>
      <c r="F4031" s="519">
        <v>4000</v>
      </c>
      <c r="G4031" s="519"/>
      <c r="H4031" s="518"/>
      <c r="I4031" s="518"/>
      <c r="J4031" s="117" t="s">
        <v>1157</v>
      </c>
    </row>
    <row r="4032" spans="1:10" x14ac:dyDescent="0.25">
      <c r="A4032" s="517" t="s">
        <v>1728</v>
      </c>
      <c r="B4032" s="519">
        <v>1</v>
      </c>
      <c r="C4032" s="519">
        <v>9000</v>
      </c>
      <c r="D4032" s="519"/>
      <c r="E4032" s="519">
        <v>2</v>
      </c>
      <c r="F4032" s="519">
        <v>6000</v>
      </c>
      <c r="G4032" s="519"/>
      <c r="H4032" s="518"/>
      <c r="I4032" s="518"/>
      <c r="J4032" s="117" t="s">
        <v>1729</v>
      </c>
    </row>
    <row r="4033" spans="1:10" x14ac:dyDescent="0.25">
      <c r="A4033" s="517" t="s">
        <v>1703</v>
      </c>
      <c r="B4033" s="519">
        <v>1</v>
      </c>
      <c r="C4033" s="519">
        <v>6700</v>
      </c>
      <c r="D4033" s="519"/>
      <c r="E4033" s="519"/>
      <c r="F4033" s="519"/>
      <c r="G4033" s="519"/>
      <c r="H4033" s="518"/>
      <c r="I4033" s="518"/>
      <c r="J4033" s="117"/>
    </row>
    <row r="4034" spans="1:10" x14ac:dyDescent="0.25">
      <c r="A4034" s="517" t="s">
        <v>1404</v>
      </c>
      <c r="B4034" s="519">
        <v>1</v>
      </c>
      <c r="C4034" s="519"/>
      <c r="D4034" s="519">
        <v>24000</v>
      </c>
      <c r="E4034" s="519"/>
      <c r="F4034" s="519"/>
      <c r="G4034" s="519"/>
      <c r="H4034" s="518"/>
      <c r="I4034" s="518"/>
      <c r="J4034" s="117" t="s">
        <v>1088</v>
      </c>
    </row>
    <row r="4035" spans="1:10" x14ac:dyDescent="0.25">
      <c r="A4035" s="517" t="s">
        <v>1447</v>
      </c>
      <c r="B4035" s="519">
        <v>1</v>
      </c>
      <c r="C4035" s="519">
        <v>9500</v>
      </c>
      <c r="D4035" s="519"/>
      <c r="E4035" s="519">
        <v>1</v>
      </c>
      <c r="F4035" s="519">
        <v>4500</v>
      </c>
      <c r="G4035" s="519"/>
      <c r="H4035" s="518"/>
      <c r="I4035" s="518"/>
      <c r="J4035" s="117"/>
    </row>
    <row r="4036" spans="1:10" x14ac:dyDescent="0.25">
      <c r="A4036" s="517" t="s">
        <v>1107</v>
      </c>
      <c r="B4036" s="519">
        <v>1</v>
      </c>
      <c r="C4036" s="519"/>
      <c r="D4036" s="519">
        <v>15500</v>
      </c>
      <c r="E4036" s="519">
        <v>1</v>
      </c>
      <c r="F4036" s="519">
        <v>4500</v>
      </c>
      <c r="G4036" s="519"/>
      <c r="H4036" s="518"/>
      <c r="I4036" s="518"/>
      <c r="J4036" s="117"/>
    </row>
    <row r="4037" spans="1:10" x14ac:dyDescent="0.25">
      <c r="A4037" s="517"/>
      <c r="B4037" s="519"/>
      <c r="C4037" s="519"/>
      <c r="D4037" s="519"/>
      <c r="E4037" s="519"/>
      <c r="F4037" s="519"/>
      <c r="G4037" s="519"/>
      <c r="H4037" s="518"/>
      <c r="I4037" s="518"/>
      <c r="J4037" s="117"/>
    </row>
    <row r="4038" spans="1:10" x14ac:dyDescent="0.25">
      <c r="A4038" s="53"/>
      <c r="B4038" s="213">
        <f>SUM(B4023:B4037)</f>
        <v>15</v>
      </c>
      <c r="C4038" s="213">
        <f>SUM(C4023:C4037)</f>
        <v>130500</v>
      </c>
      <c r="D4038" s="213">
        <v>125300</v>
      </c>
      <c r="E4038" s="213">
        <v>10</v>
      </c>
      <c r="F4038" s="213">
        <v>40000</v>
      </c>
      <c r="G4038" s="213"/>
      <c r="H4038" s="213">
        <f>SUM(H4023:H4034)</f>
        <v>3</v>
      </c>
      <c r="I4038" s="213"/>
      <c r="J4038" s="213">
        <v>16800</v>
      </c>
    </row>
    <row r="4039" spans="1:10" x14ac:dyDescent="0.25">
      <c r="A4039" s="489"/>
      <c r="B4039" s="490"/>
      <c r="C4039" s="490"/>
      <c r="D4039" s="490"/>
      <c r="E4039" s="490"/>
      <c r="F4039" s="490"/>
      <c r="G4039" s="490"/>
      <c r="H4039" s="490"/>
      <c r="I4039" s="490"/>
      <c r="J4039" s="490"/>
    </row>
    <row r="4040" spans="1:10" x14ac:dyDescent="0.25">
      <c r="A4040" s="491">
        <f>C4038</f>
        <v>130500</v>
      </c>
      <c r="B4040" s="492" t="s">
        <v>38</v>
      </c>
      <c r="C4040" s="2206" t="s">
        <v>1277</v>
      </c>
      <c r="D4040" s="2206"/>
      <c r="E4040" s="2206"/>
      <c r="F4040" s="493"/>
      <c r="G4040" s="493"/>
      <c r="H4040" s="493"/>
      <c r="I4040" s="493"/>
      <c r="J4040" s="493"/>
    </row>
    <row r="4044" spans="1:10" x14ac:dyDescent="0.25">
      <c r="A4044" s="2207" t="s">
        <v>1731</v>
      </c>
      <c r="B4044" s="2208"/>
      <c r="C4044" s="2208"/>
      <c r="D4044" s="2208"/>
      <c r="E4044" s="2208"/>
      <c r="F4044" s="2208"/>
      <c r="G4044" s="2208"/>
      <c r="H4044" s="2208"/>
      <c r="I4044" s="2208"/>
      <c r="J4044" s="2208"/>
    </row>
    <row r="4045" spans="1:10" x14ac:dyDescent="0.25">
      <c r="A4045" s="198" t="s">
        <v>14</v>
      </c>
      <c r="B4045" s="198" t="s">
        <v>5</v>
      </c>
      <c r="C4045" s="198" t="s">
        <v>10</v>
      </c>
      <c r="D4045" s="198" t="s">
        <v>11</v>
      </c>
      <c r="E4045" s="198" t="s">
        <v>753</v>
      </c>
      <c r="F4045" s="198" t="s">
        <v>27</v>
      </c>
      <c r="G4045" s="198"/>
      <c r="H4045" s="140" t="s">
        <v>33</v>
      </c>
      <c r="I4045" s="140"/>
      <c r="J4045" s="198" t="s">
        <v>32</v>
      </c>
    </row>
    <row r="4046" spans="1:10" x14ac:dyDescent="0.25">
      <c r="A4046" s="517" t="s">
        <v>1490</v>
      </c>
      <c r="B4046" s="519">
        <v>1</v>
      </c>
      <c r="C4046" s="519">
        <v>22500</v>
      </c>
      <c r="D4046" s="519"/>
      <c r="E4046" s="519">
        <v>1</v>
      </c>
      <c r="F4046" s="519">
        <v>4500</v>
      </c>
      <c r="G4046" s="519"/>
      <c r="H4046" s="240" t="s">
        <v>109</v>
      </c>
      <c r="I4046" s="240"/>
      <c r="J4046" s="117">
        <v>1400</v>
      </c>
    </row>
    <row r="4047" spans="1:10" x14ac:dyDescent="0.25">
      <c r="A4047" s="152" t="s">
        <v>1590</v>
      </c>
      <c r="B4047" s="116">
        <v>1</v>
      </c>
      <c r="C4047" s="519">
        <v>16000</v>
      </c>
      <c r="D4047" s="519"/>
      <c r="E4047" s="519">
        <v>1</v>
      </c>
      <c r="F4047" s="519">
        <v>4000</v>
      </c>
      <c r="G4047" s="519"/>
      <c r="H4047" s="240">
        <v>1</v>
      </c>
      <c r="I4047" s="240"/>
      <c r="J4047" s="117">
        <v>5000</v>
      </c>
    </row>
    <row r="4048" spans="1:10" x14ac:dyDescent="0.25">
      <c r="A4048" s="152" t="s">
        <v>1732</v>
      </c>
      <c r="B4048" s="116">
        <v>1</v>
      </c>
      <c r="C4048" s="519">
        <v>21000</v>
      </c>
      <c r="D4048" s="519"/>
      <c r="E4048" s="519"/>
      <c r="F4048" s="519"/>
      <c r="G4048" s="519"/>
      <c r="H4048" s="240"/>
      <c r="I4048" s="240"/>
      <c r="J4048" s="117" t="s">
        <v>1580</v>
      </c>
    </row>
    <row r="4049" spans="1:10" x14ac:dyDescent="0.25">
      <c r="A4049" s="520" t="s">
        <v>1625</v>
      </c>
      <c r="B4049" s="519">
        <v>1</v>
      </c>
      <c r="C4049" s="519">
        <v>19000</v>
      </c>
      <c r="D4049" s="519"/>
      <c r="E4049" s="519">
        <v>1</v>
      </c>
      <c r="F4049" s="519">
        <v>4000</v>
      </c>
      <c r="G4049" s="519"/>
      <c r="H4049" s="240">
        <v>1</v>
      </c>
      <c r="I4049" s="240"/>
      <c r="J4049" s="117">
        <v>5000</v>
      </c>
    </row>
    <row r="4050" spans="1:10" x14ac:dyDescent="0.25">
      <c r="A4050" s="517" t="s">
        <v>1199</v>
      </c>
      <c r="B4050" s="519">
        <v>1</v>
      </c>
      <c r="C4050" s="519">
        <v>10500</v>
      </c>
      <c r="D4050" s="519"/>
      <c r="E4050" s="519">
        <v>1</v>
      </c>
      <c r="F4050" s="519">
        <v>4000</v>
      </c>
      <c r="G4050" s="519"/>
      <c r="H4050" s="240">
        <v>1</v>
      </c>
      <c r="I4050" s="240"/>
      <c r="J4050" s="117">
        <v>4500</v>
      </c>
    </row>
    <row r="4051" spans="1:10" x14ac:dyDescent="0.25">
      <c r="A4051" s="517" t="s">
        <v>1424</v>
      </c>
      <c r="B4051" s="519">
        <v>1</v>
      </c>
      <c r="C4051" s="519">
        <v>27500</v>
      </c>
      <c r="D4051" s="519"/>
      <c r="E4051" s="519">
        <v>1</v>
      </c>
      <c r="F4051" s="519">
        <v>4500</v>
      </c>
      <c r="G4051" s="519"/>
      <c r="H4051" s="240">
        <v>1</v>
      </c>
      <c r="I4051" s="240"/>
      <c r="J4051" s="240">
        <v>4000</v>
      </c>
    </row>
    <row r="4052" spans="1:10" x14ac:dyDescent="0.25">
      <c r="A4052" s="517" t="s">
        <v>1733</v>
      </c>
      <c r="B4052" s="519">
        <v>1</v>
      </c>
      <c r="C4052" s="519">
        <v>18800</v>
      </c>
      <c r="D4052" s="519"/>
      <c r="E4052" s="519"/>
      <c r="F4052" s="519"/>
      <c r="G4052" s="519"/>
      <c r="H4052" s="240">
        <v>1</v>
      </c>
      <c r="I4052" s="240"/>
      <c r="J4052" s="240">
        <v>4000</v>
      </c>
    </row>
    <row r="4053" spans="1:10" x14ac:dyDescent="0.25">
      <c r="A4053" s="517" t="s">
        <v>1107</v>
      </c>
      <c r="B4053" s="519">
        <v>1</v>
      </c>
      <c r="C4053" s="519">
        <v>15500</v>
      </c>
      <c r="D4053" s="519"/>
      <c r="E4053" s="519">
        <v>1</v>
      </c>
      <c r="F4053" s="519">
        <v>4500</v>
      </c>
      <c r="G4053" s="519"/>
      <c r="H4053" s="240"/>
      <c r="I4053" s="240"/>
      <c r="J4053" s="240"/>
    </row>
    <row r="4054" spans="1:10" x14ac:dyDescent="0.25">
      <c r="A4054" s="517"/>
      <c r="B4054" s="519"/>
      <c r="C4054" s="519"/>
      <c r="D4054" s="519"/>
      <c r="E4054" s="519"/>
      <c r="F4054" s="519"/>
      <c r="G4054" s="519"/>
      <c r="H4054" s="240"/>
      <c r="I4054" s="240"/>
      <c r="J4054" s="240"/>
    </row>
    <row r="4055" spans="1:10" x14ac:dyDescent="0.25">
      <c r="A4055" s="152"/>
      <c r="B4055" s="116"/>
      <c r="C4055" s="519"/>
      <c r="D4055" s="519"/>
      <c r="E4055" s="519"/>
      <c r="F4055" s="519"/>
      <c r="G4055" s="519"/>
      <c r="H4055" s="518"/>
      <c r="I4055" s="518"/>
      <c r="J4055" s="117"/>
    </row>
    <row r="4056" spans="1:10" x14ac:dyDescent="0.25">
      <c r="A4056" s="517"/>
      <c r="B4056" s="519"/>
      <c r="C4056" s="519"/>
      <c r="D4056" s="519"/>
      <c r="E4056" s="519"/>
      <c r="F4056" s="519"/>
      <c r="G4056" s="519"/>
      <c r="H4056" s="518"/>
      <c r="I4056" s="518"/>
      <c r="J4056" s="117"/>
    </row>
    <row r="4057" spans="1:10" x14ac:dyDescent="0.25">
      <c r="A4057" s="53"/>
      <c r="B4057" s="213">
        <f>SUM(B4046:B4056)</f>
        <v>8</v>
      </c>
      <c r="C4057" s="213">
        <v>150800</v>
      </c>
      <c r="D4057" s="213"/>
      <c r="E4057" s="213">
        <v>6</v>
      </c>
      <c r="F4057" s="213">
        <v>25500</v>
      </c>
      <c r="G4057" s="213"/>
      <c r="H4057" s="213">
        <f>SUM(H4046:H4055)</f>
        <v>5</v>
      </c>
      <c r="I4057" s="213"/>
      <c r="J4057" s="213">
        <v>23900</v>
      </c>
    </row>
    <row r="4058" spans="1:10" x14ac:dyDescent="0.25">
      <c r="A4058" s="489"/>
      <c r="B4058" s="490"/>
      <c r="C4058" s="490"/>
      <c r="D4058" s="490"/>
      <c r="E4058" s="490"/>
      <c r="F4058" s="490"/>
      <c r="G4058" s="490"/>
      <c r="H4058" s="490"/>
      <c r="I4058" s="490"/>
      <c r="J4058" s="490"/>
    </row>
    <row r="4059" spans="1:10" x14ac:dyDescent="0.25">
      <c r="A4059" s="491">
        <f>C4057</f>
        <v>150800</v>
      </c>
      <c r="B4059" s="492" t="s">
        <v>38</v>
      </c>
      <c r="C4059" s="2206" t="s">
        <v>1277</v>
      </c>
      <c r="D4059" s="2206"/>
      <c r="E4059" s="2206"/>
      <c r="F4059" s="493"/>
      <c r="G4059" s="493"/>
      <c r="H4059" s="493"/>
      <c r="I4059" s="493"/>
      <c r="J4059" s="493"/>
    </row>
    <row r="4065" spans="1:10" x14ac:dyDescent="0.25">
      <c r="A4065" s="2207" t="s">
        <v>1734</v>
      </c>
      <c r="B4065" s="2208"/>
      <c r="C4065" s="2208"/>
      <c r="D4065" s="2208"/>
      <c r="E4065" s="2208"/>
      <c r="F4065" s="2208"/>
      <c r="G4065" s="2208"/>
      <c r="H4065" s="2208"/>
      <c r="I4065" s="2208"/>
      <c r="J4065" s="2208"/>
    </row>
    <row r="4066" spans="1:10" x14ac:dyDescent="0.25">
      <c r="A4066" s="198" t="s">
        <v>14</v>
      </c>
      <c r="B4066" s="198" t="s">
        <v>5</v>
      </c>
      <c r="C4066" s="198" t="s">
        <v>10</v>
      </c>
      <c r="D4066" s="198" t="s">
        <v>11</v>
      </c>
      <c r="E4066" s="198" t="s">
        <v>753</v>
      </c>
      <c r="F4066" s="198" t="s">
        <v>27</v>
      </c>
      <c r="G4066" s="198"/>
      <c r="H4066" s="140" t="s">
        <v>33</v>
      </c>
      <c r="I4066" s="140"/>
      <c r="J4066" s="198" t="s">
        <v>32</v>
      </c>
    </row>
    <row r="4067" spans="1:10" x14ac:dyDescent="0.25">
      <c r="A4067" s="517" t="s">
        <v>1503</v>
      </c>
      <c r="B4067" s="519">
        <v>2</v>
      </c>
      <c r="C4067" s="519">
        <v>55000</v>
      </c>
      <c r="D4067" s="519"/>
      <c r="E4067" s="519">
        <v>2</v>
      </c>
      <c r="F4067" s="519">
        <v>9000</v>
      </c>
      <c r="G4067" s="519"/>
      <c r="H4067" s="240" t="s">
        <v>109</v>
      </c>
      <c r="I4067" s="240"/>
      <c r="J4067" s="117">
        <v>1400</v>
      </c>
    </row>
    <row r="4068" spans="1:10" x14ac:dyDescent="0.25">
      <c r="A4068" s="152" t="s">
        <v>1445</v>
      </c>
      <c r="B4068" s="116">
        <v>1</v>
      </c>
      <c r="C4068" s="519">
        <v>12500</v>
      </c>
      <c r="D4068" s="519"/>
      <c r="E4068" s="519">
        <v>1</v>
      </c>
      <c r="F4068" s="519">
        <v>4000</v>
      </c>
      <c r="G4068" s="519"/>
      <c r="H4068" s="240"/>
      <c r="I4068" s="240"/>
      <c r="J4068" s="117"/>
    </row>
    <row r="4069" spans="1:10" x14ac:dyDescent="0.25">
      <c r="A4069" s="152" t="s">
        <v>1735</v>
      </c>
      <c r="B4069" s="116">
        <v>1</v>
      </c>
      <c r="C4069" s="519">
        <v>30500</v>
      </c>
      <c r="D4069" s="519"/>
      <c r="E4069" s="519"/>
      <c r="F4069" s="519"/>
      <c r="G4069" s="519"/>
      <c r="H4069" s="240"/>
      <c r="I4069" s="240"/>
      <c r="J4069" s="117"/>
    </row>
    <row r="4070" spans="1:10" x14ac:dyDescent="0.25">
      <c r="A4070" s="520" t="s">
        <v>1445</v>
      </c>
      <c r="B4070" s="519">
        <v>1</v>
      </c>
      <c r="C4070" s="519"/>
      <c r="D4070" s="519">
        <v>12500</v>
      </c>
      <c r="E4070" s="519">
        <v>1</v>
      </c>
      <c r="F4070" s="519">
        <v>4000</v>
      </c>
      <c r="G4070" s="519"/>
      <c r="H4070" s="240"/>
      <c r="I4070" s="240"/>
      <c r="J4070" s="117" t="s">
        <v>1157</v>
      </c>
    </row>
    <row r="4071" spans="1:10" x14ac:dyDescent="0.25">
      <c r="A4071" s="517" t="s">
        <v>1736</v>
      </c>
      <c r="B4071" s="519">
        <v>1</v>
      </c>
      <c r="C4071" s="519"/>
      <c r="D4071" s="519">
        <v>21500</v>
      </c>
      <c r="E4071" s="519">
        <v>1</v>
      </c>
      <c r="F4071" s="519">
        <v>4500</v>
      </c>
      <c r="G4071" s="519"/>
      <c r="H4071" s="240"/>
      <c r="I4071" s="240"/>
      <c r="J4071" s="117" t="s">
        <v>1088</v>
      </c>
    </row>
    <row r="4072" spans="1:10" ht="30" x14ac:dyDescent="0.25">
      <c r="A4072" s="517"/>
      <c r="B4072" s="519"/>
      <c r="C4072" s="519"/>
      <c r="D4072" s="519"/>
      <c r="E4072" s="519"/>
      <c r="F4072" s="519"/>
      <c r="G4072" s="519"/>
      <c r="H4072" s="240"/>
      <c r="I4072" s="240"/>
      <c r="J4072" s="240" t="s">
        <v>1737</v>
      </c>
    </row>
    <row r="4073" spans="1:10" x14ac:dyDescent="0.25">
      <c r="A4073" s="517"/>
      <c r="B4073" s="519"/>
      <c r="C4073" s="519"/>
      <c r="D4073" s="519"/>
      <c r="E4073" s="519"/>
      <c r="F4073" s="519"/>
      <c r="G4073" s="519"/>
      <c r="H4073" s="240"/>
      <c r="I4073" s="240"/>
      <c r="J4073" s="240"/>
    </row>
    <row r="4074" spans="1:10" x14ac:dyDescent="0.25">
      <c r="A4074" s="53"/>
      <c r="B4074" s="213">
        <v>6</v>
      </c>
      <c r="C4074" s="213">
        <v>102100</v>
      </c>
      <c r="D4074" s="213">
        <v>34000</v>
      </c>
      <c r="E4074" s="213">
        <v>5</v>
      </c>
      <c r="F4074" s="213">
        <v>21500</v>
      </c>
      <c r="G4074" s="213"/>
      <c r="H4074" s="213"/>
      <c r="I4074" s="213"/>
      <c r="J4074" s="213">
        <v>1400</v>
      </c>
    </row>
    <row r="4075" spans="1:10" x14ac:dyDescent="0.25">
      <c r="A4075" s="489"/>
      <c r="B4075" s="490"/>
      <c r="C4075" s="490"/>
      <c r="D4075" s="490"/>
      <c r="E4075" s="490"/>
      <c r="F4075" s="490"/>
      <c r="G4075" s="490"/>
      <c r="H4075" s="490"/>
      <c r="I4075" s="490"/>
      <c r="J4075" s="490"/>
    </row>
    <row r="4076" spans="1:10" x14ac:dyDescent="0.25">
      <c r="A4076" s="491">
        <f>C4074</f>
        <v>102100</v>
      </c>
      <c r="B4076" s="492" t="s">
        <v>38</v>
      </c>
      <c r="C4076" s="2206" t="s">
        <v>1277</v>
      </c>
      <c r="D4076" s="2206"/>
      <c r="E4076" s="2206"/>
      <c r="F4076" s="493"/>
      <c r="G4076" s="493"/>
      <c r="H4076" s="493"/>
      <c r="I4076" s="493"/>
      <c r="J4076" s="493"/>
    </row>
    <row r="4081" spans="1:10" x14ac:dyDescent="0.25">
      <c r="A4081" s="2207" t="s">
        <v>1738</v>
      </c>
      <c r="B4081" s="2208"/>
      <c r="C4081" s="2208"/>
      <c r="D4081" s="2208"/>
      <c r="E4081" s="2208"/>
      <c r="F4081" s="2208"/>
      <c r="G4081" s="2208"/>
      <c r="H4081" s="2208"/>
      <c r="I4081" s="2208"/>
      <c r="J4081" s="2208"/>
    </row>
    <row r="4082" spans="1:10" x14ac:dyDescent="0.25">
      <c r="A4082" s="198" t="s">
        <v>14</v>
      </c>
      <c r="B4082" s="198" t="s">
        <v>5</v>
      </c>
      <c r="C4082" s="198" t="s">
        <v>10</v>
      </c>
      <c r="D4082" s="198" t="s">
        <v>11</v>
      </c>
      <c r="E4082" s="198" t="s">
        <v>753</v>
      </c>
      <c r="F4082" s="198" t="s">
        <v>27</v>
      </c>
      <c r="G4082" s="198"/>
      <c r="H4082" s="140" t="s">
        <v>33</v>
      </c>
      <c r="I4082" s="140"/>
      <c r="J4082" s="198" t="s">
        <v>32</v>
      </c>
    </row>
    <row r="4083" spans="1:10" x14ac:dyDescent="0.25">
      <c r="A4083" s="517" t="s">
        <v>1445</v>
      </c>
      <c r="B4083" s="519">
        <v>1</v>
      </c>
      <c r="C4083" s="519">
        <v>12500</v>
      </c>
      <c r="D4083" s="519"/>
      <c r="E4083" s="519">
        <v>1</v>
      </c>
      <c r="F4083" s="519">
        <v>4000</v>
      </c>
      <c r="G4083" s="519"/>
      <c r="H4083" s="240" t="s">
        <v>109</v>
      </c>
      <c r="I4083" s="240"/>
      <c r="J4083" s="117">
        <v>3500</v>
      </c>
    </row>
    <row r="4084" spans="1:10" x14ac:dyDescent="0.25">
      <c r="A4084" s="517" t="s">
        <v>1739</v>
      </c>
      <c r="B4084" s="519">
        <v>1</v>
      </c>
      <c r="C4084" s="519">
        <v>19000</v>
      </c>
      <c r="D4084" s="519"/>
      <c r="E4084" s="519">
        <v>1</v>
      </c>
      <c r="F4084" s="519">
        <v>2000</v>
      </c>
      <c r="G4084" s="519"/>
      <c r="H4084" s="240"/>
      <c r="I4084" s="240"/>
      <c r="J4084" s="117" t="s">
        <v>1720</v>
      </c>
    </row>
    <row r="4085" spans="1:10" x14ac:dyDescent="0.25">
      <c r="A4085" s="517" t="s">
        <v>1740</v>
      </c>
      <c r="B4085" s="519">
        <v>1</v>
      </c>
      <c r="C4085" s="519">
        <v>5200</v>
      </c>
      <c r="D4085" s="519"/>
      <c r="E4085" s="519"/>
      <c r="F4085" s="519"/>
      <c r="G4085" s="519"/>
      <c r="H4085" s="240">
        <v>1</v>
      </c>
      <c r="I4085" s="240"/>
      <c r="J4085" s="117">
        <v>4000</v>
      </c>
    </row>
    <row r="4086" spans="1:10" x14ac:dyDescent="0.25">
      <c r="A4086" s="520" t="s">
        <v>1741</v>
      </c>
      <c r="B4086" s="519">
        <v>1</v>
      </c>
      <c r="C4086" s="519">
        <v>15000</v>
      </c>
      <c r="D4086" s="519"/>
      <c r="E4086" s="519"/>
      <c r="F4086" s="519"/>
      <c r="G4086" s="519"/>
      <c r="H4086" s="240">
        <v>1</v>
      </c>
      <c r="I4086" s="240"/>
      <c r="J4086" s="117">
        <v>2000</v>
      </c>
    </row>
    <row r="4087" spans="1:10" x14ac:dyDescent="0.25">
      <c r="A4087" s="517" t="s">
        <v>1742</v>
      </c>
      <c r="B4087" s="519">
        <v>2</v>
      </c>
      <c r="C4087" s="519">
        <v>116000</v>
      </c>
      <c r="D4087" s="519"/>
      <c r="E4087" s="519"/>
      <c r="F4087" s="519"/>
      <c r="G4087" s="519"/>
      <c r="H4087" s="240">
        <v>1</v>
      </c>
      <c r="I4087" s="240"/>
      <c r="J4087" s="117">
        <v>5000</v>
      </c>
    </row>
    <row r="4088" spans="1:10" x14ac:dyDescent="0.25">
      <c r="A4088" s="517" t="s">
        <v>1459</v>
      </c>
      <c r="B4088" s="519">
        <v>1</v>
      </c>
      <c r="C4088" s="519">
        <v>14100</v>
      </c>
      <c r="D4088" s="519"/>
      <c r="E4088" s="519">
        <v>1</v>
      </c>
      <c r="F4088" s="519">
        <v>4500</v>
      </c>
      <c r="G4088" s="519"/>
      <c r="H4088" s="518"/>
      <c r="I4088" s="518"/>
      <c r="J4088" s="240" t="s">
        <v>1746</v>
      </c>
    </row>
    <row r="4089" spans="1:10" x14ac:dyDescent="0.25">
      <c r="A4089" s="517" t="s">
        <v>1743</v>
      </c>
      <c r="B4089" s="519">
        <v>1</v>
      </c>
      <c r="C4089" s="519">
        <v>50000</v>
      </c>
      <c r="D4089" s="519"/>
      <c r="E4089" s="519"/>
      <c r="F4089" s="519"/>
      <c r="G4089" s="519"/>
      <c r="H4089" s="518"/>
      <c r="I4089" s="518"/>
      <c r="J4089" s="240"/>
    </row>
    <row r="4090" spans="1:10" x14ac:dyDescent="0.25">
      <c r="A4090" s="517" t="s">
        <v>1615</v>
      </c>
      <c r="B4090" s="519">
        <v>1</v>
      </c>
      <c r="C4090" s="519">
        <v>15500</v>
      </c>
      <c r="D4090" s="519"/>
      <c r="E4090" s="519">
        <v>1</v>
      </c>
      <c r="F4090" s="519">
        <v>4500</v>
      </c>
      <c r="G4090" s="519"/>
      <c r="H4090" s="518"/>
      <c r="I4090" s="518"/>
      <c r="J4090" s="240"/>
    </row>
    <row r="4091" spans="1:10" x14ac:dyDescent="0.25">
      <c r="A4091" s="517" t="s">
        <v>1599</v>
      </c>
      <c r="B4091" s="519">
        <v>1</v>
      </c>
      <c r="C4091" s="519"/>
      <c r="D4091" s="519">
        <v>22000</v>
      </c>
      <c r="E4091" s="519">
        <v>1</v>
      </c>
      <c r="F4091" s="519">
        <v>4500</v>
      </c>
      <c r="G4091" s="519"/>
      <c r="H4091" s="518"/>
      <c r="I4091" s="518"/>
      <c r="J4091" s="117" t="s">
        <v>1088</v>
      </c>
    </row>
    <row r="4092" spans="1:10" x14ac:dyDescent="0.25">
      <c r="A4092" s="517" t="s">
        <v>1200</v>
      </c>
      <c r="B4092" s="519">
        <v>1</v>
      </c>
      <c r="C4092" s="519">
        <v>15000</v>
      </c>
      <c r="D4092" s="519"/>
      <c r="E4092" s="519"/>
      <c r="F4092" s="519"/>
      <c r="G4092" s="519"/>
      <c r="H4092" s="518"/>
      <c r="I4092" s="518"/>
      <c r="J4092" s="117"/>
    </row>
    <row r="4093" spans="1:10" x14ac:dyDescent="0.25">
      <c r="A4093" s="517" t="s">
        <v>1557</v>
      </c>
      <c r="B4093" s="519">
        <v>1</v>
      </c>
      <c r="C4093" s="519">
        <v>20500</v>
      </c>
      <c r="D4093" s="519"/>
      <c r="E4093" s="519">
        <v>1</v>
      </c>
      <c r="F4093" s="519">
        <v>5000</v>
      </c>
      <c r="G4093" s="519"/>
      <c r="H4093" s="518"/>
      <c r="I4093" s="518"/>
      <c r="J4093" s="117"/>
    </row>
    <row r="4094" spans="1:10" x14ac:dyDescent="0.25">
      <c r="A4094" s="517" t="s">
        <v>1200</v>
      </c>
      <c r="B4094" s="519">
        <v>1</v>
      </c>
      <c r="C4094" s="519">
        <v>11000</v>
      </c>
      <c r="D4094" s="519"/>
      <c r="E4094" s="519">
        <v>1</v>
      </c>
      <c r="F4094" s="519">
        <v>4000</v>
      </c>
      <c r="G4094" s="519"/>
      <c r="H4094" s="518"/>
      <c r="I4094" s="518"/>
      <c r="J4094" s="117"/>
    </row>
    <row r="4095" spans="1:10" x14ac:dyDescent="0.25">
      <c r="A4095" s="517" t="s">
        <v>1413</v>
      </c>
      <c r="B4095" s="519">
        <v>1</v>
      </c>
      <c r="C4095" s="519">
        <v>27000</v>
      </c>
      <c r="D4095" s="519"/>
      <c r="E4095" s="519">
        <v>1</v>
      </c>
      <c r="F4095" s="519">
        <v>5000</v>
      </c>
      <c r="G4095" s="519"/>
      <c r="H4095" s="518"/>
      <c r="I4095" s="518"/>
      <c r="J4095" s="117"/>
    </row>
    <row r="4096" spans="1:10" x14ac:dyDescent="0.25">
      <c r="A4096" s="517" t="s">
        <v>1744</v>
      </c>
      <c r="B4096" s="519">
        <v>1</v>
      </c>
      <c r="C4096" s="519">
        <v>19000</v>
      </c>
      <c r="D4096" s="519"/>
      <c r="E4096" s="519"/>
      <c r="F4096" s="519"/>
      <c r="G4096" s="519"/>
      <c r="H4096" s="518"/>
      <c r="I4096" s="518"/>
      <c r="J4096" s="117" t="s">
        <v>1745</v>
      </c>
    </row>
    <row r="4097" spans="1:10" x14ac:dyDescent="0.25">
      <c r="A4097" s="517" t="s">
        <v>1502</v>
      </c>
      <c r="B4097" s="519">
        <v>1</v>
      </c>
      <c r="C4097" s="519">
        <v>12100</v>
      </c>
      <c r="D4097" s="519"/>
      <c r="E4097" s="519">
        <v>1</v>
      </c>
      <c r="F4097" s="519">
        <v>4000</v>
      </c>
      <c r="G4097" s="519"/>
      <c r="H4097" s="518"/>
      <c r="I4097" s="518"/>
      <c r="J4097" s="117"/>
    </row>
    <row r="4098" spans="1:10" x14ac:dyDescent="0.25">
      <c r="A4098" s="517" t="s">
        <v>1743</v>
      </c>
      <c r="B4098" s="519">
        <v>1</v>
      </c>
      <c r="C4098" s="519"/>
      <c r="D4098" s="519">
        <v>45000</v>
      </c>
      <c r="E4098" s="519">
        <v>1</v>
      </c>
      <c r="F4098" s="519">
        <v>5000</v>
      </c>
      <c r="G4098" s="519"/>
      <c r="H4098" s="518"/>
      <c r="I4098" s="518"/>
      <c r="J4098" s="117" t="s">
        <v>1157</v>
      </c>
    </row>
    <row r="4099" spans="1:10" x14ac:dyDescent="0.25">
      <c r="A4099" s="517"/>
      <c r="B4099" s="519"/>
      <c r="C4099" s="519"/>
      <c r="D4099" s="519"/>
      <c r="E4099" s="519"/>
      <c r="F4099" s="519"/>
      <c r="G4099" s="519"/>
      <c r="H4099" s="518"/>
      <c r="I4099" s="518"/>
      <c r="J4099" s="117"/>
    </row>
    <row r="4100" spans="1:10" x14ac:dyDescent="0.25">
      <c r="A4100" s="53"/>
      <c r="B4100" s="213">
        <f>SUM(B4083:B4099)</f>
        <v>17</v>
      </c>
      <c r="C4100" s="213">
        <f>SUM(C4083:C4099)</f>
        <v>351900</v>
      </c>
      <c r="D4100" s="213">
        <v>67000</v>
      </c>
      <c r="E4100" s="213">
        <v>10</v>
      </c>
      <c r="F4100" s="213">
        <v>42500</v>
      </c>
      <c r="G4100" s="213"/>
      <c r="H4100" s="213">
        <f>SUM(H4083:H4094)</f>
        <v>3</v>
      </c>
      <c r="I4100" s="213"/>
      <c r="J4100" s="213">
        <v>14500</v>
      </c>
    </row>
    <row r="4101" spans="1:10" x14ac:dyDescent="0.25">
      <c r="A4101" s="489"/>
      <c r="B4101" s="490"/>
      <c r="C4101" s="490"/>
      <c r="D4101" s="490"/>
      <c r="E4101" s="490"/>
      <c r="F4101" s="490"/>
      <c r="G4101" s="490"/>
      <c r="H4101" s="490"/>
      <c r="I4101" s="490"/>
      <c r="J4101" s="490"/>
    </row>
    <row r="4102" spans="1:10" x14ac:dyDescent="0.25">
      <c r="A4102" s="491">
        <f>C4100</f>
        <v>351900</v>
      </c>
      <c r="B4102" s="492" t="s">
        <v>38</v>
      </c>
      <c r="C4102" s="2206" t="s">
        <v>1277</v>
      </c>
      <c r="D4102" s="2206"/>
      <c r="E4102" s="2206"/>
      <c r="F4102" s="493"/>
      <c r="G4102" s="493"/>
      <c r="H4102" s="493"/>
      <c r="I4102" s="493"/>
      <c r="J4102" s="493"/>
    </row>
    <row r="4109" spans="1:10" x14ac:dyDescent="0.25">
      <c r="A4109" s="2207" t="s">
        <v>1747</v>
      </c>
      <c r="B4109" s="2208"/>
      <c r="C4109" s="2208"/>
      <c r="D4109" s="2208"/>
      <c r="E4109" s="2208"/>
      <c r="F4109" s="2208"/>
      <c r="G4109" s="2208"/>
      <c r="H4109" s="2208"/>
      <c r="I4109" s="2208"/>
      <c r="J4109" s="2208"/>
    </row>
    <row r="4110" spans="1:10" x14ac:dyDescent="0.25">
      <c r="A4110" s="198" t="s">
        <v>14</v>
      </c>
      <c r="B4110" s="198" t="s">
        <v>5</v>
      </c>
      <c r="C4110" s="198" t="s">
        <v>10</v>
      </c>
      <c r="D4110" s="198" t="s">
        <v>11</v>
      </c>
      <c r="E4110" s="198" t="s">
        <v>753</v>
      </c>
      <c r="F4110" s="198" t="s">
        <v>27</v>
      </c>
      <c r="G4110" s="198"/>
      <c r="H4110" s="140" t="s">
        <v>33</v>
      </c>
      <c r="I4110" s="140"/>
      <c r="J4110" s="198" t="s">
        <v>32</v>
      </c>
    </row>
    <row r="4111" spans="1:10" x14ac:dyDescent="0.25">
      <c r="A4111" s="517" t="s">
        <v>1406</v>
      </c>
      <c r="B4111" s="519">
        <v>1</v>
      </c>
      <c r="C4111" s="519"/>
      <c r="D4111" s="519">
        <v>20900</v>
      </c>
      <c r="E4111" s="519"/>
      <c r="F4111" s="519"/>
      <c r="G4111" s="519"/>
      <c r="H4111" s="240" t="s">
        <v>109</v>
      </c>
      <c r="I4111" s="240"/>
      <c r="J4111" s="117">
        <v>3500</v>
      </c>
    </row>
    <row r="4112" spans="1:10" x14ac:dyDescent="0.25">
      <c r="A4112" s="517" t="s">
        <v>1424</v>
      </c>
      <c r="B4112" s="519">
        <v>1</v>
      </c>
      <c r="C4112" s="519">
        <v>27500</v>
      </c>
      <c r="D4112" s="519"/>
      <c r="E4112" s="519">
        <v>1</v>
      </c>
      <c r="F4112" s="519">
        <v>4500</v>
      </c>
      <c r="G4112" s="519"/>
      <c r="H4112" s="240">
        <v>2</v>
      </c>
      <c r="I4112" s="240"/>
      <c r="J4112" s="117" t="s">
        <v>1752</v>
      </c>
    </row>
    <row r="4113" spans="1:10" x14ac:dyDescent="0.25">
      <c r="A4113" s="517" t="s">
        <v>1107</v>
      </c>
      <c r="B4113" s="519">
        <v>1</v>
      </c>
      <c r="C4113" s="519">
        <v>15500</v>
      </c>
      <c r="D4113" s="519"/>
      <c r="E4113" s="519">
        <v>1</v>
      </c>
      <c r="F4113" s="519">
        <v>4500</v>
      </c>
      <c r="G4113" s="519"/>
      <c r="H4113" s="240">
        <v>1</v>
      </c>
      <c r="I4113" s="240"/>
      <c r="J4113" s="117">
        <v>4000</v>
      </c>
    </row>
    <row r="4114" spans="1:10" x14ac:dyDescent="0.25">
      <c r="A4114" s="520" t="s">
        <v>1107</v>
      </c>
      <c r="B4114" s="519">
        <v>1</v>
      </c>
      <c r="C4114" s="519">
        <v>15500</v>
      </c>
      <c r="D4114" s="519"/>
      <c r="E4114" s="519">
        <v>1</v>
      </c>
      <c r="F4114" s="519">
        <v>4500</v>
      </c>
      <c r="G4114" s="519"/>
      <c r="H4114" s="240"/>
      <c r="I4114" s="240"/>
      <c r="J4114" s="117" t="s">
        <v>1753</v>
      </c>
    </row>
    <row r="4115" spans="1:10" x14ac:dyDescent="0.25">
      <c r="A4115" s="517" t="s">
        <v>1600</v>
      </c>
      <c r="B4115" s="519">
        <v>1</v>
      </c>
      <c r="C4115" s="519"/>
      <c r="D4115" s="519">
        <v>15000</v>
      </c>
      <c r="E4115" s="519"/>
      <c r="F4115" s="519"/>
      <c r="G4115" s="519"/>
      <c r="H4115" s="240"/>
      <c r="I4115" s="240"/>
      <c r="J4115" s="117" t="s">
        <v>1157</v>
      </c>
    </row>
    <row r="4116" spans="1:10" x14ac:dyDescent="0.25">
      <c r="A4116" s="517" t="s">
        <v>1748</v>
      </c>
      <c r="B4116" s="519">
        <v>1</v>
      </c>
      <c r="C4116" s="519"/>
      <c r="D4116" s="519">
        <v>14100</v>
      </c>
      <c r="E4116" s="519">
        <v>1</v>
      </c>
      <c r="F4116" s="519">
        <v>4500</v>
      </c>
      <c r="G4116" s="519"/>
      <c r="H4116" s="518"/>
      <c r="I4116" s="518"/>
      <c r="J4116" s="240" t="s">
        <v>1088</v>
      </c>
    </row>
    <row r="4117" spans="1:10" x14ac:dyDescent="0.25">
      <c r="A4117" s="517" t="s">
        <v>1726</v>
      </c>
      <c r="B4117" s="519">
        <v>1</v>
      </c>
      <c r="C4117" s="519">
        <v>29500</v>
      </c>
      <c r="D4117" s="519"/>
      <c r="E4117" s="519">
        <v>1</v>
      </c>
      <c r="F4117" s="519">
        <v>5000</v>
      </c>
      <c r="G4117" s="519"/>
      <c r="H4117" s="518"/>
      <c r="I4117" s="518"/>
      <c r="J4117" s="240"/>
    </row>
    <row r="4118" spans="1:10" x14ac:dyDescent="0.25">
      <c r="A4118" s="517" t="s">
        <v>1584</v>
      </c>
      <c r="B4118" s="519">
        <v>1</v>
      </c>
      <c r="C4118" s="519"/>
      <c r="D4118" s="519">
        <v>26500</v>
      </c>
      <c r="E4118" s="519"/>
      <c r="F4118" s="519"/>
      <c r="G4118" s="519"/>
      <c r="H4118" s="518"/>
      <c r="I4118" s="518"/>
      <c r="J4118" s="240"/>
    </row>
    <row r="4119" spans="1:10" x14ac:dyDescent="0.25">
      <c r="A4119" s="517" t="s">
        <v>1487</v>
      </c>
      <c r="B4119" s="519">
        <v>2</v>
      </c>
      <c r="C4119" s="519"/>
      <c r="D4119" s="519">
        <v>98000</v>
      </c>
      <c r="E4119" s="519"/>
      <c r="F4119" s="519"/>
      <c r="G4119" s="519"/>
      <c r="H4119" s="518"/>
      <c r="I4119" s="518"/>
      <c r="J4119" s="117"/>
    </row>
    <row r="4120" spans="1:10" x14ac:dyDescent="0.25">
      <c r="A4120" s="517" t="s">
        <v>1749</v>
      </c>
      <c r="B4120" s="519">
        <v>1</v>
      </c>
      <c r="C4120" s="519"/>
      <c r="D4120" s="519">
        <v>35000</v>
      </c>
      <c r="E4120" s="519"/>
      <c r="F4120" s="519"/>
      <c r="G4120" s="519"/>
      <c r="H4120" s="518"/>
      <c r="I4120" s="518"/>
      <c r="J4120" s="117"/>
    </row>
    <row r="4121" spans="1:10" x14ac:dyDescent="0.25">
      <c r="A4121" s="517" t="s">
        <v>1557</v>
      </c>
      <c r="B4121" s="519">
        <v>1</v>
      </c>
      <c r="C4121" s="519">
        <v>20500</v>
      </c>
      <c r="D4121" s="519"/>
      <c r="E4121" s="519">
        <v>1</v>
      </c>
      <c r="F4121" s="519">
        <v>5000</v>
      </c>
      <c r="G4121" s="519"/>
      <c r="H4121" s="518"/>
      <c r="I4121" s="518"/>
      <c r="J4121" s="117"/>
    </row>
    <row r="4122" spans="1:10" x14ac:dyDescent="0.25">
      <c r="A4122" s="517" t="s">
        <v>379</v>
      </c>
      <c r="B4122" s="519">
        <v>1</v>
      </c>
      <c r="C4122" s="519"/>
      <c r="D4122" s="519">
        <v>66000</v>
      </c>
      <c r="E4122" s="519"/>
      <c r="F4122" s="519"/>
      <c r="G4122" s="519"/>
      <c r="H4122" s="518"/>
      <c r="I4122" s="518"/>
      <c r="J4122" s="117"/>
    </row>
    <row r="4123" spans="1:10" x14ac:dyDescent="0.25">
      <c r="A4123" s="517" t="s">
        <v>1750</v>
      </c>
      <c r="B4123" s="519">
        <v>1</v>
      </c>
      <c r="C4123" s="519">
        <v>10500</v>
      </c>
      <c r="D4123" s="519"/>
      <c r="E4123" s="519">
        <v>1</v>
      </c>
      <c r="F4123" s="519">
        <v>4000</v>
      </c>
      <c r="G4123" s="519"/>
      <c r="H4123" s="518"/>
      <c r="I4123" s="518"/>
      <c r="J4123" s="117"/>
    </row>
    <row r="4124" spans="1:10" x14ac:dyDescent="0.25">
      <c r="A4124" s="517" t="s">
        <v>230</v>
      </c>
      <c r="B4124" s="519">
        <v>2</v>
      </c>
      <c r="C4124" s="519">
        <v>160000</v>
      </c>
      <c r="D4124" s="519"/>
      <c r="E4124" s="519"/>
      <c r="F4124" s="519"/>
      <c r="G4124" s="519"/>
      <c r="H4124" s="518"/>
      <c r="I4124" s="518"/>
      <c r="J4124" s="117"/>
    </row>
    <row r="4125" spans="1:10" x14ac:dyDescent="0.25">
      <c r="A4125" s="517" t="s">
        <v>1751</v>
      </c>
      <c r="B4125" s="519">
        <v>1</v>
      </c>
      <c r="C4125" s="519">
        <v>41000</v>
      </c>
      <c r="D4125" s="519"/>
      <c r="E4125" s="519"/>
      <c r="F4125" s="519"/>
      <c r="G4125" s="519"/>
      <c r="H4125" s="518"/>
      <c r="I4125" s="518"/>
      <c r="J4125" s="117"/>
    </row>
    <row r="4126" spans="1:10" x14ac:dyDescent="0.25">
      <c r="A4126" s="517" t="s">
        <v>1432</v>
      </c>
      <c r="B4126" s="519">
        <v>2</v>
      </c>
      <c r="C4126" s="519">
        <v>50000</v>
      </c>
      <c r="D4126" s="519"/>
      <c r="E4126" s="519"/>
      <c r="F4126" s="519"/>
      <c r="G4126" s="519"/>
      <c r="H4126" s="518"/>
      <c r="I4126" s="518"/>
      <c r="J4126" s="117"/>
    </row>
    <row r="4127" spans="1:10" x14ac:dyDescent="0.25">
      <c r="A4127" s="517" t="s">
        <v>1421</v>
      </c>
      <c r="B4127" s="519">
        <v>1</v>
      </c>
      <c r="C4127" s="519">
        <v>9800</v>
      </c>
      <c r="D4127" s="519"/>
      <c r="E4127" s="519">
        <v>1</v>
      </c>
      <c r="F4127" s="519">
        <v>4000</v>
      </c>
      <c r="G4127" s="519"/>
      <c r="H4127" s="518"/>
      <c r="I4127" s="518"/>
      <c r="J4127" s="117"/>
    </row>
    <row r="4128" spans="1:10" x14ac:dyDescent="0.25">
      <c r="A4128" s="517" t="s">
        <v>1424</v>
      </c>
      <c r="B4128" s="519">
        <v>1</v>
      </c>
      <c r="C4128" s="519"/>
      <c r="D4128" s="519">
        <v>32000</v>
      </c>
      <c r="E4128" s="519"/>
      <c r="F4128" s="519"/>
      <c r="G4128" s="519"/>
      <c r="H4128" s="518"/>
      <c r="I4128" s="518"/>
      <c r="J4128" s="117"/>
    </row>
    <row r="4129" spans="1:10" x14ac:dyDescent="0.25">
      <c r="A4129" s="53"/>
      <c r="B4129" s="213">
        <f>SUM(B4111:B4128)</f>
        <v>21</v>
      </c>
      <c r="C4129" s="213">
        <f>SUM(C4111:C4128)</f>
        <v>379800</v>
      </c>
      <c r="D4129" s="213">
        <v>307500</v>
      </c>
      <c r="E4129" s="213">
        <v>8</v>
      </c>
      <c r="F4129" s="213">
        <v>36000</v>
      </c>
      <c r="G4129" s="213"/>
      <c r="H4129" s="213">
        <f>SUM(H4111:H4122)</f>
        <v>3</v>
      </c>
      <c r="I4129" s="213"/>
      <c r="J4129" s="213">
        <v>14000</v>
      </c>
    </row>
    <row r="4130" spans="1:10" x14ac:dyDescent="0.25">
      <c r="A4130" s="489"/>
      <c r="B4130" s="490"/>
      <c r="C4130" s="490"/>
      <c r="D4130" s="490"/>
      <c r="E4130" s="490"/>
      <c r="F4130" s="490"/>
      <c r="G4130" s="490"/>
      <c r="H4130" s="490"/>
      <c r="I4130" s="490"/>
      <c r="J4130" s="490"/>
    </row>
    <row r="4131" spans="1:10" x14ac:dyDescent="0.25">
      <c r="A4131" s="491">
        <f>C4129</f>
        <v>379800</v>
      </c>
      <c r="B4131" s="492" t="s">
        <v>38</v>
      </c>
      <c r="C4131" s="2206" t="s">
        <v>1277</v>
      </c>
      <c r="D4131" s="2206"/>
      <c r="E4131" s="2206"/>
      <c r="F4131" s="493"/>
      <c r="G4131" s="493"/>
      <c r="H4131" s="493"/>
      <c r="I4131" s="493"/>
      <c r="J4131" s="493"/>
    </row>
    <row r="4136" spans="1:10" x14ac:dyDescent="0.25">
      <c r="A4136" s="2207" t="s">
        <v>1754</v>
      </c>
      <c r="B4136" s="2208"/>
      <c r="C4136" s="2208"/>
      <c r="D4136" s="2208"/>
      <c r="E4136" s="2208"/>
      <c r="F4136" s="2208"/>
      <c r="G4136" s="2208"/>
      <c r="H4136" s="2208"/>
      <c r="I4136" s="2208"/>
      <c r="J4136" s="2208"/>
    </row>
    <row r="4137" spans="1:10" x14ac:dyDescent="0.25">
      <c r="A4137" s="198" t="s">
        <v>14</v>
      </c>
      <c r="B4137" s="198" t="s">
        <v>5</v>
      </c>
      <c r="C4137" s="198" t="s">
        <v>10</v>
      </c>
      <c r="D4137" s="198" t="s">
        <v>11</v>
      </c>
      <c r="E4137" s="198" t="s">
        <v>753</v>
      </c>
      <c r="F4137" s="198" t="s">
        <v>27</v>
      </c>
      <c r="G4137" s="198"/>
      <c r="H4137" s="140" t="s">
        <v>33</v>
      </c>
      <c r="I4137" s="140"/>
      <c r="J4137" s="198" t="s">
        <v>32</v>
      </c>
    </row>
    <row r="4138" spans="1:10" x14ac:dyDescent="0.25">
      <c r="A4138" s="517" t="s">
        <v>1615</v>
      </c>
      <c r="B4138" s="519">
        <v>1</v>
      </c>
      <c r="C4138" s="519">
        <v>7000</v>
      </c>
      <c r="D4138" s="519"/>
      <c r="E4138" s="519">
        <v>3</v>
      </c>
      <c r="F4138" s="519">
        <v>13000</v>
      </c>
      <c r="G4138" s="519"/>
      <c r="H4138" s="240"/>
      <c r="I4138" s="240"/>
      <c r="J4138" s="117" t="s">
        <v>1755</v>
      </c>
    </row>
    <row r="4139" spans="1:10" x14ac:dyDescent="0.25">
      <c r="A4139" s="152" t="s">
        <v>1200</v>
      </c>
      <c r="B4139" s="116">
        <v>1</v>
      </c>
      <c r="C4139" s="519">
        <v>13000</v>
      </c>
      <c r="D4139" s="519"/>
      <c r="E4139" s="519">
        <v>1</v>
      </c>
      <c r="F4139" s="519">
        <v>4000</v>
      </c>
      <c r="G4139" s="519"/>
      <c r="H4139" s="240" t="s">
        <v>109</v>
      </c>
      <c r="I4139" s="240"/>
      <c r="J4139" s="117">
        <v>4900</v>
      </c>
    </row>
    <row r="4140" spans="1:10" x14ac:dyDescent="0.25">
      <c r="A4140" s="152" t="s">
        <v>1196</v>
      </c>
      <c r="B4140" s="116">
        <v>1</v>
      </c>
      <c r="C4140" s="519">
        <v>12100</v>
      </c>
      <c r="D4140" s="519"/>
      <c r="E4140" s="519">
        <v>1</v>
      </c>
      <c r="F4140" s="519">
        <v>4000</v>
      </c>
      <c r="G4140" s="519"/>
      <c r="H4140" s="240">
        <v>2</v>
      </c>
      <c r="I4140" s="240"/>
      <c r="J4140" s="117" t="s">
        <v>1606</v>
      </c>
    </row>
    <row r="4141" spans="1:10" x14ac:dyDescent="0.25">
      <c r="A4141" s="520" t="s">
        <v>1756</v>
      </c>
      <c r="B4141" s="519">
        <v>1</v>
      </c>
      <c r="C4141" s="519">
        <v>19000</v>
      </c>
      <c r="D4141" s="519"/>
      <c r="E4141" s="519"/>
      <c r="F4141" s="519"/>
      <c r="G4141" s="519"/>
      <c r="H4141" s="240">
        <v>2</v>
      </c>
      <c r="I4141" s="240"/>
      <c r="J4141" s="117" t="s">
        <v>1758</v>
      </c>
    </row>
    <row r="4142" spans="1:10" x14ac:dyDescent="0.25">
      <c r="A4142" s="517" t="s">
        <v>1406</v>
      </c>
      <c r="B4142" s="519">
        <v>1</v>
      </c>
      <c r="C4142" s="519">
        <v>15900</v>
      </c>
      <c r="D4142" s="519"/>
      <c r="E4142" s="519">
        <v>1</v>
      </c>
      <c r="F4142" s="519">
        <v>5000</v>
      </c>
      <c r="G4142" s="519"/>
      <c r="H4142" s="240">
        <v>1</v>
      </c>
      <c r="I4142" s="240"/>
      <c r="J4142" s="117">
        <v>4000</v>
      </c>
    </row>
    <row r="4143" spans="1:10" x14ac:dyDescent="0.25">
      <c r="A4143" s="517" t="s">
        <v>1757</v>
      </c>
      <c r="B4143" s="519">
        <v>1</v>
      </c>
      <c r="C4143" s="519">
        <v>27500</v>
      </c>
      <c r="D4143" s="519"/>
      <c r="E4143" s="519">
        <v>1</v>
      </c>
      <c r="F4143" s="519">
        <v>4500</v>
      </c>
      <c r="G4143" s="519"/>
      <c r="H4143" s="240">
        <v>1</v>
      </c>
      <c r="I4143" s="240"/>
      <c r="J4143" s="240" t="s">
        <v>1759</v>
      </c>
    </row>
    <row r="4144" spans="1:10" x14ac:dyDescent="0.25">
      <c r="A4144" s="517"/>
      <c r="B4144" s="519"/>
      <c r="C4144" s="519"/>
      <c r="D4144" s="519"/>
      <c r="E4144" s="519"/>
      <c r="F4144" s="519"/>
      <c r="G4144" s="519"/>
      <c r="H4144" s="240">
        <v>2</v>
      </c>
      <c r="I4144" s="240"/>
      <c r="J4144" s="240" t="s">
        <v>1760</v>
      </c>
    </row>
    <row r="4145" spans="1:10" x14ac:dyDescent="0.25">
      <c r="A4145" s="53"/>
      <c r="B4145" s="213">
        <f>SUM(B4138:B4144)</f>
        <v>6</v>
      </c>
      <c r="C4145" s="213">
        <v>94500</v>
      </c>
      <c r="D4145" s="213"/>
      <c r="E4145" s="213">
        <v>7</v>
      </c>
      <c r="F4145" s="213">
        <v>30500</v>
      </c>
      <c r="G4145" s="213"/>
      <c r="H4145" s="213">
        <v>8</v>
      </c>
      <c r="I4145" s="213"/>
      <c r="J4145" s="213">
        <v>40900</v>
      </c>
    </row>
    <row r="4146" spans="1:10" x14ac:dyDescent="0.25">
      <c r="A4146" s="489"/>
      <c r="B4146" s="490"/>
      <c r="C4146" s="490"/>
      <c r="D4146" s="490"/>
      <c r="E4146" s="490"/>
      <c r="F4146" s="490"/>
      <c r="G4146" s="490"/>
      <c r="H4146" s="490"/>
      <c r="I4146" s="490"/>
      <c r="J4146" s="490"/>
    </row>
    <row r="4147" spans="1:10" x14ac:dyDescent="0.25">
      <c r="A4147" s="491">
        <f>C4145</f>
        <v>94500</v>
      </c>
      <c r="B4147" s="492" t="s">
        <v>38</v>
      </c>
      <c r="C4147" s="2206" t="s">
        <v>1277</v>
      </c>
      <c r="D4147" s="2206"/>
      <c r="E4147" s="2206"/>
      <c r="F4147" s="493"/>
      <c r="G4147" s="493"/>
      <c r="H4147" s="493"/>
      <c r="I4147" s="493"/>
      <c r="J4147" s="493"/>
    </row>
    <row r="4151" spans="1:10" x14ac:dyDescent="0.25">
      <c r="A4151" s="2207" t="s">
        <v>1767</v>
      </c>
      <c r="B4151" s="2208"/>
      <c r="C4151" s="2208"/>
      <c r="D4151" s="2208"/>
      <c r="E4151" s="2208"/>
      <c r="F4151" s="2208"/>
      <c r="G4151" s="2208"/>
      <c r="H4151" s="2208"/>
      <c r="I4151" s="2208"/>
      <c r="J4151" s="2208"/>
    </row>
    <row r="4152" spans="1:10" x14ac:dyDescent="0.25">
      <c r="A4152" s="198" t="s">
        <v>14</v>
      </c>
      <c r="B4152" s="198" t="s">
        <v>5</v>
      </c>
      <c r="C4152" s="198" t="s">
        <v>10</v>
      </c>
      <c r="D4152" s="198" t="s">
        <v>11</v>
      </c>
      <c r="E4152" s="198" t="s">
        <v>753</v>
      </c>
      <c r="F4152" s="198" t="s">
        <v>27</v>
      </c>
      <c r="G4152" s="198"/>
      <c r="H4152" s="140" t="s">
        <v>33</v>
      </c>
      <c r="I4152" s="140"/>
      <c r="J4152" s="198" t="s">
        <v>32</v>
      </c>
    </row>
    <row r="4153" spans="1:10" x14ac:dyDescent="0.25">
      <c r="A4153" s="517" t="s">
        <v>539</v>
      </c>
      <c r="B4153" s="519">
        <v>1</v>
      </c>
      <c r="C4153" s="519">
        <v>29500</v>
      </c>
      <c r="D4153" s="519"/>
      <c r="E4153" s="519"/>
      <c r="F4153" s="519"/>
      <c r="G4153" s="519"/>
      <c r="H4153" s="240" t="s">
        <v>109</v>
      </c>
      <c r="I4153" s="240"/>
      <c r="J4153" s="117">
        <v>2800</v>
      </c>
    </row>
    <row r="4154" spans="1:10" x14ac:dyDescent="0.25">
      <c r="A4154" s="517" t="s">
        <v>1490</v>
      </c>
      <c r="B4154" s="519">
        <v>1</v>
      </c>
      <c r="C4154" s="519">
        <v>22000</v>
      </c>
      <c r="D4154" s="519"/>
      <c r="E4154" s="519">
        <v>1</v>
      </c>
      <c r="F4154" s="519">
        <v>5000</v>
      </c>
      <c r="G4154" s="519"/>
      <c r="H4154" s="240">
        <v>1</v>
      </c>
      <c r="I4154" s="240"/>
      <c r="J4154" s="117">
        <v>4000</v>
      </c>
    </row>
    <row r="4155" spans="1:10" x14ac:dyDescent="0.25">
      <c r="A4155" s="517" t="s">
        <v>1761</v>
      </c>
      <c r="B4155" s="519">
        <v>1</v>
      </c>
      <c r="C4155" s="519">
        <v>28500</v>
      </c>
      <c r="D4155" s="519"/>
      <c r="E4155" s="519"/>
      <c r="F4155" s="519"/>
      <c r="G4155" s="519"/>
      <c r="H4155" s="240">
        <v>2</v>
      </c>
      <c r="I4155" s="240"/>
      <c r="J4155" s="117" t="s">
        <v>1765</v>
      </c>
    </row>
    <row r="4156" spans="1:10" x14ac:dyDescent="0.25">
      <c r="A4156" s="520" t="s">
        <v>1762</v>
      </c>
      <c r="B4156" s="519">
        <v>1</v>
      </c>
      <c r="C4156" s="519"/>
      <c r="D4156" s="519">
        <v>41500</v>
      </c>
      <c r="E4156" s="519">
        <v>1</v>
      </c>
      <c r="F4156" s="519">
        <v>5000</v>
      </c>
      <c r="G4156" s="519"/>
      <c r="H4156" s="240"/>
      <c r="I4156" s="240"/>
      <c r="J4156" s="117" t="s">
        <v>1157</v>
      </c>
    </row>
    <row r="4157" spans="1:10" x14ac:dyDescent="0.25">
      <c r="A4157" s="517" t="s">
        <v>1626</v>
      </c>
      <c r="B4157" s="519">
        <v>1</v>
      </c>
      <c r="C4157" s="519">
        <v>17900</v>
      </c>
      <c r="D4157" s="519"/>
      <c r="E4157" s="519"/>
      <c r="F4157" s="519"/>
      <c r="G4157" s="519"/>
      <c r="H4157" s="240"/>
      <c r="I4157" s="240"/>
      <c r="J4157" s="117" t="s">
        <v>1766</v>
      </c>
    </row>
    <row r="4158" spans="1:10" x14ac:dyDescent="0.25">
      <c r="A4158" s="517" t="s">
        <v>1445</v>
      </c>
      <c r="B4158" s="519">
        <v>1</v>
      </c>
      <c r="C4158" s="519">
        <v>12500</v>
      </c>
      <c r="D4158" s="519"/>
      <c r="E4158" s="519">
        <v>1</v>
      </c>
      <c r="F4158" s="519">
        <v>4000</v>
      </c>
      <c r="G4158" s="519"/>
      <c r="H4158" s="518"/>
      <c r="I4158" s="518"/>
      <c r="J4158" s="240"/>
    </row>
    <row r="4159" spans="1:10" x14ac:dyDescent="0.25">
      <c r="A4159" s="517" t="s">
        <v>1763</v>
      </c>
      <c r="B4159" s="519">
        <v>1</v>
      </c>
      <c r="C4159" s="519">
        <v>17500</v>
      </c>
      <c r="D4159" s="519"/>
      <c r="E4159" s="519">
        <v>2</v>
      </c>
      <c r="F4159" s="519">
        <v>8000</v>
      </c>
      <c r="G4159" s="519"/>
      <c r="H4159" s="518"/>
      <c r="I4159" s="518"/>
      <c r="J4159" s="240" t="s">
        <v>1764</v>
      </c>
    </row>
    <row r="4160" spans="1:10" x14ac:dyDescent="0.25">
      <c r="A4160" s="517" t="s">
        <v>1403</v>
      </c>
      <c r="B4160" s="519">
        <v>1</v>
      </c>
      <c r="C4160" s="519">
        <v>12000</v>
      </c>
      <c r="D4160" s="519"/>
      <c r="E4160" s="519">
        <v>1</v>
      </c>
      <c r="F4160" s="519">
        <v>4500</v>
      </c>
      <c r="G4160" s="519"/>
      <c r="H4160" s="518"/>
      <c r="I4160" s="518"/>
      <c r="J4160" s="240"/>
    </row>
    <row r="4161" spans="1:10" x14ac:dyDescent="0.25">
      <c r="A4161" s="517" t="s">
        <v>1098</v>
      </c>
      <c r="B4161" s="519">
        <v>1</v>
      </c>
      <c r="C4161" s="519"/>
      <c r="D4161" s="519">
        <v>19000</v>
      </c>
      <c r="E4161" s="519"/>
      <c r="F4161" s="519"/>
      <c r="G4161" s="519"/>
      <c r="H4161" s="518"/>
      <c r="I4161" s="518"/>
      <c r="J4161" s="117" t="s">
        <v>1157</v>
      </c>
    </row>
    <row r="4162" spans="1:10" x14ac:dyDescent="0.25">
      <c r="A4162" s="517" t="s">
        <v>1196</v>
      </c>
      <c r="B4162" s="519">
        <v>1</v>
      </c>
      <c r="C4162" s="519">
        <v>16100</v>
      </c>
      <c r="D4162" s="519"/>
      <c r="E4162" s="519"/>
      <c r="F4162" s="519"/>
      <c r="G4162" s="519"/>
      <c r="H4162" s="518"/>
      <c r="I4162" s="518"/>
      <c r="J4162" s="117"/>
    </row>
    <row r="4163" spans="1:10" x14ac:dyDescent="0.25">
      <c r="A4163" s="517" t="s">
        <v>1621</v>
      </c>
      <c r="B4163" s="519">
        <v>1</v>
      </c>
      <c r="C4163" s="519">
        <v>24500</v>
      </c>
      <c r="D4163" s="519"/>
      <c r="E4163" s="519">
        <v>1</v>
      </c>
      <c r="F4163" s="519">
        <v>4000</v>
      </c>
      <c r="G4163" s="519"/>
      <c r="H4163" s="518"/>
      <c r="I4163" s="518"/>
      <c r="J4163" s="117"/>
    </row>
    <row r="4164" spans="1:10" x14ac:dyDescent="0.25">
      <c r="A4164" s="517" t="s">
        <v>1462</v>
      </c>
      <c r="B4164" s="519">
        <v>1</v>
      </c>
      <c r="C4164" s="519"/>
      <c r="D4164" s="519">
        <v>20500</v>
      </c>
      <c r="E4164" s="519">
        <v>1</v>
      </c>
      <c r="F4164" s="519">
        <v>4500</v>
      </c>
      <c r="G4164" s="519"/>
      <c r="H4164" s="518"/>
      <c r="I4164" s="518"/>
      <c r="J4164" s="117" t="s">
        <v>1088</v>
      </c>
    </row>
    <row r="4165" spans="1:10" x14ac:dyDescent="0.25">
      <c r="A4165" s="517"/>
      <c r="B4165" s="519"/>
      <c r="C4165" s="519"/>
      <c r="D4165" s="519"/>
      <c r="E4165" s="519"/>
      <c r="F4165" s="519"/>
      <c r="G4165" s="519"/>
      <c r="H4165" s="518"/>
      <c r="I4165" s="518"/>
      <c r="J4165" s="117"/>
    </row>
    <row r="4166" spans="1:10" x14ac:dyDescent="0.25">
      <c r="A4166" s="53"/>
      <c r="B4166" s="213">
        <f>SUM(B4153:B4165)</f>
        <v>12</v>
      </c>
      <c r="C4166" s="213">
        <f>SUM(C4153:C4165)</f>
        <v>180500</v>
      </c>
      <c r="D4166" s="213">
        <v>81000</v>
      </c>
      <c r="E4166" s="213">
        <v>10</v>
      </c>
      <c r="F4166" s="213">
        <v>44000</v>
      </c>
      <c r="G4166" s="213"/>
      <c r="H4166" s="213">
        <f>SUM(H4153:H4163)</f>
        <v>3</v>
      </c>
      <c r="I4166" s="213"/>
      <c r="J4166" s="213"/>
    </row>
    <row r="4167" spans="1:10" x14ac:dyDescent="0.25">
      <c r="A4167" s="489"/>
      <c r="B4167" s="490"/>
      <c r="C4167" s="490"/>
      <c r="D4167" s="490"/>
      <c r="E4167" s="490"/>
      <c r="F4167" s="490"/>
      <c r="G4167" s="490"/>
      <c r="H4167" s="490"/>
      <c r="I4167" s="490"/>
      <c r="J4167" s="490"/>
    </row>
    <row r="4168" spans="1:10" x14ac:dyDescent="0.25">
      <c r="A4168" s="491">
        <f>C4166</f>
        <v>180500</v>
      </c>
      <c r="B4168" s="492" t="s">
        <v>38</v>
      </c>
      <c r="C4168" s="2206" t="s">
        <v>1277</v>
      </c>
      <c r="D4168" s="2206"/>
      <c r="E4168" s="2206"/>
      <c r="F4168" s="493"/>
      <c r="G4168" s="493"/>
      <c r="H4168" s="493"/>
      <c r="I4168" s="493"/>
      <c r="J4168" s="493"/>
    </row>
    <row r="4172" spans="1:10" x14ac:dyDescent="0.25">
      <c r="A4172" s="2207" t="s">
        <v>1768</v>
      </c>
      <c r="B4172" s="2208"/>
      <c r="C4172" s="2208"/>
      <c r="D4172" s="2208"/>
      <c r="E4172" s="2208"/>
      <c r="F4172" s="2208"/>
      <c r="G4172" s="2208"/>
      <c r="H4172" s="2208"/>
      <c r="I4172" s="2208"/>
      <c r="J4172" s="2208"/>
    </row>
    <row r="4173" spans="1:10" x14ac:dyDescent="0.25">
      <c r="A4173" s="198" t="s">
        <v>14</v>
      </c>
      <c r="B4173" s="198" t="s">
        <v>5</v>
      </c>
      <c r="C4173" s="198" t="s">
        <v>10</v>
      </c>
      <c r="D4173" s="198" t="s">
        <v>11</v>
      </c>
      <c r="E4173" s="198" t="s">
        <v>753</v>
      </c>
      <c r="F4173" s="198" t="s">
        <v>27</v>
      </c>
      <c r="G4173" s="198"/>
      <c r="H4173" s="140" t="s">
        <v>33</v>
      </c>
      <c r="I4173" s="140"/>
      <c r="J4173" s="198" t="s">
        <v>32</v>
      </c>
    </row>
    <row r="4174" spans="1:10" x14ac:dyDescent="0.25">
      <c r="A4174" s="517" t="s">
        <v>1301</v>
      </c>
      <c r="B4174" s="519">
        <v>1</v>
      </c>
      <c r="C4174" s="519"/>
      <c r="D4174" s="519">
        <v>26000</v>
      </c>
      <c r="E4174" s="519">
        <v>2</v>
      </c>
      <c r="F4174" s="519">
        <v>9000</v>
      </c>
      <c r="G4174" s="519"/>
      <c r="H4174" s="240"/>
      <c r="I4174" s="240"/>
      <c r="J4174" s="117" t="s">
        <v>1157</v>
      </c>
    </row>
    <row r="4175" spans="1:10" x14ac:dyDescent="0.25">
      <c r="A4175" s="152" t="s">
        <v>1200</v>
      </c>
      <c r="B4175" s="116">
        <v>1</v>
      </c>
      <c r="C4175" s="519"/>
      <c r="D4175" s="519">
        <v>15000</v>
      </c>
      <c r="E4175" s="519"/>
      <c r="F4175" s="519"/>
      <c r="G4175" s="519"/>
      <c r="H4175" s="240" t="s">
        <v>109</v>
      </c>
      <c r="I4175" s="240"/>
      <c r="J4175" s="117">
        <v>2800</v>
      </c>
    </row>
    <row r="4176" spans="1:10" x14ac:dyDescent="0.25">
      <c r="A4176" s="152" t="s">
        <v>1513</v>
      </c>
      <c r="B4176" s="116">
        <v>1</v>
      </c>
      <c r="C4176" s="519"/>
      <c r="D4176" s="519">
        <v>17900</v>
      </c>
      <c r="E4176" s="519"/>
      <c r="F4176" s="519"/>
      <c r="G4176" s="519"/>
      <c r="H4176" s="240"/>
      <c r="I4176" s="240"/>
      <c r="J4176" s="117" t="s">
        <v>1770</v>
      </c>
    </row>
    <row r="4177" spans="1:10" x14ac:dyDescent="0.25">
      <c r="A4177" s="520" t="s">
        <v>1503</v>
      </c>
      <c r="B4177" s="519">
        <v>1</v>
      </c>
      <c r="C4177" s="519"/>
      <c r="D4177" s="519">
        <v>25000</v>
      </c>
      <c r="E4177" s="519">
        <v>1</v>
      </c>
      <c r="F4177" s="519">
        <v>4500</v>
      </c>
      <c r="G4177" s="519"/>
      <c r="H4177" s="240"/>
      <c r="I4177" s="240"/>
      <c r="J4177" s="117" t="s">
        <v>1088</v>
      </c>
    </row>
    <row r="4178" spans="1:10" x14ac:dyDescent="0.25">
      <c r="A4178" s="517" t="s">
        <v>1769</v>
      </c>
      <c r="B4178" s="519">
        <v>1</v>
      </c>
      <c r="C4178" s="519"/>
      <c r="D4178" s="519">
        <v>28500</v>
      </c>
      <c r="E4178" s="519"/>
      <c r="F4178" s="519"/>
      <c r="G4178" s="519"/>
      <c r="H4178" s="240"/>
      <c r="I4178" s="240"/>
      <c r="J4178" s="117" t="s">
        <v>1157</v>
      </c>
    </row>
    <row r="4179" spans="1:10" x14ac:dyDescent="0.25">
      <c r="A4179" s="517" t="s">
        <v>1107</v>
      </c>
      <c r="B4179" s="519">
        <v>1</v>
      </c>
      <c r="C4179" s="519"/>
      <c r="D4179" s="519">
        <v>20000</v>
      </c>
      <c r="E4179" s="519"/>
      <c r="F4179" s="519"/>
      <c r="G4179" s="519"/>
      <c r="H4179" s="240"/>
      <c r="I4179" s="240"/>
      <c r="J4179" s="240" t="s">
        <v>1157</v>
      </c>
    </row>
    <row r="4180" spans="1:10" x14ac:dyDescent="0.25">
      <c r="A4180" s="517"/>
      <c r="B4180" s="519"/>
      <c r="C4180" s="519"/>
      <c r="D4180" s="519"/>
      <c r="E4180" s="519"/>
      <c r="F4180" s="519"/>
      <c r="G4180" s="519"/>
      <c r="H4180" s="240"/>
      <c r="I4180" s="240"/>
      <c r="J4180" s="240"/>
    </row>
    <row r="4181" spans="1:10" x14ac:dyDescent="0.25">
      <c r="A4181" s="53"/>
      <c r="B4181" s="213">
        <f>SUM(B4174:B4180)</f>
        <v>6</v>
      </c>
      <c r="C4181" s="213"/>
      <c r="D4181" s="213">
        <v>132400</v>
      </c>
      <c r="E4181" s="213">
        <v>3</v>
      </c>
      <c r="F4181" s="213">
        <v>13500</v>
      </c>
      <c r="G4181" s="213"/>
      <c r="H4181" s="213"/>
      <c r="I4181" s="213"/>
      <c r="J4181" s="213">
        <v>4100</v>
      </c>
    </row>
    <row r="4182" spans="1:10" x14ac:dyDescent="0.25">
      <c r="A4182" s="489"/>
      <c r="B4182" s="490"/>
      <c r="C4182" s="490"/>
      <c r="D4182" s="490"/>
      <c r="E4182" s="490"/>
      <c r="F4182" s="490"/>
      <c r="G4182" s="490"/>
      <c r="H4182" s="490"/>
      <c r="I4182" s="490"/>
      <c r="J4182" s="490"/>
    </row>
    <row r="4183" spans="1:10" x14ac:dyDescent="0.25">
      <c r="A4183" s="491">
        <f>C4181</f>
        <v>0</v>
      </c>
      <c r="B4183" s="492" t="s">
        <v>38</v>
      </c>
      <c r="C4183" s="2206" t="s">
        <v>1277</v>
      </c>
      <c r="D4183" s="2206"/>
      <c r="E4183" s="2206"/>
      <c r="F4183" s="493"/>
      <c r="G4183" s="493"/>
      <c r="H4183" s="493"/>
      <c r="I4183" s="493"/>
      <c r="J4183" s="493"/>
    </row>
    <row r="4186" spans="1:10" x14ac:dyDescent="0.25">
      <c r="A4186" s="2207" t="s">
        <v>1771</v>
      </c>
      <c r="B4186" s="2208"/>
      <c r="C4186" s="2208"/>
      <c r="D4186" s="2208"/>
      <c r="E4186" s="2208"/>
      <c r="F4186" s="2208"/>
      <c r="G4186" s="2208"/>
      <c r="H4186" s="2208"/>
      <c r="I4186" s="2208"/>
      <c r="J4186" s="2208"/>
    </row>
    <row r="4187" spans="1:10" x14ac:dyDescent="0.25">
      <c r="A4187" s="198" t="s">
        <v>14</v>
      </c>
      <c r="B4187" s="198" t="s">
        <v>5</v>
      </c>
      <c r="C4187" s="198" t="s">
        <v>10</v>
      </c>
      <c r="D4187" s="198" t="s">
        <v>11</v>
      </c>
      <c r="E4187" s="198" t="s">
        <v>753</v>
      </c>
      <c r="F4187" s="198" t="s">
        <v>27</v>
      </c>
      <c r="G4187" s="198"/>
      <c r="H4187" s="140" t="s">
        <v>33</v>
      </c>
      <c r="I4187" s="140"/>
      <c r="J4187" s="198" t="s">
        <v>32</v>
      </c>
    </row>
    <row r="4188" spans="1:10" x14ac:dyDescent="0.25">
      <c r="A4188" s="517" t="s">
        <v>1772</v>
      </c>
      <c r="B4188" s="519">
        <v>1</v>
      </c>
      <c r="C4188" s="519"/>
      <c r="D4188" s="519">
        <v>18000</v>
      </c>
      <c r="E4188" s="519"/>
      <c r="F4188" s="519"/>
      <c r="G4188" s="519"/>
      <c r="H4188" s="240"/>
      <c r="I4188" s="240"/>
      <c r="J4188" s="117" t="s">
        <v>1157</v>
      </c>
    </row>
    <row r="4189" spans="1:10" x14ac:dyDescent="0.25">
      <c r="A4189" s="517" t="s">
        <v>1297</v>
      </c>
      <c r="B4189" s="519">
        <v>1</v>
      </c>
      <c r="C4189" s="519">
        <v>13800</v>
      </c>
      <c r="D4189" s="519"/>
      <c r="E4189" s="519"/>
      <c r="F4189" s="519"/>
      <c r="G4189" s="519"/>
      <c r="H4189" s="240">
        <v>1</v>
      </c>
      <c r="I4189" s="240"/>
      <c r="J4189" s="117">
        <v>4000</v>
      </c>
    </row>
    <row r="4190" spans="1:10" x14ac:dyDescent="0.25">
      <c r="A4190" s="517" t="s">
        <v>1194</v>
      </c>
      <c r="B4190" s="519">
        <v>2</v>
      </c>
      <c r="C4190" s="519"/>
      <c r="D4190" s="519">
        <v>51000</v>
      </c>
      <c r="E4190" s="519"/>
      <c r="F4190" s="519"/>
      <c r="G4190" s="519"/>
      <c r="H4190" s="240"/>
      <c r="I4190" s="240"/>
      <c r="J4190" s="117" t="s">
        <v>1157</v>
      </c>
    </row>
    <row r="4191" spans="1:10" x14ac:dyDescent="0.25">
      <c r="A4191" s="520" t="s">
        <v>1403</v>
      </c>
      <c r="B4191" s="519">
        <v>1</v>
      </c>
      <c r="C4191" s="519">
        <v>12500</v>
      </c>
      <c r="D4191" s="519"/>
      <c r="E4191" s="519">
        <v>1</v>
      </c>
      <c r="F4191" s="519">
        <v>4000</v>
      </c>
      <c r="G4191" s="519"/>
      <c r="H4191" s="240" t="s">
        <v>109</v>
      </c>
      <c r="I4191" s="240"/>
      <c r="J4191" s="117">
        <v>4200</v>
      </c>
    </row>
    <row r="4192" spans="1:10" x14ac:dyDescent="0.25">
      <c r="A4192" s="517" t="s">
        <v>1343</v>
      </c>
      <c r="B4192" s="519">
        <v>1</v>
      </c>
      <c r="C4192" s="519">
        <v>14300</v>
      </c>
      <c r="D4192" s="519"/>
      <c r="E4192" s="519">
        <v>1</v>
      </c>
      <c r="F4192" s="519">
        <v>4500</v>
      </c>
      <c r="G4192" s="519"/>
      <c r="H4192" s="240"/>
      <c r="I4192" s="240"/>
      <c r="J4192" s="117" t="s">
        <v>1775</v>
      </c>
    </row>
    <row r="4193" spans="1:10" x14ac:dyDescent="0.25">
      <c r="A4193" s="517" t="s">
        <v>1677</v>
      </c>
      <c r="B4193" s="519">
        <v>1</v>
      </c>
      <c r="C4193" s="519">
        <v>20000</v>
      </c>
      <c r="D4193" s="519"/>
      <c r="E4193" s="519">
        <v>1</v>
      </c>
      <c r="F4193" s="519">
        <v>2000</v>
      </c>
      <c r="G4193" s="519"/>
      <c r="H4193" s="518"/>
      <c r="I4193" s="518"/>
      <c r="J4193" s="240"/>
    </row>
    <row r="4194" spans="1:10" x14ac:dyDescent="0.25">
      <c r="A4194" s="517" t="s">
        <v>1473</v>
      </c>
      <c r="B4194" s="519">
        <v>1</v>
      </c>
      <c r="C4194" s="519">
        <v>12500</v>
      </c>
      <c r="D4194" s="519"/>
      <c r="E4194" s="519">
        <v>1</v>
      </c>
      <c r="F4194" s="519">
        <v>4000</v>
      </c>
      <c r="G4194" s="519"/>
      <c r="H4194" s="518"/>
      <c r="I4194" s="518"/>
      <c r="J4194" s="240"/>
    </row>
    <row r="4195" spans="1:10" x14ac:dyDescent="0.25">
      <c r="A4195" s="517" t="s">
        <v>1343</v>
      </c>
      <c r="B4195" s="519">
        <v>1</v>
      </c>
      <c r="C4195" s="519">
        <v>14300</v>
      </c>
      <c r="D4195" s="519"/>
      <c r="E4195" s="519">
        <v>1</v>
      </c>
      <c r="F4195" s="519">
        <v>4500</v>
      </c>
      <c r="G4195" s="519"/>
      <c r="H4195" s="518"/>
      <c r="I4195" s="518"/>
      <c r="J4195" s="240"/>
    </row>
    <row r="4196" spans="1:10" x14ac:dyDescent="0.25">
      <c r="A4196" s="517" t="s">
        <v>1677</v>
      </c>
      <c r="B4196" s="519">
        <v>1</v>
      </c>
      <c r="C4196" s="519">
        <v>20000</v>
      </c>
      <c r="D4196" s="519"/>
      <c r="E4196" s="519">
        <v>2</v>
      </c>
      <c r="F4196" s="519">
        <v>2000</v>
      </c>
      <c r="G4196" s="519"/>
      <c r="H4196" s="518"/>
      <c r="I4196" s="518"/>
      <c r="J4196" s="117"/>
    </row>
    <row r="4197" spans="1:10" x14ac:dyDescent="0.25">
      <c r="A4197" s="517" t="s">
        <v>1626</v>
      </c>
      <c r="B4197" s="519">
        <v>1</v>
      </c>
      <c r="C4197" s="519">
        <v>17900</v>
      </c>
      <c r="D4197" s="519"/>
      <c r="E4197" s="519"/>
      <c r="F4197" s="519"/>
      <c r="G4197" s="519"/>
      <c r="H4197" s="518"/>
      <c r="I4197" s="518"/>
      <c r="J4197" s="117"/>
    </row>
    <row r="4198" spans="1:10" x14ac:dyDescent="0.25">
      <c r="A4198" s="517" t="s">
        <v>1640</v>
      </c>
      <c r="B4198" s="519">
        <v>1</v>
      </c>
      <c r="C4198" s="519">
        <v>16100</v>
      </c>
      <c r="D4198" s="519"/>
      <c r="E4198" s="519"/>
      <c r="F4198" s="519"/>
      <c r="G4198" s="519"/>
      <c r="H4198" s="518"/>
      <c r="I4198" s="518"/>
      <c r="J4198" s="117"/>
    </row>
    <row r="4199" spans="1:10" x14ac:dyDescent="0.25">
      <c r="A4199" s="517" t="s">
        <v>1773</v>
      </c>
      <c r="B4199" s="519">
        <v>1</v>
      </c>
      <c r="C4199" s="519">
        <v>4700</v>
      </c>
      <c r="D4199" s="519"/>
      <c r="E4199" s="519"/>
      <c r="F4199" s="519"/>
      <c r="G4199" s="519"/>
      <c r="H4199" s="518"/>
      <c r="I4199" s="518"/>
      <c r="J4199" s="117"/>
    </row>
    <row r="4200" spans="1:10" x14ac:dyDescent="0.25">
      <c r="A4200" s="517" t="s">
        <v>1649</v>
      </c>
      <c r="B4200" s="519">
        <v>1</v>
      </c>
      <c r="C4200" s="519">
        <v>24000</v>
      </c>
      <c r="D4200" s="519"/>
      <c r="E4200" s="519"/>
      <c r="F4200" s="519"/>
      <c r="G4200" s="519"/>
      <c r="H4200" s="518"/>
      <c r="I4200" s="518"/>
      <c r="J4200" s="117"/>
    </row>
    <row r="4201" spans="1:10" x14ac:dyDescent="0.25">
      <c r="A4201" s="517" t="s">
        <v>1774</v>
      </c>
      <c r="B4201" s="519">
        <v>1</v>
      </c>
      <c r="C4201" s="519">
        <v>25600</v>
      </c>
      <c r="D4201" s="519"/>
      <c r="E4201" s="519">
        <v>1</v>
      </c>
      <c r="F4201" s="519">
        <v>4000</v>
      </c>
      <c r="G4201" s="519"/>
      <c r="H4201" s="518"/>
      <c r="I4201" s="518"/>
      <c r="J4201" s="117"/>
    </row>
    <row r="4202" spans="1:10" x14ac:dyDescent="0.25">
      <c r="A4202" s="517" t="s">
        <v>1343</v>
      </c>
      <c r="B4202" s="519">
        <v>1</v>
      </c>
      <c r="C4202" s="519">
        <v>14300</v>
      </c>
      <c r="D4202" s="519"/>
      <c r="E4202" s="519">
        <v>1</v>
      </c>
      <c r="F4202" s="519">
        <v>4500</v>
      </c>
      <c r="G4202" s="519"/>
      <c r="H4202" s="518"/>
      <c r="I4202" s="518"/>
      <c r="J4202" s="117"/>
    </row>
    <row r="4203" spans="1:10" x14ac:dyDescent="0.25">
      <c r="A4203" s="517"/>
      <c r="B4203" s="519"/>
      <c r="C4203" s="519"/>
      <c r="D4203" s="519"/>
      <c r="E4203" s="519"/>
      <c r="F4203" s="519"/>
      <c r="G4203" s="519"/>
      <c r="H4203" s="518"/>
      <c r="I4203" s="518"/>
      <c r="J4203" s="117"/>
    </row>
    <row r="4204" spans="1:10" x14ac:dyDescent="0.25">
      <c r="A4204" s="517"/>
      <c r="B4204" s="519"/>
      <c r="C4204" s="519"/>
      <c r="D4204" s="519"/>
      <c r="E4204" s="519"/>
      <c r="F4204" s="519"/>
      <c r="G4204" s="519"/>
      <c r="H4204" s="518"/>
      <c r="I4204" s="518"/>
      <c r="J4204" s="117"/>
    </row>
    <row r="4205" spans="1:10" x14ac:dyDescent="0.25">
      <c r="A4205" s="517"/>
      <c r="B4205" s="519"/>
      <c r="C4205" s="519"/>
      <c r="D4205" s="519"/>
      <c r="E4205" s="519"/>
      <c r="F4205" s="519"/>
      <c r="G4205" s="519"/>
      <c r="H4205" s="518"/>
      <c r="I4205" s="518"/>
      <c r="J4205" s="117"/>
    </row>
    <row r="4206" spans="1:10" x14ac:dyDescent="0.25">
      <c r="A4206" s="53"/>
      <c r="B4206" s="213">
        <f>SUM(B4188:B4205)</f>
        <v>16</v>
      </c>
      <c r="C4206" s="213">
        <f>SUM(C4188:C4205)</f>
        <v>210000</v>
      </c>
      <c r="D4206" s="213">
        <v>69000</v>
      </c>
      <c r="E4206" s="213">
        <v>9</v>
      </c>
      <c r="F4206" s="213">
        <v>29500</v>
      </c>
      <c r="G4206" s="213"/>
      <c r="H4206" s="213">
        <f>SUM(H4188:H4199)</f>
        <v>1</v>
      </c>
      <c r="I4206" s="213"/>
      <c r="J4206" s="213">
        <v>11200</v>
      </c>
    </row>
    <row r="4207" spans="1:10" x14ac:dyDescent="0.25">
      <c r="A4207" s="489"/>
      <c r="B4207" s="490"/>
      <c r="C4207" s="490"/>
      <c r="D4207" s="490"/>
      <c r="E4207" s="490"/>
      <c r="F4207" s="490"/>
      <c r="G4207" s="490"/>
      <c r="H4207" s="490"/>
      <c r="I4207" s="490"/>
      <c r="J4207" s="490"/>
    </row>
    <row r="4208" spans="1:10" x14ac:dyDescent="0.25">
      <c r="A4208" s="491">
        <f>C4206</f>
        <v>210000</v>
      </c>
      <c r="B4208" s="492" t="s">
        <v>38</v>
      </c>
      <c r="C4208" s="2206" t="s">
        <v>1277</v>
      </c>
      <c r="D4208" s="2206"/>
      <c r="E4208" s="2206"/>
      <c r="F4208" s="493"/>
      <c r="G4208" s="493"/>
      <c r="H4208" s="493"/>
      <c r="I4208" s="493"/>
      <c r="J4208" s="493"/>
    </row>
    <row r="4211" spans="1:10" x14ac:dyDescent="0.25">
      <c r="A4211" s="2207" t="s">
        <v>1776</v>
      </c>
      <c r="B4211" s="2208"/>
      <c r="C4211" s="2208"/>
      <c r="D4211" s="2208"/>
      <c r="E4211" s="2208"/>
      <c r="F4211" s="2208"/>
      <c r="G4211" s="2208"/>
      <c r="H4211" s="2208"/>
      <c r="I4211" s="2208"/>
      <c r="J4211" s="2208"/>
    </row>
    <row r="4212" spans="1:10" x14ac:dyDescent="0.25">
      <c r="A4212" s="198" t="s">
        <v>14</v>
      </c>
      <c r="B4212" s="198" t="s">
        <v>5</v>
      </c>
      <c r="C4212" s="198" t="s">
        <v>10</v>
      </c>
      <c r="D4212" s="198" t="s">
        <v>11</v>
      </c>
      <c r="E4212" s="198" t="s">
        <v>753</v>
      </c>
      <c r="F4212" s="198" t="s">
        <v>27</v>
      </c>
      <c r="G4212" s="198"/>
      <c r="H4212" s="140" t="s">
        <v>33</v>
      </c>
      <c r="I4212" s="140"/>
      <c r="J4212" s="198" t="s">
        <v>32</v>
      </c>
    </row>
    <row r="4213" spans="1:10" x14ac:dyDescent="0.25">
      <c r="A4213" s="517" t="s">
        <v>1343</v>
      </c>
      <c r="B4213" s="519">
        <v>1</v>
      </c>
      <c r="C4213" s="519">
        <v>14800</v>
      </c>
      <c r="D4213" s="519"/>
      <c r="E4213" s="519">
        <v>1</v>
      </c>
      <c r="F4213" s="519">
        <v>4000</v>
      </c>
      <c r="G4213" s="519"/>
      <c r="H4213" s="240" t="s">
        <v>109</v>
      </c>
      <c r="I4213" s="240"/>
      <c r="J4213" s="117">
        <v>4200</v>
      </c>
    </row>
    <row r="4214" spans="1:10" x14ac:dyDescent="0.25">
      <c r="A4214" s="517" t="s">
        <v>1343</v>
      </c>
      <c r="B4214" s="519">
        <v>1</v>
      </c>
      <c r="C4214" s="519">
        <v>14300</v>
      </c>
      <c r="D4214" s="519"/>
      <c r="E4214" s="519">
        <v>1</v>
      </c>
      <c r="F4214" s="519">
        <v>4500</v>
      </c>
      <c r="G4214" s="519"/>
      <c r="H4214" s="240">
        <v>1</v>
      </c>
      <c r="I4214" s="240"/>
      <c r="J4214" s="117">
        <v>4000</v>
      </c>
    </row>
    <row r="4215" spans="1:10" x14ac:dyDescent="0.25">
      <c r="A4215" s="517" t="s">
        <v>1721</v>
      </c>
      <c r="B4215" s="519">
        <v>1</v>
      </c>
      <c r="C4215" s="519">
        <v>30500</v>
      </c>
      <c r="D4215" s="519"/>
      <c r="E4215" s="519">
        <v>1</v>
      </c>
      <c r="F4215" s="519">
        <v>4500</v>
      </c>
      <c r="G4215" s="519"/>
      <c r="H4215" s="240">
        <v>1</v>
      </c>
      <c r="I4215" s="240"/>
      <c r="J4215" s="117">
        <v>4500</v>
      </c>
    </row>
    <row r="4216" spans="1:10" x14ac:dyDescent="0.25">
      <c r="A4216" s="520" t="s">
        <v>1424</v>
      </c>
      <c r="B4216" s="519">
        <v>2</v>
      </c>
      <c r="C4216" s="519">
        <v>64000</v>
      </c>
      <c r="D4216" s="519"/>
      <c r="E4216" s="519"/>
      <c r="F4216" s="519"/>
      <c r="G4216" s="519"/>
      <c r="H4216" s="240">
        <v>1</v>
      </c>
      <c r="I4216" s="240"/>
      <c r="J4216" s="117">
        <v>4000</v>
      </c>
    </row>
    <row r="4217" spans="1:10" x14ac:dyDescent="0.25">
      <c r="A4217" s="517" t="s">
        <v>1473</v>
      </c>
      <c r="B4217" s="519">
        <v>1</v>
      </c>
      <c r="C4217" s="519">
        <v>12500</v>
      </c>
      <c r="D4217" s="519"/>
      <c r="E4217" s="519">
        <v>1</v>
      </c>
      <c r="F4217" s="519">
        <v>4000</v>
      </c>
      <c r="G4217" s="519"/>
      <c r="H4217" s="240">
        <v>1</v>
      </c>
      <c r="I4217" s="240"/>
      <c r="J4217" s="117" t="s">
        <v>1781</v>
      </c>
    </row>
    <row r="4218" spans="1:10" x14ac:dyDescent="0.25">
      <c r="A4218" s="517" t="s">
        <v>1445</v>
      </c>
      <c r="B4218" s="519">
        <v>1</v>
      </c>
      <c r="C4218" s="519"/>
      <c r="D4218" s="519">
        <v>13000</v>
      </c>
      <c r="E4218" s="519">
        <v>1</v>
      </c>
      <c r="F4218" s="519">
        <v>4000</v>
      </c>
      <c r="G4218" s="519"/>
      <c r="H4218" s="518"/>
      <c r="I4218" s="518"/>
      <c r="J4218" s="240" t="s">
        <v>1088</v>
      </c>
    </row>
    <row r="4219" spans="1:10" x14ac:dyDescent="0.25">
      <c r="A4219" s="517" t="s">
        <v>1769</v>
      </c>
      <c r="B4219" s="519">
        <v>1</v>
      </c>
      <c r="C4219" s="519">
        <v>28500</v>
      </c>
      <c r="D4219" s="519"/>
      <c r="E4219" s="519"/>
      <c r="F4219" s="519"/>
      <c r="G4219" s="519"/>
      <c r="H4219" s="518"/>
      <c r="I4219" s="518"/>
      <c r="J4219" s="240"/>
    </row>
    <row r="4220" spans="1:10" x14ac:dyDescent="0.25">
      <c r="A4220" s="517" t="s">
        <v>225</v>
      </c>
      <c r="B4220" s="519">
        <v>1</v>
      </c>
      <c r="C4220" s="519"/>
      <c r="D4220" s="519">
        <v>35000</v>
      </c>
      <c r="E4220" s="519"/>
      <c r="F4220" s="519"/>
      <c r="G4220" s="519"/>
      <c r="H4220" s="518"/>
      <c r="I4220" s="518"/>
      <c r="J4220" s="240"/>
    </row>
    <row r="4221" spans="1:10" x14ac:dyDescent="0.25">
      <c r="A4221" s="517" t="s">
        <v>1712</v>
      </c>
      <c r="B4221" s="519">
        <v>2</v>
      </c>
      <c r="C4221" s="519"/>
      <c r="D4221" s="519">
        <v>102000</v>
      </c>
      <c r="E4221" s="519"/>
      <c r="F4221" s="519"/>
      <c r="G4221" s="519"/>
      <c r="H4221" s="518"/>
      <c r="I4221" s="518"/>
      <c r="J4221" s="117"/>
    </row>
    <row r="4222" spans="1:10" x14ac:dyDescent="0.25">
      <c r="A4222" s="517" t="s">
        <v>1600</v>
      </c>
      <c r="B4222" s="519">
        <v>2</v>
      </c>
      <c r="C4222" s="519"/>
      <c r="D4222" s="519">
        <v>30000</v>
      </c>
      <c r="E4222" s="519"/>
      <c r="F4222" s="519"/>
      <c r="G4222" s="519"/>
      <c r="H4222" s="518"/>
      <c r="I4222" s="518"/>
      <c r="J4222" s="117"/>
    </row>
    <row r="4223" spans="1:10" x14ac:dyDescent="0.25">
      <c r="A4223" s="517" t="s">
        <v>1777</v>
      </c>
      <c r="B4223" s="519"/>
      <c r="C4223" s="519">
        <v>24640</v>
      </c>
      <c r="D4223" s="519"/>
      <c r="E4223" s="519"/>
      <c r="F4223" s="519"/>
      <c r="G4223" s="519"/>
      <c r="H4223" s="518"/>
      <c r="I4223" s="518"/>
      <c r="J4223" s="117" t="s">
        <v>1778</v>
      </c>
    </row>
    <row r="4224" spans="1:10" x14ac:dyDescent="0.25">
      <c r="A4224" s="517" t="s">
        <v>1777</v>
      </c>
      <c r="B4224" s="519"/>
      <c r="C4224" s="519">
        <v>700</v>
      </c>
      <c r="D4224" s="519"/>
      <c r="E4224" s="519"/>
      <c r="F4224" s="519"/>
      <c r="G4224" s="519"/>
      <c r="H4224" s="518"/>
      <c r="I4224" s="518"/>
      <c r="J4224" s="117" t="s">
        <v>1779</v>
      </c>
    </row>
    <row r="4225" spans="1:10" x14ac:dyDescent="0.25">
      <c r="A4225" s="517" t="s">
        <v>1343</v>
      </c>
      <c r="B4225" s="519">
        <v>1</v>
      </c>
      <c r="C4225" s="519">
        <v>18800</v>
      </c>
      <c r="D4225" s="519"/>
      <c r="E4225" s="519"/>
      <c r="F4225" s="519"/>
      <c r="G4225" s="519"/>
      <c r="H4225" s="518"/>
      <c r="I4225" s="518"/>
      <c r="J4225" s="117"/>
    </row>
    <row r="4226" spans="1:10" x14ac:dyDescent="0.25">
      <c r="A4226" s="517" t="s">
        <v>1403</v>
      </c>
      <c r="B4226" s="519">
        <v>1</v>
      </c>
      <c r="C4226" s="519">
        <v>16500</v>
      </c>
      <c r="D4226" s="519"/>
      <c r="E4226" s="519"/>
      <c r="F4226" s="519"/>
      <c r="G4226" s="519"/>
      <c r="H4226" s="518"/>
      <c r="I4226" s="518"/>
      <c r="J4226" s="117"/>
    </row>
    <row r="4227" spans="1:10" x14ac:dyDescent="0.25">
      <c r="A4227" s="517" t="s">
        <v>1424</v>
      </c>
      <c r="B4227" s="519">
        <v>1</v>
      </c>
      <c r="C4227" s="519">
        <v>32000</v>
      </c>
      <c r="D4227" s="519"/>
      <c r="E4227" s="519"/>
      <c r="F4227" s="519"/>
      <c r="G4227" s="519"/>
      <c r="H4227" s="518"/>
      <c r="I4227" s="518"/>
      <c r="J4227" s="117"/>
    </row>
    <row r="4228" spans="1:10" x14ac:dyDescent="0.25">
      <c r="A4228" s="517" t="s">
        <v>1726</v>
      </c>
      <c r="B4228" s="519">
        <v>1</v>
      </c>
      <c r="C4228" s="519">
        <v>29500</v>
      </c>
      <c r="D4228" s="519"/>
      <c r="E4228" s="519">
        <v>1</v>
      </c>
      <c r="F4228" s="519">
        <v>5000</v>
      </c>
      <c r="G4228" s="519"/>
      <c r="H4228" s="518"/>
      <c r="I4228" s="518"/>
      <c r="J4228" s="117"/>
    </row>
    <row r="4229" spans="1:10" x14ac:dyDescent="0.25">
      <c r="A4229" s="517" t="s">
        <v>1406</v>
      </c>
      <c r="B4229" s="519">
        <v>1</v>
      </c>
      <c r="C4229" s="519">
        <v>20900</v>
      </c>
      <c r="D4229" s="519"/>
      <c r="E4229" s="519"/>
      <c r="F4229" s="519"/>
      <c r="G4229" s="519"/>
      <c r="H4229" s="518"/>
      <c r="I4229" s="518"/>
      <c r="J4229" s="117"/>
    </row>
    <row r="4230" spans="1:10" x14ac:dyDescent="0.25">
      <c r="A4230" s="517" t="s">
        <v>1421</v>
      </c>
      <c r="B4230" s="519">
        <v>1</v>
      </c>
      <c r="C4230" s="519"/>
      <c r="D4230" s="519"/>
      <c r="E4230" s="519">
        <v>1</v>
      </c>
      <c r="F4230" s="519">
        <v>4000</v>
      </c>
      <c r="G4230" s="519"/>
      <c r="H4230" s="518"/>
      <c r="I4230" s="518"/>
      <c r="J4230" s="117" t="s">
        <v>1780</v>
      </c>
    </row>
    <row r="4231" spans="1:10" x14ac:dyDescent="0.25">
      <c r="A4231" s="517" t="s">
        <v>1473</v>
      </c>
      <c r="B4231" s="519">
        <v>1</v>
      </c>
      <c r="C4231" s="519"/>
      <c r="D4231" s="519">
        <v>17000</v>
      </c>
      <c r="E4231" s="519"/>
      <c r="F4231" s="519"/>
      <c r="G4231" s="519"/>
      <c r="H4231" s="518"/>
      <c r="I4231" s="518"/>
      <c r="J4231" s="117" t="s">
        <v>1088</v>
      </c>
    </row>
    <row r="4232" spans="1:10" x14ac:dyDescent="0.25">
      <c r="A4232" s="53"/>
      <c r="B4232" s="213">
        <f>SUM(B4213:B4231)</f>
        <v>20</v>
      </c>
      <c r="C4232" s="213">
        <f>SUM(C4213:C4231)</f>
        <v>307640</v>
      </c>
      <c r="D4232" s="213">
        <v>197000</v>
      </c>
      <c r="E4232" s="213">
        <v>7</v>
      </c>
      <c r="F4232" s="213">
        <v>30000</v>
      </c>
      <c r="G4232" s="213"/>
      <c r="H4232" s="213">
        <f>SUM(H4213:H4224)</f>
        <v>4</v>
      </c>
      <c r="I4232" s="213"/>
      <c r="J4232" s="213">
        <v>22700</v>
      </c>
    </row>
    <row r="4233" spans="1:10" x14ac:dyDescent="0.25">
      <c r="A4233" s="489"/>
      <c r="B4233" s="490"/>
      <c r="C4233" s="490"/>
      <c r="D4233" s="490"/>
      <c r="E4233" s="490"/>
      <c r="F4233" s="490"/>
      <c r="G4233" s="490"/>
      <c r="H4233" s="490"/>
      <c r="I4233" s="490"/>
      <c r="J4233" s="490"/>
    </row>
    <row r="4234" spans="1:10" x14ac:dyDescent="0.25">
      <c r="A4234" s="491">
        <f>C4232</f>
        <v>307640</v>
      </c>
      <c r="B4234" s="492" t="s">
        <v>38</v>
      </c>
      <c r="C4234" s="2206" t="s">
        <v>1277</v>
      </c>
      <c r="D4234" s="2206"/>
      <c r="E4234" s="2206"/>
      <c r="F4234" s="493"/>
      <c r="G4234" s="493"/>
      <c r="H4234" s="493"/>
      <c r="I4234" s="493"/>
      <c r="J4234" s="493"/>
    </row>
    <row r="4239" spans="1:10" x14ac:dyDescent="0.25">
      <c r="A4239" s="2207" t="s">
        <v>1782</v>
      </c>
      <c r="B4239" s="2208"/>
      <c r="C4239" s="2208"/>
      <c r="D4239" s="2208"/>
      <c r="E4239" s="2208"/>
      <c r="F4239" s="2208"/>
      <c r="G4239" s="2208"/>
      <c r="H4239" s="2208"/>
      <c r="I4239" s="2208"/>
      <c r="J4239" s="2208"/>
    </row>
    <row r="4240" spans="1:10" x14ac:dyDescent="0.25">
      <c r="A4240" s="198" t="s">
        <v>14</v>
      </c>
      <c r="B4240" s="198" t="s">
        <v>5</v>
      </c>
      <c r="C4240" s="198" t="s">
        <v>10</v>
      </c>
      <c r="D4240" s="198" t="s">
        <v>11</v>
      </c>
      <c r="E4240" s="198" t="s">
        <v>753</v>
      </c>
      <c r="F4240" s="198" t="s">
        <v>27</v>
      </c>
      <c r="G4240" s="198"/>
      <c r="H4240" s="140" t="s">
        <v>33</v>
      </c>
      <c r="I4240" s="140"/>
      <c r="J4240" s="198" t="s">
        <v>32</v>
      </c>
    </row>
    <row r="4241" spans="1:10" x14ac:dyDescent="0.25">
      <c r="A4241" s="517" t="s">
        <v>1504</v>
      </c>
      <c r="B4241" s="519">
        <v>2</v>
      </c>
      <c r="C4241" s="519"/>
      <c r="D4241" s="519">
        <v>45500</v>
      </c>
      <c r="E4241" s="519">
        <v>1</v>
      </c>
      <c r="F4241" s="519">
        <v>4500</v>
      </c>
      <c r="G4241" s="519"/>
      <c r="H4241" s="240" t="s">
        <v>109</v>
      </c>
      <c r="I4241" s="240"/>
      <c r="J4241" s="117">
        <v>3500</v>
      </c>
    </row>
    <row r="4242" spans="1:10" x14ac:dyDescent="0.25">
      <c r="A4242" s="517" t="s">
        <v>1406</v>
      </c>
      <c r="B4242" s="519">
        <v>1</v>
      </c>
      <c r="C4242" s="519">
        <v>16400</v>
      </c>
      <c r="D4242" s="519"/>
      <c r="E4242" s="519">
        <v>1</v>
      </c>
      <c r="F4242" s="519">
        <v>4500</v>
      </c>
      <c r="G4242" s="519"/>
      <c r="H4242" s="240">
        <v>1</v>
      </c>
      <c r="I4242" s="240"/>
      <c r="J4242" s="117">
        <v>4500</v>
      </c>
    </row>
    <row r="4243" spans="1:10" x14ac:dyDescent="0.25">
      <c r="A4243" s="517" t="s">
        <v>1683</v>
      </c>
      <c r="B4243" s="519">
        <v>1</v>
      </c>
      <c r="C4243" s="519">
        <v>20100</v>
      </c>
      <c r="D4243" s="519"/>
      <c r="E4243" s="519">
        <v>1</v>
      </c>
      <c r="F4243" s="519">
        <v>4500</v>
      </c>
      <c r="G4243" s="519"/>
      <c r="H4243" s="240">
        <v>1</v>
      </c>
      <c r="I4243" s="240"/>
      <c r="J4243" s="117">
        <v>5000</v>
      </c>
    </row>
    <row r="4244" spans="1:10" x14ac:dyDescent="0.25">
      <c r="A4244" s="520" t="s">
        <v>1683</v>
      </c>
      <c r="B4244" s="519">
        <v>1</v>
      </c>
      <c r="C4244" s="519">
        <v>19600</v>
      </c>
      <c r="D4244" s="519"/>
      <c r="E4244" s="519">
        <v>1</v>
      </c>
      <c r="F4244" s="519">
        <v>5000</v>
      </c>
      <c r="G4244" s="519"/>
      <c r="H4244" s="240">
        <v>1</v>
      </c>
      <c r="I4244" s="240"/>
      <c r="J4244" s="117">
        <v>4500</v>
      </c>
    </row>
    <row r="4245" spans="1:10" x14ac:dyDescent="0.25">
      <c r="A4245" s="517" t="s">
        <v>1487</v>
      </c>
      <c r="B4245" s="519">
        <v>2</v>
      </c>
      <c r="C4245" s="519"/>
      <c r="D4245" s="519">
        <v>98000</v>
      </c>
      <c r="E4245" s="519"/>
      <c r="F4245" s="519"/>
      <c r="G4245" s="519"/>
      <c r="H4245" s="240"/>
      <c r="I4245" s="240"/>
      <c r="J4245" s="117"/>
    </row>
    <row r="4246" spans="1:10" x14ac:dyDescent="0.25">
      <c r="A4246" s="517" t="s">
        <v>1783</v>
      </c>
      <c r="B4246" s="519">
        <v>2</v>
      </c>
      <c r="C4246" s="519"/>
      <c r="D4246" s="519">
        <v>98000</v>
      </c>
      <c r="E4246" s="519"/>
      <c r="F4246" s="519"/>
      <c r="G4246" s="519"/>
      <c r="H4246" s="518"/>
      <c r="I4246" s="518"/>
      <c r="J4246" s="240"/>
    </row>
    <row r="4247" spans="1:10" x14ac:dyDescent="0.25">
      <c r="A4247" s="517" t="s">
        <v>1784</v>
      </c>
      <c r="B4247" s="519">
        <v>2</v>
      </c>
      <c r="C4247" s="519"/>
      <c r="D4247" s="519">
        <v>42000</v>
      </c>
      <c r="E4247" s="519"/>
      <c r="F4247" s="519"/>
      <c r="G4247" s="519"/>
      <c r="H4247" s="518"/>
      <c r="I4247" s="518"/>
      <c r="J4247" s="240"/>
    </row>
    <row r="4248" spans="1:10" x14ac:dyDescent="0.25">
      <c r="A4248" s="517" t="s">
        <v>1343</v>
      </c>
      <c r="B4248" s="519">
        <v>1</v>
      </c>
      <c r="C4248" s="519">
        <v>14300</v>
      </c>
      <c r="D4248" s="519"/>
      <c r="E4248" s="519">
        <v>1</v>
      </c>
      <c r="F4248" s="519">
        <v>4500</v>
      </c>
      <c r="G4248" s="519"/>
      <c r="H4248" s="518"/>
      <c r="I4248" s="518"/>
      <c r="J4248" s="240"/>
    </row>
    <row r="4249" spans="1:10" x14ac:dyDescent="0.25">
      <c r="A4249" s="517" t="s">
        <v>1785</v>
      </c>
      <c r="B4249" s="519">
        <v>1</v>
      </c>
      <c r="C4249" s="519">
        <v>12500</v>
      </c>
      <c r="D4249" s="519"/>
      <c r="E4249" s="519">
        <v>1</v>
      </c>
      <c r="F4249" s="519">
        <v>4000</v>
      </c>
      <c r="G4249" s="519"/>
      <c r="H4249" s="518"/>
      <c r="I4249" s="518"/>
      <c r="J4249" s="117"/>
    </row>
    <row r="4250" spans="1:10" x14ac:dyDescent="0.25">
      <c r="A4250" s="517" t="s">
        <v>1618</v>
      </c>
      <c r="B4250" s="519">
        <v>1</v>
      </c>
      <c r="C4250" s="519">
        <v>11000</v>
      </c>
      <c r="D4250" s="519"/>
      <c r="E4250" s="519">
        <v>1</v>
      </c>
      <c r="F4250" s="519">
        <v>4000</v>
      </c>
      <c r="G4250" s="519"/>
      <c r="H4250" s="518"/>
      <c r="I4250" s="518"/>
      <c r="J4250" s="117"/>
    </row>
    <row r="4251" spans="1:10" x14ac:dyDescent="0.25">
      <c r="A4251" s="517" t="s">
        <v>1343</v>
      </c>
      <c r="B4251" s="519">
        <v>1</v>
      </c>
      <c r="C4251" s="519">
        <v>14300</v>
      </c>
      <c r="D4251" s="519"/>
      <c r="E4251" s="519">
        <v>1</v>
      </c>
      <c r="F4251" s="519">
        <v>4500</v>
      </c>
      <c r="G4251" s="519"/>
      <c r="H4251" s="518"/>
      <c r="I4251" s="518"/>
      <c r="J4251" s="117"/>
    </row>
    <row r="4252" spans="1:10" x14ac:dyDescent="0.25">
      <c r="A4252" s="517" t="s">
        <v>1343</v>
      </c>
      <c r="B4252" s="519">
        <v>2</v>
      </c>
      <c r="C4252" s="519">
        <v>28600</v>
      </c>
      <c r="D4252" s="519"/>
      <c r="E4252" s="519">
        <v>2</v>
      </c>
      <c r="F4252" s="519">
        <v>9000</v>
      </c>
      <c r="G4252" s="519"/>
      <c r="H4252" s="518"/>
      <c r="I4252" s="518"/>
      <c r="J4252" s="117"/>
    </row>
    <row r="4253" spans="1:10" x14ac:dyDescent="0.25">
      <c r="A4253" s="53"/>
      <c r="B4253" s="213">
        <f>SUM(B4241:B4252)</f>
        <v>17</v>
      </c>
      <c r="C4253" s="213">
        <f>SUM(C4241:C4252)</f>
        <v>136800</v>
      </c>
      <c r="D4253" s="213">
        <v>283500</v>
      </c>
      <c r="E4253" s="213">
        <v>10</v>
      </c>
      <c r="F4253" s="213">
        <v>45500</v>
      </c>
      <c r="G4253" s="213"/>
      <c r="H4253" s="213">
        <f>SUM(H4241:H4252)</f>
        <v>3</v>
      </c>
      <c r="I4253" s="213"/>
      <c r="J4253" s="213">
        <v>17500</v>
      </c>
    </row>
    <row r="4254" spans="1:10" x14ac:dyDescent="0.25">
      <c r="A4254" s="489"/>
      <c r="B4254" s="490"/>
      <c r="C4254" s="490"/>
      <c r="D4254" s="490"/>
      <c r="E4254" s="490"/>
      <c r="F4254" s="490"/>
      <c r="G4254" s="490"/>
      <c r="H4254" s="490"/>
      <c r="I4254" s="490"/>
      <c r="J4254" s="490"/>
    </row>
    <row r="4255" spans="1:10" x14ac:dyDescent="0.25">
      <c r="A4255" s="491">
        <f>C4253</f>
        <v>136800</v>
      </c>
      <c r="B4255" s="492" t="s">
        <v>38</v>
      </c>
      <c r="C4255" s="2206" t="s">
        <v>1277</v>
      </c>
      <c r="D4255" s="2206"/>
      <c r="E4255" s="2206"/>
      <c r="F4255" s="493"/>
      <c r="G4255" s="493"/>
      <c r="H4255" s="493"/>
      <c r="I4255" s="493"/>
      <c r="J4255" s="493"/>
    </row>
    <row r="4261" spans="1:10" x14ac:dyDescent="0.25">
      <c r="A4261" s="2207" t="s">
        <v>1786</v>
      </c>
      <c r="B4261" s="2208"/>
      <c r="C4261" s="2208"/>
      <c r="D4261" s="2208"/>
      <c r="E4261" s="2208"/>
      <c r="F4261" s="2208"/>
      <c r="G4261" s="2208"/>
      <c r="H4261" s="2208"/>
      <c r="I4261" s="2208"/>
      <c r="J4261" s="2208"/>
    </row>
    <row r="4262" spans="1:10" x14ac:dyDescent="0.25">
      <c r="A4262" s="198" t="s">
        <v>14</v>
      </c>
      <c r="B4262" s="198" t="s">
        <v>5</v>
      </c>
      <c r="C4262" s="198" t="s">
        <v>10</v>
      </c>
      <c r="D4262" s="198" t="s">
        <v>11</v>
      </c>
      <c r="E4262" s="198" t="s">
        <v>753</v>
      </c>
      <c r="F4262" s="198" t="s">
        <v>27</v>
      </c>
      <c r="G4262" s="198"/>
      <c r="H4262" s="140" t="s">
        <v>33</v>
      </c>
      <c r="I4262" s="140"/>
      <c r="J4262" s="198" t="s">
        <v>32</v>
      </c>
    </row>
    <row r="4263" spans="1:10" x14ac:dyDescent="0.25">
      <c r="A4263" s="517" t="s">
        <v>1789</v>
      </c>
      <c r="B4263" s="519">
        <v>1</v>
      </c>
      <c r="C4263" s="519">
        <v>12000</v>
      </c>
      <c r="D4263" s="519"/>
      <c r="E4263" s="519">
        <v>1</v>
      </c>
      <c r="F4263" s="519">
        <v>2000</v>
      </c>
      <c r="G4263" s="519"/>
      <c r="H4263" s="240" t="s">
        <v>109</v>
      </c>
      <c r="I4263" s="240"/>
      <c r="J4263" s="117">
        <v>3500</v>
      </c>
    </row>
    <row r="4264" spans="1:10" x14ac:dyDescent="0.25">
      <c r="A4264" s="517" t="s">
        <v>1292</v>
      </c>
      <c r="B4264" s="519">
        <v>1</v>
      </c>
      <c r="C4264" s="519"/>
      <c r="D4264" s="519"/>
      <c r="E4264" s="519">
        <v>1</v>
      </c>
      <c r="F4264" s="519">
        <v>4000</v>
      </c>
      <c r="G4264" s="519"/>
      <c r="H4264" s="240"/>
      <c r="I4264" s="240"/>
      <c r="J4264" s="117" t="s">
        <v>1787</v>
      </c>
    </row>
    <row r="4265" spans="1:10" x14ac:dyDescent="0.25">
      <c r="A4265" s="517" t="s">
        <v>1788</v>
      </c>
      <c r="B4265" s="519">
        <v>1</v>
      </c>
      <c r="C4265" s="519">
        <v>12100</v>
      </c>
      <c r="D4265" s="519"/>
      <c r="E4265" s="519">
        <v>1</v>
      </c>
      <c r="F4265" s="519">
        <v>4000</v>
      </c>
      <c r="G4265" s="519"/>
      <c r="H4265" s="240"/>
      <c r="I4265" s="240"/>
      <c r="J4265" s="117"/>
    </row>
    <row r="4266" spans="1:10" x14ac:dyDescent="0.25">
      <c r="A4266" s="520" t="s">
        <v>1343</v>
      </c>
      <c r="B4266" s="519">
        <v>1</v>
      </c>
      <c r="C4266" s="519">
        <v>14300</v>
      </c>
      <c r="D4266" s="519"/>
      <c r="E4266" s="519">
        <v>1</v>
      </c>
      <c r="F4266" s="519">
        <v>4500</v>
      </c>
      <c r="G4266" s="519"/>
      <c r="H4266" s="240"/>
      <c r="I4266" s="240"/>
      <c r="J4266" s="117"/>
    </row>
    <row r="4267" spans="1:10" x14ac:dyDescent="0.25">
      <c r="A4267" s="517" t="s">
        <v>1505</v>
      </c>
      <c r="B4267" s="519">
        <v>1</v>
      </c>
      <c r="C4267" s="519">
        <v>38000</v>
      </c>
      <c r="D4267" s="519"/>
      <c r="E4267" s="519"/>
      <c r="F4267" s="519"/>
      <c r="G4267" s="519"/>
      <c r="H4267" s="240"/>
      <c r="I4267" s="240"/>
      <c r="J4267" s="117"/>
    </row>
    <row r="4268" spans="1:10" x14ac:dyDescent="0.25">
      <c r="A4268" s="517" t="s">
        <v>1343</v>
      </c>
      <c r="B4268" s="519">
        <v>1</v>
      </c>
      <c r="C4268" s="519">
        <v>14300</v>
      </c>
      <c r="D4268" s="519"/>
      <c r="E4268" s="519">
        <v>1</v>
      </c>
      <c r="F4268" s="519">
        <v>4500</v>
      </c>
      <c r="G4268" s="519"/>
      <c r="H4268" s="518"/>
      <c r="I4268" s="518"/>
      <c r="J4268" s="240"/>
    </row>
    <row r="4269" spans="1:10" x14ac:dyDescent="0.25">
      <c r="A4269" s="517" t="s">
        <v>1789</v>
      </c>
      <c r="B4269" s="519">
        <v>1</v>
      </c>
      <c r="C4269" s="519">
        <v>14000</v>
      </c>
      <c r="D4269" s="519"/>
      <c r="E4269" s="519"/>
      <c r="F4269" s="519"/>
      <c r="G4269" s="519"/>
      <c r="H4269" s="518"/>
      <c r="I4269" s="518"/>
      <c r="J4269" s="240"/>
    </row>
    <row r="4270" spans="1:10" x14ac:dyDescent="0.25">
      <c r="A4270" s="517" t="s">
        <v>1791</v>
      </c>
      <c r="B4270" s="519">
        <v>1</v>
      </c>
      <c r="C4270" s="519">
        <v>28500</v>
      </c>
      <c r="D4270" s="519"/>
      <c r="E4270" s="519"/>
      <c r="F4270" s="519"/>
      <c r="G4270" s="519"/>
      <c r="H4270" s="518"/>
      <c r="I4270" s="518"/>
      <c r="J4270" s="240"/>
    </row>
    <row r="4271" spans="1:10" x14ac:dyDescent="0.25">
      <c r="A4271" s="517" t="s">
        <v>143</v>
      </c>
      <c r="B4271" s="519">
        <v>2</v>
      </c>
      <c r="C4271" s="519">
        <v>160000</v>
      </c>
      <c r="D4271" s="519"/>
      <c r="E4271" s="519"/>
      <c r="F4271" s="519"/>
      <c r="G4271" s="519"/>
      <c r="H4271" s="518"/>
      <c r="I4271" s="518"/>
      <c r="J4271" s="117"/>
    </row>
    <row r="4272" spans="1:10" x14ac:dyDescent="0.25">
      <c r="A4272" s="517" t="s">
        <v>1452</v>
      </c>
      <c r="B4272" s="519">
        <v>1</v>
      </c>
      <c r="C4272" s="519">
        <v>27500</v>
      </c>
      <c r="D4272" s="519"/>
      <c r="E4272" s="519">
        <v>1</v>
      </c>
      <c r="F4272" s="519">
        <v>2000</v>
      </c>
      <c r="G4272" s="519"/>
      <c r="H4272" s="518"/>
      <c r="I4272" s="518"/>
      <c r="J4272" s="117"/>
    </row>
    <row r="4273" spans="1:10" x14ac:dyDescent="0.25">
      <c r="A4273" s="517" t="s">
        <v>1462</v>
      </c>
      <c r="B4273" s="519">
        <v>1</v>
      </c>
      <c r="C4273" s="519">
        <v>24600</v>
      </c>
      <c r="D4273" s="519"/>
      <c r="E4273" s="519"/>
      <c r="F4273" s="519"/>
      <c r="G4273" s="519"/>
      <c r="H4273" s="518"/>
      <c r="I4273" s="518"/>
      <c r="J4273" s="117"/>
    </row>
    <row r="4274" spans="1:10" x14ac:dyDescent="0.25">
      <c r="A4274" s="517" t="s">
        <v>1203</v>
      </c>
      <c r="B4274" s="519">
        <v>1</v>
      </c>
      <c r="C4274" s="519">
        <v>19000</v>
      </c>
      <c r="D4274" s="519"/>
      <c r="E4274" s="519">
        <v>1</v>
      </c>
      <c r="F4274" s="519">
        <v>4000</v>
      </c>
      <c r="G4274" s="519"/>
      <c r="H4274" s="518"/>
      <c r="I4274" s="518"/>
      <c r="J4274" s="117"/>
    </row>
    <row r="4275" spans="1:10" x14ac:dyDescent="0.25">
      <c r="A4275" s="517" t="s">
        <v>1790</v>
      </c>
      <c r="B4275" s="519">
        <v>1</v>
      </c>
      <c r="C4275" s="519">
        <v>13800</v>
      </c>
      <c r="D4275" s="519"/>
      <c r="E4275" s="519"/>
      <c r="F4275" s="519"/>
      <c r="G4275" s="519"/>
      <c r="H4275" s="518"/>
      <c r="I4275" s="518"/>
      <c r="J4275" s="117"/>
    </row>
    <row r="4276" spans="1:10" x14ac:dyDescent="0.25">
      <c r="A4276" s="517" t="s">
        <v>1791</v>
      </c>
      <c r="B4276" s="519">
        <v>1</v>
      </c>
      <c r="C4276" s="519">
        <v>24500</v>
      </c>
      <c r="D4276" s="519"/>
      <c r="E4276" s="519">
        <v>1</v>
      </c>
      <c r="F4276" s="519">
        <v>4000</v>
      </c>
      <c r="G4276" s="519"/>
      <c r="H4276" s="518"/>
      <c r="I4276" s="518"/>
      <c r="J4276" s="117"/>
    </row>
    <row r="4277" spans="1:10" x14ac:dyDescent="0.25">
      <c r="A4277" s="517" t="s">
        <v>1343</v>
      </c>
      <c r="B4277" s="519">
        <v>1</v>
      </c>
      <c r="C4277" s="519">
        <v>14800</v>
      </c>
      <c r="D4277" s="519"/>
      <c r="E4277" s="519">
        <v>1</v>
      </c>
      <c r="F4277" s="519">
        <v>4000</v>
      </c>
      <c r="G4277" s="519"/>
      <c r="H4277" s="518"/>
      <c r="I4277" s="518"/>
      <c r="J4277" s="117"/>
    </row>
    <row r="4278" spans="1:10" x14ac:dyDescent="0.25">
      <c r="A4278" s="517" t="s">
        <v>1343</v>
      </c>
      <c r="B4278" s="519">
        <v>1</v>
      </c>
      <c r="C4278" s="519">
        <v>20000</v>
      </c>
      <c r="D4278" s="519"/>
      <c r="E4278" s="519"/>
      <c r="F4278" s="519"/>
      <c r="G4278" s="519"/>
      <c r="H4278" s="518"/>
      <c r="I4278" s="518"/>
      <c r="J4278" s="117"/>
    </row>
    <row r="4279" spans="1:10" x14ac:dyDescent="0.25">
      <c r="A4279" s="53"/>
      <c r="B4279" s="213">
        <f>SUM(B4263:B4278)</f>
        <v>17</v>
      </c>
      <c r="C4279" s="213">
        <v>437400</v>
      </c>
      <c r="D4279" s="213"/>
      <c r="E4279" s="213">
        <v>9</v>
      </c>
      <c r="F4279" s="213">
        <v>33000</v>
      </c>
      <c r="G4279" s="213"/>
      <c r="H4279" s="213">
        <f>SUM(H4263:H4278)</f>
        <v>0</v>
      </c>
      <c r="I4279" s="213"/>
      <c r="J4279" s="213">
        <v>3500</v>
      </c>
    </row>
    <row r="4280" spans="1:10" x14ac:dyDescent="0.25">
      <c r="A4280" s="489"/>
      <c r="B4280" s="490"/>
      <c r="C4280" s="490"/>
      <c r="D4280" s="490"/>
      <c r="E4280" s="490"/>
      <c r="F4280" s="490"/>
      <c r="G4280" s="490"/>
      <c r="H4280" s="490"/>
      <c r="I4280" s="490"/>
      <c r="J4280" s="490"/>
    </row>
    <row r="4281" spans="1:10" x14ac:dyDescent="0.25">
      <c r="A4281" s="491">
        <f>C4279</f>
        <v>437400</v>
      </c>
      <c r="B4281" s="492" t="s">
        <v>38</v>
      </c>
      <c r="C4281" s="2206" t="s">
        <v>1277</v>
      </c>
      <c r="D4281" s="2206"/>
      <c r="E4281" s="2206"/>
      <c r="F4281" s="493"/>
      <c r="G4281" s="493"/>
      <c r="H4281" s="493"/>
      <c r="I4281" s="493"/>
      <c r="J4281" s="493"/>
    </row>
    <row r="4287" spans="1:10" x14ac:dyDescent="0.25">
      <c r="A4287" s="2207" t="s">
        <v>1792</v>
      </c>
      <c r="B4287" s="2208"/>
      <c r="C4287" s="2208"/>
      <c r="D4287" s="2208"/>
      <c r="E4287" s="2208"/>
      <c r="F4287" s="2208"/>
      <c r="G4287" s="2208"/>
      <c r="H4287" s="2208"/>
      <c r="I4287" s="2208"/>
      <c r="J4287" s="2208"/>
    </row>
    <row r="4288" spans="1:10" x14ac:dyDescent="0.25">
      <c r="A4288" s="198" t="s">
        <v>14</v>
      </c>
      <c r="B4288" s="198" t="s">
        <v>5</v>
      </c>
      <c r="C4288" s="198" t="s">
        <v>10</v>
      </c>
      <c r="D4288" s="198" t="s">
        <v>11</v>
      </c>
      <c r="E4288" s="198" t="s">
        <v>753</v>
      </c>
      <c r="F4288" s="198" t="s">
        <v>27</v>
      </c>
      <c r="G4288" s="198"/>
      <c r="H4288" s="140" t="s">
        <v>33</v>
      </c>
      <c r="I4288" s="140"/>
      <c r="J4288" s="198" t="s">
        <v>32</v>
      </c>
    </row>
    <row r="4289" spans="1:10" x14ac:dyDescent="0.25">
      <c r="A4289" s="517" t="s">
        <v>1093</v>
      </c>
      <c r="B4289" s="519">
        <v>1</v>
      </c>
      <c r="C4289" s="519">
        <v>14500</v>
      </c>
      <c r="D4289" s="519"/>
      <c r="E4289" s="519">
        <v>1</v>
      </c>
      <c r="F4289" s="519">
        <v>4500</v>
      </c>
      <c r="G4289" s="519"/>
      <c r="H4289" s="240" t="s">
        <v>109</v>
      </c>
      <c r="I4289" s="240"/>
      <c r="J4289" s="117">
        <v>2800</v>
      </c>
    </row>
    <row r="4290" spans="1:10" x14ac:dyDescent="0.25">
      <c r="A4290" s="517" t="s">
        <v>1467</v>
      </c>
      <c r="B4290" s="519">
        <v>1</v>
      </c>
      <c r="C4290" s="519">
        <v>35500</v>
      </c>
      <c r="D4290" s="519"/>
      <c r="E4290" s="519">
        <v>1</v>
      </c>
      <c r="F4290" s="519">
        <v>4500</v>
      </c>
      <c r="G4290" s="519"/>
      <c r="H4290" s="240">
        <v>1</v>
      </c>
      <c r="I4290" s="240"/>
      <c r="J4290" s="117">
        <v>4500</v>
      </c>
    </row>
    <row r="4291" spans="1:10" x14ac:dyDescent="0.25">
      <c r="A4291" s="517" t="s">
        <v>1100</v>
      </c>
      <c r="B4291" s="519">
        <v>1</v>
      </c>
      <c r="C4291" s="519">
        <v>9800</v>
      </c>
      <c r="D4291" s="519"/>
      <c r="E4291" s="519">
        <v>1</v>
      </c>
      <c r="F4291" s="519">
        <v>4000</v>
      </c>
      <c r="G4291" s="519"/>
      <c r="H4291" s="240">
        <v>1</v>
      </c>
      <c r="I4291" s="240"/>
      <c r="J4291" s="117">
        <v>4500</v>
      </c>
    </row>
    <row r="4292" spans="1:10" x14ac:dyDescent="0.25">
      <c r="A4292" s="520" t="s">
        <v>1462</v>
      </c>
      <c r="B4292" s="519">
        <v>1</v>
      </c>
      <c r="C4292" s="519"/>
      <c r="D4292" s="519">
        <v>20000</v>
      </c>
      <c r="E4292" s="519">
        <v>1</v>
      </c>
      <c r="F4292" s="519">
        <v>5000</v>
      </c>
      <c r="G4292" s="519"/>
      <c r="H4292" s="240"/>
      <c r="I4292" s="240"/>
      <c r="J4292" s="117" t="s">
        <v>1157</v>
      </c>
    </row>
    <row r="4293" spans="1:10" x14ac:dyDescent="0.25">
      <c r="A4293" s="517" t="s">
        <v>1097</v>
      </c>
      <c r="B4293" s="519">
        <v>1</v>
      </c>
      <c r="C4293" s="519"/>
      <c r="D4293" s="519">
        <v>12700</v>
      </c>
      <c r="E4293" s="519"/>
      <c r="F4293" s="519"/>
      <c r="G4293" s="519"/>
      <c r="H4293" s="240">
        <v>1</v>
      </c>
      <c r="I4293" s="240"/>
      <c r="J4293" s="117">
        <v>4000</v>
      </c>
    </row>
    <row r="4294" spans="1:10" x14ac:dyDescent="0.25">
      <c r="A4294" s="517" t="s">
        <v>1343</v>
      </c>
      <c r="B4294" s="519">
        <v>1</v>
      </c>
      <c r="C4294" s="519"/>
      <c r="D4294" s="519">
        <v>15500</v>
      </c>
      <c r="E4294" s="519">
        <v>1</v>
      </c>
      <c r="F4294" s="519">
        <v>4500</v>
      </c>
      <c r="G4294" s="519"/>
      <c r="H4294" s="518"/>
      <c r="I4294" s="518"/>
      <c r="J4294" s="240" t="s">
        <v>1088</v>
      </c>
    </row>
    <row r="4295" spans="1:10" x14ac:dyDescent="0.25">
      <c r="A4295" s="517" t="s">
        <v>1621</v>
      </c>
      <c r="B4295" s="519">
        <v>3</v>
      </c>
      <c r="C4295" s="519"/>
      <c r="D4295" s="519">
        <v>85500</v>
      </c>
      <c r="E4295" s="519"/>
      <c r="F4295" s="519"/>
      <c r="G4295" s="519"/>
      <c r="H4295" s="518"/>
      <c r="I4295" s="518"/>
      <c r="J4295" s="240"/>
    </row>
    <row r="4296" spans="1:10" x14ac:dyDescent="0.25">
      <c r="A4296" s="517" t="s">
        <v>1413</v>
      </c>
      <c r="B4296" s="519">
        <v>2</v>
      </c>
      <c r="C4296" s="519"/>
      <c r="D4296" s="519">
        <v>64000</v>
      </c>
      <c r="E4296" s="519"/>
      <c r="F4296" s="519"/>
      <c r="G4296" s="519"/>
      <c r="H4296" s="518"/>
      <c r="I4296" s="518"/>
      <c r="J4296" s="240"/>
    </row>
    <row r="4297" spans="1:10" x14ac:dyDescent="0.25">
      <c r="A4297" s="517" t="s">
        <v>1793</v>
      </c>
      <c r="B4297" s="519">
        <v>1</v>
      </c>
      <c r="C4297" s="519"/>
      <c r="D4297" s="519">
        <v>22000</v>
      </c>
      <c r="E4297" s="519"/>
      <c r="F4297" s="519"/>
      <c r="G4297" s="519"/>
      <c r="H4297" s="518"/>
      <c r="I4297" s="518"/>
      <c r="J4297" s="117"/>
    </row>
    <row r="4298" spans="1:10" x14ac:dyDescent="0.25">
      <c r="A4298" s="517" t="s">
        <v>1763</v>
      </c>
      <c r="B4298" s="519">
        <v>1</v>
      </c>
      <c r="C4298" s="519"/>
      <c r="D4298" s="519">
        <v>25500</v>
      </c>
      <c r="E4298" s="519"/>
      <c r="F4298" s="519"/>
      <c r="G4298" s="519"/>
      <c r="H4298" s="518"/>
      <c r="I4298" s="518"/>
      <c r="J4298" s="117"/>
    </row>
    <row r="4299" spans="1:10" x14ac:dyDescent="0.25">
      <c r="A4299" s="523" t="s">
        <v>1794</v>
      </c>
      <c r="B4299" s="524">
        <v>7</v>
      </c>
      <c r="C4299" s="519"/>
      <c r="D4299" s="524">
        <v>14000</v>
      </c>
      <c r="E4299" s="519"/>
      <c r="F4299" s="519"/>
      <c r="G4299" s="519"/>
      <c r="H4299" s="518"/>
      <c r="I4299" s="518"/>
      <c r="J4299" s="117"/>
    </row>
    <row r="4300" spans="1:10" x14ac:dyDescent="0.25">
      <c r="A4300" s="517" t="s">
        <v>1795</v>
      </c>
      <c r="B4300" s="519">
        <v>1</v>
      </c>
      <c r="C4300" s="519">
        <v>23000</v>
      </c>
      <c r="D4300" s="519"/>
      <c r="E4300" s="519"/>
      <c r="F4300" s="519"/>
      <c r="G4300" s="519"/>
      <c r="H4300" s="518"/>
      <c r="I4300" s="518"/>
      <c r="J4300" s="117"/>
    </row>
    <row r="4301" spans="1:10" x14ac:dyDescent="0.25">
      <c r="A4301" s="517" t="s">
        <v>1096</v>
      </c>
      <c r="B4301" s="519">
        <v>1</v>
      </c>
      <c r="C4301" s="519">
        <v>50000</v>
      </c>
      <c r="D4301" s="519"/>
      <c r="E4301" s="519"/>
      <c r="F4301" s="519"/>
      <c r="G4301" s="519"/>
      <c r="H4301" s="518"/>
      <c r="I4301" s="518"/>
      <c r="J4301" s="117"/>
    </row>
    <row r="4302" spans="1:10" x14ac:dyDescent="0.25">
      <c r="A4302" s="517" t="s">
        <v>1796</v>
      </c>
      <c r="B4302" s="519">
        <v>1</v>
      </c>
      <c r="C4302" s="519">
        <v>3500</v>
      </c>
      <c r="D4302" s="519"/>
      <c r="E4302" s="519">
        <v>3</v>
      </c>
      <c r="F4302" s="519">
        <v>12500</v>
      </c>
      <c r="G4302" s="519"/>
      <c r="H4302" s="518"/>
      <c r="I4302" s="518"/>
      <c r="J4302" s="117"/>
    </row>
    <row r="4303" spans="1:10" x14ac:dyDescent="0.25">
      <c r="A4303" s="517" t="s">
        <v>1797</v>
      </c>
      <c r="B4303" s="519">
        <v>1</v>
      </c>
      <c r="C4303" s="519">
        <v>29500</v>
      </c>
      <c r="D4303" s="519"/>
      <c r="E4303" s="519">
        <v>1</v>
      </c>
      <c r="F4303" s="519">
        <v>5000</v>
      </c>
      <c r="G4303" s="519"/>
      <c r="H4303" s="518"/>
      <c r="I4303" s="518"/>
      <c r="J4303" s="117"/>
    </row>
    <row r="4304" spans="1:10" x14ac:dyDescent="0.25">
      <c r="A4304" s="517" t="s">
        <v>1343</v>
      </c>
      <c r="B4304" s="519">
        <v>1</v>
      </c>
      <c r="C4304" s="519">
        <v>13800</v>
      </c>
      <c r="D4304" s="519"/>
      <c r="E4304" s="519">
        <v>1</v>
      </c>
      <c r="F4304" s="519">
        <v>4500</v>
      </c>
      <c r="G4304" s="519"/>
      <c r="H4304" s="518"/>
      <c r="I4304" s="518"/>
      <c r="J4304" s="117"/>
    </row>
    <row r="4305" spans="1:10" x14ac:dyDescent="0.25">
      <c r="A4305" s="517" t="s">
        <v>1798</v>
      </c>
      <c r="B4305" s="519">
        <v>4</v>
      </c>
      <c r="C4305" s="519"/>
      <c r="D4305" s="519">
        <v>120000</v>
      </c>
      <c r="E4305" s="519"/>
      <c r="F4305" s="519"/>
      <c r="G4305" s="519"/>
      <c r="H4305" s="518"/>
      <c r="I4305" s="518"/>
      <c r="J4305" s="117"/>
    </row>
    <row r="4306" spans="1:10" x14ac:dyDescent="0.25">
      <c r="A4306" s="517" t="s">
        <v>1474</v>
      </c>
      <c r="B4306" s="519">
        <v>1</v>
      </c>
      <c r="C4306" s="519"/>
      <c r="D4306" s="519">
        <v>30500</v>
      </c>
      <c r="E4306" s="519">
        <v>1</v>
      </c>
      <c r="F4306" s="519">
        <v>4000</v>
      </c>
      <c r="G4306" s="519"/>
      <c r="H4306" s="518"/>
      <c r="I4306" s="518"/>
      <c r="J4306" s="117" t="s">
        <v>1157</v>
      </c>
    </row>
    <row r="4307" spans="1:10" x14ac:dyDescent="0.25">
      <c r="A4307" s="517" t="s">
        <v>1199</v>
      </c>
      <c r="B4307" s="519">
        <v>1</v>
      </c>
      <c r="C4307" s="519"/>
      <c r="D4307" s="519"/>
      <c r="E4307" s="519"/>
      <c r="F4307" s="519"/>
      <c r="G4307" s="519"/>
      <c r="H4307" s="518"/>
      <c r="I4307" s="518"/>
      <c r="J4307" s="117" t="s">
        <v>1799</v>
      </c>
    </row>
    <row r="4308" spans="1:10" x14ac:dyDescent="0.25">
      <c r="A4308" s="517"/>
      <c r="B4308" s="213">
        <f>SUM(B4289:B4307)</f>
        <v>31</v>
      </c>
      <c r="C4308" s="213">
        <v>179600</v>
      </c>
      <c r="D4308" s="213">
        <v>409700</v>
      </c>
      <c r="E4308" s="213">
        <v>11</v>
      </c>
      <c r="F4308" s="213">
        <v>48500</v>
      </c>
      <c r="G4308" s="213"/>
      <c r="H4308" s="213"/>
      <c r="I4308" s="213"/>
      <c r="J4308" s="213">
        <v>15800</v>
      </c>
    </row>
    <row r="4309" spans="1:10" ht="27.75" customHeight="1" x14ac:dyDescent="0.25">
      <c r="A4309" s="522">
        <v>179600</v>
      </c>
      <c r="B4309" s="492" t="s">
        <v>1800</v>
      </c>
      <c r="C4309" s="2206" t="s">
        <v>1820</v>
      </c>
      <c r="D4309" s="2206"/>
      <c r="E4309" s="2206"/>
      <c r="F4309" s="493"/>
      <c r="G4309" s="493"/>
      <c r="H4309" s="493"/>
      <c r="I4309" s="493"/>
      <c r="J4309" s="493"/>
    </row>
    <row r="4310" spans="1:10" x14ac:dyDescent="0.25">
      <c r="A4310" s="491"/>
      <c r="B4310" s="3"/>
    </row>
    <row r="4312" spans="1:10" x14ac:dyDescent="0.25">
      <c r="A4312" s="2207" t="s">
        <v>1801</v>
      </c>
      <c r="B4312" s="2208"/>
      <c r="C4312" s="2208"/>
      <c r="D4312" s="2208"/>
      <c r="E4312" s="2208"/>
      <c r="F4312" s="2208"/>
      <c r="G4312" s="2208"/>
      <c r="H4312" s="2208"/>
      <c r="I4312" s="2208"/>
      <c r="J4312" s="2208"/>
    </row>
    <row r="4313" spans="1:10" x14ac:dyDescent="0.25">
      <c r="A4313" s="198" t="s">
        <v>14</v>
      </c>
      <c r="B4313" s="198" t="s">
        <v>5</v>
      </c>
      <c r="C4313" s="198" t="s">
        <v>10</v>
      </c>
      <c r="D4313" s="198" t="s">
        <v>11</v>
      </c>
      <c r="E4313" s="198" t="s">
        <v>753</v>
      </c>
      <c r="F4313" s="198" t="s">
        <v>27</v>
      </c>
      <c r="G4313" s="198"/>
      <c r="H4313" s="140" t="s">
        <v>33</v>
      </c>
      <c r="I4313" s="140"/>
      <c r="J4313" s="198" t="s">
        <v>32</v>
      </c>
    </row>
    <row r="4314" spans="1:10" x14ac:dyDescent="0.25">
      <c r="A4314" s="517" t="s">
        <v>1802</v>
      </c>
      <c r="B4314" s="519">
        <v>1</v>
      </c>
      <c r="C4314" s="519">
        <v>12900</v>
      </c>
      <c r="D4314" s="519"/>
      <c r="E4314" s="519">
        <v>1</v>
      </c>
      <c r="F4314" s="519">
        <v>5000</v>
      </c>
      <c r="G4314" s="519"/>
      <c r="H4314" s="240" t="s">
        <v>109</v>
      </c>
      <c r="I4314" s="240"/>
      <c r="J4314" s="117">
        <v>2100</v>
      </c>
    </row>
    <row r="4315" spans="1:10" x14ac:dyDescent="0.25">
      <c r="A4315" s="517" t="s">
        <v>646</v>
      </c>
      <c r="B4315" s="519">
        <v>1</v>
      </c>
      <c r="C4315" s="519">
        <v>12500</v>
      </c>
      <c r="D4315" s="519"/>
      <c r="E4315" s="519">
        <v>1</v>
      </c>
      <c r="F4315" s="519">
        <v>4000</v>
      </c>
      <c r="G4315" s="519"/>
      <c r="H4315" s="240"/>
      <c r="I4315" s="240"/>
      <c r="J4315" s="117"/>
    </row>
    <row r="4316" spans="1:10" x14ac:dyDescent="0.25">
      <c r="A4316" s="517" t="s">
        <v>501</v>
      </c>
      <c r="B4316" s="519">
        <v>1</v>
      </c>
      <c r="C4316" s="519">
        <v>10500</v>
      </c>
      <c r="D4316" s="519"/>
      <c r="E4316" s="519">
        <v>1</v>
      </c>
      <c r="F4316" s="519">
        <v>4000</v>
      </c>
      <c r="G4316" s="519"/>
      <c r="H4316" s="240"/>
      <c r="I4316" s="240"/>
      <c r="J4316" s="117"/>
    </row>
    <row r="4317" spans="1:10" x14ac:dyDescent="0.25">
      <c r="A4317" s="520" t="s">
        <v>609</v>
      </c>
      <c r="B4317" s="519">
        <v>1</v>
      </c>
      <c r="C4317" s="519">
        <v>15300</v>
      </c>
      <c r="D4317" s="519"/>
      <c r="E4317" s="519">
        <v>1</v>
      </c>
      <c r="F4317" s="519">
        <v>4500</v>
      </c>
      <c r="G4317" s="519"/>
      <c r="H4317" s="240"/>
      <c r="I4317" s="240"/>
      <c r="J4317" s="117"/>
    </row>
    <row r="4318" spans="1:10" x14ac:dyDescent="0.25">
      <c r="A4318" s="517" t="s">
        <v>449</v>
      </c>
      <c r="B4318" s="519">
        <v>1</v>
      </c>
      <c r="C4318" s="519">
        <v>17500</v>
      </c>
      <c r="D4318" s="519"/>
      <c r="E4318" s="519">
        <v>1</v>
      </c>
      <c r="F4318" s="519">
        <v>4500</v>
      </c>
      <c r="G4318" s="519"/>
      <c r="H4318" s="240"/>
      <c r="I4318" s="240"/>
      <c r="J4318" s="117"/>
    </row>
    <row r="4319" spans="1:10" x14ac:dyDescent="0.25">
      <c r="A4319" s="517" t="s">
        <v>1803</v>
      </c>
      <c r="B4319" s="519">
        <v>1</v>
      </c>
      <c r="C4319" s="519"/>
      <c r="D4319" s="519">
        <v>16400</v>
      </c>
      <c r="E4319" s="519">
        <v>1</v>
      </c>
      <c r="F4319" s="519">
        <v>4500</v>
      </c>
      <c r="G4319" s="519"/>
      <c r="H4319" s="518"/>
      <c r="I4319" s="518"/>
      <c r="J4319" s="240" t="s">
        <v>883</v>
      </c>
    </row>
    <row r="4320" spans="1:10" x14ac:dyDescent="0.25">
      <c r="A4320" s="517" t="s">
        <v>1804</v>
      </c>
      <c r="B4320" s="519">
        <v>1</v>
      </c>
      <c r="C4320" s="519"/>
      <c r="D4320" s="519">
        <v>26500</v>
      </c>
      <c r="E4320" s="519"/>
      <c r="F4320" s="519"/>
      <c r="G4320" s="519"/>
      <c r="H4320" s="518"/>
      <c r="I4320" s="518"/>
      <c r="J4320" s="240" t="s">
        <v>883</v>
      </c>
    </row>
    <row r="4321" spans="1:13" x14ac:dyDescent="0.25">
      <c r="A4321" s="517" t="s">
        <v>1804</v>
      </c>
      <c r="B4321" s="519">
        <v>1</v>
      </c>
      <c r="C4321" s="519">
        <v>26500</v>
      </c>
      <c r="D4321" s="519"/>
      <c r="E4321" s="519"/>
      <c r="F4321" s="519"/>
      <c r="G4321" s="519"/>
      <c r="H4321" s="518"/>
      <c r="I4321" s="518"/>
      <c r="J4321" s="240"/>
    </row>
    <row r="4322" spans="1:13" x14ac:dyDescent="0.25">
      <c r="A4322" s="517"/>
      <c r="B4322" s="213">
        <f>SUM(B4314:B4321)</f>
        <v>8</v>
      </c>
      <c r="C4322" s="213">
        <f>SUM(C4314:C4321)</f>
        <v>95200</v>
      </c>
      <c r="D4322" s="213">
        <f>SUM(D4314:D4321)</f>
        <v>42900</v>
      </c>
      <c r="E4322" s="213">
        <f>SUM(E4314:E4321)</f>
        <v>6</v>
      </c>
      <c r="F4322" s="213">
        <f>SUM(F4314:F4321)</f>
        <v>26500</v>
      </c>
      <c r="G4322" s="213"/>
      <c r="H4322" s="213"/>
      <c r="I4322" s="213"/>
      <c r="J4322" s="213">
        <f>SUM(J4314:J4321)</f>
        <v>2100</v>
      </c>
    </row>
    <row r="4323" spans="1:13" x14ac:dyDescent="0.25">
      <c r="A4323" s="525"/>
      <c r="B4323" s="365"/>
      <c r="C4323" s="365"/>
      <c r="D4323" s="365"/>
      <c r="E4323" s="365"/>
      <c r="F4323" s="365"/>
      <c r="G4323" s="365"/>
      <c r="H4323" s="365"/>
      <c r="I4323" s="365"/>
      <c r="J4323" s="365"/>
      <c r="M4323" s="18"/>
    </row>
    <row r="4324" spans="1:13" x14ac:dyDescent="0.25">
      <c r="A4324" s="365">
        <f>C4322</f>
        <v>95200</v>
      </c>
      <c r="B4324" s="492" t="s">
        <v>1800</v>
      </c>
      <c r="C4324" s="2206" t="s">
        <v>1818</v>
      </c>
      <c r="D4324" s="2206"/>
      <c r="E4324" s="2206"/>
      <c r="F4324" s="493"/>
      <c r="G4324" s="493"/>
      <c r="H4324" s="493"/>
      <c r="I4324" s="493"/>
      <c r="J4324" s="493"/>
    </row>
    <row r="4328" spans="1:13" x14ac:dyDescent="0.25">
      <c r="A4328" s="2207" t="s">
        <v>1805</v>
      </c>
      <c r="B4328" s="2208"/>
      <c r="C4328" s="2208"/>
      <c r="D4328" s="2208"/>
      <c r="E4328" s="2208"/>
      <c r="F4328" s="2208"/>
      <c r="G4328" s="2208"/>
      <c r="H4328" s="2208"/>
      <c r="I4328" s="2208"/>
      <c r="J4328" s="2208"/>
    </row>
    <row r="4329" spans="1:13" x14ac:dyDescent="0.25">
      <c r="A4329" s="198" t="s">
        <v>14</v>
      </c>
      <c r="B4329" s="198" t="s">
        <v>5</v>
      </c>
      <c r="C4329" s="198" t="s">
        <v>10</v>
      </c>
      <c r="D4329" s="198" t="s">
        <v>11</v>
      </c>
      <c r="E4329" s="198" t="s">
        <v>753</v>
      </c>
      <c r="F4329" s="198" t="s">
        <v>27</v>
      </c>
      <c r="G4329" s="198"/>
      <c r="H4329" s="140" t="s">
        <v>33</v>
      </c>
      <c r="I4329" s="140"/>
      <c r="J4329" s="198" t="s">
        <v>32</v>
      </c>
    </row>
    <row r="4330" spans="1:13" x14ac:dyDescent="0.25">
      <c r="A4330" s="517" t="s">
        <v>701</v>
      </c>
      <c r="B4330" s="519">
        <v>1</v>
      </c>
      <c r="C4330" s="519"/>
      <c r="D4330" s="519"/>
      <c r="E4330" s="519"/>
      <c r="F4330" s="519"/>
      <c r="G4330" s="519"/>
      <c r="H4330" s="240"/>
      <c r="I4330" s="240"/>
      <c r="J4330" s="117" t="s">
        <v>1806</v>
      </c>
    </row>
    <row r="4331" spans="1:13" x14ac:dyDescent="0.25">
      <c r="A4331" s="517" t="s">
        <v>180</v>
      </c>
      <c r="B4331" s="519">
        <v>1</v>
      </c>
      <c r="C4331" s="519">
        <v>19500</v>
      </c>
      <c r="D4331" s="519"/>
      <c r="E4331" s="519">
        <v>1</v>
      </c>
      <c r="F4331" s="519">
        <v>4500</v>
      </c>
      <c r="G4331" s="519"/>
      <c r="H4331" s="240">
        <v>1</v>
      </c>
      <c r="I4331" s="240"/>
      <c r="J4331" s="117">
        <v>4000</v>
      </c>
    </row>
    <row r="4332" spans="1:13" x14ac:dyDescent="0.25">
      <c r="A4332" s="517" t="s">
        <v>537</v>
      </c>
      <c r="B4332" s="519">
        <v>1</v>
      </c>
      <c r="C4332" s="519">
        <v>4900</v>
      </c>
      <c r="D4332" s="519"/>
      <c r="E4332" s="519">
        <v>3</v>
      </c>
      <c r="F4332" s="519">
        <v>13000</v>
      </c>
      <c r="G4332" s="519"/>
      <c r="H4332" s="240" t="s">
        <v>1811</v>
      </c>
      <c r="I4332" s="240"/>
      <c r="J4332" s="117">
        <v>250</v>
      </c>
    </row>
    <row r="4333" spans="1:13" x14ac:dyDescent="0.25">
      <c r="A4333" s="520" t="s">
        <v>689</v>
      </c>
      <c r="B4333" s="519">
        <v>1</v>
      </c>
      <c r="C4333" s="519">
        <v>23000</v>
      </c>
      <c r="D4333" s="519"/>
      <c r="E4333" s="519">
        <v>1</v>
      </c>
      <c r="F4333" s="519">
        <v>3000</v>
      </c>
      <c r="G4333" s="519"/>
      <c r="H4333" s="240" t="s">
        <v>109</v>
      </c>
      <c r="I4333" s="240"/>
      <c r="J4333" s="117">
        <v>1400</v>
      </c>
    </row>
    <row r="4334" spans="1:13" x14ac:dyDescent="0.25">
      <c r="A4334" s="517" t="s">
        <v>1807</v>
      </c>
      <c r="B4334" s="519">
        <v>1</v>
      </c>
      <c r="C4334" s="519">
        <v>28500</v>
      </c>
      <c r="D4334" s="519"/>
      <c r="E4334" s="519"/>
      <c r="F4334" s="519"/>
      <c r="G4334" s="519"/>
      <c r="H4334" s="240"/>
      <c r="I4334" s="240"/>
      <c r="J4334" s="117"/>
    </row>
    <row r="4335" spans="1:13" x14ac:dyDescent="0.25">
      <c r="A4335" s="517" t="s">
        <v>609</v>
      </c>
      <c r="B4335" s="519">
        <v>1</v>
      </c>
      <c r="C4335" s="519">
        <v>14800</v>
      </c>
      <c r="D4335" s="519"/>
      <c r="E4335" s="519">
        <v>1</v>
      </c>
      <c r="F4335" s="519">
        <v>4000</v>
      </c>
      <c r="G4335" s="519"/>
      <c r="H4335" s="518"/>
      <c r="I4335" s="518"/>
      <c r="J4335" s="240"/>
    </row>
    <row r="4336" spans="1:13" x14ac:dyDescent="0.25">
      <c r="A4336" s="517" t="s">
        <v>1808</v>
      </c>
      <c r="B4336" s="519">
        <v>1</v>
      </c>
      <c r="C4336" s="519"/>
      <c r="D4336" s="519"/>
      <c r="E4336" s="519"/>
      <c r="F4336" s="519"/>
      <c r="G4336" s="519"/>
      <c r="H4336" s="518"/>
      <c r="I4336" s="518"/>
      <c r="J4336" s="240" t="s">
        <v>1809</v>
      </c>
    </row>
    <row r="4337" spans="1:13" x14ac:dyDescent="0.25">
      <c r="A4337" s="517" t="s">
        <v>609</v>
      </c>
      <c r="B4337" s="519">
        <v>1</v>
      </c>
      <c r="C4337" s="519">
        <v>14300</v>
      </c>
      <c r="D4337" s="519"/>
      <c r="E4337" s="519">
        <v>1</v>
      </c>
      <c r="F4337" s="519">
        <v>4500</v>
      </c>
      <c r="G4337" s="519"/>
      <c r="H4337" s="518"/>
      <c r="I4337" s="518"/>
      <c r="J4337" s="240"/>
    </row>
    <row r="4338" spans="1:13" x14ac:dyDescent="0.25">
      <c r="A4338" s="517" t="s">
        <v>1810</v>
      </c>
      <c r="B4338" s="519">
        <v>1</v>
      </c>
      <c r="C4338" s="519">
        <v>9800</v>
      </c>
      <c r="D4338" s="519"/>
      <c r="E4338" s="519">
        <v>1</v>
      </c>
      <c r="F4338" s="519">
        <v>4000</v>
      </c>
      <c r="G4338" s="519"/>
      <c r="H4338" s="518"/>
      <c r="I4338" s="518"/>
      <c r="J4338" s="117"/>
    </row>
    <row r="4339" spans="1:13" x14ac:dyDescent="0.25">
      <c r="A4339" s="517" t="s">
        <v>1812</v>
      </c>
      <c r="B4339" s="519">
        <v>1</v>
      </c>
      <c r="C4339" s="519">
        <v>12100</v>
      </c>
      <c r="D4339" s="519"/>
      <c r="E4339" s="519">
        <v>1</v>
      </c>
      <c r="F4339" s="519">
        <v>4000</v>
      </c>
      <c r="G4339" s="519"/>
      <c r="H4339" s="518"/>
      <c r="I4339" s="518"/>
      <c r="J4339" s="117"/>
    </row>
    <row r="4340" spans="1:13" x14ac:dyDescent="0.25">
      <c r="A4340" s="517" t="s">
        <v>1803</v>
      </c>
      <c r="B4340" s="519">
        <v>1</v>
      </c>
      <c r="C4340" s="519">
        <v>16400</v>
      </c>
      <c r="D4340" s="524"/>
      <c r="E4340" s="519">
        <v>1</v>
      </c>
      <c r="F4340" s="519">
        <v>4500</v>
      </c>
      <c r="G4340" s="519"/>
      <c r="H4340" s="518"/>
      <c r="I4340" s="518"/>
      <c r="J4340" s="117"/>
    </row>
    <row r="4341" spans="1:13" x14ac:dyDescent="0.25">
      <c r="A4341" s="517" t="s">
        <v>651</v>
      </c>
      <c r="B4341" s="519">
        <v>1</v>
      </c>
      <c r="C4341" s="526"/>
      <c r="D4341" s="519">
        <v>12500</v>
      </c>
      <c r="E4341" s="519">
        <v>1</v>
      </c>
      <c r="F4341" s="519">
        <v>4000</v>
      </c>
      <c r="G4341" s="519"/>
      <c r="H4341" s="518"/>
      <c r="I4341" s="518"/>
      <c r="J4341" s="117" t="s">
        <v>1088</v>
      </c>
    </row>
    <row r="4342" spans="1:13" x14ac:dyDescent="0.25">
      <c r="A4342" s="517" t="s">
        <v>102</v>
      </c>
      <c r="B4342" s="519">
        <v>1</v>
      </c>
      <c r="C4342" s="526">
        <v>14300</v>
      </c>
      <c r="D4342" s="519"/>
      <c r="E4342" s="519">
        <v>1</v>
      </c>
      <c r="F4342" s="519">
        <v>4500</v>
      </c>
      <c r="G4342" s="519"/>
      <c r="H4342" s="518">
        <v>1</v>
      </c>
      <c r="I4342" s="518"/>
      <c r="J4342" s="117">
        <v>4500</v>
      </c>
    </row>
    <row r="4343" spans="1:13" x14ac:dyDescent="0.25">
      <c r="A4343" s="517"/>
      <c r="B4343" s="519"/>
      <c r="C4343" s="519"/>
      <c r="D4343" s="519"/>
      <c r="E4343" s="519"/>
      <c r="F4343" s="519"/>
      <c r="G4343" s="519"/>
      <c r="H4343" s="518"/>
      <c r="I4343" s="518"/>
      <c r="J4343" s="117"/>
    </row>
    <row r="4344" spans="1:13" x14ac:dyDescent="0.25">
      <c r="A4344" s="517"/>
      <c r="B4344" s="213">
        <f t="shared" ref="B4344:J4344" si="116">SUM(B4330:B4343)</f>
        <v>13</v>
      </c>
      <c r="C4344" s="213">
        <f t="shared" si="116"/>
        <v>157600</v>
      </c>
      <c r="D4344" s="213">
        <f t="shared" si="116"/>
        <v>12500</v>
      </c>
      <c r="E4344" s="213">
        <f t="shared" si="116"/>
        <v>12</v>
      </c>
      <c r="F4344" s="213">
        <f t="shared" si="116"/>
        <v>50000</v>
      </c>
      <c r="G4344" s="213"/>
      <c r="H4344" s="213">
        <f t="shared" si="116"/>
        <v>2</v>
      </c>
      <c r="I4344" s="213"/>
      <c r="J4344" s="213">
        <f t="shared" si="116"/>
        <v>10150</v>
      </c>
    </row>
    <row r="4345" spans="1:13" x14ac:dyDescent="0.25">
      <c r="A4345" s="525"/>
      <c r="B4345" s="365"/>
      <c r="C4345" s="365"/>
      <c r="D4345" s="365"/>
      <c r="E4345" s="365"/>
      <c r="F4345" s="365"/>
      <c r="G4345" s="365"/>
      <c r="H4345" s="365"/>
      <c r="I4345" s="365"/>
      <c r="J4345" s="365"/>
    </row>
    <row r="4346" spans="1:13" x14ac:dyDescent="0.25">
      <c r="A4346" s="525"/>
      <c r="B4346" s="365"/>
      <c r="C4346" s="365"/>
      <c r="D4346" s="365"/>
      <c r="E4346" s="365"/>
      <c r="F4346" s="365"/>
      <c r="G4346" s="365"/>
      <c r="H4346" s="365"/>
      <c r="I4346" s="365"/>
      <c r="J4346" s="365"/>
    </row>
    <row r="4347" spans="1:13" x14ac:dyDescent="0.25">
      <c r="A4347" s="365">
        <f>C4344</f>
        <v>157600</v>
      </c>
      <c r="B4347" s="492" t="s">
        <v>1800</v>
      </c>
      <c r="C4347" s="2206" t="s">
        <v>1818</v>
      </c>
      <c r="D4347" s="2206"/>
      <c r="E4347" s="2206"/>
      <c r="F4347" s="493"/>
      <c r="G4347" s="493"/>
      <c r="H4347" s="493"/>
      <c r="I4347" s="493"/>
      <c r="J4347" s="493"/>
    </row>
    <row r="4348" spans="1:13" x14ac:dyDescent="0.25">
      <c r="M4348" s="18">
        <f>C4344-J4344</f>
        <v>147450</v>
      </c>
    </row>
    <row r="4350" spans="1:13" x14ac:dyDescent="0.25">
      <c r="A4350" s="2207" t="s">
        <v>1813</v>
      </c>
      <c r="B4350" s="2208"/>
      <c r="C4350" s="2208"/>
      <c r="D4350" s="2208"/>
      <c r="E4350" s="2208"/>
      <c r="F4350" s="2208"/>
      <c r="G4350" s="2208"/>
      <c r="H4350" s="2208"/>
      <c r="I4350" s="2208"/>
      <c r="J4350" s="2208"/>
    </row>
    <row r="4351" spans="1:13" x14ac:dyDescent="0.25">
      <c r="A4351" s="198" t="s">
        <v>14</v>
      </c>
      <c r="B4351" s="198" t="s">
        <v>5</v>
      </c>
      <c r="C4351" s="198" t="s">
        <v>10</v>
      </c>
      <c r="D4351" s="198" t="s">
        <v>11</v>
      </c>
      <c r="E4351" s="198" t="s">
        <v>753</v>
      </c>
      <c r="F4351" s="198" t="s">
        <v>27</v>
      </c>
      <c r="G4351" s="198"/>
      <c r="H4351" s="140" t="s">
        <v>33</v>
      </c>
      <c r="I4351" s="140"/>
      <c r="J4351" s="198" t="s">
        <v>32</v>
      </c>
    </row>
    <row r="4352" spans="1:13" x14ac:dyDescent="0.25">
      <c r="A4352" s="517" t="s">
        <v>260</v>
      </c>
      <c r="B4352" s="519">
        <v>1</v>
      </c>
      <c r="C4352" s="519"/>
      <c r="D4352" s="519">
        <v>12100</v>
      </c>
      <c r="E4352" s="519">
        <v>1</v>
      </c>
      <c r="F4352" s="519">
        <v>4000</v>
      </c>
      <c r="G4352" s="519"/>
      <c r="H4352" s="240"/>
      <c r="I4352" s="240"/>
      <c r="J4352" s="117" t="s">
        <v>1814</v>
      </c>
    </row>
    <row r="4353" spans="1:13" x14ac:dyDescent="0.25">
      <c r="A4353" s="517" t="s">
        <v>288</v>
      </c>
      <c r="B4353" s="519">
        <v>1</v>
      </c>
      <c r="C4353" s="519">
        <v>33000</v>
      </c>
      <c r="D4353" s="519"/>
      <c r="E4353" s="519">
        <v>1</v>
      </c>
      <c r="F4353" s="519">
        <v>5000</v>
      </c>
      <c r="G4353" s="519"/>
      <c r="H4353" s="240" t="s">
        <v>1819</v>
      </c>
      <c r="I4353" s="240"/>
      <c r="J4353" s="117">
        <v>300</v>
      </c>
    </row>
    <row r="4354" spans="1:13" x14ac:dyDescent="0.25">
      <c r="A4354" s="517" t="s">
        <v>1815</v>
      </c>
      <c r="B4354" s="519">
        <v>1</v>
      </c>
      <c r="C4354" s="519">
        <v>8500</v>
      </c>
      <c r="D4354" s="519"/>
      <c r="E4354" s="519">
        <v>2</v>
      </c>
      <c r="F4354" s="519">
        <v>6500</v>
      </c>
      <c r="G4354" s="519"/>
      <c r="H4354" s="240" t="s">
        <v>109</v>
      </c>
      <c r="I4354" s="240"/>
      <c r="J4354" s="117">
        <v>1400</v>
      </c>
    </row>
    <row r="4355" spans="1:13" x14ac:dyDescent="0.25">
      <c r="A4355" s="520" t="s">
        <v>1816</v>
      </c>
      <c r="B4355" s="519">
        <v>1</v>
      </c>
      <c r="C4355" s="519">
        <v>16000</v>
      </c>
      <c r="D4355" s="519"/>
      <c r="E4355" s="519">
        <v>2</v>
      </c>
      <c r="F4355" s="519">
        <v>8000</v>
      </c>
      <c r="G4355" s="519"/>
      <c r="H4355" s="240"/>
      <c r="I4355" s="240"/>
      <c r="J4355" s="117"/>
    </row>
    <row r="4356" spans="1:13" x14ac:dyDescent="0.25">
      <c r="A4356" s="517" t="s">
        <v>1817</v>
      </c>
      <c r="B4356" s="519">
        <v>1</v>
      </c>
      <c r="C4356" s="519">
        <v>16000</v>
      </c>
      <c r="D4356" s="519"/>
      <c r="E4356" s="519">
        <v>1</v>
      </c>
      <c r="F4356" s="519">
        <v>4000</v>
      </c>
      <c r="G4356" s="519"/>
      <c r="H4356" s="240"/>
      <c r="I4356" s="240"/>
      <c r="J4356" s="117"/>
    </row>
    <row r="4357" spans="1:13" x14ac:dyDescent="0.25">
      <c r="A4357" s="517"/>
      <c r="B4357" s="519"/>
      <c r="C4357" s="519"/>
      <c r="D4357" s="519"/>
      <c r="E4357" s="519"/>
      <c r="F4357" s="519"/>
      <c r="G4357" s="519"/>
      <c r="H4357" s="518"/>
      <c r="I4357" s="518"/>
      <c r="J4357" s="117"/>
    </row>
    <row r="4358" spans="1:13" x14ac:dyDescent="0.25">
      <c r="A4358" s="517"/>
      <c r="B4358" s="213">
        <f t="shared" ref="B4358:J4358" si="117">SUM(B4352:B4357)</f>
        <v>5</v>
      </c>
      <c r="C4358" s="213">
        <f t="shared" si="117"/>
        <v>73500</v>
      </c>
      <c r="D4358" s="213">
        <f t="shared" si="117"/>
        <v>12100</v>
      </c>
      <c r="E4358" s="213">
        <f t="shared" si="117"/>
        <v>7</v>
      </c>
      <c r="F4358" s="213">
        <f t="shared" si="117"/>
        <v>27500</v>
      </c>
      <c r="G4358" s="213"/>
      <c r="H4358" s="213">
        <f t="shared" si="117"/>
        <v>0</v>
      </c>
      <c r="I4358" s="213"/>
      <c r="J4358" s="213">
        <f t="shared" si="117"/>
        <v>1700</v>
      </c>
    </row>
    <row r="4359" spans="1:13" x14ac:dyDescent="0.25">
      <c r="A4359" s="525"/>
      <c r="B4359" s="365"/>
      <c r="C4359" s="365"/>
      <c r="D4359" s="365"/>
      <c r="E4359" s="365"/>
      <c r="F4359" s="365"/>
      <c r="G4359" s="365"/>
      <c r="H4359" s="365"/>
      <c r="I4359" s="365"/>
      <c r="J4359" s="365"/>
    </row>
    <row r="4360" spans="1:13" x14ac:dyDescent="0.25">
      <c r="A4360" s="525"/>
      <c r="B4360" s="365"/>
      <c r="C4360" s="365"/>
      <c r="D4360" s="365"/>
      <c r="E4360" s="365"/>
      <c r="F4360" s="365"/>
      <c r="G4360" s="365"/>
      <c r="H4360" s="365"/>
      <c r="I4360" s="365"/>
      <c r="J4360" s="365"/>
      <c r="M4360" s="18">
        <f>C4358-J4358</f>
        <v>71800</v>
      </c>
    </row>
    <row r="4361" spans="1:13" x14ac:dyDescent="0.25">
      <c r="A4361" s="365">
        <f>C4358</f>
        <v>73500</v>
      </c>
      <c r="B4361" s="492" t="s">
        <v>1800</v>
      </c>
      <c r="C4361" s="2206" t="s">
        <v>1818</v>
      </c>
      <c r="D4361" s="2206"/>
      <c r="E4361" s="2206"/>
      <c r="F4361" s="493"/>
      <c r="G4361" s="493"/>
      <c r="H4361" s="493"/>
      <c r="I4361" s="493"/>
      <c r="J4361" s="493"/>
    </row>
    <row r="4364" spans="1:13" x14ac:dyDescent="0.25">
      <c r="A4364" s="2207" t="s">
        <v>1821</v>
      </c>
      <c r="B4364" s="2208"/>
      <c r="C4364" s="2208"/>
      <c r="D4364" s="2208"/>
      <c r="E4364" s="2208"/>
      <c r="F4364" s="2208"/>
      <c r="G4364" s="2208"/>
      <c r="H4364" s="2208"/>
      <c r="I4364" s="2208"/>
      <c r="J4364" s="2208"/>
    </row>
    <row r="4365" spans="1:13" x14ac:dyDescent="0.25">
      <c r="A4365" s="198" t="s">
        <v>14</v>
      </c>
      <c r="B4365" s="198" t="s">
        <v>5</v>
      </c>
      <c r="C4365" s="198" t="s">
        <v>10</v>
      </c>
      <c r="D4365" s="198" t="s">
        <v>11</v>
      </c>
      <c r="E4365" s="198" t="s">
        <v>753</v>
      </c>
      <c r="F4365" s="198" t="s">
        <v>27</v>
      </c>
      <c r="G4365" s="198"/>
      <c r="H4365" s="140" t="s">
        <v>33</v>
      </c>
      <c r="I4365" s="140"/>
      <c r="J4365" s="198" t="s">
        <v>32</v>
      </c>
    </row>
    <row r="4366" spans="1:13" x14ac:dyDescent="0.25">
      <c r="A4366" s="517" t="s">
        <v>785</v>
      </c>
      <c r="B4366" s="519">
        <v>1</v>
      </c>
      <c r="C4366" s="519">
        <v>20000</v>
      </c>
      <c r="D4366" s="519"/>
      <c r="E4366" s="519">
        <v>1</v>
      </c>
      <c r="F4366" s="519">
        <v>4000</v>
      </c>
      <c r="G4366" s="519"/>
      <c r="H4366" s="240"/>
      <c r="I4366" s="240"/>
      <c r="J4366" s="117"/>
    </row>
    <row r="4367" spans="1:13" x14ac:dyDescent="0.25">
      <c r="A4367" s="517" t="s">
        <v>785</v>
      </c>
      <c r="B4367" s="519">
        <v>1</v>
      </c>
      <c r="C4367" s="519">
        <v>20000</v>
      </c>
      <c r="D4367" s="519"/>
      <c r="E4367" s="519">
        <v>1</v>
      </c>
      <c r="F4367" s="519">
        <v>4000</v>
      </c>
      <c r="G4367" s="519"/>
      <c r="H4367" s="240"/>
      <c r="I4367" s="240"/>
      <c r="J4367" s="117"/>
    </row>
    <row r="4368" spans="1:13" x14ac:dyDescent="0.25">
      <c r="A4368" s="517" t="s">
        <v>800</v>
      </c>
      <c r="B4368" s="519">
        <v>1</v>
      </c>
      <c r="C4368" s="519"/>
      <c r="D4368" s="519">
        <v>15500</v>
      </c>
      <c r="E4368" s="519"/>
      <c r="F4368" s="519"/>
      <c r="G4368" s="519"/>
      <c r="H4368" s="240"/>
      <c r="I4368" s="240"/>
      <c r="J4368" s="117" t="s">
        <v>1822</v>
      </c>
    </row>
    <row r="4369" spans="1:10" x14ac:dyDescent="0.25">
      <c r="A4369" s="517" t="s">
        <v>1823</v>
      </c>
      <c r="B4369" s="519">
        <v>1</v>
      </c>
      <c r="C4369" s="519">
        <v>20000</v>
      </c>
      <c r="D4369" s="519"/>
      <c r="E4369" s="519"/>
      <c r="F4369" s="519"/>
      <c r="G4369" s="519"/>
      <c r="H4369" s="240"/>
      <c r="I4369" s="240"/>
      <c r="J4369" s="117"/>
    </row>
    <row r="4370" spans="1:10" x14ac:dyDescent="0.25">
      <c r="A4370" s="520" t="s">
        <v>1824</v>
      </c>
      <c r="B4370" s="519">
        <v>1</v>
      </c>
      <c r="C4370" s="519">
        <v>16400</v>
      </c>
      <c r="D4370" s="519"/>
      <c r="E4370" s="519">
        <v>1</v>
      </c>
      <c r="F4370" s="519">
        <v>4500</v>
      </c>
      <c r="G4370" s="519"/>
      <c r="H4370" s="240"/>
      <c r="I4370" s="240"/>
      <c r="J4370" s="117" t="s">
        <v>1834</v>
      </c>
    </row>
    <row r="4371" spans="1:10" x14ac:dyDescent="0.25">
      <c r="A4371" s="517" t="s">
        <v>1825</v>
      </c>
      <c r="B4371" s="519">
        <v>1</v>
      </c>
      <c r="C4371" s="519">
        <v>20000</v>
      </c>
      <c r="D4371" s="519"/>
      <c r="E4371" s="519"/>
      <c r="F4371" s="519"/>
      <c r="G4371" s="519"/>
      <c r="H4371" s="240"/>
      <c r="I4371" s="240"/>
      <c r="J4371" s="117"/>
    </row>
    <row r="4372" spans="1:10" x14ac:dyDescent="0.25">
      <c r="A4372" s="517" t="s">
        <v>1826</v>
      </c>
      <c r="B4372" s="519">
        <v>1</v>
      </c>
      <c r="C4372" s="519"/>
      <c r="D4372" s="519"/>
      <c r="E4372" s="519"/>
      <c r="F4372" s="519"/>
      <c r="G4372" s="519"/>
      <c r="H4372" s="518"/>
      <c r="I4372" s="518"/>
      <c r="J4372" s="240" t="s">
        <v>1827</v>
      </c>
    </row>
    <row r="4373" spans="1:10" x14ac:dyDescent="0.25">
      <c r="A4373" s="517" t="s">
        <v>1268</v>
      </c>
      <c r="B4373" s="519">
        <v>1</v>
      </c>
      <c r="C4373" s="519"/>
      <c r="D4373" s="519">
        <v>22500</v>
      </c>
      <c r="E4373" s="519">
        <v>1</v>
      </c>
      <c r="F4373" s="519">
        <v>4500</v>
      </c>
      <c r="G4373" s="519"/>
      <c r="H4373" s="518"/>
      <c r="I4373" s="518"/>
      <c r="J4373" s="240" t="s">
        <v>1828</v>
      </c>
    </row>
    <row r="4374" spans="1:10" x14ac:dyDescent="0.25">
      <c r="A4374" s="517" t="s">
        <v>1829</v>
      </c>
      <c r="B4374" s="519">
        <v>1</v>
      </c>
      <c r="C4374" s="519">
        <v>15600</v>
      </c>
      <c r="D4374" s="519"/>
      <c r="E4374" s="519">
        <v>2</v>
      </c>
      <c r="F4374" s="519">
        <v>9000</v>
      </c>
      <c r="G4374" s="519"/>
      <c r="H4374" s="518"/>
      <c r="I4374" s="518"/>
      <c r="J4374" s="240"/>
    </row>
    <row r="4375" spans="1:10" x14ac:dyDescent="0.25">
      <c r="A4375" s="517" t="s">
        <v>1830</v>
      </c>
      <c r="B4375" s="519">
        <v>1</v>
      </c>
      <c r="C4375" s="519"/>
      <c r="D4375" s="519">
        <v>26000</v>
      </c>
      <c r="E4375" s="519">
        <v>2</v>
      </c>
      <c r="F4375" s="519">
        <v>9000</v>
      </c>
      <c r="G4375" s="519"/>
      <c r="H4375" s="518"/>
      <c r="I4375" s="518"/>
      <c r="J4375" s="117" t="s">
        <v>1828</v>
      </c>
    </row>
    <row r="4376" spans="1:10" x14ac:dyDescent="0.25">
      <c r="A4376" s="517" t="s">
        <v>1831</v>
      </c>
      <c r="B4376" s="519">
        <v>1</v>
      </c>
      <c r="C4376" s="519">
        <v>43000</v>
      </c>
      <c r="D4376" s="519"/>
      <c r="E4376" s="519">
        <v>1</v>
      </c>
      <c r="F4376" s="519">
        <v>5000</v>
      </c>
      <c r="G4376" s="519"/>
      <c r="H4376" s="518"/>
      <c r="I4376" s="518"/>
      <c r="J4376" s="117"/>
    </row>
    <row r="4377" spans="1:10" x14ac:dyDescent="0.25">
      <c r="A4377" s="517" t="s">
        <v>1832</v>
      </c>
      <c r="B4377" s="519">
        <v>1</v>
      </c>
      <c r="C4377" s="519">
        <v>27500</v>
      </c>
      <c r="D4377" s="524"/>
      <c r="E4377" s="519">
        <v>1</v>
      </c>
      <c r="F4377" s="519">
        <v>4500</v>
      </c>
      <c r="G4377" s="519"/>
      <c r="H4377" s="518"/>
      <c r="I4377" s="518"/>
      <c r="J4377" s="117"/>
    </row>
    <row r="4378" spans="1:10" x14ac:dyDescent="0.25">
      <c r="A4378" s="517" t="s">
        <v>1833</v>
      </c>
      <c r="B4378" s="519">
        <v>1</v>
      </c>
      <c r="C4378" s="526">
        <v>12100</v>
      </c>
      <c r="D4378" s="519"/>
      <c r="E4378" s="519">
        <v>1</v>
      </c>
      <c r="F4378" s="519">
        <v>4000</v>
      </c>
      <c r="G4378" s="519"/>
      <c r="H4378" s="518"/>
      <c r="I4378" s="518"/>
      <c r="J4378" s="117"/>
    </row>
    <row r="4379" spans="1:10" x14ac:dyDescent="0.25">
      <c r="A4379" s="517"/>
      <c r="B4379" s="519"/>
      <c r="C4379" s="526"/>
      <c r="D4379" s="519"/>
      <c r="E4379" s="519"/>
      <c r="F4379" s="519"/>
      <c r="G4379" s="519"/>
      <c r="H4379" s="518"/>
      <c r="I4379" s="518"/>
      <c r="J4379" s="117"/>
    </row>
    <row r="4380" spans="1:10" x14ac:dyDescent="0.25">
      <c r="A4380" s="517"/>
      <c r="B4380" s="519"/>
      <c r="C4380" s="519"/>
      <c r="D4380" s="519"/>
      <c r="E4380" s="519"/>
      <c r="F4380" s="519"/>
      <c r="G4380" s="519"/>
      <c r="H4380" s="518"/>
      <c r="I4380" s="518"/>
      <c r="J4380" s="117"/>
    </row>
    <row r="4381" spans="1:10" x14ac:dyDescent="0.25">
      <c r="A4381" s="517"/>
      <c r="B4381" s="213">
        <f t="shared" ref="B4381:H4381" si="118">SUM(B4366:B4380)</f>
        <v>13</v>
      </c>
      <c r="C4381" s="213">
        <f t="shared" si="118"/>
        <v>194600</v>
      </c>
      <c r="D4381" s="213">
        <f t="shared" si="118"/>
        <v>64000</v>
      </c>
      <c r="E4381" s="213">
        <f t="shared" si="118"/>
        <v>11</v>
      </c>
      <c r="F4381" s="213">
        <f t="shared" si="118"/>
        <v>48500</v>
      </c>
      <c r="G4381" s="213"/>
      <c r="H4381" s="213">
        <f t="shared" si="118"/>
        <v>0</v>
      </c>
      <c r="I4381" s="213"/>
      <c r="J4381" s="213">
        <v>2800</v>
      </c>
    </row>
    <row r="4382" spans="1:10" x14ac:dyDescent="0.25">
      <c r="A4382" s="525"/>
      <c r="B4382" s="365"/>
      <c r="C4382" s="365"/>
      <c r="D4382" s="365"/>
      <c r="E4382" s="365"/>
      <c r="F4382" s="365"/>
      <c r="G4382" s="365"/>
      <c r="H4382" s="365"/>
      <c r="I4382" s="365"/>
      <c r="J4382" s="365"/>
    </row>
    <row r="4383" spans="1:10" x14ac:dyDescent="0.25">
      <c r="A4383" s="525"/>
      <c r="B4383" s="365"/>
      <c r="C4383" s="365"/>
      <c r="D4383" s="365"/>
      <c r="E4383" s="365"/>
      <c r="F4383" s="365"/>
      <c r="G4383" s="365"/>
      <c r="H4383" s="365"/>
      <c r="I4383" s="365"/>
      <c r="J4383" s="365"/>
    </row>
    <row r="4384" spans="1:10" x14ac:dyDescent="0.25">
      <c r="A4384" s="365">
        <f>C4381</f>
        <v>194600</v>
      </c>
      <c r="B4384" s="492" t="s">
        <v>1800</v>
      </c>
      <c r="C4384" s="2206" t="s">
        <v>1818</v>
      </c>
      <c r="D4384" s="2206"/>
      <c r="E4384" s="2206"/>
      <c r="F4384" s="493"/>
      <c r="G4384" s="493"/>
      <c r="H4384" s="493"/>
      <c r="I4384" s="493"/>
      <c r="J4384" s="493"/>
    </row>
    <row r="4388" spans="1:10" x14ac:dyDescent="0.25">
      <c r="A4388" s="2207" t="s">
        <v>1835</v>
      </c>
      <c r="B4388" s="2208"/>
      <c r="C4388" s="2208"/>
      <c r="D4388" s="2208"/>
      <c r="E4388" s="2208"/>
      <c r="F4388" s="2208"/>
      <c r="G4388" s="2208"/>
      <c r="H4388" s="2208"/>
      <c r="I4388" s="2208"/>
      <c r="J4388" s="2208"/>
    </row>
    <row r="4389" spans="1:10" x14ac:dyDescent="0.25">
      <c r="A4389" s="198" t="s">
        <v>14</v>
      </c>
      <c r="B4389" s="198" t="s">
        <v>5</v>
      </c>
      <c r="C4389" s="198" t="s">
        <v>10</v>
      </c>
      <c r="D4389" s="198" t="s">
        <v>11</v>
      </c>
      <c r="E4389" s="198" t="s">
        <v>753</v>
      </c>
      <c r="F4389" s="198" t="s">
        <v>27</v>
      </c>
      <c r="G4389" s="198"/>
      <c r="H4389" s="140" t="s">
        <v>33</v>
      </c>
      <c r="I4389" s="140"/>
      <c r="J4389" s="198" t="s">
        <v>32</v>
      </c>
    </row>
    <row r="4390" spans="1:10" x14ac:dyDescent="0.25">
      <c r="A4390" s="517" t="s">
        <v>1836</v>
      </c>
      <c r="B4390" s="519">
        <v>1</v>
      </c>
      <c r="C4390" s="519">
        <v>27500</v>
      </c>
      <c r="D4390" s="519"/>
      <c r="E4390" s="519">
        <v>1</v>
      </c>
      <c r="F4390" s="519">
        <v>4500</v>
      </c>
      <c r="G4390" s="519"/>
      <c r="H4390" s="240"/>
      <c r="I4390" s="240"/>
      <c r="J4390" s="117"/>
    </row>
    <row r="4391" spans="1:10" x14ac:dyDescent="0.25">
      <c r="A4391" s="517" t="s">
        <v>1837</v>
      </c>
      <c r="B4391" s="519">
        <v>1</v>
      </c>
      <c r="C4391" s="519"/>
      <c r="D4391" s="519">
        <v>17000</v>
      </c>
      <c r="E4391" s="519"/>
      <c r="F4391" s="519"/>
      <c r="G4391" s="519"/>
      <c r="H4391" s="240"/>
      <c r="I4391" s="240"/>
      <c r="J4391" s="117" t="s">
        <v>1822</v>
      </c>
    </row>
    <row r="4392" spans="1:10" x14ac:dyDescent="0.25">
      <c r="A4392" s="517" t="s">
        <v>1837</v>
      </c>
      <c r="B4392" s="519">
        <v>1</v>
      </c>
      <c r="C4392" s="519">
        <v>16500</v>
      </c>
      <c r="D4392" s="519"/>
      <c r="E4392" s="519"/>
      <c r="F4392" s="519"/>
      <c r="G4392" s="519"/>
      <c r="H4392" s="240">
        <v>1</v>
      </c>
      <c r="I4392" s="240"/>
      <c r="J4392" s="117">
        <v>4500</v>
      </c>
    </row>
    <row r="4393" spans="1:10" ht="30" x14ac:dyDescent="0.25">
      <c r="A4393" s="517" t="s">
        <v>1830</v>
      </c>
      <c r="B4393" s="519">
        <v>1</v>
      </c>
      <c r="C4393" s="519">
        <v>30500</v>
      </c>
      <c r="D4393" s="519"/>
      <c r="E4393" s="519">
        <v>1</v>
      </c>
      <c r="F4393" s="519">
        <v>4500</v>
      </c>
      <c r="G4393" s="519"/>
      <c r="H4393" s="240" t="s">
        <v>1839</v>
      </c>
      <c r="I4393" s="240"/>
      <c r="J4393" s="117">
        <v>200</v>
      </c>
    </row>
    <row r="4394" spans="1:10" x14ac:dyDescent="0.25">
      <c r="A4394" s="520" t="s">
        <v>266</v>
      </c>
      <c r="B4394" s="519">
        <v>1</v>
      </c>
      <c r="C4394" s="519">
        <v>11000</v>
      </c>
      <c r="D4394" s="519"/>
      <c r="E4394" s="519">
        <v>1</v>
      </c>
      <c r="F4394" s="519">
        <v>4000</v>
      </c>
      <c r="G4394" s="519"/>
      <c r="H4394" s="240"/>
      <c r="I4394" s="240"/>
      <c r="J4394" s="117"/>
    </row>
    <row r="4395" spans="1:10" x14ac:dyDescent="0.25">
      <c r="A4395" s="517" t="s">
        <v>1838</v>
      </c>
      <c r="B4395" s="519">
        <v>1</v>
      </c>
      <c r="C4395" s="519">
        <v>28500</v>
      </c>
      <c r="D4395" s="519"/>
      <c r="E4395" s="519"/>
      <c r="F4395" s="519"/>
      <c r="G4395" s="519"/>
      <c r="H4395" s="240" t="s">
        <v>109</v>
      </c>
      <c r="I4395" s="240"/>
      <c r="J4395" s="117">
        <v>2100</v>
      </c>
    </row>
    <row r="4396" spans="1:10" x14ac:dyDescent="0.25">
      <c r="A4396" s="517"/>
      <c r="B4396" s="519"/>
      <c r="C4396" s="519"/>
      <c r="D4396" s="519"/>
      <c r="E4396" s="519"/>
      <c r="F4396" s="519"/>
      <c r="G4396" s="519"/>
      <c r="H4396" s="518"/>
      <c r="I4396" s="518"/>
      <c r="J4396" s="240"/>
    </row>
    <row r="4397" spans="1:10" x14ac:dyDescent="0.25">
      <c r="A4397" s="517"/>
      <c r="B4397" s="519"/>
      <c r="C4397" s="519"/>
      <c r="D4397" s="519"/>
      <c r="E4397" s="519"/>
      <c r="F4397" s="519"/>
      <c r="G4397" s="519"/>
      <c r="H4397" s="518"/>
      <c r="I4397" s="518"/>
      <c r="J4397" s="117"/>
    </row>
    <row r="4398" spans="1:10" x14ac:dyDescent="0.25">
      <c r="A4398" s="517"/>
      <c r="B4398" s="213">
        <f t="shared" ref="B4398:H4398" si="119">SUM(B4390:B4397)</f>
        <v>6</v>
      </c>
      <c r="C4398" s="213">
        <f t="shared" si="119"/>
        <v>114000</v>
      </c>
      <c r="D4398" s="213">
        <f t="shared" si="119"/>
        <v>17000</v>
      </c>
      <c r="E4398" s="213">
        <f t="shared" si="119"/>
        <v>3</v>
      </c>
      <c r="F4398" s="213">
        <f t="shared" si="119"/>
        <v>13000</v>
      </c>
      <c r="G4398" s="213"/>
      <c r="H4398" s="213">
        <f t="shared" si="119"/>
        <v>1</v>
      </c>
      <c r="I4398" s="213"/>
      <c r="J4398" s="213">
        <f>SUM(J4392:J4397)</f>
        <v>6800</v>
      </c>
    </row>
    <row r="4399" spans="1:10" x14ac:dyDescent="0.25">
      <c r="A4399" s="525"/>
      <c r="B4399" s="365"/>
      <c r="C4399" s="365"/>
      <c r="D4399" s="365"/>
      <c r="E4399" s="365"/>
      <c r="F4399" s="365"/>
      <c r="G4399" s="365"/>
      <c r="H4399" s="365"/>
      <c r="I4399" s="365"/>
      <c r="J4399" s="365"/>
    </row>
    <row r="4400" spans="1:10" x14ac:dyDescent="0.25">
      <c r="A4400" s="525"/>
      <c r="B4400" s="365"/>
      <c r="C4400" s="365"/>
      <c r="D4400" s="365"/>
      <c r="E4400" s="365"/>
      <c r="F4400" s="365"/>
      <c r="G4400" s="365"/>
      <c r="H4400" s="365"/>
      <c r="I4400" s="365"/>
      <c r="J4400" s="365"/>
    </row>
    <row r="4401" spans="1:10" x14ac:dyDescent="0.25">
      <c r="A4401" s="365">
        <f>C4398</f>
        <v>114000</v>
      </c>
      <c r="B4401" s="492" t="s">
        <v>1800</v>
      </c>
      <c r="C4401" s="2206" t="s">
        <v>1818</v>
      </c>
      <c r="D4401" s="2206"/>
      <c r="E4401" s="2206"/>
      <c r="F4401" s="493"/>
      <c r="G4401" s="493"/>
      <c r="H4401" s="493"/>
      <c r="I4401" s="493"/>
      <c r="J4401" s="493"/>
    </row>
    <row r="4404" spans="1:10" x14ac:dyDescent="0.25">
      <c r="A4404" s="2207" t="s">
        <v>1840</v>
      </c>
      <c r="B4404" s="2208"/>
      <c r="C4404" s="2208"/>
      <c r="D4404" s="2208"/>
      <c r="E4404" s="2208"/>
      <c r="F4404" s="2208"/>
      <c r="G4404" s="2208"/>
      <c r="H4404" s="2208"/>
      <c r="I4404" s="2208"/>
      <c r="J4404" s="2208"/>
    </row>
    <row r="4405" spans="1:10" x14ac:dyDescent="0.25">
      <c r="A4405" s="198" t="s">
        <v>14</v>
      </c>
      <c r="B4405" s="198" t="s">
        <v>5</v>
      </c>
      <c r="C4405" s="198" t="s">
        <v>10</v>
      </c>
      <c r="D4405" s="198" t="s">
        <v>11</v>
      </c>
      <c r="E4405" s="198" t="s">
        <v>753</v>
      </c>
      <c r="F4405" s="198" t="s">
        <v>27</v>
      </c>
      <c r="G4405" s="198"/>
      <c r="H4405" s="140" t="s">
        <v>33</v>
      </c>
      <c r="I4405" s="140"/>
      <c r="J4405" s="198" t="s">
        <v>32</v>
      </c>
    </row>
    <row r="4406" spans="1:10" x14ac:dyDescent="0.25">
      <c r="A4406" s="517" t="s">
        <v>663</v>
      </c>
      <c r="B4406" s="519">
        <v>1</v>
      </c>
      <c r="C4406" s="519">
        <v>16500</v>
      </c>
      <c r="D4406" s="519"/>
      <c r="E4406" s="519"/>
      <c r="F4406" s="519"/>
      <c r="G4406" s="519"/>
      <c r="H4406" s="240" t="s">
        <v>109</v>
      </c>
      <c r="I4406" s="240"/>
      <c r="J4406" s="117">
        <v>2100</v>
      </c>
    </row>
    <row r="4407" spans="1:10" x14ac:dyDescent="0.25">
      <c r="A4407" s="517" t="s">
        <v>91</v>
      </c>
      <c r="B4407" s="519">
        <v>1</v>
      </c>
      <c r="C4407" s="519"/>
      <c r="D4407" s="519">
        <v>16000</v>
      </c>
      <c r="E4407" s="519">
        <v>1</v>
      </c>
      <c r="F4407" s="519">
        <v>4000</v>
      </c>
      <c r="G4407" s="519"/>
      <c r="H4407" s="240"/>
      <c r="I4407" s="240"/>
      <c r="J4407" s="117" t="s">
        <v>1088</v>
      </c>
    </row>
    <row r="4408" spans="1:10" x14ac:dyDescent="0.25">
      <c r="A4408" s="517" t="s">
        <v>91</v>
      </c>
      <c r="B4408" s="519">
        <v>1</v>
      </c>
      <c r="C4408" s="519">
        <v>20000</v>
      </c>
      <c r="D4408" s="519"/>
      <c r="E4408" s="519"/>
      <c r="F4408" s="519"/>
      <c r="G4408" s="519"/>
      <c r="H4408" s="240">
        <v>1</v>
      </c>
      <c r="I4408" s="240"/>
      <c r="J4408" s="117">
        <v>2000</v>
      </c>
    </row>
    <row r="4409" spans="1:10" x14ac:dyDescent="0.25">
      <c r="A4409" s="517" t="s">
        <v>201</v>
      </c>
      <c r="B4409" s="519">
        <v>1</v>
      </c>
      <c r="C4409" s="519">
        <v>20500</v>
      </c>
      <c r="D4409" s="519"/>
      <c r="E4409" s="519">
        <v>1</v>
      </c>
      <c r="F4409" s="519">
        <v>4500</v>
      </c>
      <c r="G4409" s="519"/>
      <c r="H4409" s="240"/>
      <c r="I4409" s="240"/>
      <c r="J4409" s="117"/>
    </row>
    <row r="4410" spans="1:10" x14ac:dyDescent="0.25">
      <c r="A4410" s="517" t="s">
        <v>552</v>
      </c>
      <c r="B4410" s="519">
        <v>1</v>
      </c>
      <c r="C4410" s="519">
        <v>13400</v>
      </c>
      <c r="D4410" s="519"/>
      <c r="E4410" s="519">
        <v>1</v>
      </c>
      <c r="F4410" s="519">
        <v>4500</v>
      </c>
      <c r="G4410" s="519"/>
      <c r="H4410" s="240"/>
      <c r="I4410" s="240"/>
      <c r="J4410" s="117"/>
    </row>
    <row r="4411" spans="1:10" x14ac:dyDescent="0.25">
      <c r="A4411" s="517" t="s">
        <v>677</v>
      </c>
      <c r="B4411" s="519">
        <v>1</v>
      </c>
      <c r="C4411" s="519">
        <v>10900</v>
      </c>
      <c r="D4411" s="519">
        <v>7000</v>
      </c>
      <c r="E4411" s="519"/>
      <c r="F4411" s="519"/>
      <c r="G4411" s="519"/>
      <c r="H4411" s="240"/>
      <c r="I4411" s="240"/>
      <c r="J4411" s="117" t="s">
        <v>1088</v>
      </c>
    </row>
    <row r="4412" spans="1:10" x14ac:dyDescent="0.25">
      <c r="A4412" s="517" t="s">
        <v>1841</v>
      </c>
      <c r="B4412" s="519">
        <v>2</v>
      </c>
      <c r="C4412" s="519"/>
      <c r="D4412" s="519">
        <v>98000</v>
      </c>
      <c r="E4412" s="519"/>
      <c r="F4412" s="519"/>
      <c r="G4412" s="519"/>
      <c r="H4412" s="240"/>
      <c r="I4412" s="240"/>
      <c r="J4412" s="117"/>
    </row>
    <row r="4413" spans="1:10" x14ac:dyDescent="0.25">
      <c r="A4413" s="517" t="s">
        <v>1142</v>
      </c>
      <c r="B4413" s="519">
        <v>6</v>
      </c>
      <c r="C4413" s="519"/>
      <c r="D4413" s="519">
        <v>294000</v>
      </c>
      <c r="E4413" s="519"/>
      <c r="F4413" s="519"/>
      <c r="G4413" s="519"/>
      <c r="H4413" s="240"/>
      <c r="I4413" s="240"/>
      <c r="J4413" s="117"/>
    </row>
    <row r="4414" spans="1:10" x14ac:dyDescent="0.25">
      <c r="A4414" s="520" t="s">
        <v>94</v>
      </c>
      <c r="B4414" s="519">
        <v>1</v>
      </c>
      <c r="C4414" s="519">
        <v>28000</v>
      </c>
      <c r="D4414" s="519"/>
      <c r="E4414" s="519">
        <v>1</v>
      </c>
      <c r="F4414" s="519">
        <v>4000</v>
      </c>
      <c r="G4414" s="519"/>
      <c r="H4414" s="240"/>
      <c r="I4414" s="240"/>
      <c r="J4414" s="117"/>
    </row>
    <row r="4415" spans="1:10" x14ac:dyDescent="0.25">
      <c r="A4415" s="517" t="s">
        <v>609</v>
      </c>
      <c r="B4415" s="519">
        <v>1</v>
      </c>
      <c r="C4415" s="519">
        <v>14300</v>
      </c>
      <c r="D4415" s="519"/>
      <c r="E4415" s="519">
        <v>1</v>
      </c>
      <c r="F4415" s="519">
        <v>4500</v>
      </c>
      <c r="G4415" s="519"/>
      <c r="H4415" s="240"/>
      <c r="I4415" s="240"/>
      <c r="J4415" s="117"/>
    </row>
    <row r="4416" spans="1:10" x14ac:dyDescent="0.25">
      <c r="A4416" s="517" t="s">
        <v>114</v>
      </c>
      <c r="B4416" s="519">
        <v>1</v>
      </c>
      <c r="C4416" s="519"/>
      <c r="D4416" s="519">
        <v>19000</v>
      </c>
      <c r="E4416" s="519">
        <v>1</v>
      </c>
      <c r="F4416" s="519">
        <v>4000</v>
      </c>
      <c r="G4416" s="519"/>
      <c r="H4416" s="518"/>
      <c r="I4416" s="518"/>
      <c r="J4416" s="117" t="s">
        <v>1088</v>
      </c>
    </row>
    <row r="4417" spans="1:10" x14ac:dyDescent="0.25">
      <c r="A4417" s="517" t="s">
        <v>1803</v>
      </c>
      <c r="B4417" s="519">
        <v>1</v>
      </c>
      <c r="C4417" s="519"/>
      <c r="D4417" s="519">
        <v>20900</v>
      </c>
      <c r="E4417" s="519"/>
      <c r="F4417" s="519"/>
      <c r="G4417" s="519"/>
      <c r="H4417" s="518"/>
      <c r="I4417" s="518"/>
      <c r="J4417" s="117" t="s">
        <v>1032</v>
      </c>
    </row>
    <row r="4418" spans="1:10" x14ac:dyDescent="0.25">
      <c r="A4418" s="517"/>
      <c r="B4418" s="213">
        <f>SUM(B4406:B4417)</f>
        <v>18</v>
      </c>
      <c r="C4418" s="213">
        <f>SUM(C4406:C4417)</f>
        <v>123600</v>
      </c>
      <c r="D4418" s="213">
        <f>SUM(D4406:D4417)</f>
        <v>454900</v>
      </c>
      <c r="E4418" s="213">
        <f>SUM(E4406:E4417)</f>
        <v>6</v>
      </c>
      <c r="F4418" s="213">
        <f>SUM(F4406:F4417)</f>
        <v>25500</v>
      </c>
      <c r="G4418" s="213"/>
      <c r="H4418" s="213">
        <f>SUM(H4406:H4417)</f>
        <v>1</v>
      </c>
      <c r="I4418" s="213"/>
      <c r="J4418" s="213">
        <f>J4406+J4408</f>
        <v>4100</v>
      </c>
    </row>
    <row r="4419" spans="1:10" x14ac:dyDescent="0.25">
      <c r="A4419" s="525"/>
      <c r="B4419" s="365"/>
      <c r="C4419" s="365"/>
      <c r="D4419" s="365"/>
      <c r="E4419" s="365"/>
      <c r="F4419" s="365"/>
      <c r="G4419" s="365"/>
      <c r="H4419" s="365"/>
      <c r="I4419" s="365"/>
      <c r="J4419" s="365"/>
    </row>
    <row r="4420" spans="1:10" x14ac:dyDescent="0.25">
      <c r="A4420" s="525"/>
      <c r="B4420" s="365"/>
      <c r="C4420" s="365"/>
      <c r="D4420" s="365"/>
      <c r="E4420" s="365"/>
      <c r="F4420" s="365"/>
      <c r="G4420" s="365"/>
      <c r="H4420" s="365"/>
      <c r="I4420" s="365"/>
      <c r="J4420" s="365"/>
    </row>
    <row r="4421" spans="1:10" x14ac:dyDescent="0.25">
      <c r="A4421" s="365">
        <f>C4418</f>
        <v>123600</v>
      </c>
      <c r="B4421" s="492" t="s">
        <v>1800</v>
      </c>
      <c r="C4421" s="2206" t="s">
        <v>1152</v>
      </c>
      <c r="D4421" s="2206"/>
      <c r="E4421" s="2206"/>
      <c r="F4421" s="493"/>
      <c r="G4421" s="493"/>
      <c r="H4421" s="493"/>
      <c r="I4421" s="493"/>
      <c r="J4421" s="493"/>
    </row>
    <row r="4424" spans="1:10" x14ac:dyDescent="0.25">
      <c r="A4424" s="2207" t="s">
        <v>1842</v>
      </c>
      <c r="B4424" s="2208"/>
      <c r="C4424" s="2208"/>
      <c r="D4424" s="2208"/>
      <c r="E4424" s="2208"/>
      <c r="F4424" s="2208"/>
      <c r="G4424" s="2208"/>
      <c r="H4424" s="2208"/>
      <c r="I4424" s="2208"/>
      <c r="J4424" s="2208"/>
    </row>
    <row r="4425" spans="1:10" x14ac:dyDescent="0.25">
      <c r="A4425" s="198" t="s">
        <v>14</v>
      </c>
      <c r="B4425" s="198" t="s">
        <v>5</v>
      </c>
      <c r="C4425" s="198" t="s">
        <v>10</v>
      </c>
      <c r="D4425" s="198" t="s">
        <v>11</v>
      </c>
      <c r="E4425" s="198" t="s">
        <v>753</v>
      </c>
      <c r="F4425" s="198" t="s">
        <v>27</v>
      </c>
      <c r="G4425" s="198"/>
      <c r="H4425" s="140" t="s">
        <v>33</v>
      </c>
      <c r="I4425" s="140"/>
      <c r="J4425" s="198" t="s">
        <v>32</v>
      </c>
    </row>
    <row r="4426" spans="1:10" x14ac:dyDescent="0.25">
      <c r="A4426" s="517" t="s">
        <v>751</v>
      </c>
      <c r="B4426" s="519">
        <v>1</v>
      </c>
      <c r="C4426" s="519"/>
      <c r="D4426" s="519">
        <v>20000</v>
      </c>
      <c r="E4426" s="519">
        <v>1</v>
      </c>
      <c r="F4426" s="519">
        <v>2000</v>
      </c>
      <c r="G4426" s="519"/>
      <c r="H4426" s="518" t="s">
        <v>109</v>
      </c>
      <c r="I4426" s="518"/>
      <c r="J4426" s="519">
        <v>1400</v>
      </c>
    </row>
    <row r="4427" spans="1:10" x14ac:dyDescent="0.25">
      <c r="A4427" s="517" t="s">
        <v>651</v>
      </c>
      <c r="B4427" s="519">
        <v>1</v>
      </c>
      <c r="C4427" s="519">
        <v>12500</v>
      </c>
      <c r="D4427" s="519"/>
      <c r="E4427" s="519">
        <v>1</v>
      </c>
      <c r="F4427" s="519">
        <v>4000</v>
      </c>
      <c r="G4427" s="519"/>
      <c r="H4427" s="518"/>
      <c r="I4427" s="518"/>
      <c r="J4427" s="519"/>
    </row>
    <row r="4428" spans="1:10" x14ac:dyDescent="0.25">
      <c r="A4428" s="517" t="s">
        <v>1843</v>
      </c>
      <c r="B4428" s="519">
        <v>1</v>
      </c>
      <c r="C4428" s="519">
        <v>15500</v>
      </c>
      <c r="D4428" s="519"/>
      <c r="E4428" s="519">
        <v>1</v>
      </c>
      <c r="F4428" s="519">
        <v>4500</v>
      </c>
      <c r="G4428" s="519"/>
      <c r="H4428" s="518"/>
      <c r="I4428" s="518"/>
      <c r="J4428" s="519"/>
    </row>
    <row r="4429" spans="1:10" x14ac:dyDescent="0.25">
      <c r="A4429" s="517" t="s">
        <v>1844</v>
      </c>
      <c r="B4429" s="519">
        <v>1</v>
      </c>
      <c r="C4429" s="519">
        <v>12500</v>
      </c>
      <c r="D4429" s="519"/>
      <c r="E4429" s="519">
        <v>1</v>
      </c>
      <c r="F4429" s="519">
        <v>4000</v>
      </c>
      <c r="G4429" s="519"/>
      <c r="H4429" s="518"/>
      <c r="I4429" s="518"/>
      <c r="J4429" s="519"/>
    </row>
    <row r="4430" spans="1:10" x14ac:dyDescent="0.25">
      <c r="A4430" s="517" t="s">
        <v>520</v>
      </c>
      <c r="B4430" s="519">
        <v>1</v>
      </c>
      <c r="C4430" s="519"/>
      <c r="D4430" s="519">
        <v>16000</v>
      </c>
      <c r="E4430" s="519">
        <v>1</v>
      </c>
      <c r="F4430" s="519">
        <v>4000</v>
      </c>
      <c r="G4430" s="519"/>
      <c r="H4430" s="518"/>
      <c r="I4430" s="518"/>
      <c r="J4430" s="519"/>
    </row>
    <row r="4431" spans="1:10" x14ac:dyDescent="0.25">
      <c r="A4431" s="517" t="s">
        <v>91</v>
      </c>
      <c r="B4431" s="519">
        <v>1</v>
      </c>
      <c r="C4431" s="519">
        <v>15500</v>
      </c>
      <c r="D4431" s="519"/>
      <c r="E4431" s="519">
        <v>1</v>
      </c>
      <c r="F4431" s="519">
        <v>4500</v>
      </c>
      <c r="G4431" s="519"/>
      <c r="H4431" s="518"/>
      <c r="I4431" s="518"/>
      <c r="J4431" s="519"/>
    </row>
    <row r="4432" spans="1:10" x14ac:dyDescent="0.25">
      <c r="A4432" s="517" t="s">
        <v>1248</v>
      </c>
      <c r="B4432" s="519">
        <v>2</v>
      </c>
      <c r="C4432" s="519"/>
      <c r="D4432" s="519">
        <v>102000</v>
      </c>
      <c r="E4432" s="519"/>
      <c r="F4432" s="519"/>
      <c r="G4432" s="519"/>
      <c r="H4432" s="518"/>
      <c r="I4432" s="518"/>
      <c r="J4432" s="519"/>
    </row>
    <row r="4433" spans="1:12" x14ac:dyDescent="0.25">
      <c r="A4433" s="517" t="s">
        <v>550</v>
      </c>
      <c r="B4433" s="519">
        <v>1</v>
      </c>
      <c r="C4433" s="519"/>
      <c r="D4433" s="519">
        <v>35000</v>
      </c>
      <c r="E4433" s="519"/>
      <c r="F4433" s="519"/>
      <c r="G4433" s="519"/>
      <c r="H4433" s="518"/>
      <c r="I4433" s="518"/>
      <c r="J4433" s="519"/>
    </row>
    <row r="4434" spans="1:12" x14ac:dyDescent="0.25">
      <c r="A4434" s="520" t="s">
        <v>1803</v>
      </c>
      <c r="B4434" s="519">
        <v>1</v>
      </c>
      <c r="C4434" s="519">
        <v>12400</v>
      </c>
      <c r="D4434" s="519"/>
      <c r="E4434" s="519">
        <v>2</v>
      </c>
      <c r="F4434" s="519">
        <v>8500</v>
      </c>
      <c r="G4434" s="519"/>
      <c r="H4434" s="518"/>
      <c r="I4434" s="518"/>
      <c r="J4434" s="519"/>
    </row>
    <row r="4435" spans="1:12" x14ac:dyDescent="0.25">
      <c r="A4435" s="517" t="s">
        <v>1845</v>
      </c>
      <c r="B4435" s="519">
        <v>1</v>
      </c>
      <c r="C4435" s="519">
        <v>46000</v>
      </c>
      <c r="D4435" s="519">
        <v>3000</v>
      </c>
      <c r="E4435" s="519"/>
      <c r="F4435" s="519"/>
      <c r="G4435" s="519"/>
      <c r="H4435" s="518"/>
      <c r="I4435" s="518"/>
      <c r="J4435" s="519"/>
    </row>
    <row r="4436" spans="1:12" x14ac:dyDescent="0.25">
      <c r="A4436" s="517" t="s">
        <v>454</v>
      </c>
      <c r="B4436" s="519">
        <v>1</v>
      </c>
      <c r="C4436" s="519">
        <v>20100</v>
      </c>
      <c r="D4436" s="519"/>
      <c r="E4436" s="519">
        <v>1</v>
      </c>
      <c r="F4436" s="519">
        <v>4500</v>
      </c>
      <c r="G4436" s="519"/>
      <c r="H4436" s="518"/>
      <c r="I4436" s="518"/>
      <c r="J4436" s="519"/>
    </row>
    <row r="4437" spans="1:12" x14ac:dyDescent="0.25">
      <c r="A4437" s="517" t="s">
        <v>683</v>
      </c>
      <c r="B4437" s="519">
        <v>1</v>
      </c>
      <c r="C4437" s="519">
        <v>1500</v>
      </c>
      <c r="D4437" s="519"/>
      <c r="E4437" s="519">
        <v>4</v>
      </c>
      <c r="F4437" s="519">
        <v>22500</v>
      </c>
      <c r="G4437" s="519"/>
      <c r="H4437" s="518"/>
      <c r="I4437" s="518"/>
      <c r="J4437" s="519"/>
    </row>
    <row r="4438" spans="1:12" x14ac:dyDescent="0.25">
      <c r="A4438" s="517" t="s">
        <v>107</v>
      </c>
      <c r="B4438" s="519">
        <v>2</v>
      </c>
      <c r="C4438" s="519"/>
      <c r="D4438" s="519">
        <v>27600</v>
      </c>
      <c r="E4438" s="519"/>
      <c r="F4438" s="519"/>
      <c r="G4438" s="519"/>
      <c r="H4438" s="518"/>
      <c r="I4438" s="518"/>
      <c r="J4438" s="519" t="s">
        <v>1856</v>
      </c>
    </row>
    <row r="4439" spans="1:12" x14ac:dyDescent="0.25">
      <c r="A4439" s="517" t="s">
        <v>454</v>
      </c>
      <c r="B4439" s="519">
        <v>1</v>
      </c>
      <c r="C4439" s="519">
        <v>20000</v>
      </c>
      <c r="D4439" s="519"/>
      <c r="E4439" s="519"/>
      <c r="F4439" s="519">
        <v>5000</v>
      </c>
      <c r="G4439" s="519"/>
      <c r="H4439" s="518"/>
      <c r="I4439" s="518"/>
      <c r="J4439" s="519"/>
    </row>
    <row r="4440" spans="1:12" x14ac:dyDescent="0.25">
      <c r="A4440" s="517" t="s">
        <v>1847</v>
      </c>
      <c r="B4440" s="519">
        <v>1</v>
      </c>
      <c r="C4440" s="519"/>
      <c r="D4440" s="519">
        <v>13690</v>
      </c>
      <c r="E4440" s="519">
        <v>1</v>
      </c>
      <c r="F4440" s="519">
        <v>2000</v>
      </c>
      <c r="G4440" s="519"/>
      <c r="H4440" s="518"/>
      <c r="I4440" s="518"/>
      <c r="J4440" s="519" t="s">
        <v>1846</v>
      </c>
    </row>
    <row r="4441" spans="1:12" x14ac:dyDescent="0.25">
      <c r="A4441" s="517" t="s">
        <v>846</v>
      </c>
      <c r="B4441" s="519">
        <v>2</v>
      </c>
      <c r="C4441" s="519"/>
      <c r="D4441" s="519">
        <v>116000</v>
      </c>
      <c r="E4441" s="519"/>
      <c r="F4441" s="519"/>
      <c r="G4441" s="519"/>
      <c r="H4441" s="240"/>
      <c r="I4441" s="240"/>
      <c r="J4441" s="117"/>
    </row>
    <row r="4442" spans="1:12" x14ac:dyDescent="0.25">
      <c r="A4442" s="517" t="s">
        <v>1848</v>
      </c>
      <c r="B4442" s="519">
        <v>1</v>
      </c>
      <c r="C4442" s="519"/>
      <c r="D4442" s="519">
        <v>42000</v>
      </c>
      <c r="E4442" s="519"/>
      <c r="F4442" s="519"/>
      <c r="G4442" s="519"/>
      <c r="H4442" s="240" t="s">
        <v>1850</v>
      </c>
      <c r="I4442" s="240"/>
      <c r="J4442" s="117">
        <v>4000</v>
      </c>
    </row>
    <row r="4443" spans="1:12" x14ac:dyDescent="0.25">
      <c r="A4443" s="517" t="s">
        <v>1849</v>
      </c>
      <c r="B4443" s="519">
        <v>1</v>
      </c>
      <c r="C4443" s="519">
        <v>30000</v>
      </c>
      <c r="D4443" s="519"/>
      <c r="E4443" s="519">
        <v>1</v>
      </c>
      <c r="F4443" s="519">
        <v>4500</v>
      </c>
      <c r="G4443" s="519"/>
      <c r="H4443" s="240"/>
      <c r="I4443" s="240"/>
      <c r="J4443" s="117"/>
    </row>
    <row r="4444" spans="1:12" x14ac:dyDescent="0.25">
      <c r="A4444" s="517" t="s">
        <v>94</v>
      </c>
      <c r="B4444" s="519">
        <v>1</v>
      </c>
      <c r="C4444" s="519"/>
      <c r="D4444" s="519">
        <v>27500</v>
      </c>
      <c r="E4444" s="519">
        <v>1</v>
      </c>
      <c r="F4444" s="519">
        <v>4500</v>
      </c>
      <c r="G4444" s="519"/>
      <c r="H4444" s="240"/>
      <c r="I4444" s="240"/>
      <c r="J4444" s="117"/>
    </row>
    <row r="4445" spans="1:12" x14ac:dyDescent="0.25">
      <c r="A4445" s="517" t="s">
        <v>1812</v>
      </c>
      <c r="B4445" s="519">
        <v>1</v>
      </c>
      <c r="C4445" s="519">
        <v>12100</v>
      </c>
      <c r="D4445" s="519"/>
      <c r="E4445" s="519">
        <v>1</v>
      </c>
      <c r="F4445" s="519">
        <v>4000</v>
      </c>
      <c r="G4445" s="519"/>
      <c r="H4445" s="240"/>
      <c r="I4445" s="240"/>
      <c r="J4445" s="117"/>
    </row>
    <row r="4446" spans="1:12" x14ac:dyDescent="0.25">
      <c r="A4446" s="517"/>
      <c r="B4446" s="519"/>
      <c r="C4446" s="519"/>
      <c r="D4446" s="519"/>
      <c r="E4446" s="519"/>
      <c r="F4446" s="519"/>
      <c r="G4446" s="519"/>
      <c r="H4446" s="518"/>
      <c r="I4446" s="518"/>
      <c r="J4446" s="117"/>
    </row>
    <row r="4447" spans="1:12" x14ac:dyDescent="0.25">
      <c r="A4447" s="517"/>
      <c r="B4447" s="213">
        <f t="shared" ref="B4447:H4447" si="120">SUM(B4426:B4446)</f>
        <v>23</v>
      </c>
      <c r="C4447" s="213">
        <f t="shared" si="120"/>
        <v>198100</v>
      </c>
      <c r="D4447" s="213">
        <f t="shared" si="120"/>
        <v>402790</v>
      </c>
      <c r="E4447" s="213">
        <f t="shared" si="120"/>
        <v>17</v>
      </c>
      <c r="F4447" s="213">
        <f t="shared" si="120"/>
        <v>78500</v>
      </c>
      <c r="G4447" s="213"/>
      <c r="H4447" s="213">
        <f t="shared" si="120"/>
        <v>0</v>
      </c>
      <c r="I4447" s="213"/>
      <c r="J4447" s="213">
        <f>J4426+J4427+J4442</f>
        <v>5400</v>
      </c>
      <c r="L4447" s="18">
        <f>A4450-J4442</f>
        <v>194100</v>
      </c>
    </row>
    <row r="4448" spans="1:12" x14ac:dyDescent="0.25">
      <c r="A4448" s="525"/>
      <c r="B4448" s="365"/>
      <c r="C4448" s="365"/>
      <c r="D4448" s="365"/>
      <c r="E4448" s="365"/>
      <c r="F4448" s="365"/>
      <c r="G4448" s="365"/>
      <c r="H4448" s="365"/>
      <c r="I4448" s="365"/>
      <c r="J4448" s="365"/>
      <c r="L4448" s="18"/>
    </row>
    <row r="4449" spans="1:10" x14ac:dyDescent="0.25">
      <c r="A4449" s="525"/>
      <c r="B4449" s="365"/>
      <c r="C4449" s="365"/>
      <c r="D4449" s="365"/>
      <c r="E4449" s="365"/>
      <c r="F4449" s="365"/>
      <c r="G4449" s="365"/>
      <c r="H4449" s="365"/>
      <c r="I4449" s="365"/>
      <c r="J4449" s="365"/>
    </row>
    <row r="4450" spans="1:10" x14ac:dyDescent="0.25">
      <c r="A4450" s="365">
        <f>C4447</f>
        <v>198100</v>
      </c>
      <c r="B4450" s="492" t="s">
        <v>1800</v>
      </c>
      <c r="C4450" s="2206" t="s">
        <v>1152</v>
      </c>
      <c r="D4450" s="2206"/>
      <c r="E4450" s="2206"/>
      <c r="F4450" s="493"/>
      <c r="G4450" s="493"/>
      <c r="H4450" s="493"/>
      <c r="I4450" s="493"/>
      <c r="J4450" s="493"/>
    </row>
    <row r="4453" spans="1:10" x14ac:dyDescent="0.25">
      <c r="A4453" s="2207" t="s">
        <v>1851</v>
      </c>
      <c r="B4453" s="2208"/>
      <c r="C4453" s="2208"/>
      <c r="D4453" s="2208"/>
      <c r="E4453" s="2208"/>
      <c r="F4453" s="2208"/>
      <c r="G4453" s="2208"/>
      <c r="H4453" s="2208"/>
      <c r="I4453" s="2208"/>
      <c r="J4453" s="2208"/>
    </row>
    <row r="4454" spans="1:10" x14ac:dyDescent="0.25">
      <c r="A4454" s="198" t="s">
        <v>14</v>
      </c>
      <c r="B4454" s="198" t="s">
        <v>5</v>
      </c>
      <c r="C4454" s="198" t="s">
        <v>10</v>
      </c>
      <c r="D4454" s="198" t="s">
        <v>11</v>
      </c>
      <c r="E4454" s="198" t="s">
        <v>753</v>
      </c>
      <c r="F4454" s="198" t="s">
        <v>27</v>
      </c>
      <c r="G4454" s="198"/>
      <c r="H4454" s="140" t="s">
        <v>33</v>
      </c>
      <c r="I4454" s="140"/>
      <c r="J4454" s="198" t="s">
        <v>32</v>
      </c>
    </row>
    <row r="4455" spans="1:10" x14ac:dyDescent="0.25">
      <c r="A4455" s="517" t="s">
        <v>1852</v>
      </c>
      <c r="B4455" s="519">
        <v>1</v>
      </c>
      <c r="C4455" s="519">
        <v>12900</v>
      </c>
      <c r="D4455" s="519"/>
      <c r="E4455" s="519">
        <v>1</v>
      </c>
      <c r="F4455" s="519">
        <v>5000</v>
      </c>
      <c r="G4455" s="519"/>
      <c r="H4455" s="518" t="s">
        <v>109</v>
      </c>
      <c r="I4455" s="518"/>
      <c r="J4455" s="519">
        <v>1400</v>
      </c>
    </row>
    <row r="4456" spans="1:10" x14ac:dyDescent="0.25">
      <c r="A4456" s="517" t="s">
        <v>260</v>
      </c>
      <c r="B4456" s="519">
        <v>1</v>
      </c>
      <c r="C4456" s="519">
        <v>7100</v>
      </c>
      <c r="D4456" s="519"/>
      <c r="E4456" s="519">
        <v>2</v>
      </c>
      <c r="F4456" s="519">
        <v>9000</v>
      </c>
      <c r="G4456" s="519"/>
      <c r="H4456" s="518">
        <v>1</v>
      </c>
      <c r="I4456" s="518"/>
      <c r="J4456" s="519">
        <v>4000</v>
      </c>
    </row>
    <row r="4457" spans="1:10" x14ac:dyDescent="0.25">
      <c r="A4457" s="517" t="s">
        <v>1853</v>
      </c>
      <c r="B4457" s="519">
        <v>1</v>
      </c>
      <c r="C4457" s="519"/>
      <c r="D4457" s="519">
        <v>15000</v>
      </c>
      <c r="E4457" s="519"/>
      <c r="F4457" s="519"/>
      <c r="G4457" s="519"/>
      <c r="H4457" s="518"/>
      <c r="I4457" s="518"/>
      <c r="J4457" s="519" t="s">
        <v>1854</v>
      </c>
    </row>
    <row r="4458" spans="1:10" x14ac:dyDescent="0.25">
      <c r="A4458" s="517" t="s">
        <v>91</v>
      </c>
      <c r="B4458" s="519">
        <v>1</v>
      </c>
      <c r="C4458" s="519">
        <v>15000</v>
      </c>
      <c r="D4458" s="519"/>
      <c r="E4458" s="519">
        <v>1</v>
      </c>
      <c r="F4458" s="519">
        <v>5000</v>
      </c>
      <c r="G4458" s="519"/>
      <c r="H4458" s="518">
        <v>3</v>
      </c>
      <c r="I4458" s="518"/>
      <c r="J4458" s="519">
        <v>15200</v>
      </c>
    </row>
    <row r="4459" spans="1:10" x14ac:dyDescent="0.25">
      <c r="A4459" s="517" t="s">
        <v>261</v>
      </c>
      <c r="B4459" s="519">
        <v>1</v>
      </c>
      <c r="C4459" s="519">
        <v>12100</v>
      </c>
      <c r="D4459" s="519"/>
      <c r="E4459" s="519">
        <v>1</v>
      </c>
      <c r="F4459" s="519">
        <v>4000</v>
      </c>
      <c r="G4459" s="519"/>
      <c r="H4459" s="518">
        <v>1</v>
      </c>
      <c r="I4459" s="518"/>
      <c r="J4459" s="519">
        <v>5000</v>
      </c>
    </row>
    <row r="4460" spans="1:10" x14ac:dyDescent="0.25">
      <c r="A4460" s="517" t="s">
        <v>710</v>
      </c>
      <c r="B4460" s="519">
        <v>1</v>
      </c>
      <c r="C4460" s="519">
        <v>6700</v>
      </c>
      <c r="D4460" s="519"/>
      <c r="E4460" s="519"/>
      <c r="F4460" s="519"/>
      <c r="G4460" s="519"/>
      <c r="H4460" s="240">
        <v>4</v>
      </c>
      <c r="I4460" s="240"/>
      <c r="J4460" s="117">
        <v>18000</v>
      </c>
    </row>
    <row r="4461" spans="1:10" x14ac:dyDescent="0.25">
      <c r="A4461" s="517" t="s">
        <v>285</v>
      </c>
      <c r="B4461" s="519">
        <v>1</v>
      </c>
      <c r="C4461" s="519">
        <v>19000</v>
      </c>
      <c r="D4461" s="519"/>
      <c r="E4461" s="519">
        <v>1</v>
      </c>
      <c r="F4461" s="519">
        <v>4000</v>
      </c>
      <c r="G4461" s="519"/>
      <c r="H4461" s="240">
        <v>1</v>
      </c>
      <c r="I4461" s="240"/>
      <c r="J4461" s="117">
        <v>8000</v>
      </c>
    </row>
    <row r="4462" spans="1:10" x14ac:dyDescent="0.25">
      <c r="A4462" s="517" t="s">
        <v>646</v>
      </c>
      <c r="B4462" s="519">
        <v>1</v>
      </c>
      <c r="C4462" s="519">
        <v>12500</v>
      </c>
      <c r="D4462" s="519"/>
      <c r="E4462" s="519">
        <v>1</v>
      </c>
      <c r="F4462" s="519">
        <v>4000</v>
      </c>
      <c r="G4462" s="519"/>
      <c r="H4462" s="240">
        <v>1</v>
      </c>
      <c r="I4462" s="240"/>
      <c r="J4462" s="117">
        <v>2000</v>
      </c>
    </row>
    <row r="4463" spans="1:10" x14ac:dyDescent="0.25">
      <c r="A4463" s="520" t="s">
        <v>94</v>
      </c>
      <c r="B4463" s="519">
        <v>1</v>
      </c>
      <c r="C4463" s="519">
        <v>32000</v>
      </c>
      <c r="D4463" s="519"/>
      <c r="E4463" s="519"/>
      <c r="F4463" s="519"/>
      <c r="G4463" s="519"/>
      <c r="H4463" s="240"/>
      <c r="I4463" s="240"/>
      <c r="J4463" s="117"/>
    </row>
    <row r="4464" spans="1:10" x14ac:dyDescent="0.25">
      <c r="A4464" s="517" t="s">
        <v>1855</v>
      </c>
      <c r="B4464" s="519">
        <v>1</v>
      </c>
      <c r="C4464" s="519">
        <v>13800</v>
      </c>
      <c r="D4464" s="519"/>
      <c r="E4464" s="519"/>
      <c r="F4464" s="519"/>
      <c r="G4464" s="519"/>
      <c r="H4464" s="240"/>
      <c r="I4464" s="240"/>
      <c r="J4464" s="117"/>
    </row>
    <row r="4465" spans="1:13" x14ac:dyDescent="0.25">
      <c r="A4465" s="517" t="s">
        <v>1848</v>
      </c>
      <c r="B4465" s="519">
        <v>1</v>
      </c>
      <c r="C4465" s="519">
        <v>30000</v>
      </c>
      <c r="D4465" s="519"/>
      <c r="E4465" s="519">
        <v>1</v>
      </c>
      <c r="F4465" s="519">
        <v>8000</v>
      </c>
      <c r="G4465" s="519"/>
      <c r="H4465" s="240"/>
      <c r="I4465" s="240"/>
      <c r="J4465" s="117"/>
    </row>
    <row r="4466" spans="1:13" x14ac:dyDescent="0.25">
      <c r="A4466" s="517" t="s">
        <v>1149</v>
      </c>
      <c r="B4466" s="519">
        <v>2</v>
      </c>
      <c r="C4466" s="519"/>
      <c r="D4466" s="519">
        <v>102000</v>
      </c>
      <c r="E4466" s="519"/>
      <c r="F4466" s="519"/>
      <c r="G4466" s="519"/>
      <c r="H4466" s="240"/>
      <c r="I4466" s="240"/>
      <c r="J4466" s="117"/>
    </row>
    <row r="4467" spans="1:13" x14ac:dyDescent="0.25">
      <c r="A4467" s="517" t="s">
        <v>853</v>
      </c>
      <c r="B4467" s="519">
        <v>1</v>
      </c>
      <c r="C4467" s="519"/>
      <c r="D4467" s="519">
        <v>43000</v>
      </c>
      <c r="E4467" s="519">
        <v>1</v>
      </c>
      <c r="F4467" s="519">
        <v>5000</v>
      </c>
      <c r="G4467" s="519"/>
      <c r="H4467" s="240"/>
      <c r="I4467" s="240"/>
      <c r="J4467" s="117" t="s">
        <v>1035</v>
      </c>
    </row>
    <row r="4468" spans="1:13" x14ac:dyDescent="0.25">
      <c r="A4468" s="517" t="s">
        <v>1852</v>
      </c>
      <c r="B4468" s="519">
        <v>1</v>
      </c>
      <c r="C4468" s="519">
        <v>17400</v>
      </c>
      <c r="D4468" s="519"/>
      <c r="E4468" s="519"/>
      <c r="F4468" s="519"/>
      <c r="G4468" s="519"/>
      <c r="H4468" s="240"/>
      <c r="I4468" s="240"/>
      <c r="J4468" s="117"/>
    </row>
    <row r="4469" spans="1:13" x14ac:dyDescent="0.25">
      <c r="A4469" s="517" t="s">
        <v>1541</v>
      </c>
      <c r="B4469" s="519">
        <v>2</v>
      </c>
      <c r="C4469" s="519">
        <v>116000</v>
      </c>
      <c r="D4469" s="519"/>
      <c r="E4469" s="519"/>
      <c r="F4469" s="519"/>
      <c r="G4469" s="519"/>
      <c r="H4469" s="240"/>
      <c r="I4469" s="240"/>
      <c r="J4469" s="117"/>
    </row>
    <row r="4470" spans="1:13" x14ac:dyDescent="0.25">
      <c r="A4470" s="517"/>
      <c r="B4470" s="519"/>
      <c r="C4470" s="519"/>
      <c r="D4470" s="519"/>
      <c r="E4470" s="519"/>
      <c r="F4470" s="519"/>
      <c r="G4470" s="519"/>
      <c r="H4470" s="518"/>
      <c r="I4470" s="518"/>
      <c r="J4470" s="117"/>
    </row>
    <row r="4471" spans="1:13" x14ac:dyDescent="0.25">
      <c r="A4471" s="517"/>
      <c r="B4471" s="213">
        <f t="shared" ref="B4471:H4471" si="121">SUM(B4455:B4470)</f>
        <v>17</v>
      </c>
      <c r="C4471" s="213">
        <f t="shared" si="121"/>
        <v>294500</v>
      </c>
      <c r="D4471" s="213">
        <f t="shared" si="121"/>
        <v>160000</v>
      </c>
      <c r="E4471" s="213">
        <f t="shared" si="121"/>
        <v>9</v>
      </c>
      <c r="F4471" s="213">
        <f t="shared" si="121"/>
        <v>44000</v>
      </c>
      <c r="G4471" s="213"/>
      <c r="H4471" s="213">
        <f t="shared" si="121"/>
        <v>11</v>
      </c>
      <c r="I4471" s="213"/>
      <c r="J4471" s="213">
        <f>J4455+J4456+J4458+J4459</f>
        <v>25600</v>
      </c>
    </row>
    <row r="4472" spans="1:13" x14ac:dyDescent="0.25">
      <c r="A4472" s="525"/>
      <c r="B4472" s="365"/>
      <c r="C4472" s="365"/>
      <c r="D4472" s="365"/>
      <c r="E4472" s="365"/>
      <c r="F4472" s="365"/>
      <c r="G4472" s="365"/>
      <c r="H4472" s="365"/>
      <c r="I4472" s="365"/>
      <c r="J4472" s="365"/>
      <c r="K4472" s="18"/>
    </row>
    <row r="4473" spans="1:13" x14ac:dyDescent="0.25">
      <c r="A4473" s="525"/>
      <c r="B4473" s="365"/>
      <c r="C4473" s="365"/>
      <c r="D4473" s="365"/>
      <c r="E4473" s="365"/>
      <c r="F4473" s="365"/>
      <c r="G4473" s="365"/>
      <c r="H4473" s="365"/>
      <c r="I4473" s="365"/>
      <c r="J4473" s="365"/>
      <c r="K4473" s="18"/>
      <c r="L4473" s="18">
        <f>A4474-J4460-J4461-J4462</f>
        <v>266500</v>
      </c>
      <c r="M4473" s="18"/>
    </row>
    <row r="4474" spans="1:13" x14ac:dyDescent="0.25">
      <c r="A4474" s="365">
        <f>C4471</f>
        <v>294500</v>
      </c>
      <c r="B4474" s="492" t="s">
        <v>1800</v>
      </c>
      <c r="C4474" s="2206" t="s">
        <v>1152</v>
      </c>
      <c r="D4474" s="2206"/>
      <c r="E4474" s="2206"/>
      <c r="F4474" s="493"/>
      <c r="G4474" s="493"/>
      <c r="H4474" s="493"/>
      <c r="I4474" s="493"/>
      <c r="J4474" s="493"/>
    </row>
    <row r="4475" spans="1:13" x14ac:dyDescent="0.25">
      <c r="L4475" s="18"/>
    </row>
    <row r="4477" spans="1:13" x14ac:dyDescent="0.25">
      <c r="L4477" s="18"/>
    </row>
    <row r="4478" spans="1:13" x14ac:dyDescent="0.25">
      <c r="A4478" s="2207" t="s">
        <v>1857</v>
      </c>
      <c r="B4478" s="2208"/>
      <c r="C4478" s="2208"/>
      <c r="D4478" s="2208"/>
      <c r="E4478" s="2208"/>
      <c r="F4478" s="2208"/>
      <c r="G4478" s="2208"/>
      <c r="H4478" s="2208"/>
      <c r="I4478" s="2208"/>
      <c r="J4478" s="2208"/>
    </row>
    <row r="4479" spans="1:13" x14ac:dyDescent="0.25">
      <c r="A4479" s="198" t="s">
        <v>14</v>
      </c>
      <c r="B4479" s="198" t="s">
        <v>5</v>
      </c>
      <c r="C4479" s="198" t="s">
        <v>10</v>
      </c>
      <c r="D4479" s="198" t="s">
        <v>11</v>
      </c>
      <c r="E4479" s="198" t="s">
        <v>753</v>
      </c>
      <c r="F4479" s="198" t="s">
        <v>27</v>
      </c>
      <c r="G4479" s="198"/>
      <c r="H4479" s="140" t="s">
        <v>33</v>
      </c>
      <c r="I4479" s="140"/>
      <c r="J4479" s="198" t="s">
        <v>32</v>
      </c>
    </row>
    <row r="4480" spans="1:13" x14ac:dyDescent="0.25">
      <c r="A4480" s="517" t="s">
        <v>1858</v>
      </c>
      <c r="B4480" s="519">
        <v>1</v>
      </c>
      <c r="C4480" s="519">
        <v>9900</v>
      </c>
      <c r="D4480" s="519"/>
      <c r="E4480" s="519"/>
      <c r="F4480" s="519"/>
      <c r="G4480" s="519"/>
      <c r="H4480" s="240">
        <v>2</v>
      </c>
      <c r="I4480" s="240"/>
      <c r="J4480" s="117">
        <v>9000</v>
      </c>
      <c r="M4480" s="18"/>
    </row>
    <row r="4481" spans="1:12" x14ac:dyDescent="0.25">
      <c r="A4481" s="517" t="s">
        <v>800</v>
      </c>
      <c r="B4481" s="519">
        <v>1</v>
      </c>
      <c r="C4481" s="519">
        <v>11500</v>
      </c>
      <c r="D4481" s="519"/>
      <c r="E4481" s="519">
        <v>1</v>
      </c>
      <c r="F4481" s="519">
        <v>4000</v>
      </c>
      <c r="G4481" s="519"/>
      <c r="H4481" s="240">
        <v>1</v>
      </c>
      <c r="I4481" s="240"/>
      <c r="J4481" s="117">
        <v>4000</v>
      </c>
    </row>
    <row r="4482" spans="1:12" x14ac:dyDescent="0.25">
      <c r="A4482" s="517" t="s">
        <v>171</v>
      </c>
      <c r="B4482" s="519">
        <v>1</v>
      </c>
      <c r="C4482" s="519">
        <v>15000</v>
      </c>
      <c r="D4482" s="519"/>
      <c r="E4482" s="519"/>
      <c r="F4482" s="519"/>
      <c r="G4482" s="519"/>
      <c r="H4482" s="240" t="s">
        <v>109</v>
      </c>
      <c r="I4482" s="240"/>
      <c r="J4482" s="117">
        <v>1400</v>
      </c>
    </row>
    <row r="4483" spans="1:12" x14ac:dyDescent="0.25">
      <c r="A4483" s="517" t="s">
        <v>609</v>
      </c>
      <c r="B4483" s="519">
        <v>1</v>
      </c>
      <c r="C4483" s="519">
        <v>18800</v>
      </c>
      <c r="D4483" s="519"/>
      <c r="E4483" s="519"/>
      <c r="F4483" s="519"/>
      <c r="G4483" s="519"/>
      <c r="H4483" s="240"/>
      <c r="I4483" s="240"/>
      <c r="J4483" s="117"/>
    </row>
    <row r="4484" spans="1:12" x14ac:dyDescent="0.25">
      <c r="A4484" s="517" t="s">
        <v>1859</v>
      </c>
      <c r="B4484" s="519">
        <v>1</v>
      </c>
      <c r="C4484" s="519"/>
      <c r="D4484" s="519">
        <v>47600</v>
      </c>
      <c r="E4484" s="519"/>
      <c r="F4484" s="519"/>
      <c r="G4484" s="519"/>
      <c r="H4484" s="518"/>
      <c r="I4484" s="518"/>
      <c r="J4484" s="519"/>
    </row>
    <row r="4485" spans="1:12" x14ac:dyDescent="0.25">
      <c r="A4485" s="517" t="s">
        <v>1860</v>
      </c>
      <c r="B4485" s="519">
        <v>1</v>
      </c>
      <c r="C4485" s="519">
        <v>22000</v>
      </c>
      <c r="D4485" s="519"/>
      <c r="E4485" s="519">
        <v>1</v>
      </c>
      <c r="F4485" s="519">
        <v>4500</v>
      </c>
      <c r="G4485" s="519"/>
      <c r="H4485" s="240"/>
      <c r="I4485" s="240"/>
      <c r="J4485" s="117"/>
    </row>
    <row r="4486" spans="1:12" x14ac:dyDescent="0.25">
      <c r="A4486" s="517" t="s">
        <v>745</v>
      </c>
      <c r="B4486" s="519">
        <v>1</v>
      </c>
      <c r="C4486" s="519">
        <v>43000</v>
      </c>
      <c r="D4486" s="519"/>
      <c r="E4486" s="519">
        <v>1</v>
      </c>
      <c r="F4486" s="519">
        <v>5000</v>
      </c>
      <c r="G4486" s="519"/>
      <c r="H4486" s="240"/>
      <c r="I4486" s="240"/>
      <c r="J4486" s="117"/>
    </row>
    <row r="4487" spans="1:12" x14ac:dyDescent="0.25">
      <c r="A4487" s="517" t="s">
        <v>260</v>
      </c>
      <c r="B4487" s="519">
        <v>1</v>
      </c>
      <c r="C4487" s="519">
        <v>12100</v>
      </c>
      <c r="D4487" s="519"/>
      <c r="E4487" s="519">
        <v>1</v>
      </c>
      <c r="F4487" s="519">
        <v>4000</v>
      </c>
      <c r="G4487" s="519"/>
      <c r="H4487" s="240"/>
      <c r="I4487" s="240"/>
      <c r="J4487" s="117"/>
    </row>
    <row r="4488" spans="1:12" x14ac:dyDescent="0.25">
      <c r="A4488" s="520" t="s">
        <v>132</v>
      </c>
      <c r="B4488" s="519">
        <v>1</v>
      </c>
      <c r="C4488" s="519">
        <v>13800</v>
      </c>
      <c r="D4488" s="519"/>
      <c r="E4488" s="519"/>
      <c r="F4488" s="519"/>
      <c r="G4488" s="519"/>
      <c r="H4488" s="240"/>
      <c r="I4488" s="240"/>
      <c r="J4488" s="117"/>
    </row>
    <row r="4489" spans="1:12" x14ac:dyDescent="0.25">
      <c r="A4489" s="517" t="s">
        <v>799</v>
      </c>
      <c r="B4489" s="519">
        <v>1</v>
      </c>
      <c r="C4489" s="519">
        <v>13000</v>
      </c>
      <c r="D4489" s="519"/>
      <c r="E4489" s="519">
        <v>1</v>
      </c>
      <c r="F4489" s="519">
        <v>2000</v>
      </c>
      <c r="G4489" s="519"/>
      <c r="H4489" s="240"/>
      <c r="I4489" s="240"/>
      <c r="J4489" s="117"/>
    </row>
    <row r="4490" spans="1:12" x14ac:dyDescent="0.25">
      <c r="A4490" s="517" t="s">
        <v>122</v>
      </c>
      <c r="B4490" s="519">
        <v>1</v>
      </c>
      <c r="C4490" s="519">
        <v>39500</v>
      </c>
      <c r="D4490" s="519"/>
      <c r="E4490" s="519">
        <v>1</v>
      </c>
      <c r="F4490" s="519">
        <v>4500</v>
      </c>
      <c r="G4490" s="519"/>
      <c r="H4490" s="240"/>
      <c r="I4490" s="240"/>
      <c r="J4490" s="117"/>
    </row>
    <row r="4491" spans="1:12" x14ac:dyDescent="0.25">
      <c r="A4491" s="517" t="s">
        <v>266</v>
      </c>
      <c r="B4491" s="519">
        <v>1</v>
      </c>
      <c r="C4491" s="519">
        <v>1000</v>
      </c>
      <c r="D4491" s="519">
        <v>14000</v>
      </c>
      <c r="E4491" s="519"/>
      <c r="F4491" s="519"/>
      <c r="G4491" s="519"/>
      <c r="H4491" s="240"/>
      <c r="I4491" s="240"/>
      <c r="J4491" s="117" t="s">
        <v>1026</v>
      </c>
    </row>
    <row r="4492" spans="1:12" x14ac:dyDescent="0.25">
      <c r="A4492" s="517" t="s">
        <v>94</v>
      </c>
      <c r="B4492" s="519">
        <v>1</v>
      </c>
      <c r="C4492" s="519">
        <v>32000</v>
      </c>
      <c r="D4492" s="519"/>
      <c r="E4492" s="519"/>
      <c r="F4492" s="519"/>
      <c r="G4492" s="519"/>
      <c r="H4492" s="240"/>
      <c r="I4492" s="240"/>
      <c r="J4492" s="117"/>
    </row>
    <row r="4493" spans="1:12" x14ac:dyDescent="0.25">
      <c r="A4493" s="517"/>
      <c r="B4493" s="213">
        <f>SUM(B4480:B4492)</f>
        <v>13</v>
      </c>
      <c r="C4493" s="213">
        <f t="shared" ref="C4493:J4493" si="122">SUM(C4480:C4492)</f>
        <v>231600</v>
      </c>
      <c r="D4493" s="213">
        <f t="shared" si="122"/>
        <v>61600</v>
      </c>
      <c r="E4493" s="213">
        <f t="shared" si="122"/>
        <v>6</v>
      </c>
      <c r="F4493" s="213">
        <f t="shared" si="122"/>
        <v>24000</v>
      </c>
      <c r="G4493" s="213"/>
      <c r="H4493" s="213">
        <f t="shared" si="122"/>
        <v>3</v>
      </c>
      <c r="I4493" s="213"/>
      <c r="J4493" s="213">
        <f t="shared" si="122"/>
        <v>14400</v>
      </c>
      <c r="L4493" s="18">
        <f>A4496-J4493</f>
        <v>217200</v>
      </c>
    </row>
    <row r="4494" spans="1:12" x14ac:dyDescent="0.25">
      <c r="A4494" s="525"/>
      <c r="B4494" s="365"/>
      <c r="C4494" s="365"/>
      <c r="D4494" s="365"/>
      <c r="E4494" s="365"/>
      <c r="F4494" s="365"/>
      <c r="G4494" s="365"/>
      <c r="H4494" s="365"/>
      <c r="I4494" s="365"/>
      <c r="J4494" s="365"/>
    </row>
    <row r="4495" spans="1:12" x14ac:dyDescent="0.25">
      <c r="A4495" s="525"/>
      <c r="B4495" s="365"/>
      <c r="C4495" s="365"/>
      <c r="D4495" s="365"/>
      <c r="E4495" s="365"/>
      <c r="F4495" s="365"/>
      <c r="G4495" s="365"/>
      <c r="H4495" s="365"/>
      <c r="I4495" s="365"/>
      <c r="J4495" s="365"/>
    </row>
    <row r="4496" spans="1:12" x14ac:dyDescent="0.25">
      <c r="A4496" s="365">
        <f>C4493</f>
        <v>231600</v>
      </c>
      <c r="B4496" s="492" t="s">
        <v>1800</v>
      </c>
      <c r="C4496" s="2206" t="s">
        <v>1820</v>
      </c>
      <c r="D4496" s="2206"/>
      <c r="E4496" s="2206"/>
      <c r="F4496" s="493"/>
      <c r="G4496" s="493"/>
      <c r="H4496" s="493"/>
      <c r="I4496" s="493"/>
      <c r="J4496" s="493"/>
    </row>
    <row r="4499" spans="1:10" x14ac:dyDescent="0.25">
      <c r="A4499" s="2207" t="s">
        <v>1861</v>
      </c>
      <c r="B4499" s="2208"/>
      <c r="C4499" s="2208"/>
      <c r="D4499" s="2208"/>
      <c r="E4499" s="2208"/>
      <c r="F4499" s="2208"/>
      <c r="G4499" s="2208"/>
      <c r="H4499" s="2208"/>
      <c r="I4499" s="2208"/>
      <c r="J4499" s="2208"/>
    </row>
    <row r="4500" spans="1:10" x14ac:dyDescent="0.25">
      <c r="A4500" s="198" t="s">
        <v>14</v>
      </c>
      <c r="B4500" s="198" t="s">
        <v>5</v>
      </c>
      <c r="C4500" s="198" t="s">
        <v>10</v>
      </c>
      <c r="D4500" s="198" t="s">
        <v>11</v>
      </c>
      <c r="E4500" s="198" t="s">
        <v>753</v>
      </c>
      <c r="F4500" s="198" t="s">
        <v>27</v>
      </c>
      <c r="G4500" s="198"/>
      <c r="H4500" s="140" t="s">
        <v>33</v>
      </c>
      <c r="I4500" s="140"/>
      <c r="J4500" s="198" t="s">
        <v>32</v>
      </c>
    </row>
    <row r="4501" spans="1:10" x14ac:dyDescent="0.25">
      <c r="A4501" s="517" t="s">
        <v>1862</v>
      </c>
      <c r="B4501" s="519">
        <v>1</v>
      </c>
      <c r="C4501" s="519">
        <v>22500</v>
      </c>
      <c r="D4501" s="519"/>
      <c r="E4501" s="519">
        <v>1</v>
      </c>
      <c r="F4501" s="519">
        <v>4000</v>
      </c>
      <c r="G4501" s="519"/>
      <c r="H4501" s="240">
        <v>1</v>
      </c>
      <c r="I4501" s="240"/>
      <c r="J4501" s="117">
        <v>4500</v>
      </c>
    </row>
    <row r="4502" spans="1:10" x14ac:dyDescent="0.25">
      <c r="A4502" s="517" t="s">
        <v>1863</v>
      </c>
      <c r="B4502" s="519">
        <v>1</v>
      </c>
      <c r="C4502" s="519">
        <v>15000</v>
      </c>
      <c r="D4502" s="519"/>
      <c r="E4502" s="519">
        <v>1</v>
      </c>
      <c r="F4502" s="519">
        <v>4000</v>
      </c>
      <c r="G4502" s="519"/>
      <c r="H4502" s="240">
        <v>1</v>
      </c>
      <c r="I4502" s="240"/>
      <c r="J4502" s="117">
        <v>4500</v>
      </c>
    </row>
    <row r="4503" spans="1:10" x14ac:dyDescent="0.25">
      <c r="A4503" s="517" t="s">
        <v>1862</v>
      </c>
      <c r="B4503" s="519">
        <v>1</v>
      </c>
      <c r="C4503" s="519"/>
      <c r="D4503" s="519">
        <v>17500</v>
      </c>
      <c r="E4503" s="519">
        <v>2</v>
      </c>
      <c r="F4503" s="519">
        <v>9000</v>
      </c>
      <c r="G4503" s="519"/>
      <c r="H4503" s="240"/>
      <c r="I4503" s="240"/>
      <c r="J4503" s="117" t="s">
        <v>1854</v>
      </c>
    </row>
    <row r="4504" spans="1:10" x14ac:dyDescent="0.25">
      <c r="A4504" s="517" t="s">
        <v>1864</v>
      </c>
      <c r="B4504" s="519">
        <v>1</v>
      </c>
      <c r="C4504" s="519">
        <v>6700</v>
      </c>
      <c r="D4504" s="519"/>
      <c r="E4504" s="519"/>
      <c r="F4504" s="519"/>
      <c r="G4504" s="519"/>
      <c r="H4504" s="240">
        <v>1</v>
      </c>
      <c r="I4504" s="240"/>
      <c r="J4504" s="117">
        <v>4000</v>
      </c>
    </row>
    <row r="4505" spans="1:10" x14ac:dyDescent="0.25">
      <c r="A4505" s="517" t="s">
        <v>609</v>
      </c>
      <c r="B4505" s="519">
        <v>1</v>
      </c>
      <c r="C4505" s="519">
        <v>14300</v>
      </c>
      <c r="D4505" s="519"/>
      <c r="E4505" s="519">
        <v>1</v>
      </c>
      <c r="F4505" s="519">
        <v>4500</v>
      </c>
      <c r="G4505" s="519"/>
      <c r="H4505" s="240">
        <v>2</v>
      </c>
      <c r="I4505" s="240"/>
      <c r="J4505" s="117">
        <v>500</v>
      </c>
    </row>
    <row r="4506" spans="1:10" x14ac:dyDescent="0.25">
      <c r="A4506" s="517" t="s">
        <v>1065</v>
      </c>
      <c r="B4506" s="519">
        <v>1</v>
      </c>
      <c r="C4506" s="519">
        <v>14500</v>
      </c>
      <c r="D4506" s="519"/>
      <c r="E4506" s="519">
        <v>1</v>
      </c>
      <c r="F4506" s="519">
        <v>4500</v>
      </c>
      <c r="G4506" s="519"/>
      <c r="H4506" s="240">
        <v>2</v>
      </c>
      <c r="I4506" s="240"/>
      <c r="J4506" s="117">
        <v>9000</v>
      </c>
    </row>
    <row r="4507" spans="1:10" x14ac:dyDescent="0.25">
      <c r="A4507" s="517" t="s">
        <v>646</v>
      </c>
      <c r="B4507" s="519">
        <v>1</v>
      </c>
      <c r="C4507" s="519"/>
      <c r="D4507" s="519">
        <v>16500</v>
      </c>
      <c r="E4507" s="519"/>
      <c r="F4507" s="519"/>
      <c r="G4507" s="519"/>
      <c r="H4507" s="240"/>
      <c r="I4507" s="240"/>
      <c r="J4507" s="117" t="s">
        <v>1854</v>
      </c>
    </row>
    <row r="4508" spans="1:10" x14ac:dyDescent="0.25">
      <c r="A4508" s="517" t="s">
        <v>266</v>
      </c>
      <c r="B4508" s="519">
        <v>1</v>
      </c>
      <c r="C4508" s="519">
        <v>11000</v>
      </c>
      <c r="D4508" s="519"/>
      <c r="E4508" s="519">
        <v>1</v>
      </c>
      <c r="F4508" s="519">
        <v>4000</v>
      </c>
      <c r="G4508" s="519"/>
      <c r="H4508" s="240">
        <v>1</v>
      </c>
      <c r="I4508" s="240"/>
      <c r="J4508" s="117">
        <v>1400</v>
      </c>
    </row>
    <row r="4509" spans="1:10" x14ac:dyDescent="0.25">
      <c r="A4509" s="520" t="s">
        <v>260</v>
      </c>
      <c r="B4509" s="519">
        <v>1</v>
      </c>
      <c r="C4509" s="519">
        <v>16000</v>
      </c>
      <c r="D4509" s="519"/>
      <c r="E4509" s="519"/>
      <c r="F4509" s="519"/>
      <c r="G4509" s="519"/>
      <c r="H4509" s="240">
        <v>1</v>
      </c>
      <c r="I4509" s="240"/>
      <c r="J4509" s="117">
        <v>4000</v>
      </c>
    </row>
    <row r="4510" spans="1:10" x14ac:dyDescent="0.25">
      <c r="A4510" s="517" t="s">
        <v>1865</v>
      </c>
      <c r="B4510" s="519">
        <v>1</v>
      </c>
      <c r="C4510" s="519">
        <v>14300</v>
      </c>
      <c r="D4510" s="519"/>
      <c r="E4510" s="519">
        <v>1</v>
      </c>
      <c r="F4510" s="519">
        <v>4500</v>
      </c>
      <c r="G4510" s="519"/>
      <c r="H4510" s="240">
        <v>1</v>
      </c>
      <c r="I4510" s="240"/>
      <c r="J4510" s="117">
        <v>4000</v>
      </c>
    </row>
    <row r="4511" spans="1:10" x14ac:dyDescent="0.25">
      <c r="A4511" s="517" t="s">
        <v>294</v>
      </c>
      <c r="B4511" s="519">
        <v>1</v>
      </c>
      <c r="C4511" s="519">
        <v>21000</v>
      </c>
      <c r="D4511" s="519"/>
      <c r="E4511" s="519"/>
      <c r="F4511" s="519"/>
      <c r="G4511" s="519"/>
      <c r="H4511" s="240">
        <v>1</v>
      </c>
      <c r="I4511" s="240"/>
      <c r="J4511" s="117">
        <v>4000</v>
      </c>
    </row>
    <row r="4512" spans="1:10" x14ac:dyDescent="0.25">
      <c r="A4512" s="517" t="s">
        <v>1866</v>
      </c>
      <c r="B4512" s="519">
        <v>1</v>
      </c>
      <c r="C4512" s="519">
        <v>12000</v>
      </c>
      <c r="D4512" s="519"/>
      <c r="E4512" s="519">
        <v>1</v>
      </c>
      <c r="F4512" s="519">
        <v>4000</v>
      </c>
      <c r="G4512" s="519"/>
      <c r="H4512" s="240"/>
      <c r="I4512" s="240"/>
      <c r="J4512" s="117"/>
    </row>
    <row r="4513" spans="1:13" x14ac:dyDescent="0.25">
      <c r="A4513" s="517" t="s">
        <v>266</v>
      </c>
      <c r="B4513" s="519">
        <v>1</v>
      </c>
      <c r="C4513" s="519">
        <v>11000</v>
      </c>
      <c r="D4513" s="519"/>
      <c r="E4513" s="519">
        <v>1</v>
      </c>
      <c r="F4513" s="519">
        <v>4000</v>
      </c>
      <c r="G4513" s="519"/>
      <c r="H4513" s="240"/>
      <c r="I4513" s="240"/>
      <c r="J4513" s="117"/>
    </row>
    <row r="4514" spans="1:13" x14ac:dyDescent="0.25">
      <c r="A4514" s="517" t="s">
        <v>255</v>
      </c>
      <c r="B4514" s="519">
        <v>1</v>
      </c>
      <c r="C4514" s="519">
        <v>23000</v>
      </c>
      <c r="D4514" s="519"/>
      <c r="E4514" s="519"/>
      <c r="F4514" s="519"/>
      <c r="G4514" s="519"/>
      <c r="H4514" s="240"/>
      <c r="I4514" s="240"/>
      <c r="J4514" s="117"/>
    </row>
    <row r="4515" spans="1:13" x14ac:dyDescent="0.25">
      <c r="A4515" s="517" t="s">
        <v>697</v>
      </c>
      <c r="B4515" s="519">
        <v>1</v>
      </c>
      <c r="C4515" s="519">
        <v>27500</v>
      </c>
      <c r="D4515" s="519"/>
      <c r="E4515" s="519">
        <v>1</v>
      </c>
      <c r="F4515" s="519">
        <v>4000</v>
      </c>
      <c r="G4515" s="519"/>
      <c r="H4515" s="240"/>
      <c r="I4515" s="240"/>
      <c r="J4515" s="117"/>
    </row>
    <row r="4516" spans="1:13" x14ac:dyDescent="0.25">
      <c r="A4516" s="517" t="s">
        <v>796</v>
      </c>
      <c r="B4516" s="519">
        <v>1</v>
      </c>
      <c r="C4516" s="519">
        <v>10300</v>
      </c>
      <c r="D4516" s="519"/>
      <c r="E4516" s="519">
        <v>1</v>
      </c>
      <c r="F4516" s="519">
        <v>4000</v>
      </c>
      <c r="G4516" s="519"/>
      <c r="H4516" s="240"/>
      <c r="I4516" s="240"/>
      <c r="J4516" s="117"/>
    </row>
    <row r="4517" spans="1:13" x14ac:dyDescent="0.25">
      <c r="A4517" s="517"/>
      <c r="B4517" s="519"/>
      <c r="C4517" s="519"/>
      <c r="D4517" s="519"/>
      <c r="E4517" s="519"/>
      <c r="F4517" s="519"/>
      <c r="G4517" s="519"/>
      <c r="H4517" s="240"/>
      <c r="I4517" s="240"/>
      <c r="J4517" s="117"/>
    </row>
    <row r="4518" spans="1:13" x14ac:dyDescent="0.25">
      <c r="A4518" s="517"/>
      <c r="B4518" s="213">
        <f t="shared" ref="B4518:J4518" si="123">SUM(B4501:B4517)</f>
        <v>16</v>
      </c>
      <c r="C4518" s="213">
        <f t="shared" si="123"/>
        <v>219100</v>
      </c>
      <c r="D4518" s="213">
        <f t="shared" si="123"/>
        <v>34000</v>
      </c>
      <c r="E4518" s="213">
        <f t="shared" si="123"/>
        <v>12</v>
      </c>
      <c r="F4518" s="213">
        <f t="shared" si="123"/>
        <v>50500</v>
      </c>
      <c r="G4518" s="213"/>
      <c r="H4518" s="213">
        <f t="shared" si="123"/>
        <v>11</v>
      </c>
      <c r="I4518" s="213"/>
      <c r="J4518" s="213">
        <f t="shared" si="123"/>
        <v>35900</v>
      </c>
    </row>
    <row r="4519" spans="1:13" x14ac:dyDescent="0.25">
      <c r="A4519" s="525"/>
      <c r="B4519" s="365"/>
      <c r="C4519" s="365"/>
      <c r="D4519" s="365"/>
      <c r="E4519" s="365"/>
      <c r="F4519" s="365"/>
      <c r="G4519" s="365"/>
      <c r="H4519" s="365"/>
      <c r="I4519" s="365"/>
      <c r="J4519" s="365"/>
    </row>
    <row r="4520" spans="1:13" x14ac:dyDescent="0.25">
      <c r="A4520" s="525"/>
      <c r="B4520" s="365"/>
      <c r="C4520" s="365"/>
      <c r="D4520" s="365"/>
      <c r="E4520" s="365"/>
      <c r="F4520" s="365"/>
      <c r="G4520" s="365"/>
      <c r="H4520" s="365"/>
      <c r="I4520" s="365"/>
      <c r="J4520" s="365"/>
      <c r="K4520" s="18">
        <f>A4521-J4518</f>
        <v>183200</v>
      </c>
    </row>
    <row r="4521" spans="1:13" x14ac:dyDescent="0.25">
      <c r="A4521" s="365">
        <f>C4518</f>
        <v>219100</v>
      </c>
      <c r="B4521" s="492" t="s">
        <v>1800</v>
      </c>
      <c r="C4521" s="2206" t="s">
        <v>1820</v>
      </c>
      <c r="D4521" s="2206"/>
      <c r="E4521" s="2206"/>
      <c r="F4521" s="493"/>
      <c r="G4521" s="493"/>
      <c r="H4521" s="493"/>
      <c r="I4521" s="493"/>
      <c r="J4521" s="493"/>
    </row>
    <row r="4523" spans="1:13" x14ac:dyDescent="0.25">
      <c r="M4523" s="18">
        <f>K4520+L4493+L4473+L4447</f>
        <v>861000</v>
      </c>
    </row>
    <row r="4526" spans="1:13" x14ac:dyDescent="0.25">
      <c r="A4526" s="2207" t="s">
        <v>1867</v>
      </c>
      <c r="B4526" s="2208"/>
      <c r="C4526" s="2208"/>
      <c r="D4526" s="2208"/>
      <c r="E4526" s="2208"/>
      <c r="F4526" s="2208"/>
      <c r="G4526" s="2208"/>
      <c r="H4526" s="2208"/>
      <c r="I4526" s="2208"/>
      <c r="J4526" s="2208"/>
    </row>
    <row r="4527" spans="1:13" x14ac:dyDescent="0.25">
      <c r="A4527" s="198" t="s">
        <v>14</v>
      </c>
      <c r="B4527" s="198" t="s">
        <v>5</v>
      </c>
      <c r="C4527" s="198" t="s">
        <v>10</v>
      </c>
      <c r="D4527" s="198" t="s">
        <v>11</v>
      </c>
      <c r="E4527" s="198" t="s">
        <v>753</v>
      </c>
      <c r="F4527" s="198" t="s">
        <v>27</v>
      </c>
      <c r="G4527" s="198"/>
      <c r="H4527" s="140" t="s">
        <v>33</v>
      </c>
      <c r="I4527" s="140"/>
      <c r="J4527" s="198" t="s">
        <v>32</v>
      </c>
    </row>
    <row r="4528" spans="1:13" x14ac:dyDescent="0.25">
      <c r="A4528" s="517" t="s">
        <v>1868</v>
      </c>
      <c r="B4528" s="519">
        <v>1</v>
      </c>
      <c r="C4528" s="519">
        <v>13000</v>
      </c>
      <c r="D4528" s="519"/>
      <c r="E4528" s="519">
        <v>1</v>
      </c>
      <c r="F4528" s="519">
        <v>2000</v>
      </c>
      <c r="G4528" s="519"/>
      <c r="H4528" s="240">
        <v>2</v>
      </c>
      <c r="I4528" s="240"/>
      <c r="J4528" s="117">
        <v>9000</v>
      </c>
    </row>
    <row r="4529" spans="1:10" x14ac:dyDescent="0.25">
      <c r="A4529" s="517" t="s">
        <v>1832</v>
      </c>
      <c r="B4529" s="519">
        <v>1</v>
      </c>
      <c r="C4529" s="519"/>
      <c r="D4529" s="519">
        <v>27500</v>
      </c>
      <c r="E4529" s="519">
        <v>1</v>
      </c>
      <c r="F4529" s="519">
        <v>4500</v>
      </c>
      <c r="G4529" s="519"/>
      <c r="H4529" s="240"/>
      <c r="I4529" s="240"/>
      <c r="J4529" s="117" t="s">
        <v>1872</v>
      </c>
    </row>
    <row r="4530" spans="1:10" x14ac:dyDescent="0.25">
      <c r="A4530" s="517" t="s">
        <v>1869</v>
      </c>
      <c r="B4530" s="519">
        <v>1</v>
      </c>
      <c r="C4530" s="519"/>
      <c r="D4530" s="519">
        <v>21000</v>
      </c>
      <c r="E4530" s="519">
        <v>1</v>
      </c>
      <c r="F4530" s="519">
        <v>4000</v>
      </c>
      <c r="G4530" s="519"/>
      <c r="H4530" s="240"/>
      <c r="I4530" s="240"/>
      <c r="J4530" s="117" t="s">
        <v>1822</v>
      </c>
    </row>
    <row r="4531" spans="1:10" x14ac:dyDescent="0.25">
      <c r="A4531" s="517" t="s">
        <v>1825</v>
      </c>
      <c r="B4531" s="519">
        <v>1</v>
      </c>
      <c r="C4531" s="519">
        <v>15500</v>
      </c>
      <c r="D4531" s="519"/>
      <c r="E4531" s="519">
        <v>1</v>
      </c>
      <c r="F4531" s="519">
        <v>4500</v>
      </c>
      <c r="G4531" s="519"/>
      <c r="H4531" s="240">
        <v>1</v>
      </c>
      <c r="I4531" s="240"/>
      <c r="J4531" s="117">
        <v>4500</v>
      </c>
    </row>
    <row r="4532" spans="1:10" x14ac:dyDescent="0.25">
      <c r="A4532" s="517" t="s">
        <v>884</v>
      </c>
      <c r="B4532" s="519">
        <v>1</v>
      </c>
      <c r="C4532" s="519">
        <v>10500</v>
      </c>
      <c r="D4532" s="519"/>
      <c r="E4532" s="519">
        <v>1</v>
      </c>
      <c r="F4532" s="519">
        <v>4000</v>
      </c>
      <c r="G4532" s="519"/>
      <c r="H4532" s="240">
        <v>1</v>
      </c>
      <c r="I4532" s="240"/>
      <c r="J4532" s="117">
        <v>4500</v>
      </c>
    </row>
    <row r="4533" spans="1:10" x14ac:dyDescent="0.25">
      <c r="A4533" s="517" t="s">
        <v>1870</v>
      </c>
      <c r="B4533" s="519">
        <v>1</v>
      </c>
      <c r="C4533" s="519">
        <v>12500</v>
      </c>
      <c r="D4533" s="519"/>
      <c r="E4533" s="519">
        <v>1</v>
      </c>
      <c r="F4533" s="519">
        <v>4000</v>
      </c>
      <c r="G4533" s="519"/>
      <c r="H4533" s="240" t="s">
        <v>109</v>
      </c>
      <c r="I4533" s="240"/>
      <c r="J4533" s="117">
        <v>2800</v>
      </c>
    </row>
    <row r="4534" spans="1:10" x14ac:dyDescent="0.25">
      <c r="A4534" s="517" t="s">
        <v>1832</v>
      </c>
      <c r="B4534" s="519">
        <v>1</v>
      </c>
      <c r="C4534" s="519">
        <v>7500</v>
      </c>
      <c r="D4534" s="519">
        <v>20000</v>
      </c>
      <c r="E4534" s="519">
        <v>1</v>
      </c>
      <c r="F4534" s="519">
        <v>4500</v>
      </c>
      <c r="G4534" s="519"/>
      <c r="H4534" s="240"/>
      <c r="I4534" s="240"/>
      <c r="J4534" s="117" t="s">
        <v>1822</v>
      </c>
    </row>
    <row r="4535" spans="1:10" x14ac:dyDescent="0.25">
      <c r="A4535" s="517" t="s">
        <v>884</v>
      </c>
      <c r="B4535" s="519">
        <v>1</v>
      </c>
      <c r="C4535" s="519">
        <v>14500</v>
      </c>
      <c r="D4535" s="519"/>
      <c r="E4535" s="519"/>
      <c r="F4535" s="519"/>
      <c r="G4535" s="519"/>
      <c r="H4535" s="240"/>
      <c r="I4535" s="240"/>
      <c r="J4535" s="117"/>
    </row>
    <row r="4536" spans="1:10" x14ac:dyDescent="0.25">
      <c r="A4536" s="520" t="s">
        <v>234</v>
      </c>
      <c r="B4536" s="519">
        <v>1</v>
      </c>
      <c r="C4536" s="519">
        <v>20000</v>
      </c>
      <c r="D4536" s="519"/>
      <c r="E4536" s="519"/>
      <c r="F4536" s="519"/>
      <c r="G4536" s="519"/>
      <c r="H4536" s="240">
        <v>1</v>
      </c>
      <c r="I4536" s="240"/>
      <c r="J4536" s="117">
        <v>4000</v>
      </c>
    </row>
    <row r="4537" spans="1:10" x14ac:dyDescent="0.25">
      <c r="A4537" s="517" t="s">
        <v>1825</v>
      </c>
      <c r="B4537" s="519">
        <v>1</v>
      </c>
      <c r="C4537" s="519">
        <v>15500</v>
      </c>
      <c r="D4537" s="519"/>
      <c r="E4537" s="519">
        <v>1</v>
      </c>
      <c r="F4537" s="519">
        <v>4500</v>
      </c>
      <c r="G4537" s="519"/>
      <c r="H4537" s="240"/>
      <c r="I4537" s="240"/>
      <c r="J4537" s="117"/>
    </row>
    <row r="4538" spans="1:10" x14ac:dyDescent="0.25">
      <c r="A4538" s="517" t="s">
        <v>143</v>
      </c>
      <c r="B4538" s="519">
        <v>2</v>
      </c>
      <c r="C4538" s="527">
        <v>160000</v>
      </c>
      <c r="D4538" s="519"/>
      <c r="E4538" s="519"/>
      <c r="F4538" s="519"/>
      <c r="G4538" s="519"/>
      <c r="H4538" s="240"/>
      <c r="I4538" s="240"/>
      <c r="J4538" s="117"/>
    </row>
    <row r="4539" spans="1:10" x14ac:dyDescent="0.25">
      <c r="A4539" s="517" t="s">
        <v>1871</v>
      </c>
      <c r="B4539" s="519">
        <v>1</v>
      </c>
      <c r="C4539" s="519"/>
      <c r="D4539" s="519">
        <v>35000</v>
      </c>
      <c r="E4539" s="519"/>
      <c r="F4539" s="519"/>
      <c r="G4539" s="519"/>
      <c r="H4539" s="240"/>
      <c r="I4539" s="240"/>
      <c r="J4539" s="117"/>
    </row>
    <row r="4540" spans="1:10" x14ac:dyDescent="0.25">
      <c r="A4540" s="517" t="s">
        <v>498</v>
      </c>
      <c r="B4540" s="519">
        <v>1</v>
      </c>
      <c r="C4540" s="519"/>
      <c r="D4540" s="519">
        <v>9800</v>
      </c>
      <c r="E4540" s="519">
        <v>1</v>
      </c>
      <c r="F4540" s="519">
        <v>4000</v>
      </c>
      <c r="G4540" s="519"/>
      <c r="H4540" s="240"/>
      <c r="I4540" s="240"/>
      <c r="J4540" s="117" t="s">
        <v>1822</v>
      </c>
    </row>
    <row r="4541" spans="1:10" x14ac:dyDescent="0.25">
      <c r="A4541" s="517" t="s">
        <v>266</v>
      </c>
      <c r="B4541" s="519">
        <v>1</v>
      </c>
      <c r="C4541" s="519"/>
      <c r="D4541" s="519">
        <v>11000</v>
      </c>
      <c r="E4541" s="519">
        <v>1</v>
      </c>
      <c r="F4541" s="519">
        <v>4000</v>
      </c>
      <c r="G4541" s="519"/>
      <c r="H4541" s="240"/>
      <c r="I4541" s="240"/>
      <c r="J4541" s="117" t="s">
        <v>1822</v>
      </c>
    </row>
    <row r="4542" spans="1:10" x14ac:dyDescent="0.25">
      <c r="A4542" s="517" t="s">
        <v>1825</v>
      </c>
      <c r="B4542" s="519">
        <v>1</v>
      </c>
      <c r="C4542" s="519">
        <v>15500</v>
      </c>
      <c r="D4542" s="519"/>
      <c r="E4542" s="519">
        <v>1</v>
      </c>
      <c r="F4542" s="519">
        <v>4500</v>
      </c>
      <c r="G4542" s="519"/>
      <c r="H4542" s="240"/>
      <c r="I4542" s="240"/>
      <c r="J4542" s="117"/>
    </row>
    <row r="4543" spans="1:10" x14ac:dyDescent="0.25">
      <c r="A4543" s="517" t="s">
        <v>1873</v>
      </c>
      <c r="B4543" s="519">
        <v>1</v>
      </c>
      <c r="C4543" s="519">
        <v>37700</v>
      </c>
      <c r="D4543" s="519"/>
      <c r="E4543" s="519">
        <v>1</v>
      </c>
      <c r="F4543" s="519">
        <v>5000</v>
      </c>
      <c r="G4543" s="519"/>
      <c r="H4543" s="240"/>
      <c r="I4543" s="240"/>
      <c r="J4543" s="117"/>
    </row>
    <row r="4544" spans="1:10" x14ac:dyDescent="0.25">
      <c r="A4544" s="517" t="s">
        <v>1874</v>
      </c>
      <c r="B4544" s="519">
        <v>1</v>
      </c>
      <c r="C4544" s="519">
        <v>26900</v>
      </c>
      <c r="D4544" s="519"/>
      <c r="E4544" s="519"/>
      <c r="F4544" s="519"/>
      <c r="G4544" s="519"/>
      <c r="H4544" s="240"/>
      <c r="I4544" s="240"/>
      <c r="J4544" s="117"/>
    </row>
    <row r="4545" spans="1:10" x14ac:dyDescent="0.25">
      <c r="A4545" s="517" t="s">
        <v>1875</v>
      </c>
      <c r="B4545" s="527">
        <v>1</v>
      </c>
      <c r="C4545" s="213"/>
      <c r="D4545" s="527">
        <v>15500</v>
      </c>
      <c r="E4545" s="527">
        <v>1</v>
      </c>
      <c r="F4545" s="527">
        <v>4500</v>
      </c>
      <c r="G4545" s="527"/>
      <c r="H4545" s="213"/>
      <c r="I4545" s="213"/>
      <c r="J4545" s="252" t="s">
        <v>1872</v>
      </c>
    </row>
    <row r="4546" spans="1:10" x14ac:dyDescent="0.25">
      <c r="A4546" s="517"/>
      <c r="B4546" s="213">
        <f t="shared" ref="B4546:J4546" si="124">SUM(B4528:B4545)</f>
        <v>19</v>
      </c>
      <c r="C4546" s="213">
        <f t="shared" si="124"/>
        <v>349100</v>
      </c>
      <c r="D4546" s="213">
        <f t="shared" si="124"/>
        <v>139800</v>
      </c>
      <c r="E4546" s="213">
        <f t="shared" si="124"/>
        <v>13</v>
      </c>
      <c r="F4546" s="213">
        <f t="shared" si="124"/>
        <v>54000</v>
      </c>
      <c r="G4546" s="213"/>
      <c r="H4546" s="213">
        <f t="shared" si="124"/>
        <v>5</v>
      </c>
      <c r="I4546" s="213"/>
      <c r="J4546" s="213">
        <f t="shared" si="124"/>
        <v>24800</v>
      </c>
    </row>
    <row r="4547" spans="1:10" x14ac:dyDescent="0.25">
      <c r="A4547" s="525"/>
      <c r="B4547" s="365"/>
      <c r="C4547" s="365"/>
      <c r="D4547" s="365"/>
      <c r="E4547" s="365"/>
      <c r="F4547" s="365"/>
      <c r="G4547" s="365"/>
      <c r="H4547" s="365"/>
      <c r="I4547" s="365"/>
      <c r="J4547" s="365"/>
    </row>
    <row r="4548" spans="1:10" x14ac:dyDescent="0.25">
      <c r="A4548" s="525"/>
      <c r="B4548" s="365"/>
      <c r="C4548" s="365"/>
      <c r="D4548" s="365"/>
      <c r="E4548" s="365"/>
      <c r="F4548" s="365"/>
      <c r="G4548" s="365"/>
      <c r="H4548" s="365"/>
      <c r="I4548" s="365"/>
      <c r="J4548" s="365"/>
    </row>
    <row r="4549" spans="1:10" x14ac:dyDescent="0.25">
      <c r="A4549" s="365">
        <v>349100</v>
      </c>
      <c r="B4549" s="492" t="s">
        <v>1800</v>
      </c>
      <c r="C4549" s="2206" t="s">
        <v>1820</v>
      </c>
      <c r="D4549" s="2206"/>
      <c r="E4549" s="2206"/>
      <c r="F4549" s="493"/>
      <c r="G4549" s="493"/>
      <c r="H4549" s="493"/>
      <c r="I4549" s="493"/>
      <c r="J4549" s="493"/>
    </row>
    <row r="4553" spans="1:10" x14ac:dyDescent="0.25">
      <c r="A4553" s="2207" t="s">
        <v>1876</v>
      </c>
      <c r="B4553" s="2208"/>
      <c r="C4553" s="2208"/>
      <c r="D4553" s="2208"/>
      <c r="E4553" s="2208"/>
      <c r="F4553" s="2208"/>
      <c r="G4553" s="2208"/>
      <c r="H4553" s="2208"/>
      <c r="I4553" s="2208"/>
      <c r="J4553" s="2208"/>
    </row>
    <row r="4554" spans="1:10" x14ac:dyDescent="0.25">
      <c r="A4554" s="198" t="s">
        <v>14</v>
      </c>
      <c r="B4554" s="198" t="s">
        <v>5</v>
      </c>
      <c r="C4554" s="198" t="s">
        <v>10</v>
      </c>
      <c r="D4554" s="198" t="s">
        <v>11</v>
      </c>
      <c r="E4554" s="198" t="s">
        <v>753</v>
      </c>
      <c r="F4554" s="198" t="s">
        <v>27</v>
      </c>
      <c r="G4554" s="198"/>
      <c r="H4554" s="140" t="s">
        <v>33</v>
      </c>
      <c r="I4554" s="140"/>
      <c r="J4554" s="198" t="s">
        <v>32</v>
      </c>
    </row>
    <row r="4555" spans="1:10" x14ac:dyDescent="0.25">
      <c r="A4555" s="517" t="s">
        <v>588</v>
      </c>
      <c r="B4555" s="519">
        <v>1</v>
      </c>
      <c r="C4555" s="519">
        <v>15000</v>
      </c>
      <c r="D4555" s="519"/>
      <c r="E4555" s="519"/>
      <c r="F4555" s="519"/>
      <c r="G4555" s="519"/>
      <c r="H4555" s="240">
        <v>1</v>
      </c>
      <c r="I4555" s="240"/>
      <c r="J4555" s="117">
        <v>4000</v>
      </c>
    </row>
    <row r="4556" spans="1:10" x14ac:dyDescent="0.25">
      <c r="A4556" s="517" t="s">
        <v>114</v>
      </c>
      <c r="B4556" s="519">
        <v>1</v>
      </c>
      <c r="C4556" s="519">
        <v>19000</v>
      </c>
      <c r="D4556" s="519"/>
      <c r="E4556" s="519">
        <v>1</v>
      </c>
      <c r="F4556" s="519">
        <v>4000</v>
      </c>
      <c r="G4556" s="519"/>
      <c r="H4556" s="240" t="s">
        <v>109</v>
      </c>
      <c r="I4556" s="240"/>
      <c r="J4556" s="117">
        <v>2800</v>
      </c>
    </row>
    <row r="4557" spans="1:10" x14ac:dyDescent="0.25">
      <c r="A4557" s="517" t="s">
        <v>1268</v>
      </c>
      <c r="B4557" s="519">
        <v>1</v>
      </c>
      <c r="C4557" s="519">
        <v>22500</v>
      </c>
      <c r="D4557" s="519"/>
      <c r="E4557" s="519">
        <v>1</v>
      </c>
      <c r="F4557" s="519">
        <v>4500</v>
      </c>
      <c r="G4557" s="519"/>
      <c r="H4557" s="240"/>
      <c r="I4557" s="240"/>
      <c r="J4557" s="117"/>
    </row>
    <row r="4558" spans="1:10" x14ac:dyDescent="0.25">
      <c r="A4558" s="517" t="s">
        <v>1877</v>
      </c>
      <c r="B4558" s="519">
        <v>2</v>
      </c>
      <c r="C4558" s="519">
        <v>102000</v>
      </c>
      <c r="D4558" s="519"/>
      <c r="E4558" s="519"/>
      <c r="F4558" s="519"/>
      <c r="G4558" s="519"/>
      <c r="H4558" s="240"/>
      <c r="I4558" s="240"/>
      <c r="J4558" s="117"/>
    </row>
    <row r="4559" spans="1:10" x14ac:dyDescent="0.25">
      <c r="A4559" s="517" t="s">
        <v>1878</v>
      </c>
      <c r="B4559" s="519">
        <v>1</v>
      </c>
      <c r="C4559" s="519">
        <v>16100</v>
      </c>
      <c r="D4559" s="519"/>
      <c r="E4559" s="519"/>
      <c r="F4559" s="519"/>
      <c r="G4559" s="519"/>
      <c r="H4559" s="240"/>
      <c r="I4559" s="240"/>
      <c r="J4559" s="117"/>
    </row>
    <row r="4560" spans="1:10" x14ac:dyDescent="0.25">
      <c r="A4560" s="517" t="s">
        <v>641</v>
      </c>
      <c r="B4560" s="519">
        <v>1</v>
      </c>
      <c r="C4560" s="519">
        <v>9800</v>
      </c>
      <c r="D4560" s="519"/>
      <c r="E4560" s="519">
        <v>1</v>
      </c>
      <c r="F4560" s="519">
        <v>4000</v>
      </c>
      <c r="G4560" s="519"/>
      <c r="H4560" s="240"/>
      <c r="I4560" s="240"/>
      <c r="J4560" s="117"/>
    </row>
    <row r="4561" spans="1:10" x14ac:dyDescent="0.25">
      <c r="A4561" s="517" t="s">
        <v>114</v>
      </c>
      <c r="B4561" s="519">
        <v>1</v>
      </c>
      <c r="C4561" s="519">
        <v>15000</v>
      </c>
      <c r="D4561" s="519"/>
      <c r="E4561" s="519">
        <v>1</v>
      </c>
      <c r="F4561" s="519">
        <v>4000</v>
      </c>
      <c r="G4561" s="519"/>
      <c r="H4561" s="240"/>
      <c r="I4561" s="240"/>
      <c r="J4561" s="117" t="s">
        <v>1879</v>
      </c>
    </row>
    <row r="4562" spans="1:10" x14ac:dyDescent="0.25">
      <c r="A4562" s="517" t="s">
        <v>1880</v>
      </c>
      <c r="B4562" s="519">
        <v>1</v>
      </c>
      <c r="C4562" s="519">
        <v>15000</v>
      </c>
      <c r="D4562" s="519"/>
      <c r="E4562" s="519"/>
      <c r="F4562" s="519"/>
      <c r="G4562" s="519"/>
      <c r="H4562" s="240"/>
      <c r="I4562" s="240"/>
      <c r="J4562" s="117"/>
    </row>
    <row r="4563" spans="1:10" x14ac:dyDescent="0.25">
      <c r="A4563" s="520" t="s">
        <v>1878</v>
      </c>
      <c r="B4563" s="519">
        <v>1</v>
      </c>
      <c r="C4563" s="519"/>
      <c r="D4563" s="519">
        <v>14100</v>
      </c>
      <c r="E4563" s="519">
        <v>1</v>
      </c>
      <c r="F4563" s="519">
        <v>2000</v>
      </c>
      <c r="G4563" s="519"/>
      <c r="H4563" s="240"/>
      <c r="I4563" s="240"/>
      <c r="J4563" s="117" t="s">
        <v>1872</v>
      </c>
    </row>
    <row r="4564" spans="1:10" x14ac:dyDescent="0.25">
      <c r="A4564" s="517" t="s">
        <v>1881</v>
      </c>
      <c r="B4564" s="519">
        <v>1</v>
      </c>
      <c r="C4564" s="519">
        <v>18800</v>
      </c>
      <c r="D4564" s="519"/>
      <c r="E4564" s="519"/>
      <c r="F4564" s="519"/>
      <c r="G4564" s="519"/>
      <c r="H4564" s="240"/>
      <c r="I4564" s="240"/>
      <c r="J4564" s="117"/>
    </row>
    <row r="4565" spans="1:10" x14ac:dyDescent="0.25">
      <c r="A4565" s="517" t="s">
        <v>1832</v>
      </c>
      <c r="B4565" s="519">
        <v>1</v>
      </c>
      <c r="C4565" s="527">
        <v>32000</v>
      </c>
      <c r="D4565" s="519"/>
      <c r="E4565" s="519"/>
      <c r="F4565" s="519"/>
      <c r="G4565" s="519"/>
      <c r="H4565" s="240"/>
      <c r="I4565" s="240"/>
      <c r="J4565" s="117"/>
    </row>
    <row r="4566" spans="1:10" x14ac:dyDescent="0.25">
      <c r="A4566" s="517" t="s">
        <v>1882</v>
      </c>
      <c r="B4566" s="519">
        <v>1</v>
      </c>
      <c r="C4566" s="519">
        <v>24000</v>
      </c>
      <c r="D4566" s="519"/>
      <c r="E4566" s="519">
        <v>1</v>
      </c>
      <c r="F4566" s="519">
        <v>2000</v>
      </c>
      <c r="G4566" s="519"/>
      <c r="H4566" s="240"/>
      <c r="I4566" s="240"/>
      <c r="J4566" s="117"/>
    </row>
    <row r="4567" spans="1:10" x14ac:dyDescent="0.25">
      <c r="A4567" s="517" t="s">
        <v>1268</v>
      </c>
      <c r="B4567" s="519">
        <v>1</v>
      </c>
      <c r="C4567" s="519"/>
      <c r="D4567" s="519">
        <v>27000</v>
      </c>
      <c r="E4567" s="519"/>
      <c r="F4567" s="519"/>
      <c r="G4567" s="519"/>
      <c r="H4567" s="240"/>
      <c r="I4567" s="240"/>
      <c r="J4567" s="117" t="s">
        <v>1822</v>
      </c>
    </row>
    <row r="4568" spans="1:10" x14ac:dyDescent="0.25">
      <c r="A4568" s="517" t="s">
        <v>1883</v>
      </c>
      <c r="B4568" s="519">
        <v>1</v>
      </c>
      <c r="C4568" s="519">
        <v>20000</v>
      </c>
      <c r="D4568" s="519"/>
      <c r="E4568" s="519">
        <v>1</v>
      </c>
      <c r="F4568" s="519">
        <v>5000</v>
      </c>
      <c r="G4568" s="519"/>
      <c r="H4568" s="240"/>
      <c r="I4568" s="240"/>
      <c r="J4568" s="117"/>
    </row>
    <row r="4569" spans="1:10" x14ac:dyDescent="0.25">
      <c r="A4569" s="517" t="s">
        <v>254</v>
      </c>
      <c r="B4569" s="519">
        <v>1</v>
      </c>
      <c r="C4569" s="519">
        <v>17900</v>
      </c>
      <c r="D4569" s="519"/>
      <c r="E4569" s="519"/>
      <c r="F4569" s="519"/>
      <c r="G4569" s="519"/>
      <c r="H4569" s="240"/>
      <c r="I4569" s="240"/>
      <c r="J4569" s="117"/>
    </row>
    <row r="4570" spans="1:10" s="532" customFormat="1" x14ac:dyDescent="0.25">
      <c r="A4570" s="528"/>
      <c r="B4570" s="529">
        <f t="shared" ref="B4570:J4570" si="125">SUM(B4555:B4569)</f>
        <v>16</v>
      </c>
      <c r="C4570" s="529">
        <f t="shared" si="125"/>
        <v>327100</v>
      </c>
      <c r="D4570" s="529">
        <f t="shared" si="125"/>
        <v>41100</v>
      </c>
      <c r="E4570" s="529">
        <f t="shared" si="125"/>
        <v>7</v>
      </c>
      <c r="F4570" s="529">
        <f t="shared" si="125"/>
        <v>25500</v>
      </c>
      <c r="G4570" s="529"/>
      <c r="H4570" s="530">
        <f t="shared" si="125"/>
        <v>1</v>
      </c>
      <c r="I4570" s="530"/>
      <c r="J4570" s="531">
        <f t="shared" si="125"/>
        <v>6800</v>
      </c>
    </row>
    <row r="4571" spans="1:10" x14ac:dyDescent="0.25">
      <c r="A4571" s="525"/>
      <c r="B4571" s="365"/>
      <c r="C4571" s="365"/>
      <c r="D4571" s="365"/>
      <c r="E4571" s="365"/>
      <c r="F4571" s="365"/>
      <c r="G4571" s="365"/>
      <c r="H4571" s="365"/>
      <c r="I4571" s="365"/>
      <c r="J4571" s="365"/>
    </row>
    <row r="4572" spans="1:10" x14ac:dyDescent="0.25">
      <c r="A4572" s="525"/>
      <c r="B4572" s="365"/>
      <c r="C4572" s="365"/>
      <c r="D4572" s="365"/>
      <c r="E4572" s="365"/>
      <c r="F4572" s="365"/>
      <c r="G4572" s="365"/>
      <c r="H4572" s="365"/>
      <c r="I4572" s="365"/>
      <c r="J4572" s="365"/>
    </row>
    <row r="4573" spans="1:10" x14ac:dyDescent="0.25">
      <c r="A4573" s="365">
        <f>C4570-J4556</f>
        <v>324300</v>
      </c>
      <c r="B4573" s="492" t="s">
        <v>1800</v>
      </c>
      <c r="C4573" s="2206" t="s">
        <v>1820</v>
      </c>
      <c r="D4573" s="2206"/>
      <c r="E4573" s="2206"/>
      <c r="F4573" s="493"/>
      <c r="G4573" s="493"/>
      <c r="H4573" s="493"/>
      <c r="I4573" s="493"/>
      <c r="J4573" s="493"/>
    </row>
    <row r="4578" spans="1:10" x14ac:dyDescent="0.25">
      <c r="A4578" s="2207" t="s">
        <v>1884</v>
      </c>
      <c r="B4578" s="2208"/>
      <c r="C4578" s="2208"/>
      <c r="D4578" s="2208"/>
      <c r="E4578" s="2208"/>
      <c r="F4578" s="2208"/>
      <c r="G4578" s="2208"/>
      <c r="H4578" s="2208"/>
      <c r="I4578" s="2208"/>
      <c r="J4578" s="2208"/>
    </row>
    <row r="4579" spans="1:10" x14ac:dyDescent="0.25">
      <c r="A4579" s="198" t="s">
        <v>14</v>
      </c>
      <c r="B4579" s="198" t="s">
        <v>5</v>
      </c>
      <c r="C4579" s="198" t="s">
        <v>10</v>
      </c>
      <c r="D4579" s="198" t="s">
        <v>11</v>
      </c>
      <c r="E4579" s="198" t="s">
        <v>753</v>
      </c>
      <c r="F4579" s="198" t="s">
        <v>27</v>
      </c>
      <c r="G4579" s="198"/>
      <c r="H4579" s="140" t="s">
        <v>33</v>
      </c>
      <c r="I4579" s="140"/>
      <c r="J4579" s="198" t="s">
        <v>32</v>
      </c>
    </row>
    <row r="4580" spans="1:10" x14ac:dyDescent="0.25">
      <c r="A4580" s="517" t="s">
        <v>1885</v>
      </c>
      <c r="B4580" s="519">
        <v>1</v>
      </c>
      <c r="C4580" s="519"/>
      <c r="D4580" s="519">
        <v>12100</v>
      </c>
      <c r="E4580" s="519">
        <v>1</v>
      </c>
      <c r="F4580" s="519">
        <v>4000</v>
      </c>
      <c r="G4580" s="519"/>
      <c r="H4580" s="240"/>
      <c r="I4580" s="240"/>
      <c r="J4580" s="117" t="s">
        <v>1822</v>
      </c>
    </row>
    <row r="4581" spans="1:10" x14ac:dyDescent="0.25">
      <c r="A4581" s="517" t="s">
        <v>1886</v>
      </c>
      <c r="B4581" s="519">
        <v>1</v>
      </c>
      <c r="C4581" s="519">
        <v>10500</v>
      </c>
      <c r="D4581" s="519"/>
      <c r="E4581" s="519">
        <v>1</v>
      </c>
      <c r="F4581" s="519">
        <v>4000</v>
      </c>
      <c r="G4581" s="519"/>
      <c r="H4581" s="240"/>
      <c r="I4581" s="240"/>
      <c r="J4581" s="117"/>
    </row>
    <row r="4582" spans="1:10" x14ac:dyDescent="0.25">
      <c r="A4582" s="517" t="s">
        <v>1887</v>
      </c>
      <c r="B4582" s="519">
        <v>2</v>
      </c>
      <c r="C4582" s="519"/>
      <c r="D4582" s="519">
        <v>38000</v>
      </c>
      <c r="E4582" s="519"/>
      <c r="F4582" s="519"/>
      <c r="G4582" s="519"/>
      <c r="H4582" s="240" t="s">
        <v>109</v>
      </c>
      <c r="I4582" s="240"/>
      <c r="J4582" s="117">
        <v>2800</v>
      </c>
    </row>
    <row r="4583" spans="1:10" x14ac:dyDescent="0.25">
      <c r="A4583" s="517" t="s">
        <v>504</v>
      </c>
      <c r="B4583" s="519">
        <v>1</v>
      </c>
      <c r="C4583" s="519"/>
      <c r="D4583" s="519">
        <v>13800</v>
      </c>
      <c r="E4583" s="519"/>
      <c r="F4583" s="519"/>
      <c r="G4583" s="519"/>
      <c r="H4583" s="240">
        <v>1</v>
      </c>
      <c r="I4583" s="240"/>
      <c r="J4583" s="117">
        <v>5000</v>
      </c>
    </row>
    <row r="4584" spans="1:10" x14ac:dyDescent="0.25">
      <c r="A4584" s="517" t="s">
        <v>1348</v>
      </c>
      <c r="B4584" s="519">
        <v>1</v>
      </c>
      <c r="C4584" s="519">
        <v>16000</v>
      </c>
      <c r="D4584" s="519"/>
      <c r="E4584" s="519">
        <v>1</v>
      </c>
      <c r="F4584" s="519">
        <v>4000</v>
      </c>
      <c r="G4584" s="519"/>
      <c r="H4584" s="240">
        <v>1</v>
      </c>
      <c r="I4584" s="240"/>
      <c r="J4584" s="117">
        <v>4000</v>
      </c>
    </row>
    <row r="4585" spans="1:10" x14ac:dyDescent="0.25">
      <c r="A4585" s="517" t="s">
        <v>1885</v>
      </c>
      <c r="B4585" s="519">
        <v>1</v>
      </c>
      <c r="C4585" s="519"/>
      <c r="D4585" s="519">
        <v>12100</v>
      </c>
      <c r="E4585" s="519">
        <v>1</v>
      </c>
      <c r="F4585" s="519">
        <v>4000</v>
      </c>
      <c r="G4585" s="519"/>
      <c r="H4585" s="240"/>
      <c r="I4585" s="240"/>
      <c r="J4585" s="117" t="s">
        <v>1888</v>
      </c>
    </row>
    <row r="4586" spans="1:10" x14ac:dyDescent="0.25">
      <c r="A4586" s="517" t="s">
        <v>1889</v>
      </c>
      <c r="B4586" s="519">
        <v>1</v>
      </c>
      <c r="C4586" s="519"/>
      <c r="D4586" s="519">
        <v>13800</v>
      </c>
      <c r="E4586" s="519"/>
      <c r="F4586" s="519"/>
      <c r="G4586" s="519"/>
      <c r="H4586" s="240"/>
      <c r="I4586" s="240"/>
      <c r="J4586" s="117" t="s">
        <v>1890</v>
      </c>
    </row>
    <row r="4587" spans="1:10" x14ac:dyDescent="0.25">
      <c r="A4587" s="517" t="s">
        <v>1078</v>
      </c>
      <c r="B4587" s="519">
        <v>1</v>
      </c>
      <c r="C4587" s="519"/>
      <c r="D4587" s="519">
        <v>14500</v>
      </c>
      <c r="E4587" s="519"/>
      <c r="F4587" s="519"/>
      <c r="G4587" s="519"/>
      <c r="H4587" s="240"/>
      <c r="I4587" s="240"/>
      <c r="J4587" s="117" t="s">
        <v>1890</v>
      </c>
    </row>
    <row r="4588" spans="1:10" x14ac:dyDescent="0.25">
      <c r="A4588" s="520" t="s">
        <v>1891</v>
      </c>
      <c r="B4588" s="519">
        <v>1</v>
      </c>
      <c r="C4588" s="519">
        <v>14300</v>
      </c>
      <c r="D4588" s="519"/>
      <c r="E4588" s="519">
        <v>1</v>
      </c>
      <c r="F4588" s="519">
        <v>4500</v>
      </c>
      <c r="G4588" s="519"/>
      <c r="H4588" s="240"/>
      <c r="I4588" s="240"/>
      <c r="J4588" s="117"/>
    </row>
    <row r="4589" spans="1:10" ht="30" x14ac:dyDescent="0.25">
      <c r="A4589" s="517" t="s">
        <v>1892</v>
      </c>
      <c r="B4589" s="519">
        <v>1</v>
      </c>
      <c r="C4589" s="519">
        <v>12500</v>
      </c>
      <c r="D4589" s="519"/>
      <c r="E4589" s="519">
        <v>1</v>
      </c>
      <c r="F4589" s="519">
        <v>1500</v>
      </c>
      <c r="G4589" s="519"/>
      <c r="H4589" s="240" t="s">
        <v>1899</v>
      </c>
      <c r="I4589" s="240"/>
      <c r="J4589" s="117">
        <v>20000</v>
      </c>
    </row>
    <row r="4590" spans="1:10" x14ac:dyDescent="0.25">
      <c r="A4590" s="517" t="s">
        <v>1893</v>
      </c>
      <c r="B4590" s="519">
        <v>1</v>
      </c>
      <c r="C4590" s="527">
        <v>27300</v>
      </c>
      <c r="D4590" s="519"/>
      <c r="E4590" s="519">
        <v>1</v>
      </c>
      <c r="F4590" s="519">
        <v>5000</v>
      </c>
      <c r="G4590" s="519"/>
      <c r="H4590" s="240"/>
      <c r="I4590" s="240"/>
      <c r="J4590" s="117" t="s">
        <v>1901</v>
      </c>
    </row>
    <row r="4591" spans="1:10" x14ac:dyDescent="0.25">
      <c r="A4591" s="517" t="s">
        <v>1891</v>
      </c>
      <c r="B4591" s="519">
        <v>1</v>
      </c>
      <c r="C4591" s="519">
        <v>14800</v>
      </c>
      <c r="D4591" s="519"/>
      <c r="E4591" s="519">
        <v>1</v>
      </c>
      <c r="F4591" s="519">
        <v>4000</v>
      </c>
      <c r="G4591" s="519"/>
      <c r="H4591" s="240"/>
      <c r="I4591" s="240"/>
      <c r="J4591" s="117"/>
    </row>
    <row r="4592" spans="1:10" x14ac:dyDescent="0.25">
      <c r="A4592" s="517" t="s">
        <v>1825</v>
      </c>
      <c r="B4592" s="519">
        <v>1</v>
      </c>
      <c r="C4592" s="519"/>
      <c r="D4592" s="519">
        <v>15500</v>
      </c>
      <c r="E4592" s="519">
        <v>1</v>
      </c>
      <c r="F4592" s="519">
        <v>4500</v>
      </c>
      <c r="G4592" s="519"/>
      <c r="H4592" s="240"/>
      <c r="I4592" s="240"/>
      <c r="J4592" s="117" t="s">
        <v>883</v>
      </c>
    </row>
    <row r="4593" spans="1:10" x14ac:dyDescent="0.25">
      <c r="A4593" s="517" t="s">
        <v>1268</v>
      </c>
      <c r="B4593" s="519">
        <v>1</v>
      </c>
      <c r="C4593" s="519">
        <v>22500</v>
      </c>
      <c r="D4593" s="519"/>
      <c r="E4593" s="519">
        <v>1</v>
      </c>
      <c r="F4593" s="519">
        <v>4500</v>
      </c>
      <c r="G4593" s="519"/>
      <c r="H4593" s="240"/>
      <c r="I4593" s="240"/>
      <c r="J4593" s="117"/>
    </row>
    <row r="4594" spans="1:10" x14ac:dyDescent="0.25">
      <c r="A4594" s="517" t="s">
        <v>559</v>
      </c>
      <c r="B4594" s="519">
        <v>1</v>
      </c>
      <c r="C4594" s="519">
        <v>20000</v>
      </c>
      <c r="D4594" s="519"/>
      <c r="E4594" s="519">
        <v>1</v>
      </c>
      <c r="F4594" s="519">
        <v>4000</v>
      </c>
      <c r="G4594" s="519"/>
      <c r="H4594" s="240"/>
      <c r="I4594" s="240"/>
      <c r="J4594" s="117"/>
    </row>
    <row r="4595" spans="1:10" x14ac:dyDescent="0.25">
      <c r="A4595" s="528" t="s">
        <v>114</v>
      </c>
      <c r="B4595" s="533">
        <v>1</v>
      </c>
      <c r="C4595" s="533">
        <v>23000</v>
      </c>
      <c r="D4595" s="529"/>
      <c r="E4595" s="529"/>
      <c r="F4595" s="529"/>
      <c r="G4595" s="529"/>
      <c r="H4595" s="530"/>
      <c r="I4595" s="530"/>
      <c r="J4595" s="531"/>
    </row>
    <row r="4596" spans="1:10" x14ac:dyDescent="0.25">
      <c r="A4596" s="528" t="s">
        <v>1891</v>
      </c>
      <c r="B4596" s="533">
        <v>1</v>
      </c>
      <c r="C4596" s="533">
        <v>14300</v>
      </c>
      <c r="D4596" s="533"/>
      <c r="E4596" s="533">
        <v>1</v>
      </c>
      <c r="F4596" s="533">
        <v>4500</v>
      </c>
      <c r="G4596" s="533"/>
      <c r="H4596" s="530"/>
      <c r="I4596" s="530"/>
      <c r="J4596" s="531"/>
    </row>
    <row r="4597" spans="1:10" x14ac:dyDescent="0.25">
      <c r="A4597" s="528" t="s">
        <v>1894</v>
      </c>
      <c r="B4597" s="533">
        <v>1</v>
      </c>
      <c r="C4597" s="533"/>
      <c r="D4597" s="533">
        <v>16400</v>
      </c>
      <c r="E4597" s="533">
        <v>1</v>
      </c>
      <c r="F4597" s="533">
        <v>4500</v>
      </c>
      <c r="G4597" s="533"/>
      <c r="H4597" s="530"/>
      <c r="I4597" s="530"/>
      <c r="J4597" s="531" t="s">
        <v>883</v>
      </c>
    </row>
    <row r="4598" spans="1:10" x14ac:dyDescent="0.25">
      <c r="A4598" s="528" t="s">
        <v>1887</v>
      </c>
      <c r="B4598" s="533">
        <v>1</v>
      </c>
      <c r="C4598" s="533">
        <v>19000</v>
      </c>
      <c r="D4598" s="533"/>
      <c r="E4598" s="533"/>
      <c r="F4598" s="533"/>
      <c r="G4598" s="533"/>
      <c r="H4598" s="530"/>
      <c r="I4598" s="530"/>
      <c r="J4598" s="531"/>
    </row>
    <row r="4599" spans="1:10" x14ac:dyDescent="0.25">
      <c r="A4599" s="528" t="s">
        <v>1895</v>
      </c>
      <c r="B4599" s="533">
        <v>1</v>
      </c>
      <c r="C4599" s="533">
        <v>12500</v>
      </c>
      <c r="D4599" s="533"/>
      <c r="E4599" s="533">
        <v>1</v>
      </c>
      <c r="F4599" s="533">
        <v>4000</v>
      </c>
      <c r="G4599" s="533"/>
      <c r="H4599" s="530"/>
      <c r="I4599" s="530"/>
      <c r="J4599" s="531"/>
    </row>
    <row r="4600" spans="1:10" x14ac:dyDescent="0.25">
      <c r="A4600" s="528" t="s">
        <v>1896</v>
      </c>
      <c r="B4600" s="533">
        <v>1</v>
      </c>
      <c r="C4600" s="533">
        <v>45000</v>
      </c>
      <c r="D4600" s="533"/>
      <c r="E4600" s="533">
        <v>1</v>
      </c>
      <c r="F4600" s="533">
        <v>5000</v>
      </c>
      <c r="G4600" s="533"/>
      <c r="H4600" s="530"/>
      <c r="I4600" s="530"/>
      <c r="J4600" s="531"/>
    </row>
    <row r="4601" spans="1:10" x14ac:dyDescent="0.25">
      <c r="A4601" s="528" t="s">
        <v>1897</v>
      </c>
      <c r="B4601" s="533">
        <v>1</v>
      </c>
      <c r="C4601" s="533"/>
      <c r="D4601" s="533">
        <v>12100</v>
      </c>
      <c r="E4601" s="533">
        <v>1</v>
      </c>
      <c r="F4601" s="533">
        <v>4000</v>
      </c>
      <c r="G4601" s="533"/>
      <c r="H4601" s="530"/>
      <c r="I4601" s="530"/>
      <c r="J4601" s="531" t="s">
        <v>1822</v>
      </c>
    </row>
    <row r="4602" spans="1:10" x14ac:dyDescent="0.25">
      <c r="A4602" s="528" t="s">
        <v>1880</v>
      </c>
      <c r="B4602" s="533">
        <v>1</v>
      </c>
      <c r="C4602" s="533">
        <v>13000</v>
      </c>
      <c r="D4602" s="533"/>
      <c r="E4602" s="533">
        <v>1</v>
      </c>
      <c r="F4602" s="533">
        <v>2000</v>
      </c>
      <c r="G4602" s="533"/>
      <c r="H4602" s="530"/>
      <c r="I4602" s="530"/>
      <c r="J4602" s="531"/>
    </row>
    <row r="4603" spans="1:10" x14ac:dyDescent="0.25">
      <c r="A4603" s="528" t="s">
        <v>1898</v>
      </c>
      <c r="B4603" s="533">
        <v>1</v>
      </c>
      <c r="C4603" s="533">
        <v>21000</v>
      </c>
      <c r="D4603" s="533"/>
      <c r="E4603" s="533">
        <v>1</v>
      </c>
      <c r="F4603" s="533">
        <v>4500</v>
      </c>
      <c r="G4603" s="533"/>
      <c r="H4603" s="530"/>
      <c r="I4603" s="530"/>
      <c r="J4603" s="531"/>
    </row>
    <row r="4604" spans="1:10" x14ac:dyDescent="0.25">
      <c r="A4604" s="528" t="s">
        <v>1885</v>
      </c>
      <c r="B4604" s="533">
        <v>1</v>
      </c>
      <c r="C4604" s="533"/>
      <c r="D4604" s="533">
        <v>12100</v>
      </c>
      <c r="E4604" s="533">
        <v>1</v>
      </c>
      <c r="F4604" s="533">
        <v>4000</v>
      </c>
      <c r="G4604" s="533"/>
      <c r="H4604" s="530"/>
      <c r="I4604" s="530"/>
      <c r="J4604" s="531" t="s">
        <v>883</v>
      </c>
    </row>
    <row r="4605" spans="1:10" x14ac:dyDescent="0.25">
      <c r="A4605" s="528" t="s">
        <v>1891</v>
      </c>
      <c r="B4605" s="533">
        <v>1</v>
      </c>
      <c r="C4605" s="533">
        <v>18800</v>
      </c>
      <c r="D4605" s="533"/>
      <c r="E4605" s="533"/>
      <c r="F4605" s="533"/>
      <c r="G4605" s="533"/>
      <c r="H4605" s="530"/>
      <c r="I4605" s="530"/>
      <c r="J4605" s="531"/>
    </row>
    <row r="4606" spans="1:10" x14ac:dyDescent="0.25">
      <c r="A4606" s="528"/>
      <c r="B4606" s="529">
        <f t="shared" ref="B4606:H4606" si="126">SUM(B4580:B4605)</f>
        <v>27</v>
      </c>
      <c r="C4606" s="529">
        <f t="shared" si="126"/>
        <v>304500</v>
      </c>
      <c r="D4606" s="529">
        <f t="shared" si="126"/>
        <v>160400</v>
      </c>
      <c r="E4606" s="529">
        <f t="shared" si="126"/>
        <v>19</v>
      </c>
      <c r="F4606" s="529">
        <f t="shared" si="126"/>
        <v>76500</v>
      </c>
      <c r="G4606" s="529"/>
      <c r="H4606" s="530">
        <f t="shared" si="126"/>
        <v>2</v>
      </c>
      <c r="I4606" s="530"/>
      <c r="J4606" s="531">
        <v>31800</v>
      </c>
    </row>
    <row r="4607" spans="1:10" x14ac:dyDescent="0.25">
      <c r="A4607" s="525"/>
      <c r="B4607" s="365"/>
      <c r="C4607" s="365"/>
      <c r="D4607" s="365"/>
      <c r="E4607" s="365"/>
      <c r="F4607" s="365"/>
      <c r="G4607" s="365"/>
      <c r="H4607" s="365"/>
      <c r="I4607" s="365"/>
      <c r="J4607" s="365"/>
    </row>
    <row r="4608" spans="1:10" x14ac:dyDescent="0.25">
      <c r="A4608" s="525"/>
      <c r="B4608" s="365"/>
      <c r="C4608" s="365"/>
      <c r="D4608" s="365"/>
      <c r="E4608" s="365"/>
      <c r="F4608" s="365"/>
      <c r="G4608" s="365"/>
      <c r="H4608" s="365"/>
      <c r="I4608" s="365"/>
      <c r="J4608" s="365"/>
    </row>
    <row r="4609" spans="1:12" x14ac:dyDescent="0.25">
      <c r="A4609" s="365">
        <v>304500</v>
      </c>
      <c r="B4609" s="492" t="s">
        <v>1800</v>
      </c>
      <c r="C4609" s="2206" t="s">
        <v>1900</v>
      </c>
      <c r="D4609" s="2206"/>
      <c r="E4609" s="2206"/>
      <c r="F4609" s="493"/>
      <c r="G4609" s="493"/>
      <c r="H4609" s="493"/>
      <c r="I4609" s="493"/>
      <c r="J4609" s="493"/>
    </row>
    <row r="4615" spans="1:12" x14ac:dyDescent="0.25">
      <c r="A4615" s="2207" t="s">
        <v>1902</v>
      </c>
      <c r="B4615" s="2208"/>
      <c r="C4615" s="2208"/>
      <c r="D4615" s="2208"/>
      <c r="E4615" s="2208"/>
      <c r="F4615" s="2208"/>
      <c r="G4615" s="2208"/>
      <c r="H4615" s="2208"/>
      <c r="I4615" s="2208"/>
      <c r="J4615" s="2208"/>
    </row>
    <row r="4616" spans="1:12" x14ac:dyDescent="0.25">
      <c r="A4616" s="198" t="s">
        <v>14</v>
      </c>
      <c r="B4616" s="198" t="s">
        <v>5</v>
      </c>
      <c r="C4616" s="198" t="s">
        <v>10</v>
      </c>
      <c r="D4616" s="198" t="s">
        <v>11</v>
      </c>
      <c r="E4616" s="198" t="s">
        <v>753</v>
      </c>
      <c r="F4616" s="198" t="s">
        <v>27</v>
      </c>
      <c r="G4616" s="198"/>
      <c r="H4616" s="140" t="s">
        <v>33</v>
      </c>
      <c r="I4616" s="140"/>
      <c r="J4616" s="198" t="s">
        <v>32</v>
      </c>
    </row>
    <row r="4617" spans="1:12" x14ac:dyDescent="0.25">
      <c r="A4617" s="517" t="s">
        <v>1194</v>
      </c>
      <c r="B4617" s="519">
        <v>1</v>
      </c>
      <c r="C4617" s="519">
        <v>25500</v>
      </c>
      <c r="D4617" s="519"/>
      <c r="E4617" s="519"/>
      <c r="F4617" s="519"/>
      <c r="G4617" s="519"/>
      <c r="H4617" s="240" t="s">
        <v>109</v>
      </c>
      <c r="I4617" s="240"/>
      <c r="J4617" s="117">
        <v>2100</v>
      </c>
      <c r="L4617" s="336"/>
    </row>
    <row r="4618" spans="1:12" x14ac:dyDescent="0.25">
      <c r="A4618" s="517" t="s">
        <v>1903</v>
      </c>
      <c r="B4618" s="519">
        <v>1</v>
      </c>
      <c r="C4618" s="519">
        <v>19000</v>
      </c>
      <c r="D4618" s="519"/>
      <c r="E4618" s="519">
        <v>1</v>
      </c>
      <c r="F4618" s="519">
        <v>4000</v>
      </c>
      <c r="G4618" s="519"/>
      <c r="H4618" s="240">
        <v>1</v>
      </c>
      <c r="I4618" s="240"/>
      <c r="J4618" s="117">
        <v>4000</v>
      </c>
    </row>
    <row r="4619" spans="1:12" x14ac:dyDescent="0.25">
      <c r="A4619" s="517" t="s">
        <v>1640</v>
      </c>
      <c r="B4619" s="519">
        <v>1</v>
      </c>
      <c r="C4619" s="519">
        <v>8100</v>
      </c>
      <c r="D4619" s="519"/>
      <c r="E4619" s="519">
        <v>2</v>
      </c>
      <c r="F4619" s="519">
        <v>8000</v>
      </c>
      <c r="G4619" s="519"/>
      <c r="H4619" s="240">
        <v>1</v>
      </c>
      <c r="I4619" s="240"/>
      <c r="J4619" s="117">
        <v>4000</v>
      </c>
    </row>
    <row r="4620" spans="1:12" x14ac:dyDescent="0.25">
      <c r="A4620" s="517" t="s">
        <v>1504</v>
      </c>
      <c r="B4620" s="519">
        <v>1</v>
      </c>
      <c r="C4620" s="519"/>
      <c r="D4620" s="519">
        <v>20500</v>
      </c>
      <c r="E4620" s="519">
        <v>1</v>
      </c>
      <c r="F4620" s="519">
        <v>4500</v>
      </c>
      <c r="G4620" s="519"/>
      <c r="H4620" s="240"/>
      <c r="I4620" s="240"/>
      <c r="J4620" s="117" t="s">
        <v>1157</v>
      </c>
    </row>
    <row r="4621" spans="1:12" x14ac:dyDescent="0.25">
      <c r="A4621" s="517" t="s">
        <v>1705</v>
      </c>
      <c r="B4621" s="519">
        <v>1</v>
      </c>
      <c r="C4621" s="519">
        <v>34000</v>
      </c>
      <c r="D4621" s="519"/>
      <c r="E4621" s="519"/>
      <c r="F4621" s="519"/>
      <c r="G4621" s="519"/>
      <c r="H4621" s="240"/>
      <c r="I4621" s="240"/>
      <c r="J4621" s="117"/>
    </row>
    <row r="4622" spans="1:12" x14ac:dyDescent="0.25">
      <c r="A4622" s="517" t="s">
        <v>1342</v>
      </c>
      <c r="B4622" s="519">
        <v>1</v>
      </c>
      <c r="C4622" s="519">
        <v>13800</v>
      </c>
      <c r="D4622" s="519"/>
      <c r="E4622" s="519"/>
      <c r="F4622" s="519"/>
      <c r="G4622" s="519"/>
      <c r="H4622" s="240"/>
      <c r="I4622" s="240"/>
      <c r="J4622" s="117"/>
    </row>
    <row r="4623" spans="1:12" x14ac:dyDescent="0.25">
      <c r="A4623" s="517" t="s">
        <v>1904</v>
      </c>
      <c r="B4623" s="519">
        <v>1</v>
      </c>
      <c r="C4623" s="519">
        <v>27500</v>
      </c>
      <c r="D4623" s="519"/>
      <c r="E4623" s="519">
        <v>1</v>
      </c>
      <c r="F4623" s="519">
        <v>4000</v>
      </c>
      <c r="G4623" s="519"/>
      <c r="H4623" s="240"/>
      <c r="I4623" s="240"/>
      <c r="J4623" s="117"/>
    </row>
    <row r="4624" spans="1:12" x14ac:dyDescent="0.25">
      <c r="A4624" s="517" t="s">
        <v>1584</v>
      </c>
      <c r="B4624" s="519">
        <v>1</v>
      </c>
      <c r="C4624" s="519"/>
      <c r="D4624" s="519">
        <v>26500</v>
      </c>
      <c r="E4624" s="519"/>
      <c r="F4624" s="519"/>
      <c r="G4624" s="519"/>
      <c r="H4624" s="240"/>
      <c r="I4624" s="240"/>
      <c r="J4624" s="117" t="s">
        <v>1905</v>
      </c>
    </row>
    <row r="4625" spans="1:10" x14ac:dyDescent="0.25">
      <c r="A4625" s="520" t="s">
        <v>1493</v>
      </c>
      <c r="B4625" s="519">
        <v>1</v>
      </c>
      <c r="C4625" s="519">
        <v>14300</v>
      </c>
      <c r="D4625" s="519"/>
      <c r="E4625" s="519">
        <v>1</v>
      </c>
      <c r="F4625" s="519">
        <v>4500</v>
      </c>
      <c r="G4625" s="519"/>
      <c r="H4625" s="240"/>
      <c r="I4625" s="240"/>
      <c r="J4625" s="117"/>
    </row>
    <row r="4626" spans="1:10" x14ac:dyDescent="0.25">
      <c r="A4626" s="517" t="s">
        <v>1559</v>
      </c>
      <c r="B4626" s="519">
        <v>1</v>
      </c>
      <c r="C4626" s="519"/>
      <c r="D4626" s="519">
        <v>21000</v>
      </c>
      <c r="E4626" s="519"/>
      <c r="F4626" s="519"/>
      <c r="G4626" s="519"/>
      <c r="H4626" s="240"/>
      <c r="I4626" s="240"/>
      <c r="J4626" s="117" t="s">
        <v>1088</v>
      </c>
    </row>
    <row r="4627" spans="1:10" x14ac:dyDescent="0.25">
      <c r="A4627" s="517" t="s">
        <v>1906</v>
      </c>
      <c r="B4627" s="519">
        <v>1</v>
      </c>
      <c r="C4627" s="527">
        <v>12000</v>
      </c>
      <c r="D4627" s="519"/>
      <c r="E4627" s="519">
        <v>1</v>
      </c>
      <c r="F4627" s="519">
        <v>2000</v>
      </c>
      <c r="G4627" s="519"/>
      <c r="H4627" s="240"/>
      <c r="I4627" s="240"/>
      <c r="J4627" s="117"/>
    </row>
    <row r="4628" spans="1:10" x14ac:dyDescent="0.25">
      <c r="A4628" s="517" t="s">
        <v>1343</v>
      </c>
      <c r="B4628" s="519">
        <v>1</v>
      </c>
      <c r="C4628" s="519">
        <v>18800</v>
      </c>
      <c r="D4628" s="519"/>
      <c r="E4628" s="519"/>
      <c r="F4628" s="519"/>
      <c r="G4628" s="519"/>
      <c r="H4628" s="240"/>
      <c r="I4628" s="240"/>
      <c r="J4628" s="117"/>
    </row>
    <row r="4629" spans="1:10" x14ac:dyDescent="0.25">
      <c r="A4629" s="517" t="s">
        <v>1640</v>
      </c>
      <c r="B4629" s="519">
        <v>1</v>
      </c>
      <c r="C4629" s="519">
        <v>12100</v>
      </c>
      <c r="D4629" s="519"/>
      <c r="E4629" s="519">
        <v>1</v>
      </c>
      <c r="F4629" s="519">
        <v>4000</v>
      </c>
      <c r="G4629" s="519"/>
      <c r="H4629" s="240"/>
      <c r="I4629" s="240"/>
      <c r="J4629" s="117"/>
    </row>
    <row r="4630" spans="1:10" x14ac:dyDescent="0.25">
      <c r="A4630" s="517" t="s">
        <v>1292</v>
      </c>
      <c r="B4630" s="519">
        <v>1</v>
      </c>
      <c r="C4630" s="519"/>
      <c r="D4630" s="519">
        <v>24000</v>
      </c>
      <c r="E4630" s="519"/>
      <c r="F4630" s="519"/>
      <c r="G4630" s="519"/>
      <c r="H4630" s="240"/>
      <c r="I4630" s="240"/>
      <c r="J4630" s="117" t="s">
        <v>1157</v>
      </c>
    </row>
    <row r="4631" spans="1:10" x14ac:dyDescent="0.25">
      <c r="A4631" s="517" t="s">
        <v>1446</v>
      </c>
      <c r="B4631" s="519">
        <v>1</v>
      </c>
      <c r="C4631" s="519">
        <v>16000</v>
      </c>
      <c r="D4631" s="519"/>
      <c r="E4631" s="519">
        <v>1</v>
      </c>
      <c r="F4631" s="519">
        <v>4000</v>
      </c>
      <c r="G4631" s="519"/>
      <c r="H4631" s="240"/>
      <c r="I4631" s="240"/>
      <c r="J4631" s="117"/>
    </row>
    <row r="4632" spans="1:10" x14ac:dyDescent="0.25">
      <c r="A4632" s="528" t="s">
        <v>1248</v>
      </c>
      <c r="B4632" s="533">
        <v>2</v>
      </c>
      <c r="C4632" s="533">
        <v>102000</v>
      </c>
      <c r="D4632" s="529"/>
      <c r="E4632" s="529"/>
      <c r="F4632" s="529"/>
      <c r="G4632" s="529"/>
      <c r="H4632" s="530"/>
      <c r="I4632" s="530"/>
      <c r="J4632" s="531"/>
    </row>
    <row r="4633" spans="1:10" x14ac:dyDescent="0.25">
      <c r="A4633" s="528" t="s">
        <v>1100</v>
      </c>
      <c r="B4633" s="533">
        <v>1</v>
      </c>
      <c r="C4633" s="533">
        <v>9800</v>
      </c>
      <c r="D4633" s="533"/>
      <c r="E4633" s="533">
        <v>1</v>
      </c>
      <c r="F4633" s="533">
        <v>4000</v>
      </c>
      <c r="G4633" s="533"/>
      <c r="H4633" s="530"/>
      <c r="I4633" s="530"/>
      <c r="J4633" s="531"/>
    </row>
    <row r="4634" spans="1:10" x14ac:dyDescent="0.25">
      <c r="A4634" s="528" t="s">
        <v>1640</v>
      </c>
      <c r="B4634" s="533">
        <v>1</v>
      </c>
      <c r="C4634" s="533">
        <v>11600</v>
      </c>
      <c r="D4634" s="533"/>
      <c r="E4634" s="533">
        <v>1</v>
      </c>
      <c r="F4634" s="533">
        <v>4500</v>
      </c>
      <c r="G4634" s="533"/>
      <c r="H4634" s="530"/>
      <c r="I4634" s="530"/>
      <c r="J4634" s="531"/>
    </row>
    <row r="4635" spans="1:10" x14ac:dyDescent="0.25">
      <c r="A4635" s="528" t="s">
        <v>1556</v>
      </c>
      <c r="B4635" s="533">
        <v>1</v>
      </c>
      <c r="C4635" s="533">
        <v>19600</v>
      </c>
      <c r="D4635" s="533"/>
      <c r="E4635" s="533">
        <v>1</v>
      </c>
      <c r="F4635" s="533">
        <v>5000</v>
      </c>
      <c r="G4635" s="533"/>
      <c r="H4635" s="530"/>
      <c r="I4635" s="530"/>
      <c r="J4635" s="531"/>
    </row>
    <row r="4636" spans="1:10" x14ac:dyDescent="0.25">
      <c r="A4636" s="528" t="s">
        <v>1406</v>
      </c>
      <c r="B4636" s="533">
        <v>1</v>
      </c>
      <c r="C4636" s="533"/>
      <c r="D4636" s="533"/>
      <c r="E4636" s="533"/>
      <c r="F4636" s="533"/>
      <c r="G4636" s="533"/>
      <c r="H4636" s="530"/>
      <c r="I4636" s="530"/>
      <c r="J4636" s="531" t="s">
        <v>1907</v>
      </c>
    </row>
    <row r="4637" spans="1:10" x14ac:dyDescent="0.25">
      <c r="A4637" s="528"/>
      <c r="B4637" s="529">
        <f t="shared" ref="B4637:H4637" si="127">SUM(B4617:B4636)</f>
        <v>21</v>
      </c>
      <c r="C4637" s="529">
        <f t="shared" si="127"/>
        <v>344100</v>
      </c>
      <c r="D4637" s="529">
        <f t="shared" si="127"/>
        <v>92000</v>
      </c>
      <c r="E4637" s="529">
        <f t="shared" si="127"/>
        <v>12</v>
      </c>
      <c r="F4637" s="529">
        <f t="shared" si="127"/>
        <v>48500</v>
      </c>
      <c r="G4637" s="529"/>
      <c r="H4637" s="530">
        <f t="shared" si="127"/>
        <v>2</v>
      </c>
      <c r="I4637" s="530"/>
      <c r="J4637" s="531">
        <v>10100</v>
      </c>
    </row>
    <row r="4638" spans="1:10" x14ac:dyDescent="0.25">
      <c r="A4638" s="525"/>
      <c r="B4638" s="365"/>
      <c r="C4638" s="365"/>
      <c r="D4638" s="365"/>
      <c r="E4638" s="365"/>
      <c r="F4638" s="365"/>
      <c r="G4638" s="365"/>
      <c r="H4638" s="365"/>
      <c r="I4638" s="365"/>
      <c r="J4638" s="365"/>
    </row>
    <row r="4639" spans="1:10" x14ac:dyDescent="0.25">
      <c r="A4639" s="525"/>
      <c r="B4639" s="365"/>
      <c r="C4639" s="365"/>
      <c r="D4639" s="365"/>
      <c r="E4639" s="365"/>
      <c r="F4639" s="365"/>
      <c r="G4639" s="365"/>
      <c r="H4639" s="365"/>
      <c r="I4639" s="365"/>
      <c r="J4639" s="365"/>
    </row>
    <row r="4640" spans="1:10" x14ac:dyDescent="0.25">
      <c r="A4640" s="365">
        <v>344100</v>
      </c>
      <c r="B4640" s="492" t="s">
        <v>1800</v>
      </c>
      <c r="C4640" s="2206" t="s">
        <v>1900</v>
      </c>
      <c r="D4640" s="2206"/>
      <c r="E4640" s="2206"/>
      <c r="F4640" s="493"/>
      <c r="G4640" s="493"/>
      <c r="H4640" s="493"/>
      <c r="I4640" s="493"/>
      <c r="J4640" s="493"/>
    </row>
    <row r="4650" spans="1:12" x14ac:dyDescent="0.25">
      <c r="A4650" s="2207" t="s">
        <v>1908</v>
      </c>
      <c r="B4650" s="2208"/>
      <c r="C4650" s="2208"/>
      <c r="D4650" s="2208"/>
      <c r="E4650" s="2208"/>
      <c r="F4650" s="2208"/>
      <c r="G4650" s="2208"/>
      <c r="H4650" s="2208"/>
      <c r="I4650" s="2208"/>
      <c r="J4650" s="2208"/>
    </row>
    <row r="4651" spans="1:12" x14ac:dyDescent="0.25">
      <c r="A4651" s="198" t="s">
        <v>14</v>
      </c>
      <c r="B4651" s="198" t="s">
        <v>5</v>
      </c>
      <c r="C4651" s="198" t="s">
        <v>10</v>
      </c>
      <c r="D4651" s="198" t="s">
        <v>11</v>
      </c>
      <c r="E4651" s="198" t="s">
        <v>753</v>
      </c>
      <c r="F4651" s="198" t="s">
        <v>27</v>
      </c>
      <c r="G4651" s="198"/>
      <c r="H4651" s="140" t="s">
        <v>33</v>
      </c>
      <c r="I4651" s="140"/>
      <c r="J4651" s="198" t="s">
        <v>32</v>
      </c>
    </row>
    <row r="4652" spans="1:12" x14ac:dyDescent="0.25">
      <c r="A4652" s="517" t="s">
        <v>1139</v>
      </c>
      <c r="B4652" s="519">
        <v>1</v>
      </c>
      <c r="C4652" s="519">
        <v>26500</v>
      </c>
      <c r="D4652" s="519"/>
      <c r="E4652" s="519">
        <v>2</v>
      </c>
      <c r="F4652" s="519">
        <v>11000</v>
      </c>
      <c r="G4652" s="519"/>
      <c r="H4652" s="240" t="s">
        <v>109</v>
      </c>
      <c r="I4652" s="240"/>
      <c r="J4652" s="117">
        <v>2800</v>
      </c>
      <c r="L4652" s="336"/>
    </row>
    <row r="4653" spans="1:12" x14ac:dyDescent="0.25">
      <c r="A4653" s="517" t="s">
        <v>1446</v>
      </c>
      <c r="B4653" s="519">
        <v>1</v>
      </c>
      <c r="C4653" s="519">
        <v>20000</v>
      </c>
      <c r="D4653" s="519"/>
      <c r="E4653" s="519"/>
      <c r="F4653" s="519"/>
      <c r="G4653" s="519"/>
      <c r="H4653" s="240">
        <v>1</v>
      </c>
      <c r="I4653" s="240"/>
      <c r="J4653" s="117">
        <v>4000</v>
      </c>
    </row>
    <row r="4654" spans="1:12" x14ac:dyDescent="0.25">
      <c r="A4654" s="517" t="s">
        <v>1909</v>
      </c>
      <c r="B4654" s="519">
        <v>1</v>
      </c>
      <c r="C4654" s="519"/>
      <c r="D4654" s="519">
        <v>15000</v>
      </c>
      <c r="E4654" s="519"/>
      <c r="F4654" s="519"/>
      <c r="G4654" s="519"/>
      <c r="H4654" s="240">
        <v>1</v>
      </c>
      <c r="I4654" s="240"/>
      <c r="J4654" s="117">
        <v>4500</v>
      </c>
    </row>
    <row r="4655" spans="1:12" x14ac:dyDescent="0.25">
      <c r="A4655" s="517" t="s">
        <v>1343</v>
      </c>
      <c r="B4655" s="519">
        <v>1</v>
      </c>
      <c r="C4655" s="519">
        <v>14300</v>
      </c>
      <c r="D4655" s="519"/>
      <c r="E4655" s="519">
        <v>1</v>
      </c>
      <c r="F4655" s="519">
        <v>4500</v>
      </c>
      <c r="G4655" s="519"/>
      <c r="H4655" s="240"/>
      <c r="I4655" s="240"/>
      <c r="J4655" s="117"/>
    </row>
    <row r="4656" spans="1:12" x14ac:dyDescent="0.25">
      <c r="A4656" s="517" t="s">
        <v>1442</v>
      </c>
      <c r="B4656" s="519">
        <v>1</v>
      </c>
      <c r="C4656" s="519">
        <v>13400</v>
      </c>
      <c r="D4656" s="519"/>
      <c r="E4656" s="519">
        <v>1</v>
      </c>
      <c r="F4656" s="519">
        <v>4500</v>
      </c>
      <c r="G4656" s="519"/>
      <c r="H4656" s="240"/>
      <c r="I4656" s="240"/>
      <c r="J4656" s="117"/>
    </row>
    <row r="4657" spans="1:10" x14ac:dyDescent="0.25">
      <c r="A4657" s="517" t="s">
        <v>1462</v>
      </c>
      <c r="B4657" s="519">
        <v>3</v>
      </c>
      <c r="C4657" s="519"/>
      <c r="D4657" s="519">
        <v>76800</v>
      </c>
      <c r="E4657" s="519"/>
      <c r="F4657" s="519"/>
      <c r="G4657" s="519"/>
      <c r="H4657" s="240"/>
      <c r="I4657" s="240"/>
      <c r="J4657" s="117" t="s">
        <v>1389</v>
      </c>
    </row>
    <row r="4658" spans="1:10" x14ac:dyDescent="0.25">
      <c r="A4658" s="517" t="s">
        <v>1910</v>
      </c>
      <c r="B4658" s="519">
        <v>3</v>
      </c>
      <c r="C4658" s="519"/>
      <c r="D4658" s="519">
        <v>58800</v>
      </c>
      <c r="E4658" s="519"/>
      <c r="F4658" s="519"/>
      <c r="G4658" s="519"/>
      <c r="H4658" s="240"/>
      <c r="I4658" s="240"/>
      <c r="J4658" s="117" t="s">
        <v>1389</v>
      </c>
    </row>
    <row r="4659" spans="1:10" x14ac:dyDescent="0.25">
      <c r="A4659" s="517" t="s">
        <v>1911</v>
      </c>
      <c r="B4659" s="519">
        <v>1</v>
      </c>
      <c r="C4659" s="519">
        <v>63000</v>
      </c>
      <c r="D4659" s="519"/>
      <c r="E4659" s="519"/>
      <c r="F4659" s="519"/>
      <c r="G4659" s="519"/>
      <c r="H4659" s="240"/>
      <c r="I4659" s="240"/>
      <c r="J4659" s="117" t="s">
        <v>1912</v>
      </c>
    </row>
    <row r="4660" spans="1:10" x14ac:dyDescent="0.25">
      <c r="A4660" s="520" t="s">
        <v>1107</v>
      </c>
      <c r="B4660" s="519">
        <v>1</v>
      </c>
      <c r="C4660" s="519"/>
      <c r="D4660" s="519">
        <v>16000</v>
      </c>
      <c r="E4660" s="519">
        <v>1</v>
      </c>
      <c r="F4660" s="519">
        <v>4000</v>
      </c>
      <c r="G4660" s="519"/>
      <c r="H4660" s="240"/>
      <c r="I4660" s="240"/>
      <c r="J4660" s="117" t="s">
        <v>1157</v>
      </c>
    </row>
    <row r="4661" spans="1:10" x14ac:dyDescent="0.25">
      <c r="A4661" s="517" t="s">
        <v>1248</v>
      </c>
      <c r="B4661" s="519">
        <v>2</v>
      </c>
      <c r="C4661" s="519"/>
      <c r="D4661" s="519">
        <v>102000</v>
      </c>
      <c r="E4661" s="519"/>
      <c r="F4661" s="519"/>
      <c r="G4661" s="519"/>
      <c r="H4661" s="240"/>
      <c r="I4661" s="240"/>
      <c r="J4661" s="117"/>
    </row>
    <row r="4662" spans="1:10" x14ac:dyDescent="0.25">
      <c r="A4662" s="517" t="s">
        <v>1343</v>
      </c>
      <c r="B4662" s="519">
        <v>1</v>
      </c>
      <c r="C4662" s="527">
        <v>14800</v>
      </c>
      <c r="D4662" s="519"/>
      <c r="E4662" s="519">
        <v>1</v>
      </c>
      <c r="F4662" s="519">
        <v>4000</v>
      </c>
      <c r="G4662" s="519"/>
      <c r="H4662" s="240"/>
      <c r="I4662" s="240"/>
      <c r="J4662" s="117"/>
    </row>
    <row r="4663" spans="1:10" x14ac:dyDescent="0.25">
      <c r="A4663" s="517" t="s">
        <v>1428</v>
      </c>
      <c r="B4663" s="519">
        <v>1</v>
      </c>
      <c r="C4663" s="519">
        <v>27500</v>
      </c>
      <c r="D4663" s="519"/>
      <c r="E4663" s="519">
        <v>1</v>
      </c>
      <c r="F4663" s="519">
        <v>4000</v>
      </c>
      <c r="G4663" s="519"/>
      <c r="H4663" s="240"/>
      <c r="I4663" s="240"/>
      <c r="J4663" s="117"/>
    </row>
    <row r="4664" spans="1:10" x14ac:dyDescent="0.25">
      <c r="A4664" s="517" t="s">
        <v>1493</v>
      </c>
      <c r="B4664" s="519">
        <v>1</v>
      </c>
      <c r="C4664" s="519">
        <v>14300</v>
      </c>
      <c r="D4664" s="519"/>
      <c r="E4664" s="519">
        <v>1</v>
      </c>
      <c r="F4664" s="519">
        <v>4500</v>
      </c>
      <c r="G4664" s="519"/>
      <c r="H4664" s="240"/>
      <c r="I4664" s="240"/>
      <c r="J4664" s="117"/>
    </row>
    <row r="4665" spans="1:10" x14ac:dyDescent="0.25">
      <c r="A4665" s="517" t="s">
        <v>1649</v>
      </c>
      <c r="B4665" s="519">
        <v>1</v>
      </c>
      <c r="C4665" s="519">
        <v>24000</v>
      </c>
      <c r="D4665" s="519"/>
      <c r="E4665" s="519"/>
      <c r="F4665" s="519"/>
      <c r="G4665" s="519"/>
      <c r="H4665" s="240"/>
      <c r="I4665" s="240"/>
      <c r="J4665" s="117"/>
    </row>
    <row r="4666" spans="1:10" x14ac:dyDescent="0.25">
      <c r="A4666" s="528"/>
      <c r="B4666" s="533"/>
      <c r="C4666" s="533"/>
      <c r="D4666" s="533"/>
      <c r="E4666" s="533"/>
      <c r="F4666" s="533"/>
      <c r="G4666" s="533"/>
      <c r="H4666" s="530"/>
      <c r="I4666" s="530"/>
      <c r="J4666" s="531"/>
    </row>
    <row r="4667" spans="1:10" x14ac:dyDescent="0.25">
      <c r="A4667" s="528"/>
      <c r="B4667" s="529">
        <f t="shared" ref="B4667:H4667" si="128">SUM(B4652:B4666)</f>
        <v>19</v>
      </c>
      <c r="C4667" s="529">
        <f t="shared" si="128"/>
        <v>217800</v>
      </c>
      <c r="D4667" s="529">
        <f t="shared" si="128"/>
        <v>268600</v>
      </c>
      <c r="E4667" s="529">
        <f t="shared" si="128"/>
        <v>8</v>
      </c>
      <c r="F4667" s="529">
        <f t="shared" si="128"/>
        <v>36500</v>
      </c>
      <c r="G4667" s="529"/>
      <c r="H4667" s="530">
        <f t="shared" si="128"/>
        <v>2</v>
      </c>
      <c r="I4667" s="530"/>
      <c r="J4667" s="531">
        <v>11300</v>
      </c>
    </row>
    <row r="4668" spans="1:10" x14ac:dyDescent="0.25">
      <c r="A4668" s="525"/>
      <c r="B4668" s="365"/>
      <c r="C4668" s="365"/>
      <c r="D4668" s="365"/>
      <c r="E4668" s="365"/>
      <c r="F4668" s="365"/>
      <c r="G4668" s="365"/>
      <c r="H4668" s="365"/>
      <c r="I4668" s="365"/>
      <c r="J4668" s="365"/>
    </row>
    <row r="4669" spans="1:10" x14ac:dyDescent="0.25">
      <c r="A4669" s="525"/>
      <c r="B4669" s="365"/>
      <c r="C4669" s="365"/>
      <c r="D4669" s="365"/>
      <c r="E4669" s="365"/>
      <c r="F4669" s="365"/>
      <c r="G4669" s="365"/>
      <c r="H4669" s="365"/>
      <c r="I4669" s="365"/>
      <c r="J4669" s="365"/>
    </row>
    <row r="4670" spans="1:10" x14ac:dyDescent="0.25">
      <c r="A4670" s="365">
        <v>217800</v>
      </c>
      <c r="B4670" s="492" t="s">
        <v>1800</v>
      </c>
      <c r="C4670" s="2206" t="s">
        <v>1900</v>
      </c>
      <c r="D4670" s="2206"/>
      <c r="E4670" s="2206"/>
      <c r="F4670" s="493"/>
      <c r="G4670" s="493"/>
      <c r="H4670" s="493"/>
      <c r="I4670" s="493"/>
      <c r="J4670" s="493"/>
    </row>
    <row r="4675" spans="1:10" x14ac:dyDescent="0.25">
      <c r="A4675" s="2207" t="s">
        <v>1913</v>
      </c>
      <c r="B4675" s="2208"/>
      <c r="C4675" s="2208"/>
      <c r="D4675" s="2208"/>
      <c r="E4675" s="2208"/>
      <c r="F4675" s="2208"/>
      <c r="G4675" s="2208"/>
      <c r="H4675" s="2208"/>
      <c r="I4675" s="2208"/>
      <c r="J4675" s="2208"/>
    </row>
    <row r="4676" spans="1:10" x14ac:dyDescent="0.25">
      <c r="A4676" s="198" t="s">
        <v>14</v>
      </c>
      <c r="B4676" s="198" t="s">
        <v>5</v>
      </c>
      <c r="C4676" s="198" t="s">
        <v>10</v>
      </c>
      <c r="D4676" s="198" t="s">
        <v>11</v>
      </c>
      <c r="E4676" s="198" t="s">
        <v>753</v>
      </c>
      <c r="F4676" s="198" t="s">
        <v>27</v>
      </c>
      <c r="G4676" s="198"/>
      <c r="H4676" s="140" t="s">
        <v>33</v>
      </c>
      <c r="I4676" s="140"/>
      <c r="J4676" s="198" t="s">
        <v>32</v>
      </c>
    </row>
    <row r="4677" spans="1:10" x14ac:dyDescent="0.25">
      <c r="A4677" s="517" t="s">
        <v>1914</v>
      </c>
      <c r="B4677" s="519">
        <v>1</v>
      </c>
      <c r="C4677" s="519">
        <v>37700</v>
      </c>
      <c r="D4677" s="519"/>
      <c r="E4677" s="519">
        <v>1</v>
      </c>
      <c r="F4677" s="519">
        <v>5000</v>
      </c>
      <c r="G4677" s="519"/>
      <c r="H4677" s="240" t="s">
        <v>109</v>
      </c>
      <c r="I4677" s="240"/>
      <c r="J4677" s="117">
        <v>1400</v>
      </c>
    </row>
    <row r="4678" spans="1:10" x14ac:dyDescent="0.25">
      <c r="A4678" s="517" t="s">
        <v>1413</v>
      </c>
      <c r="B4678" s="519">
        <v>1</v>
      </c>
      <c r="C4678" s="519">
        <v>27000</v>
      </c>
      <c r="D4678" s="519"/>
      <c r="E4678" s="519">
        <v>1</v>
      </c>
      <c r="F4678" s="519">
        <v>5000</v>
      </c>
      <c r="G4678" s="519"/>
      <c r="H4678" s="240">
        <v>1</v>
      </c>
      <c r="I4678" s="240"/>
      <c r="J4678" s="117">
        <v>4500</v>
      </c>
    </row>
    <row r="4679" spans="1:10" x14ac:dyDescent="0.25">
      <c r="A4679" s="517" t="s">
        <v>1621</v>
      </c>
      <c r="B4679" s="519">
        <v>1</v>
      </c>
      <c r="C4679" s="519">
        <v>24000</v>
      </c>
      <c r="D4679" s="519"/>
      <c r="E4679" s="519">
        <v>1</v>
      </c>
      <c r="F4679" s="519">
        <v>4500</v>
      </c>
      <c r="G4679" s="519"/>
      <c r="H4679" s="240">
        <v>1</v>
      </c>
      <c r="I4679" s="240"/>
      <c r="J4679" s="117">
        <v>4000</v>
      </c>
    </row>
    <row r="4680" spans="1:10" x14ac:dyDescent="0.25">
      <c r="A4680" s="517" t="s">
        <v>1194</v>
      </c>
      <c r="B4680" s="519">
        <v>1</v>
      </c>
      <c r="C4680" s="519">
        <v>22500</v>
      </c>
      <c r="D4680" s="519"/>
      <c r="E4680" s="519">
        <v>1</v>
      </c>
      <c r="F4680" s="519">
        <v>3000</v>
      </c>
      <c r="G4680" s="519"/>
      <c r="H4680" s="240">
        <v>1</v>
      </c>
      <c r="I4680" s="240"/>
      <c r="J4680" s="117">
        <v>4500</v>
      </c>
    </row>
    <row r="4681" spans="1:10" x14ac:dyDescent="0.25">
      <c r="A4681" s="517" t="s">
        <v>1442</v>
      </c>
      <c r="B4681" s="519">
        <v>1</v>
      </c>
      <c r="C4681" s="519">
        <v>14900</v>
      </c>
      <c r="D4681" s="519"/>
      <c r="E4681" s="519">
        <v>1</v>
      </c>
      <c r="F4681" s="519">
        <v>3000</v>
      </c>
      <c r="G4681" s="519"/>
      <c r="H4681" s="240"/>
      <c r="I4681" s="240"/>
      <c r="J4681" s="117"/>
    </row>
    <row r="4682" spans="1:10" x14ac:dyDescent="0.25">
      <c r="A4682" s="517" t="s">
        <v>1096</v>
      </c>
      <c r="B4682" s="519">
        <v>1</v>
      </c>
      <c r="C4682" s="519">
        <v>45000</v>
      </c>
      <c r="D4682" s="519"/>
      <c r="E4682" s="519">
        <v>1</v>
      </c>
      <c r="F4682" s="519">
        <v>5000</v>
      </c>
      <c r="G4682" s="519"/>
      <c r="H4682" s="240"/>
      <c r="I4682" s="240"/>
      <c r="J4682" s="117"/>
    </row>
    <row r="4683" spans="1:10" x14ac:dyDescent="0.25">
      <c r="A4683" s="517" t="s">
        <v>1915</v>
      </c>
      <c r="B4683" s="519">
        <v>1</v>
      </c>
      <c r="C4683" s="519">
        <v>29000</v>
      </c>
      <c r="D4683" s="519"/>
      <c r="E4683" s="519"/>
      <c r="F4683" s="519"/>
      <c r="G4683" s="519"/>
      <c r="H4683" s="240"/>
      <c r="I4683" s="240"/>
      <c r="J4683" s="117"/>
    </row>
    <row r="4684" spans="1:10" x14ac:dyDescent="0.25">
      <c r="A4684" s="517" t="s">
        <v>1343</v>
      </c>
      <c r="B4684" s="519">
        <v>1</v>
      </c>
      <c r="C4684" s="519">
        <v>14300</v>
      </c>
      <c r="D4684" s="519"/>
      <c r="E4684" s="519">
        <v>1</v>
      </c>
      <c r="F4684" s="519">
        <v>4500</v>
      </c>
      <c r="G4684" s="519"/>
      <c r="H4684" s="240"/>
      <c r="I4684" s="240"/>
      <c r="J4684" s="117"/>
    </row>
    <row r="4685" spans="1:10" x14ac:dyDescent="0.25">
      <c r="A4685" s="528"/>
      <c r="B4685" s="533"/>
      <c r="C4685" s="533"/>
      <c r="D4685" s="533"/>
      <c r="E4685" s="533"/>
      <c r="F4685" s="533"/>
      <c r="G4685" s="533"/>
      <c r="H4685" s="530"/>
      <c r="I4685" s="530"/>
      <c r="J4685" s="531"/>
    </row>
    <row r="4686" spans="1:10" x14ac:dyDescent="0.25">
      <c r="A4686" s="528"/>
      <c r="B4686" s="529">
        <f t="shared" ref="B4686:H4686" si="129">SUM(B4677:B4685)</f>
        <v>8</v>
      </c>
      <c r="C4686" s="529">
        <f t="shared" si="129"/>
        <v>214400</v>
      </c>
      <c r="D4686" s="529">
        <f t="shared" si="129"/>
        <v>0</v>
      </c>
      <c r="E4686" s="529">
        <f t="shared" si="129"/>
        <v>7</v>
      </c>
      <c r="F4686" s="529">
        <f t="shared" si="129"/>
        <v>30000</v>
      </c>
      <c r="G4686" s="529"/>
      <c r="H4686" s="530">
        <f t="shared" si="129"/>
        <v>3</v>
      </c>
      <c r="I4686" s="530"/>
      <c r="J4686" s="531">
        <v>14400</v>
      </c>
    </row>
    <row r="4687" spans="1:10" x14ac:dyDescent="0.25">
      <c r="A4687" s="525"/>
      <c r="B4687" s="365"/>
      <c r="C4687" s="365"/>
      <c r="D4687" s="365"/>
      <c r="E4687" s="365"/>
      <c r="F4687" s="365"/>
      <c r="G4687" s="365"/>
      <c r="H4687" s="365"/>
      <c r="I4687" s="365"/>
      <c r="J4687" s="365"/>
    </row>
    <row r="4688" spans="1:10" x14ac:dyDescent="0.25">
      <c r="A4688" s="525"/>
      <c r="B4688" s="365"/>
      <c r="C4688" s="365"/>
      <c r="D4688" s="365"/>
      <c r="E4688" s="365"/>
      <c r="F4688" s="365"/>
      <c r="G4688" s="365"/>
      <c r="H4688" s="365"/>
      <c r="I4688" s="365"/>
      <c r="J4688" s="365"/>
    </row>
    <row r="4689" spans="1:10" x14ac:dyDescent="0.25">
      <c r="A4689" s="365">
        <v>214400</v>
      </c>
      <c r="B4689" s="492" t="s">
        <v>1800</v>
      </c>
      <c r="C4689" s="2206" t="s">
        <v>1900</v>
      </c>
      <c r="D4689" s="2206"/>
      <c r="E4689" s="2206"/>
      <c r="F4689" s="493"/>
      <c r="G4689" s="493"/>
      <c r="H4689" s="493"/>
      <c r="I4689" s="493"/>
      <c r="J4689" s="493"/>
    </row>
    <row r="4696" spans="1:10" x14ac:dyDescent="0.25">
      <c r="A4696" s="2207" t="s">
        <v>1916</v>
      </c>
      <c r="B4696" s="2208"/>
      <c r="C4696" s="2208"/>
      <c r="D4696" s="2208"/>
      <c r="E4696" s="2208"/>
      <c r="F4696" s="2208"/>
      <c r="G4696" s="2208"/>
      <c r="H4696" s="2208"/>
      <c r="I4696" s="2208"/>
      <c r="J4696" s="2208"/>
    </row>
    <row r="4697" spans="1:10" x14ac:dyDescent="0.25">
      <c r="A4697" s="198" t="s">
        <v>14</v>
      </c>
      <c r="B4697" s="198" t="s">
        <v>5</v>
      </c>
      <c r="C4697" s="198" t="s">
        <v>10</v>
      </c>
      <c r="D4697" s="198" t="s">
        <v>11</v>
      </c>
      <c r="E4697" s="198" t="s">
        <v>753</v>
      </c>
      <c r="F4697" s="198" t="s">
        <v>27</v>
      </c>
      <c r="G4697" s="198"/>
      <c r="H4697" s="140" t="s">
        <v>33</v>
      </c>
      <c r="I4697" s="140"/>
      <c r="J4697" s="198" t="s">
        <v>32</v>
      </c>
    </row>
    <row r="4698" spans="1:10" x14ac:dyDescent="0.25">
      <c r="A4698" s="517" t="s">
        <v>1475</v>
      </c>
      <c r="B4698" s="519">
        <v>1</v>
      </c>
      <c r="C4698" s="519">
        <v>44000</v>
      </c>
      <c r="D4698" s="519"/>
      <c r="E4698" s="519"/>
      <c r="F4698" s="519"/>
      <c r="G4698" s="519"/>
      <c r="H4698" s="240" t="s">
        <v>109</v>
      </c>
      <c r="I4698" s="240"/>
      <c r="J4698" s="117">
        <v>1400</v>
      </c>
    </row>
    <row r="4699" spans="1:10" x14ac:dyDescent="0.25">
      <c r="A4699" s="517" t="s">
        <v>1343</v>
      </c>
      <c r="B4699" s="519">
        <v>1</v>
      </c>
      <c r="C4699" s="519">
        <v>14300</v>
      </c>
      <c r="D4699" s="519"/>
      <c r="E4699" s="519">
        <v>1</v>
      </c>
      <c r="F4699" s="519">
        <v>4500</v>
      </c>
      <c r="G4699" s="519"/>
      <c r="H4699" s="240"/>
      <c r="I4699" s="240"/>
      <c r="J4699" s="117"/>
    </row>
    <row r="4700" spans="1:10" x14ac:dyDescent="0.25">
      <c r="A4700" s="517" t="s">
        <v>1196</v>
      </c>
      <c r="B4700" s="519">
        <v>1</v>
      </c>
      <c r="C4700" s="519"/>
      <c r="D4700" s="519">
        <v>12100</v>
      </c>
      <c r="E4700" s="519">
        <v>1</v>
      </c>
      <c r="F4700" s="519">
        <v>4000</v>
      </c>
      <c r="G4700" s="519"/>
      <c r="H4700" s="240"/>
      <c r="I4700" s="240"/>
      <c r="J4700" s="117" t="s">
        <v>1088</v>
      </c>
    </row>
    <row r="4701" spans="1:10" x14ac:dyDescent="0.25">
      <c r="A4701" s="517" t="s">
        <v>1917</v>
      </c>
      <c r="B4701" s="519">
        <v>1</v>
      </c>
      <c r="C4701" s="519">
        <v>19000</v>
      </c>
      <c r="D4701" s="519"/>
      <c r="E4701" s="519"/>
      <c r="F4701" s="519"/>
      <c r="G4701" s="519"/>
      <c r="H4701" s="240"/>
      <c r="I4701" s="240"/>
      <c r="J4701" s="117"/>
    </row>
    <row r="4702" spans="1:10" x14ac:dyDescent="0.25">
      <c r="A4702" s="517" t="s">
        <v>1795</v>
      </c>
      <c r="B4702" s="519">
        <v>1</v>
      </c>
      <c r="C4702" s="519">
        <v>20000</v>
      </c>
      <c r="D4702" s="519"/>
      <c r="E4702" s="519">
        <v>1</v>
      </c>
      <c r="F4702" s="519">
        <v>4000</v>
      </c>
      <c r="G4702" s="519"/>
      <c r="H4702" s="240"/>
      <c r="I4702" s="240"/>
      <c r="J4702" s="117" t="s">
        <v>1389</v>
      </c>
    </row>
    <row r="4703" spans="1:10" x14ac:dyDescent="0.25">
      <c r="A4703" s="517" t="s">
        <v>1493</v>
      </c>
      <c r="B4703" s="519">
        <v>1</v>
      </c>
      <c r="C4703" s="519">
        <v>18800</v>
      </c>
      <c r="D4703" s="519"/>
      <c r="E4703" s="519"/>
      <c r="F4703" s="519"/>
      <c r="G4703" s="519"/>
      <c r="H4703" s="240"/>
      <c r="I4703" s="240"/>
      <c r="J4703" s="117"/>
    </row>
    <row r="4704" spans="1:10" x14ac:dyDescent="0.25">
      <c r="A4704" s="517" t="s">
        <v>1343</v>
      </c>
      <c r="B4704" s="519">
        <v>1</v>
      </c>
      <c r="C4704" s="519">
        <v>18800</v>
      </c>
      <c r="D4704" s="519"/>
      <c r="E4704" s="519"/>
      <c r="F4704" s="519"/>
      <c r="G4704" s="519"/>
      <c r="H4704" s="240"/>
      <c r="I4704" s="240"/>
      <c r="J4704" s="117"/>
    </row>
    <row r="4705" spans="1:10" x14ac:dyDescent="0.25">
      <c r="A4705" s="517" t="s">
        <v>1196</v>
      </c>
      <c r="B4705" s="519">
        <v>1</v>
      </c>
      <c r="C4705" s="519">
        <v>16100</v>
      </c>
      <c r="D4705" s="519"/>
      <c r="E4705" s="519"/>
      <c r="F4705" s="519"/>
      <c r="G4705" s="519"/>
      <c r="H4705" s="240"/>
      <c r="I4705" s="240"/>
      <c r="J4705" s="117"/>
    </row>
    <row r="4706" spans="1:10" x14ac:dyDescent="0.25">
      <c r="A4706" s="517" t="s">
        <v>1424</v>
      </c>
      <c r="B4706" s="519">
        <v>1</v>
      </c>
      <c r="C4706" s="519">
        <v>27500</v>
      </c>
      <c r="D4706" s="519"/>
      <c r="E4706" s="519">
        <v>1</v>
      </c>
      <c r="F4706" s="519">
        <v>4500</v>
      </c>
      <c r="G4706" s="519"/>
      <c r="H4706" s="240"/>
      <c r="I4706" s="240"/>
      <c r="J4706" s="117"/>
    </row>
    <row r="4707" spans="1:10" x14ac:dyDescent="0.25">
      <c r="A4707" s="517" t="s">
        <v>1200</v>
      </c>
      <c r="B4707" s="519">
        <v>1</v>
      </c>
      <c r="C4707" s="519">
        <v>11000</v>
      </c>
      <c r="D4707" s="519"/>
      <c r="E4707" s="519">
        <v>1</v>
      </c>
      <c r="F4707" s="519">
        <v>4000</v>
      </c>
      <c r="G4707" s="519"/>
      <c r="H4707" s="240"/>
      <c r="I4707" s="240"/>
      <c r="J4707" s="117"/>
    </row>
    <row r="4708" spans="1:10" x14ac:dyDescent="0.25">
      <c r="A4708" s="528" t="s">
        <v>1107</v>
      </c>
      <c r="B4708" s="533">
        <v>1</v>
      </c>
      <c r="C4708" s="533">
        <v>16000</v>
      </c>
      <c r="D4708" s="533"/>
      <c r="E4708" s="533">
        <v>1</v>
      </c>
      <c r="F4708" s="533">
        <v>4000</v>
      </c>
      <c r="G4708" s="533"/>
      <c r="H4708" s="530"/>
      <c r="I4708" s="530"/>
      <c r="J4708" s="531"/>
    </row>
    <row r="4709" spans="1:10" x14ac:dyDescent="0.25">
      <c r="A4709" s="528"/>
      <c r="B4709" s="529">
        <f t="shared" ref="B4709:H4709" si="130">SUM(B4698:B4708)</f>
        <v>11</v>
      </c>
      <c r="C4709" s="529">
        <f t="shared" si="130"/>
        <v>205500</v>
      </c>
      <c r="D4709" s="529">
        <f t="shared" si="130"/>
        <v>12100</v>
      </c>
      <c r="E4709" s="529">
        <f t="shared" si="130"/>
        <v>6</v>
      </c>
      <c r="F4709" s="529">
        <f t="shared" si="130"/>
        <v>25000</v>
      </c>
      <c r="G4709" s="529"/>
      <c r="H4709" s="530">
        <f t="shared" si="130"/>
        <v>0</v>
      </c>
      <c r="I4709" s="530"/>
      <c r="J4709" s="531">
        <v>1400</v>
      </c>
    </row>
    <row r="4710" spans="1:10" x14ac:dyDescent="0.25">
      <c r="A4710" s="525"/>
      <c r="B4710" s="365"/>
      <c r="C4710" s="365"/>
      <c r="D4710" s="365"/>
      <c r="E4710" s="365"/>
      <c r="F4710" s="365"/>
      <c r="G4710" s="365"/>
      <c r="H4710" s="365"/>
      <c r="I4710" s="365"/>
      <c r="J4710" s="365"/>
    </row>
    <row r="4711" spans="1:10" x14ac:dyDescent="0.25">
      <c r="A4711" s="525"/>
      <c r="B4711" s="365"/>
      <c r="C4711" s="365"/>
      <c r="D4711" s="365"/>
      <c r="E4711" s="365"/>
      <c r="F4711" s="365"/>
      <c r="G4711" s="365"/>
      <c r="H4711" s="365"/>
      <c r="I4711" s="365"/>
      <c r="J4711" s="365"/>
    </row>
    <row r="4712" spans="1:10" x14ac:dyDescent="0.25">
      <c r="A4712" s="365">
        <v>205500</v>
      </c>
      <c r="B4712" s="492" t="s">
        <v>1800</v>
      </c>
      <c r="C4712" s="2206" t="s">
        <v>1900</v>
      </c>
      <c r="D4712" s="2206"/>
      <c r="E4712" s="2206"/>
      <c r="F4712" s="493"/>
      <c r="G4712" s="493"/>
      <c r="H4712" s="493"/>
      <c r="I4712" s="493"/>
      <c r="J4712" s="493"/>
    </row>
    <row r="4719" spans="1:10" x14ac:dyDescent="0.25">
      <c r="A4719" s="2207" t="s">
        <v>1920</v>
      </c>
      <c r="B4719" s="2208"/>
      <c r="C4719" s="2208"/>
      <c r="D4719" s="2208"/>
      <c r="E4719" s="2208"/>
      <c r="F4719" s="2208"/>
      <c r="G4719" s="2208"/>
      <c r="H4719" s="2208"/>
      <c r="I4719" s="2208"/>
      <c r="J4719" s="2208"/>
    </row>
    <row r="4720" spans="1:10" x14ac:dyDescent="0.25">
      <c r="A4720" s="198" t="s">
        <v>14</v>
      </c>
      <c r="B4720" s="198" t="s">
        <v>5</v>
      </c>
      <c r="C4720" s="198" t="s">
        <v>10</v>
      </c>
      <c r="D4720" s="198" t="s">
        <v>11</v>
      </c>
      <c r="E4720" s="198" t="s">
        <v>753</v>
      </c>
      <c r="F4720" s="198" t="s">
        <v>27</v>
      </c>
      <c r="G4720" s="198"/>
      <c r="H4720" s="140" t="s">
        <v>33</v>
      </c>
      <c r="I4720" s="140"/>
      <c r="J4720" s="198" t="s">
        <v>32</v>
      </c>
    </row>
    <row r="4721" spans="1:10" x14ac:dyDescent="0.25">
      <c r="A4721" s="517" t="s">
        <v>1615</v>
      </c>
      <c r="B4721" s="519">
        <v>2</v>
      </c>
      <c r="C4721" s="519"/>
      <c r="D4721" s="519">
        <v>31000</v>
      </c>
      <c r="E4721" s="519">
        <v>2</v>
      </c>
      <c r="F4721" s="519">
        <v>9000</v>
      </c>
      <c r="G4721" s="519"/>
      <c r="H4721" s="240"/>
      <c r="I4721" s="240"/>
      <c r="J4721" s="117" t="s">
        <v>1088</v>
      </c>
    </row>
    <row r="4722" spans="1:10" x14ac:dyDescent="0.25">
      <c r="A4722" s="517" t="s">
        <v>1683</v>
      </c>
      <c r="B4722" s="519">
        <v>1</v>
      </c>
      <c r="C4722" s="519">
        <v>20600</v>
      </c>
      <c r="D4722" s="519"/>
      <c r="E4722" s="519">
        <v>1</v>
      </c>
      <c r="F4722" s="519">
        <v>5000</v>
      </c>
      <c r="G4722" s="519"/>
      <c r="H4722" s="240"/>
      <c r="I4722" s="240"/>
      <c r="J4722" s="117" t="s">
        <v>1389</v>
      </c>
    </row>
    <row r="4723" spans="1:10" x14ac:dyDescent="0.25">
      <c r="A4723" s="517" t="s">
        <v>1196</v>
      </c>
      <c r="B4723" s="519">
        <v>1</v>
      </c>
      <c r="C4723" s="519">
        <v>16100</v>
      </c>
      <c r="D4723" s="519"/>
      <c r="E4723" s="519"/>
      <c r="F4723" s="519"/>
      <c r="G4723" s="519"/>
      <c r="H4723" s="240">
        <v>1</v>
      </c>
      <c r="I4723" s="240"/>
      <c r="J4723" s="117">
        <v>5000</v>
      </c>
    </row>
    <row r="4724" spans="1:10" x14ac:dyDescent="0.25">
      <c r="A4724" s="517" t="s">
        <v>1447</v>
      </c>
      <c r="B4724" s="519">
        <v>1</v>
      </c>
      <c r="C4724" s="519">
        <v>9800</v>
      </c>
      <c r="D4724" s="519"/>
      <c r="E4724" s="519">
        <v>1</v>
      </c>
      <c r="F4724" s="519">
        <v>4000</v>
      </c>
      <c r="G4724" s="519"/>
      <c r="H4724" s="240">
        <v>1</v>
      </c>
      <c r="I4724" s="240"/>
      <c r="J4724" s="117">
        <v>4500</v>
      </c>
    </row>
    <row r="4725" spans="1:10" x14ac:dyDescent="0.25">
      <c r="A4725" s="517" t="s">
        <v>1467</v>
      </c>
      <c r="B4725" s="519">
        <v>1</v>
      </c>
      <c r="C4725" s="519">
        <v>40000</v>
      </c>
      <c r="D4725" s="519"/>
      <c r="E4725" s="519"/>
      <c r="F4725" s="519"/>
      <c r="G4725" s="519"/>
      <c r="H4725" s="240">
        <v>1</v>
      </c>
      <c r="I4725" s="240"/>
      <c r="J4725" s="117">
        <v>4000</v>
      </c>
    </row>
    <row r="4726" spans="1:10" x14ac:dyDescent="0.25">
      <c r="A4726" s="517" t="s">
        <v>1791</v>
      </c>
      <c r="B4726" s="519">
        <v>1</v>
      </c>
      <c r="C4726" s="519">
        <v>28500</v>
      </c>
      <c r="D4726" s="519"/>
      <c r="E4726" s="519"/>
      <c r="F4726" s="519"/>
      <c r="G4726" s="519"/>
      <c r="H4726" s="240"/>
      <c r="I4726" s="240"/>
      <c r="J4726" s="117" t="s">
        <v>1558</v>
      </c>
    </row>
    <row r="4727" spans="1:10" x14ac:dyDescent="0.25">
      <c r="A4727" s="517" t="s">
        <v>1196</v>
      </c>
      <c r="B4727" s="519">
        <v>1</v>
      </c>
      <c r="C4727" s="519">
        <v>16100</v>
      </c>
      <c r="D4727" s="519"/>
      <c r="E4727" s="519"/>
      <c r="F4727" s="519"/>
      <c r="G4727" s="519"/>
      <c r="H4727" s="240">
        <v>1</v>
      </c>
      <c r="I4727" s="240"/>
      <c r="J4727" s="117">
        <v>4500</v>
      </c>
    </row>
    <row r="4728" spans="1:10" x14ac:dyDescent="0.25">
      <c r="A4728" s="517" t="s">
        <v>1196</v>
      </c>
      <c r="B4728" s="519">
        <v>1</v>
      </c>
      <c r="C4728" s="519">
        <v>12100</v>
      </c>
      <c r="D4728" s="519"/>
      <c r="E4728" s="519">
        <v>1</v>
      </c>
      <c r="F4728" s="519">
        <v>4000</v>
      </c>
      <c r="G4728" s="519"/>
      <c r="H4728" s="240">
        <v>1</v>
      </c>
      <c r="I4728" s="240"/>
      <c r="J4728" s="117">
        <v>4000</v>
      </c>
    </row>
    <row r="4729" spans="1:10" x14ac:dyDescent="0.25">
      <c r="A4729" s="520" t="s">
        <v>1409</v>
      </c>
      <c r="B4729" s="519">
        <v>1</v>
      </c>
      <c r="C4729" s="519">
        <v>14300</v>
      </c>
      <c r="D4729" s="519"/>
      <c r="E4729" s="519">
        <v>1</v>
      </c>
      <c r="F4729" s="519">
        <v>4500</v>
      </c>
      <c r="G4729" s="519"/>
      <c r="H4729" s="240">
        <v>1</v>
      </c>
      <c r="I4729" s="240"/>
      <c r="J4729" s="117">
        <v>4000</v>
      </c>
    </row>
    <row r="4730" spans="1:10" x14ac:dyDescent="0.25">
      <c r="A4730" s="517" t="s">
        <v>1918</v>
      </c>
      <c r="B4730" s="519">
        <v>1</v>
      </c>
      <c r="C4730" s="519"/>
      <c r="D4730" s="519">
        <v>46500</v>
      </c>
      <c r="E4730" s="519"/>
      <c r="F4730" s="519"/>
      <c r="G4730" s="519"/>
      <c r="H4730" s="240"/>
      <c r="I4730" s="240"/>
      <c r="J4730" s="117" t="s">
        <v>1088</v>
      </c>
    </row>
    <row r="4731" spans="1:10" x14ac:dyDescent="0.25">
      <c r="A4731" s="517" t="s">
        <v>1919</v>
      </c>
      <c r="B4731" s="519">
        <v>1</v>
      </c>
      <c r="C4731" s="527"/>
      <c r="D4731" s="519">
        <v>15000</v>
      </c>
      <c r="E4731" s="519"/>
      <c r="F4731" s="519"/>
      <c r="G4731" s="519"/>
      <c r="H4731" s="240"/>
      <c r="I4731" s="240"/>
      <c r="J4731" s="117" t="s">
        <v>1088</v>
      </c>
    </row>
    <row r="4732" spans="1:10" x14ac:dyDescent="0.25">
      <c r="A4732" s="517" t="s">
        <v>1343</v>
      </c>
      <c r="B4732" s="519">
        <v>1</v>
      </c>
      <c r="C4732" s="519">
        <v>14300</v>
      </c>
      <c r="D4732" s="519"/>
      <c r="E4732" s="519">
        <v>1</v>
      </c>
      <c r="F4732" s="519">
        <v>4500</v>
      </c>
      <c r="G4732" s="519"/>
      <c r="H4732" s="240" t="s">
        <v>109</v>
      </c>
      <c r="I4732" s="240"/>
      <c r="J4732" s="117">
        <v>2800</v>
      </c>
    </row>
    <row r="4733" spans="1:10" x14ac:dyDescent="0.25">
      <c r="A4733" s="517" t="s">
        <v>1513</v>
      </c>
      <c r="B4733" s="519">
        <v>2</v>
      </c>
      <c r="C4733" s="519"/>
      <c r="D4733" s="519">
        <v>38500</v>
      </c>
      <c r="E4733" s="519"/>
      <c r="F4733" s="519"/>
      <c r="G4733" s="519"/>
      <c r="H4733" s="240">
        <v>1</v>
      </c>
      <c r="I4733" s="240"/>
      <c r="J4733" s="117">
        <v>4000</v>
      </c>
    </row>
    <row r="4734" spans="1:10" x14ac:dyDescent="0.25">
      <c r="A4734" s="517" t="s">
        <v>1424</v>
      </c>
      <c r="B4734" s="519">
        <v>1</v>
      </c>
      <c r="C4734" s="519"/>
      <c r="D4734" s="519">
        <v>27500</v>
      </c>
      <c r="E4734" s="519">
        <v>1</v>
      </c>
      <c r="F4734" s="519">
        <v>4500</v>
      </c>
      <c r="G4734" s="519"/>
      <c r="H4734" s="240"/>
      <c r="I4734" s="240"/>
      <c r="J4734" s="117" t="s">
        <v>1157</v>
      </c>
    </row>
    <row r="4735" spans="1:10" x14ac:dyDescent="0.25">
      <c r="A4735" s="528" t="s">
        <v>1107</v>
      </c>
      <c r="B4735" s="533">
        <v>1</v>
      </c>
      <c r="C4735" s="533"/>
      <c r="D4735" s="533">
        <v>15500</v>
      </c>
      <c r="E4735" s="533"/>
      <c r="F4735" s="533"/>
      <c r="G4735" s="533"/>
      <c r="H4735" s="530"/>
      <c r="I4735" s="530"/>
      <c r="J4735" s="534" t="s">
        <v>1088</v>
      </c>
    </row>
    <row r="4736" spans="1:10" x14ac:dyDescent="0.25">
      <c r="A4736" s="528"/>
      <c r="B4736" s="529">
        <f>SUM(B4721:B4735)</f>
        <v>17</v>
      </c>
      <c r="C4736" s="529">
        <f>SUM(C4721:C4735)</f>
        <v>171800</v>
      </c>
      <c r="D4736" s="529">
        <f>SUM(D4721:D4735)</f>
        <v>174000</v>
      </c>
      <c r="E4736" s="529">
        <f>SUM(E4721:E4735)</f>
        <v>8</v>
      </c>
      <c r="F4736" s="529">
        <f>SUM(F4721:F4735)</f>
        <v>35500</v>
      </c>
      <c r="G4736" s="529"/>
      <c r="H4736" s="530">
        <f>SUM(H4721:H4735)</f>
        <v>7</v>
      </c>
      <c r="I4736" s="530"/>
      <c r="J4736" s="531">
        <v>32800</v>
      </c>
    </row>
    <row r="4737" spans="1:10" x14ac:dyDescent="0.25">
      <c r="A4737" s="525"/>
      <c r="B4737" s="365"/>
      <c r="C4737" s="365"/>
      <c r="D4737" s="365"/>
      <c r="E4737" s="365"/>
      <c r="F4737" s="365"/>
      <c r="G4737" s="365"/>
      <c r="H4737" s="365"/>
      <c r="I4737" s="365"/>
      <c r="J4737" s="365"/>
    </row>
    <row r="4738" spans="1:10" x14ac:dyDescent="0.25">
      <c r="A4738" s="525"/>
      <c r="B4738" s="365"/>
      <c r="C4738" s="365"/>
      <c r="D4738" s="365"/>
      <c r="E4738" s="365"/>
      <c r="F4738" s="365"/>
      <c r="G4738" s="365"/>
      <c r="H4738" s="365"/>
      <c r="I4738" s="365"/>
      <c r="J4738" s="365"/>
    </row>
    <row r="4739" spans="1:10" x14ac:dyDescent="0.25">
      <c r="A4739" s="365">
        <v>171800</v>
      </c>
      <c r="B4739" s="492" t="s">
        <v>1800</v>
      </c>
      <c r="C4739" s="2206" t="s">
        <v>1900</v>
      </c>
      <c r="D4739" s="2206"/>
      <c r="E4739" s="2206"/>
      <c r="F4739" s="493"/>
      <c r="G4739" s="493"/>
      <c r="H4739" s="493"/>
      <c r="I4739" s="493"/>
      <c r="J4739" s="493"/>
    </row>
    <row r="4747" spans="1:10" x14ac:dyDescent="0.25">
      <c r="A4747" s="2207" t="s">
        <v>1921</v>
      </c>
      <c r="B4747" s="2208"/>
      <c r="C4747" s="2208"/>
      <c r="D4747" s="2208"/>
      <c r="E4747" s="2208"/>
      <c r="F4747" s="2208"/>
      <c r="G4747" s="2208"/>
      <c r="H4747" s="2208"/>
      <c r="I4747" s="2208"/>
      <c r="J4747" s="2208"/>
    </row>
    <row r="4748" spans="1:10" x14ac:dyDescent="0.25">
      <c r="A4748" s="198" t="s">
        <v>14</v>
      </c>
      <c r="B4748" s="198" t="s">
        <v>5</v>
      </c>
      <c r="C4748" s="198" t="s">
        <v>10</v>
      </c>
      <c r="D4748" s="198" t="s">
        <v>11</v>
      </c>
      <c r="E4748" s="198" t="s">
        <v>753</v>
      </c>
      <c r="F4748" s="198" t="s">
        <v>27</v>
      </c>
      <c r="G4748" s="198"/>
      <c r="H4748" s="140" t="s">
        <v>33</v>
      </c>
      <c r="I4748" s="140"/>
      <c r="J4748" s="198" t="s">
        <v>32</v>
      </c>
    </row>
    <row r="4749" spans="1:10" x14ac:dyDescent="0.25">
      <c r="A4749" s="517" t="s">
        <v>1549</v>
      </c>
      <c r="B4749" s="519">
        <v>1</v>
      </c>
      <c r="C4749" s="519">
        <v>9800</v>
      </c>
      <c r="D4749" s="519"/>
      <c r="E4749" s="519">
        <v>1</v>
      </c>
      <c r="F4749" s="519">
        <v>4000</v>
      </c>
      <c r="G4749" s="519"/>
      <c r="H4749" s="240" t="s">
        <v>109</v>
      </c>
      <c r="I4749" s="240"/>
      <c r="J4749" s="117">
        <v>2100</v>
      </c>
    </row>
    <row r="4750" spans="1:10" x14ac:dyDescent="0.25">
      <c r="A4750" s="517" t="s">
        <v>1107</v>
      </c>
      <c r="B4750" s="519">
        <v>1</v>
      </c>
      <c r="C4750" s="519">
        <v>11100</v>
      </c>
      <c r="D4750" s="519"/>
      <c r="E4750" s="519">
        <v>1</v>
      </c>
      <c r="F4750" s="519">
        <v>4500</v>
      </c>
      <c r="G4750" s="519"/>
      <c r="H4750" s="240"/>
      <c r="I4750" s="240"/>
      <c r="J4750" s="117" t="s">
        <v>1922</v>
      </c>
    </row>
    <row r="4751" spans="1:10" x14ac:dyDescent="0.25">
      <c r="A4751" s="517" t="s">
        <v>1923</v>
      </c>
      <c r="B4751" s="519">
        <v>2</v>
      </c>
      <c r="C4751" s="519">
        <v>228000</v>
      </c>
      <c r="D4751" s="519"/>
      <c r="E4751" s="519"/>
      <c r="F4751" s="519"/>
      <c r="G4751" s="519"/>
      <c r="H4751" s="240">
        <v>1</v>
      </c>
      <c r="I4751" s="240"/>
      <c r="J4751" s="117" t="s">
        <v>447</v>
      </c>
    </row>
    <row r="4752" spans="1:10" x14ac:dyDescent="0.25">
      <c r="A4752" s="517" t="s">
        <v>1924</v>
      </c>
      <c r="B4752" s="519">
        <v>4</v>
      </c>
      <c r="C4752" s="519">
        <v>342000</v>
      </c>
      <c r="D4752" s="519"/>
      <c r="E4752" s="519"/>
      <c r="F4752" s="519"/>
      <c r="G4752" s="519"/>
      <c r="H4752" s="240"/>
      <c r="I4752" s="240"/>
      <c r="J4752" s="117" t="s">
        <v>1577</v>
      </c>
    </row>
    <row r="4753" spans="1:10" x14ac:dyDescent="0.25">
      <c r="A4753" s="517" t="s">
        <v>143</v>
      </c>
      <c r="B4753" s="519">
        <v>2</v>
      </c>
      <c r="C4753" s="519">
        <v>160000</v>
      </c>
      <c r="D4753" s="519"/>
      <c r="E4753" s="519"/>
      <c r="F4753" s="519"/>
      <c r="G4753" s="519"/>
      <c r="H4753" s="240">
        <v>2</v>
      </c>
      <c r="I4753" s="240"/>
      <c r="J4753" s="117">
        <v>9000</v>
      </c>
    </row>
    <row r="4754" spans="1:10" x14ac:dyDescent="0.25">
      <c r="A4754" s="528"/>
      <c r="B4754" s="529">
        <f t="shared" ref="B4754:H4754" si="131">SUM(B4749:B4753)</f>
        <v>10</v>
      </c>
      <c r="C4754" s="529">
        <f t="shared" si="131"/>
        <v>750900</v>
      </c>
      <c r="D4754" s="529">
        <f t="shared" si="131"/>
        <v>0</v>
      </c>
      <c r="E4754" s="529">
        <f t="shared" si="131"/>
        <v>2</v>
      </c>
      <c r="F4754" s="529">
        <f t="shared" si="131"/>
        <v>8500</v>
      </c>
      <c r="G4754" s="529"/>
      <c r="H4754" s="530">
        <f t="shared" si="131"/>
        <v>3</v>
      </c>
      <c r="I4754" s="530"/>
      <c r="J4754" s="531">
        <v>16100</v>
      </c>
    </row>
    <row r="4755" spans="1:10" x14ac:dyDescent="0.25">
      <c r="A4755" s="525"/>
      <c r="B4755" s="365"/>
      <c r="C4755" s="365"/>
      <c r="D4755" s="365"/>
      <c r="E4755" s="365"/>
      <c r="F4755" s="365"/>
      <c r="G4755" s="365"/>
      <c r="H4755" s="365"/>
      <c r="I4755" s="365"/>
      <c r="J4755" s="365"/>
    </row>
    <row r="4756" spans="1:10" x14ac:dyDescent="0.25">
      <c r="A4756" s="525"/>
      <c r="B4756" s="365"/>
      <c r="C4756" s="365"/>
      <c r="D4756" s="365"/>
      <c r="E4756" s="365"/>
      <c r="F4756" s="365"/>
      <c r="G4756" s="365"/>
      <c r="H4756" s="365"/>
      <c r="I4756" s="365"/>
      <c r="J4756" s="365"/>
    </row>
    <row r="4757" spans="1:10" x14ac:dyDescent="0.25">
      <c r="A4757" s="365">
        <v>750900</v>
      </c>
      <c r="B4757" s="492" t="s">
        <v>1800</v>
      </c>
      <c r="C4757" s="2206" t="s">
        <v>1900</v>
      </c>
      <c r="D4757" s="2206"/>
      <c r="E4757" s="2206"/>
      <c r="F4757" s="493"/>
      <c r="G4757" s="493"/>
      <c r="H4757" s="493"/>
      <c r="I4757" s="493"/>
      <c r="J4757" s="493"/>
    </row>
    <row r="4762" spans="1:10" x14ac:dyDescent="0.25">
      <c r="A4762" s="2207" t="s">
        <v>1925</v>
      </c>
      <c r="B4762" s="2208"/>
      <c r="C4762" s="2208"/>
      <c r="D4762" s="2208"/>
      <c r="E4762" s="2208"/>
      <c r="F4762" s="2208"/>
      <c r="G4762" s="2208"/>
      <c r="H4762" s="2208"/>
      <c r="I4762" s="2208"/>
      <c r="J4762" s="2208"/>
    </row>
    <row r="4763" spans="1:10" x14ac:dyDescent="0.25">
      <c r="A4763" s="198" t="s">
        <v>14</v>
      </c>
      <c r="B4763" s="198" t="s">
        <v>5</v>
      </c>
      <c r="C4763" s="198" t="s">
        <v>10</v>
      </c>
      <c r="D4763" s="198" t="s">
        <v>11</v>
      </c>
      <c r="E4763" s="198" t="s">
        <v>753</v>
      </c>
      <c r="F4763" s="198" t="s">
        <v>27</v>
      </c>
      <c r="G4763" s="198"/>
      <c r="H4763" s="140" t="s">
        <v>33</v>
      </c>
      <c r="I4763" s="140"/>
      <c r="J4763" s="198" t="s">
        <v>32</v>
      </c>
    </row>
    <row r="4764" spans="1:10" x14ac:dyDescent="0.25">
      <c r="A4764" s="517" t="s">
        <v>1107</v>
      </c>
      <c r="B4764" s="519">
        <v>1</v>
      </c>
      <c r="C4764" s="519"/>
      <c r="D4764" s="519">
        <v>20000</v>
      </c>
      <c r="E4764" s="519"/>
      <c r="F4764" s="519"/>
      <c r="G4764" s="519"/>
      <c r="H4764" s="240"/>
      <c r="I4764" s="240"/>
      <c r="J4764" s="117" t="s">
        <v>1088</v>
      </c>
    </row>
    <row r="4765" spans="1:10" x14ac:dyDescent="0.25">
      <c r="A4765" s="517" t="s">
        <v>1343</v>
      </c>
      <c r="B4765" s="519">
        <v>1</v>
      </c>
      <c r="C4765" s="519">
        <v>14800</v>
      </c>
      <c r="D4765" s="519"/>
      <c r="E4765" s="519">
        <v>1</v>
      </c>
      <c r="F4765" s="519">
        <v>4000</v>
      </c>
      <c r="G4765" s="519"/>
      <c r="H4765" s="240" t="s">
        <v>109</v>
      </c>
      <c r="I4765" s="240"/>
      <c r="J4765" s="117">
        <v>2100</v>
      </c>
    </row>
    <row r="4766" spans="1:10" x14ac:dyDescent="0.25">
      <c r="A4766" s="517" t="s">
        <v>1926</v>
      </c>
      <c r="B4766" s="519">
        <v>1</v>
      </c>
      <c r="C4766" s="519">
        <v>19000</v>
      </c>
      <c r="D4766" s="519"/>
      <c r="E4766" s="519">
        <v>1</v>
      </c>
      <c r="F4766" s="519">
        <v>4000</v>
      </c>
      <c r="G4766" s="519"/>
      <c r="H4766" s="240">
        <v>1</v>
      </c>
      <c r="I4766" s="240"/>
      <c r="J4766" s="117">
        <v>4000</v>
      </c>
    </row>
    <row r="4767" spans="1:10" x14ac:dyDescent="0.25">
      <c r="A4767" s="517" t="s">
        <v>1927</v>
      </c>
      <c r="B4767" s="519">
        <v>1</v>
      </c>
      <c r="C4767" s="519">
        <v>47600</v>
      </c>
      <c r="D4767" s="519"/>
      <c r="E4767" s="519"/>
      <c r="F4767" s="519"/>
      <c r="G4767" s="519"/>
      <c r="H4767" s="240"/>
      <c r="I4767" s="240"/>
      <c r="J4767" s="117"/>
    </row>
    <row r="4768" spans="1:10" x14ac:dyDescent="0.25">
      <c r="A4768" s="517" t="s">
        <v>1487</v>
      </c>
      <c r="B4768" s="519">
        <v>2</v>
      </c>
      <c r="C4768" s="519"/>
      <c r="D4768" s="519">
        <v>98000</v>
      </c>
      <c r="E4768" s="519"/>
      <c r="F4768" s="519"/>
      <c r="G4768" s="519"/>
      <c r="H4768" s="240"/>
      <c r="I4768" s="240"/>
      <c r="J4768" s="117" t="s">
        <v>1088</v>
      </c>
    </row>
    <row r="4769" spans="1:10" x14ac:dyDescent="0.25">
      <c r="A4769" s="517" t="s">
        <v>1200</v>
      </c>
      <c r="B4769" s="519">
        <v>1</v>
      </c>
      <c r="C4769" s="519"/>
      <c r="D4769" s="519">
        <v>15000</v>
      </c>
      <c r="E4769" s="519"/>
      <c r="F4769" s="519"/>
      <c r="G4769" s="519"/>
      <c r="H4769" s="240"/>
      <c r="I4769" s="240"/>
      <c r="J4769" s="117" t="s">
        <v>1976</v>
      </c>
    </row>
    <row r="4770" spans="1:10" x14ac:dyDescent="0.25">
      <c r="A4770" s="517" t="s">
        <v>1475</v>
      </c>
      <c r="B4770" s="519">
        <v>1</v>
      </c>
      <c r="C4770" s="519">
        <v>900</v>
      </c>
      <c r="D4770" s="519">
        <v>38100</v>
      </c>
      <c r="E4770" s="519"/>
      <c r="F4770" s="519"/>
      <c r="G4770" s="519"/>
      <c r="H4770" s="240"/>
      <c r="I4770" s="240"/>
      <c r="J4770" s="117" t="s">
        <v>1975</v>
      </c>
    </row>
    <row r="4771" spans="1:10" x14ac:dyDescent="0.25">
      <c r="A4771" s="517" t="s">
        <v>1592</v>
      </c>
      <c r="B4771" s="519">
        <v>1</v>
      </c>
      <c r="C4771" s="519"/>
      <c r="D4771" s="519">
        <v>17900</v>
      </c>
      <c r="E4771" s="519"/>
      <c r="F4771" s="519"/>
      <c r="G4771" s="519"/>
      <c r="H4771" s="240"/>
      <c r="I4771" s="240"/>
      <c r="J4771" s="117" t="s">
        <v>1976</v>
      </c>
    </row>
    <row r="4772" spans="1:10" x14ac:dyDescent="0.25">
      <c r="A4772" s="520" t="s">
        <v>1480</v>
      </c>
      <c r="B4772" s="519">
        <v>2</v>
      </c>
      <c r="C4772" s="519"/>
      <c r="D4772" s="519">
        <v>170000</v>
      </c>
      <c r="E4772" s="519"/>
      <c r="F4772" s="519"/>
      <c r="G4772" s="519"/>
      <c r="H4772" s="240"/>
      <c r="I4772" s="240"/>
      <c r="J4772" s="117"/>
    </row>
    <row r="4773" spans="1:10" x14ac:dyDescent="0.25">
      <c r="A4773" s="517" t="s">
        <v>1541</v>
      </c>
      <c r="B4773" s="519">
        <v>2</v>
      </c>
      <c r="C4773" s="519"/>
      <c r="D4773" s="519">
        <v>116000</v>
      </c>
      <c r="E4773" s="519"/>
      <c r="F4773" s="519"/>
      <c r="G4773" s="519"/>
      <c r="H4773" s="240"/>
      <c r="I4773" s="240"/>
      <c r="J4773" s="117"/>
    </row>
    <row r="4774" spans="1:10" x14ac:dyDescent="0.25">
      <c r="A4774" s="517" t="s">
        <v>1343</v>
      </c>
      <c r="B4774" s="519">
        <v>1</v>
      </c>
      <c r="C4774" s="527"/>
      <c r="D4774" s="519">
        <v>15500</v>
      </c>
      <c r="E4774" s="519">
        <v>1</v>
      </c>
      <c r="F4774" s="519">
        <v>4500</v>
      </c>
      <c r="G4774" s="519"/>
      <c r="H4774" s="240"/>
      <c r="I4774" s="240"/>
      <c r="J4774" s="117" t="s">
        <v>1088</v>
      </c>
    </row>
    <row r="4775" spans="1:10" x14ac:dyDescent="0.25">
      <c r="A4775" s="517" t="s">
        <v>1674</v>
      </c>
      <c r="B4775" s="519">
        <v>1</v>
      </c>
      <c r="C4775" s="519">
        <v>26900</v>
      </c>
      <c r="D4775" s="519"/>
      <c r="E4775" s="519"/>
      <c r="F4775" s="519"/>
      <c r="G4775" s="519"/>
      <c r="H4775" s="240"/>
      <c r="I4775" s="240"/>
      <c r="J4775" s="117"/>
    </row>
    <row r="4776" spans="1:10" x14ac:dyDescent="0.25">
      <c r="A4776" s="517" t="s">
        <v>1660</v>
      </c>
      <c r="B4776" s="519">
        <v>1</v>
      </c>
      <c r="C4776" s="519"/>
      <c r="D4776" s="519">
        <v>15000</v>
      </c>
      <c r="E4776" s="519"/>
      <c r="F4776" s="519"/>
      <c r="G4776" s="519"/>
      <c r="H4776" s="240"/>
      <c r="I4776" s="240"/>
      <c r="J4776" s="117" t="s">
        <v>1157</v>
      </c>
    </row>
    <row r="4777" spans="1:10" x14ac:dyDescent="0.25">
      <c r="A4777" s="517" t="s">
        <v>1200</v>
      </c>
      <c r="B4777" s="519">
        <v>1</v>
      </c>
      <c r="C4777" s="519">
        <v>11000</v>
      </c>
      <c r="D4777" s="519"/>
      <c r="E4777" s="519">
        <v>1</v>
      </c>
      <c r="F4777" s="519">
        <v>4000</v>
      </c>
      <c r="G4777" s="519"/>
      <c r="H4777" s="240"/>
      <c r="I4777" s="240"/>
      <c r="J4777" s="117"/>
    </row>
    <row r="4778" spans="1:10" x14ac:dyDescent="0.25">
      <c r="A4778" s="517" t="s">
        <v>1107</v>
      </c>
      <c r="B4778" s="519">
        <v>1</v>
      </c>
      <c r="C4778" s="519">
        <v>15500</v>
      </c>
      <c r="D4778" s="519"/>
      <c r="E4778" s="519">
        <v>1</v>
      </c>
      <c r="F4778" s="519">
        <v>4500</v>
      </c>
      <c r="G4778" s="519"/>
      <c r="H4778" s="240"/>
      <c r="I4778" s="240"/>
      <c r="J4778" s="117"/>
    </row>
    <row r="4779" spans="1:10" x14ac:dyDescent="0.25">
      <c r="A4779" s="528" t="s">
        <v>1107</v>
      </c>
      <c r="B4779" s="533">
        <v>1</v>
      </c>
      <c r="C4779" s="533">
        <v>20000</v>
      </c>
      <c r="D4779" s="529"/>
      <c r="E4779" s="529"/>
      <c r="F4779" s="529"/>
      <c r="G4779" s="529"/>
      <c r="H4779" s="530"/>
      <c r="I4779" s="530"/>
      <c r="J4779" s="531"/>
    </row>
    <row r="4780" spans="1:10" x14ac:dyDescent="0.25">
      <c r="A4780" s="528" t="s">
        <v>1928</v>
      </c>
      <c r="B4780" s="533">
        <v>1</v>
      </c>
      <c r="C4780" s="533">
        <v>20000</v>
      </c>
      <c r="D4780" s="533"/>
      <c r="E4780" s="533">
        <v>1</v>
      </c>
      <c r="F4780" s="533">
        <v>4000</v>
      </c>
      <c r="G4780" s="533"/>
      <c r="H4780" s="530"/>
      <c r="I4780" s="530"/>
      <c r="J4780" s="531"/>
    </row>
    <row r="4781" spans="1:10" x14ac:dyDescent="0.25">
      <c r="A4781" s="528" t="s">
        <v>1096</v>
      </c>
      <c r="B4781" s="533">
        <v>1</v>
      </c>
      <c r="C4781" s="533">
        <v>50000</v>
      </c>
      <c r="D4781" s="533"/>
      <c r="E4781" s="533"/>
      <c r="F4781" s="533"/>
      <c r="G4781" s="533"/>
      <c r="H4781" s="530"/>
      <c r="I4781" s="530"/>
      <c r="J4781" s="531"/>
    </row>
    <row r="4782" spans="1:10" x14ac:dyDescent="0.25">
      <c r="A4782" s="528" t="s">
        <v>1473</v>
      </c>
      <c r="B4782" s="533">
        <v>1</v>
      </c>
      <c r="C4782" s="533">
        <v>12500</v>
      </c>
      <c r="D4782" s="533"/>
      <c r="E4782" s="533">
        <v>1</v>
      </c>
      <c r="F4782" s="533">
        <v>4000</v>
      </c>
      <c r="G4782" s="533"/>
      <c r="H4782" s="530"/>
      <c r="I4782" s="530"/>
      <c r="J4782" s="531"/>
    </row>
    <row r="4783" spans="1:10" x14ac:dyDescent="0.25">
      <c r="A4783" s="528" t="s">
        <v>1107</v>
      </c>
      <c r="B4783" s="533">
        <v>1</v>
      </c>
      <c r="C4783" s="533"/>
      <c r="D4783" s="533"/>
      <c r="E4783" s="533"/>
      <c r="F4783" s="533"/>
      <c r="G4783" s="533"/>
      <c r="H4783" s="530"/>
      <c r="I4783" s="530"/>
      <c r="J4783" s="534" t="s">
        <v>1929</v>
      </c>
    </row>
    <row r="4784" spans="1:10" x14ac:dyDescent="0.25">
      <c r="A4784" s="528" t="s">
        <v>1930</v>
      </c>
      <c r="B4784" s="533">
        <v>2</v>
      </c>
      <c r="C4784" s="533"/>
      <c r="D4784" s="533">
        <v>1080</v>
      </c>
      <c r="E4784" s="533"/>
      <c r="F4784" s="533"/>
      <c r="G4784" s="533"/>
      <c r="H4784" s="530"/>
      <c r="I4784" s="530"/>
      <c r="J4784" s="534" t="s">
        <v>1088</v>
      </c>
    </row>
    <row r="4785" spans="1:10" x14ac:dyDescent="0.25">
      <c r="A4785" s="528"/>
      <c r="B4785" s="533"/>
      <c r="C4785" s="533"/>
      <c r="D4785" s="533"/>
      <c r="E4785" s="533"/>
      <c r="F4785" s="533"/>
      <c r="G4785" s="533"/>
      <c r="H4785" s="530"/>
      <c r="I4785" s="530"/>
      <c r="J4785" s="531"/>
    </row>
    <row r="4786" spans="1:10" x14ac:dyDescent="0.25">
      <c r="A4786" s="528"/>
      <c r="B4786" s="529">
        <f t="shared" ref="B4786:H4786" si="132">SUM(B4764:B4785)</f>
        <v>25</v>
      </c>
      <c r="C4786" s="529">
        <f t="shared" si="132"/>
        <v>238200</v>
      </c>
      <c r="D4786" s="529">
        <f t="shared" si="132"/>
        <v>506580</v>
      </c>
      <c r="E4786" s="529">
        <f t="shared" si="132"/>
        <v>7</v>
      </c>
      <c r="F4786" s="529">
        <f t="shared" si="132"/>
        <v>29000</v>
      </c>
      <c r="G4786" s="529"/>
      <c r="H4786" s="530">
        <f t="shared" si="132"/>
        <v>1</v>
      </c>
      <c r="I4786" s="530"/>
      <c r="J4786" s="531">
        <v>6100</v>
      </c>
    </row>
    <row r="4787" spans="1:10" x14ac:dyDescent="0.25">
      <c r="A4787" s="525"/>
      <c r="B4787" s="365"/>
      <c r="C4787" s="365"/>
      <c r="D4787" s="365"/>
      <c r="E4787" s="365"/>
      <c r="F4787" s="365"/>
      <c r="G4787" s="365"/>
      <c r="H4787" s="365"/>
      <c r="I4787" s="365"/>
      <c r="J4787" s="365"/>
    </row>
    <row r="4788" spans="1:10" x14ac:dyDescent="0.25">
      <c r="A4788" s="525"/>
      <c r="B4788" s="365"/>
      <c r="C4788" s="365"/>
      <c r="D4788" s="365"/>
      <c r="E4788" s="365"/>
      <c r="F4788" s="365"/>
      <c r="G4788" s="365"/>
      <c r="H4788" s="365"/>
      <c r="I4788" s="365"/>
      <c r="J4788" s="365"/>
    </row>
    <row r="4789" spans="1:10" x14ac:dyDescent="0.25">
      <c r="A4789" s="365">
        <v>238300</v>
      </c>
      <c r="B4789" s="492" t="s">
        <v>1800</v>
      </c>
      <c r="C4789" s="2206" t="s">
        <v>1900</v>
      </c>
      <c r="D4789" s="2206"/>
      <c r="E4789" s="2206"/>
      <c r="F4789" s="493"/>
      <c r="G4789" s="493"/>
      <c r="H4789" s="493"/>
      <c r="I4789" s="493"/>
      <c r="J4789" s="493"/>
    </row>
    <row r="4793" spans="1:10" x14ac:dyDescent="0.25">
      <c r="A4793" s="2207" t="s">
        <v>1931</v>
      </c>
      <c r="B4793" s="2208"/>
      <c r="C4793" s="2208"/>
      <c r="D4793" s="2208"/>
      <c r="E4793" s="2208"/>
      <c r="F4793" s="2208"/>
      <c r="G4793" s="2208"/>
      <c r="H4793" s="2208"/>
      <c r="I4793" s="2208"/>
      <c r="J4793" s="2208"/>
    </row>
    <row r="4794" spans="1:10" x14ac:dyDescent="0.25">
      <c r="A4794" s="198" t="s">
        <v>14</v>
      </c>
      <c r="B4794" s="198" t="s">
        <v>5</v>
      </c>
      <c r="C4794" s="198" t="s">
        <v>10</v>
      </c>
      <c r="D4794" s="198" t="s">
        <v>11</v>
      </c>
      <c r="E4794" s="198" t="s">
        <v>753</v>
      </c>
      <c r="F4794" s="198" t="s">
        <v>27</v>
      </c>
      <c r="G4794" s="198"/>
      <c r="H4794" s="140" t="s">
        <v>33</v>
      </c>
      <c r="I4794" s="140"/>
      <c r="J4794" s="198" t="s">
        <v>32</v>
      </c>
    </row>
    <row r="4795" spans="1:10" x14ac:dyDescent="0.25">
      <c r="A4795" s="517" t="s">
        <v>1490</v>
      </c>
      <c r="B4795" s="519">
        <v>1</v>
      </c>
      <c r="C4795" s="519">
        <v>27000</v>
      </c>
      <c r="D4795" s="519"/>
      <c r="E4795" s="519"/>
      <c r="F4795" s="519"/>
      <c r="G4795" s="519"/>
      <c r="H4795" s="240"/>
      <c r="I4795" s="240"/>
      <c r="J4795" s="117" t="s">
        <v>1088</v>
      </c>
    </row>
    <row r="4796" spans="1:10" x14ac:dyDescent="0.25">
      <c r="A4796" s="517" t="s">
        <v>1502</v>
      </c>
      <c r="B4796" s="519">
        <v>1</v>
      </c>
      <c r="C4796" s="519"/>
      <c r="D4796" s="519">
        <v>16100</v>
      </c>
      <c r="E4796" s="519"/>
      <c r="F4796" s="519"/>
      <c r="G4796" s="519"/>
      <c r="H4796" s="240"/>
      <c r="I4796" s="240"/>
      <c r="J4796" s="117" t="s">
        <v>1157</v>
      </c>
    </row>
    <row r="4797" spans="1:10" x14ac:dyDescent="0.25">
      <c r="A4797" s="517" t="s">
        <v>1343</v>
      </c>
      <c r="B4797" s="519">
        <v>1</v>
      </c>
      <c r="C4797" s="519">
        <v>14300</v>
      </c>
      <c r="D4797" s="519"/>
      <c r="E4797" s="519">
        <v>1</v>
      </c>
      <c r="F4797" s="519">
        <v>4500</v>
      </c>
      <c r="G4797" s="519"/>
      <c r="H4797" s="240" t="s">
        <v>109</v>
      </c>
      <c r="I4797" s="240"/>
      <c r="J4797" s="117">
        <v>1400</v>
      </c>
    </row>
    <row r="4798" spans="1:10" x14ac:dyDescent="0.25">
      <c r="A4798" s="517" t="s">
        <v>1932</v>
      </c>
      <c r="B4798" s="519">
        <v>1</v>
      </c>
      <c r="C4798" s="519">
        <v>16000</v>
      </c>
      <c r="D4798" s="519"/>
      <c r="E4798" s="519">
        <v>1</v>
      </c>
      <c r="F4798" s="519">
        <v>4000</v>
      </c>
      <c r="G4798" s="519"/>
      <c r="H4798" s="240">
        <v>1</v>
      </c>
      <c r="I4798" s="240"/>
      <c r="J4798" s="117">
        <v>4000</v>
      </c>
    </row>
    <row r="4799" spans="1:10" x14ac:dyDescent="0.25">
      <c r="A4799" s="517" t="s">
        <v>1927</v>
      </c>
      <c r="B4799" s="519">
        <v>1</v>
      </c>
      <c r="C4799" s="519">
        <v>30500</v>
      </c>
      <c r="D4799" s="519"/>
      <c r="E4799" s="519">
        <v>1</v>
      </c>
      <c r="F4799" s="519">
        <v>4500</v>
      </c>
      <c r="G4799" s="519"/>
      <c r="H4799" s="240"/>
      <c r="I4799" s="240"/>
      <c r="J4799" s="117"/>
    </row>
    <row r="4800" spans="1:10" x14ac:dyDescent="0.25">
      <c r="A4800" s="517" t="s">
        <v>1424</v>
      </c>
      <c r="B4800" s="519">
        <v>1</v>
      </c>
      <c r="C4800" s="519"/>
      <c r="D4800" s="519">
        <v>27500</v>
      </c>
      <c r="E4800" s="519">
        <v>1</v>
      </c>
      <c r="F4800" s="519">
        <v>4500</v>
      </c>
      <c r="G4800" s="519"/>
      <c r="H4800" s="240"/>
      <c r="I4800" s="240"/>
      <c r="J4800" s="117" t="s">
        <v>1088</v>
      </c>
    </row>
    <row r="4801" spans="1:10" x14ac:dyDescent="0.25">
      <c r="A4801" s="517" t="s">
        <v>1200</v>
      </c>
      <c r="B4801" s="519">
        <v>1</v>
      </c>
      <c r="C4801" s="519">
        <v>11000</v>
      </c>
      <c r="D4801" s="519"/>
      <c r="E4801" s="519">
        <v>1</v>
      </c>
      <c r="F4801" s="519">
        <v>4000</v>
      </c>
      <c r="G4801" s="519"/>
      <c r="H4801" s="240"/>
      <c r="I4801" s="240"/>
      <c r="J4801" s="117"/>
    </row>
    <row r="4802" spans="1:10" x14ac:dyDescent="0.25">
      <c r="A4802" s="517" t="s">
        <v>143</v>
      </c>
      <c r="B4802" s="519">
        <v>2</v>
      </c>
      <c r="C4802" s="519">
        <v>160000</v>
      </c>
      <c r="D4802" s="519"/>
      <c r="E4802" s="519"/>
      <c r="F4802" s="519"/>
      <c r="G4802" s="519"/>
      <c r="H4802" s="240"/>
      <c r="I4802" s="240"/>
      <c r="J4802" s="117"/>
    </row>
    <row r="4803" spans="1:10" x14ac:dyDescent="0.25">
      <c r="A4803" s="520" t="s">
        <v>1196</v>
      </c>
      <c r="B4803" s="519">
        <v>1</v>
      </c>
      <c r="C4803" s="519"/>
      <c r="D4803" s="519">
        <v>12100</v>
      </c>
      <c r="E4803" s="519">
        <v>1</v>
      </c>
      <c r="F4803" s="519">
        <v>4000</v>
      </c>
      <c r="G4803" s="519"/>
      <c r="H4803" s="240"/>
      <c r="I4803" s="240"/>
      <c r="J4803" s="117"/>
    </row>
    <row r="4804" spans="1:10" x14ac:dyDescent="0.25">
      <c r="A4804" s="517" t="s">
        <v>1933</v>
      </c>
      <c r="B4804" s="519">
        <v>1</v>
      </c>
      <c r="C4804" s="519">
        <v>38000</v>
      </c>
      <c r="D4804" s="519"/>
      <c r="E4804" s="519">
        <v>1</v>
      </c>
      <c r="F4804" s="519">
        <v>4500</v>
      </c>
      <c r="G4804" s="519"/>
      <c r="H4804" s="240"/>
      <c r="I4804" s="240"/>
      <c r="J4804" s="117"/>
    </row>
    <row r="4805" spans="1:10" x14ac:dyDescent="0.25">
      <c r="A4805" s="517" t="s">
        <v>1934</v>
      </c>
      <c r="B4805" s="519">
        <v>1</v>
      </c>
      <c r="C4805" s="527">
        <v>13800</v>
      </c>
      <c r="D4805" s="519"/>
      <c r="E4805" s="519">
        <v>1</v>
      </c>
      <c r="F4805" s="519">
        <v>5000</v>
      </c>
      <c r="G4805" s="519"/>
      <c r="H4805" s="240"/>
      <c r="I4805" s="240"/>
      <c r="J4805" s="117"/>
    </row>
    <row r="4806" spans="1:10" x14ac:dyDescent="0.25">
      <c r="A4806" s="517" t="s">
        <v>1914</v>
      </c>
      <c r="B4806" s="519">
        <v>1</v>
      </c>
      <c r="C4806" s="519">
        <v>37700</v>
      </c>
      <c r="D4806" s="519"/>
      <c r="E4806" s="519">
        <v>1</v>
      </c>
      <c r="F4806" s="519">
        <v>5000</v>
      </c>
      <c r="G4806" s="519"/>
      <c r="H4806" s="240"/>
      <c r="I4806" s="240"/>
      <c r="J4806" s="117"/>
    </row>
    <row r="4807" spans="1:10" x14ac:dyDescent="0.25">
      <c r="A4807" s="517" t="s">
        <v>1935</v>
      </c>
      <c r="B4807" s="519">
        <v>1</v>
      </c>
      <c r="C4807" s="519"/>
      <c r="D4807" s="519">
        <v>50000</v>
      </c>
      <c r="E4807" s="519"/>
      <c r="F4807" s="519"/>
      <c r="G4807" s="519"/>
      <c r="H4807" s="240"/>
      <c r="I4807" s="240"/>
      <c r="J4807" s="117" t="s">
        <v>1088</v>
      </c>
    </row>
    <row r="4808" spans="1:10" x14ac:dyDescent="0.25">
      <c r="A4808" s="517" t="s">
        <v>1936</v>
      </c>
      <c r="B4808" s="519">
        <v>1</v>
      </c>
      <c r="C4808" s="519">
        <v>79000</v>
      </c>
      <c r="D4808" s="519"/>
      <c r="E4808" s="519">
        <v>1</v>
      </c>
      <c r="F4808" s="519">
        <v>5000</v>
      </c>
      <c r="G4808" s="519"/>
      <c r="H4808" s="240"/>
      <c r="I4808" s="240"/>
      <c r="J4808" s="117"/>
    </row>
    <row r="4809" spans="1:10" x14ac:dyDescent="0.25">
      <c r="A4809" s="517" t="s">
        <v>1937</v>
      </c>
      <c r="B4809" s="519">
        <v>2</v>
      </c>
      <c r="C4809" s="519"/>
      <c r="D4809" s="519">
        <v>102000</v>
      </c>
      <c r="E4809" s="519"/>
      <c r="F4809" s="519"/>
      <c r="G4809" s="519"/>
      <c r="H4809" s="240"/>
      <c r="I4809" s="240"/>
      <c r="J4809" s="117"/>
    </row>
    <row r="4810" spans="1:10" x14ac:dyDescent="0.25">
      <c r="A4810" s="528" t="s">
        <v>1504</v>
      </c>
      <c r="B4810" s="533">
        <v>1</v>
      </c>
      <c r="C4810" s="533">
        <v>25000</v>
      </c>
      <c r="D4810" s="533"/>
      <c r="E4810" s="533"/>
      <c r="F4810" s="533"/>
      <c r="G4810" s="533"/>
      <c r="H4810" s="530"/>
      <c r="I4810" s="530"/>
      <c r="J4810" s="534"/>
    </row>
    <row r="4811" spans="1:10" x14ac:dyDescent="0.25">
      <c r="A4811" s="528"/>
      <c r="B4811" s="529">
        <f t="shared" ref="B4811:H4811" si="133">SUM(B4795:B4810)</f>
        <v>18</v>
      </c>
      <c r="C4811" s="529">
        <f t="shared" si="133"/>
        <v>452300</v>
      </c>
      <c r="D4811" s="529">
        <f t="shared" si="133"/>
        <v>207700</v>
      </c>
      <c r="E4811" s="529">
        <f t="shared" si="133"/>
        <v>10</v>
      </c>
      <c r="F4811" s="529">
        <f t="shared" si="133"/>
        <v>45000</v>
      </c>
      <c r="G4811" s="529"/>
      <c r="H4811" s="530">
        <f t="shared" si="133"/>
        <v>1</v>
      </c>
      <c r="I4811" s="530"/>
      <c r="J4811" s="531">
        <v>5400</v>
      </c>
    </row>
    <row r="4812" spans="1:10" x14ac:dyDescent="0.25">
      <c r="A4812" s="525"/>
      <c r="B4812" s="365"/>
      <c r="C4812" s="365"/>
      <c r="D4812" s="365"/>
      <c r="E4812" s="365"/>
      <c r="F4812" s="365"/>
      <c r="G4812" s="365"/>
      <c r="H4812" s="365"/>
      <c r="I4812" s="365"/>
      <c r="J4812" s="365"/>
    </row>
    <row r="4813" spans="1:10" x14ac:dyDescent="0.25">
      <c r="A4813" s="525"/>
      <c r="B4813" s="365"/>
      <c r="C4813" s="365"/>
      <c r="D4813" s="365"/>
      <c r="E4813" s="365"/>
      <c r="F4813" s="365"/>
      <c r="G4813" s="365"/>
      <c r="H4813" s="365"/>
      <c r="I4813" s="365"/>
      <c r="J4813" s="365"/>
    </row>
    <row r="4814" spans="1:10" x14ac:dyDescent="0.25">
      <c r="A4814" s="365">
        <v>452300</v>
      </c>
      <c r="B4814" s="492" t="s">
        <v>1800</v>
      </c>
      <c r="C4814" s="2206" t="s">
        <v>1900</v>
      </c>
      <c r="D4814" s="2206"/>
      <c r="E4814" s="2206"/>
      <c r="F4814" s="493"/>
      <c r="G4814" s="493"/>
      <c r="H4814" s="493"/>
      <c r="I4814" s="493"/>
      <c r="J4814" s="493"/>
    </row>
    <row r="4819" spans="1:10" x14ac:dyDescent="0.25">
      <c r="A4819" s="2207" t="s">
        <v>1938</v>
      </c>
      <c r="B4819" s="2208"/>
      <c r="C4819" s="2208"/>
      <c r="D4819" s="2208"/>
      <c r="E4819" s="2208"/>
      <c r="F4819" s="2208"/>
      <c r="G4819" s="2208"/>
      <c r="H4819" s="2208"/>
      <c r="I4819" s="2208"/>
      <c r="J4819" s="2208"/>
    </row>
    <row r="4820" spans="1:10" x14ac:dyDescent="0.25">
      <c r="A4820" s="198" t="s">
        <v>14</v>
      </c>
      <c r="B4820" s="198" t="s">
        <v>5</v>
      </c>
      <c r="C4820" s="198" t="s">
        <v>10</v>
      </c>
      <c r="D4820" s="198" t="s">
        <v>11</v>
      </c>
      <c r="E4820" s="198" t="s">
        <v>753</v>
      </c>
      <c r="F4820" s="198" t="s">
        <v>27</v>
      </c>
      <c r="G4820" s="198"/>
      <c r="H4820" s="140" t="s">
        <v>33</v>
      </c>
      <c r="I4820" s="140"/>
      <c r="J4820" s="198" t="s">
        <v>32</v>
      </c>
    </row>
    <row r="4821" spans="1:10" x14ac:dyDescent="0.25">
      <c r="A4821" s="517" t="s">
        <v>1939</v>
      </c>
      <c r="B4821" s="519">
        <v>1</v>
      </c>
      <c r="C4821" s="519">
        <v>21000</v>
      </c>
      <c r="D4821" s="519"/>
      <c r="E4821" s="519"/>
      <c r="F4821" s="519"/>
      <c r="G4821" s="519"/>
      <c r="H4821" s="240"/>
      <c r="I4821" s="240"/>
      <c r="J4821" s="117"/>
    </row>
    <row r="4822" spans="1:10" x14ac:dyDescent="0.25">
      <c r="A4822" s="517" t="s">
        <v>1940</v>
      </c>
      <c r="B4822" s="519">
        <v>1</v>
      </c>
      <c r="C4822" s="519">
        <v>9900</v>
      </c>
      <c r="D4822" s="519"/>
      <c r="E4822" s="519"/>
      <c r="F4822" s="519"/>
      <c r="G4822" s="519"/>
      <c r="H4822" s="240" t="s">
        <v>633</v>
      </c>
      <c r="I4822" s="240"/>
      <c r="J4822" s="117">
        <v>1400</v>
      </c>
    </row>
    <row r="4823" spans="1:10" x14ac:dyDescent="0.25">
      <c r="A4823" s="517" t="s">
        <v>1832</v>
      </c>
      <c r="B4823" s="519">
        <v>1</v>
      </c>
      <c r="C4823" s="519">
        <v>27500</v>
      </c>
      <c r="D4823" s="519"/>
      <c r="E4823" s="519">
        <v>1</v>
      </c>
      <c r="F4823" s="519">
        <v>4500</v>
      </c>
      <c r="G4823" s="519"/>
      <c r="H4823" s="240"/>
      <c r="I4823" s="240"/>
      <c r="J4823" s="117"/>
    </row>
    <row r="4824" spans="1:10" x14ac:dyDescent="0.25">
      <c r="A4824" s="517" t="s">
        <v>1881</v>
      </c>
      <c r="B4824" s="519">
        <v>1</v>
      </c>
      <c r="C4824" s="519">
        <v>15300</v>
      </c>
      <c r="D4824" s="519"/>
      <c r="E4824" s="519">
        <v>1</v>
      </c>
      <c r="F4824" s="519">
        <v>4500</v>
      </c>
      <c r="G4824" s="519"/>
      <c r="H4824" s="240"/>
      <c r="I4824" s="240"/>
      <c r="J4824" s="117" t="s">
        <v>1453</v>
      </c>
    </row>
    <row r="4825" spans="1:10" x14ac:dyDescent="0.25">
      <c r="A4825" s="517" t="s">
        <v>256</v>
      </c>
      <c r="B4825" s="519">
        <v>1</v>
      </c>
      <c r="C4825" s="519">
        <v>19000</v>
      </c>
      <c r="D4825" s="519"/>
      <c r="E4825" s="519"/>
      <c r="F4825" s="519"/>
      <c r="G4825" s="519"/>
      <c r="H4825" s="240"/>
      <c r="I4825" s="240"/>
      <c r="J4825" s="117"/>
    </row>
    <row r="4826" spans="1:10" x14ac:dyDescent="0.25">
      <c r="A4826" s="517" t="s">
        <v>1941</v>
      </c>
      <c r="B4826" s="519">
        <v>1</v>
      </c>
      <c r="C4826" s="519"/>
      <c r="D4826" s="519">
        <v>20900</v>
      </c>
      <c r="E4826" s="519"/>
      <c r="F4826" s="519"/>
      <c r="G4826" s="519"/>
      <c r="H4826" s="240"/>
      <c r="I4826" s="240"/>
      <c r="J4826" s="117" t="s">
        <v>1942</v>
      </c>
    </row>
    <row r="4827" spans="1:10" x14ac:dyDescent="0.25">
      <c r="A4827" s="517" t="s">
        <v>256</v>
      </c>
      <c r="B4827" s="519">
        <v>1</v>
      </c>
      <c r="C4827" s="519">
        <v>19000</v>
      </c>
      <c r="D4827" s="519"/>
      <c r="E4827" s="519"/>
      <c r="F4827" s="519"/>
      <c r="G4827" s="519"/>
      <c r="H4827" s="240"/>
      <c r="I4827" s="240"/>
      <c r="J4827" s="117"/>
    </row>
    <row r="4828" spans="1:10" x14ac:dyDescent="0.25">
      <c r="A4828" s="517" t="s">
        <v>266</v>
      </c>
      <c r="B4828" s="519">
        <v>1</v>
      </c>
      <c r="C4828" s="519"/>
      <c r="D4828" s="519">
        <v>15000</v>
      </c>
      <c r="E4828" s="519"/>
      <c r="F4828" s="519"/>
      <c r="G4828" s="519"/>
      <c r="H4828" s="240"/>
      <c r="I4828" s="240"/>
      <c r="J4828" s="117" t="s">
        <v>1943</v>
      </c>
    </row>
    <row r="4829" spans="1:10" x14ac:dyDescent="0.25">
      <c r="A4829" s="520" t="s">
        <v>1944</v>
      </c>
      <c r="B4829" s="519">
        <v>1</v>
      </c>
      <c r="C4829" s="519">
        <v>13400</v>
      </c>
      <c r="D4829" s="519"/>
      <c r="E4829" s="519">
        <v>1</v>
      </c>
      <c r="F4829" s="519">
        <v>4500</v>
      </c>
      <c r="G4829" s="519"/>
      <c r="H4829" s="240"/>
      <c r="I4829" s="240"/>
      <c r="J4829" s="117"/>
    </row>
    <row r="4830" spans="1:10" x14ac:dyDescent="0.25">
      <c r="A4830" s="517" t="s">
        <v>1945</v>
      </c>
      <c r="B4830" s="519">
        <v>2</v>
      </c>
      <c r="C4830" s="519">
        <v>98000</v>
      </c>
      <c r="D4830" s="519"/>
      <c r="E4830" s="519"/>
      <c r="F4830" s="519"/>
      <c r="G4830" s="519"/>
      <c r="H4830" s="240"/>
      <c r="I4830" s="240"/>
      <c r="J4830" s="117"/>
    </row>
    <row r="4831" spans="1:10" x14ac:dyDescent="0.25">
      <c r="A4831" s="517" t="s">
        <v>1946</v>
      </c>
      <c r="B4831" s="519">
        <v>1</v>
      </c>
      <c r="C4831" s="527"/>
      <c r="D4831" s="519"/>
      <c r="E4831" s="519"/>
      <c r="F4831" s="519"/>
      <c r="G4831" s="519"/>
      <c r="H4831" s="240"/>
      <c r="I4831" s="240"/>
      <c r="J4831" s="117" t="s">
        <v>1947</v>
      </c>
    </row>
    <row r="4832" spans="1:10" x14ac:dyDescent="0.25">
      <c r="A4832" s="517" t="s">
        <v>552</v>
      </c>
      <c r="B4832" s="519">
        <v>1</v>
      </c>
      <c r="C4832" s="519">
        <v>13400</v>
      </c>
      <c r="D4832" s="519"/>
      <c r="E4832" s="519">
        <v>1</v>
      </c>
      <c r="F4832" s="519">
        <v>4500</v>
      </c>
      <c r="G4832" s="519"/>
      <c r="H4832" s="240"/>
      <c r="I4832" s="240"/>
      <c r="J4832" s="117"/>
    </row>
    <row r="4833" spans="1:10" x14ac:dyDescent="0.25">
      <c r="A4833" s="517" t="s">
        <v>1881</v>
      </c>
      <c r="B4833" s="519">
        <v>1</v>
      </c>
      <c r="C4833" s="519">
        <v>18800</v>
      </c>
      <c r="D4833" s="519"/>
      <c r="E4833" s="519"/>
      <c r="F4833" s="519"/>
      <c r="G4833" s="519"/>
      <c r="H4833" s="240">
        <v>1</v>
      </c>
      <c r="I4833" s="240"/>
      <c r="J4833" s="117">
        <v>4500</v>
      </c>
    </row>
    <row r="4834" spans="1:10" x14ac:dyDescent="0.25">
      <c r="A4834" s="517" t="s">
        <v>1948</v>
      </c>
      <c r="B4834" s="519">
        <v>1</v>
      </c>
      <c r="C4834" s="519">
        <v>20000</v>
      </c>
      <c r="D4834" s="519"/>
      <c r="E4834" s="519">
        <v>1</v>
      </c>
      <c r="F4834" s="519">
        <v>5000</v>
      </c>
      <c r="G4834" s="519"/>
      <c r="H4834" s="240">
        <v>1</v>
      </c>
      <c r="I4834" s="240"/>
      <c r="J4834" s="117">
        <v>4500</v>
      </c>
    </row>
    <row r="4835" spans="1:10" x14ac:dyDescent="0.25">
      <c r="A4835" s="517"/>
      <c r="B4835" s="519"/>
      <c r="C4835" s="519"/>
      <c r="D4835" s="519"/>
      <c r="E4835" s="519"/>
      <c r="F4835" s="519"/>
      <c r="G4835" s="519"/>
      <c r="H4835" s="240">
        <v>1</v>
      </c>
      <c r="I4835" s="240"/>
      <c r="J4835" s="117">
        <v>4000</v>
      </c>
    </row>
    <row r="4836" spans="1:10" x14ac:dyDescent="0.25">
      <c r="A4836" s="528"/>
      <c r="B4836" s="533"/>
      <c r="C4836" s="533"/>
      <c r="D4836" s="533"/>
      <c r="E4836" s="533"/>
      <c r="F4836" s="533"/>
      <c r="G4836" s="533"/>
      <c r="H4836" s="530"/>
      <c r="I4836" s="530"/>
      <c r="J4836" s="534"/>
    </row>
    <row r="4837" spans="1:10" x14ac:dyDescent="0.25">
      <c r="A4837" s="528"/>
      <c r="B4837" s="529">
        <f>SUM(B4821:B4836)</f>
        <v>15</v>
      </c>
      <c r="C4837" s="529">
        <f>SUM(C4821:C4836)</f>
        <v>275300</v>
      </c>
      <c r="D4837" s="529">
        <f>SUM(D4821:D4836)</f>
        <v>35900</v>
      </c>
      <c r="E4837" s="529">
        <f>SUM(E4821:E4836)</f>
        <v>5</v>
      </c>
      <c r="F4837" s="529">
        <f>SUM(F4821:F4836)</f>
        <v>23000</v>
      </c>
      <c r="G4837" s="529"/>
      <c r="H4837" s="530">
        <f>SUM(H4822:H4836)</f>
        <v>3</v>
      </c>
      <c r="I4837" s="530"/>
      <c r="J4837" s="531">
        <f>SUM(J4822:J4836)</f>
        <v>14400</v>
      </c>
    </row>
    <row r="4838" spans="1:10" x14ac:dyDescent="0.25">
      <c r="A4838" s="525"/>
      <c r="B4838" s="365"/>
      <c r="C4838" s="365"/>
      <c r="D4838" s="365"/>
      <c r="E4838" s="365"/>
      <c r="F4838" s="365"/>
      <c r="G4838" s="365"/>
      <c r="H4838" s="365"/>
      <c r="I4838" s="365"/>
      <c r="J4838" s="365"/>
    </row>
    <row r="4839" spans="1:10" x14ac:dyDescent="0.25">
      <c r="A4839" s="525"/>
      <c r="B4839" s="365"/>
      <c r="C4839" s="365"/>
      <c r="D4839" s="365"/>
      <c r="E4839" s="365"/>
      <c r="F4839" s="365"/>
      <c r="G4839" s="365"/>
      <c r="H4839" s="365"/>
      <c r="I4839" s="365"/>
      <c r="J4839" s="365"/>
    </row>
    <row r="4840" spans="1:10" x14ac:dyDescent="0.25">
      <c r="A4840" s="365"/>
      <c r="B4840" s="492" t="s">
        <v>1800</v>
      </c>
      <c r="C4840" s="2206" t="s">
        <v>1818</v>
      </c>
      <c r="D4840" s="2206"/>
      <c r="E4840" s="2206"/>
      <c r="F4840" s="493"/>
      <c r="G4840" s="493"/>
      <c r="H4840" s="493"/>
      <c r="I4840" s="493"/>
      <c r="J4840" s="493"/>
    </row>
    <row r="4845" spans="1:10" x14ac:dyDescent="0.25">
      <c r="A4845" s="2207" t="s">
        <v>1949</v>
      </c>
      <c r="B4845" s="2208"/>
      <c r="C4845" s="2208"/>
      <c r="D4845" s="2208"/>
      <c r="E4845" s="2208"/>
      <c r="F4845" s="2208"/>
      <c r="G4845" s="2208"/>
      <c r="H4845" s="2208"/>
      <c r="I4845" s="2208"/>
      <c r="J4845" s="2208"/>
    </row>
    <row r="4846" spans="1:10" x14ac:dyDescent="0.25">
      <c r="A4846" s="198" t="s">
        <v>14</v>
      </c>
      <c r="B4846" s="198" t="s">
        <v>5</v>
      </c>
      <c r="C4846" s="198" t="s">
        <v>10</v>
      </c>
      <c r="D4846" s="198" t="s">
        <v>11</v>
      </c>
      <c r="E4846" s="198" t="s">
        <v>753</v>
      </c>
      <c r="F4846" s="198" t="s">
        <v>27</v>
      </c>
      <c r="G4846" s="198"/>
      <c r="H4846" s="140" t="s">
        <v>33</v>
      </c>
      <c r="I4846" s="140"/>
      <c r="J4846" s="198" t="s">
        <v>32</v>
      </c>
    </row>
    <row r="4847" spans="1:10" x14ac:dyDescent="0.25">
      <c r="A4847" s="517" t="s">
        <v>1268</v>
      </c>
      <c r="B4847" s="519">
        <v>1</v>
      </c>
      <c r="C4847" s="519">
        <v>22500</v>
      </c>
      <c r="D4847" s="519"/>
      <c r="E4847" s="519">
        <v>1</v>
      </c>
      <c r="F4847" s="519">
        <v>4500</v>
      </c>
      <c r="G4847" s="519"/>
      <c r="H4847" s="240"/>
      <c r="I4847" s="240"/>
      <c r="J4847" s="117"/>
    </row>
    <row r="4848" spans="1:10" x14ac:dyDescent="0.25">
      <c r="A4848" s="517" t="s">
        <v>1881</v>
      </c>
      <c r="B4848" s="519">
        <v>1</v>
      </c>
      <c r="C4848" s="519">
        <v>14300</v>
      </c>
      <c r="D4848" s="519"/>
      <c r="E4848" s="519">
        <v>1</v>
      </c>
      <c r="F4848" s="519">
        <v>4500</v>
      </c>
      <c r="G4848" s="519"/>
      <c r="H4848" s="240" t="s">
        <v>633</v>
      </c>
      <c r="I4848" s="240"/>
      <c r="J4848" s="117">
        <v>1400</v>
      </c>
    </row>
    <row r="4849" spans="1:10" x14ac:dyDescent="0.25">
      <c r="A4849" s="517" t="s">
        <v>501</v>
      </c>
      <c r="B4849" s="519">
        <v>1</v>
      </c>
      <c r="C4849" s="519">
        <v>6500</v>
      </c>
      <c r="D4849" s="519"/>
      <c r="E4849" s="519">
        <v>2</v>
      </c>
      <c r="F4849" s="519">
        <v>8000</v>
      </c>
      <c r="G4849" s="519"/>
      <c r="H4849" s="240"/>
      <c r="I4849" s="240"/>
      <c r="J4849" s="117"/>
    </row>
    <row r="4850" spans="1:10" x14ac:dyDescent="0.25">
      <c r="A4850" s="517" t="s">
        <v>800</v>
      </c>
      <c r="B4850" s="519">
        <v>1</v>
      </c>
      <c r="C4850" s="519">
        <v>15500</v>
      </c>
      <c r="D4850" s="519"/>
      <c r="E4850" s="519"/>
      <c r="F4850" s="519"/>
      <c r="G4850" s="519"/>
      <c r="H4850" s="240"/>
      <c r="I4850" s="240"/>
      <c r="J4850" s="117"/>
    </row>
    <row r="4851" spans="1:10" x14ac:dyDescent="0.25">
      <c r="A4851" s="517" t="s">
        <v>551</v>
      </c>
      <c r="B4851" s="519">
        <v>1</v>
      </c>
      <c r="C4851" s="519"/>
      <c r="D4851" s="519">
        <v>18600</v>
      </c>
      <c r="E4851" s="519"/>
      <c r="F4851" s="519"/>
      <c r="G4851" s="519"/>
      <c r="H4851" s="240"/>
      <c r="I4851" s="240"/>
      <c r="J4851" s="117" t="s">
        <v>1822</v>
      </c>
    </row>
    <row r="4852" spans="1:10" x14ac:dyDescent="0.25">
      <c r="A4852" s="517" t="s">
        <v>1950</v>
      </c>
      <c r="B4852" s="519">
        <v>1</v>
      </c>
      <c r="C4852" s="519"/>
      <c r="D4852" s="519">
        <v>15500</v>
      </c>
      <c r="E4852" s="519">
        <v>1</v>
      </c>
      <c r="F4852" s="519">
        <v>4500</v>
      </c>
      <c r="G4852" s="519"/>
      <c r="H4852" s="240"/>
      <c r="I4852" s="240"/>
      <c r="J4852" s="117" t="s">
        <v>1951</v>
      </c>
    </row>
    <row r="4853" spans="1:10" x14ac:dyDescent="0.25">
      <c r="A4853" s="517" t="s">
        <v>1950</v>
      </c>
      <c r="B4853" s="519">
        <v>1</v>
      </c>
      <c r="C4853" s="519"/>
      <c r="D4853" s="519">
        <v>15500</v>
      </c>
      <c r="E4853" s="519">
        <v>1</v>
      </c>
      <c r="F4853" s="519">
        <v>4500</v>
      </c>
      <c r="G4853" s="519"/>
      <c r="H4853" s="240"/>
      <c r="I4853" s="240"/>
      <c r="J4853" s="117" t="s">
        <v>1951</v>
      </c>
    </row>
    <row r="4854" spans="1:10" x14ac:dyDescent="0.25">
      <c r="A4854" s="517" t="s">
        <v>1952</v>
      </c>
      <c r="B4854" s="519">
        <v>1</v>
      </c>
      <c r="C4854" s="519">
        <v>20000</v>
      </c>
      <c r="D4854" s="519"/>
      <c r="E4854" s="519">
        <v>1</v>
      </c>
      <c r="F4854" s="519">
        <v>5000</v>
      </c>
      <c r="G4854" s="519"/>
      <c r="H4854" s="240"/>
      <c r="I4854" s="240"/>
      <c r="J4854" s="117"/>
    </row>
    <row r="4855" spans="1:10" x14ac:dyDescent="0.25">
      <c r="A4855" s="520" t="s">
        <v>304</v>
      </c>
      <c r="B4855" s="519">
        <v>1</v>
      </c>
      <c r="C4855" s="519"/>
      <c r="D4855" s="519">
        <v>16000</v>
      </c>
      <c r="E4855" s="519">
        <v>1</v>
      </c>
      <c r="F4855" s="519">
        <v>4000</v>
      </c>
      <c r="G4855" s="519"/>
      <c r="H4855" s="240"/>
      <c r="I4855" s="240"/>
      <c r="J4855" s="117" t="s">
        <v>1953</v>
      </c>
    </row>
    <row r="4856" spans="1:10" x14ac:dyDescent="0.25">
      <c r="A4856" s="517" t="s">
        <v>1954</v>
      </c>
      <c r="B4856" s="519">
        <v>2</v>
      </c>
      <c r="C4856" s="519">
        <v>31000</v>
      </c>
      <c r="D4856" s="519"/>
      <c r="E4856" s="519">
        <v>2</v>
      </c>
      <c r="F4856" s="519">
        <v>9000</v>
      </c>
      <c r="G4856" s="519"/>
      <c r="H4856" s="240"/>
      <c r="I4856" s="240"/>
      <c r="J4856" s="117"/>
    </row>
    <row r="4857" spans="1:10" x14ac:dyDescent="0.25">
      <c r="A4857" s="517" t="s">
        <v>1950</v>
      </c>
      <c r="B4857" s="519">
        <v>1</v>
      </c>
      <c r="C4857" s="527">
        <v>15500</v>
      </c>
      <c r="D4857" s="519"/>
      <c r="E4857" s="519">
        <v>1</v>
      </c>
      <c r="F4857" s="519">
        <v>4500</v>
      </c>
      <c r="G4857" s="519"/>
      <c r="H4857" s="240">
        <v>1</v>
      </c>
      <c r="I4857" s="240"/>
      <c r="J4857" s="117">
        <v>4000</v>
      </c>
    </row>
    <row r="4858" spans="1:10" x14ac:dyDescent="0.25">
      <c r="A4858" s="517" t="s">
        <v>1881</v>
      </c>
      <c r="B4858" s="519">
        <v>1</v>
      </c>
      <c r="C4858" s="519">
        <v>14300</v>
      </c>
      <c r="D4858" s="519"/>
      <c r="E4858" s="519">
        <v>1</v>
      </c>
      <c r="F4858" s="519">
        <v>4500</v>
      </c>
      <c r="G4858" s="519"/>
      <c r="H4858" s="240">
        <v>1</v>
      </c>
      <c r="I4858" s="240"/>
      <c r="J4858" s="117">
        <v>4500</v>
      </c>
    </row>
    <row r="4859" spans="1:10" x14ac:dyDescent="0.25">
      <c r="A4859" s="517" t="s">
        <v>1955</v>
      </c>
      <c r="B4859" s="519">
        <v>1</v>
      </c>
      <c r="C4859" s="519">
        <v>12500</v>
      </c>
      <c r="D4859" s="519"/>
      <c r="E4859" s="519">
        <v>1</v>
      </c>
      <c r="F4859" s="519">
        <v>4000</v>
      </c>
      <c r="G4859" s="519"/>
      <c r="H4859" s="240">
        <v>1</v>
      </c>
      <c r="I4859" s="240"/>
      <c r="J4859" s="117">
        <v>4000</v>
      </c>
    </row>
    <row r="4860" spans="1:10" x14ac:dyDescent="0.25">
      <c r="A4860" s="517" t="s">
        <v>1956</v>
      </c>
      <c r="B4860" s="519">
        <v>1</v>
      </c>
      <c r="C4860" s="519">
        <v>17000</v>
      </c>
      <c r="D4860" s="519"/>
      <c r="E4860" s="519"/>
      <c r="F4860" s="519"/>
      <c r="G4860" s="519"/>
      <c r="H4860" s="240"/>
      <c r="I4860" s="240"/>
      <c r="J4860" s="117"/>
    </row>
    <row r="4861" spans="1:10" x14ac:dyDescent="0.25">
      <c r="A4861" s="517"/>
      <c r="B4861" s="519"/>
      <c r="C4861" s="519"/>
      <c r="D4861" s="519"/>
      <c r="E4861" s="519"/>
      <c r="F4861" s="519"/>
      <c r="G4861" s="519"/>
      <c r="H4861" s="240"/>
      <c r="I4861" s="240"/>
      <c r="J4861" s="117"/>
    </row>
    <row r="4862" spans="1:10" x14ac:dyDescent="0.25">
      <c r="A4862" s="528"/>
      <c r="B4862" s="533"/>
      <c r="C4862" s="533"/>
      <c r="D4862" s="533"/>
      <c r="E4862" s="533"/>
      <c r="F4862" s="533"/>
      <c r="G4862" s="533"/>
      <c r="H4862" s="530"/>
      <c r="I4862" s="530"/>
      <c r="J4862" s="534"/>
    </row>
    <row r="4863" spans="1:10" x14ac:dyDescent="0.25">
      <c r="A4863" s="528"/>
      <c r="B4863" s="529">
        <f t="shared" ref="B4863:J4863" si="134">SUM(B4847:B4862)</f>
        <v>15</v>
      </c>
      <c r="C4863" s="529">
        <f t="shared" si="134"/>
        <v>169100</v>
      </c>
      <c r="D4863" s="529">
        <f t="shared" si="134"/>
        <v>65600</v>
      </c>
      <c r="E4863" s="529">
        <f t="shared" si="134"/>
        <v>13</v>
      </c>
      <c r="F4863" s="529">
        <f t="shared" si="134"/>
        <v>57000</v>
      </c>
      <c r="G4863" s="529"/>
      <c r="H4863" s="530">
        <f t="shared" si="134"/>
        <v>3</v>
      </c>
      <c r="I4863" s="530"/>
      <c r="J4863" s="531">
        <f t="shared" si="134"/>
        <v>13900</v>
      </c>
    </row>
    <row r="4864" spans="1:10" x14ac:dyDescent="0.25">
      <c r="A4864" s="525"/>
      <c r="B4864" s="365"/>
      <c r="C4864" s="365"/>
      <c r="D4864" s="365"/>
      <c r="E4864" s="365"/>
      <c r="F4864" s="365"/>
      <c r="G4864" s="365"/>
      <c r="H4864" s="365"/>
      <c r="I4864" s="365"/>
      <c r="J4864" s="365"/>
    </row>
    <row r="4865" spans="1:10" x14ac:dyDescent="0.25">
      <c r="A4865" s="525"/>
      <c r="B4865" s="365"/>
      <c r="C4865" s="365"/>
      <c r="D4865" s="365"/>
      <c r="E4865" s="365"/>
      <c r="F4865" s="365"/>
      <c r="G4865" s="365"/>
      <c r="H4865" s="365"/>
      <c r="I4865" s="365"/>
      <c r="J4865" s="365"/>
    </row>
    <row r="4866" spans="1:10" x14ac:dyDescent="0.25">
      <c r="A4866" s="365"/>
      <c r="B4866" s="492" t="s">
        <v>1800</v>
      </c>
      <c r="C4866" s="2206" t="s">
        <v>1818</v>
      </c>
      <c r="D4866" s="2206"/>
      <c r="E4866" s="2206"/>
      <c r="F4866" s="493"/>
      <c r="G4866" s="493"/>
      <c r="H4866" s="493"/>
      <c r="I4866" s="493"/>
      <c r="J4866" s="493"/>
    </row>
    <row r="4870" spans="1:10" x14ac:dyDescent="0.25">
      <c r="A4870" s="2207" t="s">
        <v>1957</v>
      </c>
      <c r="B4870" s="2208"/>
      <c r="C4870" s="2208"/>
      <c r="D4870" s="2208"/>
      <c r="E4870" s="2208"/>
      <c r="F4870" s="2208"/>
      <c r="G4870" s="2208"/>
      <c r="H4870" s="2208"/>
      <c r="I4870" s="2208"/>
      <c r="J4870" s="2208"/>
    </row>
    <row r="4871" spans="1:10" x14ac:dyDescent="0.25">
      <c r="A4871" s="198" t="s">
        <v>14</v>
      </c>
      <c r="B4871" s="198" t="s">
        <v>5</v>
      </c>
      <c r="C4871" s="198" t="s">
        <v>10</v>
      </c>
      <c r="D4871" s="198" t="s">
        <v>11</v>
      </c>
      <c r="E4871" s="198" t="s">
        <v>753</v>
      </c>
      <c r="F4871" s="198" t="s">
        <v>27</v>
      </c>
      <c r="G4871" s="198"/>
      <c r="H4871" s="140" t="s">
        <v>33</v>
      </c>
      <c r="I4871" s="140"/>
      <c r="J4871" s="198" t="s">
        <v>32</v>
      </c>
    </row>
    <row r="4872" spans="1:10" x14ac:dyDescent="0.25">
      <c r="A4872" s="517" t="s">
        <v>1958</v>
      </c>
      <c r="B4872" s="519">
        <v>1</v>
      </c>
      <c r="C4872" s="519">
        <v>14500</v>
      </c>
      <c r="D4872" s="519"/>
      <c r="E4872" s="519"/>
      <c r="F4872" s="519"/>
      <c r="G4872" s="519"/>
      <c r="H4872" s="240" t="s">
        <v>633</v>
      </c>
      <c r="I4872" s="240"/>
      <c r="J4872" s="117">
        <v>1400</v>
      </c>
    </row>
    <row r="4873" spans="1:10" x14ac:dyDescent="0.25">
      <c r="A4873" s="517" t="s">
        <v>1881</v>
      </c>
      <c r="B4873" s="519">
        <v>1</v>
      </c>
      <c r="C4873" s="519">
        <v>14800</v>
      </c>
      <c r="D4873" s="519"/>
      <c r="E4873" s="519">
        <v>1</v>
      </c>
      <c r="F4873" s="519">
        <v>4000</v>
      </c>
      <c r="G4873" s="519"/>
      <c r="H4873" s="240">
        <v>1</v>
      </c>
      <c r="I4873" s="240"/>
      <c r="J4873" s="117">
        <v>4500</v>
      </c>
    </row>
    <row r="4874" spans="1:10" x14ac:dyDescent="0.25">
      <c r="A4874" s="517" t="s">
        <v>1959</v>
      </c>
      <c r="B4874" s="519">
        <v>1</v>
      </c>
      <c r="C4874" s="519">
        <v>14100</v>
      </c>
      <c r="D4874" s="519"/>
      <c r="E4874" s="519">
        <v>1</v>
      </c>
      <c r="F4874" s="519">
        <v>4500</v>
      </c>
      <c r="G4874" s="519"/>
      <c r="H4874" s="240">
        <v>1</v>
      </c>
      <c r="I4874" s="240"/>
      <c r="J4874" s="117">
        <v>4500</v>
      </c>
    </row>
    <row r="4875" spans="1:10" x14ac:dyDescent="0.25">
      <c r="A4875" s="517" t="s">
        <v>1960</v>
      </c>
      <c r="B4875" s="519">
        <v>1</v>
      </c>
      <c r="C4875" s="519">
        <v>12000</v>
      </c>
      <c r="D4875" s="519"/>
      <c r="E4875" s="519">
        <v>1</v>
      </c>
      <c r="F4875" s="519">
        <v>4500</v>
      </c>
      <c r="G4875" s="519"/>
      <c r="H4875" s="240"/>
      <c r="I4875" s="240"/>
      <c r="J4875" s="117"/>
    </row>
    <row r="4876" spans="1:10" x14ac:dyDescent="0.25">
      <c r="A4876" s="517" t="s">
        <v>1866</v>
      </c>
      <c r="B4876" s="519">
        <v>1</v>
      </c>
      <c r="C4876" s="519">
        <v>12000</v>
      </c>
      <c r="D4876" s="519"/>
      <c r="E4876" s="519">
        <v>1</v>
      </c>
      <c r="F4876" s="519">
        <v>4000</v>
      </c>
      <c r="G4876" s="519"/>
      <c r="H4876" s="240"/>
      <c r="I4876" s="240"/>
      <c r="J4876" s="117"/>
    </row>
    <row r="4877" spans="1:10" x14ac:dyDescent="0.25">
      <c r="A4877" s="517" t="s">
        <v>504</v>
      </c>
      <c r="B4877" s="519">
        <v>1</v>
      </c>
      <c r="C4877" s="519">
        <v>13800</v>
      </c>
      <c r="D4877" s="519"/>
      <c r="E4877" s="519"/>
      <c r="F4877" s="519"/>
      <c r="G4877" s="519"/>
      <c r="H4877" s="240"/>
      <c r="I4877" s="240"/>
      <c r="J4877" s="117"/>
    </row>
    <row r="4878" spans="1:10" x14ac:dyDescent="0.25">
      <c r="A4878" s="517" t="s">
        <v>1961</v>
      </c>
      <c r="B4878" s="519">
        <v>1</v>
      </c>
      <c r="C4878" s="519"/>
      <c r="D4878" s="519">
        <v>36000</v>
      </c>
      <c r="E4878" s="519">
        <v>1</v>
      </c>
      <c r="F4878" s="519">
        <v>4000</v>
      </c>
      <c r="G4878" s="519"/>
      <c r="H4878" s="240"/>
      <c r="I4878" s="240"/>
      <c r="J4878" s="117" t="s">
        <v>1953</v>
      </c>
    </row>
    <row r="4879" spans="1:10" x14ac:dyDescent="0.25">
      <c r="A4879" s="517" t="s">
        <v>1866</v>
      </c>
      <c r="B4879" s="519">
        <v>1</v>
      </c>
      <c r="C4879" s="519"/>
      <c r="D4879" s="519">
        <v>16000</v>
      </c>
      <c r="E4879" s="519"/>
      <c r="F4879" s="519"/>
      <c r="G4879" s="519"/>
      <c r="H4879" s="240"/>
      <c r="I4879" s="240"/>
      <c r="J4879" s="117" t="s">
        <v>1822</v>
      </c>
    </row>
    <row r="4880" spans="1:10" x14ac:dyDescent="0.25">
      <c r="A4880" s="520" t="s">
        <v>1962</v>
      </c>
      <c r="B4880" s="519">
        <v>1</v>
      </c>
      <c r="C4880" s="519"/>
      <c r="D4880" s="519">
        <v>12000</v>
      </c>
      <c r="E4880" s="519">
        <v>1</v>
      </c>
      <c r="F4880" s="519">
        <v>4000</v>
      </c>
      <c r="G4880" s="519"/>
      <c r="H4880" s="240"/>
      <c r="I4880" s="240"/>
      <c r="J4880" s="117" t="s">
        <v>1822</v>
      </c>
    </row>
    <row r="4881" spans="1:10" x14ac:dyDescent="0.25">
      <c r="A4881" s="517"/>
      <c r="B4881" s="519"/>
      <c r="C4881" s="519"/>
      <c r="D4881" s="519"/>
      <c r="E4881" s="519"/>
      <c r="F4881" s="519"/>
      <c r="G4881" s="519"/>
      <c r="H4881" s="240"/>
      <c r="I4881" s="240"/>
      <c r="J4881" s="117"/>
    </row>
    <row r="4882" spans="1:10" x14ac:dyDescent="0.25">
      <c r="A4882" s="517"/>
      <c r="B4882" s="519">
        <f t="shared" ref="B4882:J4882" si="135">SUM(B4872:B4881)</f>
        <v>9</v>
      </c>
      <c r="C4882" s="527">
        <f t="shared" si="135"/>
        <v>81200</v>
      </c>
      <c r="D4882" s="519">
        <f t="shared" si="135"/>
        <v>64000</v>
      </c>
      <c r="E4882" s="519">
        <f t="shared" si="135"/>
        <v>6</v>
      </c>
      <c r="F4882" s="519">
        <f t="shared" si="135"/>
        <v>25000</v>
      </c>
      <c r="G4882" s="519"/>
      <c r="H4882" s="240">
        <f t="shared" si="135"/>
        <v>2</v>
      </c>
      <c r="I4882" s="240"/>
      <c r="J4882" s="117">
        <f t="shared" si="135"/>
        <v>10400</v>
      </c>
    </row>
    <row r="4883" spans="1:10" x14ac:dyDescent="0.25">
      <c r="A4883" s="525"/>
      <c r="B4883" s="365"/>
      <c r="C4883" s="365"/>
      <c r="D4883" s="365"/>
      <c r="E4883" s="365"/>
      <c r="F4883" s="365"/>
      <c r="G4883" s="365"/>
      <c r="H4883" s="365"/>
      <c r="I4883" s="365"/>
      <c r="J4883" s="365"/>
    </row>
    <row r="4884" spans="1:10" x14ac:dyDescent="0.25">
      <c r="A4884" s="525"/>
      <c r="B4884" s="365"/>
      <c r="C4884" s="365"/>
      <c r="D4884" s="365"/>
      <c r="E4884" s="365"/>
      <c r="F4884" s="365"/>
      <c r="G4884" s="365"/>
      <c r="H4884" s="365"/>
      <c r="I4884" s="365"/>
      <c r="J4884" s="365"/>
    </row>
    <row r="4885" spans="1:10" x14ac:dyDescent="0.25">
      <c r="A4885" s="365"/>
      <c r="B4885" s="492" t="s">
        <v>1800</v>
      </c>
      <c r="C4885" s="2206" t="s">
        <v>1818</v>
      </c>
      <c r="D4885" s="2206"/>
      <c r="E4885" s="2206"/>
      <c r="F4885" s="493"/>
      <c r="G4885" s="493"/>
      <c r="H4885" s="493"/>
      <c r="I4885" s="493"/>
      <c r="J4885" s="493"/>
    </row>
    <row r="4889" spans="1:10" x14ac:dyDescent="0.25">
      <c r="A4889" s="2207" t="s">
        <v>1963</v>
      </c>
      <c r="B4889" s="2208"/>
      <c r="C4889" s="2208"/>
      <c r="D4889" s="2208"/>
      <c r="E4889" s="2208"/>
      <c r="F4889" s="2208"/>
      <c r="G4889" s="2208"/>
      <c r="H4889" s="2208"/>
      <c r="I4889" s="2208"/>
      <c r="J4889" s="2208"/>
    </row>
    <row r="4890" spans="1:10" x14ac:dyDescent="0.25">
      <c r="A4890" s="198" t="s">
        <v>14</v>
      </c>
      <c r="B4890" s="198" t="s">
        <v>5</v>
      </c>
      <c r="C4890" s="198" t="s">
        <v>10</v>
      </c>
      <c r="D4890" s="198" t="s">
        <v>11</v>
      </c>
      <c r="E4890" s="198" t="s">
        <v>753</v>
      </c>
      <c r="F4890" s="198" t="s">
        <v>27</v>
      </c>
      <c r="G4890" s="198"/>
      <c r="H4890" s="140" t="s">
        <v>33</v>
      </c>
      <c r="I4890" s="140"/>
      <c r="J4890" s="198" t="s">
        <v>32</v>
      </c>
    </row>
    <row r="4891" spans="1:10" x14ac:dyDescent="0.25">
      <c r="A4891" s="517" t="s">
        <v>1301</v>
      </c>
      <c r="B4891" s="519">
        <v>1</v>
      </c>
      <c r="C4891" s="519">
        <v>20000</v>
      </c>
      <c r="D4891" s="519"/>
      <c r="E4891" s="519"/>
      <c r="F4891" s="519"/>
      <c r="G4891" s="519"/>
      <c r="H4891" s="240"/>
      <c r="I4891" s="240"/>
      <c r="J4891" s="117" t="s">
        <v>1964</v>
      </c>
    </row>
    <row r="4892" spans="1:10" x14ac:dyDescent="0.25">
      <c r="A4892" s="517" t="s">
        <v>1192</v>
      </c>
      <c r="B4892" s="519">
        <v>1</v>
      </c>
      <c r="C4892" s="519"/>
      <c r="D4892" s="519">
        <v>11500</v>
      </c>
      <c r="E4892" s="519">
        <v>1</v>
      </c>
      <c r="F4892" s="519">
        <v>4000</v>
      </c>
      <c r="G4892" s="519"/>
      <c r="H4892" s="240">
        <v>1</v>
      </c>
      <c r="I4892" s="240"/>
      <c r="J4892" s="117">
        <v>4000</v>
      </c>
    </row>
    <row r="4893" spans="1:10" x14ac:dyDescent="0.25">
      <c r="A4893" s="517" t="s">
        <v>1424</v>
      </c>
      <c r="B4893" s="519">
        <v>1</v>
      </c>
      <c r="C4893" s="519">
        <v>27500</v>
      </c>
      <c r="D4893" s="519"/>
      <c r="E4893" s="519">
        <v>1</v>
      </c>
      <c r="F4893" s="519">
        <v>4500</v>
      </c>
      <c r="G4893" s="519"/>
      <c r="H4893" s="240">
        <v>1</v>
      </c>
      <c r="I4893" s="240"/>
      <c r="J4893" s="117">
        <v>4500</v>
      </c>
    </row>
    <row r="4894" spans="1:10" x14ac:dyDescent="0.25">
      <c r="A4894" s="517" t="s">
        <v>1621</v>
      </c>
      <c r="B4894" s="519">
        <v>1</v>
      </c>
      <c r="C4894" s="519">
        <v>29000</v>
      </c>
      <c r="D4894" s="519"/>
      <c r="E4894" s="519"/>
      <c r="F4894" s="519"/>
      <c r="G4894" s="519"/>
      <c r="H4894" s="240">
        <v>4</v>
      </c>
      <c r="I4894" s="240"/>
      <c r="J4894" s="117" t="s">
        <v>1967</v>
      </c>
    </row>
    <row r="4895" spans="1:10" x14ac:dyDescent="0.25">
      <c r="A4895" s="517" t="s">
        <v>1469</v>
      </c>
      <c r="B4895" s="519">
        <v>1</v>
      </c>
      <c r="C4895" s="519">
        <v>22000</v>
      </c>
      <c r="D4895" s="519"/>
      <c r="E4895" s="519"/>
      <c r="F4895" s="519"/>
      <c r="G4895" s="519"/>
      <c r="H4895" s="240">
        <v>2</v>
      </c>
      <c r="I4895" s="240"/>
      <c r="J4895" s="117" t="s">
        <v>1968</v>
      </c>
    </row>
    <row r="4896" spans="1:10" x14ac:dyDescent="0.25">
      <c r="A4896" s="517" t="s">
        <v>1965</v>
      </c>
      <c r="B4896" s="519">
        <v>1</v>
      </c>
      <c r="C4896" s="519">
        <v>11000</v>
      </c>
      <c r="D4896" s="519"/>
      <c r="E4896" s="519">
        <v>1</v>
      </c>
      <c r="F4896" s="519">
        <v>4000</v>
      </c>
      <c r="G4896" s="519"/>
      <c r="H4896" s="240">
        <v>1</v>
      </c>
      <c r="I4896" s="240"/>
      <c r="J4896" s="117">
        <v>4500</v>
      </c>
    </row>
    <row r="4897" spans="1:10" x14ac:dyDescent="0.25">
      <c r="A4897" s="517" t="s">
        <v>1608</v>
      </c>
      <c r="B4897" s="519">
        <v>1</v>
      </c>
      <c r="C4897" s="519">
        <v>26000</v>
      </c>
      <c r="D4897" s="519"/>
      <c r="E4897" s="519"/>
      <c r="F4897" s="519"/>
      <c r="G4897" s="519"/>
      <c r="H4897" s="240">
        <v>1</v>
      </c>
      <c r="I4897" s="240"/>
      <c r="J4897" s="117">
        <v>4000</v>
      </c>
    </row>
    <row r="4898" spans="1:10" x14ac:dyDescent="0.25">
      <c r="A4898" s="517" t="s">
        <v>1413</v>
      </c>
      <c r="B4898" s="519">
        <v>2</v>
      </c>
      <c r="C4898" s="519">
        <v>70000</v>
      </c>
      <c r="D4898" s="519"/>
      <c r="E4898" s="519"/>
      <c r="F4898" s="519"/>
      <c r="G4898" s="519"/>
      <c r="H4898" s="240">
        <v>1</v>
      </c>
      <c r="I4898" s="240"/>
      <c r="J4898" s="117">
        <v>5000</v>
      </c>
    </row>
    <row r="4899" spans="1:10" x14ac:dyDescent="0.25">
      <c r="A4899" s="520" t="s">
        <v>1492</v>
      </c>
      <c r="B4899" s="519">
        <v>3</v>
      </c>
      <c r="C4899" s="519">
        <v>90000</v>
      </c>
      <c r="D4899" s="519"/>
      <c r="E4899" s="519"/>
      <c r="F4899" s="519"/>
      <c r="G4899" s="519"/>
      <c r="H4899" s="240" t="s">
        <v>109</v>
      </c>
      <c r="I4899" s="240"/>
      <c r="J4899" s="117">
        <v>2100</v>
      </c>
    </row>
    <row r="4900" spans="1:10" x14ac:dyDescent="0.25">
      <c r="A4900" s="517" t="s">
        <v>1421</v>
      </c>
      <c r="B4900" s="519">
        <v>1</v>
      </c>
      <c r="C4900" s="519">
        <v>13800</v>
      </c>
      <c r="D4900" s="519"/>
      <c r="E4900" s="519"/>
      <c r="F4900" s="519"/>
      <c r="G4900" s="519"/>
      <c r="H4900" s="240"/>
      <c r="I4900" s="240"/>
      <c r="J4900" s="117"/>
    </row>
    <row r="4901" spans="1:10" x14ac:dyDescent="0.25">
      <c r="A4901" s="517" t="s">
        <v>1541</v>
      </c>
      <c r="B4901" s="519">
        <v>1</v>
      </c>
      <c r="C4901" s="527">
        <v>58000</v>
      </c>
      <c r="D4901" s="519"/>
      <c r="E4901" s="519"/>
      <c r="F4901" s="519"/>
      <c r="G4901" s="519"/>
      <c r="H4901" s="240"/>
      <c r="I4901" s="240"/>
      <c r="J4901" s="117"/>
    </row>
    <row r="4902" spans="1:10" x14ac:dyDescent="0.25">
      <c r="A4902" s="517" t="s">
        <v>1590</v>
      </c>
      <c r="B4902" s="519">
        <v>1</v>
      </c>
      <c r="C4902" s="519">
        <v>16000</v>
      </c>
      <c r="D4902" s="519"/>
      <c r="E4902" s="519">
        <v>1</v>
      </c>
      <c r="F4902" s="519">
        <v>4000</v>
      </c>
      <c r="G4902" s="519"/>
      <c r="H4902" s="240"/>
      <c r="I4902" s="240"/>
      <c r="J4902" s="117"/>
    </row>
    <row r="4903" spans="1:10" x14ac:dyDescent="0.25">
      <c r="A4903" s="517" t="s">
        <v>1343</v>
      </c>
      <c r="B4903" s="519">
        <v>1</v>
      </c>
      <c r="C4903" s="519">
        <v>14300</v>
      </c>
      <c r="D4903" s="519"/>
      <c r="E4903" s="519">
        <v>1</v>
      </c>
      <c r="F4903" s="519">
        <v>4500</v>
      </c>
      <c r="G4903" s="519"/>
      <c r="H4903" s="240"/>
      <c r="I4903" s="240"/>
      <c r="J4903" s="117"/>
    </row>
    <row r="4904" spans="1:10" x14ac:dyDescent="0.25">
      <c r="A4904" s="517" t="s">
        <v>1966</v>
      </c>
      <c r="B4904" s="519">
        <v>1</v>
      </c>
      <c r="C4904" s="519">
        <v>46700</v>
      </c>
      <c r="D4904" s="519"/>
      <c r="E4904" s="519"/>
      <c r="F4904" s="519"/>
      <c r="G4904" s="519"/>
      <c r="H4904" s="240"/>
      <c r="I4904" s="240"/>
      <c r="J4904" s="117"/>
    </row>
    <row r="4905" spans="1:10" x14ac:dyDescent="0.25">
      <c r="A4905" s="517" t="s">
        <v>1517</v>
      </c>
      <c r="B4905" s="519">
        <v>1</v>
      </c>
      <c r="C4905" s="519">
        <v>12100</v>
      </c>
      <c r="D4905" s="519"/>
      <c r="E4905" s="519">
        <v>1</v>
      </c>
      <c r="F4905" s="519">
        <v>4000</v>
      </c>
      <c r="G4905" s="519"/>
      <c r="H4905" s="240"/>
      <c r="I4905" s="240"/>
      <c r="J4905" s="117"/>
    </row>
    <row r="4906" spans="1:10" x14ac:dyDescent="0.25">
      <c r="A4906" s="528" t="s">
        <v>1568</v>
      </c>
      <c r="B4906" s="533">
        <v>1</v>
      </c>
      <c r="C4906" s="533">
        <v>17900</v>
      </c>
      <c r="D4906" s="529"/>
      <c r="E4906" s="529"/>
      <c r="F4906" s="529"/>
      <c r="G4906" s="529"/>
      <c r="H4906" s="530"/>
      <c r="I4906" s="530"/>
      <c r="J4906" s="531"/>
    </row>
    <row r="4907" spans="1:10" x14ac:dyDescent="0.25">
      <c r="A4907" s="528" t="s">
        <v>1712</v>
      </c>
      <c r="B4907" s="533">
        <v>2</v>
      </c>
      <c r="C4907" s="533">
        <v>102000</v>
      </c>
      <c r="D4907" s="533"/>
      <c r="E4907" s="533"/>
      <c r="F4907" s="533"/>
      <c r="G4907" s="533"/>
      <c r="H4907" s="530"/>
      <c r="I4907" s="530"/>
      <c r="J4907" s="531"/>
    </row>
    <row r="4908" spans="1:10" x14ac:dyDescent="0.25">
      <c r="A4908" s="528" t="s">
        <v>1424</v>
      </c>
      <c r="B4908" s="533">
        <v>1</v>
      </c>
      <c r="C4908" s="533">
        <v>27500</v>
      </c>
      <c r="D4908" s="533"/>
      <c r="E4908" s="533">
        <v>1</v>
      </c>
      <c r="F4908" s="533">
        <v>4500</v>
      </c>
      <c r="G4908" s="533"/>
      <c r="H4908" s="530"/>
      <c r="I4908" s="530"/>
      <c r="J4908" s="531"/>
    </row>
    <row r="4909" spans="1:10" x14ac:dyDescent="0.25">
      <c r="A4909" s="528" t="s">
        <v>1196</v>
      </c>
      <c r="B4909" s="533">
        <v>1</v>
      </c>
      <c r="C4909" s="533">
        <v>11600</v>
      </c>
      <c r="D4909" s="533"/>
      <c r="E4909" s="533">
        <v>1</v>
      </c>
      <c r="F4909" s="533">
        <v>4500</v>
      </c>
      <c r="G4909" s="533"/>
      <c r="H4909" s="530"/>
      <c r="I4909" s="530"/>
      <c r="J4909" s="531"/>
    </row>
    <row r="4910" spans="1:10" x14ac:dyDescent="0.25">
      <c r="A4910" s="528"/>
      <c r="B4910" s="533"/>
      <c r="C4910" s="533"/>
      <c r="D4910" s="533"/>
      <c r="E4910" s="533"/>
      <c r="F4910" s="533"/>
      <c r="G4910" s="533"/>
      <c r="H4910" s="530"/>
      <c r="I4910" s="530"/>
      <c r="J4910" s="534"/>
    </row>
    <row r="4911" spans="1:10" x14ac:dyDescent="0.25">
      <c r="A4911" s="528"/>
      <c r="B4911" s="533"/>
      <c r="C4911" s="533"/>
      <c r="D4911" s="533"/>
      <c r="E4911" s="533"/>
      <c r="F4911" s="533"/>
      <c r="G4911" s="533"/>
      <c r="H4911" s="530"/>
      <c r="I4911" s="530"/>
      <c r="J4911" s="534"/>
    </row>
    <row r="4912" spans="1:10" x14ac:dyDescent="0.25">
      <c r="A4912" s="528"/>
      <c r="B4912" s="533"/>
      <c r="C4912" s="533"/>
      <c r="D4912" s="533"/>
      <c r="E4912" s="533"/>
      <c r="F4912" s="533"/>
      <c r="G4912" s="533"/>
      <c r="H4912" s="530"/>
      <c r="I4912" s="530"/>
      <c r="J4912" s="531"/>
    </row>
    <row r="4913" spans="1:10" x14ac:dyDescent="0.25">
      <c r="A4913" s="528"/>
      <c r="B4913" s="529">
        <f t="shared" ref="B4913:H4913" si="136">SUM(B4891:B4912)</f>
        <v>23</v>
      </c>
      <c r="C4913" s="529">
        <f t="shared" si="136"/>
        <v>615400</v>
      </c>
      <c r="D4913" s="529">
        <f t="shared" si="136"/>
        <v>11500</v>
      </c>
      <c r="E4913" s="529">
        <f t="shared" si="136"/>
        <v>8</v>
      </c>
      <c r="F4913" s="529">
        <f t="shared" si="136"/>
        <v>34000</v>
      </c>
      <c r="G4913" s="529"/>
      <c r="H4913" s="530">
        <f t="shared" si="136"/>
        <v>11</v>
      </c>
      <c r="I4913" s="530"/>
      <c r="J4913" s="531">
        <v>63600</v>
      </c>
    </row>
    <row r="4914" spans="1:10" x14ac:dyDescent="0.25">
      <c r="A4914" s="525"/>
      <c r="B4914" s="365"/>
      <c r="C4914" s="365"/>
      <c r="D4914" s="365"/>
      <c r="E4914" s="365"/>
      <c r="F4914" s="365"/>
      <c r="G4914" s="365"/>
      <c r="H4914" s="365"/>
      <c r="I4914" s="365"/>
      <c r="J4914" s="365"/>
    </row>
    <row r="4915" spans="1:10" x14ac:dyDescent="0.25">
      <c r="A4915" s="525"/>
      <c r="B4915" s="365"/>
      <c r="C4915" s="365"/>
      <c r="D4915" s="365"/>
      <c r="E4915" s="365"/>
      <c r="F4915" s="365"/>
      <c r="G4915" s="365"/>
      <c r="H4915" s="365"/>
      <c r="I4915" s="365"/>
      <c r="J4915" s="365"/>
    </row>
    <row r="4916" spans="1:10" x14ac:dyDescent="0.25">
      <c r="A4916" s="365">
        <v>615400</v>
      </c>
      <c r="B4916" s="492" t="s">
        <v>1800</v>
      </c>
      <c r="C4916" s="2206" t="s">
        <v>1900</v>
      </c>
      <c r="D4916" s="2206"/>
      <c r="E4916" s="2206"/>
      <c r="F4916" s="493"/>
      <c r="G4916" s="493"/>
      <c r="H4916" s="493"/>
      <c r="I4916" s="493"/>
      <c r="J4916" s="493"/>
    </row>
    <row r="4920" spans="1:10" x14ac:dyDescent="0.25">
      <c r="A4920" s="2207" t="s">
        <v>1969</v>
      </c>
      <c r="B4920" s="2208"/>
      <c r="C4920" s="2208"/>
      <c r="D4920" s="2208"/>
      <c r="E4920" s="2208"/>
      <c r="F4920" s="2208"/>
      <c r="G4920" s="2208"/>
      <c r="H4920" s="2208"/>
      <c r="I4920" s="2208"/>
      <c r="J4920" s="2208"/>
    </row>
    <row r="4921" spans="1:10" x14ac:dyDescent="0.25">
      <c r="A4921" s="198" t="s">
        <v>14</v>
      </c>
      <c r="B4921" s="198" t="s">
        <v>5</v>
      </c>
      <c r="C4921" s="198" t="s">
        <v>10</v>
      </c>
      <c r="D4921" s="198" t="s">
        <v>11</v>
      </c>
      <c r="E4921" s="198" t="s">
        <v>753</v>
      </c>
      <c r="F4921" s="198" t="s">
        <v>27</v>
      </c>
      <c r="G4921" s="198"/>
      <c r="H4921" s="140" t="s">
        <v>33</v>
      </c>
      <c r="I4921" s="140"/>
      <c r="J4921" s="198" t="s">
        <v>32</v>
      </c>
    </row>
    <row r="4922" spans="1:10" x14ac:dyDescent="0.25">
      <c r="A4922" s="517" t="s">
        <v>1196</v>
      </c>
      <c r="B4922" s="519">
        <v>1</v>
      </c>
      <c r="C4922" s="519">
        <v>12100</v>
      </c>
      <c r="D4922" s="519"/>
      <c r="E4922" s="519">
        <v>1</v>
      </c>
      <c r="F4922" s="519">
        <v>4000</v>
      </c>
      <c r="G4922" s="519"/>
      <c r="H4922" s="240" t="s">
        <v>109</v>
      </c>
      <c r="I4922" s="240"/>
      <c r="J4922" s="117">
        <v>2100</v>
      </c>
    </row>
    <row r="4923" spans="1:10" x14ac:dyDescent="0.25">
      <c r="A4923" s="517" t="s">
        <v>1343</v>
      </c>
      <c r="B4923" s="519">
        <v>1</v>
      </c>
      <c r="C4923" s="519">
        <v>14300</v>
      </c>
      <c r="D4923" s="519"/>
      <c r="E4923" s="519">
        <v>1</v>
      </c>
      <c r="F4923" s="519">
        <v>4500</v>
      </c>
      <c r="G4923" s="519"/>
      <c r="H4923" s="240">
        <v>1</v>
      </c>
      <c r="I4923" s="240"/>
      <c r="J4923" s="117">
        <v>4000</v>
      </c>
    </row>
    <row r="4924" spans="1:10" x14ac:dyDescent="0.25">
      <c r="A4924" s="517" t="s">
        <v>1970</v>
      </c>
      <c r="B4924" s="519">
        <v>1</v>
      </c>
      <c r="C4924" s="519">
        <v>10500</v>
      </c>
      <c r="D4924" s="519"/>
      <c r="E4924" s="519">
        <v>1</v>
      </c>
      <c r="F4924" s="519">
        <v>4000</v>
      </c>
      <c r="G4924" s="519"/>
      <c r="H4924" s="240">
        <v>1</v>
      </c>
      <c r="I4924" s="240"/>
      <c r="J4924" s="117">
        <v>4500</v>
      </c>
    </row>
    <row r="4925" spans="1:10" x14ac:dyDescent="0.25">
      <c r="A4925" s="517" t="s">
        <v>1504</v>
      </c>
      <c r="B4925" s="519">
        <v>1</v>
      </c>
      <c r="C4925" s="519"/>
      <c r="D4925" s="519">
        <v>20000</v>
      </c>
      <c r="E4925" s="519">
        <v>1</v>
      </c>
      <c r="F4925" s="519">
        <v>5000</v>
      </c>
      <c r="G4925" s="519"/>
      <c r="H4925" s="240"/>
      <c r="I4925" s="240"/>
      <c r="J4925" s="117" t="s">
        <v>1088</v>
      </c>
    </row>
    <row r="4926" spans="1:10" x14ac:dyDescent="0.25">
      <c r="A4926" s="517" t="s">
        <v>1635</v>
      </c>
      <c r="B4926" s="519">
        <v>1</v>
      </c>
      <c r="C4926" s="519">
        <v>11600</v>
      </c>
      <c r="D4926" s="519"/>
      <c r="E4926" s="519">
        <v>1</v>
      </c>
      <c r="F4926" s="519">
        <v>4500</v>
      </c>
      <c r="G4926" s="519"/>
      <c r="H4926" s="240">
        <v>1</v>
      </c>
      <c r="I4926" s="240"/>
      <c r="J4926" s="117">
        <v>4500</v>
      </c>
    </row>
    <row r="4927" spans="1:10" x14ac:dyDescent="0.25">
      <c r="A4927" s="517" t="s">
        <v>1796</v>
      </c>
      <c r="B4927" s="519">
        <v>1</v>
      </c>
      <c r="C4927" s="519"/>
      <c r="D4927" s="519">
        <v>12000</v>
      </c>
      <c r="E4927" s="519">
        <v>1</v>
      </c>
      <c r="F4927" s="519">
        <v>4000</v>
      </c>
      <c r="G4927" s="519"/>
      <c r="H4927" s="240"/>
      <c r="I4927" s="240"/>
      <c r="J4927" s="117" t="s">
        <v>1088</v>
      </c>
    </row>
    <row r="4928" spans="1:10" x14ac:dyDescent="0.25">
      <c r="A4928" s="517" t="s">
        <v>1098</v>
      </c>
      <c r="B4928" s="519">
        <v>1</v>
      </c>
      <c r="C4928" s="519">
        <v>14500</v>
      </c>
      <c r="D4928" s="519"/>
      <c r="E4928" s="519">
        <v>1</v>
      </c>
      <c r="F4928" s="519">
        <v>4500</v>
      </c>
      <c r="G4928" s="519"/>
      <c r="H4928" s="240"/>
      <c r="I4928" s="240"/>
      <c r="J4928" s="117"/>
    </row>
    <row r="4929" spans="1:10" x14ac:dyDescent="0.25">
      <c r="A4929" s="517" t="s">
        <v>1763</v>
      </c>
      <c r="B4929" s="519">
        <v>1</v>
      </c>
      <c r="C4929" s="519">
        <v>25500</v>
      </c>
      <c r="D4929" s="519"/>
      <c r="E4929" s="519"/>
      <c r="F4929" s="519"/>
      <c r="G4929" s="519"/>
      <c r="H4929" s="240"/>
      <c r="I4929" s="240"/>
      <c r="J4929" s="117"/>
    </row>
    <row r="4930" spans="1:10" x14ac:dyDescent="0.25">
      <c r="A4930" s="520" t="s">
        <v>1432</v>
      </c>
      <c r="B4930" s="519">
        <v>1</v>
      </c>
      <c r="C4930" s="519"/>
      <c r="D4930" s="519">
        <v>20500</v>
      </c>
      <c r="E4930" s="519">
        <v>1</v>
      </c>
      <c r="F4930" s="519">
        <v>4500</v>
      </c>
      <c r="G4930" s="519"/>
      <c r="H4930" s="240"/>
      <c r="I4930" s="240"/>
      <c r="J4930" s="117" t="s">
        <v>1088</v>
      </c>
    </row>
    <row r="4931" spans="1:10" x14ac:dyDescent="0.25">
      <c r="A4931" s="517" t="s">
        <v>1343</v>
      </c>
      <c r="B4931" s="519">
        <v>1</v>
      </c>
      <c r="C4931" s="519">
        <v>18800</v>
      </c>
      <c r="D4931" s="519"/>
      <c r="E4931" s="519"/>
      <c r="F4931" s="519"/>
      <c r="G4931" s="519"/>
      <c r="H4931" s="240"/>
      <c r="I4931" s="240"/>
      <c r="J4931" s="117"/>
    </row>
    <row r="4932" spans="1:10" x14ac:dyDescent="0.25">
      <c r="A4932" s="517" t="s">
        <v>1971</v>
      </c>
      <c r="B4932" s="519">
        <v>2</v>
      </c>
      <c r="C4932" s="527">
        <v>119000</v>
      </c>
      <c r="D4932" s="519"/>
      <c r="E4932" s="519"/>
      <c r="F4932" s="519"/>
      <c r="G4932" s="519"/>
      <c r="H4932" s="240"/>
      <c r="I4932" s="240"/>
      <c r="J4932" s="117" t="s">
        <v>1972</v>
      </c>
    </row>
    <row r="4933" spans="1:10" x14ac:dyDescent="0.25">
      <c r="A4933" s="517" t="s">
        <v>1973</v>
      </c>
      <c r="B4933" s="519">
        <v>1</v>
      </c>
      <c r="C4933" s="519">
        <v>20500</v>
      </c>
      <c r="D4933" s="519"/>
      <c r="E4933" s="519">
        <v>1</v>
      </c>
      <c r="F4933" s="519">
        <v>4500</v>
      </c>
      <c r="G4933" s="519"/>
      <c r="H4933" s="240"/>
      <c r="I4933" s="240"/>
      <c r="J4933" s="117"/>
    </row>
    <row r="4934" spans="1:10" x14ac:dyDescent="0.25">
      <c r="A4934" s="517" t="s">
        <v>1796</v>
      </c>
      <c r="B4934" s="519">
        <v>1</v>
      </c>
      <c r="C4934" s="519">
        <v>12000</v>
      </c>
      <c r="D4934" s="519"/>
      <c r="E4934" s="519">
        <v>1</v>
      </c>
      <c r="F4934" s="519">
        <v>4000</v>
      </c>
      <c r="G4934" s="519"/>
      <c r="H4934" s="240"/>
      <c r="I4934" s="240"/>
      <c r="J4934" s="117"/>
    </row>
    <row r="4935" spans="1:10" x14ac:dyDescent="0.25">
      <c r="A4935" s="517" t="s">
        <v>1974</v>
      </c>
      <c r="B4935" s="519">
        <v>1</v>
      </c>
      <c r="C4935" s="519">
        <v>26000</v>
      </c>
      <c r="D4935" s="519"/>
      <c r="E4935" s="519"/>
      <c r="F4935" s="519"/>
      <c r="G4935" s="519"/>
      <c r="H4935" s="240"/>
      <c r="I4935" s="240"/>
      <c r="J4935" s="117"/>
    </row>
    <row r="4936" spans="1:10" x14ac:dyDescent="0.25">
      <c r="A4936" s="528"/>
      <c r="B4936" s="533"/>
      <c r="C4936" s="533"/>
      <c r="D4936" s="533"/>
      <c r="E4936" s="533"/>
      <c r="F4936" s="533"/>
      <c r="G4936" s="533"/>
      <c r="H4936" s="530"/>
      <c r="I4936" s="530"/>
      <c r="J4936" s="531"/>
    </row>
    <row r="4937" spans="1:10" x14ac:dyDescent="0.25">
      <c r="A4937" s="528"/>
      <c r="B4937" s="529">
        <f t="shared" ref="B4937:H4937" si="137">SUM(B4922:B4936)</f>
        <v>15</v>
      </c>
      <c r="C4937" s="529">
        <f t="shared" si="137"/>
        <v>284800</v>
      </c>
      <c r="D4937" s="529">
        <f t="shared" si="137"/>
        <v>52500</v>
      </c>
      <c r="E4937" s="529">
        <f t="shared" si="137"/>
        <v>10</v>
      </c>
      <c r="F4937" s="529">
        <f t="shared" si="137"/>
        <v>43500</v>
      </c>
      <c r="G4937" s="529"/>
      <c r="H4937" s="530">
        <f t="shared" si="137"/>
        <v>3</v>
      </c>
      <c r="I4937" s="530"/>
      <c r="J4937" s="531">
        <v>15100</v>
      </c>
    </row>
    <row r="4938" spans="1:10" x14ac:dyDescent="0.25">
      <c r="A4938" s="525"/>
      <c r="B4938" s="365"/>
      <c r="C4938" s="365"/>
      <c r="D4938" s="365"/>
      <c r="E4938" s="365"/>
      <c r="F4938" s="365"/>
      <c r="G4938" s="365"/>
      <c r="H4938" s="365"/>
      <c r="I4938" s="365"/>
      <c r="J4938" s="365"/>
    </row>
    <row r="4939" spans="1:10" x14ac:dyDescent="0.25">
      <c r="A4939" s="525"/>
      <c r="B4939" s="365"/>
      <c r="C4939" s="365"/>
      <c r="D4939" s="365"/>
      <c r="E4939" s="365"/>
      <c r="F4939" s="365"/>
      <c r="G4939" s="365"/>
      <c r="H4939" s="365"/>
      <c r="I4939" s="365"/>
      <c r="J4939" s="365"/>
    </row>
    <row r="4940" spans="1:10" x14ac:dyDescent="0.25">
      <c r="A4940" s="365">
        <v>284800</v>
      </c>
      <c r="B4940" s="492" t="s">
        <v>1800</v>
      </c>
      <c r="C4940" s="2206" t="s">
        <v>1900</v>
      </c>
      <c r="D4940" s="2206"/>
      <c r="E4940" s="2206"/>
      <c r="F4940" s="493"/>
      <c r="G4940" s="493"/>
      <c r="H4940" s="493"/>
      <c r="I4940" s="493"/>
      <c r="J4940" s="493"/>
    </row>
    <row r="4945" spans="1:10" x14ac:dyDescent="0.25">
      <c r="A4945" s="2207" t="s">
        <v>1977</v>
      </c>
      <c r="B4945" s="2208"/>
      <c r="C4945" s="2208"/>
      <c r="D4945" s="2208"/>
      <c r="E4945" s="2208"/>
      <c r="F4945" s="2208"/>
      <c r="G4945" s="2208"/>
      <c r="H4945" s="2208"/>
      <c r="I4945" s="2208"/>
      <c r="J4945" s="2208"/>
    </row>
    <row r="4946" spans="1:10" x14ac:dyDescent="0.25">
      <c r="A4946" s="198" t="s">
        <v>14</v>
      </c>
      <c r="B4946" s="198" t="s">
        <v>5</v>
      </c>
      <c r="C4946" s="198" t="s">
        <v>10</v>
      </c>
      <c r="D4946" s="198" t="s">
        <v>11</v>
      </c>
      <c r="E4946" s="198" t="s">
        <v>753</v>
      </c>
      <c r="F4946" s="198" t="s">
        <v>27</v>
      </c>
      <c r="G4946" s="198"/>
      <c r="H4946" s="140" t="s">
        <v>33</v>
      </c>
      <c r="I4946" s="140"/>
      <c r="J4946" s="198" t="s">
        <v>32</v>
      </c>
    </row>
    <row r="4947" spans="1:10" x14ac:dyDescent="0.25">
      <c r="A4947" s="517" t="s">
        <v>1978</v>
      </c>
      <c r="B4947" s="519">
        <v>1</v>
      </c>
      <c r="C4947" s="519">
        <v>24500</v>
      </c>
      <c r="D4947" s="519"/>
      <c r="E4947" s="519">
        <v>1</v>
      </c>
      <c r="F4947" s="519">
        <v>4000</v>
      </c>
      <c r="G4947" s="519"/>
      <c r="H4947" s="240" t="s">
        <v>109</v>
      </c>
      <c r="I4947" s="240"/>
      <c r="J4947" s="117">
        <v>2100</v>
      </c>
    </row>
    <row r="4948" spans="1:10" x14ac:dyDescent="0.25">
      <c r="A4948" s="517" t="s">
        <v>696</v>
      </c>
      <c r="B4948" s="519">
        <v>1</v>
      </c>
      <c r="C4948" s="519">
        <v>15500</v>
      </c>
      <c r="D4948" s="519"/>
      <c r="E4948" s="519">
        <v>1</v>
      </c>
      <c r="F4948" s="519">
        <v>4500</v>
      </c>
      <c r="G4948" s="519"/>
      <c r="H4948" s="240">
        <v>1</v>
      </c>
      <c r="I4948" s="240"/>
      <c r="J4948" s="117">
        <v>4500</v>
      </c>
    </row>
    <row r="4949" spans="1:10" x14ac:dyDescent="0.25">
      <c r="A4949" s="517" t="s">
        <v>1979</v>
      </c>
      <c r="B4949" s="519">
        <v>1</v>
      </c>
      <c r="C4949" s="519">
        <v>24000</v>
      </c>
      <c r="D4949" s="519"/>
      <c r="E4949" s="519"/>
      <c r="F4949" s="519"/>
      <c r="G4949" s="519"/>
      <c r="H4949" s="240">
        <v>1</v>
      </c>
      <c r="I4949" s="240"/>
      <c r="J4949" s="117">
        <v>5000</v>
      </c>
    </row>
    <row r="4950" spans="1:10" x14ac:dyDescent="0.25">
      <c r="A4950" s="517" t="s">
        <v>177</v>
      </c>
      <c r="B4950" s="519">
        <v>1</v>
      </c>
      <c r="C4950" s="519">
        <v>24000</v>
      </c>
      <c r="D4950" s="519"/>
      <c r="E4950" s="519"/>
      <c r="F4950" s="519"/>
      <c r="G4950" s="519"/>
      <c r="H4950" s="240">
        <v>1</v>
      </c>
      <c r="I4950" s="240"/>
      <c r="J4950" s="117">
        <v>5000</v>
      </c>
    </row>
    <row r="4951" spans="1:10" x14ac:dyDescent="0.25">
      <c r="A4951" s="517" t="s">
        <v>1980</v>
      </c>
      <c r="B4951" s="519">
        <v>1</v>
      </c>
      <c r="C4951" s="519">
        <v>14300</v>
      </c>
      <c r="D4951" s="519"/>
      <c r="E4951" s="519">
        <v>1</v>
      </c>
      <c r="F4951" s="519">
        <v>4500</v>
      </c>
      <c r="G4951" s="519"/>
      <c r="H4951" s="240"/>
      <c r="I4951" s="240"/>
      <c r="J4951" s="117"/>
    </row>
    <row r="4952" spans="1:10" x14ac:dyDescent="0.25">
      <c r="A4952" s="517" t="s">
        <v>1980</v>
      </c>
      <c r="B4952" s="519">
        <v>1</v>
      </c>
      <c r="C4952" s="519">
        <v>14300</v>
      </c>
      <c r="D4952" s="519"/>
      <c r="E4952" s="519">
        <v>1</v>
      </c>
      <c r="F4952" s="519">
        <v>4500</v>
      </c>
      <c r="G4952" s="519"/>
      <c r="H4952" s="240"/>
      <c r="I4952" s="240"/>
      <c r="J4952" s="117"/>
    </row>
    <row r="4953" spans="1:10" x14ac:dyDescent="0.25">
      <c r="A4953" s="517" t="s">
        <v>1981</v>
      </c>
      <c r="B4953" s="519">
        <v>1</v>
      </c>
      <c r="C4953" s="519">
        <v>25000</v>
      </c>
      <c r="D4953" s="519"/>
      <c r="E4953" s="519"/>
      <c r="F4953" s="519"/>
      <c r="G4953" s="519"/>
      <c r="H4953" s="240"/>
      <c r="I4953" s="240"/>
      <c r="J4953" s="117"/>
    </row>
    <row r="4954" spans="1:10" x14ac:dyDescent="0.25">
      <c r="A4954" s="517" t="s">
        <v>107</v>
      </c>
      <c r="B4954" s="519">
        <v>1</v>
      </c>
      <c r="C4954" s="519">
        <v>13000</v>
      </c>
      <c r="D4954" s="519"/>
      <c r="E4954" s="519"/>
      <c r="F4954" s="519"/>
      <c r="G4954" s="519"/>
      <c r="H4954" s="240"/>
      <c r="I4954" s="240"/>
      <c r="J4954" s="117"/>
    </row>
    <row r="4955" spans="1:10" x14ac:dyDescent="0.25">
      <c r="A4955" s="520" t="s">
        <v>1824</v>
      </c>
      <c r="B4955" s="519">
        <v>1</v>
      </c>
      <c r="C4955" s="519"/>
      <c r="D4955" s="519">
        <v>20900</v>
      </c>
      <c r="E4955" s="519"/>
      <c r="F4955" s="519"/>
      <c r="G4955" s="519"/>
      <c r="H4955" s="240"/>
      <c r="I4955" s="240"/>
      <c r="J4955" s="117" t="s">
        <v>1983</v>
      </c>
    </row>
    <row r="4956" spans="1:10" x14ac:dyDescent="0.25">
      <c r="A4956" s="517" t="s">
        <v>1982</v>
      </c>
      <c r="B4956" s="519">
        <v>1</v>
      </c>
      <c r="C4956" s="519">
        <v>21000</v>
      </c>
      <c r="D4956" s="519"/>
      <c r="E4956" s="519"/>
      <c r="F4956" s="519"/>
      <c r="G4956" s="519"/>
      <c r="H4956" s="240"/>
      <c r="I4956" s="240"/>
      <c r="J4956" s="117"/>
    </row>
    <row r="4957" spans="1:10" x14ac:dyDescent="0.25">
      <c r="A4957" s="517" t="s">
        <v>291</v>
      </c>
      <c r="B4957" s="519">
        <v>1</v>
      </c>
      <c r="C4957" s="527"/>
      <c r="D4957" s="519">
        <v>13400</v>
      </c>
      <c r="E4957" s="519">
        <v>1</v>
      </c>
      <c r="F4957" s="519">
        <v>4500</v>
      </c>
      <c r="G4957" s="519"/>
      <c r="H4957" s="240"/>
      <c r="I4957" s="240"/>
      <c r="J4957" s="117" t="s">
        <v>1822</v>
      </c>
    </row>
    <row r="4958" spans="1:10" x14ac:dyDescent="0.25">
      <c r="A4958" s="517" t="s">
        <v>1980</v>
      </c>
      <c r="B4958" s="519">
        <v>1</v>
      </c>
      <c r="C4958" s="519">
        <v>14300</v>
      </c>
      <c r="D4958" s="519"/>
      <c r="E4958" s="519">
        <v>1</v>
      </c>
      <c r="F4958" s="519">
        <v>4500</v>
      </c>
      <c r="G4958" s="519"/>
      <c r="H4958" s="240"/>
      <c r="I4958" s="240"/>
      <c r="J4958" s="117"/>
    </row>
    <row r="4959" spans="1:10" x14ac:dyDescent="0.25">
      <c r="A4959" s="517" t="s">
        <v>1979</v>
      </c>
      <c r="B4959" s="519">
        <v>1</v>
      </c>
      <c r="C4959" s="519">
        <v>19000</v>
      </c>
      <c r="D4959" s="519"/>
      <c r="E4959" s="519">
        <v>1</v>
      </c>
      <c r="F4959" s="519">
        <v>5000</v>
      </c>
      <c r="G4959" s="519"/>
      <c r="H4959" s="240"/>
      <c r="I4959" s="240"/>
      <c r="J4959" s="117"/>
    </row>
    <row r="4960" spans="1:10" x14ac:dyDescent="0.25">
      <c r="A4960" s="517" t="s">
        <v>1984</v>
      </c>
      <c r="B4960" s="519">
        <v>2</v>
      </c>
      <c r="C4960" s="519"/>
      <c r="D4960" s="519">
        <v>30000</v>
      </c>
      <c r="E4960" s="519"/>
      <c r="F4960" s="519"/>
      <c r="G4960" s="519"/>
      <c r="H4960" s="240"/>
      <c r="I4960" s="240"/>
      <c r="J4960" s="117" t="s">
        <v>1985</v>
      </c>
    </row>
    <row r="4961" spans="1:10" x14ac:dyDescent="0.25">
      <c r="A4961" s="528" t="s">
        <v>1986</v>
      </c>
      <c r="B4961" s="533">
        <v>1</v>
      </c>
      <c r="C4961" s="533">
        <v>6700</v>
      </c>
      <c r="D4961" s="533"/>
      <c r="E4961" s="533"/>
      <c r="F4961" s="533"/>
      <c r="G4961" s="533"/>
      <c r="H4961" s="530"/>
      <c r="I4961" s="530"/>
      <c r="J4961" s="531"/>
    </row>
    <row r="4962" spans="1:10" x14ac:dyDescent="0.25">
      <c r="A4962" s="528" t="s">
        <v>1987</v>
      </c>
      <c r="B4962" s="533">
        <v>1</v>
      </c>
      <c r="C4962" s="533">
        <v>45000</v>
      </c>
      <c r="D4962" s="529"/>
      <c r="E4962" s="533">
        <v>1</v>
      </c>
      <c r="F4962" s="533">
        <v>5000</v>
      </c>
      <c r="G4962" s="533"/>
      <c r="H4962" s="530"/>
      <c r="I4962" s="530"/>
      <c r="J4962" s="531"/>
    </row>
    <row r="4963" spans="1:10" x14ac:dyDescent="0.25">
      <c r="A4963" s="517" t="s">
        <v>114</v>
      </c>
      <c r="B4963" s="519">
        <v>1</v>
      </c>
      <c r="C4963" s="519"/>
      <c r="D4963" s="519"/>
      <c r="E4963" s="519"/>
      <c r="F4963" s="519"/>
      <c r="G4963" s="519"/>
      <c r="H4963" s="240"/>
      <c r="I4963" s="240"/>
      <c r="J4963" s="117" t="s">
        <v>2217</v>
      </c>
    </row>
    <row r="4964" spans="1:10" x14ac:dyDescent="0.25">
      <c r="A4964" s="517" t="s">
        <v>1980</v>
      </c>
      <c r="B4964" s="519">
        <v>1</v>
      </c>
      <c r="C4964" s="519"/>
      <c r="D4964" s="519">
        <v>15500</v>
      </c>
      <c r="E4964" s="519">
        <v>1</v>
      </c>
      <c r="F4964" s="519">
        <v>4500</v>
      </c>
      <c r="G4964" s="519"/>
      <c r="H4964" s="240"/>
      <c r="I4964" s="240"/>
      <c r="J4964" s="117" t="s">
        <v>1988</v>
      </c>
    </row>
    <row r="4965" spans="1:10" x14ac:dyDescent="0.25">
      <c r="A4965" s="517" t="s">
        <v>1125</v>
      </c>
      <c r="B4965" s="519">
        <v>1</v>
      </c>
      <c r="C4965" s="519">
        <v>11000</v>
      </c>
      <c r="D4965" s="519"/>
      <c r="E4965" s="519">
        <v>1</v>
      </c>
      <c r="F4965" s="519">
        <v>4000</v>
      </c>
      <c r="G4965" s="519"/>
      <c r="H4965" s="240"/>
      <c r="I4965" s="240"/>
      <c r="J4965" s="117"/>
    </row>
    <row r="4966" spans="1:10" x14ac:dyDescent="0.25">
      <c r="A4966" s="517" t="s">
        <v>1989</v>
      </c>
      <c r="B4966" s="519">
        <v>1</v>
      </c>
      <c r="C4966" s="519">
        <v>44000</v>
      </c>
      <c r="D4966" s="519"/>
      <c r="E4966" s="519"/>
      <c r="F4966" s="519"/>
      <c r="G4966" s="519"/>
      <c r="H4966" s="240"/>
      <c r="I4966" s="240"/>
      <c r="J4966" s="117"/>
    </row>
    <row r="4967" spans="1:10" x14ac:dyDescent="0.25">
      <c r="A4967" s="517" t="s">
        <v>1862</v>
      </c>
      <c r="B4967" s="519">
        <v>1</v>
      </c>
      <c r="C4967" s="519">
        <v>22000</v>
      </c>
      <c r="D4967" s="519"/>
      <c r="E4967" s="519">
        <v>1</v>
      </c>
      <c r="F4967" s="519">
        <v>4500</v>
      </c>
      <c r="G4967" s="519"/>
      <c r="H4967" s="240"/>
      <c r="I4967" s="240"/>
      <c r="J4967" s="117"/>
    </row>
    <row r="4968" spans="1:10" x14ac:dyDescent="0.25">
      <c r="A4968" s="517" t="s">
        <v>1990</v>
      </c>
      <c r="B4968" s="519">
        <v>1</v>
      </c>
      <c r="C4968" s="519">
        <v>30000</v>
      </c>
      <c r="D4968" s="519"/>
      <c r="E4968" s="519">
        <v>1</v>
      </c>
      <c r="F4968" s="519">
        <v>4500</v>
      </c>
      <c r="G4968" s="519"/>
      <c r="H4968" s="240"/>
      <c r="I4968" s="240"/>
      <c r="J4968" s="117"/>
    </row>
    <row r="4969" spans="1:10" x14ac:dyDescent="0.25">
      <c r="A4969" s="517" t="s">
        <v>1991</v>
      </c>
      <c r="B4969" s="519">
        <v>1</v>
      </c>
      <c r="C4969" s="519"/>
      <c r="D4969" s="519">
        <v>17900</v>
      </c>
      <c r="E4969" s="519"/>
      <c r="F4969" s="519"/>
      <c r="G4969" s="519"/>
      <c r="H4969" s="240"/>
      <c r="I4969" s="240"/>
      <c r="J4969" s="117" t="s">
        <v>1822</v>
      </c>
    </row>
    <row r="4970" spans="1:10" x14ac:dyDescent="0.25">
      <c r="A4970" s="517"/>
      <c r="B4970" s="519"/>
      <c r="C4970" s="519"/>
      <c r="D4970" s="519"/>
      <c r="E4970" s="519"/>
      <c r="F4970" s="519"/>
      <c r="G4970" s="519"/>
      <c r="H4970" s="240"/>
      <c r="I4970" s="240"/>
      <c r="J4970" s="117"/>
    </row>
    <row r="4971" spans="1:10" x14ac:dyDescent="0.25">
      <c r="A4971" s="520"/>
      <c r="B4971" s="519"/>
      <c r="C4971" s="519"/>
      <c r="D4971" s="519"/>
      <c r="E4971" s="519"/>
      <c r="F4971" s="519"/>
      <c r="G4971" s="519"/>
      <c r="H4971" s="240"/>
      <c r="I4971" s="240"/>
      <c r="J4971" s="117"/>
    </row>
    <row r="4972" spans="1:10" x14ac:dyDescent="0.25">
      <c r="A4972" s="517"/>
      <c r="B4972" s="519">
        <f t="shared" ref="B4972:J4972" si="138">SUM(B4947:B4971)</f>
        <v>24</v>
      </c>
      <c r="C4972" s="519">
        <f t="shared" si="138"/>
        <v>367600</v>
      </c>
      <c r="D4972" s="519">
        <f t="shared" si="138"/>
        <v>97700</v>
      </c>
      <c r="E4972" s="519">
        <f t="shared" si="138"/>
        <v>12</v>
      </c>
      <c r="F4972" s="519">
        <f t="shared" si="138"/>
        <v>54000</v>
      </c>
      <c r="G4972" s="519"/>
      <c r="H4972" s="240">
        <f t="shared" si="138"/>
        <v>3</v>
      </c>
      <c r="I4972" s="240"/>
      <c r="J4972" s="117">
        <f t="shared" si="138"/>
        <v>16600</v>
      </c>
    </row>
    <row r="4973" spans="1:10" x14ac:dyDescent="0.25">
      <c r="A4973" s="525"/>
      <c r="B4973" s="365"/>
      <c r="C4973" s="365"/>
      <c r="D4973" s="365"/>
      <c r="E4973" s="365"/>
      <c r="F4973" s="365"/>
      <c r="G4973" s="365"/>
      <c r="H4973" s="365"/>
      <c r="I4973" s="365"/>
      <c r="J4973" s="365"/>
    </row>
    <row r="4974" spans="1:10" x14ac:dyDescent="0.25">
      <c r="A4974" s="525"/>
      <c r="B4974" s="365"/>
      <c r="C4974" s="365"/>
      <c r="D4974" s="365"/>
      <c r="E4974" s="365"/>
      <c r="F4974" s="365"/>
      <c r="G4974" s="365"/>
      <c r="H4974" s="365"/>
      <c r="I4974" s="365"/>
      <c r="J4974" s="365"/>
    </row>
    <row r="4975" spans="1:10" x14ac:dyDescent="0.25">
      <c r="A4975" s="365"/>
      <c r="B4975" s="492" t="s">
        <v>1800</v>
      </c>
      <c r="C4975" s="2206" t="s">
        <v>1818</v>
      </c>
      <c r="D4975" s="2206"/>
      <c r="E4975" s="2206"/>
      <c r="F4975" s="493"/>
      <c r="G4975" s="493"/>
      <c r="H4975" s="493"/>
      <c r="I4975" s="493"/>
      <c r="J4975" s="493"/>
    </row>
    <row r="4979" spans="1:10" x14ac:dyDescent="0.25">
      <c r="A4979" s="2207" t="s">
        <v>1992</v>
      </c>
      <c r="B4979" s="2208"/>
      <c r="C4979" s="2208"/>
      <c r="D4979" s="2208"/>
      <c r="E4979" s="2208"/>
      <c r="F4979" s="2208"/>
      <c r="G4979" s="2208"/>
      <c r="H4979" s="2208"/>
      <c r="I4979" s="2208"/>
      <c r="J4979" s="2208"/>
    </row>
    <row r="4980" spans="1:10" ht="30" x14ac:dyDescent="0.25">
      <c r="A4980" s="198" t="s">
        <v>14</v>
      </c>
      <c r="B4980" s="198" t="s">
        <v>5</v>
      </c>
      <c r="C4980" s="198" t="s">
        <v>10</v>
      </c>
      <c r="D4980" s="198" t="s">
        <v>11</v>
      </c>
      <c r="E4980" s="198" t="s">
        <v>753</v>
      </c>
      <c r="F4980" s="198" t="s">
        <v>27</v>
      </c>
      <c r="G4980" s="198" t="s">
        <v>1994</v>
      </c>
      <c r="H4980" s="140" t="s">
        <v>33</v>
      </c>
      <c r="I4980" s="140" t="s">
        <v>1994</v>
      </c>
      <c r="J4980" s="198" t="s">
        <v>32</v>
      </c>
    </row>
    <row r="4981" spans="1:10" x14ac:dyDescent="0.25">
      <c r="A4981" s="517" t="s">
        <v>1993</v>
      </c>
      <c r="B4981" s="519">
        <v>1</v>
      </c>
      <c r="C4981" s="519"/>
      <c r="D4981" s="519">
        <v>28000</v>
      </c>
      <c r="E4981" s="519">
        <v>1</v>
      </c>
      <c r="F4981" s="519">
        <v>4000</v>
      </c>
      <c r="G4981" s="519">
        <v>60</v>
      </c>
      <c r="H4981" s="240"/>
      <c r="I4981" s="240"/>
      <c r="J4981" s="117" t="s">
        <v>1822</v>
      </c>
    </row>
    <row r="4982" spans="1:10" x14ac:dyDescent="0.25">
      <c r="A4982" s="517" t="s">
        <v>1823</v>
      </c>
      <c r="B4982" s="519">
        <v>1</v>
      </c>
      <c r="C4982" s="519"/>
      <c r="D4982" s="519">
        <v>20000</v>
      </c>
      <c r="E4982" s="519"/>
      <c r="F4982" s="519"/>
      <c r="G4982" s="519"/>
      <c r="H4982" s="240"/>
      <c r="I4982" s="240"/>
      <c r="J4982" s="117" t="s">
        <v>1822</v>
      </c>
    </row>
    <row r="4983" spans="1:10" x14ac:dyDescent="0.25">
      <c r="A4983" s="517" t="s">
        <v>1989</v>
      </c>
      <c r="B4983" s="519">
        <v>1</v>
      </c>
      <c r="C4983" s="519">
        <v>44000</v>
      </c>
      <c r="D4983" s="519"/>
      <c r="E4983" s="519"/>
      <c r="F4983" s="519"/>
      <c r="G4983" s="519"/>
      <c r="H4983" s="240"/>
      <c r="I4983" s="240"/>
      <c r="J4983" s="117"/>
    </row>
    <row r="4984" spans="1:10" x14ac:dyDescent="0.25">
      <c r="A4984" s="517" t="s">
        <v>150</v>
      </c>
      <c r="B4984" s="519">
        <v>1</v>
      </c>
      <c r="C4984" s="519"/>
      <c r="D4984" s="519">
        <v>32000</v>
      </c>
      <c r="E4984" s="519"/>
      <c r="F4984" s="519"/>
      <c r="G4984" s="519"/>
      <c r="H4984" s="240"/>
      <c r="I4984" s="240"/>
      <c r="J4984" s="117" t="s">
        <v>1985</v>
      </c>
    </row>
    <row r="4985" spans="1:10" x14ac:dyDescent="0.25">
      <c r="A4985" s="517" t="s">
        <v>350</v>
      </c>
      <c r="B4985" s="519">
        <v>1</v>
      </c>
      <c r="C4985" s="519">
        <v>15000</v>
      </c>
      <c r="D4985" s="519"/>
      <c r="E4985" s="519"/>
      <c r="F4985" s="519"/>
      <c r="G4985" s="519"/>
      <c r="H4985" s="240"/>
      <c r="I4985" s="240"/>
      <c r="J4985" s="117"/>
    </row>
    <row r="4986" spans="1:10" x14ac:dyDescent="0.25">
      <c r="A4986" s="517" t="s">
        <v>1995</v>
      </c>
      <c r="B4986" s="519">
        <v>1</v>
      </c>
      <c r="C4986" s="519">
        <v>12100</v>
      </c>
      <c r="D4986" s="519"/>
      <c r="E4986" s="519">
        <v>1</v>
      </c>
      <c r="F4986" s="519">
        <v>4000</v>
      </c>
      <c r="G4986" s="519">
        <v>60</v>
      </c>
      <c r="H4986" s="240"/>
      <c r="I4986" s="240"/>
      <c r="J4986" s="117"/>
    </row>
    <row r="4987" spans="1:10" x14ac:dyDescent="0.25">
      <c r="A4987" s="517" t="s">
        <v>114</v>
      </c>
      <c r="B4987" s="519">
        <v>1</v>
      </c>
      <c r="C4987" s="519"/>
      <c r="D4987" s="519">
        <v>19000</v>
      </c>
      <c r="E4987" s="519">
        <v>1</v>
      </c>
      <c r="F4987" s="519">
        <v>4000</v>
      </c>
      <c r="G4987" s="519">
        <v>60</v>
      </c>
      <c r="H4987" s="240"/>
      <c r="I4987" s="240"/>
      <c r="J4987" s="117" t="s">
        <v>1985</v>
      </c>
    </row>
    <row r="4988" spans="1:10" x14ac:dyDescent="0.25">
      <c r="A4988" s="517" t="s">
        <v>350</v>
      </c>
      <c r="B4988" s="519">
        <v>1</v>
      </c>
      <c r="C4988" s="519">
        <v>11000</v>
      </c>
      <c r="D4988" s="519"/>
      <c r="E4988" s="519">
        <v>1</v>
      </c>
      <c r="F4988" s="519">
        <v>4000</v>
      </c>
      <c r="G4988" s="519">
        <v>60</v>
      </c>
      <c r="H4988" s="240" t="s">
        <v>109</v>
      </c>
      <c r="I4988" s="240"/>
      <c r="J4988" s="117">
        <v>1400</v>
      </c>
    </row>
    <row r="4989" spans="1:10" x14ac:dyDescent="0.25">
      <c r="A4989" s="520" t="s">
        <v>551</v>
      </c>
      <c r="B4989" s="519">
        <v>1</v>
      </c>
      <c r="C4989" s="519">
        <v>14600</v>
      </c>
      <c r="D4989" s="519"/>
      <c r="E4989" s="519">
        <v>1</v>
      </c>
      <c r="F4989" s="519">
        <v>4000</v>
      </c>
      <c r="G4989" s="519">
        <v>60</v>
      </c>
      <c r="H4989" s="240">
        <v>1</v>
      </c>
      <c r="I4989" s="240">
        <v>70</v>
      </c>
      <c r="J4989" s="117">
        <v>4500</v>
      </c>
    </row>
    <row r="4990" spans="1:10" x14ac:dyDescent="0.25">
      <c r="A4990" s="517" t="s">
        <v>1996</v>
      </c>
      <c r="B4990" s="519">
        <v>1</v>
      </c>
      <c r="C4990" s="519">
        <v>20000</v>
      </c>
      <c r="D4990" s="519"/>
      <c r="E4990" s="519">
        <v>1</v>
      </c>
      <c r="F4990" s="519">
        <v>5000</v>
      </c>
      <c r="G4990" s="519">
        <v>100</v>
      </c>
      <c r="H4990" s="240">
        <v>1</v>
      </c>
      <c r="I4990" s="240">
        <v>100</v>
      </c>
      <c r="J4990" s="117">
        <v>5000</v>
      </c>
    </row>
    <row r="4991" spans="1:10" x14ac:dyDescent="0.25">
      <c r="A4991" s="517" t="s">
        <v>1989</v>
      </c>
      <c r="B4991" s="519">
        <v>1</v>
      </c>
      <c r="C4991" s="527">
        <v>39000</v>
      </c>
      <c r="D4991" s="519"/>
      <c r="E4991" s="519">
        <v>1</v>
      </c>
      <c r="F4991" s="519">
        <v>5000</v>
      </c>
      <c r="G4991" s="519">
        <v>90</v>
      </c>
      <c r="H4991" s="240">
        <v>1</v>
      </c>
      <c r="I4991" s="240">
        <v>60</v>
      </c>
      <c r="J4991" s="117">
        <v>4000</v>
      </c>
    </row>
    <row r="4992" spans="1:10" x14ac:dyDescent="0.25">
      <c r="A4992" s="517" t="s">
        <v>1997</v>
      </c>
      <c r="B4992" s="519">
        <v>1</v>
      </c>
      <c r="C4992" s="519"/>
      <c r="D4992" s="519">
        <v>22000</v>
      </c>
      <c r="E4992" s="519"/>
      <c r="F4992" s="519"/>
      <c r="G4992" s="519"/>
      <c r="H4992" s="240"/>
      <c r="I4992" s="240"/>
      <c r="J4992" s="117" t="s">
        <v>1998</v>
      </c>
    </row>
    <row r="4993" spans="1:10" x14ac:dyDescent="0.25">
      <c r="A4993" s="517" t="s">
        <v>1999</v>
      </c>
      <c r="B4993" s="519">
        <v>1</v>
      </c>
      <c r="C4993" s="519"/>
      <c r="D4993" s="519">
        <v>45900</v>
      </c>
      <c r="E4993" s="519">
        <v>1</v>
      </c>
      <c r="F4993" s="519">
        <v>7100</v>
      </c>
      <c r="G4993" s="519">
        <v>105</v>
      </c>
      <c r="H4993" s="240"/>
      <c r="I4993" s="240"/>
      <c r="J4993" s="117" t="s">
        <v>2000</v>
      </c>
    </row>
    <row r="4994" spans="1:10" x14ac:dyDescent="0.25">
      <c r="A4994" s="517" t="s">
        <v>2001</v>
      </c>
      <c r="B4994" s="519">
        <v>1</v>
      </c>
      <c r="C4994" s="519"/>
      <c r="D4994" s="519">
        <v>29100</v>
      </c>
      <c r="E4994" s="519">
        <v>1</v>
      </c>
      <c r="F4994" s="519">
        <v>7100</v>
      </c>
      <c r="G4994" s="519">
        <v>105</v>
      </c>
      <c r="H4994" s="240"/>
      <c r="I4994" s="240"/>
      <c r="J4994" s="117" t="s">
        <v>1985</v>
      </c>
    </row>
    <row r="4995" spans="1:10" x14ac:dyDescent="0.25">
      <c r="A4995" s="528" t="s">
        <v>1871</v>
      </c>
      <c r="B4995" s="533">
        <v>1</v>
      </c>
      <c r="C4995" s="533">
        <v>35000</v>
      </c>
      <c r="D4995" s="533"/>
      <c r="E4995" s="533"/>
      <c r="F4995" s="533"/>
      <c r="G4995" s="533"/>
      <c r="H4995" s="530"/>
      <c r="I4995" s="530"/>
      <c r="J4995" s="531"/>
    </row>
    <row r="4996" spans="1:10" x14ac:dyDescent="0.25">
      <c r="A4996" s="528" t="s">
        <v>1825</v>
      </c>
      <c r="B4996" s="533">
        <v>1</v>
      </c>
      <c r="C4996" s="533"/>
      <c r="D4996" s="533">
        <v>15500</v>
      </c>
      <c r="E4996" s="533">
        <v>1</v>
      </c>
      <c r="F4996" s="533">
        <v>4500</v>
      </c>
      <c r="G4996" s="533">
        <v>70</v>
      </c>
      <c r="H4996" s="530"/>
      <c r="I4996" s="530"/>
      <c r="J4996" s="534" t="s">
        <v>1985</v>
      </c>
    </row>
    <row r="4997" spans="1:10" x14ac:dyDescent="0.25">
      <c r="A4997" s="517" t="s">
        <v>2002</v>
      </c>
      <c r="B4997" s="519">
        <v>1</v>
      </c>
      <c r="C4997" s="519">
        <v>18800</v>
      </c>
      <c r="D4997" s="519"/>
      <c r="E4997" s="519"/>
      <c r="F4997" s="519"/>
      <c r="G4997" s="519"/>
      <c r="H4997" s="240">
        <v>1</v>
      </c>
      <c r="I4997" s="240">
        <v>100</v>
      </c>
      <c r="J4997" s="117">
        <v>5000</v>
      </c>
    </row>
    <row r="4998" spans="1:10" x14ac:dyDescent="0.25">
      <c r="A4998" s="517"/>
      <c r="B4998" s="519"/>
      <c r="C4998" s="519"/>
      <c r="D4998" s="519"/>
      <c r="E4998" s="519"/>
      <c r="F4998" s="519"/>
      <c r="G4998" s="519"/>
      <c r="H4998" s="240">
        <v>1</v>
      </c>
      <c r="I4998" s="240">
        <v>75</v>
      </c>
      <c r="J4998" s="117">
        <v>4500</v>
      </c>
    </row>
    <row r="4999" spans="1:10" x14ac:dyDescent="0.25">
      <c r="A4999" s="517"/>
      <c r="B4999" s="519"/>
      <c r="C4999" s="519"/>
      <c r="D4999" s="519"/>
      <c r="E4999" s="519"/>
      <c r="F4999" s="519"/>
      <c r="G4999" s="519"/>
      <c r="H4999" s="240"/>
      <c r="I4999" s="240"/>
      <c r="J4999" s="117"/>
    </row>
    <row r="5000" spans="1:10" x14ac:dyDescent="0.25">
      <c r="A5000" s="517"/>
      <c r="B5000" s="519">
        <f>SUM(B4981:B4999)</f>
        <v>17</v>
      </c>
      <c r="C5000" s="519">
        <f>SUM(C4981:C4999)</f>
        <v>209500</v>
      </c>
      <c r="D5000" s="519">
        <f>SUM(D4981:D4999)</f>
        <v>211500</v>
      </c>
      <c r="E5000" s="519">
        <f>SUM(E4981:E4999)</f>
        <v>10</v>
      </c>
      <c r="F5000" s="519"/>
      <c r="G5000" s="519"/>
      <c r="H5000" s="240">
        <f>SUM(H4981:H4999)</f>
        <v>5</v>
      </c>
      <c r="I5000" s="240"/>
      <c r="J5000" s="117">
        <f>SUM(J4988:J4999)</f>
        <v>24400</v>
      </c>
    </row>
    <row r="5001" spans="1:10" x14ac:dyDescent="0.25">
      <c r="A5001" s="525"/>
      <c r="B5001" s="365"/>
      <c r="C5001" s="365"/>
      <c r="D5001" s="365"/>
      <c r="E5001" s="365"/>
      <c r="F5001" s="365"/>
      <c r="G5001" s="365"/>
      <c r="H5001" s="365"/>
      <c r="I5001" s="365"/>
      <c r="J5001" s="365"/>
    </row>
    <row r="5002" spans="1:10" x14ac:dyDescent="0.25">
      <c r="A5002" s="525"/>
      <c r="B5002" s="365"/>
      <c r="C5002" s="365"/>
      <c r="D5002" s="365"/>
      <c r="E5002" s="365"/>
      <c r="F5002" s="365"/>
      <c r="G5002" s="365"/>
      <c r="H5002" s="365"/>
      <c r="I5002" s="365"/>
      <c r="J5002" s="365"/>
    </row>
    <row r="5003" spans="1:10" x14ac:dyDescent="0.25">
      <c r="A5003" s="365"/>
      <c r="B5003" s="492" t="s">
        <v>1800</v>
      </c>
      <c r="C5003" s="2206" t="s">
        <v>1818</v>
      </c>
      <c r="D5003" s="2206"/>
      <c r="E5003" s="2206"/>
      <c r="F5003" s="493"/>
      <c r="G5003" s="493"/>
      <c r="H5003" s="493"/>
      <c r="I5003" s="493"/>
      <c r="J5003" s="493"/>
    </row>
    <row r="5009" spans="1:10" x14ac:dyDescent="0.25">
      <c r="A5009" s="2207" t="s">
        <v>2003</v>
      </c>
      <c r="B5009" s="2208"/>
      <c r="C5009" s="2208"/>
      <c r="D5009" s="2208"/>
      <c r="E5009" s="2208"/>
      <c r="F5009" s="2208"/>
      <c r="G5009" s="2208"/>
      <c r="H5009" s="2208"/>
      <c r="I5009" s="2208"/>
      <c r="J5009" s="2208"/>
    </row>
    <row r="5010" spans="1:10" ht="30" x14ac:dyDescent="0.25">
      <c r="A5010" s="198" t="s">
        <v>14</v>
      </c>
      <c r="B5010" s="198" t="s">
        <v>5</v>
      </c>
      <c r="C5010" s="198" t="s">
        <v>10</v>
      </c>
      <c r="D5010" s="198" t="s">
        <v>11</v>
      </c>
      <c r="E5010" s="198" t="s">
        <v>753</v>
      </c>
      <c r="F5010" s="198" t="s">
        <v>27</v>
      </c>
      <c r="G5010" s="198" t="s">
        <v>1994</v>
      </c>
      <c r="H5010" s="140" t="s">
        <v>33</v>
      </c>
      <c r="I5010" s="140" t="s">
        <v>1994</v>
      </c>
      <c r="J5010" s="198" t="s">
        <v>32</v>
      </c>
    </row>
    <row r="5011" spans="1:10" x14ac:dyDescent="0.25">
      <c r="A5011" s="517" t="s">
        <v>351</v>
      </c>
      <c r="B5011" s="519">
        <v>1</v>
      </c>
      <c r="C5011" s="519">
        <v>18500</v>
      </c>
      <c r="D5011" s="519"/>
      <c r="E5011" s="519">
        <v>1</v>
      </c>
      <c r="F5011" s="519">
        <v>4000</v>
      </c>
      <c r="G5011" s="519">
        <v>60</v>
      </c>
      <c r="H5011" s="240"/>
      <c r="I5011" s="240"/>
      <c r="J5011" s="117"/>
    </row>
    <row r="5012" spans="1:10" x14ac:dyDescent="0.25">
      <c r="A5012" s="517" t="s">
        <v>2004</v>
      </c>
      <c r="B5012" s="519">
        <v>1</v>
      </c>
      <c r="C5012" s="519">
        <v>28500</v>
      </c>
      <c r="D5012" s="519"/>
      <c r="E5012" s="519"/>
      <c r="F5012" s="519"/>
      <c r="G5012" s="519"/>
      <c r="H5012" s="240"/>
      <c r="I5012" s="240"/>
      <c r="J5012" s="117"/>
    </row>
    <row r="5013" spans="1:10" x14ac:dyDescent="0.25">
      <c r="A5013" s="517" t="s">
        <v>1541</v>
      </c>
      <c r="B5013" s="519">
        <v>2</v>
      </c>
      <c r="C5013" s="519"/>
      <c r="D5013" s="519">
        <v>116000</v>
      </c>
      <c r="E5013" s="519"/>
      <c r="F5013" s="519"/>
      <c r="G5013" s="519"/>
      <c r="H5013" s="240"/>
      <c r="I5013" s="240"/>
      <c r="J5013" s="117" t="s">
        <v>1985</v>
      </c>
    </row>
    <row r="5014" spans="1:10" x14ac:dyDescent="0.25">
      <c r="A5014" s="517" t="s">
        <v>2005</v>
      </c>
      <c r="B5014" s="519">
        <v>2</v>
      </c>
      <c r="C5014" s="519"/>
      <c r="D5014" s="519">
        <v>51000</v>
      </c>
      <c r="E5014" s="519"/>
      <c r="F5014" s="519"/>
      <c r="G5014" s="519"/>
      <c r="H5014" s="240"/>
      <c r="I5014" s="240"/>
      <c r="J5014" s="117" t="s">
        <v>2006</v>
      </c>
    </row>
    <row r="5015" spans="1:10" x14ac:dyDescent="0.25">
      <c r="A5015" s="517" t="s">
        <v>133</v>
      </c>
      <c r="B5015" s="519">
        <v>1</v>
      </c>
      <c r="C5015" s="519"/>
      <c r="D5015" s="519">
        <v>19000</v>
      </c>
      <c r="E5015" s="519"/>
      <c r="F5015" s="519"/>
      <c r="G5015" s="519"/>
      <c r="H5015" s="240"/>
      <c r="I5015" s="240"/>
      <c r="J5015" s="117" t="s">
        <v>1985</v>
      </c>
    </row>
    <row r="5016" spans="1:10" x14ac:dyDescent="0.25">
      <c r="A5016" s="517" t="s">
        <v>778</v>
      </c>
      <c r="B5016" s="519">
        <v>1</v>
      </c>
      <c r="C5016" s="519">
        <v>22500</v>
      </c>
      <c r="D5016" s="519"/>
      <c r="E5016" s="519">
        <v>1</v>
      </c>
      <c r="F5016" s="519">
        <v>4500</v>
      </c>
      <c r="G5016" s="519">
        <v>70</v>
      </c>
      <c r="H5016" s="240"/>
      <c r="I5016" s="240"/>
      <c r="J5016" s="117"/>
    </row>
    <row r="5017" spans="1:10" x14ac:dyDescent="0.25">
      <c r="A5017" s="517" t="s">
        <v>501</v>
      </c>
      <c r="B5017" s="519">
        <v>1</v>
      </c>
      <c r="C5017" s="519">
        <v>10500</v>
      </c>
      <c r="D5017" s="519"/>
      <c r="E5017" s="519">
        <v>1</v>
      </c>
      <c r="F5017" s="519">
        <v>4000</v>
      </c>
      <c r="G5017" s="519">
        <v>60</v>
      </c>
      <c r="H5017" s="240"/>
      <c r="I5017" s="240"/>
      <c r="J5017" s="117"/>
    </row>
    <row r="5018" spans="1:10" x14ac:dyDescent="0.25">
      <c r="A5018" s="517" t="s">
        <v>2007</v>
      </c>
      <c r="B5018" s="519">
        <v>1</v>
      </c>
      <c r="C5018" s="519">
        <v>18000</v>
      </c>
      <c r="D5018" s="519"/>
      <c r="E5018" s="519">
        <v>1</v>
      </c>
      <c r="F5018" s="519">
        <v>6000</v>
      </c>
      <c r="G5018" s="519">
        <v>110</v>
      </c>
      <c r="H5018" s="240"/>
      <c r="I5018" s="240"/>
      <c r="J5018" s="117"/>
    </row>
    <row r="5019" spans="1:10" x14ac:dyDescent="0.25">
      <c r="A5019" s="520" t="s">
        <v>2008</v>
      </c>
      <c r="B5019" s="519">
        <v>1</v>
      </c>
      <c r="C5019" s="519"/>
      <c r="D5019" s="519">
        <v>15500</v>
      </c>
      <c r="E5019" s="519">
        <v>1</v>
      </c>
      <c r="F5019" s="519">
        <v>4500</v>
      </c>
      <c r="G5019" s="519">
        <v>70</v>
      </c>
      <c r="H5019" s="240"/>
      <c r="I5019" s="240"/>
      <c r="J5019" s="117" t="s">
        <v>1985</v>
      </c>
    </row>
    <row r="5020" spans="1:10" x14ac:dyDescent="0.25">
      <c r="A5020" s="517" t="s">
        <v>2004</v>
      </c>
      <c r="B5020" s="519">
        <v>1</v>
      </c>
      <c r="C5020" s="519">
        <v>22000</v>
      </c>
      <c r="D5020" s="519"/>
      <c r="E5020" s="519"/>
      <c r="F5020" s="519"/>
      <c r="G5020" s="519"/>
      <c r="H5020" s="240"/>
      <c r="I5020" s="240"/>
      <c r="J5020" s="117" t="s">
        <v>2009</v>
      </c>
    </row>
    <row r="5021" spans="1:10" x14ac:dyDescent="0.25">
      <c r="A5021" s="517" t="s">
        <v>1883</v>
      </c>
      <c r="B5021" s="519">
        <v>1</v>
      </c>
      <c r="C5021" s="527">
        <v>19600</v>
      </c>
      <c r="D5021" s="519"/>
      <c r="E5021" s="519">
        <v>1</v>
      </c>
      <c r="F5021" s="519">
        <v>5000</v>
      </c>
      <c r="G5021" s="519">
        <v>100</v>
      </c>
      <c r="H5021" s="240"/>
      <c r="I5021" s="240"/>
      <c r="J5021" s="117"/>
    </row>
    <row r="5022" spans="1:10" x14ac:dyDescent="0.25">
      <c r="A5022" s="517" t="s">
        <v>1948</v>
      </c>
      <c r="B5022" s="519">
        <v>1</v>
      </c>
      <c r="C5022" s="519">
        <v>25000</v>
      </c>
      <c r="D5022" s="519"/>
      <c r="E5022" s="519"/>
      <c r="F5022" s="519"/>
      <c r="G5022" s="519"/>
      <c r="H5022" s="240"/>
      <c r="I5022" s="240"/>
      <c r="J5022" s="117"/>
    </row>
    <row r="5023" spans="1:10" x14ac:dyDescent="0.25">
      <c r="A5023" s="517" t="s">
        <v>2010</v>
      </c>
      <c r="B5023" s="519">
        <v>1</v>
      </c>
      <c r="C5023" s="519"/>
      <c r="D5023" s="519">
        <v>30000</v>
      </c>
      <c r="E5023" s="519">
        <v>1</v>
      </c>
      <c r="F5023" s="519">
        <v>4500</v>
      </c>
      <c r="G5023" s="519">
        <v>70</v>
      </c>
      <c r="H5023" s="240"/>
      <c r="I5023" s="240"/>
      <c r="J5023" s="117" t="s">
        <v>2011</v>
      </c>
    </row>
    <row r="5024" spans="1:10" x14ac:dyDescent="0.25">
      <c r="A5024" s="517"/>
      <c r="B5024" s="519"/>
      <c r="C5024" s="519"/>
      <c r="D5024" s="519"/>
      <c r="E5024" s="519"/>
      <c r="F5024" s="519"/>
      <c r="G5024" s="519"/>
      <c r="H5024" s="240"/>
      <c r="I5024" s="240"/>
      <c r="J5024" s="117"/>
    </row>
    <row r="5025" spans="1:10" x14ac:dyDescent="0.25">
      <c r="A5025" s="528"/>
      <c r="B5025" s="533"/>
      <c r="C5025" s="533"/>
      <c r="D5025" s="533"/>
      <c r="E5025" s="533"/>
      <c r="F5025" s="533"/>
      <c r="G5025" s="533"/>
      <c r="H5025" s="530">
        <v>1</v>
      </c>
      <c r="I5025" s="530">
        <v>70</v>
      </c>
      <c r="J5025" s="531">
        <v>4500</v>
      </c>
    </row>
    <row r="5026" spans="1:10" x14ac:dyDescent="0.25">
      <c r="A5026" s="528"/>
      <c r="B5026" s="533"/>
      <c r="C5026" s="533"/>
      <c r="D5026" s="533"/>
      <c r="E5026" s="533"/>
      <c r="F5026" s="533"/>
      <c r="G5026" s="533"/>
      <c r="H5026" s="530">
        <v>1</v>
      </c>
      <c r="I5026" s="530">
        <v>60</v>
      </c>
      <c r="J5026" s="534">
        <v>4000</v>
      </c>
    </row>
    <row r="5027" spans="1:10" x14ac:dyDescent="0.25">
      <c r="A5027" s="517"/>
      <c r="B5027" s="519"/>
      <c r="C5027" s="519"/>
      <c r="D5027" s="519"/>
      <c r="E5027" s="519"/>
      <c r="F5027" s="519"/>
      <c r="G5027" s="519"/>
      <c r="H5027" s="240">
        <v>1</v>
      </c>
      <c r="I5027" s="240">
        <v>60</v>
      </c>
      <c r="J5027" s="117">
        <v>4000</v>
      </c>
    </row>
    <row r="5028" spans="1:10" x14ac:dyDescent="0.25">
      <c r="A5028" s="517"/>
      <c r="B5028" s="519"/>
      <c r="C5028" s="519"/>
      <c r="D5028" s="519"/>
      <c r="E5028" s="519"/>
      <c r="F5028" s="519"/>
      <c r="G5028" s="519"/>
      <c r="H5028" s="240" t="s">
        <v>633</v>
      </c>
      <c r="I5028" s="240"/>
      <c r="J5028" s="117">
        <v>1400</v>
      </c>
    </row>
    <row r="5029" spans="1:10" x14ac:dyDescent="0.25">
      <c r="A5029" s="517"/>
      <c r="B5029" s="519"/>
      <c r="C5029" s="519"/>
      <c r="D5029" s="519"/>
      <c r="E5029" s="519"/>
      <c r="F5029" s="519"/>
      <c r="G5029" s="519"/>
      <c r="H5029" s="240"/>
      <c r="I5029" s="240"/>
      <c r="J5029" s="117"/>
    </row>
    <row r="5030" spans="1:10" x14ac:dyDescent="0.25">
      <c r="A5030" s="517"/>
      <c r="B5030" s="519">
        <f>SUM(B5011:B5029)</f>
        <v>15</v>
      </c>
      <c r="C5030" s="519">
        <f>SUM(C5011:C5029)</f>
        <v>164600</v>
      </c>
      <c r="D5030" s="519">
        <f>SUM(D5011:D5029)</f>
        <v>231500</v>
      </c>
      <c r="E5030" s="519">
        <f>SUM(E5011:E5029)</f>
        <v>7</v>
      </c>
      <c r="F5030" s="519">
        <f>SUM(F5011:F5029)</f>
        <v>32500</v>
      </c>
      <c r="G5030" s="519"/>
      <c r="H5030" s="240">
        <f>SUM(H5011:H5029)</f>
        <v>3</v>
      </c>
      <c r="I5030" s="240"/>
      <c r="J5030" s="117">
        <f>SUM(J5011:J5029)</f>
        <v>13900</v>
      </c>
    </row>
    <row r="5031" spans="1:10" x14ac:dyDescent="0.25">
      <c r="A5031" s="525"/>
      <c r="B5031" s="365"/>
      <c r="C5031" s="365"/>
      <c r="D5031" s="365"/>
      <c r="E5031" s="365"/>
      <c r="F5031" s="365"/>
      <c r="G5031" s="365"/>
      <c r="H5031" s="365"/>
      <c r="I5031" s="365"/>
      <c r="J5031" s="365"/>
    </row>
    <row r="5032" spans="1:10" x14ac:dyDescent="0.25">
      <c r="A5032" s="525"/>
      <c r="B5032" s="365"/>
      <c r="C5032" s="365"/>
      <c r="D5032" s="365"/>
      <c r="E5032" s="365"/>
      <c r="F5032" s="365"/>
      <c r="G5032" s="365"/>
      <c r="H5032" s="365"/>
      <c r="I5032" s="365"/>
      <c r="J5032" s="365"/>
    </row>
    <row r="5033" spans="1:10" x14ac:dyDescent="0.25">
      <c r="A5033" s="365"/>
      <c r="B5033" s="492" t="s">
        <v>1800</v>
      </c>
      <c r="C5033" s="2206" t="s">
        <v>1818</v>
      </c>
      <c r="D5033" s="2206"/>
      <c r="E5033" s="2206"/>
      <c r="F5033" s="493"/>
      <c r="G5033" s="493"/>
      <c r="H5033" s="493"/>
      <c r="I5033" s="493"/>
      <c r="J5033" s="493"/>
    </row>
    <row r="5037" spans="1:10" x14ac:dyDescent="0.25">
      <c r="A5037" s="2207" t="s">
        <v>2012</v>
      </c>
      <c r="B5037" s="2208"/>
      <c r="C5037" s="2208"/>
      <c r="D5037" s="2208"/>
      <c r="E5037" s="2208"/>
      <c r="F5037" s="2208"/>
      <c r="G5037" s="2208"/>
      <c r="H5037" s="2208"/>
      <c r="I5037" s="2208"/>
      <c r="J5037" s="2208"/>
    </row>
    <row r="5038" spans="1:10" ht="30" x14ac:dyDescent="0.25">
      <c r="A5038" s="198" t="s">
        <v>14</v>
      </c>
      <c r="B5038" s="198" t="s">
        <v>5</v>
      </c>
      <c r="C5038" s="198" t="s">
        <v>10</v>
      </c>
      <c r="D5038" s="198" t="s">
        <v>11</v>
      </c>
      <c r="E5038" s="198" t="s">
        <v>753</v>
      </c>
      <c r="F5038" s="198" t="s">
        <v>27</v>
      </c>
      <c r="G5038" s="198" t="s">
        <v>2013</v>
      </c>
      <c r="H5038" s="140" t="s">
        <v>33</v>
      </c>
      <c r="I5038" s="140" t="s">
        <v>2016</v>
      </c>
      <c r="J5038" s="198" t="s">
        <v>32</v>
      </c>
    </row>
    <row r="5039" spans="1:10" x14ac:dyDescent="0.25">
      <c r="A5039" s="517" t="s">
        <v>1751</v>
      </c>
      <c r="B5039" s="519">
        <v>1</v>
      </c>
      <c r="C5039" s="519"/>
      <c r="D5039" s="519">
        <v>36000</v>
      </c>
      <c r="E5039" s="519">
        <v>1</v>
      </c>
      <c r="F5039" s="519">
        <v>5000</v>
      </c>
      <c r="G5039" s="519">
        <v>90</v>
      </c>
      <c r="H5039" s="240"/>
      <c r="I5039" s="240"/>
      <c r="J5039" s="117" t="s">
        <v>1088</v>
      </c>
    </row>
    <row r="5040" spans="1:10" x14ac:dyDescent="0.25">
      <c r="A5040" s="517" t="s">
        <v>1343</v>
      </c>
      <c r="B5040" s="519">
        <v>1</v>
      </c>
      <c r="C5040" s="519">
        <v>14300</v>
      </c>
      <c r="D5040" s="519"/>
      <c r="E5040" s="519">
        <v>1</v>
      </c>
      <c r="F5040" s="519">
        <v>4500</v>
      </c>
      <c r="G5040" s="519">
        <v>70</v>
      </c>
      <c r="H5040" s="240">
        <v>1</v>
      </c>
      <c r="I5040" s="240">
        <v>70</v>
      </c>
      <c r="J5040" s="117">
        <v>4500</v>
      </c>
    </row>
    <row r="5041" spans="1:10" x14ac:dyDescent="0.25">
      <c r="A5041" s="517" t="s">
        <v>1139</v>
      </c>
      <c r="B5041" s="519">
        <v>1</v>
      </c>
      <c r="C5041" s="519">
        <v>37500</v>
      </c>
      <c r="D5041" s="519"/>
      <c r="E5041" s="519"/>
      <c r="F5041" s="519"/>
      <c r="G5041" s="519"/>
      <c r="H5041" s="240" t="s">
        <v>109</v>
      </c>
      <c r="I5041" s="240"/>
      <c r="J5041" s="117">
        <v>1400</v>
      </c>
    </row>
    <row r="5042" spans="1:10" x14ac:dyDescent="0.25">
      <c r="A5042" s="517" t="s">
        <v>1444</v>
      </c>
      <c r="B5042" s="519">
        <v>1</v>
      </c>
      <c r="C5042" s="519">
        <v>5500</v>
      </c>
      <c r="D5042" s="519"/>
      <c r="E5042" s="519">
        <v>4</v>
      </c>
      <c r="F5042" s="519">
        <v>18500</v>
      </c>
      <c r="G5042" s="519" t="s">
        <v>2014</v>
      </c>
      <c r="H5042" s="240">
        <v>1</v>
      </c>
      <c r="I5042" s="240">
        <v>75</v>
      </c>
      <c r="J5042" s="117">
        <v>4500</v>
      </c>
    </row>
    <row r="5043" spans="1:10" x14ac:dyDescent="0.25">
      <c r="A5043" s="517" t="s">
        <v>1469</v>
      </c>
      <c r="B5043" s="519">
        <v>1</v>
      </c>
      <c r="C5043" s="519"/>
      <c r="D5043" s="519">
        <v>20500</v>
      </c>
      <c r="E5043" s="519">
        <v>1</v>
      </c>
      <c r="F5043" s="519">
        <v>1500</v>
      </c>
      <c r="G5043" s="519">
        <v>45</v>
      </c>
      <c r="H5043" s="240"/>
      <c r="I5043" s="240"/>
      <c r="J5043" s="117" t="s">
        <v>1088</v>
      </c>
    </row>
    <row r="5044" spans="1:10" x14ac:dyDescent="0.25">
      <c r="A5044" s="517" t="s">
        <v>2015</v>
      </c>
      <c r="B5044" s="519">
        <v>1</v>
      </c>
      <c r="C5044" s="519"/>
      <c r="D5044" s="519">
        <v>28000</v>
      </c>
      <c r="E5044" s="519">
        <v>1</v>
      </c>
      <c r="F5044" s="519">
        <v>4000</v>
      </c>
      <c r="G5044" s="519">
        <v>60</v>
      </c>
      <c r="H5044" s="240"/>
      <c r="I5044" s="240"/>
      <c r="J5044" s="117" t="s">
        <v>1088</v>
      </c>
    </row>
    <row r="5045" spans="1:10" x14ac:dyDescent="0.25">
      <c r="A5045" s="517" t="s">
        <v>1343</v>
      </c>
      <c r="B5045" s="519">
        <v>1</v>
      </c>
      <c r="C5045" s="519">
        <v>14300</v>
      </c>
      <c r="D5045" s="519"/>
      <c r="E5045" s="519">
        <v>1</v>
      </c>
      <c r="F5045" s="519">
        <v>4500</v>
      </c>
      <c r="G5045" s="519">
        <v>70</v>
      </c>
      <c r="H5045" s="240"/>
      <c r="I5045" s="240"/>
      <c r="J5045" s="117"/>
    </row>
    <row r="5046" spans="1:10" x14ac:dyDescent="0.25">
      <c r="A5046" s="517" t="s">
        <v>1343</v>
      </c>
      <c r="B5046" s="519">
        <v>1</v>
      </c>
      <c r="C5046" s="519">
        <v>14300</v>
      </c>
      <c r="D5046" s="519"/>
      <c r="E5046" s="519">
        <v>1</v>
      </c>
      <c r="F5046" s="519">
        <v>4500</v>
      </c>
      <c r="G5046" s="519">
        <v>70</v>
      </c>
      <c r="H5046" s="240"/>
      <c r="I5046" s="240"/>
      <c r="J5046" s="117"/>
    </row>
    <row r="5047" spans="1:10" x14ac:dyDescent="0.25">
      <c r="A5047" s="520" t="s">
        <v>1406</v>
      </c>
      <c r="B5047" s="519">
        <v>1</v>
      </c>
      <c r="C5047" s="519">
        <v>16900</v>
      </c>
      <c r="D5047" s="519"/>
      <c r="E5047" s="519">
        <v>1</v>
      </c>
      <c r="F5047" s="519">
        <v>4000</v>
      </c>
      <c r="G5047" s="519">
        <v>60</v>
      </c>
      <c r="H5047" s="240"/>
      <c r="I5047" s="240"/>
      <c r="J5047" s="117"/>
    </row>
    <row r="5048" spans="1:10" x14ac:dyDescent="0.25">
      <c r="A5048" s="517" t="s">
        <v>1429</v>
      </c>
      <c r="B5048" s="519">
        <v>1</v>
      </c>
      <c r="C5048" s="519"/>
      <c r="D5048" s="519">
        <v>24000</v>
      </c>
      <c r="E5048" s="519"/>
      <c r="F5048" s="519"/>
      <c r="G5048" s="519"/>
      <c r="H5048" s="240"/>
      <c r="I5048" s="240"/>
      <c r="J5048" s="117" t="s">
        <v>1157</v>
      </c>
    </row>
    <row r="5049" spans="1:10" x14ac:dyDescent="0.25">
      <c r="A5049" s="517" t="s">
        <v>2015</v>
      </c>
      <c r="B5049" s="519">
        <v>1</v>
      </c>
      <c r="C5049" s="527">
        <v>28000</v>
      </c>
      <c r="D5049" s="519"/>
      <c r="E5049" s="519">
        <v>1</v>
      </c>
      <c r="F5049" s="519">
        <v>4000</v>
      </c>
      <c r="G5049" s="519"/>
      <c r="H5049" s="240"/>
      <c r="I5049" s="240"/>
      <c r="J5049" s="117"/>
    </row>
    <row r="5050" spans="1:10" x14ac:dyDescent="0.25">
      <c r="A5050" s="517" t="s">
        <v>1490</v>
      </c>
      <c r="B5050" s="519">
        <v>1</v>
      </c>
      <c r="C5050" s="519">
        <v>27000</v>
      </c>
      <c r="D5050" s="519"/>
      <c r="E5050" s="519"/>
      <c r="F5050" s="519"/>
      <c r="G5050" s="519"/>
      <c r="H5050" s="240"/>
      <c r="I5050" s="240"/>
      <c r="J5050" s="117"/>
    </row>
    <row r="5051" spans="1:10" x14ac:dyDescent="0.25">
      <c r="A5051" s="517" t="s">
        <v>1107</v>
      </c>
      <c r="B5051" s="519">
        <v>1</v>
      </c>
      <c r="C5051" s="519"/>
      <c r="D5051" s="519">
        <v>20000</v>
      </c>
      <c r="E5051" s="519"/>
      <c r="F5051" s="519"/>
      <c r="G5051" s="519"/>
      <c r="H5051" s="240"/>
      <c r="I5051" s="240"/>
      <c r="J5051" s="117" t="s">
        <v>1088</v>
      </c>
    </row>
    <row r="5052" spans="1:10" x14ac:dyDescent="0.25">
      <c r="A5052" s="517" t="s">
        <v>1700</v>
      </c>
      <c r="B5052" s="519">
        <v>1</v>
      </c>
      <c r="C5052" s="519"/>
      <c r="D5052" s="519">
        <v>13000</v>
      </c>
      <c r="E5052" s="519">
        <v>1</v>
      </c>
      <c r="F5052" s="519">
        <v>1000</v>
      </c>
      <c r="G5052" s="519">
        <v>35</v>
      </c>
      <c r="H5052" s="240"/>
      <c r="I5052" s="240"/>
      <c r="J5052" s="117" t="s">
        <v>1088</v>
      </c>
    </row>
    <row r="5053" spans="1:10" x14ac:dyDescent="0.25">
      <c r="A5053" s="528" t="s">
        <v>1504</v>
      </c>
      <c r="B5053" s="533">
        <v>1</v>
      </c>
      <c r="C5053" s="533">
        <v>20000</v>
      </c>
      <c r="D5053" s="533"/>
      <c r="E5053" s="533">
        <v>1</v>
      </c>
      <c r="F5053" s="533">
        <v>5000</v>
      </c>
      <c r="G5053" s="533">
        <v>100</v>
      </c>
      <c r="H5053" s="530"/>
      <c r="I5053" s="530"/>
      <c r="J5053" s="531"/>
    </row>
    <row r="5054" spans="1:10" x14ac:dyDescent="0.25">
      <c r="A5054" s="528" t="s">
        <v>1203</v>
      </c>
      <c r="B5054" s="533">
        <v>1</v>
      </c>
      <c r="C5054" s="533">
        <v>19000</v>
      </c>
      <c r="D5054" s="529"/>
      <c r="E5054" s="533">
        <v>1</v>
      </c>
      <c r="F5054" s="533">
        <v>4000</v>
      </c>
      <c r="G5054" s="533"/>
      <c r="H5054" s="530"/>
      <c r="I5054" s="530"/>
      <c r="J5054" s="531"/>
    </row>
    <row r="5055" spans="1:10" x14ac:dyDescent="0.25">
      <c r="A5055" s="517" t="s">
        <v>1432</v>
      </c>
      <c r="B5055" s="519">
        <v>1</v>
      </c>
      <c r="C5055" s="519">
        <v>20000</v>
      </c>
      <c r="D5055" s="519"/>
      <c r="E5055" s="519">
        <v>1</v>
      </c>
      <c r="F5055" s="519">
        <v>5000</v>
      </c>
      <c r="G5055" s="519"/>
      <c r="H5055" s="240"/>
      <c r="I5055" s="240"/>
      <c r="J5055" s="117"/>
    </row>
    <row r="5056" spans="1:10" x14ac:dyDescent="0.25">
      <c r="A5056" s="517"/>
      <c r="B5056" s="519"/>
      <c r="C5056" s="519"/>
      <c r="D5056" s="519"/>
      <c r="E5056" s="519"/>
      <c r="F5056" s="519"/>
      <c r="G5056" s="519"/>
      <c r="H5056" s="240"/>
      <c r="I5056" s="240"/>
      <c r="J5056" s="117"/>
    </row>
    <row r="5057" spans="1:10" x14ac:dyDescent="0.25">
      <c r="A5057" s="517"/>
      <c r="B5057" s="519">
        <f>SUM(B5039:B5056)</f>
        <v>17</v>
      </c>
      <c r="C5057" s="519">
        <f>SUM(C5039:C5056)</f>
        <v>216800</v>
      </c>
      <c r="D5057" s="519">
        <f>SUM(D5039:D5056)</f>
        <v>141500</v>
      </c>
      <c r="E5057" s="519">
        <f>SUM(E5039:E5056)</f>
        <v>16</v>
      </c>
      <c r="F5057" s="519">
        <f>SUM(F5039:F5056)</f>
        <v>65500</v>
      </c>
      <c r="G5057" s="519"/>
      <c r="H5057" s="240">
        <f>SUM(H5039:H5056)</f>
        <v>2</v>
      </c>
      <c r="I5057" s="240"/>
      <c r="J5057" s="117">
        <f>SUM(J5039:J5056)</f>
        <v>10400</v>
      </c>
    </row>
    <row r="5058" spans="1:10" x14ac:dyDescent="0.25">
      <c r="A5058" s="525"/>
      <c r="B5058" s="365"/>
      <c r="C5058" s="365"/>
      <c r="D5058" s="365"/>
      <c r="E5058" s="365"/>
      <c r="F5058" s="365"/>
      <c r="G5058" s="365"/>
      <c r="H5058" s="365"/>
      <c r="I5058" s="365"/>
      <c r="J5058" s="365"/>
    </row>
    <row r="5059" spans="1:10" x14ac:dyDescent="0.25">
      <c r="A5059" s="525"/>
      <c r="B5059" s="365"/>
      <c r="C5059" s="365"/>
      <c r="D5059" s="365"/>
      <c r="E5059" s="365"/>
      <c r="F5059" s="365"/>
      <c r="G5059" s="365"/>
      <c r="H5059" s="365"/>
      <c r="I5059" s="365"/>
      <c r="J5059" s="365"/>
    </row>
    <row r="5060" spans="1:10" x14ac:dyDescent="0.25">
      <c r="A5060" s="365"/>
      <c r="B5060" s="492" t="s">
        <v>1800</v>
      </c>
      <c r="C5060" s="2206" t="s">
        <v>1418</v>
      </c>
      <c r="D5060" s="2206"/>
      <c r="E5060" s="2206"/>
      <c r="F5060" s="493"/>
      <c r="G5060" s="493"/>
      <c r="H5060" s="493"/>
      <c r="I5060" s="493"/>
      <c r="J5060" s="493"/>
    </row>
    <row r="5065" spans="1:10" x14ac:dyDescent="0.25">
      <c r="A5065" s="2207" t="s">
        <v>2017</v>
      </c>
      <c r="B5065" s="2208"/>
      <c r="C5065" s="2208"/>
      <c r="D5065" s="2208"/>
      <c r="E5065" s="2208"/>
      <c r="F5065" s="2208"/>
      <c r="G5065" s="2208"/>
      <c r="H5065" s="2208"/>
      <c r="I5065" s="2208"/>
      <c r="J5065" s="2208"/>
    </row>
    <row r="5066" spans="1:10" ht="30" x14ac:dyDescent="0.25">
      <c r="A5066" s="198" t="s">
        <v>14</v>
      </c>
      <c r="B5066" s="198" t="s">
        <v>5</v>
      </c>
      <c r="C5066" s="198" t="s">
        <v>10</v>
      </c>
      <c r="D5066" s="198" t="s">
        <v>11</v>
      </c>
      <c r="E5066" s="198" t="s">
        <v>753</v>
      </c>
      <c r="F5066" s="198" t="s">
        <v>27</v>
      </c>
      <c r="G5066" s="198" t="s">
        <v>2013</v>
      </c>
      <c r="H5066" s="140" t="s">
        <v>33</v>
      </c>
      <c r="I5066" s="140" t="s">
        <v>2016</v>
      </c>
      <c r="J5066" s="198" t="s">
        <v>32</v>
      </c>
    </row>
    <row r="5067" spans="1:10" x14ac:dyDescent="0.25">
      <c r="A5067" s="517" t="s">
        <v>1424</v>
      </c>
      <c r="B5067" s="519">
        <v>1</v>
      </c>
      <c r="C5067" s="519">
        <v>23500</v>
      </c>
      <c r="D5067" s="519"/>
      <c r="E5067" s="519">
        <v>2</v>
      </c>
      <c r="F5067" s="519">
        <v>8500</v>
      </c>
      <c r="G5067" s="519" t="s">
        <v>2018</v>
      </c>
      <c r="H5067" s="240">
        <v>1</v>
      </c>
      <c r="I5067" s="240">
        <v>60</v>
      </c>
      <c r="J5067" s="117">
        <v>4000</v>
      </c>
    </row>
    <row r="5068" spans="1:10" x14ac:dyDescent="0.25">
      <c r="A5068" s="517" t="s">
        <v>1199</v>
      </c>
      <c r="B5068" s="519">
        <v>1</v>
      </c>
      <c r="C5068" s="519">
        <v>9800</v>
      </c>
      <c r="D5068" s="519"/>
      <c r="E5068" s="519">
        <v>1</v>
      </c>
      <c r="F5068" s="519">
        <v>4500</v>
      </c>
      <c r="G5068" s="519"/>
      <c r="H5068" s="240" t="s">
        <v>109</v>
      </c>
      <c r="I5068" s="240"/>
      <c r="J5068" s="117">
        <v>1400</v>
      </c>
    </row>
    <row r="5069" spans="1:10" x14ac:dyDescent="0.25">
      <c r="A5069" s="517" t="s">
        <v>1297</v>
      </c>
      <c r="B5069" s="519">
        <v>1</v>
      </c>
      <c r="C5069" s="519"/>
      <c r="D5069" s="519">
        <v>9800</v>
      </c>
      <c r="E5069" s="519">
        <v>1</v>
      </c>
      <c r="F5069" s="519">
        <v>4000</v>
      </c>
      <c r="G5069" s="519">
        <v>60</v>
      </c>
      <c r="H5069" s="240"/>
      <c r="I5069" s="240"/>
      <c r="J5069" s="117" t="s">
        <v>1088</v>
      </c>
    </row>
    <row r="5070" spans="1:10" x14ac:dyDescent="0.25">
      <c r="A5070" s="517" t="s">
        <v>1432</v>
      </c>
      <c r="B5070" s="519">
        <v>1</v>
      </c>
      <c r="C5070" s="519">
        <v>20000</v>
      </c>
      <c r="D5070" s="519"/>
      <c r="E5070" s="519">
        <v>1</v>
      </c>
      <c r="F5070" s="519">
        <v>5000</v>
      </c>
      <c r="G5070" s="519">
        <v>100</v>
      </c>
      <c r="H5070" s="240"/>
      <c r="I5070" s="240"/>
      <c r="J5070" s="117" t="s">
        <v>2022</v>
      </c>
    </row>
    <row r="5071" spans="1:10" x14ac:dyDescent="0.25">
      <c r="A5071" s="517" t="s">
        <v>1502</v>
      </c>
      <c r="B5071" s="519">
        <v>1</v>
      </c>
      <c r="C5071" s="519">
        <v>12100</v>
      </c>
      <c r="D5071" s="519"/>
      <c r="E5071" s="519">
        <v>1</v>
      </c>
      <c r="F5071" s="519">
        <v>4000</v>
      </c>
      <c r="G5071" s="519">
        <v>60</v>
      </c>
      <c r="H5071" s="240"/>
      <c r="I5071" s="240"/>
      <c r="J5071" s="117"/>
    </row>
    <row r="5072" spans="1:10" x14ac:dyDescent="0.25">
      <c r="A5072" s="517" t="s">
        <v>2020</v>
      </c>
      <c r="B5072" s="519">
        <v>1</v>
      </c>
      <c r="C5072" s="519">
        <v>12000</v>
      </c>
      <c r="D5072" s="519"/>
      <c r="E5072" s="519">
        <v>1</v>
      </c>
      <c r="F5072" s="519">
        <v>4000</v>
      </c>
      <c r="G5072" s="519">
        <v>60</v>
      </c>
      <c r="H5072" s="240"/>
      <c r="I5072" s="240"/>
      <c r="J5072" s="117"/>
    </row>
    <row r="5073" spans="1:10" x14ac:dyDescent="0.25">
      <c r="A5073" s="517" t="s">
        <v>2019</v>
      </c>
      <c r="B5073" s="519">
        <v>1</v>
      </c>
      <c r="C5073" s="519">
        <v>19000</v>
      </c>
      <c r="D5073" s="519"/>
      <c r="E5073" s="519"/>
      <c r="F5073" s="519"/>
      <c r="G5073" s="519"/>
      <c r="H5073" s="240"/>
      <c r="I5073" s="240"/>
      <c r="J5073" s="117"/>
    </row>
    <row r="5074" spans="1:10" x14ac:dyDescent="0.25">
      <c r="A5074" s="517" t="s">
        <v>2020</v>
      </c>
      <c r="B5074" s="519">
        <v>1</v>
      </c>
      <c r="C5074" s="519"/>
      <c r="D5074" s="519">
        <v>12000</v>
      </c>
      <c r="E5074" s="519">
        <v>1</v>
      </c>
      <c r="F5074" s="519">
        <v>4000</v>
      </c>
      <c r="G5074" s="519">
        <v>60</v>
      </c>
      <c r="H5074" s="240"/>
      <c r="I5074" s="240"/>
      <c r="J5074" s="117" t="s">
        <v>1088</v>
      </c>
    </row>
    <row r="5075" spans="1:10" x14ac:dyDescent="0.25">
      <c r="A5075" s="520" t="s">
        <v>143</v>
      </c>
      <c r="B5075" s="519">
        <v>2</v>
      </c>
      <c r="C5075" s="519"/>
      <c r="D5075" s="519"/>
      <c r="E5075" s="519"/>
      <c r="F5075" s="519"/>
      <c r="G5075" s="519"/>
      <c r="H5075" s="240"/>
      <c r="I5075" s="240"/>
      <c r="J5075" s="117" t="s">
        <v>2021</v>
      </c>
    </row>
    <row r="5076" spans="1:10" x14ac:dyDescent="0.25">
      <c r="A5076" s="517"/>
      <c r="B5076" s="519">
        <f>SUM(B5067:B5075)</f>
        <v>10</v>
      </c>
      <c r="C5076" s="519">
        <f>SUM(C5067:C5075)</f>
        <v>96400</v>
      </c>
      <c r="D5076" s="519">
        <f>SUM(D5067:D5075)</f>
        <v>21800</v>
      </c>
      <c r="E5076" s="519">
        <f>SUM(E5067:E5075)</f>
        <v>8</v>
      </c>
      <c r="F5076" s="519">
        <f>SUM(F5067:F5075)</f>
        <v>34000</v>
      </c>
      <c r="G5076" s="519"/>
      <c r="H5076" s="240">
        <f>SUM(H5067:H5075)</f>
        <v>1</v>
      </c>
      <c r="I5076" s="240"/>
      <c r="J5076" s="117">
        <v>20400</v>
      </c>
    </row>
    <row r="5077" spans="1:10" x14ac:dyDescent="0.25">
      <c r="A5077" s="525"/>
      <c r="B5077" s="365"/>
      <c r="C5077" s="365"/>
      <c r="D5077" s="365"/>
      <c r="E5077" s="365"/>
      <c r="F5077" s="365"/>
      <c r="G5077" s="365"/>
      <c r="H5077" s="365"/>
      <c r="I5077" s="365"/>
      <c r="J5077" s="365"/>
    </row>
    <row r="5078" spans="1:10" x14ac:dyDescent="0.25">
      <c r="A5078" s="525"/>
      <c r="B5078" s="365"/>
      <c r="C5078" s="365"/>
      <c r="D5078" s="365"/>
      <c r="E5078" s="365"/>
      <c r="F5078" s="365"/>
      <c r="G5078" s="365"/>
      <c r="H5078" s="365"/>
      <c r="I5078" s="365"/>
      <c r="J5078" s="365"/>
    </row>
    <row r="5079" spans="1:10" x14ac:dyDescent="0.25">
      <c r="A5079" s="365"/>
      <c r="B5079" s="492" t="s">
        <v>1800</v>
      </c>
      <c r="C5079" s="2206" t="s">
        <v>1277</v>
      </c>
      <c r="D5079" s="2206"/>
      <c r="E5079" s="2206"/>
      <c r="F5079" s="493"/>
      <c r="G5079" s="493"/>
      <c r="H5079" s="493"/>
      <c r="I5079" s="493"/>
      <c r="J5079" s="493"/>
    </row>
    <row r="5084" spans="1:10" x14ac:dyDescent="0.25">
      <c r="A5084" s="2207" t="s">
        <v>2023</v>
      </c>
      <c r="B5084" s="2208"/>
      <c r="C5084" s="2208"/>
      <c r="D5084" s="2208"/>
      <c r="E5084" s="2208"/>
      <c r="F5084" s="2208"/>
      <c r="G5084" s="2208"/>
      <c r="H5084" s="2208"/>
      <c r="I5084" s="2208"/>
      <c r="J5084" s="2208"/>
    </row>
    <row r="5085" spans="1:10" ht="30" x14ac:dyDescent="0.25">
      <c r="A5085" s="198" t="s">
        <v>14</v>
      </c>
      <c r="B5085" s="198" t="s">
        <v>5</v>
      </c>
      <c r="C5085" s="198" t="s">
        <v>10</v>
      </c>
      <c r="D5085" s="198" t="s">
        <v>11</v>
      </c>
      <c r="E5085" s="198" t="s">
        <v>753</v>
      </c>
      <c r="F5085" s="198" t="s">
        <v>27</v>
      </c>
      <c r="G5085" s="198" t="s">
        <v>2013</v>
      </c>
      <c r="H5085" s="140" t="s">
        <v>33</v>
      </c>
      <c r="I5085" s="140" t="s">
        <v>2016</v>
      </c>
      <c r="J5085" s="198" t="s">
        <v>32</v>
      </c>
    </row>
    <row r="5086" spans="1:10" x14ac:dyDescent="0.25">
      <c r="A5086" s="517" t="s">
        <v>1432</v>
      </c>
      <c r="B5086" s="519">
        <v>1</v>
      </c>
      <c r="C5086" s="519">
        <v>20000</v>
      </c>
      <c r="D5086" s="519"/>
      <c r="E5086" s="519">
        <v>1</v>
      </c>
      <c r="F5086" s="519">
        <v>5000</v>
      </c>
      <c r="G5086" s="519">
        <v>100</v>
      </c>
      <c r="H5086" s="240" t="s">
        <v>109</v>
      </c>
      <c r="I5086" s="240"/>
      <c r="J5086" s="117">
        <v>3500</v>
      </c>
    </row>
    <row r="5087" spans="1:10" x14ac:dyDescent="0.25">
      <c r="A5087" s="517" t="s">
        <v>1712</v>
      </c>
      <c r="B5087" s="519">
        <v>2</v>
      </c>
      <c r="C5087" s="519">
        <v>80000</v>
      </c>
      <c r="D5087" s="519">
        <v>20000</v>
      </c>
      <c r="E5087" s="519"/>
      <c r="F5087" s="519"/>
      <c r="G5087" s="519"/>
      <c r="H5087" s="240"/>
      <c r="I5087" s="240"/>
      <c r="J5087" s="117" t="s">
        <v>1157</v>
      </c>
    </row>
    <row r="5088" spans="1:10" x14ac:dyDescent="0.25">
      <c r="A5088" s="517" t="s">
        <v>2024</v>
      </c>
      <c r="B5088" s="519">
        <v>2</v>
      </c>
      <c r="C5088" s="519"/>
      <c r="D5088" s="519">
        <v>98000</v>
      </c>
      <c r="E5088" s="519"/>
      <c r="F5088" s="519"/>
      <c r="G5088" s="519"/>
      <c r="H5088" s="240">
        <v>1</v>
      </c>
      <c r="I5088" s="240">
        <v>70</v>
      </c>
      <c r="J5088" s="117">
        <v>4500</v>
      </c>
    </row>
    <row r="5089" spans="1:10" x14ac:dyDescent="0.25">
      <c r="A5089" s="517" t="s">
        <v>2030</v>
      </c>
      <c r="B5089" s="519">
        <v>1</v>
      </c>
      <c r="C5089" s="519">
        <v>11500</v>
      </c>
      <c r="D5089" s="519"/>
      <c r="E5089" s="519">
        <v>1</v>
      </c>
      <c r="F5089" s="519">
        <v>4000</v>
      </c>
      <c r="G5089" s="519">
        <v>60</v>
      </c>
      <c r="H5089" s="240"/>
      <c r="I5089" s="240"/>
      <c r="J5089" s="117"/>
    </row>
    <row r="5090" spans="1:10" x14ac:dyDescent="0.25">
      <c r="A5090" s="517" t="s">
        <v>1343</v>
      </c>
      <c r="B5090" s="519">
        <v>1</v>
      </c>
      <c r="C5090" s="519">
        <v>14300</v>
      </c>
      <c r="D5090" s="519"/>
      <c r="E5090" s="519">
        <v>1</v>
      </c>
      <c r="F5090" s="519">
        <v>4000</v>
      </c>
      <c r="G5090" s="519">
        <v>60</v>
      </c>
      <c r="H5090" s="240"/>
      <c r="I5090" s="240"/>
      <c r="J5090" s="117"/>
    </row>
    <row r="5091" spans="1:10" x14ac:dyDescent="0.25">
      <c r="A5091" s="517" t="s">
        <v>1559</v>
      </c>
      <c r="B5091" s="519">
        <v>10</v>
      </c>
      <c r="C5091" s="519"/>
      <c r="D5091" s="519">
        <v>210000</v>
      </c>
      <c r="E5091" s="519"/>
      <c r="F5091" s="519"/>
      <c r="G5091" s="519"/>
      <c r="H5091" s="240"/>
      <c r="I5091" s="240"/>
      <c r="J5091" s="117"/>
    </row>
    <row r="5092" spans="1:10" x14ac:dyDescent="0.25">
      <c r="A5092" s="517" t="s">
        <v>1343</v>
      </c>
      <c r="B5092" s="519">
        <v>1</v>
      </c>
      <c r="C5092" s="519">
        <v>14300</v>
      </c>
      <c r="D5092" s="519"/>
      <c r="E5092" s="519">
        <v>1</v>
      </c>
      <c r="F5092" s="519">
        <v>4500</v>
      </c>
      <c r="G5092" s="519">
        <v>75</v>
      </c>
      <c r="H5092" s="240"/>
      <c r="I5092" s="240"/>
      <c r="J5092" s="117"/>
    </row>
    <row r="5093" spans="1:10" x14ac:dyDescent="0.25">
      <c r="A5093" s="517" t="s">
        <v>2025</v>
      </c>
      <c r="B5093" s="519">
        <v>1</v>
      </c>
      <c r="C5093" s="519">
        <v>14800</v>
      </c>
      <c r="D5093" s="519"/>
      <c r="E5093" s="519">
        <v>1</v>
      </c>
      <c r="F5093" s="519">
        <v>4000</v>
      </c>
      <c r="G5093" s="519">
        <v>60</v>
      </c>
      <c r="H5093" s="240"/>
      <c r="I5093" s="240"/>
      <c r="J5093" s="117"/>
    </row>
    <row r="5094" spans="1:10" x14ac:dyDescent="0.25">
      <c r="A5094" s="520" t="s">
        <v>1343</v>
      </c>
      <c r="B5094" s="519">
        <v>1</v>
      </c>
      <c r="C5094" s="519">
        <v>14300</v>
      </c>
      <c r="D5094" s="519"/>
      <c r="E5094" s="519">
        <v>1</v>
      </c>
      <c r="F5094" s="519">
        <v>4500</v>
      </c>
      <c r="G5094" s="519">
        <v>70</v>
      </c>
      <c r="H5094" s="240"/>
      <c r="I5094" s="240"/>
      <c r="J5094" s="117"/>
    </row>
    <row r="5095" spans="1:10" x14ac:dyDescent="0.25">
      <c r="A5095" s="517" t="s">
        <v>2026</v>
      </c>
      <c r="B5095" s="519">
        <v>1</v>
      </c>
      <c r="C5095" s="519">
        <v>15000</v>
      </c>
      <c r="D5095" s="519"/>
      <c r="E5095" s="519">
        <v>1</v>
      </c>
      <c r="F5095" s="519">
        <v>4000</v>
      </c>
      <c r="G5095" s="519">
        <v>60</v>
      </c>
      <c r="H5095" s="240"/>
      <c r="I5095" s="240"/>
      <c r="J5095" s="117"/>
    </row>
    <row r="5096" spans="1:10" x14ac:dyDescent="0.25">
      <c r="A5096" s="517" t="s">
        <v>1475</v>
      </c>
      <c r="B5096" s="519">
        <v>1</v>
      </c>
      <c r="C5096" s="527">
        <v>39000</v>
      </c>
      <c r="D5096" s="519"/>
      <c r="E5096" s="519">
        <v>1</v>
      </c>
      <c r="F5096" s="519">
        <v>5000</v>
      </c>
      <c r="G5096" s="519">
        <v>100</v>
      </c>
      <c r="H5096" s="240"/>
      <c r="I5096" s="240"/>
      <c r="J5096" s="117"/>
    </row>
    <row r="5097" spans="1:10" x14ac:dyDescent="0.25">
      <c r="A5097" s="517" t="s">
        <v>1445</v>
      </c>
      <c r="B5097" s="519">
        <v>1</v>
      </c>
      <c r="C5097" s="519">
        <v>13000</v>
      </c>
      <c r="D5097" s="519"/>
      <c r="E5097" s="519">
        <v>1</v>
      </c>
      <c r="F5097" s="519">
        <v>4000</v>
      </c>
      <c r="G5097" s="519">
        <v>60</v>
      </c>
      <c r="H5097" s="240"/>
      <c r="I5097" s="240"/>
      <c r="J5097" s="117"/>
    </row>
    <row r="5098" spans="1:10" x14ac:dyDescent="0.25">
      <c r="A5098" s="517" t="s">
        <v>1545</v>
      </c>
      <c r="B5098" s="519">
        <v>1</v>
      </c>
      <c r="C5098" s="519"/>
      <c r="D5098" s="519"/>
      <c r="E5098" s="519"/>
      <c r="F5098" s="519"/>
      <c r="G5098" s="519"/>
      <c r="H5098" s="240"/>
      <c r="I5098" s="240"/>
      <c r="J5098" s="117" t="s">
        <v>2027</v>
      </c>
    </row>
    <row r="5099" spans="1:10" x14ac:dyDescent="0.25">
      <c r="A5099" s="517" t="s">
        <v>2028</v>
      </c>
      <c r="B5099" s="519">
        <v>1</v>
      </c>
      <c r="C5099" s="519"/>
      <c r="D5099" s="519">
        <v>22000</v>
      </c>
      <c r="E5099" s="519"/>
      <c r="F5099" s="519"/>
      <c r="G5099" s="519"/>
      <c r="H5099" s="240"/>
      <c r="I5099" s="240"/>
      <c r="J5099" s="117" t="s">
        <v>1088</v>
      </c>
    </row>
    <row r="5100" spans="1:10" x14ac:dyDescent="0.25">
      <c r="A5100" s="528" t="s">
        <v>1192</v>
      </c>
      <c r="B5100" s="533">
        <v>1</v>
      </c>
      <c r="C5100" s="533">
        <v>13000</v>
      </c>
      <c r="D5100" s="533"/>
      <c r="E5100" s="533">
        <v>1</v>
      </c>
      <c r="F5100" s="533">
        <v>4000</v>
      </c>
      <c r="G5100" s="533">
        <v>60</v>
      </c>
      <c r="H5100" s="530"/>
      <c r="I5100" s="530"/>
      <c r="J5100" s="531"/>
    </row>
    <row r="5101" spans="1:10" x14ac:dyDescent="0.25">
      <c r="A5101" s="528" t="s">
        <v>2029</v>
      </c>
      <c r="B5101" s="533">
        <v>1</v>
      </c>
      <c r="C5101" s="533"/>
      <c r="D5101" s="533">
        <v>13500</v>
      </c>
      <c r="E5101" s="533">
        <v>1</v>
      </c>
      <c r="F5101" s="533">
        <v>1500</v>
      </c>
      <c r="G5101" s="533">
        <v>40</v>
      </c>
      <c r="H5101" s="530"/>
      <c r="I5101" s="530"/>
      <c r="J5101" s="534" t="s">
        <v>1088</v>
      </c>
    </row>
    <row r="5102" spans="1:10" x14ac:dyDescent="0.25">
      <c r="A5102" s="517" t="s">
        <v>1097</v>
      </c>
      <c r="B5102" s="519">
        <v>1</v>
      </c>
      <c r="C5102" s="519"/>
      <c r="D5102" s="519"/>
      <c r="E5102" s="519"/>
      <c r="F5102" s="519"/>
      <c r="G5102" s="519"/>
      <c r="H5102" s="240"/>
      <c r="I5102" s="240"/>
      <c r="J5102" s="117" t="s">
        <v>2031</v>
      </c>
    </row>
    <row r="5103" spans="1:10" x14ac:dyDescent="0.25">
      <c r="A5103" s="517"/>
      <c r="B5103" s="519"/>
      <c r="C5103" s="519"/>
      <c r="D5103" s="519"/>
      <c r="E5103" s="519"/>
      <c r="F5103" s="519"/>
      <c r="G5103" s="519"/>
      <c r="H5103" s="240"/>
      <c r="I5103" s="240"/>
      <c r="J5103" s="117"/>
    </row>
    <row r="5104" spans="1:10" x14ac:dyDescent="0.25">
      <c r="A5104" s="517"/>
      <c r="B5104" s="519">
        <f>SUM(B5086:B5103)</f>
        <v>28</v>
      </c>
      <c r="C5104" s="519">
        <f>SUM(C5086:C5103)</f>
        <v>249200</v>
      </c>
      <c r="D5104" s="519">
        <f>SUM(D5086:D5103)</f>
        <v>363500</v>
      </c>
      <c r="E5104" s="519">
        <f>SUM(E5086:E5103)</f>
        <v>11</v>
      </c>
      <c r="F5104" s="519">
        <f>SUM(F5086:F5103)</f>
        <v>44500</v>
      </c>
      <c r="G5104" s="519"/>
      <c r="H5104" s="240">
        <f>SUM(H5086:H5103)</f>
        <v>1</v>
      </c>
      <c r="I5104" s="240"/>
      <c r="J5104" s="117">
        <f>SUM(J5086:J5103)</f>
        <v>8000</v>
      </c>
    </row>
    <row r="5105" spans="1:10" x14ac:dyDescent="0.25">
      <c r="A5105" s="525"/>
      <c r="B5105" s="365"/>
      <c r="C5105" s="365"/>
      <c r="D5105" s="365"/>
      <c r="E5105" s="365"/>
      <c r="F5105" s="365"/>
      <c r="G5105" s="365"/>
      <c r="H5105" s="365"/>
      <c r="I5105" s="365"/>
      <c r="J5105" s="365"/>
    </row>
    <row r="5106" spans="1:10" x14ac:dyDescent="0.25">
      <c r="A5106" s="525"/>
      <c r="B5106" s="365"/>
      <c r="C5106" s="365"/>
      <c r="D5106" s="365"/>
      <c r="E5106" s="365"/>
      <c r="F5106" s="365"/>
      <c r="G5106" s="365"/>
      <c r="H5106" s="365"/>
      <c r="I5106" s="365"/>
      <c r="J5106" s="365"/>
    </row>
    <row r="5107" spans="1:10" x14ac:dyDescent="0.25">
      <c r="A5107" s="365"/>
      <c r="B5107" s="492" t="s">
        <v>1800</v>
      </c>
      <c r="C5107" s="2206" t="s">
        <v>1418</v>
      </c>
      <c r="D5107" s="2206"/>
      <c r="E5107" s="2206"/>
      <c r="F5107" s="493"/>
      <c r="G5107" s="493"/>
      <c r="H5107" s="493"/>
      <c r="I5107" s="493"/>
      <c r="J5107" s="493"/>
    </row>
    <row r="5113" spans="1:10" x14ac:dyDescent="0.25">
      <c r="A5113" s="2207" t="s">
        <v>2032</v>
      </c>
      <c r="B5113" s="2208"/>
      <c r="C5113" s="2208"/>
      <c r="D5113" s="2208"/>
      <c r="E5113" s="2208"/>
      <c r="F5113" s="2208"/>
      <c r="G5113" s="2208"/>
      <c r="H5113" s="2208"/>
      <c r="I5113" s="2208"/>
      <c r="J5113" s="2208"/>
    </row>
    <row r="5114" spans="1:10" ht="30" x14ac:dyDescent="0.25">
      <c r="A5114" s="198" t="s">
        <v>14</v>
      </c>
      <c r="B5114" s="198" t="s">
        <v>5</v>
      </c>
      <c r="C5114" s="198" t="s">
        <v>10</v>
      </c>
      <c r="D5114" s="198" t="s">
        <v>11</v>
      </c>
      <c r="E5114" s="198" t="s">
        <v>753</v>
      </c>
      <c r="F5114" s="198" t="s">
        <v>27</v>
      </c>
      <c r="G5114" s="198" t="s">
        <v>2013</v>
      </c>
      <c r="H5114" s="140" t="s">
        <v>33</v>
      </c>
      <c r="I5114" s="140" t="s">
        <v>2016</v>
      </c>
      <c r="J5114" s="198" t="s">
        <v>32</v>
      </c>
    </row>
    <row r="5115" spans="1:10" x14ac:dyDescent="0.25">
      <c r="A5115" s="517" t="s">
        <v>2033</v>
      </c>
      <c r="B5115" s="519">
        <v>1</v>
      </c>
      <c r="C5115" s="519"/>
      <c r="D5115" s="519"/>
      <c r="E5115" s="519"/>
      <c r="F5115" s="519"/>
      <c r="G5115" s="519"/>
      <c r="H5115" s="240"/>
      <c r="I5115" s="240"/>
      <c r="J5115" s="117" t="s">
        <v>2034</v>
      </c>
    </row>
    <row r="5116" spans="1:10" x14ac:dyDescent="0.25">
      <c r="A5116" s="517" t="s">
        <v>1485</v>
      </c>
      <c r="B5116" s="519">
        <v>1</v>
      </c>
      <c r="C5116" s="519">
        <v>13000</v>
      </c>
      <c r="D5116" s="519"/>
      <c r="E5116" s="519">
        <v>1</v>
      </c>
      <c r="F5116" s="519">
        <v>2000</v>
      </c>
      <c r="G5116" s="519">
        <v>50</v>
      </c>
      <c r="H5116" s="240">
        <v>1</v>
      </c>
      <c r="I5116" s="240">
        <v>60</v>
      </c>
      <c r="J5116" s="117">
        <v>4000</v>
      </c>
    </row>
    <row r="5117" spans="1:10" x14ac:dyDescent="0.25">
      <c r="A5117" s="517" t="s">
        <v>1098</v>
      </c>
      <c r="B5117" s="519">
        <v>1</v>
      </c>
      <c r="C5117" s="519">
        <v>14500</v>
      </c>
      <c r="D5117" s="519"/>
      <c r="E5117" s="519">
        <v>1</v>
      </c>
      <c r="F5117" s="519">
        <v>4500</v>
      </c>
      <c r="G5117" s="519">
        <v>70</v>
      </c>
      <c r="H5117" s="240">
        <v>3</v>
      </c>
      <c r="I5117" s="240">
        <v>140</v>
      </c>
      <c r="J5117" s="117">
        <v>24000</v>
      </c>
    </row>
    <row r="5118" spans="1:10" x14ac:dyDescent="0.25">
      <c r="A5118" s="517" t="s">
        <v>1600</v>
      </c>
      <c r="B5118" s="519">
        <v>1</v>
      </c>
      <c r="C5118" s="519">
        <v>15000</v>
      </c>
      <c r="D5118" s="519"/>
      <c r="E5118" s="519"/>
      <c r="F5118" s="519"/>
      <c r="G5118" s="519"/>
      <c r="H5118" s="240" t="s">
        <v>109</v>
      </c>
      <c r="I5118" s="240"/>
      <c r="J5118" s="117">
        <v>4200</v>
      </c>
    </row>
    <row r="5119" spans="1:10" x14ac:dyDescent="0.25">
      <c r="A5119" s="517" t="s">
        <v>2035</v>
      </c>
      <c r="B5119" s="519">
        <v>1</v>
      </c>
      <c r="C5119" s="519"/>
      <c r="D5119" s="519">
        <v>29500</v>
      </c>
      <c r="E5119" s="519">
        <v>1</v>
      </c>
      <c r="F5119" s="519">
        <v>4500</v>
      </c>
      <c r="G5119" s="519">
        <v>74</v>
      </c>
      <c r="H5119" s="240"/>
      <c r="I5119" s="240"/>
      <c r="J5119" s="117" t="s">
        <v>1088</v>
      </c>
    </row>
    <row r="5120" spans="1:10" x14ac:dyDescent="0.25">
      <c r="A5120" s="517" t="s">
        <v>2036</v>
      </c>
      <c r="B5120" s="519">
        <v>2</v>
      </c>
      <c r="C5120" s="519"/>
      <c r="D5120" s="519">
        <v>42000</v>
      </c>
      <c r="E5120" s="519"/>
      <c r="F5120" s="519"/>
      <c r="G5120" s="519"/>
      <c r="H5120" s="240"/>
      <c r="I5120" s="240"/>
      <c r="J5120" s="117"/>
    </row>
    <row r="5121" spans="1:12" x14ac:dyDescent="0.25">
      <c r="A5121" s="517" t="s">
        <v>1974</v>
      </c>
      <c r="B5121" s="519">
        <v>1</v>
      </c>
      <c r="C5121" s="519">
        <v>21500</v>
      </c>
      <c r="D5121" s="519"/>
      <c r="E5121" s="519">
        <v>1</v>
      </c>
      <c r="F5121" s="519">
        <v>4500</v>
      </c>
      <c r="G5121" s="519"/>
      <c r="H5121" s="240"/>
      <c r="I5121" s="240"/>
      <c r="J5121" s="117"/>
    </row>
    <row r="5122" spans="1:12" x14ac:dyDescent="0.25">
      <c r="A5122" s="517" t="s">
        <v>2037</v>
      </c>
      <c r="B5122" s="519">
        <v>2</v>
      </c>
      <c r="C5122" s="519"/>
      <c r="D5122" s="519">
        <v>51000</v>
      </c>
      <c r="E5122" s="519"/>
      <c r="F5122" s="519"/>
      <c r="G5122" s="519"/>
      <c r="H5122" s="240"/>
      <c r="I5122" s="240"/>
      <c r="J5122" s="117"/>
    </row>
    <row r="5123" spans="1:12" x14ac:dyDescent="0.25">
      <c r="A5123" s="520" t="s">
        <v>1504</v>
      </c>
      <c r="B5123" s="519">
        <v>1</v>
      </c>
      <c r="C5123" s="519">
        <v>25000</v>
      </c>
      <c r="D5123" s="519"/>
      <c r="E5123" s="519"/>
      <c r="F5123" s="519"/>
      <c r="G5123" s="519"/>
      <c r="H5123" s="240"/>
      <c r="I5123" s="240"/>
      <c r="J5123" s="117"/>
    </row>
    <row r="5124" spans="1:12" x14ac:dyDescent="0.25">
      <c r="A5124" s="517" t="s">
        <v>2038</v>
      </c>
      <c r="B5124" s="519">
        <v>1</v>
      </c>
      <c r="C5124" s="519"/>
      <c r="D5124" s="519"/>
      <c r="E5124" s="519"/>
      <c r="F5124" s="519"/>
      <c r="G5124" s="519"/>
      <c r="H5124" s="240"/>
      <c r="I5124" s="240"/>
      <c r="J5124" s="117" t="s">
        <v>2039</v>
      </c>
    </row>
    <row r="5125" spans="1:12" x14ac:dyDescent="0.25">
      <c r="A5125" s="517" t="s">
        <v>1459</v>
      </c>
      <c r="B5125" s="519">
        <v>1</v>
      </c>
      <c r="C5125" s="527">
        <v>18600</v>
      </c>
      <c r="D5125" s="519"/>
      <c r="E5125" s="519"/>
      <c r="F5125" s="519"/>
      <c r="G5125" s="519"/>
      <c r="H5125" s="240"/>
      <c r="I5125" s="240"/>
      <c r="J5125" s="117"/>
    </row>
    <row r="5126" spans="1:12" x14ac:dyDescent="0.25">
      <c r="A5126" s="517" t="s">
        <v>1446</v>
      </c>
      <c r="B5126" s="519">
        <v>1</v>
      </c>
      <c r="C5126" s="519"/>
      <c r="D5126" s="519">
        <v>13000</v>
      </c>
      <c r="E5126" s="519"/>
      <c r="F5126" s="519"/>
      <c r="G5126" s="519"/>
      <c r="H5126" s="240"/>
      <c r="I5126" s="240"/>
      <c r="J5126" s="117"/>
    </row>
    <row r="5127" spans="1:12" x14ac:dyDescent="0.25">
      <c r="A5127" s="517"/>
      <c r="B5127" s="519">
        <f>SUM(B5115:B5126)</f>
        <v>14</v>
      </c>
      <c r="C5127" s="519">
        <f>SUM(C5115:C5126)</f>
        <v>107600</v>
      </c>
      <c r="D5127" s="519">
        <f>SUM(D5115:D5126)</f>
        <v>135500</v>
      </c>
      <c r="E5127" s="519">
        <f>SUM(E5115:E5126)</f>
        <v>4</v>
      </c>
      <c r="F5127" s="519">
        <f>SUM(F5115:F5126)</f>
        <v>15500</v>
      </c>
      <c r="G5127" s="519"/>
      <c r="H5127" s="240">
        <f>SUM(H5115:H5126)</f>
        <v>4</v>
      </c>
      <c r="I5127" s="240"/>
      <c r="J5127" s="117">
        <f>SUM(J5115:J5126)</f>
        <v>32200</v>
      </c>
    </row>
    <row r="5128" spans="1:12" x14ac:dyDescent="0.25">
      <c r="A5128" s="525"/>
      <c r="B5128" s="365"/>
      <c r="C5128" s="365"/>
      <c r="D5128" s="365"/>
      <c r="E5128" s="365"/>
      <c r="F5128" s="365"/>
      <c r="G5128" s="365"/>
      <c r="H5128" s="365"/>
      <c r="I5128" s="365"/>
      <c r="J5128" s="365"/>
    </row>
    <row r="5129" spans="1:12" x14ac:dyDescent="0.25">
      <c r="A5129" s="525"/>
      <c r="B5129" s="365"/>
      <c r="C5129" s="365"/>
      <c r="D5129" s="365"/>
      <c r="E5129" s="365"/>
      <c r="F5129" s="365"/>
      <c r="G5129" s="365"/>
      <c r="H5129" s="365"/>
      <c r="I5129" s="365"/>
      <c r="J5129" s="365"/>
    </row>
    <row r="5130" spans="1:12" x14ac:dyDescent="0.25">
      <c r="A5130" s="365"/>
      <c r="B5130" s="492" t="s">
        <v>1800</v>
      </c>
      <c r="C5130" s="2206" t="s">
        <v>1418</v>
      </c>
      <c r="D5130" s="2206"/>
      <c r="E5130" s="2206"/>
      <c r="F5130" s="493"/>
      <c r="G5130" s="493"/>
      <c r="H5130" s="493"/>
      <c r="I5130" s="493"/>
      <c r="J5130" s="493"/>
    </row>
    <row r="5131" spans="1:12" x14ac:dyDescent="0.25">
      <c r="L5131" s="493"/>
    </row>
    <row r="5132" spans="1:12" x14ac:dyDescent="0.25">
      <c r="L5132" s="493"/>
    </row>
    <row r="5133" spans="1:12" x14ac:dyDescent="0.25">
      <c r="A5133" s="2207" t="s">
        <v>2040</v>
      </c>
      <c r="B5133" s="2208"/>
      <c r="C5133" s="2208"/>
      <c r="D5133" s="2208"/>
      <c r="E5133" s="2208"/>
      <c r="F5133" s="2208"/>
      <c r="G5133" s="2208"/>
      <c r="H5133" s="2208"/>
      <c r="I5133" s="2208"/>
      <c r="J5133" s="2208"/>
      <c r="L5133" s="493"/>
    </row>
    <row r="5134" spans="1:12" ht="30" x14ac:dyDescent="0.25">
      <c r="A5134" s="198" t="s">
        <v>14</v>
      </c>
      <c r="B5134" s="198" t="s">
        <v>5</v>
      </c>
      <c r="C5134" s="198" t="s">
        <v>10</v>
      </c>
      <c r="D5134" s="198" t="s">
        <v>11</v>
      </c>
      <c r="E5134" s="198" t="s">
        <v>753</v>
      </c>
      <c r="F5134" s="198" t="s">
        <v>27</v>
      </c>
      <c r="G5134" s="198" t="s">
        <v>2013</v>
      </c>
      <c r="H5134" s="140" t="s">
        <v>33</v>
      </c>
      <c r="I5134" s="140" t="s">
        <v>2016</v>
      </c>
      <c r="J5134" s="198" t="s">
        <v>32</v>
      </c>
      <c r="L5134" s="493"/>
    </row>
    <row r="5135" spans="1:12" x14ac:dyDescent="0.25">
      <c r="A5135" s="517" t="s">
        <v>663</v>
      </c>
      <c r="B5135" s="519">
        <v>1</v>
      </c>
      <c r="C5135" s="519">
        <v>16500</v>
      </c>
      <c r="D5135" s="519"/>
      <c r="E5135" s="519"/>
      <c r="F5135" s="519"/>
      <c r="G5135" s="519"/>
      <c r="H5135" s="240">
        <v>1</v>
      </c>
      <c r="I5135" s="240">
        <v>100</v>
      </c>
      <c r="J5135" s="117">
        <v>5000</v>
      </c>
    </row>
    <row r="5136" spans="1:12" x14ac:dyDescent="0.25">
      <c r="A5136" s="517" t="s">
        <v>261</v>
      </c>
      <c r="B5136" s="519">
        <v>1</v>
      </c>
      <c r="C5136" s="519">
        <v>7600</v>
      </c>
      <c r="D5136" s="519"/>
      <c r="E5136" s="519">
        <v>2</v>
      </c>
      <c r="F5136" s="519">
        <v>8500</v>
      </c>
      <c r="G5136" s="519" t="s">
        <v>2018</v>
      </c>
      <c r="H5136" s="240"/>
      <c r="I5136" s="240" t="s">
        <v>2041</v>
      </c>
      <c r="J5136" s="117">
        <v>100</v>
      </c>
    </row>
    <row r="5137" spans="1:10" x14ac:dyDescent="0.25">
      <c r="A5137" s="517" t="s">
        <v>2042</v>
      </c>
      <c r="B5137" s="519">
        <v>1</v>
      </c>
      <c r="C5137" s="519">
        <v>20500</v>
      </c>
      <c r="D5137" s="519"/>
      <c r="E5137" s="519">
        <v>1</v>
      </c>
      <c r="F5137" s="519">
        <v>4500</v>
      </c>
      <c r="G5137" s="519">
        <v>70</v>
      </c>
      <c r="H5137" s="240"/>
      <c r="I5137" s="240"/>
      <c r="J5137" s="117"/>
    </row>
    <row r="5138" spans="1:10" x14ac:dyDescent="0.25">
      <c r="A5138" s="517" t="s">
        <v>276</v>
      </c>
      <c r="B5138" s="519">
        <v>6</v>
      </c>
      <c r="C5138" s="519"/>
      <c r="D5138" s="519">
        <v>294000</v>
      </c>
      <c r="E5138" s="519"/>
      <c r="F5138" s="519"/>
      <c r="G5138" s="519"/>
      <c r="H5138" s="240"/>
      <c r="I5138" s="240"/>
      <c r="J5138" s="117"/>
    </row>
    <row r="5139" spans="1:10" x14ac:dyDescent="0.25">
      <c r="A5139" s="517" t="s">
        <v>2043</v>
      </c>
      <c r="B5139" s="519">
        <v>2</v>
      </c>
      <c r="C5139" s="519"/>
      <c r="D5139" s="519">
        <v>35800</v>
      </c>
      <c r="E5139" s="519"/>
      <c r="F5139" s="519"/>
      <c r="G5139" s="519"/>
      <c r="H5139" s="240"/>
      <c r="I5139" s="240"/>
      <c r="J5139" s="117"/>
    </row>
    <row r="5140" spans="1:10" x14ac:dyDescent="0.25">
      <c r="A5140" s="517" t="s">
        <v>550</v>
      </c>
      <c r="B5140" s="519">
        <v>2</v>
      </c>
      <c r="C5140" s="519"/>
      <c r="D5140" s="519">
        <v>70000</v>
      </c>
      <c r="E5140" s="519"/>
      <c r="F5140" s="519"/>
      <c r="G5140" s="519"/>
      <c r="H5140" s="240"/>
      <c r="I5140" s="240"/>
      <c r="J5140" s="117"/>
    </row>
    <row r="5141" spans="1:10" x14ac:dyDescent="0.25">
      <c r="A5141" s="517" t="s">
        <v>94</v>
      </c>
      <c r="B5141" s="519">
        <v>1</v>
      </c>
      <c r="C5141" s="519">
        <v>28000</v>
      </c>
      <c r="D5141" s="519"/>
      <c r="E5141" s="519">
        <v>1</v>
      </c>
      <c r="F5141" s="519">
        <v>4000</v>
      </c>
      <c r="G5141" s="519">
        <v>60</v>
      </c>
      <c r="H5141" s="240"/>
      <c r="I5141" s="240"/>
      <c r="J5141" s="117"/>
    </row>
    <row r="5142" spans="1:10" x14ac:dyDescent="0.25">
      <c r="A5142" s="517" t="s">
        <v>549</v>
      </c>
      <c r="B5142" s="519">
        <v>3</v>
      </c>
      <c r="C5142" s="519">
        <v>49500</v>
      </c>
      <c r="D5142" s="519"/>
      <c r="E5142" s="519"/>
      <c r="F5142" s="519"/>
      <c r="G5142" s="519"/>
      <c r="H5142" s="240"/>
      <c r="I5142" s="240"/>
      <c r="J5142" s="117"/>
    </row>
    <row r="5143" spans="1:10" x14ac:dyDescent="0.25">
      <c r="A5143" s="517" t="s">
        <v>1810</v>
      </c>
      <c r="B5143" s="519">
        <v>1</v>
      </c>
      <c r="C5143" s="519">
        <v>13800</v>
      </c>
      <c r="D5143" s="519"/>
      <c r="E5143" s="519"/>
      <c r="F5143" s="519"/>
      <c r="G5143" s="519"/>
      <c r="H5143" s="240"/>
      <c r="I5143" s="240"/>
      <c r="J5143" s="117"/>
    </row>
    <row r="5144" spans="1:10" x14ac:dyDescent="0.25">
      <c r="A5144" s="517" t="s">
        <v>122</v>
      </c>
      <c r="B5144" s="519">
        <v>1</v>
      </c>
      <c r="C5144" s="519">
        <v>44000</v>
      </c>
      <c r="D5144" s="519"/>
      <c r="E5144" s="519"/>
      <c r="F5144" s="519"/>
      <c r="G5144" s="519"/>
      <c r="H5144" s="240"/>
      <c r="I5144" s="240"/>
      <c r="J5144" s="117"/>
    </row>
    <row r="5145" spans="1:10" x14ac:dyDescent="0.25">
      <c r="A5145" s="517" t="s">
        <v>2044</v>
      </c>
      <c r="B5145" s="519">
        <v>1</v>
      </c>
      <c r="C5145" s="519">
        <v>14500</v>
      </c>
      <c r="D5145" s="519"/>
      <c r="E5145" s="519"/>
      <c r="F5145" s="519"/>
      <c r="G5145" s="519"/>
      <c r="H5145" s="240"/>
      <c r="I5145" s="240"/>
      <c r="J5145" s="117"/>
    </row>
    <row r="5146" spans="1:10" x14ac:dyDescent="0.25">
      <c r="A5146" s="517" t="s">
        <v>1862</v>
      </c>
      <c r="B5146" s="519">
        <v>1</v>
      </c>
      <c r="C5146" s="519">
        <v>26500</v>
      </c>
      <c r="D5146" s="519"/>
      <c r="E5146" s="519"/>
      <c r="F5146" s="519"/>
      <c r="G5146" s="519"/>
      <c r="H5146" s="240"/>
      <c r="I5146" s="240"/>
      <c r="J5146" s="117"/>
    </row>
    <row r="5147" spans="1:10" x14ac:dyDescent="0.25">
      <c r="A5147" s="517" t="s">
        <v>2045</v>
      </c>
      <c r="B5147" s="519">
        <v>1</v>
      </c>
      <c r="C5147" s="519">
        <v>16000</v>
      </c>
      <c r="D5147" s="519"/>
      <c r="E5147" s="519"/>
      <c r="F5147" s="519"/>
      <c r="G5147" s="519"/>
      <c r="H5147" s="240"/>
      <c r="I5147" s="240"/>
      <c r="J5147" s="117" t="s">
        <v>2046</v>
      </c>
    </row>
    <row r="5148" spans="1:10" x14ac:dyDescent="0.25">
      <c r="A5148" s="517" t="s">
        <v>454</v>
      </c>
      <c r="B5148" s="519">
        <v>1</v>
      </c>
      <c r="C5148" s="519">
        <v>24500</v>
      </c>
      <c r="D5148" s="519"/>
      <c r="E5148" s="519"/>
      <c r="F5148" s="519"/>
      <c r="G5148" s="519"/>
      <c r="H5148" s="240"/>
      <c r="I5148" s="240"/>
      <c r="J5148" s="117"/>
    </row>
    <row r="5149" spans="1:10" x14ac:dyDescent="0.25">
      <c r="A5149" s="520" t="s">
        <v>2047</v>
      </c>
      <c r="B5149" s="519">
        <v>1</v>
      </c>
      <c r="C5149" s="519">
        <v>30000</v>
      </c>
      <c r="D5149" s="519"/>
      <c r="E5149" s="519">
        <v>1</v>
      </c>
      <c r="F5149" s="519">
        <v>5000</v>
      </c>
      <c r="G5149" s="519">
        <v>100</v>
      </c>
      <c r="H5149" s="240"/>
      <c r="I5149" s="240"/>
      <c r="J5149" s="117"/>
    </row>
    <row r="5150" spans="1:10" x14ac:dyDescent="0.25">
      <c r="A5150" s="517" t="s">
        <v>90</v>
      </c>
      <c r="B5150" s="519">
        <v>1</v>
      </c>
      <c r="C5150" s="519">
        <v>24500</v>
      </c>
      <c r="D5150" s="519"/>
      <c r="E5150" s="519">
        <v>1</v>
      </c>
      <c r="F5150" s="519">
        <v>4000</v>
      </c>
      <c r="G5150" s="519">
        <v>60</v>
      </c>
      <c r="H5150" s="240"/>
      <c r="I5150" s="240"/>
      <c r="J5150" s="117"/>
    </row>
    <row r="5151" spans="1:10" x14ac:dyDescent="0.25">
      <c r="A5151" s="517" t="s">
        <v>390</v>
      </c>
      <c r="B5151" s="519">
        <v>2</v>
      </c>
      <c r="C5151" s="527"/>
      <c r="D5151" s="519">
        <v>64000</v>
      </c>
      <c r="E5151" s="519"/>
      <c r="F5151" s="519"/>
      <c r="G5151" s="519"/>
      <c r="H5151" s="240"/>
      <c r="I5151" s="240"/>
      <c r="J5151" s="117"/>
    </row>
    <row r="5152" spans="1:10" x14ac:dyDescent="0.25">
      <c r="A5152" s="517" t="s">
        <v>454</v>
      </c>
      <c r="B5152" s="519">
        <v>1</v>
      </c>
      <c r="C5152" s="519">
        <v>20000</v>
      </c>
      <c r="D5152" s="519"/>
      <c r="E5152" s="519">
        <v>1</v>
      </c>
      <c r="F5152" s="519">
        <v>5000</v>
      </c>
      <c r="G5152" s="519">
        <v>100</v>
      </c>
      <c r="H5152" s="240"/>
      <c r="I5152" s="240"/>
      <c r="J5152" s="117"/>
    </row>
    <row r="5153" spans="1:10" s="336" customFormat="1" x14ac:dyDescent="0.25">
      <c r="A5153" s="53" t="s">
        <v>2048</v>
      </c>
      <c r="B5153" s="198">
        <f>SUM(B5135:B5152)</f>
        <v>28</v>
      </c>
      <c r="C5153" s="198">
        <f>SUM(C5135:C5152)</f>
        <v>335900</v>
      </c>
      <c r="D5153" s="198">
        <f>SUM(D5135:D5152)</f>
        <v>463800</v>
      </c>
      <c r="E5153" s="198">
        <f>SUM(E5135:E5152)</f>
        <v>7</v>
      </c>
      <c r="F5153" s="198">
        <f>SUM(F5135:F5152)</f>
        <v>31000</v>
      </c>
      <c r="G5153" s="198"/>
      <c r="H5153" s="540">
        <f>SUM(H5135:H5152)</f>
        <v>1</v>
      </c>
      <c r="I5153" s="540"/>
      <c r="J5153" s="524">
        <f>SUM(J5135:J5152)</f>
        <v>5100</v>
      </c>
    </row>
    <row r="5154" spans="1:10" x14ac:dyDescent="0.25">
      <c r="A5154" s="525"/>
      <c r="B5154" s="365"/>
      <c r="C5154" s="365"/>
      <c r="D5154" s="365"/>
      <c r="E5154" s="365"/>
      <c r="F5154" s="365"/>
      <c r="G5154" s="365"/>
      <c r="H5154" s="365"/>
      <c r="I5154" s="365"/>
      <c r="J5154" s="365"/>
    </row>
    <row r="5155" spans="1:10" x14ac:dyDescent="0.25">
      <c r="A5155" s="525"/>
      <c r="B5155" s="365"/>
      <c r="C5155" s="365"/>
      <c r="D5155" s="365"/>
      <c r="E5155" s="365"/>
      <c r="F5155" s="365"/>
      <c r="G5155" s="365"/>
      <c r="H5155" s="365"/>
      <c r="I5155" s="365"/>
      <c r="J5155" s="365"/>
    </row>
    <row r="5156" spans="1:10" x14ac:dyDescent="0.25">
      <c r="A5156" s="365"/>
      <c r="B5156" s="492" t="s">
        <v>1800</v>
      </c>
      <c r="C5156" s="2206" t="s">
        <v>1418</v>
      </c>
      <c r="D5156" s="2206"/>
      <c r="E5156" s="2206"/>
      <c r="F5156" s="493"/>
      <c r="G5156" s="493"/>
      <c r="H5156" s="493"/>
      <c r="I5156" s="493"/>
      <c r="J5156" s="493"/>
    </row>
    <row r="5159" spans="1:10" x14ac:dyDescent="0.25">
      <c r="A5159" s="2207" t="s">
        <v>2049</v>
      </c>
      <c r="B5159" s="2208"/>
      <c r="C5159" s="2208"/>
      <c r="D5159" s="2208"/>
      <c r="E5159" s="2208"/>
      <c r="F5159" s="2208"/>
      <c r="G5159" s="2208"/>
      <c r="H5159" s="2208"/>
      <c r="I5159" s="2208"/>
      <c r="J5159" s="2208"/>
    </row>
    <row r="5160" spans="1:10" ht="30" x14ac:dyDescent="0.25">
      <c r="A5160" s="198" t="s">
        <v>14</v>
      </c>
      <c r="B5160" s="198" t="s">
        <v>5</v>
      </c>
      <c r="C5160" s="198" t="s">
        <v>10</v>
      </c>
      <c r="D5160" s="198" t="s">
        <v>11</v>
      </c>
      <c r="E5160" s="198" t="s">
        <v>753</v>
      </c>
      <c r="F5160" s="198" t="s">
        <v>27</v>
      </c>
      <c r="G5160" s="198" t="s">
        <v>2013</v>
      </c>
      <c r="H5160" s="140" t="s">
        <v>33</v>
      </c>
      <c r="I5160" s="140" t="s">
        <v>2016</v>
      </c>
      <c r="J5160" s="198" t="s">
        <v>32</v>
      </c>
    </row>
    <row r="5161" spans="1:10" x14ac:dyDescent="0.25">
      <c r="A5161" s="517" t="s">
        <v>1816</v>
      </c>
      <c r="B5161" s="519">
        <v>3</v>
      </c>
      <c r="C5161" s="519"/>
      <c r="D5161" s="519">
        <v>72000</v>
      </c>
      <c r="E5161" s="519"/>
      <c r="F5161" s="519"/>
      <c r="G5161" s="519"/>
      <c r="H5161" s="240">
        <v>1</v>
      </c>
      <c r="I5161" s="240">
        <v>60</v>
      </c>
      <c r="J5161" s="117">
        <v>4000</v>
      </c>
    </row>
    <row r="5162" spans="1:10" x14ac:dyDescent="0.25">
      <c r="A5162" s="517" t="s">
        <v>454</v>
      </c>
      <c r="B5162" s="519">
        <v>1</v>
      </c>
      <c r="C5162" s="519">
        <v>19600</v>
      </c>
      <c r="D5162" s="519"/>
      <c r="E5162" s="519">
        <v>1</v>
      </c>
      <c r="F5162" s="519">
        <v>5000</v>
      </c>
      <c r="G5162" s="519">
        <v>90</v>
      </c>
      <c r="H5162" s="240">
        <v>1</v>
      </c>
      <c r="I5162" s="240">
        <v>60</v>
      </c>
      <c r="J5162" s="117">
        <v>4000</v>
      </c>
    </row>
    <row r="5163" spans="1:10" x14ac:dyDescent="0.25">
      <c r="A5163" s="517" t="s">
        <v>237</v>
      </c>
      <c r="B5163" s="519">
        <v>1</v>
      </c>
      <c r="C5163" s="519"/>
      <c r="D5163" s="519">
        <v>41500</v>
      </c>
      <c r="E5163" s="519">
        <v>1</v>
      </c>
      <c r="F5163" s="519">
        <v>5000</v>
      </c>
      <c r="G5163" s="519">
        <v>90</v>
      </c>
      <c r="H5163" s="240"/>
      <c r="I5163" s="240"/>
      <c r="J5163" s="117" t="s">
        <v>1088</v>
      </c>
    </row>
    <row r="5164" spans="1:10" x14ac:dyDescent="0.25">
      <c r="A5164" s="517" t="s">
        <v>514</v>
      </c>
      <c r="B5164" s="519">
        <v>1</v>
      </c>
      <c r="C5164" s="519">
        <v>16100</v>
      </c>
      <c r="D5164" s="519"/>
      <c r="E5164" s="519"/>
      <c r="F5164" s="519"/>
      <c r="G5164" s="519"/>
      <c r="H5164" s="240">
        <v>1</v>
      </c>
      <c r="I5164" s="240">
        <v>60</v>
      </c>
      <c r="J5164" s="117">
        <v>4000</v>
      </c>
    </row>
    <row r="5165" spans="1:10" x14ac:dyDescent="0.25">
      <c r="A5165" s="517" t="s">
        <v>2050</v>
      </c>
      <c r="B5165" s="519">
        <v>1</v>
      </c>
      <c r="C5165" s="519">
        <v>22500</v>
      </c>
      <c r="D5165" s="519"/>
      <c r="E5165" s="519">
        <v>1</v>
      </c>
      <c r="F5165" s="519">
        <v>4500</v>
      </c>
      <c r="G5165" s="519">
        <v>70</v>
      </c>
      <c r="H5165" s="240">
        <v>2</v>
      </c>
      <c r="I5165" s="240">
        <v>100</v>
      </c>
      <c r="J5165" s="117">
        <v>10000</v>
      </c>
    </row>
    <row r="5166" spans="1:10" x14ac:dyDescent="0.25">
      <c r="A5166" s="517" t="s">
        <v>2051</v>
      </c>
      <c r="B5166" s="519">
        <v>1</v>
      </c>
      <c r="C5166" s="519">
        <v>20000</v>
      </c>
      <c r="D5166" s="519"/>
      <c r="E5166" s="519">
        <v>1</v>
      </c>
      <c r="F5166" s="519">
        <v>5000</v>
      </c>
      <c r="G5166" s="519">
        <v>90</v>
      </c>
      <c r="H5166" s="240">
        <v>2</v>
      </c>
      <c r="I5166" s="240">
        <v>225</v>
      </c>
      <c r="J5166" s="117">
        <v>30000</v>
      </c>
    </row>
    <row r="5167" spans="1:10" x14ac:dyDescent="0.25">
      <c r="A5167" s="517" t="s">
        <v>1887</v>
      </c>
      <c r="B5167" s="519">
        <v>1</v>
      </c>
      <c r="C5167" s="519">
        <v>14500</v>
      </c>
      <c r="D5167" s="519"/>
      <c r="E5167" s="519">
        <v>1</v>
      </c>
      <c r="F5167" s="519">
        <v>4500</v>
      </c>
      <c r="G5167" s="519">
        <v>70</v>
      </c>
      <c r="H5167" s="240">
        <v>1</v>
      </c>
      <c r="I5167" s="240">
        <v>100</v>
      </c>
      <c r="J5167" s="117">
        <v>5000</v>
      </c>
    </row>
    <row r="5168" spans="1:10" x14ac:dyDescent="0.25">
      <c r="A5168" s="517" t="s">
        <v>454</v>
      </c>
      <c r="B5168" s="519">
        <v>2</v>
      </c>
      <c r="C5168" s="519">
        <v>49200</v>
      </c>
      <c r="D5168" s="519"/>
      <c r="E5168" s="519"/>
      <c r="F5168" s="519"/>
      <c r="G5168" s="519"/>
      <c r="H5168" s="240" t="s">
        <v>109</v>
      </c>
      <c r="I5168" s="240"/>
      <c r="J5168" s="117">
        <v>700</v>
      </c>
    </row>
    <row r="5169" spans="1:11" x14ac:dyDescent="0.25">
      <c r="A5169" s="517" t="s">
        <v>2052</v>
      </c>
      <c r="B5169" s="519">
        <v>1</v>
      </c>
      <c r="C5169" s="519">
        <v>11500</v>
      </c>
      <c r="D5169" s="519"/>
      <c r="E5169" s="519">
        <v>1</v>
      </c>
      <c r="F5169" s="519">
        <v>4000</v>
      </c>
      <c r="G5169" s="519">
        <v>60</v>
      </c>
      <c r="H5169" s="240"/>
      <c r="I5169" s="240"/>
      <c r="J5169" s="117"/>
    </row>
    <row r="5170" spans="1:11" x14ac:dyDescent="0.25">
      <c r="A5170" s="517" t="s">
        <v>244</v>
      </c>
      <c r="B5170" s="519">
        <v>1</v>
      </c>
      <c r="C5170" s="519">
        <v>16400</v>
      </c>
      <c r="D5170" s="519"/>
      <c r="E5170" s="519">
        <v>1</v>
      </c>
      <c r="F5170" s="519">
        <v>4500</v>
      </c>
      <c r="G5170" s="519">
        <v>70</v>
      </c>
      <c r="H5170" s="240"/>
      <c r="I5170" s="240"/>
      <c r="J5170" s="117"/>
    </row>
    <row r="5171" spans="1:11" x14ac:dyDescent="0.25">
      <c r="A5171" s="517" t="s">
        <v>514</v>
      </c>
      <c r="B5171" s="519">
        <v>1</v>
      </c>
      <c r="C5171" s="519"/>
      <c r="D5171" s="519">
        <v>12100</v>
      </c>
      <c r="E5171" s="519">
        <v>1</v>
      </c>
      <c r="F5171" s="519">
        <v>4000</v>
      </c>
      <c r="G5171" s="519">
        <v>60</v>
      </c>
      <c r="H5171" s="240"/>
      <c r="I5171" s="240"/>
      <c r="J5171" s="117" t="s">
        <v>1088</v>
      </c>
    </row>
    <row r="5172" spans="1:11" x14ac:dyDescent="0.25">
      <c r="A5172" s="517" t="s">
        <v>609</v>
      </c>
      <c r="B5172" s="519">
        <v>1</v>
      </c>
      <c r="C5172" s="519">
        <v>13000</v>
      </c>
      <c r="D5172" s="519"/>
      <c r="E5172" s="519">
        <v>1</v>
      </c>
      <c r="F5172" s="519">
        <v>4500</v>
      </c>
      <c r="G5172" s="519"/>
      <c r="H5172" s="240"/>
      <c r="I5172" s="240"/>
      <c r="J5172" s="117"/>
    </row>
    <row r="5173" spans="1:11" x14ac:dyDescent="0.25">
      <c r="A5173" s="517" t="s">
        <v>267</v>
      </c>
      <c r="B5173" s="519">
        <v>1</v>
      </c>
      <c r="C5173" s="519">
        <v>25000</v>
      </c>
      <c r="D5173" s="519"/>
      <c r="E5173" s="519">
        <v>1</v>
      </c>
      <c r="F5173" s="519">
        <v>4000</v>
      </c>
      <c r="G5173" s="519">
        <v>60</v>
      </c>
      <c r="H5173" s="240"/>
      <c r="I5173" s="240"/>
      <c r="J5173" s="117"/>
    </row>
    <row r="5174" spans="1:11" x14ac:dyDescent="0.25">
      <c r="A5174" s="517" t="s">
        <v>2050</v>
      </c>
      <c r="B5174" s="519">
        <v>2</v>
      </c>
      <c r="C5174" s="519">
        <v>54000</v>
      </c>
      <c r="D5174" s="519"/>
      <c r="E5174" s="519"/>
      <c r="F5174" s="519"/>
      <c r="G5174" s="519"/>
      <c r="H5174" s="240"/>
      <c r="I5174" s="240"/>
      <c r="J5174" s="117"/>
    </row>
    <row r="5175" spans="1:11" x14ac:dyDescent="0.25">
      <c r="A5175" s="520" t="s">
        <v>1144</v>
      </c>
      <c r="B5175" s="519">
        <v>1</v>
      </c>
      <c r="C5175" s="519"/>
      <c r="D5175" s="519">
        <v>35000</v>
      </c>
      <c r="E5175" s="519"/>
      <c r="F5175" s="519"/>
      <c r="G5175" s="519"/>
      <c r="H5175" s="240"/>
      <c r="I5175" s="240"/>
      <c r="J5175" s="117"/>
    </row>
    <row r="5176" spans="1:11" x14ac:dyDescent="0.25">
      <c r="A5176" s="517" t="s">
        <v>260</v>
      </c>
      <c r="B5176" s="519">
        <v>1</v>
      </c>
      <c r="C5176" s="519">
        <v>10100</v>
      </c>
      <c r="D5176" s="519"/>
      <c r="E5176" s="519">
        <v>2</v>
      </c>
      <c r="F5176" s="519">
        <v>6000</v>
      </c>
      <c r="G5176" s="519" t="s">
        <v>2053</v>
      </c>
      <c r="H5176" s="240"/>
      <c r="I5176" s="240"/>
      <c r="J5176" s="117"/>
    </row>
    <row r="5177" spans="1:11" x14ac:dyDescent="0.25">
      <c r="A5177" s="517"/>
      <c r="B5177" s="519"/>
      <c r="C5177" s="527"/>
      <c r="D5177" s="519"/>
      <c r="E5177" s="519"/>
      <c r="F5177" s="519"/>
      <c r="G5177" s="519"/>
      <c r="H5177" s="240"/>
      <c r="I5177" s="240"/>
      <c r="J5177" s="117"/>
    </row>
    <row r="5178" spans="1:11" x14ac:dyDescent="0.25">
      <c r="A5178" s="517"/>
      <c r="B5178" s="519"/>
      <c r="C5178" s="519"/>
      <c r="D5178" s="519"/>
      <c r="E5178" s="519"/>
      <c r="F5178" s="519"/>
      <c r="G5178" s="519"/>
      <c r="H5178" s="240"/>
      <c r="I5178" s="240"/>
      <c r="J5178" s="117"/>
    </row>
    <row r="5179" spans="1:11" x14ac:dyDescent="0.25">
      <c r="A5179" s="53" t="s">
        <v>2048</v>
      </c>
      <c r="B5179" s="198">
        <f>SUM(B5161:B5178)</f>
        <v>20</v>
      </c>
      <c r="C5179" s="198">
        <f>SUM(C5161:C5178)</f>
        <v>271900</v>
      </c>
      <c r="D5179" s="198">
        <f>SUM(D5161:D5178)</f>
        <v>160600</v>
      </c>
      <c r="E5179" s="198">
        <f>SUM(E5161:E5178)</f>
        <v>12</v>
      </c>
      <c r="F5179" s="198">
        <f>SUM(F5161:F5178)</f>
        <v>51000</v>
      </c>
      <c r="G5179" s="198"/>
      <c r="H5179" s="540">
        <f>SUM(H5161:H5178)</f>
        <v>8</v>
      </c>
      <c r="I5179" s="540"/>
      <c r="J5179" s="524">
        <f>SUM(J5161:J5178)</f>
        <v>57700</v>
      </c>
    </row>
    <row r="5180" spans="1:11" x14ac:dyDescent="0.25">
      <c r="A5180" s="525"/>
      <c r="B5180" s="365"/>
      <c r="C5180" s="365"/>
      <c r="D5180" s="365"/>
      <c r="E5180" s="365"/>
      <c r="F5180" s="365"/>
      <c r="G5180" s="365"/>
      <c r="H5180" s="365"/>
      <c r="I5180" s="365"/>
      <c r="J5180" s="365"/>
    </row>
    <row r="5181" spans="1:11" x14ac:dyDescent="0.25">
      <c r="A5181" s="525"/>
      <c r="B5181" s="365"/>
      <c r="C5181" s="365"/>
      <c r="D5181" s="365"/>
      <c r="E5181" s="365"/>
      <c r="F5181" s="365"/>
      <c r="G5181" s="365"/>
      <c r="H5181" s="365"/>
      <c r="I5181" s="365"/>
      <c r="J5181" s="365"/>
    </row>
    <row r="5182" spans="1:11" x14ac:dyDescent="0.25">
      <c r="A5182" s="365"/>
      <c r="B5182" s="492" t="s">
        <v>1800</v>
      </c>
      <c r="C5182" s="2206" t="s">
        <v>1418</v>
      </c>
      <c r="D5182" s="2206"/>
      <c r="E5182" s="2206"/>
      <c r="F5182" s="493"/>
      <c r="G5182" s="493"/>
      <c r="H5182" s="493"/>
      <c r="I5182" s="493"/>
      <c r="J5182" s="493"/>
    </row>
    <row r="5183" spans="1:11" x14ac:dyDescent="0.25">
      <c r="K5183">
        <f>C5179+C5153+C5127</f>
        <v>715400</v>
      </c>
    </row>
    <row r="5188" spans="1:10" x14ac:dyDescent="0.25">
      <c r="A5188" s="2207" t="s">
        <v>2054</v>
      </c>
      <c r="B5188" s="2208"/>
      <c r="C5188" s="2208"/>
      <c r="D5188" s="2208"/>
      <c r="E5188" s="2208"/>
      <c r="F5188" s="2208"/>
      <c r="G5188" s="2208"/>
      <c r="H5188" s="2208"/>
      <c r="I5188" s="2208"/>
      <c r="J5188" s="2208"/>
    </row>
    <row r="5189" spans="1:10" ht="30" x14ac:dyDescent="0.25">
      <c r="A5189" s="198" t="s">
        <v>14</v>
      </c>
      <c r="B5189" s="198" t="s">
        <v>5</v>
      </c>
      <c r="C5189" s="198" t="s">
        <v>10</v>
      </c>
      <c r="D5189" s="198" t="s">
        <v>11</v>
      </c>
      <c r="E5189" s="198" t="s">
        <v>753</v>
      </c>
      <c r="F5189" s="198" t="s">
        <v>27</v>
      </c>
      <c r="G5189" s="198" t="s">
        <v>2013</v>
      </c>
      <c r="H5189" s="140" t="s">
        <v>33</v>
      </c>
      <c r="I5189" s="140" t="s">
        <v>2016</v>
      </c>
      <c r="J5189" s="198" t="s">
        <v>32</v>
      </c>
    </row>
    <row r="5190" spans="1:10" x14ac:dyDescent="0.25">
      <c r="A5190" s="517" t="s">
        <v>1616</v>
      </c>
      <c r="B5190" s="519">
        <v>2</v>
      </c>
      <c r="C5190" s="519"/>
      <c r="D5190" s="519">
        <v>51000</v>
      </c>
      <c r="E5190" s="519"/>
      <c r="F5190" s="519"/>
      <c r="G5190" s="519"/>
      <c r="H5190" s="240"/>
      <c r="I5190" s="240"/>
      <c r="J5190" s="117" t="s">
        <v>2055</v>
      </c>
    </row>
    <row r="5191" spans="1:10" x14ac:dyDescent="0.25">
      <c r="A5191" s="517" t="s">
        <v>1557</v>
      </c>
      <c r="B5191" s="519">
        <v>2</v>
      </c>
      <c r="C5191" s="519"/>
      <c r="D5191" s="519">
        <v>51000</v>
      </c>
      <c r="E5191" s="519"/>
      <c r="F5191" s="519"/>
      <c r="G5191" s="519"/>
      <c r="H5191" s="240"/>
      <c r="I5191" s="240"/>
      <c r="J5191" s="117" t="s">
        <v>2055</v>
      </c>
    </row>
    <row r="5192" spans="1:10" x14ac:dyDescent="0.25">
      <c r="A5192" s="517" t="s">
        <v>1192</v>
      </c>
      <c r="B5192" s="519">
        <v>1</v>
      </c>
      <c r="C5192" s="519"/>
      <c r="D5192" s="519">
        <v>12000</v>
      </c>
      <c r="E5192" s="519">
        <v>1</v>
      </c>
      <c r="F5192" s="519">
        <v>4000</v>
      </c>
      <c r="G5192" s="519"/>
      <c r="H5192" s="240"/>
      <c r="I5192" s="240"/>
      <c r="J5192" s="117" t="s">
        <v>1157</v>
      </c>
    </row>
    <row r="5193" spans="1:10" x14ac:dyDescent="0.25">
      <c r="A5193" s="517" t="s">
        <v>2056</v>
      </c>
      <c r="B5193" s="519">
        <v>1</v>
      </c>
      <c r="C5193" s="519"/>
      <c r="D5193" s="519">
        <v>15000</v>
      </c>
      <c r="E5193" s="519"/>
      <c r="F5193" s="519"/>
      <c r="G5193" s="519"/>
      <c r="H5193" s="240"/>
      <c r="I5193" s="240"/>
      <c r="J5193" s="117" t="s">
        <v>2057</v>
      </c>
    </row>
    <row r="5194" spans="1:10" x14ac:dyDescent="0.25">
      <c r="A5194" s="517" t="s">
        <v>2058</v>
      </c>
      <c r="B5194" s="519">
        <v>1</v>
      </c>
      <c r="C5194" s="519">
        <v>29000</v>
      </c>
      <c r="D5194" s="519"/>
      <c r="E5194" s="519"/>
      <c r="F5194" s="519"/>
      <c r="G5194" s="519"/>
      <c r="H5194" s="240"/>
      <c r="I5194" s="240"/>
      <c r="J5194" s="117"/>
    </row>
    <row r="5195" spans="1:10" x14ac:dyDescent="0.25">
      <c r="A5195" s="517" t="s">
        <v>1726</v>
      </c>
      <c r="B5195" s="519">
        <v>1</v>
      </c>
      <c r="C5195" s="519">
        <v>29500</v>
      </c>
      <c r="D5195" s="519"/>
      <c r="E5195" s="519">
        <v>1</v>
      </c>
      <c r="F5195" s="519">
        <v>5000</v>
      </c>
      <c r="G5195" s="519">
        <v>90</v>
      </c>
      <c r="H5195" s="240"/>
      <c r="I5195" s="240"/>
      <c r="J5195" s="117"/>
    </row>
    <row r="5196" spans="1:10" x14ac:dyDescent="0.25">
      <c r="A5196" s="517" t="s">
        <v>1107</v>
      </c>
      <c r="B5196" s="519">
        <v>1</v>
      </c>
      <c r="C5196" s="519">
        <v>15500</v>
      </c>
      <c r="D5196" s="519"/>
      <c r="E5196" s="519">
        <v>1</v>
      </c>
      <c r="F5196" s="519">
        <v>4500</v>
      </c>
      <c r="G5196" s="519">
        <v>70</v>
      </c>
      <c r="H5196" s="240"/>
      <c r="I5196" s="240"/>
      <c r="J5196" s="117"/>
    </row>
    <row r="5197" spans="1:10" x14ac:dyDescent="0.25">
      <c r="A5197" s="517" t="s">
        <v>1504</v>
      </c>
      <c r="B5197" s="519">
        <v>1</v>
      </c>
      <c r="C5197" s="519">
        <v>16000</v>
      </c>
      <c r="D5197" s="519"/>
      <c r="E5197" s="519">
        <v>2</v>
      </c>
      <c r="F5197" s="519">
        <v>9000</v>
      </c>
      <c r="G5197" s="519" t="s">
        <v>2059</v>
      </c>
      <c r="H5197" s="240"/>
      <c r="I5197" s="240"/>
      <c r="J5197" s="117"/>
    </row>
    <row r="5198" spans="1:10" x14ac:dyDescent="0.25">
      <c r="A5198" s="517" t="s">
        <v>1584</v>
      </c>
      <c r="B5198" s="519">
        <v>1</v>
      </c>
      <c r="C5198" s="519">
        <v>22000</v>
      </c>
      <c r="D5198" s="519"/>
      <c r="E5198" s="519">
        <v>1</v>
      </c>
      <c r="F5198" s="519">
        <v>4500</v>
      </c>
      <c r="G5198" s="519">
        <v>75</v>
      </c>
      <c r="H5198" s="240"/>
      <c r="I5198" s="240"/>
      <c r="J5198" s="117" t="s">
        <v>2060</v>
      </c>
    </row>
    <row r="5199" spans="1:10" x14ac:dyDescent="0.25">
      <c r="A5199" s="517" t="s">
        <v>1600</v>
      </c>
      <c r="B5199" s="519">
        <v>1</v>
      </c>
      <c r="C5199" s="519">
        <v>11000</v>
      </c>
      <c r="D5199" s="519"/>
      <c r="E5199" s="519">
        <v>1</v>
      </c>
      <c r="F5199" s="519">
        <v>4000</v>
      </c>
      <c r="G5199" s="519">
        <v>60</v>
      </c>
      <c r="H5199" s="240"/>
      <c r="I5199" s="240"/>
      <c r="J5199" s="117"/>
    </row>
    <row r="5200" spans="1:10" x14ac:dyDescent="0.25">
      <c r="A5200" s="517" t="s">
        <v>1625</v>
      </c>
      <c r="B5200" s="519">
        <v>1</v>
      </c>
      <c r="C5200" s="519">
        <v>23000</v>
      </c>
      <c r="D5200" s="519"/>
      <c r="E5200" s="519"/>
      <c r="F5200" s="519"/>
      <c r="G5200" s="519"/>
      <c r="H5200" s="240"/>
      <c r="I5200" s="240"/>
      <c r="J5200" s="117"/>
    </row>
    <row r="5201" spans="1:10" x14ac:dyDescent="0.25">
      <c r="A5201" s="517" t="s">
        <v>2020</v>
      </c>
      <c r="B5201" s="519">
        <v>1</v>
      </c>
      <c r="C5201" s="519">
        <v>12000</v>
      </c>
      <c r="D5201" s="519"/>
      <c r="E5201" s="519">
        <v>1</v>
      </c>
      <c r="F5201" s="519">
        <v>4000</v>
      </c>
      <c r="G5201" s="519">
        <v>60</v>
      </c>
      <c r="H5201" s="240"/>
      <c r="I5201" s="240"/>
      <c r="J5201" s="117"/>
    </row>
    <row r="5202" spans="1:10" x14ac:dyDescent="0.25">
      <c r="A5202" s="517" t="s">
        <v>1726</v>
      </c>
      <c r="B5202" s="519">
        <v>1</v>
      </c>
      <c r="C5202" s="519">
        <v>34500</v>
      </c>
      <c r="D5202" s="519"/>
      <c r="E5202" s="519"/>
      <c r="F5202" s="519"/>
      <c r="G5202" s="519"/>
      <c r="H5202" s="240"/>
      <c r="I5202" s="240"/>
      <c r="J5202" s="117"/>
    </row>
    <row r="5203" spans="1:10" x14ac:dyDescent="0.25">
      <c r="A5203" s="517" t="s">
        <v>2061</v>
      </c>
      <c r="B5203" s="519">
        <v>1</v>
      </c>
      <c r="C5203" s="519">
        <v>22000</v>
      </c>
      <c r="D5203" s="519"/>
      <c r="E5203" s="519"/>
      <c r="F5203" s="519"/>
      <c r="G5203" s="519"/>
      <c r="H5203" s="240"/>
      <c r="I5203" s="240"/>
      <c r="J5203" s="117" t="s">
        <v>2063</v>
      </c>
    </row>
    <row r="5204" spans="1:10" x14ac:dyDescent="0.25">
      <c r="A5204" s="520" t="s">
        <v>2062</v>
      </c>
      <c r="B5204" s="519">
        <v>1</v>
      </c>
      <c r="C5204" s="519">
        <v>18000</v>
      </c>
      <c r="D5204" s="519"/>
      <c r="E5204" s="519">
        <v>1</v>
      </c>
      <c r="F5204" s="519">
        <v>4000</v>
      </c>
      <c r="G5204" s="519">
        <v>60</v>
      </c>
      <c r="H5204" s="240"/>
      <c r="I5204" s="240"/>
      <c r="J5204" s="117" t="s">
        <v>1720</v>
      </c>
    </row>
    <row r="5205" spans="1:10" x14ac:dyDescent="0.25">
      <c r="A5205" s="517" t="s">
        <v>1123</v>
      </c>
      <c r="B5205" s="519">
        <v>1</v>
      </c>
      <c r="C5205" s="519">
        <v>13000</v>
      </c>
      <c r="D5205" s="519"/>
      <c r="E5205" s="519">
        <v>1</v>
      </c>
      <c r="F5205" s="519">
        <v>4000</v>
      </c>
      <c r="G5205" s="519">
        <v>60</v>
      </c>
      <c r="H5205" s="240"/>
      <c r="I5205" s="240"/>
      <c r="J5205" s="117"/>
    </row>
    <row r="5206" spans="1:10" x14ac:dyDescent="0.25">
      <c r="A5206" s="517"/>
      <c r="B5206" s="519"/>
      <c r="C5206" s="527"/>
      <c r="D5206" s="519"/>
      <c r="E5206" s="519"/>
      <c r="F5206" s="519"/>
      <c r="G5206" s="519"/>
      <c r="H5206" s="240"/>
      <c r="I5206" s="240"/>
      <c r="J5206" s="117"/>
    </row>
    <row r="5207" spans="1:10" x14ac:dyDescent="0.25">
      <c r="A5207" s="517"/>
      <c r="B5207" s="519"/>
      <c r="C5207" s="519"/>
      <c r="D5207" s="519"/>
      <c r="E5207" s="519"/>
      <c r="F5207" s="519"/>
      <c r="G5207" s="519"/>
      <c r="H5207" s="240"/>
      <c r="I5207" s="240"/>
      <c r="J5207" s="117"/>
    </row>
    <row r="5208" spans="1:10" x14ac:dyDescent="0.25">
      <c r="A5208" s="53" t="s">
        <v>2048</v>
      </c>
      <c r="B5208" s="198">
        <f>SUM(B5190:B5207)</f>
        <v>18</v>
      </c>
      <c r="C5208" s="198">
        <f>SUM(C5190:C5207)</f>
        <v>245500</v>
      </c>
      <c r="D5208" s="198">
        <f>SUM(D5190:D5207)</f>
        <v>129000</v>
      </c>
      <c r="E5208" s="198">
        <f>SUM(E5190:E5207)</f>
        <v>10</v>
      </c>
      <c r="F5208" s="198">
        <f>SUM(F5190:F5207)</f>
        <v>43000</v>
      </c>
      <c r="G5208" s="198"/>
      <c r="H5208" s="540">
        <f>SUM(H5190:H5207)</f>
        <v>0</v>
      </c>
      <c r="I5208" s="540"/>
      <c r="J5208" s="524">
        <f>SUM(J5190:J5207)</f>
        <v>0</v>
      </c>
    </row>
    <row r="5209" spans="1:10" x14ac:dyDescent="0.25">
      <c r="A5209" s="525"/>
      <c r="B5209" s="365"/>
      <c r="C5209" s="365"/>
      <c r="D5209" s="365"/>
      <c r="E5209" s="365"/>
      <c r="F5209" s="365"/>
      <c r="G5209" s="365"/>
      <c r="H5209" s="365"/>
      <c r="I5209" s="365"/>
      <c r="J5209" s="365"/>
    </row>
    <row r="5210" spans="1:10" x14ac:dyDescent="0.25">
      <c r="A5210" s="525"/>
      <c r="B5210" s="365"/>
      <c r="C5210" s="365"/>
      <c r="D5210" s="365"/>
      <c r="E5210" s="365"/>
      <c r="F5210" s="365"/>
      <c r="G5210" s="365"/>
      <c r="H5210" s="365"/>
      <c r="I5210" s="365"/>
      <c r="J5210" s="365"/>
    </row>
    <row r="5211" spans="1:10" x14ac:dyDescent="0.25">
      <c r="A5211" s="365"/>
      <c r="B5211" s="492" t="s">
        <v>1800</v>
      </c>
      <c r="C5211" s="2206" t="s">
        <v>1418</v>
      </c>
      <c r="D5211" s="2206"/>
      <c r="E5211" s="2206"/>
      <c r="F5211" s="493"/>
      <c r="G5211" s="493"/>
      <c r="H5211" s="493"/>
      <c r="I5211" s="493"/>
      <c r="J5211" s="493"/>
    </row>
    <row r="5218" spans="1:10" x14ac:dyDescent="0.25">
      <c r="A5218" s="2207" t="s">
        <v>2064</v>
      </c>
      <c r="B5218" s="2208"/>
      <c r="C5218" s="2208"/>
      <c r="D5218" s="2208"/>
      <c r="E5218" s="2208"/>
      <c r="F5218" s="2208"/>
      <c r="G5218" s="2208"/>
      <c r="H5218" s="2208"/>
      <c r="I5218" s="2208"/>
      <c r="J5218" s="2208"/>
    </row>
    <row r="5219" spans="1:10" ht="30" x14ac:dyDescent="0.25">
      <c r="A5219" s="198" t="s">
        <v>14</v>
      </c>
      <c r="B5219" s="198" t="s">
        <v>5</v>
      </c>
      <c r="C5219" s="198" t="s">
        <v>10</v>
      </c>
      <c r="D5219" s="198" t="s">
        <v>11</v>
      </c>
      <c r="E5219" s="198" t="s">
        <v>753</v>
      </c>
      <c r="F5219" s="198" t="s">
        <v>27</v>
      </c>
      <c r="G5219" s="198" t="s">
        <v>2013</v>
      </c>
      <c r="H5219" s="140" t="s">
        <v>33</v>
      </c>
      <c r="I5219" s="140" t="s">
        <v>2016</v>
      </c>
      <c r="J5219" s="198" t="s">
        <v>32</v>
      </c>
    </row>
    <row r="5220" spans="1:10" x14ac:dyDescent="0.25">
      <c r="A5220" s="517" t="s">
        <v>1093</v>
      </c>
      <c r="B5220" s="519">
        <v>1</v>
      </c>
      <c r="C5220" s="519">
        <v>19000</v>
      </c>
      <c r="D5220" s="519"/>
      <c r="E5220" s="519"/>
      <c r="F5220" s="519"/>
      <c r="G5220" s="519"/>
      <c r="H5220" s="240"/>
      <c r="I5220" s="240"/>
      <c r="J5220" s="117"/>
    </row>
    <row r="5221" spans="1:10" x14ac:dyDescent="0.25">
      <c r="A5221" s="517" t="s">
        <v>1504</v>
      </c>
      <c r="B5221" s="519">
        <v>1</v>
      </c>
      <c r="C5221" s="519">
        <v>20000</v>
      </c>
      <c r="D5221" s="519"/>
      <c r="E5221" s="519">
        <v>1</v>
      </c>
      <c r="F5221" s="519">
        <v>5000</v>
      </c>
      <c r="G5221" s="519">
        <v>100</v>
      </c>
      <c r="H5221" s="240"/>
      <c r="I5221" s="240"/>
      <c r="J5221" s="117"/>
    </row>
    <row r="5222" spans="1:10" x14ac:dyDescent="0.25">
      <c r="A5222" s="517" t="s">
        <v>2065</v>
      </c>
      <c r="B5222" s="519">
        <v>1</v>
      </c>
      <c r="C5222" s="519"/>
      <c r="D5222" s="519">
        <v>17000</v>
      </c>
      <c r="E5222" s="519"/>
      <c r="F5222" s="519"/>
      <c r="G5222" s="519"/>
      <c r="H5222" s="240"/>
      <c r="I5222" s="240"/>
      <c r="J5222" s="117" t="s">
        <v>1088</v>
      </c>
    </row>
    <row r="5223" spans="1:10" x14ac:dyDescent="0.25">
      <c r="A5223" s="517" t="s">
        <v>1493</v>
      </c>
      <c r="B5223" s="519">
        <v>1</v>
      </c>
      <c r="C5223" s="519">
        <v>14300</v>
      </c>
      <c r="D5223" s="519"/>
      <c r="E5223" s="519">
        <v>1</v>
      </c>
      <c r="F5223" s="519">
        <v>4500</v>
      </c>
      <c r="G5223" s="519">
        <v>75</v>
      </c>
      <c r="H5223" s="240"/>
      <c r="I5223" s="240"/>
      <c r="J5223" s="117"/>
    </row>
    <row r="5224" spans="1:10" x14ac:dyDescent="0.25">
      <c r="A5224" s="517" t="s">
        <v>2061</v>
      </c>
      <c r="B5224" s="519">
        <v>1</v>
      </c>
      <c r="C5224" s="519">
        <v>17000</v>
      </c>
      <c r="D5224" s="519"/>
      <c r="E5224" s="519">
        <v>1</v>
      </c>
      <c r="F5224" s="519">
        <v>5000</v>
      </c>
      <c r="G5224" s="519">
        <v>100</v>
      </c>
      <c r="H5224" s="240"/>
      <c r="I5224" s="240"/>
      <c r="J5224" s="117"/>
    </row>
    <row r="5225" spans="1:10" x14ac:dyDescent="0.25">
      <c r="A5225" s="517" t="s">
        <v>2066</v>
      </c>
      <c r="B5225" s="519">
        <v>1</v>
      </c>
      <c r="C5225" s="519">
        <v>22000</v>
      </c>
      <c r="D5225" s="519"/>
      <c r="E5225" s="519">
        <v>1</v>
      </c>
      <c r="F5225" s="519">
        <v>4500</v>
      </c>
      <c r="G5225" s="519">
        <v>75</v>
      </c>
      <c r="H5225" s="240"/>
      <c r="I5225" s="240"/>
      <c r="J5225" s="117"/>
    </row>
    <row r="5226" spans="1:10" x14ac:dyDescent="0.25">
      <c r="A5226" s="517" t="s">
        <v>1914</v>
      </c>
      <c r="B5226" s="519">
        <v>1</v>
      </c>
      <c r="C5226" s="519">
        <v>37700</v>
      </c>
      <c r="D5226" s="519"/>
      <c r="E5226" s="519">
        <v>1</v>
      </c>
      <c r="F5226" s="519">
        <v>5000</v>
      </c>
      <c r="G5226" s="519">
        <v>100</v>
      </c>
      <c r="H5226" s="240"/>
      <c r="I5226" s="240"/>
      <c r="J5226" s="117"/>
    </row>
    <row r="5227" spans="1:10" x14ac:dyDescent="0.25">
      <c r="A5227" s="517" t="s">
        <v>1107</v>
      </c>
      <c r="B5227" s="519">
        <v>1</v>
      </c>
      <c r="C5227" s="519"/>
      <c r="D5227" s="519">
        <v>15500</v>
      </c>
      <c r="E5227" s="519">
        <v>1</v>
      </c>
      <c r="F5227" s="519">
        <v>4500</v>
      </c>
      <c r="G5227" s="519">
        <v>75</v>
      </c>
      <c r="H5227" s="240"/>
      <c r="I5227" s="240"/>
      <c r="J5227" s="117" t="s">
        <v>1088</v>
      </c>
    </row>
    <row r="5228" spans="1:10" x14ac:dyDescent="0.25">
      <c r="A5228" s="517" t="s">
        <v>1343</v>
      </c>
      <c r="B5228" s="519">
        <v>1</v>
      </c>
      <c r="C5228" s="519">
        <v>14300</v>
      </c>
      <c r="D5228" s="519"/>
      <c r="E5228" s="519">
        <v>1</v>
      </c>
      <c r="F5228" s="519">
        <v>4500</v>
      </c>
      <c r="G5228" s="519">
        <v>70</v>
      </c>
      <c r="H5228" s="240"/>
      <c r="I5228" s="240"/>
      <c r="J5228" s="117"/>
    </row>
    <row r="5229" spans="1:10" x14ac:dyDescent="0.25">
      <c r="A5229" s="517" t="s">
        <v>1424</v>
      </c>
      <c r="B5229" s="519">
        <v>1</v>
      </c>
      <c r="C5229" s="519">
        <v>27500</v>
      </c>
      <c r="D5229" s="519"/>
      <c r="E5229" s="519">
        <v>1</v>
      </c>
      <c r="F5229" s="519">
        <v>4500</v>
      </c>
      <c r="G5229" s="519">
        <v>70</v>
      </c>
      <c r="H5229" s="240"/>
      <c r="I5229" s="240"/>
      <c r="J5229" s="117"/>
    </row>
    <row r="5230" spans="1:10" x14ac:dyDescent="0.25">
      <c r="A5230" s="517" t="s">
        <v>2067</v>
      </c>
      <c r="B5230" s="519">
        <v>1</v>
      </c>
      <c r="C5230" s="519"/>
      <c r="D5230" s="519"/>
      <c r="E5230" s="519"/>
      <c r="F5230" s="519"/>
      <c r="G5230" s="519"/>
      <c r="H5230" s="240"/>
      <c r="I5230" s="240"/>
      <c r="J5230" s="117" t="s">
        <v>2068</v>
      </c>
    </row>
    <row r="5231" spans="1:10" x14ac:dyDescent="0.25">
      <c r="A5231" s="517" t="s">
        <v>1512</v>
      </c>
      <c r="B5231" s="519">
        <v>1</v>
      </c>
      <c r="C5231" s="519">
        <v>10500</v>
      </c>
      <c r="D5231" s="519"/>
      <c r="E5231" s="519">
        <v>1</v>
      </c>
      <c r="F5231" s="519">
        <v>4000</v>
      </c>
      <c r="G5231" s="519">
        <v>60</v>
      </c>
      <c r="H5231" s="240"/>
      <c r="I5231" s="240"/>
      <c r="J5231" s="117"/>
    </row>
    <row r="5232" spans="1:10" x14ac:dyDescent="0.25">
      <c r="A5232" s="517" t="s">
        <v>1343</v>
      </c>
      <c r="B5232" s="519">
        <v>1</v>
      </c>
      <c r="C5232" s="519">
        <v>14300</v>
      </c>
      <c r="D5232" s="519"/>
      <c r="E5232" s="519">
        <v>1</v>
      </c>
      <c r="F5232" s="519">
        <v>4500</v>
      </c>
      <c r="G5232" s="519">
        <v>70</v>
      </c>
      <c r="H5232" s="240"/>
      <c r="I5232" s="240"/>
      <c r="J5232" s="117"/>
    </row>
    <row r="5233" spans="1:10" x14ac:dyDescent="0.25">
      <c r="A5233" s="517"/>
      <c r="B5233" s="519"/>
      <c r="C5233" s="519"/>
      <c r="D5233" s="519"/>
      <c r="E5233" s="519"/>
      <c r="F5233" s="519"/>
      <c r="G5233" s="519"/>
      <c r="H5233" s="240"/>
      <c r="I5233" s="240"/>
      <c r="J5233" s="117"/>
    </row>
    <row r="5234" spans="1:10" x14ac:dyDescent="0.25">
      <c r="A5234" s="53" t="s">
        <v>2048</v>
      </c>
      <c r="B5234" s="198">
        <f>SUM(B5220:B5233)</f>
        <v>13</v>
      </c>
      <c r="C5234" s="198">
        <f>SUM(C5220:C5233)</f>
        <v>196600</v>
      </c>
      <c r="D5234" s="198">
        <f>SUM(D5220:D5233)</f>
        <v>32500</v>
      </c>
      <c r="E5234" s="198">
        <f>SUM(E5220:E5233)</f>
        <v>10</v>
      </c>
      <c r="F5234" s="198">
        <f>SUM(F5220:F5233)</f>
        <v>46000</v>
      </c>
      <c r="G5234" s="198"/>
      <c r="H5234" s="540">
        <f>SUM(H5220:H5233)</f>
        <v>0</v>
      </c>
      <c r="I5234" s="540"/>
      <c r="J5234" s="524">
        <f>SUM(J5220:J5233)</f>
        <v>0</v>
      </c>
    </row>
    <row r="5235" spans="1:10" x14ac:dyDescent="0.25">
      <c r="A5235" s="525"/>
      <c r="B5235" s="365"/>
      <c r="C5235" s="365"/>
      <c r="D5235" s="365"/>
      <c r="E5235" s="365"/>
      <c r="F5235" s="365"/>
      <c r="G5235" s="365"/>
      <c r="H5235" s="365"/>
      <c r="I5235" s="365"/>
      <c r="J5235" s="365"/>
    </row>
    <row r="5236" spans="1:10" x14ac:dyDescent="0.25">
      <c r="A5236" s="525"/>
      <c r="B5236" s="365"/>
      <c r="C5236" s="365"/>
      <c r="D5236" s="365"/>
      <c r="E5236" s="365"/>
      <c r="F5236" s="365"/>
      <c r="G5236" s="365"/>
      <c r="H5236" s="365"/>
      <c r="I5236" s="365"/>
      <c r="J5236" s="365"/>
    </row>
    <row r="5237" spans="1:10" x14ac:dyDescent="0.25">
      <c r="A5237" s="365"/>
      <c r="B5237" s="492" t="s">
        <v>1800</v>
      </c>
      <c r="C5237" s="2206" t="s">
        <v>1418</v>
      </c>
      <c r="D5237" s="2206"/>
      <c r="E5237" s="2206"/>
      <c r="F5237" s="493"/>
      <c r="G5237" s="493"/>
      <c r="H5237" s="493"/>
      <c r="I5237" s="493"/>
      <c r="J5237" s="493"/>
    </row>
    <row r="5241" spans="1:10" x14ac:dyDescent="0.25">
      <c r="A5241" s="2207" t="s">
        <v>2069</v>
      </c>
      <c r="B5241" s="2208"/>
      <c r="C5241" s="2208"/>
      <c r="D5241" s="2208"/>
      <c r="E5241" s="2208"/>
      <c r="F5241" s="2208"/>
      <c r="G5241" s="2208"/>
      <c r="H5241" s="2208"/>
      <c r="I5241" s="2208"/>
      <c r="J5241" s="2208"/>
    </row>
    <row r="5242" spans="1:10" ht="30" x14ac:dyDescent="0.25">
      <c r="A5242" s="198" t="s">
        <v>14</v>
      </c>
      <c r="B5242" s="198" t="s">
        <v>5</v>
      </c>
      <c r="C5242" s="198" t="s">
        <v>10</v>
      </c>
      <c r="D5242" s="198" t="s">
        <v>11</v>
      </c>
      <c r="E5242" s="198" t="s">
        <v>753</v>
      </c>
      <c r="F5242" s="198" t="s">
        <v>27</v>
      </c>
      <c r="G5242" s="198" t="s">
        <v>2013</v>
      </c>
      <c r="H5242" s="140" t="s">
        <v>33</v>
      </c>
      <c r="I5242" s="140" t="s">
        <v>2016</v>
      </c>
      <c r="J5242" s="198" t="s">
        <v>32</v>
      </c>
    </row>
    <row r="5243" spans="1:10" x14ac:dyDescent="0.25">
      <c r="A5243" s="517" t="s">
        <v>1343</v>
      </c>
      <c r="B5243" s="519">
        <v>1</v>
      </c>
      <c r="C5243" s="519">
        <v>14300</v>
      </c>
      <c r="D5243" s="519"/>
      <c r="E5243" s="519">
        <v>1</v>
      </c>
      <c r="F5243" s="519">
        <v>4500</v>
      </c>
      <c r="G5243" s="519">
        <v>70</v>
      </c>
      <c r="H5243" s="240"/>
      <c r="I5243" s="240"/>
      <c r="J5243" s="117"/>
    </row>
    <row r="5244" spans="1:10" x14ac:dyDescent="0.25">
      <c r="A5244" s="517" t="s">
        <v>1618</v>
      </c>
      <c r="B5244" s="519">
        <v>1</v>
      </c>
      <c r="C5244" s="519">
        <v>13000</v>
      </c>
      <c r="D5244" s="519"/>
      <c r="E5244" s="519">
        <v>1</v>
      </c>
      <c r="F5244" s="519">
        <v>2000</v>
      </c>
      <c r="G5244" s="519">
        <v>45</v>
      </c>
      <c r="H5244" s="240"/>
      <c r="I5244" s="240"/>
      <c r="J5244" s="117"/>
    </row>
    <row r="5245" spans="1:10" x14ac:dyDescent="0.25">
      <c r="A5245" s="517" t="s">
        <v>1195</v>
      </c>
      <c r="B5245" s="519">
        <v>1</v>
      </c>
      <c r="C5245" s="519"/>
      <c r="D5245" s="519">
        <v>45000</v>
      </c>
      <c r="E5245" s="519">
        <v>1</v>
      </c>
      <c r="F5245" s="519">
        <v>5000</v>
      </c>
      <c r="G5245" s="519">
        <v>100</v>
      </c>
      <c r="H5245" s="240"/>
      <c r="I5245" s="240"/>
      <c r="J5245" s="117" t="s">
        <v>1088</v>
      </c>
    </row>
    <row r="5246" spans="1:10" x14ac:dyDescent="0.25">
      <c r="A5246" s="517" t="s">
        <v>1424</v>
      </c>
      <c r="B5246" s="519">
        <v>1</v>
      </c>
      <c r="C5246" s="519"/>
      <c r="D5246" s="519">
        <v>27500</v>
      </c>
      <c r="E5246" s="519">
        <v>1</v>
      </c>
      <c r="F5246" s="519">
        <v>4500</v>
      </c>
      <c r="G5246" s="519">
        <v>70</v>
      </c>
      <c r="H5246" s="240"/>
      <c r="I5246" s="240"/>
      <c r="J5246" s="117" t="s">
        <v>1088</v>
      </c>
    </row>
    <row r="5247" spans="1:10" x14ac:dyDescent="0.25">
      <c r="A5247" s="517" t="s">
        <v>1098</v>
      </c>
      <c r="B5247" s="519">
        <v>1</v>
      </c>
      <c r="C5247" s="519"/>
      <c r="D5247" s="519">
        <v>15000</v>
      </c>
      <c r="E5247" s="519">
        <v>1</v>
      </c>
      <c r="F5247" s="519">
        <v>4000</v>
      </c>
      <c r="G5247" s="519">
        <v>60</v>
      </c>
      <c r="H5247" s="240"/>
      <c r="I5247" s="240"/>
      <c r="J5247" s="117" t="s">
        <v>1157</v>
      </c>
    </row>
    <row r="5248" spans="1:10" x14ac:dyDescent="0.25">
      <c r="A5248" s="517" t="s">
        <v>1590</v>
      </c>
      <c r="B5248" s="519">
        <v>1</v>
      </c>
      <c r="C5248" s="519">
        <v>16000</v>
      </c>
      <c r="D5248" s="519"/>
      <c r="E5248" s="519">
        <v>1</v>
      </c>
      <c r="F5248" s="519">
        <v>4000</v>
      </c>
      <c r="G5248" s="519">
        <v>60</v>
      </c>
      <c r="H5248" s="240"/>
      <c r="I5248" s="240"/>
      <c r="J5248" s="117"/>
    </row>
    <row r="5249" spans="1:10" x14ac:dyDescent="0.25">
      <c r="A5249" s="517" t="s">
        <v>1475</v>
      </c>
      <c r="B5249" s="519">
        <v>1</v>
      </c>
      <c r="C5249" s="519">
        <v>39000</v>
      </c>
      <c r="D5249" s="519"/>
      <c r="E5249" s="519">
        <v>1</v>
      </c>
      <c r="F5249" s="519">
        <v>5000</v>
      </c>
      <c r="G5249" s="519">
        <v>100</v>
      </c>
      <c r="H5249" s="240"/>
      <c r="I5249" s="240"/>
      <c r="J5249" s="117"/>
    </row>
    <row r="5250" spans="1:10" x14ac:dyDescent="0.25">
      <c r="A5250" s="517"/>
      <c r="B5250" s="519"/>
      <c r="C5250" s="519"/>
      <c r="D5250" s="519"/>
      <c r="E5250" s="519"/>
      <c r="F5250" s="519"/>
      <c r="G5250" s="519"/>
      <c r="H5250" s="240"/>
      <c r="I5250" s="240"/>
      <c r="J5250" s="117"/>
    </row>
    <row r="5251" spans="1:10" x14ac:dyDescent="0.25">
      <c r="A5251" s="53" t="s">
        <v>2048</v>
      </c>
      <c r="B5251" s="198">
        <f>SUM(B5243:B5250)</f>
        <v>7</v>
      </c>
      <c r="C5251" s="198">
        <f>SUM(C5243:C5250)</f>
        <v>82300</v>
      </c>
      <c r="D5251" s="198">
        <f>SUM(D5243:D5250)</f>
        <v>87500</v>
      </c>
      <c r="E5251" s="198">
        <f>SUM(E5243:E5250)</f>
        <v>7</v>
      </c>
      <c r="F5251" s="198">
        <f>SUM(F5243:F5250)</f>
        <v>29000</v>
      </c>
      <c r="G5251" s="198"/>
      <c r="H5251" s="540">
        <f>SUM(H5243:H5250)</f>
        <v>0</v>
      </c>
      <c r="I5251" s="540"/>
      <c r="J5251" s="524">
        <f>SUM(J5243:J5250)</f>
        <v>0</v>
      </c>
    </row>
    <row r="5252" spans="1:10" x14ac:dyDescent="0.25">
      <c r="A5252" s="525"/>
      <c r="B5252" s="365"/>
      <c r="C5252" s="365"/>
      <c r="D5252" s="365"/>
      <c r="E5252" s="365"/>
      <c r="F5252" s="365"/>
      <c r="G5252" s="365"/>
      <c r="H5252" s="365"/>
      <c r="I5252" s="365"/>
      <c r="J5252" s="365"/>
    </row>
    <row r="5253" spans="1:10" x14ac:dyDescent="0.25">
      <c r="A5253" s="525"/>
      <c r="B5253" s="365"/>
      <c r="C5253" s="365"/>
      <c r="D5253" s="365"/>
      <c r="E5253" s="365"/>
      <c r="F5253" s="365"/>
      <c r="G5253" s="365"/>
      <c r="H5253" s="365"/>
      <c r="I5253" s="365"/>
      <c r="J5253" s="365"/>
    </row>
    <row r="5254" spans="1:10" x14ac:dyDescent="0.25">
      <c r="A5254" s="365"/>
      <c r="B5254" s="492" t="s">
        <v>1800</v>
      </c>
      <c r="C5254" s="2206" t="s">
        <v>1418</v>
      </c>
      <c r="D5254" s="2206"/>
      <c r="E5254" s="2206"/>
      <c r="F5254" s="493"/>
      <c r="G5254" s="493"/>
      <c r="H5254" s="493"/>
      <c r="I5254" s="493"/>
      <c r="J5254" s="493"/>
    </row>
    <row r="5258" spans="1:10" x14ac:dyDescent="0.25">
      <c r="A5258" s="2207" t="s">
        <v>2070</v>
      </c>
      <c r="B5258" s="2208"/>
      <c r="C5258" s="2208"/>
      <c r="D5258" s="2208"/>
      <c r="E5258" s="2208"/>
      <c r="F5258" s="2208"/>
      <c r="G5258" s="2208"/>
      <c r="H5258" s="2208"/>
      <c r="I5258" s="2208"/>
      <c r="J5258" s="2208"/>
    </row>
    <row r="5259" spans="1:10" ht="30" x14ac:dyDescent="0.25">
      <c r="A5259" s="198" t="s">
        <v>14</v>
      </c>
      <c r="B5259" s="198" t="s">
        <v>5</v>
      </c>
      <c r="C5259" s="198" t="s">
        <v>10</v>
      </c>
      <c r="D5259" s="198" t="s">
        <v>11</v>
      </c>
      <c r="E5259" s="198" t="s">
        <v>753</v>
      </c>
      <c r="F5259" s="198" t="s">
        <v>27</v>
      </c>
      <c r="G5259" s="198" t="s">
        <v>2013</v>
      </c>
      <c r="H5259" s="140" t="s">
        <v>33</v>
      </c>
      <c r="I5259" s="140" t="s">
        <v>2016</v>
      </c>
      <c r="J5259" s="198" t="s">
        <v>32</v>
      </c>
    </row>
    <row r="5260" spans="1:10" x14ac:dyDescent="0.25">
      <c r="A5260" s="517" t="s">
        <v>2071</v>
      </c>
      <c r="B5260" s="519">
        <v>1</v>
      </c>
      <c r="C5260" s="519">
        <v>20900</v>
      </c>
      <c r="D5260" s="519"/>
      <c r="E5260" s="519"/>
      <c r="F5260" s="519"/>
      <c r="G5260" s="519"/>
      <c r="H5260" s="240"/>
      <c r="I5260" s="240"/>
      <c r="J5260" s="117"/>
    </row>
    <row r="5261" spans="1:10" x14ac:dyDescent="0.25">
      <c r="A5261" s="517" t="s">
        <v>2072</v>
      </c>
      <c r="B5261" s="519">
        <v>1</v>
      </c>
      <c r="C5261" s="519">
        <v>16100</v>
      </c>
      <c r="D5261" s="519"/>
      <c r="E5261" s="519"/>
      <c r="F5261" s="519"/>
      <c r="G5261" s="519"/>
      <c r="H5261" s="240"/>
      <c r="I5261" s="240"/>
      <c r="J5261" s="117" t="s">
        <v>2073</v>
      </c>
    </row>
    <row r="5262" spans="1:10" x14ac:dyDescent="0.25">
      <c r="A5262" s="517" t="s">
        <v>1272</v>
      </c>
      <c r="B5262" s="519">
        <v>1</v>
      </c>
      <c r="C5262" s="519">
        <v>22000</v>
      </c>
      <c r="D5262" s="519"/>
      <c r="E5262" s="519">
        <v>1</v>
      </c>
      <c r="F5262" s="519">
        <v>4000</v>
      </c>
      <c r="G5262" s="519">
        <v>60</v>
      </c>
      <c r="H5262" s="240">
        <v>1</v>
      </c>
      <c r="I5262" s="240">
        <v>60</v>
      </c>
      <c r="J5262" s="117">
        <v>4000</v>
      </c>
    </row>
    <row r="5263" spans="1:10" x14ac:dyDescent="0.25">
      <c r="A5263" s="517" t="s">
        <v>2074</v>
      </c>
      <c r="B5263" s="519">
        <v>1</v>
      </c>
      <c r="C5263" s="519">
        <v>28000</v>
      </c>
      <c r="D5263" s="519"/>
      <c r="E5263" s="519">
        <v>1</v>
      </c>
      <c r="F5263" s="519">
        <v>4000</v>
      </c>
      <c r="G5263" s="519">
        <v>60</v>
      </c>
      <c r="H5263" s="240"/>
      <c r="I5263" s="240" t="s">
        <v>633</v>
      </c>
      <c r="J5263" s="117">
        <v>2800</v>
      </c>
    </row>
    <row r="5264" spans="1:10" x14ac:dyDescent="0.25">
      <c r="A5264" s="517" t="s">
        <v>1268</v>
      </c>
      <c r="B5264" s="519">
        <v>1</v>
      </c>
      <c r="C5264" s="519">
        <v>22500</v>
      </c>
      <c r="D5264" s="519"/>
      <c r="E5264" s="519">
        <v>1</v>
      </c>
      <c r="F5264" s="519">
        <v>4500</v>
      </c>
      <c r="G5264" s="519">
        <v>70</v>
      </c>
      <c r="H5264" s="240"/>
      <c r="I5264" s="240"/>
      <c r="J5264" s="117"/>
    </row>
    <row r="5265" spans="1:10" x14ac:dyDescent="0.25">
      <c r="A5265" s="517" t="s">
        <v>1268</v>
      </c>
      <c r="B5265" s="519">
        <v>1</v>
      </c>
      <c r="C5265" s="519">
        <v>22500</v>
      </c>
      <c r="D5265" s="519"/>
      <c r="E5265" s="519">
        <v>1</v>
      </c>
      <c r="F5265" s="519">
        <v>4500</v>
      </c>
      <c r="G5265" s="519">
        <v>75</v>
      </c>
      <c r="H5265" s="240"/>
      <c r="I5265" s="240"/>
      <c r="J5265" s="117"/>
    </row>
    <row r="5266" spans="1:10" x14ac:dyDescent="0.25">
      <c r="A5266" s="517" t="s">
        <v>114</v>
      </c>
      <c r="B5266" s="519">
        <v>1</v>
      </c>
      <c r="C5266" s="519"/>
      <c r="D5266" s="519">
        <v>17500</v>
      </c>
      <c r="E5266" s="519">
        <v>1</v>
      </c>
      <c r="F5266" s="519">
        <v>4000</v>
      </c>
      <c r="G5266" s="519">
        <v>60</v>
      </c>
      <c r="H5266" s="240"/>
      <c r="I5266" s="240"/>
      <c r="J5266" s="117" t="s">
        <v>2075</v>
      </c>
    </row>
    <row r="5267" spans="1:10" x14ac:dyDescent="0.25">
      <c r="A5267" s="517" t="s">
        <v>2076</v>
      </c>
      <c r="B5267" s="519">
        <v>2</v>
      </c>
      <c r="C5267" s="519">
        <v>70000</v>
      </c>
      <c r="D5267" s="519"/>
      <c r="E5267" s="519"/>
      <c r="F5267" s="519"/>
      <c r="G5267" s="519"/>
      <c r="H5267" s="240"/>
      <c r="I5267" s="240"/>
      <c r="J5267" s="117" t="s">
        <v>2077</v>
      </c>
    </row>
    <row r="5268" spans="1:10" x14ac:dyDescent="0.25">
      <c r="A5268" s="517" t="s">
        <v>2078</v>
      </c>
      <c r="B5268" s="519">
        <v>1</v>
      </c>
      <c r="C5268" s="519"/>
      <c r="D5268" s="519">
        <v>19500</v>
      </c>
      <c r="E5268" s="519">
        <v>1</v>
      </c>
      <c r="F5268" s="519">
        <v>4500</v>
      </c>
      <c r="G5268" s="519">
        <v>70</v>
      </c>
      <c r="H5268" s="240"/>
      <c r="I5268" s="240"/>
      <c r="J5268" s="117" t="s">
        <v>2079</v>
      </c>
    </row>
    <row r="5269" spans="1:10" x14ac:dyDescent="0.25">
      <c r="A5269" s="517" t="s">
        <v>215</v>
      </c>
      <c r="B5269" s="519">
        <v>1</v>
      </c>
      <c r="C5269" s="519">
        <v>27500</v>
      </c>
      <c r="D5269" s="519"/>
      <c r="E5269" s="519">
        <v>1</v>
      </c>
      <c r="F5269" s="519">
        <v>4500</v>
      </c>
      <c r="G5269" s="519">
        <v>70</v>
      </c>
      <c r="H5269" s="240"/>
      <c r="I5269" s="240"/>
      <c r="J5269" s="117"/>
    </row>
    <row r="5270" spans="1:10" x14ac:dyDescent="0.25">
      <c r="A5270" s="517" t="s">
        <v>2080</v>
      </c>
      <c r="B5270" s="519">
        <v>1</v>
      </c>
      <c r="C5270" s="519">
        <v>24600</v>
      </c>
      <c r="D5270" s="519"/>
      <c r="E5270" s="519"/>
      <c r="F5270" s="519"/>
      <c r="G5270" s="519"/>
      <c r="H5270" s="240"/>
      <c r="I5270" s="240"/>
      <c r="J5270" s="117"/>
    </row>
    <row r="5271" spans="1:10" x14ac:dyDescent="0.25">
      <c r="A5271" s="517" t="s">
        <v>1980</v>
      </c>
      <c r="B5271" s="519">
        <v>1</v>
      </c>
      <c r="C5271" s="519">
        <v>14300</v>
      </c>
      <c r="D5271" s="519"/>
      <c r="E5271" s="519">
        <v>1</v>
      </c>
      <c r="F5271" s="519">
        <v>4500</v>
      </c>
      <c r="G5271" s="519">
        <v>70</v>
      </c>
      <c r="H5271" s="240"/>
      <c r="I5271" s="240"/>
      <c r="J5271" s="117"/>
    </row>
    <row r="5272" spans="1:10" x14ac:dyDescent="0.25">
      <c r="A5272" s="517" t="s">
        <v>641</v>
      </c>
      <c r="B5272" s="519">
        <v>1</v>
      </c>
      <c r="C5272" s="519">
        <v>5300</v>
      </c>
      <c r="D5272" s="519"/>
      <c r="E5272" s="519">
        <v>2</v>
      </c>
      <c r="F5272" s="519">
        <v>8500</v>
      </c>
      <c r="G5272" s="519" t="s">
        <v>1524</v>
      </c>
      <c r="H5272" s="240"/>
      <c r="I5272" s="240"/>
      <c r="J5272" s="117"/>
    </row>
    <row r="5273" spans="1:10" x14ac:dyDescent="0.25">
      <c r="A5273" s="517" t="s">
        <v>2081</v>
      </c>
      <c r="B5273" s="519">
        <v>1</v>
      </c>
      <c r="C5273" s="519">
        <v>10500</v>
      </c>
      <c r="D5273" s="519"/>
      <c r="E5273" s="519">
        <v>1</v>
      </c>
      <c r="F5273" s="519">
        <v>4000</v>
      </c>
      <c r="G5273" s="519">
        <v>60</v>
      </c>
      <c r="H5273" s="240"/>
      <c r="I5273" s="240"/>
      <c r="J5273" s="117"/>
    </row>
    <row r="5274" spans="1:10" x14ac:dyDescent="0.25">
      <c r="A5274" s="517" t="s">
        <v>2082</v>
      </c>
      <c r="B5274" s="519">
        <v>2</v>
      </c>
      <c r="C5274" s="519"/>
      <c r="D5274" s="519"/>
      <c r="E5274" s="519"/>
      <c r="F5274" s="519"/>
      <c r="G5274" s="519"/>
      <c r="H5274" s="240"/>
      <c r="I5274" s="240"/>
      <c r="J5274" s="117" t="s">
        <v>2083</v>
      </c>
    </row>
    <row r="5275" spans="1:10" x14ac:dyDescent="0.25">
      <c r="A5275" s="53" t="s">
        <v>2048</v>
      </c>
      <c r="B5275" s="198">
        <f>SUM(B5260:B5274)</f>
        <v>17</v>
      </c>
      <c r="C5275" s="198">
        <f>SUM(C5260:C5274)</f>
        <v>284200</v>
      </c>
      <c r="D5275" s="198">
        <f>SUM(D5260:D5274)</f>
        <v>37000</v>
      </c>
      <c r="E5275" s="198">
        <f>SUM(E5260:E5274)</f>
        <v>11</v>
      </c>
      <c r="F5275" s="198"/>
      <c r="G5275" s="198"/>
      <c r="H5275" s="540">
        <f>SUM(H5260:H5273)</f>
        <v>1</v>
      </c>
      <c r="I5275" s="540"/>
      <c r="J5275" s="524">
        <f>SUM(J5260:J5273)</f>
        <v>6800</v>
      </c>
    </row>
    <row r="5276" spans="1:10" x14ac:dyDescent="0.25">
      <c r="A5276" s="525"/>
      <c r="B5276" s="365"/>
      <c r="C5276" s="365"/>
      <c r="D5276" s="365"/>
      <c r="E5276" s="365"/>
      <c r="F5276" s="365"/>
      <c r="G5276" s="365"/>
      <c r="H5276" s="365"/>
      <c r="I5276" s="365"/>
      <c r="J5276" s="365"/>
    </row>
    <row r="5277" spans="1:10" x14ac:dyDescent="0.25">
      <c r="A5277" s="525"/>
      <c r="B5277" s="365"/>
      <c r="C5277" s="365"/>
      <c r="D5277" s="365"/>
      <c r="E5277" s="365"/>
      <c r="F5277" s="365"/>
      <c r="G5277" s="365"/>
      <c r="H5277" s="365"/>
      <c r="I5277" s="365"/>
      <c r="J5277" s="365"/>
    </row>
    <row r="5278" spans="1:10" x14ac:dyDescent="0.25">
      <c r="A5278" s="365"/>
      <c r="B5278" s="492" t="s">
        <v>1800</v>
      </c>
      <c r="C5278" s="2206" t="s">
        <v>1818</v>
      </c>
      <c r="D5278" s="2206"/>
      <c r="E5278" s="2206"/>
      <c r="F5278" s="493"/>
      <c r="G5278" s="493"/>
      <c r="H5278" s="493"/>
      <c r="I5278" s="493"/>
      <c r="J5278" s="493"/>
    </row>
    <row r="5285" spans="1:10" x14ac:dyDescent="0.25">
      <c r="A5285" s="2207" t="s">
        <v>2084</v>
      </c>
      <c r="B5285" s="2208"/>
      <c r="C5285" s="2208"/>
      <c r="D5285" s="2208"/>
      <c r="E5285" s="2208"/>
      <c r="F5285" s="2208"/>
      <c r="G5285" s="2208"/>
      <c r="H5285" s="2208"/>
      <c r="I5285" s="2208"/>
      <c r="J5285" s="2208"/>
    </row>
    <row r="5286" spans="1:10" ht="30" x14ac:dyDescent="0.25">
      <c r="A5286" s="198" t="s">
        <v>14</v>
      </c>
      <c r="B5286" s="198" t="s">
        <v>5</v>
      </c>
      <c r="C5286" s="198" t="s">
        <v>10</v>
      </c>
      <c r="D5286" s="198" t="s">
        <v>11</v>
      </c>
      <c r="E5286" s="198" t="s">
        <v>753</v>
      </c>
      <c r="F5286" s="198" t="s">
        <v>27</v>
      </c>
      <c r="G5286" s="198" t="s">
        <v>2013</v>
      </c>
      <c r="H5286" s="140" t="s">
        <v>33</v>
      </c>
      <c r="I5286" s="140" t="s">
        <v>2016</v>
      </c>
      <c r="J5286" s="198" t="s">
        <v>32</v>
      </c>
    </row>
    <row r="5287" spans="1:10" x14ac:dyDescent="0.25">
      <c r="A5287" s="517" t="s">
        <v>1513</v>
      </c>
      <c r="B5287" s="519">
        <v>1</v>
      </c>
      <c r="C5287" s="519"/>
      <c r="D5287" s="519">
        <v>17900</v>
      </c>
      <c r="E5287" s="519"/>
      <c r="F5287" s="519"/>
      <c r="G5287" s="519"/>
      <c r="H5287" s="240"/>
      <c r="I5287" s="240"/>
      <c r="J5287" s="117" t="s">
        <v>2085</v>
      </c>
    </row>
    <row r="5288" spans="1:10" x14ac:dyDescent="0.25">
      <c r="A5288" s="517" t="s">
        <v>1196</v>
      </c>
      <c r="B5288" s="519">
        <v>1</v>
      </c>
      <c r="C5288" s="519">
        <v>12100</v>
      </c>
      <c r="D5288" s="519"/>
      <c r="E5288" s="519">
        <v>1</v>
      </c>
      <c r="F5288" s="519">
        <v>4000</v>
      </c>
      <c r="G5288" s="519">
        <v>60</v>
      </c>
      <c r="H5288" s="240">
        <v>1</v>
      </c>
      <c r="I5288" s="240">
        <v>70</v>
      </c>
      <c r="J5288" s="117">
        <v>4500</v>
      </c>
    </row>
    <row r="5289" spans="1:10" x14ac:dyDescent="0.25">
      <c r="A5289" s="517" t="s">
        <v>1475</v>
      </c>
      <c r="B5289" s="519">
        <v>1</v>
      </c>
      <c r="C5289" s="519">
        <v>44000</v>
      </c>
      <c r="D5289" s="519"/>
      <c r="E5289" s="519"/>
      <c r="F5289" s="519"/>
      <c r="G5289" s="519"/>
      <c r="H5289" s="240">
        <v>1</v>
      </c>
      <c r="I5289" s="240">
        <v>70</v>
      </c>
      <c r="J5289" s="117">
        <v>4500</v>
      </c>
    </row>
    <row r="5290" spans="1:10" x14ac:dyDescent="0.25">
      <c r="A5290" s="517" t="s">
        <v>2037</v>
      </c>
      <c r="B5290" s="519">
        <v>2</v>
      </c>
      <c r="C5290" s="519">
        <v>51000</v>
      </c>
      <c r="D5290" s="519"/>
      <c r="E5290" s="519"/>
      <c r="F5290" s="519"/>
      <c r="G5290" s="519"/>
      <c r="H5290" s="240" t="s">
        <v>109</v>
      </c>
      <c r="I5290" s="240"/>
      <c r="J5290" s="117">
        <v>2800</v>
      </c>
    </row>
    <row r="5291" spans="1:10" x14ac:dyDescent="0.25">
      <c r="A5291" s="517" t="s">
        <v>2086</v>
      </c>
      <c r="B5291" s="519">
        <v>1</v>
      </c>
      <c r="C5291" s="519">
        <v>24500</v>
      </c>
      <c r="D5291" s="519"/>
      <c r="E5291" s="519">
        <v>1</v>
      </c>
      <c r="F5291" s="519">
        <v>4000</v>
      </c>
      <c r="G5291" s="519">
        <v>60</v>
      </c>
      <c r="H5291" s="240"/>
      <c r="I5291" s="240"/>
      <c r="J5291" s="117"/>
    </row>
    <row r="5292" spans="1:10" x14ac:dyDescent="0.25">
      <c r="A5292" s="517" t="s">
        <v>1475</v>
      </c>
      <c r="B5292" s="519">
        <v>1</v>
      </c>
      <c r="C5292" s="519">
        <v>39500</v>
      </c>
      <c r="D5292" s="519"/>
      <c r="E5292" s="519">
        <v>1</v>
      </c>
      <c r="F5292" s="519">
        <v>4500</v>
      </c>
      <c r="G5292" s="519">
        <v>75</v>
      </c>
      <c r="H5292" s="240"/>
      <c r="I5292" s="240"/>
      <c r="J5292" s="117"/>
    </row>
    <row r="5293" spans="1:10" x14ac:dyDescent="0.25">
      <c r="A5293" s="517" t="s">
        <v>1934</v>
      </c>
      <c r="B5293" s="519">
        <v>1</v>
      </c>
      <c r="C5293" s="519">
        <v>18800</v>
      </c>
      <c r="D5293" s="519"/>
      <c r="E5293" s="519"/>
      <c r="F5293" s="519"/>
      <c r="G5293" s="519"/>
      <c r="H5293" s="240"/>
      <c r="I5293" s="240"/>
      <c r="J5293" s="117"/>
    </row>
    <row r="5294" spans="1:10" x14ac:dyDescent="0.25">
      <c r="A5294" s="517" t="s">
        <v>1429</v>
      </c>
      <c r="B5294" s="519">
        <v>1</v>
      </c>
      <c r="C5294" s="519"/>
      <c r="D5294" s="519">
        <v>19000</v>
      </c>
      <c r="E5294" s="519">
        <v>1</v>
      </c>
      <c r="F5294" s="519">
        <v>5000</v>
      </c>
      <c r="G5294" s="519">
        <v>100</v>
      </c>
      <c r="H5294" s="240"/>
      <c r="I5294" s="240"/>
      <c r="J5294" s="117" t="s">
        <v>1157</v>
      </c>
    </row>
    <row r="5295" spans="1:10" x14ac:dyDescent="0.25">
      <c r="A5295" s="517" t="s">
        <v>1545</v>
      </c>
      <c r="B5295" s="519">
        <v>1</v>
      </c>
      <c r="C5295" s="519">
        <v>19600</v>
      </c>
      <c r="D5295" s="519"/>
      <c r="E5295" s="519">
        <v>1</v>
      </c>
      <c r="F5295" s="519">
        <v>5000</v>
      </c>
      <c r="G5295" s="519">
        <v>100</v>
      </c>
      <c r="H5295" s="240"/>
      <c r="I5295" s="240"/>
      <c r="J5295" s="117"/>
    </row>
    <row r="5296" spans="1:10" x14ac:dyDescent="0.25">
      <c r="A5296" s="517" t="s">
        <v>1292</v>
      </c>
      <c r="B5296" s="519">
        <v>1</v>
      </c>
      <c r="C5296" s="519">
        <v>20000</v>
      </c>
      <c r="D5296" s="519"/>
      <c r="E5296" s="519">
        <v>1</v>
      </c>
      <c r="F5296" s="519">
        <v>4000</v>
      </c>
      <c r="G5296" s="519">
        <v>60</v>
      </c>
      <c r="H5296" s="240"/>
      <c r="I5296" s="240"/>
      <c r="J5296" s="117"/>
    </row>
    <row r="5297" spans="1:10" x14ac:dyDescent="0.25">
      <c r="A5297" s="517" t="s">
        <v>1590</v>
      </c>
      <c r="B5297" s="519">
        <v>1</v>
      </c>
      <c r="C5297" s="519"/>
      <c r="D5297" s="519">
        <v>20000</v>
      </c>
      <c r="E5297" s="519"/>
      <c r="F5297" s="519"/>
      <c r="G5297" s="519"/>
      <c r="H5297" s="240"/>
      <c r="I5297" s="240"/>
      <c r="J5297" s="117" t="s">
        <v>2087</v>
      </c>
    </row>
    <row r="5298" spans="1:10" x14ac:dyDescent="0.25">
      <c r="A5298" s="517" t="s">
        <v>1649</v>
      </c>
      <c r="B5298" s="519">
        <v>1</v>
      </c>
      <c r="C5298" s="519"/>
      <c r="D5298" s="519">
        <v>24000</v>
      </c>
      <c r="E5298" s="519"/>
      <c r="F5298" s="519"/>
      <c r="G5298" s="519"/>
      <c r="H5298" s="240"/>
      <c r="I5298" s="240"/>
      <c r="J5298" s="117" t="s">
        <v>2087</v>
      </c>
    </row>
    <row r="5299" spans="1:10" x14ac:dyDescent="0.25">
      <c r="A5299" s="517" t="s">
        <v>1195</v>
      </c>
      <c r="B5299" s="519">
        <v>1</v>
      </c>
      <c r="C5299" s="519"/>
      <c r="D5299" s="519">
        <v>50000</v>
      </c>
      <c r="E5299" s="519"/>
      <c r="F5299" s="519"/>
      <c r="G5299" s="519"/>
      <c r="H5299" s="240"/>
      <c r="I5299" s="240"/>
      <c r="J5299" s="117" t="s">
        <v>1157</v>
      </c>
    </row>
    <row r="5300" spans="1:10" x14ac:dyDescent="0.25">
      <c r="A5300" s="517" t="s">
        <v>1475</v>
      </c>
      <c r="B5300" s="519">
        <v>1</v>
      </c>
      <c r="C5300" s="519"/>
      <c r="D5300" s="519">
        <v>44000</v>
      </c>
      <c r="E5300" s="519"/>
      <c r="F5300" s="519"/>
      <c r="G5300" s="519"/>
      <c r="H5300" s="240"/>
      <c r="I5300" s="240"/>
      <c r="J5300" s="117" t="s">
        <v>1157</v>
      </c>
    </row>
    <row r="5301" spans="1:10" x14ac:dyDescent="0.25">
      <c r="A5301" s="517" t="s">
        <v>1926</v>
      </c>
      <c r="B5301" s="519">
        <v>1</v>
      </c>
      <c r="C5301" s="519">
        <v>19000</v>
      </c>
      <c r="D5301" s="519"/>
      <c r="E5301" s="519">
        <v>1</v>
      </c>
      <c r="F5301" s="519">
        <v>4000</v>
      </c>
      <c r="G5301" s="519">
        <v>60</v>
      </c>
      <c r="H5301" s="240"/>
      <c r="I5301" s="240"/>
      <c r="J5301" s="117"/>
    </row>
    <row r="5302" spans="1:10" x14ac:dyDescent="0.25">
      <c r="A5302" s="517" t="s">
        <v>2066</v>
      </c>
      <c r="B5302" s="519">
        <v>1</v>
      </c>
      <c r="C5302" s="519"/>
      <c r="D5302" s="519">
        <v>22000</v>
      </c>
      <c r="E5302" s="519">
        <v>1</v>
      </c>
      <c r="F5302" s="519">
        <v>4500</v>
      </c>
      <c r="G5302" s="519">
        <v>70</v>
      </c>
      <c r="H5302" s="240"/>
      <c r="I5302" s="240"/>
      <c r="J5302" s="117" t="s">
        <v>1157</v>
      </c>
    </row>
    <row r="5303" spans="1:10" x14ac:dyDescent="0.25">
      <c r="A5303" s="517"/>
      <c r="B5303" s="519"/>
      <c r="C5303" s="519"/>
      <c r="D5303" s="519"/>
      <c r="E5303" s="519"/>
      <c r="F5303" s="519"/>
      <c r="G5303" s="519"/>
      <c r="H5303" s="240"/>
      <c r="I5303" s="240"/>
      <c r="J5303" s="117"/>
    </row>
    <row r="5304" spans="1:10" x14ac:dyDescent="0.25">
      <c r="A5304" s="53" t="s">
        <v>2048</v>
      </c>
      <c r="B5304" s="198">
        <f>SUM(B5287:B5303)</f>
        <v>17</v>
      </c>
      <c r="C5304" s="198">
        <f>SUM(C5287:C5303)</f>
        <v>248500</v>
      </c>
      <c r="D5304" s="198">
        <f>SUM(D5287:D5303)</f>
        <v>196900</v>
      </c>
      <c r="E5304" s="198">
        <f>SUM(E5287:E5303)</f>
        <v>8</v>
      </c>
      <c r="F5304" s="198">
        <v>35000</v>
      </c>
      <c r="G5304" s="198"/>
      <c r="H5304" s="540">
        <f>SUM(H5287:H5302)</f>
        <v>2</v>
      </c>
      <c r="I5304" s="540"/>
      <c r="J5304" s="524">
        <f>SUM(J5287:J5302)</f>
        <v>11800</v>
      </c>
    </row>
    <row r="5305" spans="1:10" x14ac:dyDescent="0.25">
      <c r="A5305" s="525"/>
      <c r="B5305" s="365"/>
      <c r="C5305" s="365"/>
      <c r="D5305" s="365"/>
      <c r="E5305" s="365"/>
      <c r="F5305" s="365"/>
      <c r="G5305" s="365"/>
      <c r="H5305" s="365"/>
      <c r="I5305" s="365"/>
      <c r="J5305" s="365"/>
    </row>
    <row r="5306" spans="1:10" x14ac:dyDescent="0.25">
      <c r="A5306" s="525"/>
      <c r="B5306" s="365"/>
      <c r="C5306" s="365"/>
      <c r="D5306" s="365"/>
      <c r="E5306" s="365"/>
      <c r="F5306" s="365"/>
      <c r="G5306" s="365"/>
      <c r="H5306" s="365"/>
      <c r="I5306" s="365"/>
      <c r="J5306" s="365"/>
    </row>
    <row r="5307" spans="1:10" x14ac:dyDescent="0.25">
      <c r="A5307" s="365"/>
      <c r="B5307" s="492" t="s">
        <v>1800</v>
      </c>
      <c r="C5307" s="2206" t="s">
        <v>2088</v>
      </c>
      <c r="D5307" s="2206"/>
      <c r="E5307" s="2206"/>
      <c r="F5307" s="493"/>
      <c r="G5307" s="493"/>
      <c r="H5307" s="493"/>
      <c r="I5307" s="493"/>
      <c r="J5307" s="493"/>
    </row>
    <row r="5312" spans="1:10" x14ac:dyDescent="0.25">
      <c r="A5312" s="2207" t="s">
        <v>2089</v>
      </c>
      <c r="B5312" s="2208"/>
      <c r="C5312" s="2208"/>
      <c r="D5312" s="2208"/>
      <c r="E5312" s="2208"/>
      <c r="F5312" s="2208"/>
      <c r="G5312" s="2208"/>
      <c r="H5312" s="2208"/>
      <c r="I5312" s="2208"/>
      <c r="J5312" s="2208"/>
    </row>
    <row r="5313" spans="1:10" ht="30" x14ac:dyDescent="0.25">
      <c r="A5313" s="198" t="s">
        <v>14</v>
      </c>
      <c r="B5313" s="198" t="s">
        <v>5</v>
      </c>
      <c r="C5313" s="198" t="s">
        <v>10</v>
      </c>
      <c r="D5313" s="198" t="s">
        <v>11</v>
      </c>
      <c r="E5313" s="198" t="s">
        <v>753</v>
      </c>
      <c r="F5313" s="198" t="s">
        <v>27</v>
      </c>
      <c r="G5313" s="198" t="s">
        <v>2013</v>
      </c>
      <c r="H5313" s="140" t="s">
        <v>33</v>
      </c>
      <c r="I5313" s="140" t="s">
        <v>2016</v>
      </c>
      <c r="J5313" s="198" t="s">
        <v>32</v>
      </c>
    </row>
    <row r="5314" spans="1:10" x14ac:dyDescent="0.25">
      <c r="A5314" s="517" t="s">
        <v>1504</v>
      </c>
      <c r="B5314" s="519">
        <v>1</v>
      </c>
      <c r="C5314" s="519">
        <v>21500</v>
      </c>
      <c r="D5314" s="519"/>
      <c r="E5314" s="519">
        <v>1</v>
      </c>
      <c r="F5314" s="519">
        <v>4500</v>
      </c>
      <c r="G5314" s="519">
        <v>70</v>
      </c>
      <c r="H5314" s="240"/>
      <c r="I5314" s="240"/>
      <c r="J5314" s="117" t="s">
        <v>2090</v>
      </c>
    </row>
    <row r="5315" spans="1:10" x14ac:dyDescent="0.25">
      <c r="A5315" s="517" t="s">
        <v>1192</v>
      </c>
      <c r="B5315" s="519">
        <v>1</v>
      </c>
      <c r="C5315" s="519">
        <v>12500</v>
      </c>
      <c r="D5315" s="519"/>
      <c r="E5315" s="519">
        <v>1</v>
      </c>
      <c r="F5315" s="519">
        <v>4500</v>
      </c>
      <c r="G5315" s="519">
        <v>75</v>
      </c>
      <c r="H5315" s="240"/>
      <c r="I5315" s="240"/>
      <c r="J5315" s="117"/>
    </row>
    <row r="5316" spans="1:10" x14ac:dyDescent="0.25">
      <c r="A5316" s="517" t="s">
        <v>1200</v>
      </c>
      <c r="B5316" s="519">
        <v>1</v>
      </c>
      <c r="C5316" s="519">
        <v>11000</v>
      </c>
      <c r="D5316" s="519"/>
      <c r="E5316" s="519">
        <v>1</v>
      </c>
      <c r="F5316" s="519">
        <v>4000</v>
      </c>
      <c r="G5316" s="519">
        <v>60</v>
      </c>
      <c r="H5316" s="240"/>
      <c r="I5316" s="240"/>
      <c r="J5316" s="117" t="s">
        <v>2091</v>
      </c>
    </row>
    <row r="5317" spans="1:10" x14ac:dyDescent="0.25">
      <c r="A5317" s="517" t="s">
        <v>1660</v>
      </c>
      <c r="B5317" s="519">
        <v>1</v>
      </c>
      <c r="C5317" s="519">
        <v>11000</v>
      </c>
      <c r="D5317" s="519"/>
      <c r="E5317" s="519">
        <v>1</v>
      </c>
      <c r="F5317" s="519">
        <v>4000</v>
      </c>
      <c r="G5317" s="519">
        <v>60</v>
      </c>
      <c r="H5317" s="240"/>
      <c r="I5317" s="240"/>
      <c r="J5317" s="117"/>
    </row>
    <row r="5318" spans="1:10" x14ac:dyDescent="0.25">
      <c r="A5318" s="517" t="s">
        <v>2037</v>
      </c>
      <c r="B5318" s="519">
        <v>1</v>
      </c>
      <c r="C5318" s="519">
        <v>25000</v>
      </c>
      <c r="D5318" s="519"/>
      <c r="E5318" s="519"/>
      <c r="F5318" s="519"/>
      <c r="G5318" s="519"/>
      <c r="H5318" s="240"/>
      <c r="I5318" s="240"/>
      <c r="J5318" s="117" t="s">
        <v>1558</v>
      </c>
    </row>
    <row r="5319" spans="1:10" x14ac:dyDescent="0.25">
      <c r="A5319" s="517" t="s">
        <v>1490</v>
      </c>
      <c r="B5319" s="519">
        <v>1</v>
      </c>
      <c r="C5319" s="519">
        <v>18500</v>
      </c>
      <c r="D5319" s="519"/>
      <c r="E5319" s="519">
        <v>1</v>
      </c>
      <c r="F5319" s="519">
        <v>4500</v>
      </c>
      <c r="G5319" s="519">
        <v>70</v>
      </c>
      <c r="H5319" s="240"/>
      <c r="I5319" s="240"/>
      <c r="J5319" s="117" t="s">
        <v>1577</v>
      </c>
    </row>
    <row r="5320" spans="1:10" x14ac:dyDescent="0.25">
      <c r="A5320" s="517" t="s">
        <v>1196</v>
      </c>
      <c r="B5320" s="519">
        <v>1</v>
      </c>
      <c r="C5320" s="519">
        <v>12100</v>
      </c>
      <c r="D5320" s="519"/>
      <c r="E5320" s="519">
        <v>1</v>
      </c>
      <c r="F5320" s="519">
        <v>4000</v>
      </c>
      <c r="G5320" s="519">
        <v>60</v>
      </c>
      <c r="H5320" s="240"/>
      <c r="I5320" s="240"/>
      <c r="J5320" s="117"/>
    </row>
    <row r="5321" spans="1:10" x14ac:dyDescent="0.25">
      <c r="A5321" s="517" t="s">
        <v>1475</v>
      </c>
      <c r="B5321" s="519">
        <v>1</v>
      </c>
      <c r="C5321" s="519"/>
      <c r="D5321" s="519">
        <v>39000</v>
      </c>
      <c r="E5321" s="519">
        <v>1</v>
      </c>
      <c r="F5321" s="519">
        <v>5000</v>
      </c>
      <c r="G5321" s="519">
        <v>100</v>
      </c>
      <c r="H5321" s="240"/>
      <c r="I5321" s="240"/>
      <c r="J5321" s="117" t="s">
        <v>1088</v>
      </c>
    </row>
    <row r="5322" spans="1:10" x14ac:dyDescent="0.25">
      <c r="A5322" s="517" t="s">
        <v>1508</v>
      </c>
      <c r="B5322" s="519">
        <v>1</v>
      </c>
      <c r="C5322" s="519"/>
      <c r="D5322" s="519">
        <v>44000</v>
      </c>
      <c r="E5322" s="519"/>
      <c r="F5322" s="519"/>
      <c r="G5322" s="519"/>
      <c r="H5322" s="240"/>
      <c r="I5322" s="240"/>
      <c r="J5322" s="117" t="s">
        <v>1088</v>
      </c>
    </row>
    <row r="5323" spans="1:10" x14ac:dyDescent="0.25">
      <c r="A5323" s="517" t="s">
        <v>1196</v>
      </c>
      <c r="B5323" s="519">
        <v>1</v>
      </c>
      <c r="C5323" s="519">
        <v>12100</v>
      </c>
      <c r="D5323" s="519"/>
      <c r="E5323" s="519">
        <v>1</v>
      </c>
      <c r="F5323" s="519">
        <v>4000</v>
      </c>
      <c r="G5323" s="519">
        <v>60</v>
      </c>
      <c r="H5323" s="240"/>
      <c r="I5323" s="240"/>
      <c r="J5323" s="117"/>
    </row>
    <row r="5324" spans="1:10" x14ac:dyDescent="0.25">
      <c r="A5324" s="517" t="s">
        <v>1196</v>
      </c>
      <c r="B5324" s="519">
        <v>1</v>
      </c>
      <c r="C5324" s="519"/>
      <c r="D5324" s="519"/>
      <c r="E5324" s="519"/>
      <c r="F5324" s="519"/>
      <c r="G5324" s="519"/>
      <c r="H5324" s="240"/>
      <c r="I5324" s="240"/>
      <c r="J5324" s="117" t="s">
        <v>2092</v>
      </c>
    </row>
    <row r="5325" spans="1:10" x14ac:dyDescent="0.25">
      <c r="A5325" s="517" t="s">
        <v>1441</v>
      </c>
      <c r="B5325" s="519">
        <v>1</v>
      </c>
      <c r="C5325" s="519">
        <v>10500</v>
      </c>
      <c r="D5325" s="519"/>
      <c r="E5325" s="519">
        <v>2</v>
      </c>
      <c r="F5325" s="519">
        <v>8500</v>
      </c>
      <c r="G5325" s="519" t="s">
        <v>1524</v>
      </c>
      <c r="H5325" s="240"/>
      <c r="I5325" s="240"/>
      <c r="J5325" s="117"/>
    </row>
    <row r="5326" spans="1:10" x14ac:dyDescent="0.25">
      <c r="A5326" s="517" t="s">
        <v>1100</v>
      </c>
      <c r="B5326" s="519">
        <v>1</v>
      </c>
      <c r="C5326" s="519"/>
      <c r="D5326" s="519">
        <v>9800</v>
      </c>
      <c r="E5326" s="519">
        <v>1</v>
      </c>
      <c r="F5326" s="519">
        <v>4000</v>
      </c>
      <c r="G5326" s="519">
        <v>60</v>
      </c>
      <c r="H5326" s="240"/>
      <c r="I5326" s="240"/>
      <c r="J5326" s="117" t="s">
        <v>1088</v>
      </c>
    </row>
    <row r="5327" spans="1:10" x14ac:dyDescent="0.25">
      <c r="A5327" s="517" t="s">
        <v>1200</v>
      </c>
      <c r="B5327" s="519">
        <v>1</v>
      </c>
      <c r="C5327" s="519"/>
      <c r="D5327" s="519">
        <v>11000</v>
      </c>
      <c r="E5327" s="519">
        <v>1</v>
      </c>
      <c r="F5327" s="519">
        <v>4000</v>
      </c>
      <c r="G5327" s="519">
        <v>60</v>
      </c>
      <c r="H5327" s="240"/>
      <c r="I5327" s="240"/>
      <c r="J5327" s="117" t="s">
        <v>1088</v>
      </c>
    </row>
    <row r="5328" spans="1:10" x14ac:dyDescent="0.25">
      <c r="A5328" s="517" t="s">
        <v>1608</v>
      </c>
      <c r="B5328" s="519">
        <v>1</v>
      </c>
      <c r="C5328" s="519">
        <v>23000</v>
      </c>
      <c r="D5328" s="519"/>
      <c r="E5328" s="519">
        <v>1</v>
      </c>
      <c r="F5328" s="519">
        <v>4000</v>
      </c>
      <c r="G5328" s="519">
        <v>60</v>
      </c>
      <c r="H5328" s="240"/>
      <c r="I5328" s="240"/>
      <c r="J5328" s="117" t="s">
        <v>1389</v>
      </c>
    </row>
    <row r="5329" spans="1:10" x14ac:dyDescent="0.25">
      <c r="A5329" s="517" t="s">
        <v>1292</v>
      </c>
      <c r="B5329" s="519">
        <v>1</v>
      </c>
      <c r="C5329" s="519">
        <v>24000</v>
      </c>
      <c r="D5329" s="519"/>
      <c r="E5329" s="519"/>
      <c r="F5329" s="519"/>
      <c r="G5329" s="519"/>
      <c r="H5329" s="240"/>
      <c r="I5329" s="240"/>
      <c r="J5329" s="117"/>
    </row>
    <row r="5330" spans="1:10" x14ac:dyDescent="0.25">
      <c r="A5330" s="517" t="s">
        <v>1446</v>
      </c>
      <c r="B5330" s="519">
        <v>1</v>
      </c>
      <c r="C5330" s="519">
        <v>17000</v>
      </c>
      <c r="D5330" s="519"/>
      <c r="E5330" s="519">
        <v>1</v>
      </c>
      <c r="F5330" s="519">
        <v>4000</v>
      </c>
      <c r="G5330" s="519">
        <v>60</v>
      </c>
      <c r="H5330" s="240"/>
      <c r="I5330" s="240"/>
      <c r="J5330" s="117" t="s">
        <v>1389</v>
      </c>
    </row>
    <row r="5331" spans="1:10" x14ac:dyDescent="0.25">
      <c r="A5331" s="517" t="s">
        <v>1934</v>
      </c>
      <c r="B5331" s="519">
        <v>1</v>
      </c>
      <c r="C5331" s="519"/>
      <c r="D5331" s="519">
        <v>14300</v>
      </c>
      <c r="E5331" s="519">
        <v>1</v>
      </c>
      <c r="F5331" s="519">
        <v>4500</v>
      </c>
      <c r="G5331" s="519">
        <v>70</v>
      </c>
      <c r="H5331" s="240"/>
      <c r="I5331" s="240"/>
      <c r="J5331" s="117"/>
    </row>
    <row r="5332" spans="1:10" x14ac:dyDescent="0.25">
      <c r="A5332" s="517" t="s">
        <v>1475</v>
      </c>
      <c r="B5332" s="519">
        <v>1</v>
      </c>
      <c r="C5332" s="519"/>
      <c r="D5332" s="519">
        <v>39000</v>
      </c>
      <c r="E5332" s="519">
        <v>1</v>
      </c>
      <c r="F5332" s="519">
        <v>5000</v>
      </c>
      <c r="G5332" s="519">
        <v>100</v>
      </c>
      <c r="H5332" s="240"/>
      <c r="I5332" s="240"/>
      <c r="J5332" s="117" t="s">
        <v>1088</v>
      </c>
    </row>
    <row r="5333" spans="1:10" x14ac:dyDescent="0.25">
      <c r="A5333" s="53" t="s">
        <v>2048</v>
      </c>
      <c r="B5333" s="198">
        <f>SUM(B5314:B5332)</f>
        <v>19</v>
      </c>
      <c r="C5333" s="198">
        <f>SUM(C5314:C5332)</f>
        <v>198200</v>
      </c>
      <c r="D5333" s="198">
        <f>SUM(D5314:D5332)</f>
        <v>157100</v>
      </c>
      <c r="E5333" s="198">
        <f>SUM(E5314:E5332)</f>
        <v>16</v>
      </c>
      <c r="F5333" s="198">
        <v>68500</v>
      </c>
      <c r="G5333" s="198"/>
      <c r="H5333" s="540">
        <f>SUM(H5314:H5331)</f>
        <v>0</v>
      </c>
      <c r="I5333" s="540"/>
      <c r="J5333" s="524">
        <f>SUM(J5314:J5331)</f>
        <v>0</v>
      </c>
    </row>
    <row r="5334" spans="1:10" x14ac:dyDescent="0.25">
      <c r="A5334" s="525"/>
      <c r="B5334" s="365"/>
      <c r="C5334" s="365"/>
      <c r="D5334" s="365"/>
      <c r="E5334" s="365"/>
      <c r="F5334" s="365"/>
      <c r="G5334" s="365"/>
      <c r="H5334" s="365"/>
      <c r="I5334" s="365"/>
      <c r="J5334" s="365"/>
    </row>
    <row r="5335" spans="1:10" x14ac:dyDescent="0.25">
      <c r="A5335" s="525"/>
      <c r="B5335" s="365"/>
      <c r="C5335" s="365"/>
      <c r="D5335" s="365"/>
      <c r="E5335" s="365"/>
      <c r="F5335" s="365"/>
      <c r="G5335" s="365"/>
      <c r="H5335" s="365"/>
      <c r="I5335" s="365"/>
      <c r="J5335" s="365"/>
    </row>
    <row r="5336" spans="1:10" x14ac:dyDescent="0.25">
      <c r="A5336" s="365"/>
      <c r="B5336" s="492" t="s">
        <v>1800</v>
      </c>
      <c r="C5336" s="2206" t="s">
        <v>2088</v>
      </c>
      <c r="D5336" s="2206"/>
      <c r="E5336" s="2206"/>
      <c r="F5336" s="493"/>
      <c r="G5336" s="493"/>
      <c r="H5336" s="493"/>
      <c r="I5336" s="493"/>
      <c r="J5336" s="493"/>
    </row>
    <row r="5341" spans="1:10" x14ac:dyDescent="0.25">
      <c r="A5341" s="2207" t="s">
        <v>2093</v>
      </c>
      <c r="B5341" s="2208"/>
      <c r="C5341" s="2208"/>
      <c r="D5341" s="2208"/>
      <c r="E5341" s="2208"/>
      <c r="F5341" s="2208"/>
      <c r="G5341" s="2208"/>
      <c r="H5341" s="2208"/>
      <c r="I5341" s="2208"/>
      <c r="J5341" s="2208"/>
    </row>
    <row r="5342" spans="1:10" ht="30" x14ac:dyDescent="0.25">
      <c r="A5342" s="198" t="s">
        <v>14</v>
      </c>
      <c r="B5342" s="198" t="s">
        <v>5</v>
      </c>
      <c r="C5342" s="198" t="s">
        <v>10</v>
      </c>
      <c r="D5342" s="198" t="s">
        <v>11</v>
      </c>
      <c r="E5342" s="198" t="s">
        <v>753</v>
      </c>
      <c r="F5342" s="198" t="s">
        <v>27</v>
      </c>
      <c r="G5342" s="198" t="s">
        <v>2013</v>
      </c>
      <c r="H5342" s="140" t="s">
        <v>33</v>
      </c>
      <c r="I5342" s="140" t="s">
        <v>2016</v>
      </c>
      <c r="J5342" s="198" t="s">
        <v>32</v>
      </c>
    </row>
    <row r="5343" spans="1:10" x14ac:dyDescent="0.25">
      <c r="A5343" s="517" t="s">
        <v>1668</v>
      </c>
      <c r="B5343" s="519">
        <v>1</v>
      </c>
      <c r="C5343" s="519"/>
      <c r="D5343" s="519">
        <v>21000</v>
      </c>
      <c r="E5343" s="519"/>
      <c r="F5343" s="519"/>
      <c r="G5343" s="519"/>
      <c r="H5343" s="240"/>
      <c r="I5343" s="240"/>
      <c r="J5343" s="117" t="s">
        <v>2085</v>
      </c>
    </row>
    <row r="5344" spans="1:10" x14ac:dyDescent="0.25">
      <c r="A5344" s="517" t="s">
        <v>1769</v>
      </c>
      <c r="B5344" s="519">
        <v>1</v>
      </c>
      <c r="C5344" s="519">
        <v>29500</v>
      </c>
      <c r="D5344" s="519"/>
      <c r="E5344" s="519"/>
      <c r="F5344" s="519"/>
      <c r="G5344" s="519"/>
      <c r="H5344" s="240"/>
      <c r="I5344" s="240"/>
      <c r="J5344" s="117" t="s">
        <v>1389</v>
      </c>
    </row>
    <row r="5345" spans="1:10" x14ac:dyDescent="0.25">
      <c r="A5345" s="517" t="s">
        <v>1783</v>
      </c>
      <c r="B5345" s="519">
        <v>4</v>
      </c>
      <c r="C5345" s="519"/>
      <c r="D5345" s="519">
        <v>196000</v>
      </c>
      <c r="E5345" s="519"/>
      <c r="F5345" s="519"/>
      <c r="G5345" s="519"/>
      <c r="H5345" s="240"/>
      <c r="I5345" s="240"/>
      <c r="J5345" s="117" t="s">
        <v>2094</v>
      </c>
    </row>
    <row r="5346" spans="1:10" x14ac:dyDescent="0.25">
      <c r="A5346" s="517" t="s">
        <v>2086</v>
      </c>
      <c r="B5346" s="519">
        <v>1</v>
      </c>
      <c r="C5346" s="519">
        <v>28500</v>
      </c>
      <c r="D5346" s="519"/>
      <c r="E5346" s="519"/>
      <c r="F5346" s="519"/>
      <c r="G5346" s="519"/>
      <c r="H5346" s="240"/>
      <c r="I5346" s="240"/>
      <c r="J5346" s="117"/>
    </row>
    <row r="5347" spans="1:10" x14ac:dyDescent="0.25">
      <c r="A5347" s="517" t="s">
        <v>1403</v>
      </c>
      <c r="B5347" s="519">
        <v>1</v>
      </c>
      <c r="C5347" s="519">
        <v>12500</v>
      </c>
      <c r="D5347" s="519"/>
      <c r="E5347" s="519">
        <v>1</v>
      </c>
      <c r="F5347" s="519">
        <v>4000</v>
      </c>
      <c r="G5347" s="519">
        <v>60</v>
      </c>
      <c r="H5347" s="240"/>
      <c r="I5347" s="240"/>
      <c r="J5347" s="117"/>
    </row>
    <row r="5348" spans="1:10" x14ac:dyDescent="0.25">
      <c r="A5348" s="517" t="s">
        <v>2095</v>
      </c>
      <c r="B5348" s="519">
        <v>1</v>
      </c>
      <c r="C5348" s="519">
        <v>30000</v>
      </c>
      <c r="D5348" s="519"/>
      <c r="E5348" s="519"/>
      <c r="F5348" s="519"/>
      <c r="G5348" s="519"/>
      <c r="H5348" s="240"/>
      <c r="I5348" s="240"/>
      <c r="J5348" s="117"/>
    </row>
    <row r="5349" spans="1:10" x14ac:dyDescent="0.25">
      <c r="A5349" s="517" t="s">
        <v>1474</v>
      </c>
      <c r="B5349" s="519">
        <v>1</v>
      </c>
      <c r="C5349" s="519">
        <v>31500</v>
      </c>
      <c r="D5349" s="519"/>
      <c r="E5349" s="519">
        <v>1</v>
      </c>
      <c r="F5349" s="519">
        <v>4000</v>
      </c>
      <c r="G5349" s="519">
        <v>60</v>
      </c>
      <c r="H5349" s="240"/>
      <c r="I5349" s="240"/>
      <c r="J5349" s="117" t="s">
        <v>2097</v>
      </c>
    </row>
    <row r="5350" spans="1:10" x14ac:dyDescent="0.25">
      <c r="A5350" s="517" t="s">
        <v>1660</v>
      </c>
      <c r="B5350" s="519">
        <v>1</v>
      </c>
      <c r="C5350" s="519"/>
      <c r="D5350" s="519">
        <v>11000</v>
      </c>
      <c r="E5350" s="519">
        <v>1</v>
      </c>
      <c r="F5350" s="519">
        <v>4000</v>
      </c>
      <c r="G5350" s="519">
        <v>60</v>
      </c>
      <c r="H5350" s="240"/>
      <c r="I5350" s="240"/>
      <c r="J5350" s="117" t="s">
        <v>1157</v>
      </c>
    </row>
    <row r="5351" spans="1:10" x14ac:dyDescent="0.25">
      <c r="A5351" s="517" t="s">
        <v>1342</v>
      </c>
      <c r="B5351" s="519">
        <v>1</v>
      </c>
      <c r="C5351" s="519">
        <v>13800</v>
      </c>
      <c r="D5351" s="519"/>
      <c r="E5351" s="519"/>
      <c r="F5351" s="519"/>
      <c r="G5351" s="519"/>
      <c r="H5351" s="240"/>
      <c r="I5351" s="240"/>
      <c r="J5351" s="117"/>
    </row>
    <row r="5352" spans="1:10" x14ac:dyDescent="0.25">
      <c r="A5352" s="517" t="s">
        <v>1615</v>
      </c>
      <c r="B5352" s="519">
        <v>1</v>
      </c>
      <c r="C5352" s="519">
        <v>21000</v>
      </c>
      <c r="D5352" s="519"/>
      <c r="E5352" s="519"/>
      <c r="F5352" s="519"/>
      <c r="G5352" s="519"/>
      <c r="H5352" s="240"/>
      <c r="I5352" s="240"/>
      <c r="J5352" s="117" t="s">
        <v>2098</v>
      </c>
    </row>
    <row r="5353" spans="1:10" x14ac:dyDescent="0.25">
      <c r="A5353" s="517" t="s">
        <v>1097</v>
      </c>
      <c r="B5353" s="519">
        <v>1</v>
      </c>
      <c r="C5353" s="519">
        <v>13800</v>
      </c>
      <c r="D5353" s="519"/>
      <c r="E5353" s="519"/>
      <c r="F5353" s="519"/>
      <c r="G5353" s="519"/>
      <c r="H5353" s="240"/>
      <c r="I5353" s="240"/>
      <c r="J5353" s="117"/>
    </row>
    <row r="5354" spans="1:10" x14ac:dyDescent="0.25">
      <c r="A5354" s="517" t="s">
        <v>1292</v>
      </c>
      <c r="B5354" s="519">
        <v>1</v>
      </c>
      <c r="C5354" s="519"/>
      <c r="D5354" s="519">
        <v>24000</v>
      </c>
      <c r="E5354" s="519"/>
      <c r="F5354" s="519"/>
      <c r="G5354" s="519"/>
      <c r="H5354" s="240"/>
      <c r="I5354" s="240"/>
      <c r="J5354" s="117" t="s">
        <v>2096</v>
      </c>
    </row>
    <row r="5355" spans="1:10" x14ac:dyDescent="0.25">
      <c r="A5355" s="517" t="s">
        <v>1504</v>
      </c>
      <c r="B5355" s="519">
        <v>1</v>
      </c>
      <c r="C5355" s="519">
        <v>25000</v>
      </c>
      <c r="D5355" s="519"/>
      <c r="E5355" s="519"/>
      <c r="F5355" s="519"/>
      <c r="G5355" s="519"/>
      <c r="H5355" s="240"/>
      <c r="I5355" s="240"/>
      <c r="J5355" s="117"/>
    </row>
    <row r="5356" spans="1:10" x14ac:dyDescent="0.25">
      <c r="A5356" s="517" t="s">
        <v>1203</v>
      </c>
      <c r="B5356" s="519">
        <v>1</v>
      </c>
      <c r="C5356" s="519">
        <v>20000</v>
      </c>
      <c r="D5356" s="519"/>
      <c r="E5356" s="519">
        <v>1</v>
      </c>
      <c r="F5356" s="519">
        <v>4000</v>
      </c>
      <c r="G5356" s="519">
        <v>60</v>
      </c>
      <c r="H5356" s="240"/>
      <c r="I5356" s="240"/>
      <c r="J5356" s="117" t="s">
        <v>1389</v>
      </c>
    </row>
    <row r="5357" spans="1:10" x14ac:dyDescent="0.25">
      <c r="A5357" s="517" t="s">
        <v>1726</v>
      </c>
      <c r="B5357" s="519">
        <v>1</v>
      </c>
      <c r="C5357" s="519">
        <v>28500</v>
      </c>
      <c r="D5357" s="519"/>
      <c r="E5357" s="519">
        <v>1</v>
      </c>
      <c r="F5357" s="519">
        <v>6000</v>
      </c>
      <c r="G5357" s="519">
        <v>110</v>
      </c>
      <c r="H5357" s="240"/>
      <c r="I5357" s="240"/>
      <c r="J5357" s="117"/>
    </row>
    <row r="5358" spans="1:10" x14ac:dyDescent="0.25">
      <c r="A5358" s="517" t="s">
        <v>1200</v>
      </c>
      <c r="B5358" s="519">
        <v>1</v>
      </c>
      <c r="C5358" s="519">
        <v>2000</v>
      </c>
      <c r="D5358" s="519"/>
      <c r="E5358" s="519">
        <v>1</v>
      </c>
      <c r="F5358" s="519">
        <v>13000</v>
      </c>
      <c r="G5358" s="519" t="s">
        <v>1755</v>
      </c>
      <c r="H5358" s="240"/>
      <c r="I5358" s="240"/>
      <c r="J5358" s="117"/>
    </row>
    <row r="5359" spans="1:10" x14ac:dyDescent="0.25">
      <c r="A5359" s="517"/>
      <c r="B5359" s="519"/>
      <c r="C5359" s="519"/>
      <c r="D5359" s="519"/>
      <c r="E5359" s="519"/>
      <c r="F5359" s="519"/>
      <c r="G5359" s="519"/>
      <c r="H5359" s="240"/>
      <c r="I5359" s="240"/>
      <c r="J5359" s="117"/>
    </row>
    <row r="5360" spans="1:10" x14ac:dyDescent="0.25">
      <c r="A5360" s="53" t="s">
        <v>2048</v>
      </c>
      <c r="B5360" s="198">
        <f>SUM(B5343:B5359)</f>
        <v>19</v>
      </c>
      <c r="C5360" s="198">
        <f>SUM(C5343:C5359)</f>
        <v>256100</v>
      </c>
      <c r="D5360" s="198">
        <f>SUM(D5343:D5359)</f>
        <v>252000</v>
      </c>
      <c r="E5360" s="198">
        <f>SUM(E5343:E5359)</f>
        <v>6</v>
      </c>
      <c r="F5360" s="198">
        <v>35000</v>
      </c>
      <c r="G5360" s="198"/>
      <c r="H5360" s="540">
        <f>SUM(H5343:H5358)</f>
        <v>0</v>
      </c>
      <c r="I5360" s="540"/>
      <c r="J5360" s="524">
        <f>SUM(J5343:J5358)</f>
        <v>0</v>
      </c>
    </row>
    <row r="5361" spans="1:10" x14ac:dyDescent="0.25">
      <c r="A5361" s="525"/>
      <c r="B5361" s="365"/>
      <c r="C5361" s="365"/>
      <c r="D5361" s="365"/>
      <c r="E5361" s="365"/>
      <c r="F5361" s="365"/>
      <c r="G5361" s="365"/>
      <c r="H5361" s="365"/>
      <c r="I5361" s="365"/>
      <c r="J5361" s="365"/>
    </row>
    <row r="5362" spans="1:10" x14ac:dyDescent="0.25">
      <c r="A5362" s="525"/>
      <c r="B5362" s="365"/>
      <c r="C5362" s="365"/>
      <c r="D5362" s="365"/>
      <c r="E5362" s="365"/>
      <c r="F5362" s="365"/>
      <c r="G5362" s="365"/>
      <c r="H5362" s="365"/>
      <c r="I5362" s="365"/>
      <c r="J5362" s="365"/>
    </row>
    <row r="5363" spans="1:10" x14ac:dyDescent="0.25">
      <c r="A5363" s="365"/>
      <c r="B5363" s="492" t="s">
        <v>1800</v>
      </c>
      <c r="C5363" s="2206" t="s">
        <v>2088</v>
      </c>
      <c r="D5363" s="2206"/>
      <c r="E5363" s="2206"/>
      <c r="F5363" s="493"/>
      <c r="G5363" s="493"/>
      <c r="H5363" s="493"/>
      <c r="I5363" s="493"/>
      <c r="J5363" s="493"/>
    </row>
    <row r="5368" spans="1:10" x14ac:dyDescent="0.25">
      <c r="A5368" s="2207" t="s">
        <v>2099</v>
      </c>
      <c r="B5368" s="2208"/>
      <c r="C5368" s="2208"/>
      <c r="D5368" s="2208"/>
      <c r="E5368" s="2208"/>
      <c r="F5368" s="2208"/>
      <c r="G5368" s="2208"/>
      <c r="H5368" s="2208"/>
      <c r="I5368" s="2208"/>
      <c r="J5368" s="2208"/>
    </row>
    <row r="5369" spans="1:10" ht="30" x14ac:dyDescent="0.25">
      <c r="A5369" s="198" t="s">
        <v>14</v>
      </c>
      <c r="B5369" s="198" t="s">
        <v>5</v>
      </c>
      <c r="C5369" s="198" t="s">
        <v>10</v>
      </c>
      <c r="D5369" s="198" t="s">
        <v>11</v>
      </c>
      <c r="E5369" s="198" t="s">
        <v>753</v>
      </c>
      <c r="F5369" s="198" t="s">
        <v>27</v>
      </c>
      <c r="G5369" s="198" t="s">
        <v>2013</v>
      </c>
      <c r="H5369" s="140" t="s">
        <v>33</v>
      </c>
      <c r="I5369" s="140" t="s">
        <v>2016</v>
      </c>
      <c r="J5369" s="198" t="s">
        <v>32</v>
      </c>
    </row>
    <row r="5370" spans="1:10" x14ac:dyDescent="0.25">
      <c r="A5370" s="517" t="s">
        <v>1673</v>
      </c>
      <c r="B5370" s="519">
        <v>1</v>
      </c>
      <c r="C5370" s="519"/>
      <c r="D5370" s="519"/>
      <c r="E5370" s="519"/>
      <c r="F5370" s="519"/>
      <c r="G5370" s="519"/>
      <c r="H5370" s="240"/>
      <c r="I5370" s="240"/>
      <c r="J5370" s="117" t="s">
        <v>2100</v>
      </c>
    </row>
    <row r="5371" spans="1:10" x14ac:dyDescent="0.25">
      <c r="A5371" s="517" t="s">
        <v>1404</v>
      </c>
      <c r="B5371" s="519">
        <v>1</v>
      </c>
      <c r="C5371" s="519">
        <v>19500</v>
      </c>
      <c r="D5371" s="519"/>
      <c r="E5371" s="519">
        <v>1</v>
      </c>
      <c r="F5371" s="519">
        <v>4500</v>
      </c>
      <c r="G5371" s="519">
        <v>70</v>
      </c>
      <c r="H5371" s="240"/>
      <c r="I5371" s="240"/>
      <c r="J5371" s="117"/>
    </row>
    <row r="5372" spans="1:10" x14ac:dyDescent="0.25">
      <c r="A5372" s="517" t="s">
        <v>1424</v>
      </c>
      <c r="B5372" s="519">
        <v>1</v>
      </c>
      <c r="C5372" s="519"/>
      <c r="D5372" s="519">
        <v>27500</v>
      </c>
      <c r="E5372" s="519">
        <v>1</v>
      </c>
      <c r="F5372" s="519">
        <v>4500</v>
      </c>
      <c r="G5372" s="519">
        <v>75</v>
      </c>
      <c r="H5372" s="240"/>
      <c r="I5372" s="240"/>
      <c r="J5372" s="117" t="s">
        <v>1088</v>
      </c>
    </row>
    <row r="5373" spans="1:10" x14ac:dyDescent="0.25">
      <c r="A5373" s="517" t="s">
        <v>1447</v>
      </c>
      <c r="B5373" s="519">
        <v>3</v>
      </c>
      <c r="C5373" s="519">
        <v>41400</v>
      </c>
      <c r="D5373" s="519"/>
      <c r="E5373" s="519"/>
      <c r="F5373" s="519"/>
      <c r="G5373" s="519"/>
      <c r="H5373" s="240"/>
      <c r="I5373" s="240"/>
      <c r="J5373" s="117" t="s">
        <v>2101</v>
      </c>
    </row>
    <row r="5374" spans="1:10" x14ac:dyDescent="0.25">
      <c r="A5374" s="517" t="s">
        <v>1559</v>
      </c>
      <c r="B5374" s="519">
        <v>1</v>
      </c>
      <c r="C5374" s="519">
        <v>21000</v>
      </c>
      <c r="D5374" s="519"/>
      <c r="E5374" s="519"/>
      <c r="F5374" s="519"/>
      <c r="G5374" s="519"/>
      <c r="H5374" s="240"/>
      <c r="I5374" s="240"/>
      <c r="J5374" s="117" t="s">
        <v>2101</v>
      </c>
    </row>
    <row r="5375" spans="1:10" ht="24" customHeight="1" x14ac:dyDescent="0.25">
      <c r="A5375" s="517" t="s">
        <v>1726</v>
      </c>
      <c r="B5375" s="519">
        <v>1</v>
      </c>
      <c r="C5375" s="519">
        <v>-7500</v>
      </c>
      <c r="D5375" s="519"/>
      <c r="E5375" s="519">
        <v>6</v>
      </c>
      <c r="F5375" s="519">
        <v>42000</v>
      </c>
      <c r="G5375" s="519" t="s">
        <v>2102</v>
      </c>
      <c r="H5375" s="240"/>
      <c r="I5375" s="240"/>
      <c r="J5375" s="117" t="s">
        <v>2103</v>
      </c>
    </row>
    <row r="5376" spans="1:10" x14ac:dyDescent="0.25">
      <c r="A5376" s="517" t="s">
        <v>1203</v>
      </c>
      <c r="B5376" s="519">
        <v>1</v>
      </c>
      <c r="C5376" s="519">
        <v>20000</v>
      </c>
      <c r="D5376" s="519"/>
      <c r="E5376" s="519">
        <v>1</v>
      </c>
      <c r="F5376" s="519">
        <v>4000</v>
      </c>
      <c r="G5376" s="519">
        <v>60</v>
      </c>
      <c r="H5376" s="240"/>
      <c r="I5376" s="240"/>
      <c r="J5376" s="117" t="s">
        <v>1389</v>
      </c>
    </row>
    <row r="5377" spans="1:10" x14ac:dyDescent="0.25">
      <c r="A5377" s="517" t="s">
        <v>1475</v>
      </c>
      <c r="B5377" s="519">
        <v>1</v>
      </c>
      <c r="C5377" s="519"/>
      <c r="D5377" s="519">
        <v>39000</v>
      </c>
      <c r="E5377" s="519">
        <v>1</v>
      </c>
      <c r="F5377" s="519">
        <v>5000</v>
      </c>
      <c r="G5377" s="519">
        <v>100</v>
      </c>
      <c r="H5377" s="240"/>
      <c r="I5377" s="240"/>
      <c r="J5377" s="117" t="s">
        <v>1088</v>
      </c>
    </row>
    <row r="5378" spans="1:10" x14ac:dyDescent="0.25">
      <c r="A5378" s="517" t="s">
        <v>1934</v>
      </c>
      <c r="B5378" s="519">
        <v>1</v>
      </c>
      <c r="C5378" s="519">
        <v>14300</v>
      </c>
      <c r="D5378" s="519"/>
      <c r="E5378" s="519">
        <v>1</v>
      </c>
      <c r="F5378" s="519">
        <v>4500</v>
      </c>
      <c r="G5378" s="519">
        <v>70</v>
      </c>
      <c r="H5378" s="240"/>
      <c r="I5378" s="240"/>
      <c r="J5378" s="117"/>
    </row>
    <row r="5379" spans="1:10" x14ac:dyDescent="0.25">
      <c r="A5379" s="517" t="s">
        <v>1545</v>
      </c>
      <c r="B5379" s="519">
        <v>1</v>
      </c>
      <c r="C5379" s="519">
        <v>21000</v>
      </c>
      <c r="D5379" s="519"/>
      <c r="E5379" s="519">
        <v>1</v>
      </c>
      <c r="F5379" s="519">
        <v>5000</v>
      </c>
      <c r="G5379" s="519">
        <v>100</v>
      </c>
      <c r="H5379" s="240"/>
      <c r="I5379" s="240"/>
      <c r="J5379" s="117" t="s">
        <v>1389</v>
      </c>
    </row>
    <row r="5380" spans="1:10" x14ac:dyDescent="0.25">
      <c r="A5380" s="517" t="s">
        <v>1424</v>
      </c>
      <c r="B5380" s="519">
        <v>1</v>
      </c>
      <c r="C5380" s="519"/>
      <c r="D5380" s="519">
        <v>32000</v>
      </c>
      <c r="E5380" s="519"/>
      <c r="F5380" s="519"/>
      <c r="G5380" s="519"/>
      <c r="H5380" s="240"/>
      <c r="I5380" s="240"/>
      <c r="J5380" s="117" t="s">
        <v>1088</v>
      </c>
    </row>
    <row r="5381" spans="1:10" x14ac:dyDescent="0.25">
      <c r="A5381" s="517" t="s">
        <v>1403</v>
      </c>
      <c r="B5381" s="519">
        <v>1</v>
      </c>
      <c r="C5381" s="519">
        <v>16500</v>
      </c>
      <c r="D5381" s="519"/>
      <c r="E5381" s="519"/>
      <c r="F5381" s="519"/>
      <c r="G5381" s="519"/>
      <c r="H5381" s="240"/>
      <c r="I5381" s="240"/>
      <c r="J5381" s="117"/>
    </row>
    <row r="5382" spans="1:10" x14ac:dyDescent="0.25">
      <c r="A5382" s="517" t="s">
        <v>2104</v>
      </c>
      <c r="B5382" s="519">
        <v>1</v>
      </c>
      <c r="C5382" s="519">
        <v>6700</v>
      </c>
      <c r="D5382" s="519"/>
      <c r="E5382" s="519"/>
      <c r="F5382" s="519"/>
      <c r="G5382" s="519"/>
      <c r="H5382" s="240"/>
      <c r="I5382" s="240"/>
      <c r="J5382" s="117"/>
    </row>
    <row r="5383" spans="1:10" x14ac:dyDescent="0.25">
      <c r="A5383" s="517" t="s">
        <v>1741</v>
      </c>
      <c r="B5383" s="519">
        <v>1</v>
      </c>
      <c r="C5383" s="519">
        <v>15000</v>
      </c>
      <c r="D5383" s="519"/>
      <c r="E5383" s="519"/>
      <c r="F5383" s="519"/>
      <c r="G5383" s="519"/>
      <c r="H5383" s="240"/>
      <c r="I5383" s="240"/>
      <c r="J5383" s="117"/>
    </row>
    <row r="5384" spans="1:10" x14ac:dyDescent="0.25">
      <c r="A5384" s="517" t="s">
        <v>2105</v>
      </c>
      <c r="B5384" s="519">
        <v>1</v>
      </c>
      <c r="C5384" s="519">
        <v>24000</v>
      </c>
      <c r="D5384" s="519"/>
      <c r="E5384" s="519">
        <v>1</v>
      </c>
      <c r="F5384" s="519">
        <v>4000</v>
      </c>
      <c r="G5384" s="519">
        <v>60</v>
      </c>
      <c r="H5384" s="240"/>
      <c r="I5384" s="240"/>
      <c r="J5384" s="117"/>
    </row>
    <row r="5385" spans="1:10" x14ac:dyDescent="0.25">
      <c r="A5385" s="517"/>
      <c r="B5385" s="519"/>
      <c r="C5385" s="519"/>
      <c r="D5385" s="519"/>
      <c r="E5385" s="519"/>
      <c r="F5385" s="519"/>
      <c r="G5385" s="519"/>
      <c r="H5385" s="240"/>
      <c r="I5385" s="240"/>
      <c r="J5385" s="117"/>
    </row>
    <row r="5386" spans="1:10" x14ac:dyDescent="0.25">
      <c r="A5386" s="517"/>
      <c r="B5386" s="519"/>
      <c r="C5386" s="519"/>
      <c r="D5386" s="519"/>
      <c r="E5386" s="519"/>
      <c r="F5386" s="519"/>
      <c r="G5386" s="519"/>
      <c r="H5386" s="240"/>
      <c r="I5386" s="240"/>
      <c r="J5386" s="117"/>
    </row>
    <row r="5387" spans="1:10" x14ac:dyDescent="0.25">
      <c r="A5387" s="53" t="s">
        <v>2048</v>
      </c>
      <c r="B5387" s="198">
        <f>SUM(B5370:B5386)</f>
        <v>17</v>
      </c>
      <c r="C5387" s="198">
        <f>SUM(C5370:C5386)</f>
        <v>191900</v>
      </c>
      <c r="D5387" s="198">
        <f>SUM(D5370:D5386)</f>
        <v>98500</v>
      </c>
      <c r="E5387" s="198">
        <f>SUM(E5370:E5386)</f>
        <v>13</v>
      </c>
      <c r="F5387" s="198">
        <v>73500</v>
      </c>
      <c r="G5387" s="198"/>
      <c r="H5387" s="540">
        <f>SUM(H5370:H5385)</f>
        <v>0</v>
      </c>
      <c r="I5387" s="540"/>
      <c r="J5387" s="524">
        <v>-7500</v>
      </c>
    </row>
    <row r="5388" spans="1:10" x14ac:dyDescent="0.25">
      <c r="A5388" s="525"/>
      <c r="B5388" s="365"/>
      <c r="C5388" s="365"/>
      <c r="D5388" s="365"/>
      <c r="E5388" s="365"/>
      <c r="F5388" s="365"/>
      <c r="G5388" s="365"/>
      <c r="H5388" s="365"/>
      <c r="I5388" s="365"/>
      <c r="J5388" s="365"/>
    </row>
    <row r="5389" spans="1:10" x14ac:dyDescent="0.25">
      <c r="A5389" s="525"/>
      <c r="B5389" s="365"/>
      <c r="C5389" s="365"/>
      <c r="D5389" s="365"/>
      <c r="E5389" s="365"/>
      <c r="F5389" s="365"/>
      <c r="G5389" s="365"/>
      <c r="H5389" s="365"/>
      <c r="I5389" s="365"/>
      <c r="J5389" s="365"/>
    </row>
    <row r="5390" spans="1:10" x14ac:dyDescent="0.25">
      <c r="A5390" s="365"/>
      <c r="B5390" s="492" t="s">
        <v>1800</v>
      </c>
      <c r="C5390" s="2206" t="s">
        <v>2088</v>
      </c>
      <c r="D5390" s="2206"/>
      <c r="E5390" s="2206"/>
      <c r="F5390" s="493"/>
      <c r="G5390" s="493"/>
      <c r="H5390" s="493"/>
      <c r="I5390" s="493"/>
      <c r="J5390" s="493"/>
    </row>
    <row r="5395" spans="1:10" x14ac:dyDescent="0.25">
      <c r="A5395" s="2207" t="s">
        <v>2106</v>
      </c>
      <c r="B5395" s="2208"/>
      <c r="C5395" s="2208"/>
      <c r="D5395" s="2208"/>
      <c r="E5395" s="2208"/>
      <c r="F5395" s="2208"/>
      <c r="G5395" s="2208"/>
      <c r="H5395" s="2208"/>
      <c r="I5395" s="2208"/>
      <c r="J5395" s="2208"/>
    </row>
    <row r="5396" spans="1:10" ht="30" x14ac:dyDescent="0.25">
      <c r="A5396" s="198" t="s">
        <v>14</v>
      </c>
      <c r="B5396" s="198" t="s">
        <v>5</v>
      </c>
      <c r="C5396" s="198" t="s">
        <v>10</v>
      </c>
      <c r="D5396" s="198" t="s">
        <v>11</v>
      </c>
      <c r="E5396" s="198" t="s">
        <v>753</v>
      </c>
      <c r="F5396" s="198" t="s">
        <v>27</v>
      </c>
      <c r="G5396" s="198" t="s">
        <v>2013</v>
      </c>
      <c r="H5396" s="140" t="s">
        <v>33</v>
      </c>
      <c r="I5396" s="140" t="s">
        <v>2016</v>
      </c>
      <c r="J5396" s="198" t="s">
        <v>32</v>
      </c>
    </row>
    <row r="5397" spans="1:10" x14ac:dyDescent="0.25">
      <c r="A5397" s="517" t="s">
        <v>1667</v>
      </c>
      <c r="B5397" s="519">
        <v>1</v>
      </c>
      <c r="C5397" s="519"/>
      <c r="D5397" s="519">
        <v>14500</v>
      </c>
      <c r="E5397" s="519">
        <v>1</v>
      </c>
      <c r="F5397" s="519">
        <v>4500</v>
      </c>
      <c r="G5397" s="519">
        <v>70</v>
      </c>
      <c r="H5397" s="240"/>
      <c r="I5397" s="240"/>
      <c r="J5397" s="117" t="s">
        <v>1157</v>
      </c>
    </row>
    <row r="5398" spans="1:10" x14ac:dyDescent="0.25">
      <c r="A5398" s="517" t="s">
        <v>1196</v>
      </c>
      <c r="B5398" s="519">
        <v>1</v>
      </c>
      <c r="C5398" s="519">
        <v>16100</v>
      </c>
      <c r="D5398" s="519"/>
      <c r="E5398" s="519"/>
      <c r="F5398" s="519"/>
      <c r="G5398" s="519"/>
      <c r="H5398" s="240"/>
      <c r="I5398" s="240"/>
      <c r="J5398" s="117"/>
    </row>
    <row r="5399" spans="1:10" x14ac:dyDescent="0.25">
      <c r="A5399" s="517" t="s">
        <v>1483</v>
      </c>
      <c r="B5399" s="519">
        <v>1</v>
      </c>
      <c r="C5399" s="519">
        <v>12500</v>
      </c>
      <c r="D5399" s="519"/>
      <c r="E5399" s="519">
        <v>1</v>
      </c>
      <c r="F5399" s="519">
        <v>4000</v>
      </c>
      <c r="G5399" s="519">
        <v>60</v>
      </c>
      <c r="H5399" s="240"/>
      <c r="I5399" s="240"/>
      <c r="J5399" s="117" t="s">
        <v>2107</v>
      </c>
    </row>
    <row r="5400" spans="1:10" x14ac:dyDescent="0.25">
      <c r="A5400" s="517" t="s">
        <v>1545</v>
      </c>
      <c r="B5400" s="519">
        <v>1</v>
      </c>
      <c r="C5400" s="519">
        <v>18600</v>
      </c>
      <c r="D5400" s="519"/>
      <c r="E5400" s="519">
        <v>1</v>
      </c>
      <c r="F5400" s="519">
        <v>6000</v>
      </c>
      <c r="G5400" s="519">
        <v>100</v>
      </c>
      <c r="H5400" s="240"/>
      <c r="I5400" s="240"/>
      <c r="J5400" s="117"/>
    </row>
    <row r="5401" spans="1:10" x14ac:dyDescent="0.25">
      <c r="A5401" s="517" t="s">
        <v>1545</v>
      </c>
      <c r="B5401" s="519">
        <v>1</v>
      </c>
      <c r="C5401" s="519">
        <v>18600</v>
      </c>
      <c r="D5401" s="519"/>
      <c r="E5401" s="519">
        <v>1</v>
      </c>
      <c r="F5401" s="519">
        <v>6000</v>
      </c>
      <c r="G5401" s="519">
        <v>100</v>
      </c>
      <c r="H5401" s="240"/>
      <c r="I5401" s="240"/>
      <c r="J5401" s="117"/>
    </row>
    <row r="5402" spans="1:10" x14ac:dyDescent="0.25">
      <c r="A5402" s="517" t="s">
        <v>1615</v>
      </c>
      <c r="B5402" s="519">
        <v>2</v>
      </c>
      <c r="C5402" s="519"/>
      <c r="D5402" s="519">
        <v>30000</v>
      </c>
      <c r="E5402" s="519">
        <v>2</v>
      </c>
      <c r="F5402" s="519">
        <v>10000</v>
      </c>
      <c r="G5402" s="519">
        <v>75</v>
      </c>
      <c r="H5402" s="240"/>
      <c r="I5402" s="240"/>
      <c r="J5402" s="117" t="s">
        <v>1088</v>
      </c>
    </row>
    <row r="5403" spans="1:10" x14ac:dyDescent="0.25">
      <c r="A5403" s="517" t="s">
        <v>1584</v>
      </c>
      <c r="B5403" s="519">
        <v>1</v>
      </c>
      <c r="C5403" s="519"/>
      <c r="D5403" s="519">
        <v>26500</v>
      </c>
      <c r="E5403" s="519"/>
      <c r="F5403" s="519"/>
      <c r="G5403" s="519"/>
      <c r="H5403" s="240"/>
      <c r="I5403" s="240"/>
      <c r="J5403" s="117" t="s">
        <v>1157</v>
      </c>
    </row>
    <row r="5404" spans="1:10" x14ac:dyDescent="0.25">
      <c r="A5404" s="517" t="s">
        <v>1098</v>
      </c>
      <c r="B5404" s="519">
        <v>1</v>
      </c>
      <c r="C5404" s="519">
        <v>14000</v>
      </c>
      <c r="D5404" s="519"/>
      <c r="E5404" s="519">
        <v>1</v>
      </c>
      <c r="F5404" s="519">
        <v>5000</v>
      </c>
      <c r="G5404" s="519"/>
      <c r="H5404" s="240"/>
      <c r="I5404" s="240"/>
      <c r="J5404" s="117"/>
    </row>
    <row r="5405" spans="1:10" x14ac:dyDescent="0.25">
      <c r="A5405" s="517" t="s">
        <v>1123</v>
      </c>
      <c r="B5405" s="519"/>
      <c r="C5405" s="519"/>
      <c r="D5405" s="519">
        <v>17000</v>
      </c>
      <c r="E5405" s="519"/>
      <c r="F5405" s="519"/>
      <c r="G5405" s="519"/>
      <c r="H5405" s="240"/>
      <c r="I5405" s="240"/>
      <c r="J5405" s="117" t="s">
        <v>1088</v>
      </c>
    </row>
    <row r="5406" spans="1:10" x14ac:dyDescent="0.25">
      <c r="A5406" s="517" t="s">
        <v>1196</v>
      </c>
      <c r="B5406" s="519">
        <v>1</v>
      </c>
      <c r="C5406" s="519">
        <v>12100</v>
      </c>
      <c r="D5406" s="519"/>
      <c r="E5406" s="519">
        <v>1</v>
      </c>
      <c r="F5406" s="519">
        <v>4000</v>
      </c>
      <c r="G5406" s="519">
        <v>60</v>
      </c>
      <c r="H5406" s="240"/>
      <c r="I5406" s="240"/>
      <c r="J5406" s="117"/>
    </row>
    <row r="5407" spans="1:10" x14ac:dyDescent="0.25">
      <c r="A5407" s="517" t="s">
        <v>1618</v>
      </c>
      <c r="B5407" s="519">
        <v>1</v>
      </c>
      <c r="C5407" s="519">
        <v>15000</v>
      </c>
      <c r="D5407" s="519"/>
      <c r="E5407" s="519"/>
      <c r="F5407" s="519"/>
      <c r="G5407" s="519"/>
      <c r="H5407" s="240"/>
      <c r="I5407" s="240"/>
      <c r="J5407" s="117"/>
    </row>
    <row r="5408" spans="1:10" x14ac:dyDescent="0.25">
      <c r="A5408" s="517" t="s">
        <v>1446</v>
      </c>
      <c r="B5408" s="519">
        <v>1</v>
      </c>
      <c r="C5408" s="519">
        <v>16000</v>
      </c>
      <c r="D5408" s="519"/>
      <c r="E5408" s="519">
        <v>1</v>
      </c>
      <c r="F5408" s="519">
        <v>4000</v>
      </c>
      <c r="G5408" s="519">
        <v>60</v>
      </c>
      <c r="H5408" s="240"/>
      <c r="I5408" s="240"/>
      <c r="J5408" s="117"/>
    </row>
    <row r="5409" spans="1:10" x14ac:dyDescent="0.25">
      <c r="A5409" s="517" t="s">
        <v>1342</v>
      </c>
      <c r="B5409" s="519">
        <v>1</v>
      </c>
      <c r="C5409" s="519">
        <v>9800</v>
      </c>
      <c r="D5409" s="519"/>
      <c r="E5409" s="519">
        <v>1</v>
      </c>
      <c r="F5409" s="519">
        <v>4000</v>
      </c>
      <c r="G5409" s="519">
        <v>60</v>
      </c>
      <c r="H5409" s="240"/>
      <c r="I5409" s="240"/>
      <c r="J5409" s="117"/>
    </row>
    <row r="5410" spans="1:10" x14ac:dyDescent="0.25">
      <c r="A5410" s="517" t="s">
        <v>1424</v>
      </c>
      <c r="B5410" s="519">
        <v>1</v>
      </c>
      <c r="C5410" s="519">
        <v>27000</v>
      </c>
      <c r="D5410" s="519"/>
      <c r="E5410" s="519">
        <v>1</v>
      </c>
      <c r="F5410" s="519">
        <v>5000</v>
      </c>
      <c r="G5410" s="519">
        <v>75</v>
      </c>
      <c r="H5410" s="240"/>
      <c r="I5410" s="240"/>
      <c r="J5410" s="117"/>
    </row>
    <row r="5411" spans="1:10" x14ac:dyDescent="0.25">
      <c r="A5411" s="517" t="s">
        <v>1196</v>
      </c>
      <c r="B5411" s="519">
        <v>1</v>
      </c>
      <c r="C5411" s="519"/>
      <c r="D5411" s="519">
        <v>12100</v>
      </c>
      <c r="E5411" s="519">
        <v>1</v>
      </c>
      <c r="F5411" s="519">
        <v>4000</v>
      </c>
      <c r="G5411" s="519">
        <v>60</v>
      </c>
      <c r="H5411" s="240"/>
      <c r="I5411" s="240"/>
      <c r="J5411" s="117" t="s">
        <v>1088</v>
      </c>
    </row>
    <row r="5412" spans="1:10" x14ac:dyDescent="0.25">
      <c r="A5412" s="517" t="s">
        <v>1424</v>
      </c>
      <c r="B5412" s="519">
        <v>1</v>
      </c>
      <c r="C5412" s="519">
        <v>27000</v>
      </c>
      <c r="D5412" s="519"/>
      <c r="E5412" s="519">
        <v>1</v>
      </c>
      <c r="F5412" s="519">
        <v>5000</v>
      </c>
      <c r="G5412" s="519">
        <v>70</v>
      </c>
      <c r="H5412" s="240"/>
      <c r="I5412" s="240"/>
      <c r="J5412" s="117"/>
    </row>
    <row r="5413" spans="1:10" x14ac:dyDescent="0.25">
      <c r="A5413" s="517"/>
      <c r="B5413" s="519"/>
      <c r="C5413" s="519"/>
      <c r="D5413" s="519"/>
      <c r="E5413" s="519"/>
      <c r="F5413" s="519"/>
      <c r="G5413" s="519"/>
      <c r="H5413" s="240"/>
      <c r="I5413" s="240"/>
      <c r="J5413" s="117"/>
    </row>
    <row r="5414" spans="1:10" x14ac:dyDescent="0.25">
      <c r="A5414" s="53" t="s">
        <v>2048</v>
      </c>
      <c r="B5414" s="198">
        <f>SUM(B5397:B5413)</f>
        <v>16</v>
      </c>
      <c r="C5414" s="198">
        <f>SUM(C5397:C5413)</f>
        <v>186700</v>
      </c>
      <c r="D5414" s="198">
        <f>SUM(D5397:D5413)</f>
        <v>100100</v>
      </c>
      <c r="E5414" s="198">
        <f>SUM(E5397:E5413)</f>
        <v>13</v>
      </c>
      <c r="F5414" s="198">
        <v>61500</v>
      </c>
      <c r="G5414" s="198"/>
      <c r="H5414" s="540">
        <f>SUM(H5397:H5412)</f>
        <v>0</v>
      </c>
      <c r="I5414" s="540"/>
      <c r="J5414" s="524">
        <f>SUM(J5397:J5412)</f>
        <v>0</v>
      </c>
    </row>
    <row r="5415" spans="1:10" x14ac:dyDescent="0.25">
      <c r="A5415" s="525"/>
      <c r="B5415" s="365"/>
      <c r="C5415" s="365"/>
      <c r="D5415" s="365"/>
      <c r="E5415" s="365"/>
      <c r="F5415" s="365"/>
      <c r="G5415" s="365"/>
      <c r="H5415" s="365"/>
      <c r="I5415" s="365"/>
      <c r="J5415" s="365"/>
    </row>
    <row r="5416" spans="1:10" x14ac:dyDescent="0.25">
      <c r="A5416" s="525"/>
      <c r="B5416" s="365"/>
      <c r="C5416" s="365"/>
      <c r="D5416" s="365"/>
      <c r="E5416" s="365"/>
      <c r="F5416" s="365"/>
      <c r="G5416" s="365"/>
      <c r="H5416" s="365"/>
      <c r="I5416" s="365"/>
      <c r="J5416" s="365"/>
    </row>
    <row r="5417" spans="1:10" x14ac:dyDescent="0.25">
      <c r="A5417" s="365"/>
      <c r="B5417" s="492" t="s">
        <v>1800</v>
      </c>
      <c r="C5417" s="2206" t="s">
        <v>2088</v>
      </c>
      <c r="D5417" s="2206"/>
      <c r="E5417" s="2206"/>
      <c r="F5417" s="493"/>
      <c r="G5417" s="493"/>
      <c r="H5417" s="493"/>
      <c r="I5417" s="493"/>
      <c r="J5417" s="493"/>
    </row>
    <row r="5421" spans="1:10" x14ac:dyDescent="0.25">
      <c r="A5421" s="2207" t="s">
        <v>2108</v>
      </c>
      <c r="B5421" s="2208"/>
      <c r="C5421" s="2208"/>
      <c r="D5421" s="2208"/>
      <c r="E5421" s="2208"/>
      <c r="F5421" s="2208"/>
      <c r="G5421" s="2208"/>
      <c r="H5421" s="2208"/>
      <c r="I5421" s="2208"/>
      <c r="J5421" s="2208"/>
    </row>
    <row r="5422" spans="1:10" ht="30" x14ac:dyDescent="0.25">
      <c r="A5422" s="198" t="s">
        <v>14</v>
      </c>
      <c r="B5422" s="198" t="s">
        <v>5</v>
      </c>
      <c r="C5422" s="198" t="s">
        <v>10</v>
      </c>
      <c r="D5422" s="198" t="s">
        <v>11</v>
      </c>
      <c r="E5422" s="198" t="s">
        <v>753</v>
      </c>
      <c r="F5422" s="198" t="s">
        <v>27</v>
      </c>
      <c r="G5422" s="198" t="s">
        <v>2013</v>
      </c>
      <c r="H5422" s="140" t="s">
        <v>33</v>
      </c>
      <c r="I5422" s="140" t="s">
        <v>2016</v>
      </c>
      <c r="J5422" s="198" t="s">
        <v>32</v>
      </c>
    </row>
    <row r="5423" spans="1:10" x14ac:dyDescent="0.25">
      <c r="A5423" s="517" t="s">
        <v>2109</v>
      </c>
      <c r="B5423" s="519">
        <v>1</v>
      </c>
      <c r="C5423" s="519">
        <v>10300</v>
      </c>
      <c r="D5423" s="519"/>
      <c r="E5423" s="519">
        <v>1</v>
      </c>
      <c r="F5423" s="519">
        <v>4000</v>
      </c>
      <c r="G5423" s="519">
        <v>60</v>
      </c>
      <c r="H5423" s="240"/>
      <c r="I5423" s="240"/>
      <c r="J5423" s="117"/>
    </row>
    <row r="5424" spans="1:10" x14ac:dyDescent="0.25">
      <c r="A5424" s="517" t="s">
        <v>1517</v>
      </c>
      <c r="B5424" s="519">
        <v>1</v>
      </c>
      <c r="C5424" s="519"/>
      <c r="D5424" s="519">
        <v>15000</v>
      </c>
      <c r="E5424" s="519">
        <v>1</v>
      </c>
      <c r="F5424" s="519">
        <v>5000</v>
      </c>
      <c r="G5424" s="519">
        <v>70</v>
      </c>
      <c r="H5424" s="240"/>
      <c r="I5424" s="240"/>
      <c r="J5424" s="117" t="s">
        <v>1088</v>
      </c>
    </row>
    <row r="5425" spans="1:10" x14ac:dyDescent="0.25">
      <c r="A5425" s="517" t="s">
        <v>1123</v>
      </c>
      <c r="B5425" s="519">
        <v>1</v>
      </c>
      <c r="C5425" s="519"/>
      <c r="D5425" s="519">
        <v>17000</v>
      </c>
      <c r="E5425" s="519"/>
      <c r="F5425" s="519"/>
      <c r="G5425" s="519"/>
      <c r="H5425" s="240"/>
      <c r="I5425" s="240"/>
      <c r="J5425" s="117" t="s">
        <v>1088</v>
      </c>
    </row>
    <row r="5426" spans="1:10" x14ac:dyDescent="0.25">
      <c r="A5426" s="517" t="s">
        <v>1444</v>
      </c>
      <c r="B5426" s="519">
        <v>1</v>
      </c>
      <c r="C5426" s="519">
        <v>20000</v>
      </c>
      <c r="D5426" s="519"/>
      <c r="E5426" s="519">
        <v>1</v>
      </c>
      <c r="F5426" s="519">
        <v>4000</v>
      </c>
      <c r="G5426" s="519">
        <v>60</v>
      </c>
      <c r="H5426" s="240"/>
      <c r="I5426" s="240"/>
      <c r="J5426" s="117"/>
    </row>
    <row r="5427" spans="1:10" x14ac:dyDescent="0.25">
      <c r="A5427" s="517" t="s">
        <v>1517</v>
      </c>
      <c r="B5427" s="519">
        <v>1</v>
      </c>
      <c r="C5427" s="519">
        <v>15000</v>
      </c>
      <c r="D5427" s="519"/>
      <c r="E5427" s="519">
        <v>1</v>
      </c>
      <c r="F5427" s="519">
        <v>5000</v>
      </c>
      <c r="G5427" s="519">
        <v>70</v>
      </c>
      <c r="H5427" s="240"/>
      <c r="I5427" s="240"/>
      <c r="J5427" s="117"/>
    </row>
    <row r="5428" spans="1:10" x14ac:dyDescent="0.25">
      <c r="A5428" s="517" t="s">
        <v>2110</v>
      </c>
      <c r="B5428" s="519">
        <v>1</v>
      </c>
      <c r="C5428" s="519">
        <v>13800</v>
      </c>
      <c r="D5428" s="519"/>
      <c r="E5428" s="519"/>
      <c r="F5428" s="519"/>
      <c r="G5428" s="519"/>
      <c r="H5428" s="240"/>
      <c r="I5428" s="240"/>
      <c r="J5428" s="117"/>
    </row>
    <row r="5429" spans="1:10" x14ac:dyDescent="0.25">
      <c r="A5429" s="517" t="s">
        <v>1406</v>
      </c>
      <c r="B5429" s="519">
        <v>1</v>
      </c>
      <c r="C5429" s="519">
        <v>15900</v>
      </c>
      <c r="D5429" s="519"/>
      <c r="E5429" s="519">
        <v>1</v>
      </c>
      <c r="F5429" s="519">
        <v>5000</v>
      </c>
      <c r="G5429" s="519">
        <v>70</v>
      </c>
      <c r="H5429" s="240"/>
      <c r="I5429" s="240"/>
      <c r="J5429" s="117"/>
    </row>
    <row r="5430" spans="1:10" x14ac:dyDescent="0.25">
      <c r="A5430" s="517" t="s">
        <v>1203</v>
      </c>
      <c r="B5430" s="519">
        <v>1</v>
      </c>
      <c r="C5430" s="519">
        <v>23000</v>
      </c>
      <c r="D5430" s="519"/>
      <c r="E5430" s="519"/>
      <c r="F5430" s="519"/>
      <c r="G5430" s="519"/>
      <c r="H5430" s="240"/>
      <c r="I5430" s="240"/>
      <c r="J5430" s="117"/>
    </row>
    <row r="5431" spans="1:10" x14ac:dyDescent="0.25">
      <c r="A5431" s="517" t="s">
        <v>2111</v>
      </c>
      <c r="B5431" s="519">
        <v>1</v>
      </c>
      <c r="C5431" s="519"/>
      <c r="D5431" s="519">
        <v>14500</v>
      </c>
      <c r="E5431" s="519"/>
      <c r="F5431" s="519"/>
      <c r="G5431" s="519"/>
      <c r="H5431" s="240"/>
      <c r="I5431" s="240"/>
      <c r="J5431" s="117" t="s">
        <v>1157</v>
      </c>
    </row>
    <row r="5432" spans="1:10" x14ac:dyDescent="0.25">
      <c r="A5432" s="517"/>
      <c r="B5432" s="519"/>
      <c r="C5432" s="519"/>
      <c r="D5432" s="519"/>
      <c r="E5432" s="519"/>
      <c r="F5432" s="519"/>
      <c r="G5432" s="519"/>
      <c r="H5432" s="240"/>
      <c r="I5432" s="240"/>
      <c r="J5432" s="117"/>
    </row>
    <row r="5433" spans="1:10" x14ac:dyDescent="0.25">
      <c r="A5433" s="517"/>
      <c r="B5433" s="519"/>
      <c r="C5433" s="519"/>
      <c r="D5433" s="519"/>
      <c r="E5433" s="519"/>
      <c r="F5433" s="519"/>
      <c r="G5433" s="519"/>
      <c r="H5433" s="240"/>
      <c r="I5433" s="240"/>
      <c r="J5433" s="117"/>
    </row>
    <row r="5434" spans="1:10" x14ac:dyDescent="0.25">
      <c r="A5434" s="53" t="s">
        <v>2048</v>
      </c>
      <c r="B5434" s="198">
        <f>SUM(B5423:B5433)</f>
        <v>9</v>
      </c>
      <c r="C5434" s="198">
        <f>SUM(C5423:C5433)</f>
        <v>98000</v>
      </c>
      <c r="D5434" s="198">
        <f>SUM(D5423:D5433)</f>
        <v>46500</v>
      </c>
      <c r="E5434" s="198">
        <f>SUM(E5423:E5433)</f>
        <v>5</v>
      </c>
      <c r="F5434" s="198">
        <v>23000</v>
      </c>
      <c r="G5434" s="198"/>
      <c r="H5434" s="540">
        <f>SUM(H5423:H5433)</f>
        <v>0</v>
      </c>
      <c r="I5434" s="540"/>
      <c r="J5434" s="524">
        <f>SUM(J5423:J5433)</f>
        <v>0</v>
      </c>
    </row>
    <row r="5435" spans="1:10" x14ac:dyDescent="0.25">
      <c r="A5435" s="525"/>
      <c r="B5435" s="365"/>
      <c r="C5435" s="365"/>
      <c r="D5435" s="365"/>
      <c r="E5435" s="365"/>
      <c r="F5435" s="365"/>
      <c r="G5435" s="365"/>
      <c r="H5435" s="365"/>
      <c r="I5435" s="365"/>
      <c r="J5435" s="365"/>
    </row>
    <row r="5436" spans="1:10" x14ac:dyDescent="0.25">
      <c r="A5436" s="525"/>
      <c r="B5436" s="365"/>
      <c r="C5436" s="365"/>
      <c r="D5436" s="365"/>
      <c r="E5436" s="365"/>
      <c r="F5436" s="365"/>
      <c r="G5436" s="365"/>
      <c r="H5436" s="365"/>
      <c r="I5436" s="365"/>
      <c r="J5436" s="365"/>
    </row>
    <row r="5437" spans="1:10" x14ac:dyDescent="0.25">
      <c r="A5437" s="365"/>
      <c r="B5437" s="492" t="s">
        <v>1800</v>
      </c>
      <c r="C5437" s="2206" t="s">
        <v>2088</v>
      </c>
      <c r="D5437" s="2206"/>
      <c r="E5437" s="2206"/>
      <c r="F5437" s="493"/>
      <c r="G5437" s="493"/>
      <c r="H5437" s="493"/>
      <c r="I5437" s="493"/>
      <c r="J5437" s="493"/>
    </row>
    <row r="5439" spans="1:10" x14ac:dyDescent="0.25">
      <c r="F5439" s="336" t="s">
        <v>2137</v>
      </c>
    </row>
    <row r="5440" spans="1:10" ht="30" x14ac:dyDescent="0.25">
      <c r="A5440" s="198" t="s">
        <v>14</v>
      </c>
      <c r="B5440" s="198" t="s">
        <v>5</v>
      </c>
      <c r="C5440" s="198" t="s">
        <v>10</v>
      </c>
      <c r="D5440" s="198" t="s">
        <v>11</v>
      </c>
      <c r="E5440" s="198" t="s">
        <v>753</v>
      </c>
      <c r="F5440" s="198" t="s">
        <v>27</v>
      </c>
      <c r="G5440" s="198" t="s">
        <v>2013</v>
      </c>
      <c r="H5440" s="140" t="s">
        <v>33</v>
      </c>
      <c r="I5440" s="140" t="s">
        <v>2016</v>
      </c>
      <c r="J5440" s="198" t="s">
        <v>32</v>
      </c>
    </row>
    <row r="5441" spans="1:10" x14ac:dyDescent="0.25">
      <c r="A5441" s="517" t="s">
        <v>2112</v>
      </c>
      <c r="B5441" s="519">
        <v>1</v>
      </c>
      <c r="C5441" s="519"/>
      <c r="D5441" s="519"/>
      <c r="E5441" s="519"/>
      <c r="F5441" s="519"/>
      <c r="G5441" s="519"/>
      <c r="H5441" s="240"/>
      <c r="I5441" s="240"/>
      <c r="J5441" s="117" t="s">
        <v>2113</v>
      </c>
    </row>
    <row r="5442" spans="1:10" x14ac:dyDescent="0.25">
      <c r="A5442" s="517" t="s">
        <v>2114</v>
      </c>
      <c r="B5442" s="519">
        <v>1</v>
      </c>
      <c r="C5442" s="519">
        <v>27000</v>
      </c>
      <c r="D5442" s="519"/>
      <c r="E5442" s="519">
        <v>1</v>
      </c>
      <c r="F5442" s="519">
        <v>5000</v>
      </c>
      <c r="G5442" s="519">
        <v>70</v>
      </c>
      <c r="H5442" s="240"/>
      <c r="I5442" s="240"/>
      <c r="J5442" s="117"/>
    </row>
    <row r="5443" spans="1:10" x14ac:dyDescent="0.25">
      <c r="A5443" s="517" t="s">
        <v>2114</v>
      </c>
      <c r="B5443" s="519">
        <v>1</v>
      </c>
      <c r="C5443" s="519"/>
      <c r="D5443" s="519">
        <v>27500</v>
      </c>
      <c r="E5443" s="519">
        <v>1</v>
      </c>
      <c r="F5443" s="519">
        <v>4500</v>
      </c>
      <c r="G5443" s="519">
        <v>70</v>
      </c>
      <c r="H5443" s="240"/>
      <c r="I5443" s="240"/>
      <c r="J5443" s="117" t="s">
        <v>1045</v>
      </c>
    </row>
    <row r="5444" spans="1:10" x14ac:dyDescent="0.25">
      <c r="A5444" s="517" t="s">
        <v>2115</v>
      </c>
      <c r="B5444" s="519">
        <v>1</v>
      </c>
      <c r="C5444" s="519">
        <v>13000</v>
      </c>
      <c r="D5444" s="519"/>
      <c r="E5444" s="519">
        <v>1</v>
      </c>
      <c r="F5444" s="519">
        <v>4000</v>
      </c>
      <c r="G5444" s="519">
        <v>60</v>
      </c>
      <c r="H5444" s="240" t="s">
        <v>109</v>
      </c>
      <c r="I5444" s="240"/>
      <c r="J5444" s="117" t="s">
        <v>2138</v>
      </c>
    </row>
    <row r="5445" spans="1:10" x14ac:dyDescent="0.25">
      <c r="A5445" s="517" t="s">
        <v>2116</v>
      </c>
      <c r="B5445" s="519">
        <v>1</v>
      </c>
      <c r="C5445" s="519">
        <v>39000</v>
      </c>
      <c r="D5445" s="519"/>
      <c r="E5445" s="519">
        <v>1</v>
      </c>
      <c r="F5445" s="519">
        <v>5000</v>
      </c>
      <c r="G5445" s="519">
        <v>70</v>
      </c>
      <c r="H5445" s="240"/>
      <c r="I5445" s="240"/>
      <c r="J5445" s="117"/>
    </row>
    <row r="5446" spans="1:10" x14ac:dyDescent="0.25">
      <c r="A5446" s="517" t="s">
        <v>2117</v>
      </c>
      <c r="B5446" s="519">
        <v>1</v>
      </c>
      <c r="C5446" s="519">
        <v>17000</v>
      </c>
      <c r="D5446" s="519"/>
      <c r="E5446" s="519"/>
      <c r="F5446" s="519"/>
      <c r="G5446" s="519"/>
      <c r="H5446" s="240"/>
      <c r="I5446" s="240"/>
      <c r="J5446" s="117" t="s">
        <v>2118</v>
      </c>
    </row>
    <row r="5447" spans="1:10" x14ac:dyDescent="0.25">
      <c r="A5447" s="517" t="s">
        <v>2119</v>
      </c>
      <c r="B5447" s="519">
        <v>1</v>
      </c>
      <c r="C5447" s="519">
        <v>12100</v>
      </c>
      <c r="D5447" s="519"/>
      <c r="E5447" s="519">
        <v>1</v>
      </c>
      <c r="F5447" s="519">
        <v>4000</v>
      </c>
      <c r="G5447" s="519">
        <v>60</v>
      </c>
      <c r="H5447" s="240"/>
      <c r="I5447" s="240"/>
      <c r="J5447" s="117"/>
    </row>
    <row r="5448" spans="1:10" x14ac:dyDescent="0.25">
      <c r="A5448" s="517" t="s">
        <v>2120</v>
      </c>
      <c r="B5448" s="519">
        <v>2</v>
      </c>
      <c r="C5448" s="519">
        <v>82000</v>
      </c>
      <c r="D5448" s="519"/>
      <c r="E5448" s="519">
        <v>1</v>
      </c>
      <c r="F5448" s="519">
        <v>12000</v>
      </c>
      <c r="G5448" s="519">
        <v>190</v>
      </c>
      <c r="H5448" s="240"/>
      <c r="I5448" s="240"/>
      <c r="J5448" s="117"/>
    </row>
    <row r="5449" spans="1:10" x14ac:dyDescent="0.25">
      <c r="A5449" s="517" t="s">
        <v>2121</v>
      </c>
      <c r="B5449" s="519">
        <v>1</v>
      </c>
      <c r="C5449" s="519">
        <v>5000</v>
      </c>
      <c r="D5449" s="519"/>
      <c r="E5449" s="519"/>
      <c r="F5449" s="519"/>
      <c r="G5449" s="519"/>
      <c r="H5449" s="240"/>
      <c r="I5449" s="240"/>
      <c r="J5449" s="117"/>
    </row>
    <row r="5450" spans="1:10" x14ac:dyDescent="0.25">
      <c r="A5450" s="517" t="s">
        <v>2122</v>
      </c>
      <c r="B5450" s="519">
        <v>2</v>
      </c>
      <c r="C5450" s="519">
        <v>44000</v>
      </c>
      <c r="D5450" s="519"/>
      <c r="E5450" s="519"/>
      <c r="F5450" s="519"/>
      <c r="G5450" s="519"/>
      <c r="H5450" s="240"/>
      <c r="I5450" s="240"/>
      <c r="J5450" s="117" t="s">
        <v>2123</v>
      </c>
    </row>
    <row r="5451" spans="1:10" x14ac:dyDescent="0.25">
      <c r="A5451" s="517" t="s">
        <v>2124</v>
      </c>
      <c r="B5451" s="519">
        <v>1</v>
      </c>
      <c r="C5451" s="519">
        <v>28500</v>
      </c>
      <c r="D5451" s="519"/>
      <c r="E5451" s="519"/>
      <c r="F5451" s="519"/>
      <c r="G5451" s="519"/>
      <c r="H5451" s="240"/>
      <c r="I5451" s="240"/>
      <c r="J5451" s="117"/>
    </row>
    <row r="5452" spans="1:10" x14ac:dyDescent="0.25">
      <c r="A5452" s="517" t="s">
        <v>2125</v>
      </c>
      <c r="B5452" s="519">
        <v>1</v>
      </c>
      <c r="C5452" s="519">
        <v>13000</v>
      </c>
      <c r="D5452" s="519"/>
      <c r="E5452" s="519">
        <v>1</v>
      </c>
      <c r="F5452" s="519">
        <v>4000</v>
      </c>
      <c r="G5452" s="519">
        <v>60</v>
      </c>
      <c r="H5452" s="240"/>
      <c r="I5452" s="240"/>
      <c r="J5452" s="117"/>
    </row>
    <row r="5453" spans="1:10" x14ac:dyDescent="0.25">
      <c r="A5453" s="517" t="s">
        <v>2126</v>
      </c>
      <c r="B5453" s="519">
        <v>1</v>
      </c>
      <c r="C5453" s="519"/>
      <c r="D5453" s="519"/>
      <c r="E5453" s="519"/>
      <c r="F5453" s="519"/>
      <c r="G5453" s="519"/>
      <c r="H5453" s="240"/>
      <c r="I5453" s="240"/>
      <c r="J5453" s="117" t="s">
        <v>2127</v>
      </c>
    </row>
    <row r="5454" spans="1:10" x14ac:dyDescent="0.25">
      <c r="A5454" s="517" t="s">
        <v>2128</v>
      </c>
      <c r="B5454" s="519">
        <v>1</v>
      </c>
      <c r="C5454" s="519">
        <v>14000</v>
      </c>
      <c r="D5454" s="519"/>
      <c r="E5454" s="519"/>
      <c r="F5454" s="519"/>
      <c r="G5454" s="519"/>
      <c r="H5454" s="240"/>
      <c r="I5454" s="240"/>
      <c r="J5454" s="117"/>
    </row>
    <row r="5455" spans="1:10" x14ac:dyDescent="0.25">
      <c r="A5455" s="517" t="s">
        <v>2129</v>
      </c>
      <c r="B5455" s="519">
        <v>4</v>
      </c>
      <c r="C5455" s="519"/>
      <c r="D5455" s="519">
        <v>320000</v>
      </c>
      <c r="E5455" s="519"/>
      <c r="F5455" s="519"/>
      <c r="G5455" s="519"/>
      <c r="H5455" s="240"/>
      <c r="I5455" s="240"/>
      <c r="J5455" s="117" t="s">
        <v>2130</v>
      </c>
    </row>
    <row r="5456" spans="1:10" x14ac:dyDescent="0.25">
      <c r="A5456" s="517" t="s">
        <v>2131</v>
      </c>
      <c r="B5456" s="519">
        <v>2</v>
      </c>
      <c r="C5456" s="519"/>
      <c r="D5456" s="519">
        <v>38000</v>
      </c>
      <c r="E5456" s="519"/>
      <c r="F5456" s="519"/>
      <c r="G5456" s="519"/>
      <c r="H5456" s="240"/>
      <c r="I5456" s="240"/>
      <c r="J5456" s="117" t="s">
        <v>2130</v>
      </c>
    </row>
    <row r="5457" spans="1:10" x14ac:dyDescent="0.25">
      <c r="A5457" s="517" t="s">
        <v>2132</v>
      </c>
      <c r="B5457" s="519">
        <v>1</v>
      </c>
      <c r="C5457" s="519"/>
      <c r="D5457" s="519">
        <v>22500</v>
      </c>
      <c r="E5457" s="519"/>
      <c r="F5457" s="519"/>
      <c r="G5457" s="519"/>
      <c r="H5457" s="240"/>
      <c r="I5457" s="240"/>
      <c r="J5457" s="117" t="s">
        <v>1088</v>
      </c>
    </row>
    <row r="5458" spans="1:10" x14ac:dyDescent="0.25">
      <c r="A5458" s="517" t="s">
        <v>2133</v>
      </c>
      <c r="B5458" s="519">
        <v>1</v>
      </c>
      <c r="C5458" s="519"/>
      <c r="D5458" s="519">
        <v>20000</v>
      </c>
      <c r="E5458" s="519"/>
      <c r="F5458" s="519"/>
      <c r="G5458" s="519"/>
      <c r="H5458" s="240"/>
      <c r="I5458" s="240"/>
      <c r="J5458" s="117" t="s">
        <v>2134</v>
      </c>
    </row>
    <row r="5459" spans="1:10" x14ac:dyDescent="0.25">
      <c r="A5459" s="517" t="s">
        <v>2135</v>
      </c>
      <c r="B5459" s="519">
        <v>1</v>
      </c>
      <c r="C5459" s="519"/>
      <c r="D5459" s="519">
        <v>38000</v>
      </c>
      <c r="E5459" s="519"/>
      <c r="F5459" s="519"/>
      <c r="G5459" s="519"/>
      <c r="H5459" s="240"/>
      <c r="I5459" s="240"/>
      <c r="J5459" s="117" t="s">
        <v>1088</v>
      </c>
    </row>
    <row r="5460" spans="1:10" x14ac:dyDescent="0.25">
      <c r="A5460" s="517" t="s">
        <v>2136</v>
      </c>
      <c r="B5460" s="519">
        <v>1</v>
      </c>
      <c r="C5460" s="519">
        <v>12000</v>
      </c>
      <c r="D5460" s="519"/>
      <c r="E5460" s="519">
        <v>1</v>
      </c>
      <c r="F5460" s="519">
        <v>4000</v>
      </c>
      <c r="G5460" s="519">
        <v>60</v>
      </c>
      <c r="H5460" s="240"/>
      <c r="I5460" s="240"/>
      <c r="J5460" s="117"/>
    </row>
    <row r="5461" spans="1:10" x14ac:dyDescent="0.25">
      <c r="A5461" s="517"/>
      <c r="B5461" s="519"/>
      <c r="C5461" s="519"/>
      <c r="D5461" s="519"/>
      <c r="E5461" s="519"/>
      <c r="F5461" s="519"/>
      <c r="G5461" s="519"/>
      <c r="H5461" s="240">
        <v>1</v>
      </c>
      <c r="I5461" s="240">
        <v>60</v>
      </c>
      <c r="J5461" s="117">
        <v>4000</v>
      </c>
    </row>
    <row r="5462" spans="1:10" x14ac:dyDescent="0.25">
      <c r="A5462" s="517"/>
      <c r="B5462" s="519"/>
      <c r="C5462" s="519"/>
      <c r="D5462" s="519"/>
      <c r="E5462" s="519"/>
      <c r="F5462" s="519"/>
      <c r="G5462" s="519"/>
      <c r="H5462" s="240">
        <v>1</v>
      </c>
      <c r="I5462" s="240">
        <v>45</v>
      </c>
      <c r="J5462" s="117">
        <v>3000</v>
      </c>
    </row>
    <row r="5463" spans="1:10" x14ac:dyDescent="0.25">
      <c r="A5463" s="517"/>
      <c r="B5463" s="519"/>
      <c r="C5463" s="519"/>
      <c r="D5463" s="519"/>
      <c r="E5463" s="519"/>
      <c r="F5463" s="519"/>
      <c r="G5463" s="519"/>
      <c r="H5463" s="240">
        <v>1</v>
      </c>
      <c r="I5463" s="240">
        <v>35</v>
      </c>
      <c r="J5463" s="117">
        <v>2500</v>
      </c>
    </row>
    <row r="5464" spans="1:10" x14ac:dyDescent="0.25">
      <c r="A5464" s="517"/>
      <c r="B5464" s="519"/>
      <c r="C5464" s="519"/>
      <c r="D5464" s="519"/>
      <c r="E5464" s="519"/>
      <c r="F5464" s="519"/>
      <c r="G5464" s="519"/>
      <c r="H5464" s="240">
        <v>1</v>
      </c>
      <c r="I5464" s="240" t="s">
        <v>2139</v>
      </c>
      <c r="J5464" s="117">
        <v>500</v>
      </c>
    </row>
    <row r="5465" spans="1:10" x14ac:dyDescent="0.25">
      <c r="A5465" s="53" t="s">
        <v>2048</v>
      </c>
      <c r="B5465" s="198">
        <f>SUM(B5441:B5464)</f>
        <v>26</v>
      </c>
      <c r="C5465" s="198">
        <f>SUM(C5441:C5464)</f>
        <v>306600</v>
      </c>
      <c r="D5465" s="198">
        <f>SUM(D5441:D5464)</f>
        <v>466000</v>
      </c>
      <c r="E5465" s="198">
        <f>SUM(E5441:E5464)</f>
        <v>8</v>
      </c>
      <c r="F5465" s="198">
        <v>42500</v>
      </c>
      <c r="G5465" s="198"/>
      <c r="H5465" s="540">
        <v>4</v>
      </c>
      <c r="I5465" s="540"/>
      <c r="J5465" s="524">
        <f>SUM(J5441:J5461)</f>
        <v>4000</v>
      </c>
    </row>
    <row r="5466" spans="1:10" x14ac:dyDescent="0.25">
      <c r="A5466" s="525"/>
      <c r="B5466" s="365"/>
      <c r="C5466" s="365"/>
      <c r="D5466" s="365"/>
      <c r="E5466" s="365"/>
      <c r="F5466" s="365"/>
      <c r="G5466" s="365"/>
      <c r="H5466" s="365"/>
      <c r="I5466" s="365"/>
      <c r="J5466" s="365"/>
    </row>
    <row r="5467" spans="1:10" x14ac:dyDescent="0.25">
      <c r="A5467" s="525"/>
      <c r="B5467" s="365"/>
      <c r="C5467" s="365"/>
      <c r="D5467" s="365"/>
      <c r="E5467" s="365"/>
      <c r="F5467" s="365"/>
      <c r="G5467" s="365"/>
      <c r="H5467" s="365"/>
      <c r="I5467" s="365"/>
      <c r="J5467" s="365"/>
    </row>
    <row r="5468" spans="1:10" x14ac:dyDescent="0.25">
      <c r="A5468" s="365"/>
      <c r="B5468" s="492" t="s">
        <v>1800</v>
      </c>
      <c r="C5468" s="2206" t="s">
        <v>2088</v>
      </c>
      <c r="D5468" s="2206"/>
      <c r="E5468" s="2206"/>
      <c r="F5468" s="493"/>
      <c r="G5468" s="493"/>
      <c r="H5468" s="493"/>
      <c r="I5468" s="493"/>
      <c r="J5468" s="493"/>
    </row>
    <row r="5472" spans="1:10" x14ac:dyDescent="0.25">
      <c r="F5472" s="336" t="s">
        <v>2140</v>
      </c>
    </row>
    <row r="5473" spans="1:10" ht="30" x14ac:dyDescent="0.25">
      <c r="A5473" s="198" t="s">
        <v>14</v>
      </c>
      <c r="B5473" s="198" t="s">
        <v>5</v>
      </c>
      <c r="C5473" s="198" t="s">
        <v>10</v>
      </c>
      <c r="D5473" s="198" t="s">
        <v>11</v>
      </c>
      <c r="E5473" s="198" t="s">
        <v>753</v>
      </c>
      <c r="F5473" s="198" t="s">
        <v>27</v>
      </c>
      <c r="G5473" s="198" t="s">
        <v>2013</v>
      </c>
      <c r="H5473" s="140" t="s">
        <v>33</v>
      </c>
      <c r="I5473" s="140" t="s">
        <v>2016</v>
      </c>
      <c r="J5473" s="198" t="s">
        <v>32</v>
      </c>
    </row>
    <row r="5474" spans="1:10" x14ac:dyDescent="0.25">
      <c r="A5474" s="517" t="s">
        <v>1761</v>
      </c>
      <c r="B5474" s="519">
        <v>1</v>
      </c>
      <c r="C5474" s="519">
        <v>19500</v>
      </c>
      <c r="D5474" s="519"/>
      <c r="E5474" s="519">
        <v>2</v>
      </c>
      <c r="F5474" s="519">
        <v>9000</v>
      </c>
      <c r="G5474" s="519" t="s">
        <v>2018</v>
      </c>
      <c r="H5474" s="240" t="s">
        <v>109</v>
      </c>
      <c r="I5474" s="240"/>
      <c r="J5474" s="117">
        <v>2800</v>
      </c>
    </row>
    <row r="5475" spans="1:10" x14ac:dyDescent="0.25">
      <c r="A5475" s="517" t="s">
        <v>2141</v>
      </c>
      <c r="B5475" s="519">
        <v>1</v>
      </c>
      <c r="C5475" s="519">
        <v>19500</v>
      </c>
      <c r="D5475" s="519"/>
      <c r="E5475" s="519">
        <v>1</v>
      </c>
      <c r="F5475" s="519">
        <v>3500</v>
      </c>
      <c r="G5475" s="519">
        <v>50</v>
      </c>
      <c r="H5475" s="240">
        <v>1</v>
      </c>
      <c r="I5475" s="240">
        <v>60</v>
      </c>
      <c r="J5475" s="117">
        <v>4000</v>
      </c>
    </row>
    <row r="5476" spans="1:10" x14ac:dyDescent="0.25">
      <c r="A5476" s="517" t="s">
        <v>1203</v>
      </c>
      <c r="B5476" s="519">
        <v>1</v>
      </c>
      <c r="C5476" s="519"/>
      <c r="D5476" s="519">
        <v>19000</v>
      </c>
      <c r="E5476" s="519">
        <v>1</v>
      </c>
      <c r="F5476" s="519">
        <v>4000</v>
      </c>
      <c r="G5476" s="519">
        <v>60</v>
      </c>
      <c r="H5476" s="240"/>
      <c r="I5476" s="240"/>
      <c r="J5476" s="117" t="s">
        <v>2142</v>
      </c>
    </row>
    <row r="5477" spans="1:10" x14ac:dyDescent="0.25">
      <c r="A5477" s="517" t="s">
        <v>1660</v>
      </c>
      <c r="B5477" s="519">
        <v>1</v>
      </c>
      <c r="C5477" s="519"/>
      <c r="D5477" s="519">
        <v>11000</v>
      </c>
      <c r="E5477" s="519">
        <v>1</v>
      </c>
      <c r="F5477" s="519">
        <v>4000</v>
      </c>
      <c r="G5477" s="519">
        <v>60</v>
      </c>
      <c r="H5477" s="240"/>
      <c r="I5477" s="240"/>
      <c r="J5477" s="117" t="s">
        <v>2142</v>
      </c>
    </row>
    <row r="5478" spans="1:10" x14ac:dyDescent="0.25">
      <c r="A5478" s="517" t="s">
        <v>1662</v>
      </c>
      <c r="B5478" s="519">
        <v>1</v>
      </c>
      <c r="C5478" s="519"/>
      <c r="D5478" s="519">
        <v>28000</v>
      </c>
      <c r="E5478" s="519">
        <v>1</v>
      </c>
      <c r="F5478" s="519">
        <v>5000</v>
      </c>
      <c r="G5478" s="519">
        <v>100</v>
      </c>
      <c r="H5478" s="240"/>
      <c r="I5478" s="240"/>
      <c r="J5478" s="117" t="s">
        <v>2143</v>
      </c>
    </row>
    <row r="5479" spans="1:10" x14ac:dyDescent="0.25">
      <c r="A5479" s="517" t="s">
        <v>1490</v>
      </c>
      <c r="B5479" s="519">
        <v>1</v>
      </c>
      <c r="C5479" s="519"/>
      <c r="D5479" s="519">
        <v>23000</v>
      </c>
      <c r="E5479" s="519">
        <v>1</v>
      </c>
      <c r="F5479" s="519">
        <v>4000</v>
      </c>
      <c r="G5479" s="519">
        <v>60</v>
      </c>
      <c r="H5479" s="240"/>
      <c r="I5479" s="240"/>
      <c r="J5479" s="117" t="s">
        <v>2144</v>
      </c>
    </row>
    <row r="5480" spans="1:10" x14ac:dyDescent="0.25">
      <c r="A5480" s="517" t="s">
        <v>2145</v>
      </c>
      <c r="B5480" s="519">
        <v>1</v>
      </c>
      <c r="C5480" s="519"/>
      <c r="D5480" s="519">
        <v>38000</v>
      </c>
      <c r="E5480" s="519"/>
      <c r="F5480" s="519"/>
      <c r="G5480" s="519"/>
      <c r="H5480" s="240"/>
      <c r="I5480" s="240"/>
      <c r="J5480" s="117" t="s">
        <v>1088</v>
      </c>
    </row>
    <row r="5481" spans="1:10" x14ac:dyDescent="0.25">
      <c r="A5481" s="517" t="s">
        <v>2146</v>
      </c>
      <c r="B5481" s="519">
        <v>1</v>
      </c>
      <c r="C5481" s="519">
        <v>12000</v>
      </c>
      <c r="D5481" s="519"/>
      <c r="E5481" s="519">
        <v>1</v>
      </c>
      <c r="F5481" s="519">
        <v>4000</v>
      </c>
      <c r="G5481" s="519">
        <v>60</v>
      </c>
      <c r="H5481" s="240"/>
      <c r="I5481" s="240"/>
      <c r="J5481" s="117"/>
    </row>
    <row r="5482" spans="1:10" x14ac:dyDescent="0.25">
      <c r="A5482" s="517" t="s">
        <v>1726</v>
      </c>
      <c r="B5482" s="519">
        <v>1</v>
      </c>
      <c r="C5482" s="519">
        <v>28500</v>
      </c>
      <c r="D5482" s="519"/>
      <c r="E5482" s="519">
        <v>1</v>
      </c>
      <c r="F5482" s="519">
        <v>6000</v>
      </c>
      <c r="G5482" s="519">
        <v>100</v>
      </c>
      <c r="H5482" s="240"/>
      <c r="I5482" s="240"/>
      <c r="J5482" s="117"/>
    </row>
    <row r="5483" spans="1:10" x14ac:dyDescent="0.25">
      <c r="A5483" s="517" t="s">
        <v>1123</v>
      </c>
      <c r="B5483" s="519">
        <v>1</v>
      </c>
      <c r="C5483" s="519"/>
      <c r="D5483" s="519"/>
      <c r="E5483" s="519"/>
      <c r="F5483" s="519"/>
      <c r="G5483" s="519"/>
      <c r="H5483" s="240"/>
      <c r="I5483" s="240"/>
      <c r="J5483" s="117" t="s">
        <v>2147</v>
      </c>
    </row>
    <row r="5484" spans="1:10" x14ac:dyDescent="0.25">
      <c r="A5484" s="517" t="s">
        <v>1559</v>
      </c>
      <c r="B5484" s="519">
        <v>1</v>
      </c>
      <c r="C5484" s="519">
        <v>11000</v>
      </c>
      <c r="D5484" s="519"/>
      <c r="E5484" s="519">
        <v>2</v>
      </c>
      <c r="F5484" s="519">
        <v>10000</v>
      </c>
      <c r="G5484" s="519" t="s">
        <v>1099</v>
      </c>
      <c r="H5484" s="240"/>
      <c r="I5484" s="240"/>
      <c r="J5484" s="117" t="s">
        <v>2149</v>
      </c>
    </row>
    <row r="5485" spans="1:10" x14ac:dyDescent="0.25">
      <c r="A5485" s="517" t="s">
        <v>1446</v>
      </c>
      <c r="B5485" s="519">
        <v>1</v>
      </c>
      <c r="C5485" s="519">
        <v>16000</v>
      </c>
      <c r="D5485" s="519"/>
      <c r="E5485" s="519">
        <v>1</v>
      </c>
      <c r="F5485" s="519">
        <v>4000</v>
      </c>
      <c r="G5485" s="519">
        <v>60</v>
      </c>
      <c r="H5485" s="240"/>
      <c r="I5485" s="240"/>
      <c r="J5485" s="117"/>
    </row>
    <row r="5486" spans="1:10" x14ac:dyDescent="0.25">
      <c r="A5486" s="517" t="s">
        <v>1471</v>
      </c>
      <c r="B5486" s="519">
        <v>1</v>
      </c>
      <c r="C5486" s="519">
        <v>15000</v>
      </c>
      <c r="D5486" s="519"/>
      <c r="E5486" s="519"/>
      <c r="F5486" s="519"/>
      <c r="G5486" s="519"/>
      <c r="H5486" s="240"/>
      <c r="I5486" s="240"/>
      <c r="J5486" s="117"/>
    </row>
    <row r="5487" spans="1:10" x14ac:dyDescent="0.25">
      <c r="A5487" s="517" t="s">
        <v>1301</v>
      </c>
      <c r="B5487" s="519">
        <v>1</v>
      </c>
      <c r="C5487" s="519">
        <v>25000</v>
      </c>
      <c r="D5487" s="519"/>
      <c r="E5487" s="519">
        <v>2</v>
      </c>
      <c r="F5487" s="519">
        <v>10000</v>
      </c>
      <c r="G5487" s="519" t="s">
        <v>2148</v>
      </c>
      <c r="H5487" s="240"/>
      <c r="I5487" s="240"/>
      <c r="J5487" s="117"/>
    </row>
    <row r="5488" spans="1:10" x14ac:dyDescent="0.25">
      <c r="A5488" s="517" t="s">
        <v>1474</v>
      </c>
      <c r="B5488" s="519">
        <v>1</v>
      </c>
      <c r="C5488" s="519"/>
      <c r="D5488" s="519">
        <v>34500</v>
      </c>
      <c r="E5488" s="519"/>
      <c r="F5488" s="519"/>
      <c r="G5488" s="519"/>
      <c r="H5488" s="240"/>
      <c r="I5488" s="240"/>
      <c r="J5488" s="117" t="s">
        <v>1157</v>
      </c>
    </row>
    <row r="5489" spans="1:10" x14ac:dyDescent="0.25">
      <c r="A5489" s="517" t="s">
        <v>1196</v>
      </c>
      <c r="B5489" s="519">
        <v>1</v>
      </c>
      <c r="C5489" s="519">
        <v>16100</v>
      </c>
      <c r="D5489" s="519"/>
      <c r="E5489" s="519"/>
      <c r="F5489" s="519"/>
      <c r="G5489" s="519"/>
      <c r="H5489" s="240"/>
      <c r="I5489" s="240"/>
      <c r="J5489" s="117"/>
    </row>
    <row r="5490" spans="1:10" x14ac:dyDescent="0.25">
      <c r="A5490" s="517"/>
      <c r="B5490" s="519"/>
      <c r="C5490" s="519"/>
      <c r="D5490" s="519"/>
      <c r="E5490" s="519"/>
      <c r="F5490" s="519"/>
      <c r="G5490" s="519"/>
      <c r="H5490" s="240"/>
      <c r="I5490" s="240"/>
      <c r="J5490" s="117"/>
    </row>
    <row r="5491" spans="1:10" x14ac:dyDescent="0.25">
      <c r="A5491" s="53" t="s">
        <v>2048</v>
      </c>
      <c r="B5491" s="198">
        <f>SUM(B5474:B5490)</f>
        <v>16</v>
      </c>
      <c r="C5491" s="198">
        <f>SUM(C5474:C5490)</f>
        <v>162600</v>
      </c>
      <c r="D5491" s="198">
        <f>SUM(D5474:D5490)</f>
        <v>153500</v>
      </c>
      <c r="E5491" s="198">
        <f>SUM(E5474:E5490)</f>
        <v>14</v>
      </c>
      <c r="F5491" s="198">
        <v>63500</v>
      </c>
      <c r="G5491" s="198"/>
      <c r="H5491" s="540"/>
      <c r="I5491" s="540"/>
      <c r="J5491" s="524">
        <v>56800</v>
      </c>
    </row>
    <row r="5492" spans="1:10" x14ac:dyDescent="0.25">
      <c r="A5492" s="525"/>
      <c r="B5492" s="365"/>
      <c r="C5492" s="365"/>
      <c r="D5492" s="365"/>
      <c r="E5492" s="365"/>
      <c r="F5492" s="365"/>
      <c r="G5492" s="365"/>
      <c r="H5492" s="365"/>
      <c r="I5492" s="365"/>
      <c r="J5492" s="365"/>
    </row>
    <row r="5493" spans="1:10" x14ac:dyDescent="0.25">
      <c r="A5493" s="525"/>
      <c r="B5493" s="365"/>
      <c r="C5493" s="365"/>
      <c r="D5493" s="365"/>
      <c r="E5493" s="365"/>
      <c r="F5493" s="365"/>
      <c r="G5493" s="365"/>
      <c r="H5493" s="365"/>
      <c r="I5493" s="365"/>
      <c r="J5493" s="365"/>
    </row>
    <row r="5494" spans="1:10" x14ac:dyDescent="0.25">
      <c r="A5494" s="365"/>
      <c r="B5494" s="492" t="s">
        <v>1800</v>
      </c>
      <c r="C5494" s="2206" t="s">
        <v>2088</v>
      </c>
      <c r="D5494" s="2206"/>
      <c r="E5494" s="2206"/>
      <c r="F5494" s="493"/>
      <c r="G5494" s="493"/>
      <c r="H5494" s="493"/>
      <c r="I5494" s="493"/>
      <c r="J5494" s="493"/>
    </row>
    <row r="5500" spans="1:10" x14ac:dyDescent="0.25">
      <c r="F5500" s="336" t="s">
        <v>2150</v>
      </c>
    </row>
    <row r="5501" spans="1:10" ht="30" x14ac:dyDescent="0.25">
      <c r="A5501" s="198" t="s">
        <v>14</v>
      </c>
      <c r="B5501" s="198" t="s">
        <v>5</v>
      </c>
      <c r="C5501" s="198" t="s">
        <v>10</v>
      </c>
      <c r="D5501" s="198" t="s">
        <v>11</v>
      </c>
      <c r="E5501" s="198" t="s">
        <v>753</v>
      </c>
      <c r="F5501" s="198" t="s">
        <v>27</v>
      </c>
      <c r="G5501" s="198" t="s">
        <v>2013</v>
      </c>
      <c r="H5501" s="140" t="s">
        <v>33</v>
      </c>
      <c r="I5501" s="140" t="s">
        <v>2016</v>
      </c>
      <c r="J5501" s="198" t="s">
        <v>32</v>
      </c>
    </row>
    <row r="5502" spans="1:10" x14ac:dyDescent="0.25">
      <c r="A5502" s="517" t="s">
        <v>1424</v>
      </c>
      <c r="B5502" s="519">
        <v>1</v>
      </c>
      <c r="C5502" s="519">
        <v>32000</v>
      </c>
      <c r="D5502" s="519"/>
      <c r="E5502" s="519"/>
      <c r="F5502" s="519"/>
      <c r="G5502" s="519"/>
      <c r="H5502" s="240">
        <v>1</v>
      </c>
      <c r="I5502" s="240">
        <v>45</v>
      </c>
      <c r="J5502" s="117">
        <v>3000</v>
      </c>
    </row>
    <row r="5503" spans="1:10" x14ac:dyDescent="0.25">
      <c r="A5503" s="517" t="s">
        <v>1919</v>
      </c>
      <c r="B5503" s="519">
        <v>1</v>
      </c>
      <c r="C5503" s="519">
        <v>15000</v>
      </c>
      <c r="D5503" s="519"/>
      <c r="E5503" s="519"/>
      <c r="F5503" s="519"/>
      <c r="G5503" s="519"/>
      <c r="H5503" s="240">
        <v>1</v>
      </c>
      <c r="I5503" s="240">
        <v>60</v>
      </c>
      <c r="J5503" s="117">
        <v>4000</v>
      </c>
    </row>
    <row r="5504" spans="1:10" x14ac:dyDescent="0.25">
      <c r="A5504" s="517" t="s">
        <v>2151</v>
      </c>
      <c r="B5504" s="519">
        <v>1</v>
      </c>
      <c r="C5504" s="519"/>
      <c r="D5504" s="519"/>
      <c r="E5504" s="519"/>
      <c r="F5504" s="519"/>
      <c r="G5504" s="519"/>
      <c r="H5504" s="240"/>
      <c r="I5504" s="240"/>
      <c r="J5504" s="117" t="s">
        <v>2152</v>
      </c>
    </row>
    <row r="5505" spans="1:10" x14ac:dyDescent="0.25">
      <c r="A5505" s="517" t="s">
        <v>300</v>
      </c>
      <c r="B5505" s="519">
        <v>2</v>
      </c>
      <c r="C5505" s="519">
        <v>100000</v>
      </c>
      <c r="D5505" s="519"/>
      <c r="E5505" s="519"/>
      <c r="F5505" s="519"/>
      <c r="G5505" s="519"/>
      <c r="H5505" s="240">
        <v>1</v>
      </c>
      <c r="I5505" s="240">
        <v>60</v>
      </c>
      <c r="J5505" s="117">
        <v>4000</v>
      </c>
    </row>
    <row r="5506" spans="1:10" x14ac:dyDescent="0.25">
      <c r="A5506" s="517" t="s">
        <v>1297</v>
      </c>
      <c r="B5506" s="519">
        <v>1</v>
      </c>
      <c r="C5506" s="519">
        <v>3800</v>
      </c>
      <c r="D5506" s="519"/>
      <c r="E5506" s="519">
        <v>2</v>
      </c>
      <c r="F5506" s="519">
        <v>10000</v>
      </c>
      <c r="G5506" s="519" t="s">
        <v>2153</v>
      </c>
      <c r="H5506" s="240">
        <v>1</v>
      </c>
      <c r="I5506" s="240">
        <v>75</v>
      </c>
      <c r="J5506" s="117">
        <v>5000</v>
      </c>
    </row>
    <row r="5507" spans="1:10" x14ac:dyDescent="0.25">
      <c r="A5507" s="517" t="s">
        <v>1490</v>
      </c>
      <c r="B5507" s="519">
        <v>1</v>
      </c>
      <c r="C5507" s="519">
        <v>22000</v>
      </c>
      <c r="D5507" s="519"/>
      <c r="E5507" s="519">
        <v>1</v>
      </c>
      <c r="F5507" s="519">
        <v>5000</v>
      </c>
      <c r="G5507" s="519">
        <v>70</v>
      </c>
      <c r="H5507" s="240" t="s">
        <v>109</v>
      </c>
      <c r="I5507" s="240"/>
      <c r="J5507" s="117">
        <v>3500</v>
      </c>
    </row>
    <row r="5508" spans="1:10" x14ac:dyDescent="0.25">
      <c r="A5508" s="517" t="s">
        <v>1660</v>
      </c>
      <c r="B5508" s="519">
        <v>1</v>
      </c>
      <c r="C5508" s="519">
        <v>11000</v>
      </c>
      <c r="D5508" s="519"/>
      <c r="E5508" s="519">
        <v>1</v>
      </c>
      <c r="F5508" s="519">
        <v>4000</v>
      </c>
      <c r="G5508" s="519">
        <v>60</v>
      </c>
      <c r="H5508" s="240"/>
      <c r="I5508" s="240"/>
      <c r="J5508" s="117"/>
    </row>
    <row r="5509" spans="1:10" x14ac:dyDescent="0.25">
      <c r="A5509" s="517" t="s">
        <v>1342</v>
      </c>
      <c r="B5509" s="519">
        <v>1</v>
      </c>
      <c r="C5509" s="519">
        <v>9800</v>
      </c>
      <c r="D5509" s="519"/>
      <c r="E5509" s="519">
        <v>1</v>
      </c>
      <c r="F5509" s="519">
        <v>4000</v>
      </c>
      <c r="G5509" s="519">
        <v>60</v>
      </c>
      <c r="H5509" s="240"/>
      <c r="I5509" s="240"/>
      <c r="J5509" s="117"/>
    </row>
    <row r="5510" spans="1:10" x14ac:dyDescent="0.25">
      <c r="A5510" s="517" t="s">
        <v>2154</v>
      </c>
      <c r="B5510" s="519">
        <v>1</v>
      </c>
      <c r="C5510" s="519">
        <v>32000</v>
      </c>
      <c r="D5510" s="519"/>
      <c r="E5510" s="519">
        <v>1</v>
      </c>
      <c r="F5510" s="519">
        <v>6000</v>
      </c>
      <c r="G5510" s="519">
        <v>100</v>
      </c>
      <c r="H5510" s="240"/>
      <c r="I5510" s="240"/>
      <c r="J5510" s="117"/>
    </row>
    <row r="5511" spans="1:10" x14ac:dyDescent="0.25">
      <c r="A5511" s="517" t="s">
        <v>1403</v>
      </c>
      <c r="B5511" s="519">
        <v>1</v>
      </c>
      <c r="C5511" s="519"/>
      <c r="D5511" s="519"/>
      <c r="E5511" s="519"/>
      <c r="F5511" s="519"/>
      <c r="G5511" s="519"/>
      <c r="H5511" s="240"/>
      <c r="I5511" s="240"/>
      <c r="J5511" s="117" t="s">
        <v>2155</v>
      </c>
    </row>
    <row r="5512" spans="1:10" x14ac:dyDescent="0.25">
      <c r="A5512" s="517" t="s">
        <v>1424</v>
      </c>
      <c r="B5512" s="519">
        <v>1</v>
      </c>
      <c r="C5512" s="519">
        <v>27000</v>
      </c>
      <c r="D5512" s="519"/>
      <c r="E5512" s="519">
        <v>1</v>
      </c>
      <c r="F5512" s="519">
        <v>5000</v>
      </c>
      <c r="G5512" s="519">
        <v>70</v>
      </c>
      <c r="H5512" s="240"/>
      <c r="I5512" s="240"/>
      <c r="J5512" s="117"/>
    </row>
    <row r="5513" spans="1:10" x14ac:dyDescent="0.25">
      <c r="A5513" s="517" t="s">
        <v>1444</v>
      </c>
      <c r="B5513" s="519">
        <v>1</v>
      </c>
      <c r="C5513" s="519"/>
      <c r="D5513" s="519">
        <v>24000</v>
      </c>
      <c r="E5513" s="519"/>
      <c r="F5513" s="519"/>
      <c r="G5513" s="519"/>
      <c r="H5513" s="240"/>
      <c r="I5513" s="240"/>
      <c r="J5513" s="117" t="s">
        <v>2156</v>
      </c>
    </row>
    <row r="5514" spans="1:10" x14ac:dyDescent="0.25">
      <c r="A5514" s="517" t="s">
        <v>1934</v>
      </c>
      <c r="B5514" s="519">
        <v>1</v>
      </c>
      <c r="C5514" s="519">
        <v>13800</v>
      </c>
      <c r="D5514" s="519"/>
      <c r="E5514" s="519">
        <v>1</v>
      </c>
      <c r="F5514" s="519">
        <v>5000</v>
      </c>
      <c r="G5514" s="519">
        <v>70</v>
      </c>
      <c r="H5514" s="240"/>
      <c r="I5514" s="240"/>
      <c r="J5514" s="117"/>
    </row>
    <row r="5515" spans="1:10" x14ac:dyDescent="0.25">
      <c r="A5515" s="517" t="s">
        <v>2157</v>
      </c>
      <c r="B5515" s="519">
        <v>1</v>
      </c>
      <c r="C5515" s="519">
        <v>32000</v>
      </c>
      <c r="D5515" s="519"/>
      <c r="E5515" s="519">
        <v>1</v>
      </c>
      <c r="F5515" s="519">
        <v>6000</v>
      </c>
      <c r="G5515" s="519">
        <v>100</v>
      </c>
      <c r="H5515" s="240"/>
      <c r="I5515" s="240"/>
      <c r="J5515" s="117"/>
    </row>
    <row r="5516" spans="1:10" x14ac:dyDescent="0.25">
      <c r="A5516" s="517" t="s">
        <v>2158</v>
      </c>
      <c r="B5516" s="519">
        <v>1</v>
      </c>
      <c r="C5516" s="519"/>
      <c r="D5516" s="519">
        <v>13000</v>
      </c>
      <c r="E5516" s="519">
        <v>1</v>
      </c>
      <c r="F5516" s="519">
        <v>2000</v>
      </c>
      <c r="G5516" s="519">
        <v>30</v>
      </c>
      <c r="H5516" s="240"/>
      <c r="I5516" s="240"/>
      <c r="J5516" s="117" t="s">
        <v>1157</v>
      </c>
    </row>
    <row r="5517" spans="1:10" x14ac:dyDescent="0.25">
      <c r="A5517" s="517"/>
      <c r="B5517" s="519"/>
      <c r="C5517" s="519"/>
      <c r="D5517" s="519"/>
      <c r="E5517" s="519"/>
      <c r="F5517" s="519"/>
      <c r="G5517" s="519"/>
      <c r="H5517" s="240"/>
      <c r="I5517" s="240"/>
      <c r="J5517" s="117"/>
    </row>
    <row r="5518" spans="1:10" x14ac:dyDescent="0.25">
      <c r="A5518" s="517"/>
      <c r="B5518" s="519"/>
      <c r="C5518" s="519"/>
      <c r="D5518" s="519"/>
      <c r="E5518" s="519"/>
      <c r="F5518" s="519"/>
      <c r="G5518" s="519"/>
      <c r="H5518" s="240"/>
      <c r="I5518" s="240"/>
      <c r="J5518" s="117"/>
    </row>
    <row r="5519" spans="1:10" x14ac:dyDescent="0.25">
      <c r="A5519" s="53" t="s">
        <v>2048</v>
      </c>
      <c r="B5519" s="198">
        <f>SUM(B5502:B5518)</f>
        <v>16</v>
      </c>
      <c r="C5519" s="198">
        <f>SUM(C5502:C5518)</f>
        <v>298400</v>
      </c>
      <c r="D5519" s="198">
        <f>SUM(D5502:D5518)</f>
        <v>37000</v>
      </c>
      <c r="E5519" s="198">
        <f>SUM(E5502:E5518)</f>
        <v>10</v>
      </c>
      <c r="F5519" s="198">
        <v>47000</v>
      </c>
      <c r="G5519" s="198"/>
      <c r="H5519" s="540">
        <v>4</v>
      </c>
      <c r="I5519" s="540"/>
      <c r="J5519" s="524">
        <v>19500</v>
      </c>
    </row>
    <row r="5520" spans="1:10" x14ac:dyDescent="0.25">
      <c r="A5520" s="525"/>
      <c r="B5520" s="365"/>
      <c r="C5520" s="365"/>
      <c r="D5520" s="365"/>
      <c r="E5520" s="365"/>
      <c r="F5520" s="365"/>
      <c r="G5520" s="365"/>
      <c r="H5520" s="365"/>
      <c r="I5520" s="365"/>
      <c r="J5520" s="365"/>
    </row>
    <row r="5521" spans="1:10" x14ac:dyDescent="0.25">
      <c r="A5521" s="525"/>
      <c r="B5521" s="365"/>
      <c r="C5521" s="365"/>
      <c r="D5521" s="365"/>
      <c r="E5521" s="365"/>
      <c r="F5521" s="365"/>
      <c r="G5521" s="365"/>
      <c r="H5521" s="365"/>
      <c r="I5521" s="365"/>
      <c r="J5521" s="365"/>
    </row>
    <row r="5522" spans="1:10" x14ac:dyDescent="0.25">
      <c r="A5522" s="365"/>
      <c r="B5522" s="492" t="s">
        <v>1800</v>
      </c>
      <c r="C5522" s="2206" t="s">
        <v>2088</v>
      </c>
      <c r="D5522" s="2206"/>
      <c r="E5522" s="2206"/>
      <c r="F5522" s="493"/>
      <c r="G5522" s="493"/>
      <c r="H5522" s="493"/>
      <c r="I5522" s="493"/>
      <c r="J5522" s="493"/>
    </row>
    <row r="5527" spans="1:10" x14ac:dyDescent="0.25">
      <c r="F5527" s="336" t="s">
        <v>2159</v>
      </c>
    </row>
    <row r="5528" spans="1:10" ht="30" x14ac:dyDescent="0.25">
      <c r="A5528" s="198" t="s">
        <v>14</v>
      </c>
      <c r="B5528" s="198" t="s">
        <v>5</v>
      </c>
      <c r="C5528" s="198" t="s">
        <v>10</v>
      </c>
      <c r="D5528" s="198" t="s">
        <v>11</v>
      </c>
      <c r="E5528" s="198" t="s">
        <v>753</v>
      </c>
      <c r="F5528" s="198" t="s">
        <v>27</v>
      </c>
      <c r="G5528" s="198" t="s">
        <v>2013</v>
      </c>
      <c r="H5528" s="140" t="s">
        <v>33</v>
      </c>
      <c r="I5528" s="140" t="s">
        <v>2016</v>
      </c>
      <c r="J5528" s="198" t="s">
        <v>32</v>
      </c>
    </row>
    <row r="5529" spans="1:10" x14ac:dyDescent="0.25">
      <c r="A5529" s="517" t="s">
        <v>1098</v>
      </c>
      <c r="B5529" s="519">
        <v>1</v>
      </c>
      <c r="C5529" s="519">
        <v>15000</v>
      </c>
      <c r="D5529" s="519"/>
      <c r="E5529" s="519">
        <v>1</v>
      </c>
      <c r="F5529" s="519">
        <v>4000</v>
      </c>
      <c r="G5529" s="519">
        <v>60</v>
      </c>
      <c r="H5529" s="240">
        <v>1</v>
      </c>
      <c r="I5529" s="240">
        <v>100</v>
      </c>
      <c r="J5529" s="117">
        <v>6000</v>
      </c>
    </row>
    <row r="5530" spans="1:10" x14ac:dyDescent="0.25">
      <c r="A5530" s="517" t="s">
        <v>2160</v>
      </c>
      <c r="B5530" s="519">
        <v>1</v>
      </c>
      <c r="C5530" s="519">
        <v>25000</v>
      </c>
      <c r="D5530" s="519"/>
      <c r="E5530" s="519">
        <v>1</v>
      </c>
      <c r="F5530" s="519">
        <v>5000</v>
      </c>
      <c r="G5530" s="519">
        <v>70</v>
      </c>
      <c r="H5530" s="240">
        <v>1</v>
      </c>
      <c r="I5530" s="240">
        <v>100</v>
      </c>
      <c r="J5530" s="117">
        <v>6000</v>
      </c>
    </row>
    <row r="5531" spans="1:10" x14ac:dyDescent="0.25">
      <c r="A5531" s="517" t="s">
        <v>2161</v>
      </c>
      <c r="B5531" s="519">
        <v>1</v>
      </c>
      <c r="C5531" s="519"/>
      <c r="D5531" s="519">
        <v>27000</v>
      </c>
      <c r="E5531" s="519"/>
      <c r="F5531" s="519"/>
      <c r="G5531" s="519"/>
      <c r="H5531" s="240"/>
      <c r="I5531" s="240"/>
      <c r="J5531" s="117" t="s">
        <v>1157</v>
      </c>
    </row>
    <row r="5532" spans="1:10" x14ac:dyDescent="0.25">
      <c r="A5532" s="517" t="s">
        <v>2162</v>
      </c>
      <c r="B5532" s="519">
        <v>1</v>
      </c>
      <c r="C5532" s="519">
        <v>16500</v>
      </c>
      <c r="D5532" s="519"/>
      <c r="E5532" s="519">
        <v>2</v>
      </c>
      <c r="F5532" s="519">
        <v>5500</v>
      </c>
      <c r="G5532" s="519" t="s">
        <v>2163</v>
      </c>
      <c r="H5532" s="240" t="s">
        <v>109</v>
      </c>
      <c r="I5532" s="240"/>
      <c r="J5532" s="117">
        <v>2100</v>
      </c>
    </row>
    <row r="5533" spans="1:10" x14ac:dyDescent="0.25">
      <c r="A5533" s="517" t="s">
        <v>2160</v>
      </c>
      <c r="B5533" s="519">
        <v>1</v>
      </c>
      <c r="C5533" s="519"/>
      <c r="D5533" s="519">
        <v>30000</v>
      </c>
      <c r="E5533" s="519"/>
      <c r="F5533" s="519"/>
      <c r="G5533" s="519"/>
      <c r="H5533" s="240"/>
      <c r="I5533" s="240"/>
      <c r="J5533" s="117" t="s">
        <v>1157</v>
      </c>
    </row>
    <row r="5534" spans="1:10" x14ac:dyDescent="0.25">
      <c r="A5534" s="517" t="s">
        <v>1741</v>
      </c>
      <c r="B5534" s="519">
        <v>1</v>
      </c>
      <c r="C5534" s="519">
        <v>10500</v>
      </c>
      <c r="D5534" s="519"/>
      <c r="E5534" s="519">
        <v>1</v>
      </c>
      <c r="F5534" s="519">
        <v>4000</v>
      </c>
      <c r="G5534" s="519">
        <v>60</v>
      </c>
      <c r="H5534" s="240"/>
      <c r="I5534" s="240"/>
      <c r="J5534" s="117"/>
    </row>
    <row r="5535" spans="1:10" x14ac:dyDescent="0.25">
      <c r="A5535" s="517" t="s">
        <v>1343</v>
      </c>
      <c r="B5535" s="519">
        <v>1</v>
      </c>
      <c r="C5535" s="519">
        <v>13800</v>
      </c>
      <c r="D5535" s="519"/>
      <c r="E5535" s="519">
        <v>1</v>
      </c>
      <c r="F5535" s="519">
        <v>5000</v>
      </c>
      <c r="G5535" s="519">
        <v>70</v>
      </c>
      <c r="H5535" s="240"/>
      <c r="I5535" s="240"/>
      <c r="J5535" s="117"/>
    </row>
    <row r="5536" spans="1:10" x14ac:dyDescent="0.25">
      <c r="A5536" s="517" t="s">
        <v>1483</v>
      </c>
      <c r="B5536" s="519">
        <v>1</v>
      </c>
      <c r="C5536" s="519">
        <v>12500</v>
      </c>
      <c r="D5536" s="519"/>
      <c r="E5536" s="519">
        <v>1</v>
      </c>
      <c r="F5536" s="519">
        <v>4000</v>
      </c>
      <c r="G5536" s="519">
        <v>60</v>
      </c>
      <c r="H5536" s="240"/>
      <c r="I5536" s="240"/>
      <c r="J5536" s="117" t="s">
        <v>2164</v>
      </c>
    </row>
    <row r="5537" spans="1:10" x14ac:dyDescent="0.25">
      <c r="A5537" s="517" t="s">
        <v>1618</v>
      </c>
      <c r="B5537" s="519">
        <v>1</v>
      </c>
      <c r="C5537" s="519">
        <v>15000</v>
      </c>
      <c r="D5537" s="519"/>
      <c r="E5537" s="519"/>
      <c r="F5537" s="519"/>
      <c r="G5537" s="519"/>
      <c r="H5537" s="240"/>
      <c r="I5537" s="240"/>
      <c r="J5537" s="117"/>
    </row>
    <row r="5538" spans="1:10" x14ac:dyDescent="0.25">
      <c r="A5538" s="517" t="s">
        <v>1107</v>
      </c>
      <c r="B5538" s="519">
        <v>1</v>
      </c>
      <c r="C5538" s="519">
        <v>15000</v>
      </c>
      <c r="D5538" s="519"/>
      <c r="E5538" s="519">
        <v>1</v>
      </c>
      <c r="F5538" s="519">
        <v>5000</v>
      </c>
      <c r="G5538" s="519">
        <v>70</v>
      </c>
      <c r="H5538" s="240"/>
      <c r="I5538" s="240"/>
      <c r="J5538" s="117"/>
    </row>
    <row r="5539" spans="1:10" x14ac:dyDescent="0.25">
      <c r="A5539" s="517" t="s">
        <v>2165</v>
      </c>
      <c r="B5539" s="519">
        <v>1</v>
      </c>
      <c r="C5539" s="519">
        <v>30000</v>
      </c>
      <c r="D5539" s="519"/>
      <c r="E5539" s="519"/>
      <c r="F5539" s="519"/>
      <c r="G5539" s="519"/>
      <c r="H5539" s="240"/>
      <c r="I5539" s="240"/>
      <c r="J5539" s="117"/>
    </row>
    <row r="5540" spans="1:10" x14ac:dyDescent="0.25">
      <c r="A5540" s="517" t="s">
        <v>1195</v>
      </c>
      <c r="B5540" s="519">
        <v>1</v>
      </c>
      <c r="C5540" s="519">
        <v>50000</v>
      </c>
      <c r="D5540" s="519"/>
      <c r="E5540" s="519"/>
      <c r="F5540" s="519"/>
      <c r="G5540" s="519"/>
      <c r="H5540" s="240"/>
      <c r="I5540" s="240"/>
      <c r="J5540" s="117"/>
    </row>
    <row r="5541" spans="1:10" x14ac:dyDescent="0.25">
      <c r="A5541" s="517" t="s">
        <v>2166</v>
      </c>
      <c r="B5541" s="519">
        <v>1</v>
      </c>
      <c r="C5541" s="519"/>
      <c r="D5541" s="519">
        <v>22000</v>
      </c>
      <c r="E5541" s="519">
        <v>1</v>
      </c>
      <c r="F5541" s="519">
        <v>4000</v>
      </c>
      <c r="G5541" s="519">
        <v>60</v>
      </c>
      <c r="H5541" s="240"/>
      <c r="I5541" s="240"/>
      <c r="J5541" s="117"/>
    </row>
    <row r="5542" spans="1:10" x14ac:dyDescent="0.25">
      <c r="A5542" s="517" t="s">
        <v>1196</v>
      </c>
      <c r="B5542" s="519">
        <v>1</v>
      </c>
      <c r="C5542" s="519">
        <v>12100</v>
      </c>
      <c r="D5542" s="519"/>
      <c r="E5542" s="519">
        <v>1</v>
      </c>
      <c r="F5542" s="519">
        <v>4000</v>
      </c>
      <c r="G5542" s="519">
        <v>60</v>
      </c>
      <c r="H5542" s="240"/>
      <c r="I5542" s="240"/>
      <c r="J5542" s="117"/>
    </row>
    <row r="5543" spans="1:10" x14ac:dyDescent="0.25">
      <c r="A5543" s="517" t="s">
        <v>1422</v>
      </c>
      <c r="B5543" s="519">
        <v>1</v>
      </c>
      <c r="C5543" s="519"/>
      <c r="D5543" s="519"/>
      <c r="E5543" s="519"/>
      <c r="F5543" s="519"/>
      <c r="G5543" s="519"/>
      <c r="H5543" s="240"/>
      <c r="I5543" s="240"/>
      <c r="J5543" s="117" t="s">
        <v>2167</v>
      </c>
    </row>
    <row r="5544" spans="1:10" x14ac:dyDescent="0.25">
      <c r="A5544" s="517" t="s">
        <v>1475</v>
      </c>
      <c r="B5544" s="519">
        <v>1</v>
      </c>
      <c r="C5544" s="519">
        <v>39000</v>
      </c>
      <c r="D5544" s="519"/>
      <c r="E5544" s="519">
        <v>1</v>
      </c>
      <c r="F5544" s="519">
        <v>5000</v>
      </c>
      <c r="G5544" s="519">
        <v>70</v>
      </c>
      <c r="H5544" s="240"/>
      <c r="I5544" s="240"/>
      <c r="J5544" s="117" t="s">
        <v>2168</v>
      </c>
    </row>
    <row r="5545" spans="1:10" x14ac:dyDescent="0.25">
      <c r="A5545" s="517" t="s">
        <v>2160</v>
      </c>
      <c r="B5545" s="519">
        <v>1</v>
      </c>
      <c r="C5545" s="519">
        <v>26000</v>
      </c>
      <c r="D5545" s="519"/>
      <c r="E5545" s="519">
        <v>1</v>
      </c>
      <c r="F5545" s="519">
        <v>4000</v>
      </c>
      <c r="G5545" s="519">
        <v>60</v>
      </c>
      <c r="H5545" s="240"/>
      <c r="I5545" s="240"/>
      <c r="J5545" s="117"/>
    </row>
    <row r="5546" spans="1:10" x14ac:dyDescent="0.25">
      <c r="A5546" s="517" t="s">
        <v>1626</v>
      </c>
      <c r="B5546" s="519">
        <v>1</v>
      </c>
      <c r="C5546" s="519"/>
      <c r="D5546" s="519"/>
      <c r="E5546" s="519"/>
      <c r="F5546" s="519"/>
      <c r="G5546" s="519"/>
      <c r="H5546" s="240"/>
      <c r="I5546" s="240"/>
      <c r="J5546" s="117" t="s">
        <v>2169</v>
      </c>
    </row>
    <row r="5547" spans="1:10" x14ac:dyDescent="0.25">
      <c r="A5547" s="517" t="s">
        <v>1715</v>
      </c>
      <c r="B5547" s="519">
        <v>1</v>
      </c>
      <c r="C5547" s="519">
        <v>22000</v>
      </c>
      <c r="D5547" s="519"/>
      <c r="E5547" s="519">
        <v>2</v>
      </c>
      <c r="F5547" s="519">
        <v>10000</v>
      </c>
      <c r="G5547" s="519" t="s">
        <v>2148</v>
      </c>
      <c r="H5547" s="240"/>
      <c r="I5547" s="240"/>
      <c r="J5547" s="117"/>
    </row>
    <row r="5548" spans="1:10" x14ac:dyDescent="0.25">
      <c r="A5548" s="517" t="s">
        <v>1683</v>
      </c>
      <c r="B5548" s="519">
        <v>1</v>
      </c>
      <c r="C5548" s="519">
        <v>25000</v>
      </c>
      <c r="D5548" s="519"/>
      <c r="E5548" s="519"/>
      <c r="F5548" s="519"/>
      <c r="G5548" s="519"/>
      <c r="H5548" s="240"/>
      <c r="I5548" s="240"/>
      <c r="J5548" s="117"/>
    </row>
    <row r="5549" spans="1:10" x14ac:dyDescent="0.25">
      <c r="A5549" s="517" t="s">
        <v>1447</v>
      </c>
      <c r="B5549" s="519">
        <v>1</v>
      </c>
      <c r="C5549" s="519">
        <v>3800</v>
      </c>
      <c r="D5549" s="519">
        <v>6000</v>
      </c>
      <c r="E5549" s="519">
        <v>1</v>
      </c>
      <c r="F5549" s="519">
        <v>4000</v>
      </c>
      <c r="G5549" s="519">
        <v>60</v>
      </c>
      <c r="H5549" s="240"/>
      <c r="I5549" s="240"/>
      <c r="J5549" s="117" t="s">
        <v>1157</v>
      </c>
    </row>
    <row r="5550" spans="1:10" x14ac:dyDescent="0.25">
      <c r="A5550" s="517" t="s">
        <v>1667</v>
      </c>
      <c r="B5550" s="519">
        <v>1</v>
      </c>
      <c r="C5550" s="519">
        <v>14000</v>
      </c>
      <c r="D5550" s="519"/>
      <c r="E5550" s="519">
        <v>1</v>
      </c>
      <c r="F5550" s="519">
        <v>5000</v>
      </c>
      <c r="G5550" s="519">
        <v>70</v>
      </c>
      <c r="H5550" s="240"/>
      <c r="I5550" s="240"/>
      <c r="J5550" s="117"/>
    </row>
    <row r="5551" spans="1:10" x14ac:dyDescent="0.25">
      <c r="A5551" s="517" t="s">
        <v>2170</v>
      </c>
      <c r="B5551" s="519"/>
      <c r="C5551" s="519">
        <v>7500</v>
      </c>
      <c r="D5551" s="519"/>
      <c r="E5551" s="519"/>
      <c r="F5551" s="519"/>
      <c r="G5551" s="519"/>
      <c r="H5551" s="240"/>
      <c r="I5551" s="240"/>
      <c r="J5551" s="117" t="s">
        <v>2171</v>
      </c>
    </row>
    <row r="5552" spans="1:10" x14ac:dyDescent="0.25">
      <c r="A5552" s="53" t="s">
        <v>2048</v>
      </c>
      <c r="B5552" s="198">
        <f>SUM(B5529:B5550)</f>
        <v>22</v>
      </c>
      <c r="C5552" s="198">
        <f>SUM(C5529:C5551)</f>
        <v>352700</v>
      </c>
      <c r="D5552" s="198">
        <f>SUM(D5529:D5550)</f>
        <v>85000</v>
      </c>
      <c r="E5552" s="198">
        <f>SUM(E5529:E5550)</f>
        <v>16</v>
      </c>
      <c r="F5552" s="198">
        <v>68500</v>
      </c>
      <c r="G5552" s="198"/>
      <c r="H5552" s="540"/>
      <c r="I5552" s="540"/>
      <c r="J5552" s="524"/>
    </row>
    <row r="5553" spans="1:13" x14ac:dyDescent="0.25">
      <c r="A5553" s="525"/>
      <c r="B5553" s="365"/>
      <c r="C5553" s="365"/>
      <c r="D5553" s="365"/>
      <c r="E5553" s="365"/>
      <c r="F5553" s="365"/>
      <c r="G5553" s="365"/>
      <c r="H5553" s="365"/>
      <c r="I5553" s="365"/>
      <c r="J5553" s="365"/>
    </row>
    <row r="5554" spans="1:13" x14ac:dyDescent="0.25">
      <c r="A5554" s="525"/>
      <c r="B5554" s="365"/>
      <c r="C5554" s="365"/>
      <c r="D5554" s="365"/>
      <c r="E5554" s="365"/>
      <c r="F5554" s="365"/>
      <c r="G5554" s="365"/>
      <c r="H5554" s="365"/>
      <c r="I5554" s="365"/>
      <c r="J5554" s="365"/>
    </row>
    <row r="5555" spans="1:13" x14ac:dyDescent="0.25">
      <c r="A5555" s="365"/>
      <c r="B5555" s="492" t="s">
        <v>1800</v>
      </c>
      <c r="C5555" s="2206" t="s">
        <v>2088</v>
      </c>
      <c r="D5555" s="2206"/>
      <c r="E5555" s="2206"/>
      <c r="F5555" s="493"/>
      <c r="G5555" s="493"/>
      <c r="H5555" s="493"/>
      <c r="I5555" s="493"/>
      <c r="J5555" s="493"/>
    </row>
    <row r="5559" spans="1:13" x14ac:dyDescent="0.25">
      <c r="A5559" s="2204" t="s">
        <v>2172</v>
      </c>
      <c r="B5559" s="2204"/>
      <c r="C5559" s="2204"/>
      <c r="D5559" s="2204"/>
      <c r="E5559" s="2204"/>
      <c r="F5559" s="2204"/>
      <c r="G5559" s="2204"/>
      <c r="H5559" s="2204"/>
      <c r="I5559" s="2204"/>
      <c r="J5559" s="2204"/>
    </row>
    <row r="5560" spans="1:13" ht="30" x14ac:dyDescent="0.25">
      <c r="A5560" s="198" t="s">
        <v>14</v>
      </c>
      <c r="B5560" s="198" t="s">
        <v>5</v>
      </c>
      <c r="C5560" s="198" t="s">
        <v>10</v>
      </c>
      <c r="D5560" s="198" t="s">
        <v>11</v>
      </c>
      <c r="E5560" s="198" t="s">
        <v>753</v>
      </c>
      <c r="F5560" s="198" t="s">
        <v>27</v>
      </c>
      <c r="G5560" s="198" t="s">
        <v>2013</v>
      </c>
      <c r="H5560" s="140" t="s">
        <v>33</v>
      </c>
      <c r="I5560" s="140" t="s">
        <v>2016</v>
      </c>
      <c r="J5560" s="198" t="s">
        <v>32</v>
      </c>
    </row>
    <row r="5561" spans="1:13" x14ac:dyDescent="0.25">
      <c r="A5561" s="517" t="s">
        <v>1590</v>
      </c>
      <c r="B5561" s="519">
        <v>2</v>
      </c>
      <c r="C5561" s="519">
        <v>38000</v>
      </c>
      <c r="D5561" s="519"/>
      <c r="E5561" s="519"/>
      <c r="F5561" s="519"/>
      <c r="G5561" s="519"/>
      <c r="H5561" s="240"/>
      <c r="I5561" s="240"/>
      <c r="J5561" s="117" t="s">
        <v>1912</v>
      </c>
      <c r="M5561">
        <f ca="1">L5559:M5563</f>
        <v>0</v>
      </c>
    </row>
    <row r="5562" spans="1:13" x14ac:dyDescent="0.25">
      <c r="A5562" s="517" t="s">
        <v>2174</v>
      </c>
      <c r="B5562" s="519">
        <v>1</v>
      </c>
      <c r="C5562" s="519"/>
      <c r="D5562" s="519"/>
      <c r="E5562" s="519"/>
      <c r="F5562" s="519"/>
      <c r="G5562" s="519"/>
      <c r="H5562" s="240"/>
      <c r="I5562" s="240"/>
      <c r="J5562" s="117" t="s">
        <v>2173</v>
      </c>
    </row>
    <row r="5563" spans="1:13" x14ac:dyDescent="0.25">
      <c r="A5563" s="517" t="s">
        <v>1098</v>
      </c>
      <c r="B5563" s="519"/>
      <c r="C5563" s="519">
        <v>14000</v>
      </c>
      <c r="D5563" s="519"/>
      <c r="E5563" s="519">
        <v>1</v>
      </c>
      <c r="F5563" s="519">
        <v>5000</v>
      </c>
      <c r="G5563" s="519">
        <v>70</v>
      </c>
      <c r="H5563" s="240">
        <v>2</v>
      </c>
      <c r="I5563" s="240">
        <v>70</v>
      </c>
      <c r="J5563" s="117" t="s">
        <v>2182</v>
      </c>
    </row>
    <row r="5564" spans="1:13" x14ac:dyDescent="0.25">
      <c r="A5564" s="517" t="s">
        <v>1403</v>
      </c>
      <c r="B5564" s="519">
        <v>1</v>
      </c>
      <c r="C5564" s="519"/>
      <c r="D5564" s="519"/>
      <c r="E5564" s="519"/>
      <c r="F5564" s="519"/>
      <c r="G5564" s="519"/>
      <c r="H5564" s="240"/>
      <c r="I5564" s="240"/>
      <c r="J5564" s="117" t="s">
        <v>2175</v>
      </c>
    </row>
    <row r="5565" spans="1:13" x14ac:dyDescent="0.25">
      <c r="A5565" s="517" t="s">
        <v>1600</v>
      </c>
      <c r="B5565" s="519">
        <v>1</v>
      </c>
      <c r="C5565" s="519">
        <v>10500</v>
      </c>
      <c r="D5565" s="519"/>
      <c r="E5565" s="519">
        <v>1</v>
      </c>
      <c r="F5565" s="519">
        <v>4000</v>
      </c>
      <c r="G5565" s="519">
        <v>60</v>
      </c>
      <c r="H5565" s="240"/>
      <c r="I5565" s="240"/>
      <c r="J5565" s="117" t="s">
        <v>1558</v>
      </c>
    </row>
    <row r="5566" spans="1:13" x14ac:dyDescent="0.25">
      <c r="A5566" s="517" t="s">
        <v>1199</v>
      </c>
      <c r="B5566" s="519">
        <v>1</v>
      </c>
      <c r="C5566" s="519">
        <v>10500</v>
      </c>
      <c r="D5566" s="519"/>
      <c r="E5566" s="519">
        <v>1</v>
      </c>
      <c r="F5566" s="519">
        <v>4000</v>
      </c>
      <c r="G5566" s="519">
        <v>60</v>
      </c>
      <c r="H5566" s="240">
        <v>1</v>
      </c>
      <c r="I5566" s="240">
        <v>70</v>
      </c>
      <c r="J5566" s="117" t="s">
        <v>2181</v>
      </c>
    </row>
    <row r="5567" spans="1:13" x14ac:dyDescent="0.25">
      <c r="A5567" s="517" t="s">
        <v>1248</v>
      </c>
      <c r="B5567" s="519">
        <v>2</v>
      </c>
      <c r="C5567" s="519"/>
      <c r="D5567" s="519">
        <v>102000</v>
      </c>
      <c r="E5567" s="519"/>
      <c r="F5567" s="519"/>
      <c r="G5567" s="519"/>
      <c r="H5567" s="240"/>
      <c r="I5567" s="240"/>
      <c r="J5567" s="117" t="s">
        <v>2176</v>
      </c>
    </row>
    <row r="5568" spans="1:13" x14ac:dyDescent="0.25">
      <c r="A5568" s="517" t="s">
        <v>1653</v>
      </c>
      <c r="B5568" s="519">
        <v>1</v>
      </c>
      <c r="C5568" s="519">
        <v>14000</v>
      </c>
      <c r="D5568" s="519"/>
      <c r="E5568" s="519">
        <v>1</v>
      </c>
      <c r="F5568" s="519">
        <v>5000</v>
      </c>
      <c r="G5568" s="519">
        <v>70</v>
      </c>
      <c r="H5568" s="240">
        <v>1</v>
      </c>
      <c r="I5568" s="240">
        <v>100</v>
      </c>
      <c r="J5568" s="117" t="s">
        <v>2183</v>
      </c>
    </row>
    <row r="5569" spans="1:10" x14ac:dyDescent="0.25">
      <c r="A5569" s="517" t="s">
        <v>2177</v>
      </c>
      <c r="B5569" s="519">
        <v>1</v>
      </c>
      <c r="C5569" s="519"/>
      <c r="D5569" s="519"/>
      <c r="E5569" s="519"/>
      <c r="F5569" s="519"/>
      <c r="G5569" s="519"/>
      <c r="H5569" s="240"/>
      <c r="I5569" s="240"/>
      <c r="J5569" s="117" t="s">
        <v>2178</v>
      </c>
    </row>
    <row r="5570" spans="1:10" x14ac:dyDescent="0.25">
      <c r="A5570" s="517" t="s">
        <v>1492</v>
      </c>
      <c r="B5570" s="519">
        <v>1</v>
      </c>
      <c r="C5570" s="519">
        <v>10000</v>
      </c>
      <c r="D5570" s="519"/>
      <c r="E5570" s="519">
        <v>1</v>
      </c>
      <c r="F5570" s="519">
        <v>6000</v>
      </c>
      <c r="G5570" s="519">
        <v>100</v>
      </c>
      <c r="H5570" s="240"/>
      <c r="I5570" s="240"/>
      <c r="J5570" s="117" t="s">
        <v>2179</v>
      </c>
    </row>
    <row r="5571" spans="1:10" x14ac:dyDescent="0.25">
      <c r="A5571" s="517" t="s">
        <v>1483</v>
      </c>
      <c r="B5571" s="519">
        <v>1</v>
      </c>
      <c r="C5571" s="519">
        <v>11500</v>
      </c>
      <c r="D5571" s="519"/>
      <c r="E5571" s="519">
        <v>1</v>
      </c>
      <c r="F5571" s="519">
        <v>4000</v>
      </c>
      <c r="G5571" s="519">
        <v>60</v>
      </c>
      <c r="H5571" s="240"/>
      <c r="I5571" s="240"/>
      <c r="J5571" s="117"/>
    </row>
    <row r="5572" spans="1:10" x14ac:dyDescent="0.25">
      <c r="A5572" s="517" t="s">
        <v>2180</v>
      </c>
      <c r="B5572" s="519">
        <v>1</v>
      </c>
      <c r="C5572" s="519">
        <v>4100</v>
      </c>
      <c r="D5572" s="519"/>
      <c r="E5572" s="519"/>
      <c r="F5572" s="519"/>
      <c r="G5572" s="519"/>
      <c r="H5572" s="240"/>
      <c r="I5572" s="240"/>
      <c r="J5572" s="117" t="s">
        <v>2201</v>
      </c>
    </row>
    <row r="5573" spans="1:10" x14ac:dyDescent="0.25">
      <c r="A5573" s="517" t="s">
        <v>1615</v>
      </c>
      <c r="B5573" s="519">
        <v>2</v>
      </c>
      <c r="C5573" s="519"/>
      <c r="D5573" s="519">
        <v>40000</v>
      </c>
      <c r="E5573" s="519"/>
      <c r="F5573" s="519"/>
      <c r="G5573" s="519"/>
      <c r="H5573" s="240"/>
      <c r="I5573" s="240"/>
      <c r="J5573" s="117" t="s">
        <v>1088</v>
      </c>
    </row>
    <row r="5574" spans="1:10" x14ac:dyDescent="0.25">
      <c r="A5574" s="517"/>
      <c r="B5574" s="519"/>
      <c r="C5574" s="519"/>
      <c r="D5574" s="519"/>
      <c r="E5574" s="519"/>
      <c r="F5574" s="519"/>
      <c r="G5574" s="519"/>
      <c r="H5574" s="240"/>
      <c r="I5574" s="240"/>
      <c r="J5574" s="117"/>
    </row>
    <row r="5575" spans="1:10" x14ac:dyDescent="0.25">
      <c r="A5575" s="53" t="s">
        <v>2048</v>
      </c>
      <c r="B5575" s="198">
        <f>SUM(B5561:B5573)</f>
        <v>15</v>
      </c>
      <c r="C5575" s="198">
        <f>SUM(C5561:C5574)</f>
        <v>112600</v>
      </c>
      <c r="D5575" s="198">
        <f>SUM(D5561:D5573)</f>
        <v>142000</v>
      </c>
      <c r="E5575" s="198">
        <f>SUM(E5561:E5573)</f>
        <v>6</v>
      </c>
      <c r="F5575" s="198">
        <v>37000</v>
      </c>
      <c r="G5575" s="198"/>
      <c r="H5575" s="540">
        <v>4</v>
      </c>
      <c r="I5575" s="540"/>
      <c r="J5575" s="524">
        <v>21000</v>
      </c>
    </row>
    <row r="5576" spans="1:10" x14ac:dyDescent="0.25">
      <c r="A5576" s="525"/>
      <c r="B5576" s="365"/>
      <c r="C5576" s="365"/>
      <c r="D5576" s="365"/>
      <c r="E5576" s="365"/>
      <c r="F5576" s="365"/>
      <c r="G5576" s="365"/>
      <c r="H5576" s="365"/>
      <c r="I5576" s="365"/>
      <c r="J5576" s="365"/>
    </row>
    <row r="5577" spans="1:10" x14ac:dyDescent="0.25">
      <c r="A5577" s="525"/>
      <c r="B5577" s="365"/>
      <c r="C5577" s="365"/>
      <c r="D5577" s="365"/>
      <c r="E5577" s="365"/>
      <c r="F5577" s="365"/>
      <c r="G5577" s="365"/>
      <c r="H5577" s="365"/>
      <c r="I5577" s="365"/>
      <c r="J5577" s="365"/>
    </row>
    <row r="5578" spans="1:10" x14ac:dyDescent="0.25">
      <c r="A5578" s="365"/>
      <c r="B5578" s="492" t="s">
        <v>1800</v>
      </c>
      <c r="C5578" s="2206" t="s">
        <v>2088</v>
      </c>
      <c r="D5578" s="2206"/>
      <c r="E5578" s="2206"/>
      <c r="F5578" s="493"/>
      <c r="G5578" s="493"/>
      <c r="H5578" s="493"/>
      <c r="I5578" s="493"/>
      <c r="J5578" s="493"/>
    </row>
    <row r="5581" spans="1:10" x14ac:dyDescent="0.25">
      <c r="A5581" s="2204" t="s">
        <v>2184</v>
      </c>
      <c r="B5581" s="2204"/>
      <c r="C5581" s="2204"/>
      <c r="D5581" s="2204"/>
      <c r="E5581" s="2204"/>
      <c r="F5581" s="2204"/>
      <c r="G5581" s="2204"/>
      <c r="H5581" s="2204"/>
      <c r="I5581" s="2204"/>
      <c r="J5581" s="2204"/>
    </row>
    <row r="5582" spans="1:10" ht="30" x14ac:dyDescent="0.25">
      <c r="A5582" s="198" t="s">
        <v>14</v>
      </c>
      <c r="B5582" s="198" t="s">
        <v>5</v>
      </c>
      <c r="C5582" s="198" t="s">
        <v>10</v>
      </c>
      <c r="D5582" s="198" t="s">
        <v>11</v>
      </c>
      <c r="E5582" s="198" t="s">
        <v>753</v>
      </c>
      <c r="F5582" s="198" t="s">
        <v>27</v>
      </c>
      <c r="G5582" s="198" t="s">
        <v>2013</v>
      </c>
      <c r="H5582" s="140" t="s">
        <v>33</v>
      </c>
      <c r="I5582" s="140" t="s">
        <v>2016</v>
      </c>
      <c r="J5582" s="198" t="s">
        <v>32</v>
      </c>
    </row>
    <row r="5583" spans="1:10" x14ac:dyDescent="0.25">
      <c r="A5583" s="517" t="s">
        <v>2185</v>
      </c>
      <c r="B5583" s="519">
        <v>1</v>
      </c>
      <c r="C5583" s="519"/>
      <c r="D5583" s="519">
        <v>24000</v>
      </c>
      <c r="E5583" s="519">
        <v>1</v>
      </c>
      <c r="F5583" s="519">
        <v>4000</v>
      </c>
      <c r="G5583" s="519">
        <v>60</v>
      </c>
      <c r="H5583" s="240"/>
      <c r="I5583" s="240"/>
      <c r="J5583" s="117" t="s">
        <v>2186</v>
      </c>
    </row>
    <row r="5584" spans="1:10" x14ac:dyDescent="0.25">
      <c r="A5584" s="517" t="s">
        <v>122</v>
      </c>
      <c r="B5584" s="519">
        <v>1</v>
      </c>
      <c r="C5584" s="519">
        <v>38000</v>
      </c>
      <c r="D5584" s="519"/>
      <c r="E5584" s="519">
        <v>1</v>
      </c>
      <c r="F5584" s="519">
        <v>6000</v>
      </c>
      <c r="G5584" s="519">
        <v>100</v>
      </c>
      <c r="H5584" s="240">
        <v>1</v>
      </c>
      <c r="I5584" s="240">
        <v>60</v>
      </c>
      <c r="J5584" s="117">
        <v>4000</v>
      </c>
    </row>
    <row r="5585" spans="1:10" x14ac:dyDescent="0.25">
      <c r="A5585" s="517" t="s">
        <v>454</v>
      </c>
      <c r="B5585" s="519">
        <v>1</v>
      </c>
      <c r="C5585" s="519">
        <v>18600</v>
      </c>
      <c r="D5585" s="519"/>
      <c r="E5585" s="519">
        <v>1</v>
      </c>
      <c r="F5585" s="519">
        <v>6000</v>
      </c>
      <c r="G5585" s="519">
        <v>100</v>
      </c>
      <c r="H5585" s="240" t="s">
        <v>109</v>
      </c>
      <c r="I5585" s="240"/>
      <c r="J5585" s="117">
        <v>2100</v>
      </c>
    </row>
    <row r="5586" spans="1:10" x14ac:dyDescent="0.25">
      <c r="A5586" s="517" t="s">
        <v>2187</v>
      </c>
      <c r="B5586" s="519">
        <v>1</v>
      </c>
      <c r="C5586" s="519">
        <v>11000</v>
      </c>
      <c r="D5586" s="519"/>
      <c r="E5586" s="519">
        <v>1</v>
      </c>
      <c r="F5586" s="519">
        <v>4000</v>
      </c>
      <c r="G5586" s="519">
        <v>60</v>
      </c>
      <c r="H5586" s="240"/>
      <c r="I5586" s="240"/>
      <c r="J5586" s="117"/>
    </row>
    <row r="5587" spans="1:10" x14ac:dyDescent="0.25">
      <c r="A5587" s="517" t="s">
        <v>2188</v>
      </c>
      <c r="B5587" s="519">
        <v>1</v>
      </c>
      <c r="C5587" s="519">
        <v>9900</v>
      </c>
      <c r="D5587" s="519"/>
      <c r="E5587" s="519"/>
      <c r="F5587" s="519"/>
      <c r="G5587" s="519"/>
      <c r="H5587" s="240"/>
      <c r="I5587" s="240"/>
      <c r="J5587" s="117"/>
    </row>
    <row r="5588" spans="1:10" x14ac:dyDescent="0.25">
      <c r="A5588" s="521" t="s">
        <v>2189</v>
      </c>
      <c r="B5588" s="117">
        <v>1</v>
      </c>
      <c r="C5588" s="117"/>
      <c r="D5588" s="117"/>
      <c r="E5588" s="117"/>
      <c r="F5588" s="117"/>
      <c r="G5588" s="117"/>
      <c r="H5588" s="240"/>
      <c r="I5588" s="240"/>
      <c r="J5588" s="117" t="s">
        <v>2190</v>
      </c>
    </row>
    <row r="5589" spans="1:10" x14ac:dyDescent="0.25">
      <c r="A5589" s="517" t="s">
        <v>248</v>
      </c>
      <c r="B5589" s="519">
        <v>1</v>
      </c>
      <c r="C5589" s="519">
        <v>19000</v>
      </c>
      <c r="D5589" s="519"/>
      <c r="E5589" s="519">
        <v>1</v>
      </c>
      <c r="F5589" s="519">
        <v>6000</v>
      </c>
      <c r="G5589" s="519">
        <v>100</v>
      </c>
      <c r="H5589" s="240"/>
      <c r="I5589" s="240"/>
      <c r="J5589" s="117"/>
    </row>
    <row r="5590" spans="1:10" x14ac:dyDescent="0.25">
      <c r="A5590" s="517" t="s">
        <v>124</v>
      </c>
      <c r="B5590" s="519">
        <v>1</v>
      </c>
      <c r="C5590" s="519">
        <v>30000</v>
      </c>
      <c r="D5590" s="519"/>
      <c r="E5590" s="519">
        <v>1</v>
      </c>
      <c r="F5590" s="519">
        <v>5000</v>
      </c>
      <c r="G5590" s="519">
        <v>70</v>
      </c>
      <c r="H5590" s="240"/>
      <c r="I5590" s="240"/>
      <c r="J5590" s="117"/>
    </row>
    <row r="5591" spans="1:10" x14ac:dyDescent="0.25">
      <c r="A5591" s="53" t="s">
        <v>2048</v>
      </c>
      <c r="B5591" s="198">
        <f>SUM(B5583:B5590)</f>
        <v>8</v>
      </c>
      <c r="C5591" s="198">
        <f>SUM(C5583:C5590)</f>
        <v>126500</v>
      </c>
      <c r="D5591" s="198">
        <f>SUM(D5583:D5590)</f>
        <v>24000</v>
      </c>
      <c r="E5591" s="198">
        <f>SUM(E5583:E5590)</f>
        <v>6</v>
      </c>
      <c r="F5591" s="198">
        <f>SUM(F5583:F5590)</f>
        <v>31000</v>
      </c>
      <c r="G5591" s="198"/>
      <c r="H5591" s="540">
        <v>1</v>
      </c>
      <c r="I5591" s="540"/>
      <c r="J5591" s="524">
        <v>6100</v>
      </c>
    </row>
    <row r="5592" spans="1:10" x14ac:dyDescent="0.25">
      <c r="A5592" s="525"/>
      <c r="B5592" s="365"/>
      <c r="C5592" s="365"/>
      <c r="D5592" s="365"/>
      <c r="E5592" s="365"/>
      <c r="F5592" s="365"/>
      <c r="G5592" s="365"/>
      <c r="H5592" s="365"/>
      <c r="I5592" s="365"/>
      <c r="J5592" s="365"/>
    </row>
    <row r="5593" spans="1:10" x14ac:dyDescent="0.25">
      <c r="A5593" s="525"/>
      <c r="B5593" s="365"/>
      <c r="C5593" s="365"/>
      <c r="D5593" s="365"/>
      <c r="E5593" s="365"/>
      <c r="F5593" s="365"/>
      <c r="G5593" s="365"/>
      <c r="H5593" s="365"/>
      <c r="I5593" s="365"/>
      <c r="J5593" s="365"/>
    </row>
    <row r="5594" spans="1:10" x14ac:dyDescent="0.25">
      <c r="A5594" s="365"/>
      <c r="B5594" s="492" t="s">
        <v>1800</v>
      </c>
      <c r="C5594" s="2206" t="s">
        <v>2088</v>
      </c>
      <c r="D5594" s="2206"/>
      <c r="E5594" s="2206"/>
      <c r="F5594" s="493"/>
      <c r="G5594" s="493"/>
      <c r="H5594" s="493"/>
      <c r="I5594" s="493"/>
      <c r="J5594" s="493"/>
    </row>
    <row r="5598" spans="1:10" x14ac:dyDescent="0.25">
      <c r="A5598" s="2204" t="s">
        <v>2191</v>
      </c>
      <c r="B5598" s="2204"/>
      <c r="C5598" s="2204"/>
      <c r="D5598" s="2204"/>
      <c r="E5598" s="2204"/>
      <c r="F5598" s="2204"/>
      <c r="G5598" s="2204"/>
      <c r="H5598" s="2204"/>
      <c r="I5598" s="2204"/>
      <c r="J5598" s="2204"/>
    </row>
    <row r="5599" spans="1:10" ht="30" x14ac:dyDescent="0.25">
      <c r="A5599" s="198" t="s">
        <v>14</v>
      </c>
      <c r="B5599" s="198" t="s">
        <v>5</v>
      </c>
      <c r="C5599" s="198" t="s">
        <v>10</v>
      </c>
      <c r="D5599" s="198" t="s">
        <v>11</v>
      </c>
      <c r="E5599" s="198" t="s">
        <v>753</v>
      </c>
      <c r="F5599" s="198" t="s">
        <v>27</v>
      </c>
      <c r="G5599" s="198" t="s">
        <v>2013</v>
      </c>
      <c r="H5599" s="140" t="s">
        <v>33</v>
      </c>
      <c r="I5599" s="140" t="s">
        <v>2016</v>
      </c>
      <c r="J5599" s="198" t="s">
        <v>32</v>
      </c>
    </row>
    <row r="5600" spans="1:10" x14ac:dyDescent="0.25">
      <c r="A5600" s="517" t="s">
        <v>609</v>
      </c>
      <c r="B5600" s="519">
        <v>1</v>
      </c>
      <c r="C5600" s="519"/>
      <c r="D5600" s="519">
        <v>15500</v>
      </c>
      <c r="E5600" s="519">
        <v>1</v>
      </c>
      <c r="F5600" s="519">
        <v>4500</v>
      </c>
      <c r="G5600" s="519">
        <v>70</v>
      </c>
      <c r="H5600" s="540">
        <v>1</v>
      </c>
      <c r="I5600" s="540">
        <v>100</v>
      </c>
      <c r="J5600" s="524">
        <v>6000</v>
      </c>
    </row>
    <row r="5601" spans="1:10" x14ac:dyDescent="0.25">
      <c r="A5601" s="517" t="s">
        <v>609</v>
      </c>
      <c r="B5601" s="519">
        <v>1</v>
      </c>
      <c r="C5601" s="519">
        <v>13800</v>
      </c>
      <c r="D5601" s="519"/>
      <c r="E5601" s="519">
        <v>1</v>
      </c>
      <c r="F5601" s="519">
        <v>5000</v>
      </c>
      <c r="G5601" s="519">
        <v>70</v>
      </c>
      <c r="H5601" s="540" t="s">
        <v>109</v>
      </c>
      <c r="I5601" s="140"/>
      <c r="J5601" s="524">
        <v>1400</v>
      </c>
    </row>
    <row r="5602" spans="1:10" x14ac:dyDescent="0.25">
      <c r="A5602" s="517" t="s">
        <v>609</v>
      </c>
      <c r="B5602" s="519">
        <v>1</v>
      </c>
      <c r="C5602" s="519">
        <v>14800</v>
      </c>
      <c r="D5602" s="519"/>
      <c r="E5602" s="519">
        <v>1</v>
      </c>
      <c r="F5602" s="519">
        <v>4000</v>
      </c>
      <c r="G5602" s="519">
        <v>60</v>
      </c>
      <c r="H5602" s="140"/>
      <c r="I5602" s="140"/>
      <c r="J5602" s="198"/>
    </row>
    <row r="5603" spans="1:10" x14ac:dyDescent="0.25">
      <c r="A5603" s="521" t="s">
        <v>454</v>
      </c>
      <c r="B5603" s="117">
        <v>1</v>
      </c>
      <c r="C5603" s="117"/>
      <c r="D5603" s="117"/>
      <c r="E5603" s="117"/>
      <c r="F5603" s="117"/>
      <c r="G5603" s="117"/>
      <c r="H5603" s="540"/>
      <c r="I5603" s="540"/>
      <c r="J5603" s="117" t="s">
        <v>2192</v>
      </c>
    </row>
    <row r="5604" spans="1:10" x14ac:dyDescent="0.25">
      <c r="A5604" s="517" t="s">
        <v>2193</v>
      </c>
      <c r="B5604" s="519">
        <v>1</v>
      </c>
      <c r="C5604" s="519"/>
      <c r="D5604" s="519">
        <v>22000</v>
      </c>
      <c r="E5604" s="519">
        <v>1</v>
      </c>
      <c r="F5604" s="519">
        <v>4500</v>
      </c>
      <c r="G5604" s="519">
        <v>75</v>
      </c>
      <c r="H5604" s="140"/>
      <c r="I5604" s="140"/>
      <c r="J5604" s="117" t="s">
        <v>2186</v>
      </c>
    </row>
    <row r="5605" spans="1:10" x14ac:dyDescent="0.25">
      <c r="A5605" s="517" t="s">
        <v>2194</v>
      </c>
      <c r="B5605" s="519">
        <v>1</v>
      </c>
      <c r="C5605" s="519">
        <v>18500</v>
      </c>
      <c r="D5605" s="519"/>
      <c r="E5605" s="519">
        <v>1</v>
      </c>
      <c r="F5605" s="519">
        <v>4000</v>
      </c>
      <c r="G5605" s="519">
        <v>60</v>
      </c>
      <c r="H5605" s="140"/>
      <c r="I5605" s="140"/>
      <c r="J5605" s="198"/>
    </row>
    <row r="5606" spans="1:10" x14ac:dyDescent="0.25">
      <c r="A5606" s="517" t="s">
        <v>230</v>
      </c>
      <c r="B5606" s="519">
        <v>1</v>
      </c>
      <c r="C5606" s="519">
        <v>80000</v>
      </c>
      <c r="D5606" s="519"/>
      <c r="E5606" s="519"/>
      <c r="F5606" s="519"/>
      <c r="G5606" s="519"/>
      <c r="H5606" s="140"/>
      <c r="I5606" s="140"/>
      <c r="J5606" s="198"/>
    </row>
    <row r="5607" spans="1:10" x14ac:dyDescent="0.25">
      <c r="A5607" s="517" t="s">
        <v>1810</v>
      </c>
      <c r="B5607" s="519">
        <v>1</v>
      </c>
      <c r="C5607" s="519">
        <v>9800</v>
      </c>
      <c r="D5607" s="519"/>
      <c r="E5607" s="519">
        <v>1</v>
      </c>
      <c r="F5607" s="519">
        <v>4000</v>
      </c>
      <c r="G5607" s="519">
        <v>60</v>
      </c>
      <c r="H5607" s="140"/>
      <c r="I5607" s="140"/>
      <c r="J5607" s="198"/>
    </row>
    <row r="5608" spans="1:10" x14ac:dyDescent="0.25">
      <c r="A5608" s="517" t="s">
        <v>609</v>
      </c>
      <c r="B5608" s="519">
        <v>1</v>
      </c>
      <c r="C5608" s="519">
        <v>14800</v>
      </c>
      <c r="D5608" s="519"/>
      <c r="E5608" s="519">
        <v>1</v>
      </c>
      <c r="F5608" s="519">
        <v>4000</v>
      </c>
      <c r="G5608" s="519">
        <v>60</v>
      </c>
      <c r="H5608" s="140"/>
      <c r="I5608" s="140"/>
      <c r="J5608" s="198"/>
    </row>
    <row r="5609" spans="1:10" x14ac:dyDescent="0.25">
      <c r="A5609" s="517" t="s">
        <v>452</v>
      </c>
      <c r="B5609" s="519">
        <v>1</v>
      </c>
      <c r="C5609" s="519"/>
      <c r="D5609" s="519">
        <v>16000</v>
      </c>
      <c r="E5609" s="519">
        <v>1</v>
      </c>
      <c r="F5609" s="519">
        <v>2000</v>
      </c>
      <c r="G5609" s="519">
        <v>45</v>
      </c>
      <c r="H5609" s="518"/>
      <c r="I5609" s="518"/>
      <c r="J5609" s="117" t="s">
        <v>2195</v>
      </c>
    </row>
    <row r="5610" spans="1:10" x14ac:dyDescent="0.25">
      <c r="A5610" s="517" t="s">
        <v>2196</v>
      </c>
      <c r="B5610" s="519">
        <v>1</v>
      </c>
      <c r="C5610" s="519">
        <v>28500</v>
      </c>
      <c r="D5610" s="519"/>
      <c r="E5610" s="519">
        <v>1</v>
      </c>
      <c r="F5610" s="519">
        <v>6000</v>
      </c>
      <c r="G5610" s="519">
        <v>100</v>
      </c>
      <c r="H5610" s="140"/>
      <c r="I5610" s="140"/>
      <c r="J5610" s="519"/>
    </row>
    <row r="5611" spans="1:10" x14ac:dyDescent="0.25">
      <c r="A5611" s="517" t="s">
        <v>609</v>
      </c>
      <c r="B5611" s="519">
        <v>1</v>
      </c>
      <c r="C5611" s="519">
        <v>14800</v>
      </c>
      <c r="D5611" s="519"/>
      <c r="E5611" s="519">
        <v>1</v>
      </c>
      <c r="F5611" s="519">
        <v>4000</v>
      </c>
      <c r="G5611" s="519">
        <v>60</v>
      </c>
      <c r="H5611" s="140"/>
      <c r="I5611" s="140"/>
      <c r="J5611" s="519"/>
    </row>
    <row r="5612" spans="1:10" x14ac:dyDescent="0.25">
      <c r="A5612" s="517" t="s">
        <v>454</v>
      </c>
      <c r="B5612" s="519">
        <v>1</v>
      </c>
      <c r="C5612" s="519">
        <v>18600</v>
      </c>
      <c r="D5612" s="519"/>
      <c r="E5612" s="519">
        <v>1</v>
      </c>
      <c r="F5612" s="519">
        <v>6000</v>
      </c>
      <c r="G5612" s="519">
        <v>100</v>
      </c>
      <c r="H5612" s="140"/>
      <c r="I5612" s="140"/>
      <c r="J5612" s="519"/>
    </row>
    <row r="5613" spans="1:10" x14ac:dyDescent="0.25">
      <c r="A5613" s="517" t="s">
        <v>609</v>
      </c>
      <c r="B5613" s="519">
        <v>1</v>
      </c>
      <c r="C5613" s="519">
        <v>12800</v>
      </c>
      <c r="D5613" s="519"/>
      <c r="E5613" s="519">
        <v>1</v>
      </c>
      <c r="F5613" s="519">
        <v>5000</v>
      </c>
      <c r="G5613" s="519">
        <v>75</v>
      </c>
      <c r="H5613" s="140"/>
      <c r="I5613" s="140"/>
      <c r="J5613" s="117" t="s">
        <v>2200</v>
      </c>
    </row>
    <row r="5614" spans="1:10" x14ac:dyDescent="0.25">
      <c r="A5614" s="517" t="s">
        <v>260</v>
      </c>
      <c r="B5614" s="519">
        <v>1</v>
      </c>
      <c r="C5614" s="519">
        <v>16000</v>
      </c>
      <c r="D5614" s="519"/>
      <c r="E5614" s="519"/>
      <c r="F5614" s="519"/>
      <c r="G5614" s="519"/>
      <c r="H5614" s="240"/>
      <c r="I5614" s="240"/>
      <c r="J5614" s="117" t="s">
        <v>2197</v>
      </c>
    </row>
    <row r="5615" spans="1:10" x14ac:dyDescent="0.25">
      <c r="A5615" s="517" t="s">
        <v>663</v>
      </c>
      <c r="B5615" s="519">
        <v>1</v>
      </c>
      <c r="C5615" s="519">
        <v>12500</v>
      </c>
      <c r="D5615" s="519"/>
      <c r="E5615" s="519">
        <v>1</v>
      </c>
      <c r="F5615" s="519">
        <v>4000</v>
      </c>
      <c r="G5615" s="519">
        <v>60</v>
      </c>
      <c r="H5615" s="240"/>
      <c r="I5615" s="240"/>
      <c r="J5615" s="117"/>
    </row>
    <row r="5616" spans="1:10" x14ac:dyDescent="0.25">
      <c r="A5616" s="517" t="s">
        <v>454</v>
      </c>
      <c r="B5616" s="519">
        <v>1</v>
      </c>
      <c r="C5616" s="519"/>
      <c r="D5616" s="519">
        <v>15500</v>
      </c>
      <c r="E5616" s="519">
        <v>1</v>
      </c>
      <c r="F5616" s="519">
        <v>9500</v>
      </c>
      <c r="G5616" s="519" t="s">
        <v>2198</v>
      </c>
      <c r="H5616" s="240"/>
      <c r="I5616" s="240"/>
      <c r="J5616" s="117" t="s">
        <v>2186</v>
      </c>
    </row>
    <row r="5617" spans="1:18" x14ac:dyDescent="0.25">
      <c r="A5617" s="517" t="s">
        <v>646</v>
      </c>
      <c r="B5617" s="519">
        <v>1</v>
      </c>
      <c r="C5617" s="519">
        <v>8500</v>
      </c>
      <c r="D5617" s="519"/>
      <c r="E5617" s="519">
        <v>1</v>
      </c>
      <c r="F5617" s="519">
        <v>8000</v>
      </c>
      <c r="G5617" s="519" t="s">
        <v>1764</v>
      </c>
      <c r="H5617" s="240"/>
      <c r="I5617" s="240"/>
      <c r="J5617" s="117"/>
    </row>
    <row r="5618" spans="1:18" x14ac:dyDescent="0.25">
      <c r="A5618" s="517" t="s">
        <v>2199</v>
      </c>
      <c r="B5618" s="519">
        <v>1</v>
      </c>
      <c r="C5618" s="519">
        <v>14000</v>
      </c>
      <c r="D5618" s="519"/>
      <c r="E5618" s="519">
        <v>1</v>
      </c>
      <c r="F5618" s="519">
        <v>5000</v>
      </c>
      <c r="G5618" s="519">
        <v>70</v>
      </c>
      <c r="H5618" s="240"/>
      <c r="I5618" s="240"/>
      <c r="J5618" s="117"/>
    </row>
    <row r="5619" spans="1:18" x14ac:dyDescent="0.25">
      <c r="A5619" s="517" t="s">
        <v>91</v>
      </c>
      <c r="B5619" s="519">
        <v>1</v>
      </c>
      <c r="C5619" s="519">
        <v>15000</v>
      </c>
      <c r="D5619" s="519"/>
      <c r="E5619" s="519">
        <v>1</v>
      </c>
      <c r="F5619" s="519">
        <v>5000</v>
      </c>
      <c r="G5619" s="519">
        <v>70</v>
      </c>
      <c r="H5619" s="240"/>
      <c r="I5619" s="240"/>
      <c r="J5619" s="117"/>
    </row>
    <row r="5620" spans="1:18" s="18" customFormat="1" x14ac:dyDescent="0.25">
      <c r="A5620" s="541" t="s">
        <v>2048</v>
      </c>
      <c r="B5620" s="213">
        <f>SUM(B5600:B5619)</f>
        <v>20</v>
      </c>
      <c r="C5620" s="213">
        <f t="shared" ref="C5620:J5620" si="139">SUM(C5600:C5619)</f>
        <v>292400</v>
      </c>
      <c r="D5620" s="213">
        <f t="shared" si="139"/>
        <v>69000</v>
      </c>
      <c r="E5620" s="213">
        <f t="shared" si="139"/>
        <v>17</v>
      </c>
      <c r="F5620" s="213">
        <f t="shared" si="139"/>
        <v>84500</v>
      </c>
      <c r="G5620" s="213"/>
      <c r="H5620" s="410">
        <f t="shared" si="139"/>
        <v>1</v>
      </c>
      <c r="I5620" s="213"/>
      <c r="J5620" s="410">
        <f t="shared" si="139"/>
        <v>7400</v>
      </c>
    </row>
    <row r="5621" spans="1:18" x14ac:dyDescent="0.25">
      <c r="A5621" s="525"/>
      <c r="B5621" s="365"/>
      <c r="C5621" s="365"/>
      <c r="D5621" s="365"/>
      <c r="E5621" s="365"/>
      <c r="F5621" s="365"/>
      <c r="G5621" s="365"/>
      <c r="H5621" s="365"/>
      <c r="I5621" s="365"/>
      <c r="J5621" s="365"/>
    </row>
    <row r="5622" spans="1:18" x14ac:dyDescent="0.25">
      <c r="A5622" s="525"/>
      <c r="B5622" s="365"/>
      <c r="C5622" s="365"/>
      <c r="D5622" s="365"/>
      <c r="E5622" s="365"/>
      <c r="F5622" s="365"/>
      <c r="G5622" s="365"/>
      <c r="H5622" s="365"/>
      <c r="I5622" s="365"/>
      <c r="J5622" s="365"/>
    </row>
    <row r="5623" spans="1:18" x14ac:dyDescent="0.25">
      <c r="A5623" s="365"/>
      <c r="B5623" s="492" t="s">
        <v>1800</v>
      </c>
      <c r="C5623" s="2206" t="s">
        <v>2088</v>
      </c>
      <c r="D5623" s="2206"/>
      <c r="E5623" s="2206"/>
      <c r="F5623" s="493"/>
      <c r="G5623" s="493"/>
      <c r="H5623" s="493"/>
      <c r="I5623" s="493"/>
      <c r="J5623" s="493"/>
    </row>
    <row r="5626" spans="1:18" x14ac:dyDescent="0.25">
      <c r="R5626" s="18"/>
    </row>
    <row r="5628" spans="1:18" x14ac:dyDescent="0.25">
      <c r="A5628" s="2204" t="s">
        <v>2202</v>
      </c>
      <c r="B5628" s="2204"/>
      <c r="C5628" s="2204"/>
      <c r="D5628" s="2204"/>
      <c r="E5628" s="2204"/>
      <c r="F5628" s="2204"/>
      <c r="G5628" s="2204"/>
      <c r="H5628" s="2204"/>
      <c r="I5628" s="2204"/>
      <c r="J5628" s="2204"/>
    </row>
    <row r="5629" spans="1:18" ht="30" x14ac:dyDescent="0.25">
      <c r="A5629" s="198" t="s">
        <v>14</v>
      </c>
      <c r="B5629" s="198" t="s">
        <v>5</v>
      </c>
      <c r="C5629" s="198" t="s">
        <v>10</v>
      </c>
      <c r="D5629" s="198" t="s">
        <v>11</v>
      </c>
      <c r="E5629" s="198" t="s">
        <v>753</v>
      </c>
      <c r="F5629" s="198" t="s">
        <v>27</v>
      </c>
      <c r="G5629" s="198" t="s">
        <v>2013</v>
      </c>
      <c r="H5629" s="140" t="s">
        <v>33</v>
      </c>
      <c r="I5629" s="140" t="s">
        <v>2016</v>
      </c>
      <c r="J5629" s="198" t="s">
        <v>32</v>
      </c>
    </row>
    <row r="5630" spans="1:18" x14ac:dyDescent="0.25">
      <c r="A5630" s="517" t="s">
        <v>1728</v>
      </c>
      <c r="B5630" s="519">
        <v>1</v>
      </c>
      <c r="C5630" s="519"/>
      <c r="D5630" s="519"/>
      <c r="E5630" s="519"/>
      <c r="F5630" s="519"/>
      <c r="G5630" s="519"/>
      <c r="H5630" s="540"/>
      <c r="I5630" s="540"/>
      <c r="J5630" s="524" t="s">
        <v>2203</v>
      </c>
    </row>
    <row r="5631" spans="1:18" x14ac:dyDescent="0.25">
      <c r="A5631" s="517" t="s">
        <v>2157</v>
      </c>
      <c r="B5631" s="519">
        <v>1</v>
      </c>
      <c r="C5631" s="519">
        <v>36500</v>
      </c>
      <c r="D5631" s="519"/>
      <c r="E5631" s="519"/>
      <c r="F5631" s="519"/>
      <c r="G5631" s="519"/>
      <c r="H5631" s="540"/>
      <c r="I5631" s="140"/>
      <c r="J5631" s="524" t="s">
        <v>2204</v>
      </c>
    </row>
    <row r="5632" spans="1:18" x14ac:dyDescent="0.25">
      <c r="A5632" s="517" t="s">
        <v>1660</v>
      </c>
      <c r="B5632" s="519">
        <v>1</v>
      </c>
      <c r="C5632" s="519">
        <v>7600</v>
      </c>
      <c r="D5632" s="519"/>
      <c r="E5632" s="519">
        <v>1</v>
      </c>
      <c r="F5632" s="519">
        <v>5000</v>
      </c>
      <c r="G5632" s="519">
        <v>70</v>
      </c>
      <c r="H5632" s="140"/>
      <c r="I5632" s="140"/>
      <c r="J5632" s="524" t="s">
        <v>2205</v>
      </c>
    </row>
    <row r="5633" spans="1:10" x14ac:dyDescent="0.25">
      <c r="A5633" s="99" t="s">
        <v>1200</v>
      </c>
      <c r="B5633" s="116">
        <v>1</v>
      </c>
      <c r="C5633" s="116">
        <v>10000</v>
      </c>
      <c r="D5633" s="117"/>
      <c r="E5633" s="116">
        <v>1</v>
      </c>
      <c r="F5633" s="116">
        <v>5000</v>
      </c>
      <c r="G5633" s="116">
        <v>70</v>
      </c>
      <c r="H5633" s="540">
        <v>1</v>
      </c>
      <c r="I5633" s="540">
        <v>70</v>
      </c>
      <c r="J5633" s="524">
        <v>5000</v>
      </c>
    </row>
    <row r="5634" spans="1:10" x14ac:dyDescent="0.25">
      <c r="A5634" s="517" t="s">
        <v>1462</v>
      </c>
      <c r="B5634" s="519">
        <v>1</v>
      </c>
      <c r="C5634" s="519">
        <v>24600</v>
      </c>
      <c r="D5634" s="519"/>
      <c r="E5634" s="519"/>
      <c r="F5634" s="519"/>
      <c r="G5634" s="519"/>
      <c r="H5634" s="540" t="s">
        <v>109</v>
      </c>
      <c r="I5634" s="140"/>
      <c r="J5634" s="524">
        <v>2800</v>
      </c>
    </row>
    <row r="5635" spans="1:10" x14ac:dyDescent="0.25">
      <c r="A5635" s="517" t="s">
        <v>1292</v>
      </c>
      <c r="B5635" s="519">
        <v>1</v>
      </c>
      <c r="C5635" s="519">
        <v>20000</v>
      </c>
      <c r="D5635" s="519"/>
      <c r="E5635" s="519">
        <v>1</v>
      </c>
      <c r="F5635" s="519">
        <v>4000</v>
      </c>
      <c r="G5635" s="519">
        <v>60</v>
      </c>
      <c r="H5635" s="140"/>
      <c r="I5635" s="140"/>
      <c r="J5635" s="198"/>
    </row>
    <row r="5636" spans="1:10" x14ac:dyDescent="0.25">
      <c r="A5636" s="517" t="s">
        <v>1343</v>
      </c>
      <c r="B5636" s="519">
        <v>1</v>
      </c>
      <c r="C5636" s="519">
        <v>14800</v>
      </c>
      <c r="D5636" s="519"/>
      <c r="E5636" s="519">
        <v>1</v>
      </c>
      <c r="F5636" s="519">
        <v>4000</v>
      </c>
      <c r="G5636" s="519">
        <v>60</v>
      </c>
      <c r="H5636" s="140"/>
      <c r="I5636" s="140"/>
      <c r="J5636" s="198"/>
    </row>
    <row r="5637" spans="1:10" x14ac:dyDescent="0.25">
      <c r="A5637" s="517" t="s">
        <v>2206</v>
      </c>
      <c r="B5637" s="519">
        <v>2</v>
      </c>
      <c r="C5637" s="519"/>
      <c r="D5637" s="519">
        <v>40000</v>
      </c>
      <c r="E5637" s="519"/>
      <c r="F5637" s="519"/>
      <c r="G5637" s="519"/>
      <c r="H5637" s="140"/>
      <c r="I5637" s="140"/>
      <c r="J5637" s="524" t="s">
        <v>1157</v>
      </c>
    </row>
    <row r="5638" spans="1:10" x14ac:dyDescent="0.25">
      <c r="A5638" s="517" t="s">
        <v>2207</v>
      </c>
      <c r="B5638" s="519">
        <v>1</v>
      </c>
      <c r="C5638" s="519">
        <v>9800</v>
      </c>
      <c r="D5638" s="519"/>
      <c r="E5638" s="519">
        <v>1</v>
      </c>
      <c r="F5638" s="519">
        <v>4000</v>
      </c>
      <c r="G5638" s="519">
        <v>60</v>
      </c>
      <c r="H5638" s="140"/>
      <c r="I5638" s="140"/>
      <c r="J5638" s="198"/>
    </row>
    <row r="5639" spans="1:10" x14ac:dyDescent="0.25">
      <c r="A5639" s="517" t="s">
        <v>1667</v>
      </c>
      <c r="B5639" s="519">
        <v>1</v>
      </c>
      <c r="C5639" s="519">
        <v>14000</v>
      </c>
      <c r="D5639" s="519"/>
      <c r="E5639" s="519">
        <v>1</v>
      </c>
      <c r="F5639" s="519">
        <v>5000</v>
      </c>
      <c r="G5639" s="519">
        <v>70</v>
      </c>
      <c r="H5639" s="518"/>
      <c r="I5639" s="518"/>
      <c r="J5639" s="524"/>
    </row>
    <row r="5640" spans="1:10" x14ac:dyDescent="0.25">
      <c r="A5640" s="517" t="s">
        <v>1342</v>
      </c>
      <c r="B5640" s="519">
        <v>1</v>
      </c>
      <c r="C5640" s="519">
        <v>9800</v>
      </c>
      <c r="D5640" s="519"/>
      <c r="E5640" s="519">
        <v>1</v>
      </c>
      <c r="F5640" s="519">
        <v>4000</v>
      </c>
      <c r="G5640" s="519">
        <v>60</v>
      </c>
      <c r="H5640" s="140"/>
      <c r="I5640" s="140"/>
      <c r="J5640" s="198"/>
    </row>
    <row r="5641" spans="1:10" x14ac:dyDescent="0.25">
      <c r="A5641" s="517" t="s">
        <v>2208</v>
      </c>
      <c r="B5641" s="519">
        <v>1</v>
      </c>
      <c r="C5641" s="519">
        <v>15900</v>
      </c>
      <c r="D5641" s="519"/>
      <c r="E5641" s="519">
        <v>1</v>
      </c>
      <c r="F5641" s="519">
        <v>6000</v>
      </c>
      <c r="G5641" s="519">
        <v>100</v>
      </c>
      <c r="H5641" s="140"/>
      <c r="I5641" s="140"/>
      <c r="J5641" s="198"/>
    </row>
    <row r="5642" spans="1:10" x14ac:dyDescent="0.25">
      <c r="A5642" s="517" t="s">
        <v>1462</v>
      </c>
      <c r="B5642" s="519">
        <v>1</v>
      </c>
      <c r="C5642" s="519">
        <v>18600</v>
      </c>
      <c r="D5642" s="519"/>
      <c r="E5642" s="519">
        <v>1</v>
      </c>
      <c r="F5642" s="519">
        <v>6000</v>
      </c>
      <c r="G5642" s="519">
        <v>100</v>
      </c>
      <c r="H5642" s="140"/>
      <c r="I5642" s="140"/>
      <c r="J5642" s="198"/>
    </row>
    <row r="5643" spans="1:10" x14ac:dyDescent="0.25">
      <c r="A5643" s="517" t="s">
        <v>1487</v>
      </c>
      <c r="B5643" s="519">
        <v>2</v>
      </c>
      <c r="C5643" s="519"/>
      <c r="D5643" s="519">
        <v>98000</v>
      </c>
      <c r="E5643" s="519"/>
      <c r="F5643" s="519"/>
      <c r="G5643" s="519"/>
      <c r="H5643" s="140"/>
      <c r="I5643" s="140"/>
      <c r="J5643" s="524" t="s">
        <v>2209</v>
      </c>
    </row>
    <row r="5644" spans="1:10" x14ac:dyDescent="0.25">
      <c r="A5644" s="517" t="s">
        <v>1559</v>
      </c>
      <c r="B5644" s="519">
        <v>4</v>
      </c>
      <c r="C5644" s="519"/>
      <c r="D5644" s="519">
        <v>84000</v>
      </c>
      <c r="E5644" s="519"/>
      <c r="F5644" s="519"/>
      <c r="G5644" s="519"/>
      <c r="H5644" s="240"/>
      <c r="I5644" s="240"/>
      <c r="J5644" s="524" t="s">
        <v>2209</v>
      </c>
    </row>
    <row r="5645" spans="1:10" x14ac:dyDescent="0.25">
      <c r="A5645" s="517" t="s">
        <v>1098</v>
      </c>
      <c r="B5645" s="519">
        <v>1</v>
      </c>
      <c r="C5645" s="519"/>
      <c r="D5645" s="519">
        <v>19000</v>
      </c>
      <c r="E5645" s="519"/>
      <c r="F5645" s="519"/>
      <c r="G5645" s="519"/>
      <c r="H5645" s="240"/>
      <c r="I5645" s="240"/>
      <c r="J5645" s="524" t="s">
        <v>2210</v>
      </c>
    </row>
    <row r="5646" spans="1:10" x14ac:dyDescent="0.25">
      <c r="A5646" s="517" t="s">
        <v>1292</v>
      </c>
      <c r="B5646" s="519">
        <v>1</v>
      </c>
      <c r="C5646" s="519">
        <v>20000</v>
      </c>
      <c r="D5646" s="519"/>
      <c r="E5646" s="519">
        <v>1</v>
      </c>
      <c r="F5646" s="519">
        <v>4000</v>
      </c>
      <c r="G5646" s="519">
        <v>60</v>
      </c>
      <c r="H5646" s="240"/>
      <c r="I5646" s="240"/>
      <c r="J5646" s="524"/>
    </row>
    <row r="5647" spans="1:10" x14ac:dyDescent="0.25">
      <c r="A5647" s="517" t="s">
        <v>1618</v>
      </c>
      <c r="B5647" s="519">
        <v>1</v>
      </c>
      <c r="C5647" s="519">
        <v>12000</v>
      </c>
      <c r="D5647" s="519"/>
      <c r="E5647" s="519">
        <v>1</v>
      </c>
      <c r="F5647" s="519">
        <v>45</v>
      </c>
      <c r="G5647" s="519"/>
      <c r="H5647" s="240"/>
      <c r="I5647" s="240"/>
      <c r="J5647" s="524"/>
    </row>
    <row r="5648" spans="1:10" x14ac:dyDescent="0.25">
      <c r="A5648" s="517" t="s">
        <v>1414</v>
      </c>
      <c r="B5648" s="519">
        <v>1</v>
      </c>
      <c r="C5648" s="519">
        <v>24500</v>
      </c>
      <c r="D5648" s="519"/>
      <c r="E5648" s="519">
        <v>1</v>
      </c>
      <c r="F5648" s="519">
        <v>4000</v>
      </c>
      <c r="G5648" s="519">
        <v>60</v>
      </c>
      <c r="H5648" s="240"/>
      <c r="I5648" s="240"/>
      <c r="J5648" s="524" t="s">
        <v>2211</v>
      </c>
    </row>
    <row r="5649" spans="1:11" x14ac:dyDescent="0.25">
      <c r="A5649" s="517" t="s">
        <v>2206</v>
      </c>
      <c r="B5649" s="519">
        <v>1</v>
      </c>
      <c r="C5649" s="519">
        <v>16000</v>
      </c>
      <c r="D5649" s="519"/>
      <c r="E5649" s="519">
        <v>1</v>
      </c>
      <c r="F5649" s="519">
        <v>4000</v>
      </c>
      <c r="G5649" s="519">
        <v>60</v>
      </c>
      <c r="H5649" s="240"/>
      <c r="I5649" s="240"/>
      <c r="J5649" s="524"/>
    </row>
    <row r="5650" spans="1:11" x14ac:dyDescent="0.25">
      <c r="A5650" s="517" t="s">
        <v>1098</v>
      </c>
      <c r="B5650" s="519">
        <v>1</v>
      </c>
      <c r="C5650" s="519">
        <v>14000</v>
      </c>
      <c r="D5650" s="519"/>
      <c r="E5650" s="519">
        <v>1</v>
      </c>
      <c r="F5650" s="519">
        <v>5000</v>
      </c>
      <c r="G5650" s="519">
        <v>70</v>
      </c>
      <c r="H5650" s="240"/>
      <c r="I5650" s="240"/>
      <c r="J5650" s="524"/>
    </row>
    <row r="5651" spans="1:11" x14ac:dyDescent="0.25">
      <c r="A5651" s="517" t="s">
        <v>1093</v>
      </c>
      <c r="B5651" s="519">
        <v>1</v>
      </c>
      <c r="C5651" s="519">
        <v>14000</v>
      </c>
      <c r="D5651" s="519"/>
      <c r="E5651" s="519">
        <v>1</v>
      </c>
      <c r="F5651" s="519">
        <v>5000</v>
      </c>
      <c r="G5651" s="519">
        <v>70</v>
      </c>
      <c r="H5651" s="240"/>
      <c r="I5651" s="240"/>
      <c r="J5651" s="524"/>
    </row>
    <row r="5652" spans="1:11" x14ac:dyDescent="0.25">
      <c r="A5652" s="517" t="s">
        <v>1203</v>
      </c>
      <c r="B5652" s="519">
        <v>1</v>
      </c>
      <c r="C5652" s="519"/>
      <c r="D5652" s="519">
        <v>23000</v>
      </c>
      <c r="E5652" s="519"/>
      <c r="F5652" s="519"/>
      <c r="G5652" s="519"/>
      <c r="H5652" s="240"/>
      <c r="I5652" s="240"/>
      <c r="J5652" s="524" t="s">
        <v>2212</v>
      </c>
    </row>
    <row r="5653" spans="1:11" x14ac:dyDescent="0.25">
      <c r="A5653" s="517" t="s">
        <v>1123</v>
      </c>
      <c r="B5653" s="519">
        <v>1</v>
      </c>
      <c r="C5653" s="519"/>
      <c r="D5653" s="519"/>
      <c r="E5653" s="519"/>
      <c r="F5653" s="519"/>
      <c r="G5653" s="519"/>
      <c r="H5653" s="240"/>
      <c r="I5653" s="240"/>
      <c r="J5653" s="524" t="s">
        <v>2213</v>
      </c>
    </row>
    <row r="5654" spans="1:11" x14ac:dyDescent="0.25">
      <c r="A5654" s="541" t="s">
        <v>2048</v>
      </c>
      <c r="B5654" s="213">
        <f>SUM(B5630:B5653)</f>
        <v>29</v>
      </c>
      <c r="C5654" s="213">
        <f>SUM(C5630:C5653)</f>
        <v>282100</v>
      </c>
      <c r="D5654" s="213">
        <f>SUM(D5630:D5653)</f>
        <v>264000</v>
      </c>
      <c r="E5654" s="213">
        <f>SUM(E5630:E5653)</f>
        <v>15</v>
      </c>
      <c r="F5654" s="213">
        <f>SUM(F5630:F5653)</f>
        <v>65045</v>
      </c>
      <c r="G5654" s="213"/>
      <c r="H5654" s="410">
        <f>SUM(H5630:H5653)</f>
        <v>1</v>
      </c>
      <c r="I5654" s="213"/>
      <c r="J5654" s="410">
        <f>SUM(J5630:J5653)</f>
        <v>7800</v>
      </c>
      <c r="K5654" s="18"/>
    </row>
    <row r="5655" spans="1:11" x14ac:dyDescent="0.25">
      <c r="A5655" s="525"/>
      <c r="B5655" s="365"/>
      <c r="C5655" s="365"/>
      <c r="D5655" s="365"/>
      <c r="E5655" s="365"/>
      <c r="F5655" s="365"/>
      <c r="G5655" s="365"/>
      <c r="H5655" s="365"/>
      <c r="I5655" s="365"/>
      <c r="J5655" s="365"/>
    </row>
    <row r="5656" spans="1:11" x14ac:dyDescent="0.25">
      <c r="A5656" s="525"/>
      <c r="B5656" s="365"/>
      <c r="C5656" s="365"/>
      <c r="D5656" s="365"/>
      <c r="E5656" s="365"/>
      <c r="F5656" s="365"/>
      <c r="G5656" s="365"/>
      <c r="H5656" s="365"/>
      <c r="I5656" s="365"/>
      <c r="J5656" s="365"/>
    </row>
    <row r="5657" spans="1:11" x14ac:dyDescent="0.25">
      <c r="A5657" s="365"/>
      <c r="B5657" s="492" t="s">
        <v>1800</v>
      </c>
      <c r="C5657" s="2206" t="s">
        <v>2088</v>
      </c>
      <c r="D5657" s="2206"/>
      <c r="E5657" s="2206"/>
      <c r="F5657" s="493"/>
      <c r="G5657" s="493"/>
      <c r="H5657" s="493"/>
      <c r="I5657" s="493"/>
      <c r="J5657" s="493"/>
    </row>
    <row r="5662" spans="1:11" x14ac:dyDescent="0.25">
      <c r="A5662" s="2204" t="s">
        <v>2214</v>
      </c>
      <c r="B5662" s="2204"/>
      <c r="C5662" s="2204"/>
      <c r="D5662" s="2204"/>
      <c r="E5662" s="2204"/>
      <c r="F5662" s="2204"/>
      <c r="G5662" s="2204"/>
      <c r="H5662" s="2204"/>
      <c r="I5662" s="2204"/>
      <c r="J5662" s="2204"/>
    </row>
    <row r="5663" spans="1:11" ht="30" x14ac:dyDescent="0.25">
      <c r="A5663" s="198" t="s">
        <v>14</v>
      </c>
      <c r="B5663" s="198" t="s">
        <v>5</v>
      </c>
      <c r="C5663" s="198" t="s">
        <v>10</v>
      </c>
      <c r="D5663" s="198" t="s">
        <v>11</v>
      </c>
      <c r="E5663" s="198" t="s">
        <v>753</v>
      </c>
      <c r="F5663" s="198" t="s">
        <v>27</v>
      </c>
      <c r="G5663" s="198" t="s">
        <v>2013</v>
      </c>
      <c r="H5663" s="140" t="s">
        <v>33</v>
      </c>
      <c r="I5663" s="140" t="s">
        <v>2016</v>
      </c>
      <c r="J5663" s="198" t="s">
        <v>32</v>
      </c>
    </row>
    <row r="5664" spans="1:11" x14ac:dyDescent="0.25">
      <c r="A5664" s="517" t="s">
        <v>1432</v>
      </c>
      <c r="B5664" s="519">
        <v>1</v>
      </c>
      <c r="C5664" s="519">
        <v>25000</v>
      </c>
      <c r="D5664" s="519"/>
      <c r="E5664" s="519"/>
      <c r="F5664" s="519"/>
      <c r="G5664" s="519"/>
      <c r="H5664" s="540">
        <v>1</v>
      </c>
      <c r="I5664" s="540">
        <v>60</v>
      </c>
      <c r="J5664" s="524">
        <v>4000</v>
      </c>
    </row>
    <row r="5665" spans="1:10" x14ac:dyDescent="0.25">
      <c r="A5665" s="517" t="s">
        <v>2141</v>
      </c>
      <c r="B5665" s="519">
        <v>1</v>
      </c>
      <c r="C5665" s="519"/>
      <c r="D5665" s="519">
        <v>20000</v>
      </c>
      <c r="E5665" s="519">
        <v>1</v>
      </c>
      <c r="F5665" s="519">
        <v>2000</v>
      </c>
      <c r="G5665" s="519">
        <v>35</v>
      </c>
      <c r="H5665" s="540"/>
      <c r="I5665" s="140"/>
      <c r="J5665" s="524" t="s">
        <v>1088</v>
      </c>
    </row>
    <row r="5666" spans="1:10" x14ac:dyDescent="0.25">
      <c r="A5666" s="517" t="s">
        <v>1139</v>
      </c>
      <c r="B5666" s="519">
        <v>2</v>
      </c>
      <c r="C5666" s="519"/>
      <c r="D5666" s="519">
        <v>75000</v>
      </c>
      <c r="E5666" s="519"/>
      <c r="F5666" s="519"/>
      <c r="G5666" s="519"/>
      <c r="H5666" s="140"/>
      <c r="I5666" s="140"/>
      <c r="J5666" s="524" t="s">
        <v>2094</v>
      </c>
    </row>
    <row r="5667" spans="1:10" x14ac:dyDescent="0.25">
      <c r="A5667" s="99" t="s">
        <v>1924</v>
      </c>
      <c r="B5667" s="116">
        <v>2</v>
      </c>
      <c r="C5667" s="116"/>
      <c r="D5667" s="116">
        <v>174000</v>
      </c>
      <c r="E5667" s="116"/>
      <c r="F5667" s="116"/>
      <c r="G5667" s="116"/>
      <c r="H5667" s="540"/>
      <c r="I5667" s="540"/>
      <c r="J5667" s="524" t="s">
        <v>2094</v>
      </c>
    </row>
    <row r="5668" spans="1:10" x14ac:dyDescent="0.25">
      <c r="A5668" s="517" t="s">
        <v>143</v>
      </c>
      <c r="B5668" s="519">
        <v>2</v>
      </c>
      <c r="C5668" s="519"/>
      <c r="D5668" s="519"/>
      <c r="E5668" s="519"/>
      <c r="F5668" s="519"/>
      <c r="G5668" s="519"/>
      <c r="H5668" s="540"/>
      <c r="I5668" s="540"/>
      <c r="J5668" s="524" t="s">
        <v>2215</v>
      </c>
    </row>
    <row r="5669" spans="1:10" x14ac:dyDescent="0.25">
      <c r="A5669" s="517" t="s">
        <v>1599</v>
      </c>
      <c r="B5669" s="519">
        <v>1</v>
      </c>
      <c r="C5669" s="519">
        <v>21500</v>
      </c>
      <c r="D5669" s="519"/>
      <c r="E5669" s="519">
        <v>1</v>
      </c>
      <c r="F5669" s="519">
        <v>5000</v>
      </c>
      <c r="G5669" s="519">
        <v>70</v>
      </c>
      <c r="H5669" s="540">
        <v>1</v>
      </c>
      <c r="I5669" s="540">
        <v>80</v>
      </c>
      <c r="J5669" s="524">
        <v>6000</v>
      </c>
    </row>
    <row r="5670" spans="1:10" x14ac:dyDescent="0.25">
      <c r="A5670" s="517" t="s">
        <v>2157</v>
      </c>
      <c r="B5670" s="519">
        <v>1</v>
      </c>
      <c r="C5670" s="519">
        <v>33000</v>
      </c>
      <c r="D5670" s="519"/>
      <c r="E5670" s="519">
        <v>1</v>
      </c>
      <c r="F5670" s="519">
        <v>6000</v>
      </c>
      <c r="G5670" s="519">
        <v>100</v>
      </c>
      <c r="H5670" s="540"/>
      <c r="I5670" s="540"/>
      <c r="J5670" s="524" t="s">
        <v>1389</v>
      </c>
    </row>
    <row r="5671" spans="1:10" x14ac:dyDescent="0.25">
      <c r="A5671" s="517" t="s">
        <v>1205</v>
      </c>
      <c r="B5671" s="519">
        <v>1</v>
      </c>
      <c r="C5671" s="519">
        <v>14000</v>
      </c>
      <c r="D5671" s="519"/>
      <c r="E5671" s="519">
        <v>1</v>
      </c>
      <c r="F5671" s="519">
        <v>6000</v>
      </c>
      <c r="G5671" s="519">
        <v>100</v>
      </c>
      <c r="H5671" s="540">
        <v>1</v>
      </c>
      <c r="I5671" s="540">
        <v>75</v>
      </c>
      <c r="J5671" s="524">
        <v>5000</v>
      </c>
    </row>
    <row r="5672" spans="1:10" x14ac:dyDescent="0.25">
      <c r="A5672" s="517" t="s">
        <v>1430</v>
      </c>
      <c r="B5672" s="519">
        <v>1</v>
      </c>
      <c r="C5672" s="519">
        <v>14000</v>
      </c>
      <c r="D5672" s="519"/>
      <c r="E5672" s="519">
        <v>1</v>
      </c>
      <c r="F5672" s="519">
        <v>6000</v>
      </c>
      <c r="G5672" s="519">
        <v>100</v>
      </c>
      <c r="H5672" s="540" t="s">
        <v>879</v>
      </c>
      <c r="I5672" s="540"/>
      <c r="J5672" s="524">
        <v>3500</v>
      </c>
    </row>
    <row r="5673" spans="1:10" x14ac:dyDescent="0.25">
      <c r="A5673" s="517" t="s">
        <v>1462</v>
      </c>
      <c r="B5673" s="519">
        <v>1</v>
      </c>
      <c r="C5673" s="519">
        <v>19600</v>
      </c>
      <c r="D5673" s="519"/>
      <c r="E5673" s="519">
        <v>1</v>
      </c>
      <c r="F5673" s="519">
        <v>6000</v>
      </c>
      <c r="G5673" s="519">
        <v>100</v>
      </c>
      <c r="H5673" s="240"/>
      <c r="I5673" s="240"/>
      <c r="J5673" s="524"/>
    </row>
    <row r="5674" spans="1:10" x14ac:dyDescent="0.25">
      <c r="A5674" s="517" t="s">
        <v>1919</v>
      </c>
      <c r="B5674" s="519">
        <v>1</v>
      </c>
      <c r="C5674" s="519">
        <v>15000</v>
      </c>
      <c r="D5674" s="519"/>
      <c r="E5674" s="519"/>
      <c r="F5674" s="519"/>
      <c r="G5674" s="519"/>
      <c r="H5674" s="540"/>
      <c r="I5674" s="540"/>
      <c r="J5674" s="198"/>
    </row>
    <row r="5675" spans="1:10" x14ac:dyDescent="0.25">
      <c r="A5675" s="517" t="s">
        <v>2216</v>
      </c>
      <c r="B5675" s="519">
        <v>1</v>
      </c>
      <c r="C5675" s="519">
        <v>1000</v>
      </c>
      <c r="D5675" s="117">
        <v>20000</v>
      </c>
      <c r="E5675" s="519"/>
      <c r="F5675" s="519"/>
      <c r="G5675" s="519"/>
      <c r="H5675" s="140"/>
      <c r="I5675" s="140"/>
      <c r="J5675" s="524" t="s">
        <v>824</v>
      </c>
    </row>
    <row r="5676" spans="1:10" x14ac:dyDescent="0.25">
      <c r="A5676" s="517" t="s">
        <v>1192</v>
      </c>
      <c r="B5676" s="519">
        <v>1</v>
      </c>
      <c r="C5676" s="519">
        <v>12000</v>
      </c>
      <c r="D5676" s="519"/>
      <c r="E5676" s="519">
        <v>1</v>
      </c>
      <c r="F5676" s="519">
        <v>4000</v>
      </c>
      <c r="G5676" s="519">
        <v>60</v>
      </c>
      <c r="H5676" s="140"/>
      <c r="I5676" s="140"/>
      <c r="J5676" s="198"/>
    </row>
    <row r="5677" spans="1:10" x14ac:dyDescent="0.25">
      <c r="A5677" s="517" t="s">
        <v>1490</v>
      </c>
      <c r="B5677" s="519">
        <v>1</v>
      </c>
      <c r="C5677" s="519"/>
      <c r="D5677" s="519">
        <v>27000</v>
      </c>
      <c r="E5677" s="519"/>
      <c r="F5677" s="519"/>
      <c r="G5677" s="519"/>
      <c r="H5677" s="140"/>
      <c r="I5677" s="140"/>
      <c r="J5677" s="524" t="s">
        <v>1157</v>
      </c>
    </row>
    <row r="5678" spans="1:10" x14ac:dyDescent="0.25">
      <c r="A5678" s="517" t="s">
        <v>1292</v>
      </c>
      <c r="B5678" s="519">
        <v>1</v>
      </c>
      <c r="C5678" s="519">
        <v>20000</v>
      </c>
      <c r="D5678" s="519"/>
      <c r="E5678" s="519">
        <v>1</v>
      </c>
      <c r="F5678" s="519">
        <v>4000</v>
      </c>
      <c r="G5678" s="519">
        <v>65</v>
      </c>
      <c r="H5678" s="240"/>
      <c r="I5678" s="240"/>
      <c r="J5678" s="524"/>
    </row>
    <row r="5679" spans="1:10" x14ac:dyDescent="0.25">
      <c r="A5679" s="517" t="s">
        <v>1192</v>
      </c>
      <c r="B5679" s="519">
        <v>1</v>
      </c>
      <c r="C5679" s="519"/>
      <c r="D5679" s="519">
        <v>16000</v>
      </c>
      <c r="E5679" s="519"/>
      <c r="F5679" s="519"/>
      <c r="G5679" s="519"/>
      <c r="H5679" s="240"/>
      <c r="I5679" s="240"/>
      <c r="J5679" s="524" t="s">
        <v>1157</v>
      </c>
    </row>
    <row r="5680" spans="1:10" x14ac:dyDescent="0.25">
      <c r="A5680" s="517" t="s">
        <v>1769</v>
      </c>
      <c r="B5680" s="519">
        <v>1</v>
      </c>
      <c r="C5680" s="519">
        <v>28500</v>
      </c>
      <c r="D5680" s="519"/>
      <c r="E5680" s="519"/>
      <c r="F5680" s="519"/>
      <c r="G5680" s="519"/>
      <c r="H5680" s="240"/>
      <c r="I5680" s="240"/>
      <c r="J5680" s="524"/>
    </row>
    <row r="5681" spans="1:11" x14ac:dyDescent="0.25">
      <c r="A5681" s="517" t="s">
        <v>1769</v>
      </c>
      <c r="B5681" s="519">
        <v>1</v>
      </c>
      <c r="C5681" s="519"/>
      <c r="D5681" s="519">
        <v>28500</v>
      </c>
      <c r="E5681" s="519"/>
      <c r="F5681" s="519"/>
      <c r="G5681" s="519"/>
      <c r="H5681" s="240"/>
      <c r="I5681" s="240"/>
      <c r="J5681" s="524" t="s">
        <v>1157</v>
      </c>
    </row>
    <row r="5682" spans="1:11" x14ac:dyDescent="0.25">
      <c r="A5682" s="517" t="s">
        <v>1424</v>
      </c>
      <c r="B5682" s="519">
        <v>1</v>
      </c>
      <c r="C5682" s="519">
        <v>28000</v>
      </c>
      <c r="D5682" s="519"/>
      <c r="E5682" s="519">
        <v>1</v>
      </c>
      <c r="F5682" s="519">
        <v>5000</v>
      </c>
      <c r="G5682" s="519">
        <v>75</v>
      </c>
      <c r="H5682" s="240"/>
      <c r="I5682" s="240"/>
      <c r="J5682" s="524" t="s">
        <v>1389</v>
      </c>
    </row>
    <row r="5683" spans="1:11" x14ac:dyDescent="0.25">
      <c r="A5683" s="517"/>
      <c r="B5683" s="519"/>
      <c r="C5683" s="519"/>
      <c r="D5683" s="519"/>
      <c r="E5683" s="519"/>
      <c r="F5683" s="519"/>
      <c r="G5683" s="519"/>
      <c r="H5683" s="240"/>
      <c r="I5683" s="240"/>
      <c r="J5683" s="524"/>
    </row>
    <row r="5684" spans="1:11" x14ac:dyDescent="0.25">
      <c r="A5684" s="541" t="s">
        <v>2048</v>
      </c>
      <c r="B5684" s="213">
        <f>SUM(B5664:B5683)</f>
        <v>22</v>
      </c>
      <c r="C5684" s="213">
        <f>SUM(C5664:C5683)</f>
        <v>231600</v>
      </c>
      <c r="D5684" s="213">
        <f>SUM(D5664:D5683)</f>
        <v>360500</v>
      </c>
      <c r="E5684" s="213">
        <f>SUM(E5664:E5683)</f>
        <v>9</v>
      </c>
      <c r="F5684" s="213">
        <f>SUM(F5664:F5683)</f>
        <v>44000</v>
      </c>
      <c r="G5684" s="213"/>
      <c r="H5684" s="410">
        <f>SUM(H5664:H5683)</f>
        <v>3</v>
      </c>
      <c r="I5684" s="213"/>
      <c r="J5684" s="410">
        <f>SUM(J5664:J5683)</f>
        <v>18500</v>
      </c>
      <c r="K5684" s="18"/>
    </row>
    <row r="5685" spans="1:11" x14ac:dyDescent="0.25">
      <c r="A5685" s="525"/>
      <c r="B5685" s="365"/>
      <c r="C5685" s="365"/>
      <c r="D5685" s="365"/>
      <c r="E5685" s="365"/>
      <c r="F5685" s="365"/>
      <c r="G5685" s="365"/>
      <c r="H5685" s="365"/>
      <c r="I5685" s="365"/>
      <c r="J5685" s="365"/>
    </row>
    <row r="5686" spans="1:11" x14ac:dyDescent="0.25">
      <c r="A5686" s="525"/>
      <c r="B5686" s="365"/>
      <c r="C5686" s="365"/>
      <c r="D5686" s="365"/>
      <c r="E5686" s="365"/>
      <c r="F5686" s="365"/>
      <c r="G5686" s="365"/>
      <c r="H5686" s="365"/>
      <c r="I5686" s="365"/>
      <c r="J5686" s="365"/>
    </row>
    <row r="5687" spans="1:11" x14ac:dyDescent="0.25">
      <c r="A5687" s="365"/>
      <c r="B5687" s="492" t="s">
        <v>1800</v>
      </c>
      <c r="C5687" s="2206" t="s">
        <v>2088</v>
      </c>
      <c r="D5687" s="2206"/>
      <c r="E5687" s="2206"/>
      <c r="F5687" s="493"/>
      <c r="G5687" s="493"/>
      <c r="H5687" s="493"/>
      <c r="I5687" s="493"/>
      <c r="J5687" s="493"/>
    </row>
    <row r="5692" spans="1:11" x14ac:dyDescent="0.25">
      <c r="A5692" s="2204" t="s">
        <v>2234</v>
      </c>
      <c r="B5692" s="2204"/>
      <c r="C5692" s="2204"/>
      <c r="D5692" s="2204"/>
      <c r="E5692" s="2204"/>
      <c r="F5692" s="2204"/>
      <c r="G5692" s="2204"/>
      <c r="H5692" s="2204"/>
      <c r="I5692" s="2204"/>
      <c r="J5692" s="2204"/>
    </row>
    <row r="5693" spans="1:11" ht="30" x14ac:dyDescent="0.25">
      <c r="A5693" s="198" t="s">
        <v>14</v>
      </c>
      <c r="B5693" s="198" t="s">
        <v>5</v>
      </c>
      <c r="C5693" s="198" t="s">
        <v>10</v>
      </c>
      <c r="D5693" s="198" t="s">
        <v>11</v>
      </c>
      <c r="E5693" s="198" t="s">
        <v>753</v>
      </c>
      <c r="F5693" s="198" t="s">
        <v>27</v>
      </c>
      <c r="G5693" s="198" t="s">
        <v>2013</v>
      </c>
      <c r="H5693" s="140" t="s">
        <v>33</v>
      </c>
      <c r="I5693" s="140" t="s">
        <v>2016</v>
      </c>
      <c r="J5693" s="198" t="s">
        <v>32</v>
      </c>
    </row>
    <row r="5694" spans="1:11" x14ac:dyDescent="0.25">
      <c r="A5694" s="26" t="s">
        <v>2218</v>
      </c>
      <c r="B5694" s="28">
        <v>1</v>
      </c>
      <c r="C5694" s="28"/>
      <c r="D5694" s="28">
        <v>13160</v>
      </c>
      <c r="E5694" s="28"/>
      <c r="F5694" s="28"/>
      <c r="G5694" s="28"/>
      <c r="H5694" s="540"/>
      <c r="I5694" s="540"/>
      <c r="J5694" s="524" t="s">
        <v>1822</v>
      </c>
    </row>
    <row r="5695" spans="1:11" x14ac:dyDescent="0.25">
      <c r="A5695" s="26" t="s">
        <v>1626</v>
      </c>
      <c r="B5695" s="28">
        <v>1</v>
      </c>
      <c r="C5695" s="28">
        <v>12900</v>
      </c>
      <c r="D5695" s="28"/>
      <c r="E5695" s="28">
        <v>1</v>
      </c>
      <c r="F5695" s="28">
        <v>5000</v>
      </c>
      <c r="G5695" s="28">
        <v>75</v>
      </c>
      <c r="H5695" s="540"/>
      <c r="I5695" s="140"/>
      <c r="J5695" s="524"/>
    </row>
    <row r="5696" spans="1:11" x14ac:dyDescent="0.25">
      <c r="A5696" s="26" t="s">
        <v>2219</v>
      </c>
      <c r="B5696" s="28">
        <v>1</v>
      </c>
      <c r="C5696" s="28">
        <v>13000</v>
      </c>
      <c r="D5696" s="28"/>
      <c r="E5696" s="28">
        <v>1</v>
      </c>
      <c r="F5696" s="28">
        <v>4000</v>
      </c>
      <c r="G5696" s="28">
        <v>60</v>
      </c>
      <c r="H5696" s="140"/>
      <c r="I5696" s="140"/>
      <c r="J5696" s="524" t="s">
        <v>2220</v>
      </c>
    </row>
    <row r="5697" spans="1:10" x14ac:dyDescent="0.25">
      <c r="A5697" s="99" t="s">
        <v>1997</v>
      </c>
      <c r="B5697" s="116">
        <v>1</v>
      </c>
      <c r="C5697" s="116"/>
      <c r="D5697" s="28">
        <v>20680</v>
      </c>
      <c r="E5697" s="116"/>
      <c r="F5697" s="116"/>
      <c r="G5697" s="116"/>
      <c r="H5697" s="540"/>
      <c r="I5697" s="540"/>
      <c r="J5697" s="524" t="s">
        <v>1822</v>
      </c>
    </row>
    <row r="5698" spans="1:10" x14ac:dyDescent="0.25">
      <c r="A5698" s="26" t="s">
        <v>1836</v>
      </c>
      <c r="B5698" s="28">
        <v>1</v>
      </c>
      <c r="C5698" s="28">
        <v>24460</v>
      </c>
      <c r="D5698" s="28">
        <v>2387.6</v>
      </c>
      <c r="E5698" s="28">
        <v>1</v>
      </c>
      <c r="F5698" s="28">
        <v>5000</v>
      </c>
      <c r="G5698" s="28">
        <v>70</v>
      </c>
      <c r="H5698" s="540"/>
      <c r="I5698" s="540"/>
      <c r="J5698" s="524"/>
    </row>
    <row r="5699" spans="1:10" x14ac:dyDescent="0.25">
      <c r="A5699" s="26" t="s">
        <v>2221</v>
      </c>
      <c r="B5699" s="28">
        <v>1</v>
      </c>
      <c r="C5699" s="28">
        <v>16000</v>
      </c>
      <c r="D5699" s="28"/>
      <c r="E5699" s="28">
        <v>1</v>
      </c>
      <c r="F5699" s="28">
        <v>4000</v>
      </c>
      <c r="G5699" s="28">
        <v>60</v>
      </c>
      <c r="H5699" s="540"/>
      <c r="I5699" s="540"/>
      <c r="J5699" s="198"/>
    </row>
    <row r="5700" spans="1:10" x14ac:dyDescent="0.25">
      <c r="A5700" s="26" t="s">
        <v>1272</v>
      </c>
      <c r="B5700" s="28">
        <v>1</v>
      </c>
      <c r="C5700" s="28"/>
      <c r="D5700" s="28">
        <v>30000</v>
      </c>
      <c r="E5700" s="28"/>
      <c r="F5700" s="28"/>
      <c r="G5700" s="28"/>
      <c r="H5700" s="540"/>
      <c r="I5700" s="540"/>
      <c r="J5700" s="524" t="s">
        <v>2222</v>
      </c>
    </row>
    <row r="5701" spans="1:10" x14ac:dyDescent="0.25">
      <c r="A5701" s="26" t="s">
        <v>2223</v>
      </c>
      <c r="B5701" s="28">
        <v>1</v>
      </c>
      <c r="C5701" s="28"/>
      <c r="D5701" s="28"/>
      <c r="E5701" s="28"/>
      <c r="F5701" s="28"/>
      <c r="G5701" s="28"/>
      <c r="H5701" s="540"/>
      <c r="I5701" s="540"/>
      <c r="J5701" s="524" t="s">
        <v>2224</v>
      </c>
    </row>
    <row r="5702" spans="1:10" x14ac:dyDescent="0.25">
      <c r="A5702" s="26" t="s">
        <v>491</v>
      </c>
      <c r="B5702" s="28">
        <v>4</v>
      </c>
      <c r="C5702" s="28"/>
      <c r="D5702" s="543">
        <v>280000</v>
      </c>
      <c r="E5702" s="28"/>
      <c r="F5702" s="28"/>
      <c r="G5702" s="28"/>
      <c r="H5702" s="540"/>
      <c r="I5702" s="540"/>
      <c r="J5702" s="524" t="s">
        <v>2225</v>
      </c>
    </row>
    <row r="5703" spans="1:10" x14ac:dyDescent="0.25">
      <c r="A5703" s="26" t="s">
        <v>2226</v>
      </c>
      <c r="B5703" s="28">
        <v>1</v>
      </c>
      <c r="C5703" s="28"/>
      <c r="D5703" s="28">
        <v>34500</v>
      </c>
      <c r="E5703" s="28"/>
      <c r="F5703" s="28"/>
      <c r="G5703" s="28"/>
      <c r="H5703" s="240"/>
      <c r="I5703" s="240"/>
      <c r="J5703" s="524" t="s">
        <v>2225</v>
      </c>
    </row>
    <row r="5704" spans="1:10" x14ac:dyDescent="0.25">
      <c r="A5704" s="26" t="s">
        <v>2227</v>
      </c>
      <c r="B5704" s="28">
        <v>1</v>
      </c>
      <c r="C5704" s="28"/>
      <c r="D5704" s="28">
        <v>50000</v>
      </c>
      <c r="E5704" s="28"/>
      <c r="F5704" s="28"/>
      <c r="G5704" s="28"/>
      <c r="H5704" s="540"/>
      <c r="I5704" s="540"/>
      <c r="J5704" s="524" t="s">
        <v>2225</v>
      </c>
    </row>
    <row r="5705" spans="1:10" x14ac:dyDescent="0.25">
      <c r="A5705" s="26" t="s">
        <v>2228</v>
      </c>
      <c r="B5705" s="28">
        <v>1</v>
      </c>
      <c r="C5705" s="28"/>
      <c r="D5705" s="28">
        <v>20900</v>
      </c>
      <c r="E5705" s="28"/>
      <c r="F5705" s="28"/>
      <c r="G5705" s="28"/>
      <c r="H5705" s="140"/>
      <c r="I5705" s="140"/>
      <c r="J5705" s="524" t="s">
        <v>2229</v>
      </c>
    </row>
    <row r="5706" spans="1:10" x14ac:dyDescent="0.25">
      <c r="A5706" s="26" t="s">
        <v>1139</v>
      </c>
      <c r="B5706" s="28">
        <v>1</v>
      </c>
      <c r="C5706" s="28">
        <v>75000</v>
      </c>
      <c r="D5706" s="28"/>
      <c r="E5706" s="28"/>
      <c r="F5706" s="28"/>
      <c r="G5706" s="28"/>
      <c r="H5706" s="140"/>
      <c r="I5706" s="140"/>
      <c r="J5706" s="198"/>
    </row>
    <row r="5707" spans="1:10" x14ac:dyDescent="0.25">
      <c r="A5707" s="26" t="s">
        <v>646</v>
      </c>
      <c r="B5707" s="28">
        <v>1</v>
      </c>
      <c r="C5707" s="28">
        <v>17000</v>
      </c>
      <c r="D5707" s="28"/>
      <c r="E5707" s="28"/>
      <c r="F5707" s="28"/>
      <c r="G5707" s="28"/>
      <c r="H5707" s="140"/>
      <c r="I5707" s="140"/>
      <c r="J5707" s="524"/>
    </row>
    <row r="5708" spans="1:10" x14ac:dyDescent="0.25">
      <c r="A5708" s="26" t="s">
        <v>1871</v>
      </c>
      <c r="B5708" s="28">
        <v>1</v>
      </c>
      <c r="C5708" s="28">
        <v>8100</v>
      </c>
      <c r="D5708" s="28"/>
      <c r="E5708" s="28"/>
      <c r="F5708" s="28"/>
      <c r="G5708" s="28"/>
      <c r="H5708" s="240"/>
      <c r="I5708" s="240"/>
      <c r="J5708" s="524" t="s">
        <v>2230</v>
      </c>
    </row>
    <row r="5709" spans="1:10" x14ac:dyDescent="0.25">
      <c r="A5709" s="26" t="s">
        <v>2231</v>
      </c>
      <c r="B5709" s="28">
        <v>1</v>
      </c>
      <c r="C5709" s="28">
        <v>9700</v>
      </c>
      <c r="D5709" s="28"/>
      <c r="E5709" s="28">
        <v>1</v>
      </c>
      <c r="F5709" s="28">
        <v>200</v>
      </c>
      <c r="G5709" s="28" t="s">
        <v>2232</v>
      </c>
      <c r="H5709" s="240"/>
      <c r="I5709" s="240"/>
      <c r="J5709" s="524"/>
    </row>
    <row r="5710" spans="1:10" x14ac:dyDescent="0.25">
      <c r="A5710" s="26" t="s">
        <v>663</v>
      </c>
      <c r="B5710" s="28">
        <v>1</v>
      </c>
      <c r="C5710" s="28">
        <v>12500</v>
      </c>
      <c r="D5710" s="28"/>
      <c r="E5710" s="28">
        <v>1</v>
      </c>
      <c r="F5710" s="28">
        <v>4000</v>
      </c>
      <c r="G5710" s="28">
        <v>60</v>
      </c>
      <c r="H5710" s="240">
        <v>1</v>
      </c>
      <c r="I5710" s="240">
        <v>100</v>
      </c>
      <c r="J5710" s="524">
        <v>6000</v>
      </c>
    </row>
    <row r="5711" spans="1:10" x14ac:dyDescent="0.25">
      <c r="A5711" s="26" t="s">
        <v>1981</v>
      </c>
      <c r="B5711" s="28">
        <v>1</v>
      </c>
      <c r="C5711" s="28">
        <v>19000</v>
      </c>
      <c r="D5711" s="28"/>
      <c r="E5711" s="28">
        <v>1</v>
      </c>
      <c r="F5711" s="28">
        <v>6000</v>
      </c>
      <c r="G5711" s="28">
        <v>100</v>
      </c>
      <c r="H5711" s="240">
        <v>1</v>
      </c>
      <c r="I5711" s="240">
        <v>95</v>
      </c>
      <c r="J5711" s="524">
        <v>6000</v>
      </c>
    </row>
    <row r="5712" spans="1:10" x14ac:dyDescent="0.25">
      <c r="A5712" s="26" t="s">
        <v>1154</v>
      </c>
      <c r="B5712" s="28">
        <v>1</v>
      </c>
      <c r="C5712" s="28">
        <v>12000</v>
      </c>
      <c r="D5712" s="28"/>
      <c r="E5712" s="28">
        <v>1</v>
      </c>
      <c r="F5712" s="28">
        <v>4000</v>
      </c>
      <c r="G5712" s="28">
        <v>60</v>
      </c>
      <c r="H5712" s="240" t="s">
        <v>633</v>
      </c>
      <c r="I5712" s="240"/>
      <c r="J5712" s="524">
        <v>2800</v>
      </c>
    </row>
    <row r="5713" spans="1:10" x14ac:dyDescent="0.25">
      <c r="A5713" s="26" t="s">
        <v>150</v>
      </c>
      <c r="B5713" s="28">
        <v>1</v>
      </c>
      <c r="C5713" s="28">
        <v>27000</v>
      </c>
      <c r="D5713" s="28"/>
      <c r="E5713" s="28">
        <v>1</v>
      </c>
      <c r="F5713" s="28">
        <v>5000</v>
      </c>
      <c r="G5713" s="28">
        <v>70</v>
      </c>
      <c r="H5713" s="240"/>
      <c r="I5713" s="240"/>
      <c r="J5713" s="524"/>
    </row>
    <row r="5714" spans="1:10" x14ac:dyDescent="0.25">
      <c r="A5714" s="26" t="s">
        <v>350</v>
      </c>
      <c r="B5714" s="28">
        <v>1</v>
      </c>
      <c r="C5714" s="28">
        <v>11000</v>
      </c>
      <c r="D5714" s="28"/>
      <c r="E5714" s="28">
        <v>1</v>
      </c>
      <c r="F5714" s="28">
        <v>4000</v>
      </c>
      <c r="G5714" s="28">
        <v>60</v>
      </c>
      <c r="H5714" s="410"/>
      <c r="I5714" s="213"/>
      <c r="J5714" s="524"/>
    </row>
    <row r="5715" spans="1:10" x14ac:dyDescent="0.25">
      <c r="A5715" s="26" t="s">
        <v>641</v>
      </c>
      <c r="B5715" s="28">
        <v>1</v>
      </c>
      <c r="C5715" s="28">
        <v>9700</v>
      </c>
      <c r="D5715" s="28"/>
      <c r="E5715" s="28">
        <v>1</v>
      </c>
      <c r="F5715" s="28">
        <v>4000</v>
      </c>
      <c r="G5715" s="28">
        <v>60</v>
      </c>
      <c r="H5715" s="240"/>
      <c r="I5715" s="240"/>
      <c r="J5715" s="524"/>
    </row>
    <row r="5716" spans="1:10" x14ac:dyDescent="0.25">
      <c r="A5716" s="26" t="s">
        <v>2233</v>
      </c>
      <c r="B5716" s="28">
        <v>1</v>
      </c>
      <c r="C5716" s="28">
        <v>26000</v>
      </c>
      <c r="D5716" s="28"/>
      <c r="E5716" s="28">
        <v>1</v>
      </c>
      <c r="F5716" s="28">
        <v>4000</v>
      </c>
      <c r="G5716" s="28">
        <v>60</v>
      </c>
      <c r="H5716" s="240"/>
      <c r="I5716" s="240"/>
      <c r="J5716" s="524" t="s">
        <v>1453</v>
      </c>
    </row>
    <row r="5717" spans="1:10" x14ac:dyDescent="0.25">
      <c r="A5717" s="53" t="s">
        <v>2048</v>
      </c>
      <c r="B5717" s="198">
        <f>SUM(B5694:B5716)</f>
        <v>26</v>
      </c>
      <c r="C5717" s="198">
        <f>SUM(C5694:C5716)</f>
        <v>293360</v>
      </c>
      <c r="D5717" s="198">
        <f>SUM(D5694:D5716)</f>
        <v>451627.6</v>
      </c>
      <c r="E5717" s="198">
        <f>SUM(E5694:E5716)</f>
        <v>12</v>
      </c>
      <c r="F5717" s="198">
        <f>SUM(F5694:F5716)</f>
        <v>49200</v>
      </c>
      <c r="G5717" s="198"/>
      <c r="H5717" s="410">
        <f>SUM(H5694:H5716)</f>
        <v>2</v>
      </c>
      <c r="I5717" s="213"/>
      <c r="J5717" s="524">
        <f>SUM(J5694:J5716)</f>
        <v>14800</v>
      </c>
    </row>
    <row r="5718" spans="1:10" x14ac:dyDescent="0.25">
      <c r="A5718" s="492"/>
      <c r="B5718" s="365"/>
      <c r="C5718" s="365"/>
    </row>
    <row r="5719" spans="1:10" x14ac:dyDescent="0.25">
      <c r="B5719" s="365"/>
      <c r="C5719" s="365"/>
    </row>
    <row r="5720" spans="1:10" x14ac:dyDescent="0.25">
      <c r="B5720" s="493"/>
      <c r="C5720" s="493"/>
    </row>
    <row r="5721" spans="1:10" x14ac:dyDescent="0.25">
      <c r="G5721" s="542" t="s">
        <v>2235</v>
      </c>
    </row>
    <row r="5729" spans="1:13" x14ac:dyDescent="0.25">
      <c r="A5729" s="2204" t="s">
        <v>2236</v>
      </c>
      <c r="B5729" s="2204"/>
      <c r="C5729" s="2204"/>
      <c r="D5729" s="2204"/>
      <c r="E5729" s="2204"/>
      <c r="F5729" s="2204"/>
      <c r="G5729" s="2204"/>
      <c r="H5729" s="2204"/>
      <c r="I5729" s="2204"/>
      <c r="J5729" s="2204"/>
    </row>
    <row r="5730" spans="1:13" ht="30" x14ac:dyDescent="0.25">
      <c r="A5730" s="198" t="s">
        <v>14</v>
      </c>
      <c r="B5730" s="198" t="s">
        <v>5</v>
      </c>
      <c r="C5730" s="198" t="s">
        <v>10</v>
      </c>
      <c r="D5730" s="198" t="s">
        <v>11</v>
      </c>
      <c r="E5730" s="198" t="s">
        <v>753</v>
      </c>
      <c r="F5730" s="198" t="s">
        <v>27</v>
      </c>
      <c r="G5730" s="198" t="s">
        <v>2013</v>
      </c>
      <c r="H5730" s="140" t="s">
        <v>33</v>
      </c>
      <c r="I5730" s="140" t="s">
        <v>2016</v>
      </c>
      <c r="J5730" s="198" t="s">
        <v>32</v>
      </c>
      <c r="L5730" s="525"/>
      <c r="M5730" s="365"/>
    </row>
    <row r="5731" spans="1:13" x14ac:dyDescent="0.25">
      <c r="A5731" s="547" t="s">
        <v>2237</v>
      </c>
      <c r="B5731" s="519">
        <v>1</v>
      </c>
      <c r="C5731" s="519"/>
      <c r="D5731" s="519">
        <v>30500</v>
      </c>
      <c r="E5731" s="519">
        <v>1</v>
      </c>
      <c r="F5731" s="519">
        <v>4500</v>
      </c>
      <c r="G5731" s="519">
        <v>70</v>
      </c>
      <c r="H5731" s="518"/>
      <c r="I5731" s="518"/>
      <c r="J5731" s="524" t="s">
        <v>2238</v>
      </c>
      <c r="K5731" s="548"/>
      <c r="L5731" s="525"/>
      <c r="M5731" s="365"/>
    </row>
    <row r="5732" spans="1:13" x14ac:dyDescent="0.25">
      <c r="A5732" s="547" t="s">
        <v>2160</v>
      </c>
      <c r="B5732" s="519">
        <v>1</v>
      </c>
      <c r="C5732" s="519"/>
      <c r="D5732" s="519">
        <v>25000</v>
      </c>
      <c r="E5732" s="519">
        <v>1</v>
      </c>
      <c r="F5732" s="519">
        <v>5000</v>
      </c>
      <c r="G5732" s="519">
        <v>70</v>
      </c>
      <c r="H5732" s="518"/>
      <c r="I5732" s="518"/>
      <c r="J5732" s="524" t="s">
        <v>2239</v>
      </c>
      <c r="K5732" s="548"/>
      <c r="L5732" s="525"/>
      <c r="M5732" s="365"/>
    </row>
    <row r="5733" spans="1:13" x14ac:dyDescent="0.25">
      <c r="A5733" s="547" t="s">
        <v>1469</v>
      </c>
      <c r="B5733" s="519">
        <v>1</v>
      </c>
      <c r="C5733" s="519">
        <v>20000</v>
      </c>
      <c r="D5733" s="519"/>
      <c r="E5733" s="519">
        <v>1</v>
      </c>
      <c r="F5733" s="519">
        <v>2000</v>
      </c>
      <c r="G5733" s="519">
        <v>50</v>
      </c>
      <c r="H5733" s="518">
        <v>1</v>
      </c>
      <c r="I5733" s="518">
        <v>75</v>
      </c>
      <c r="J5733" s="524">
        <v>5000</v>
      </c>
      <c r="K5733" s="548"/>
      <c r="L5733" s="525"/>
      <c r="M5733" s="365"/>
    </row>
    <row r="5734" spans="1:13" x14ac:dyDescent="0.25">
      <c r="A5734" s="547" t="s">
        <v>1660</v>
      </c>
      <c r="B5734" s="519">
        <v>1</v>
      </c>
      <c r="C5734" s="519"/>
      <c r="D5734" s="519">
        <v>11000</v>
      </c>
      <c r="E5734" s="519">
        <v>1</v>
      </c>
      <c r="F5734" s="519">
        <v>4000</v>
      </c>
      <c r="G5734" s="519">
        <v>60</v>
      </c>
      <c r="H5734" s="518"/>
      <c r="I5734" s="518"/>
      <c r="J5734" s="524" t="s">
        <v>1088</v>
      </c>
      <c r="K5734" s="548"/>
      <c r="L5734" s="525"/>
      <c r="M5734" s="365"/>
    </row>
    <row r="5735" spans="1:13" x14ac:dyDescent="0.25">
      <c r="A5735" s="547" t="s">
        <v>2240</v>
      </c>
      <c r="B5735" s="519">
        <v>2</v>
      </c>
      <c r="C5735" s="519">
        <v>48000</v>
      </c>
      <c r="D5735" s="519"/>
      <c r="E5735" s="519"/>
      <c r="F5735" s="519"/>
      <c r="G5735" s="519"/>
      <c r="H5735" s="518">
        <v>1</v>
      </c>
      <c r="I5735" s="518">
        <v>60</v>
      </c>
      <c r="J5735" s="524">
        <v>4000</v>
      </c>
      <c r="K5735" s="548"/>
      <c r="L5735" s="525"/>
      <c r="M5735" s="365"/>
    </row>
    <row r="5736" spans="1:13" x14ac:dyDescent="0.25">
      <c r="A5736" s="547" t="s">
        <v>1301</v>
      </c>
      <c r="B5736" s="519">
        <v>1</v>
      </c>
      <c r="C5736" s="519">
        <v>29000</v>
      </c>
      <c r="D5736" s="519"/>
      <c r="E5736" s="519">
        <v>1</v>
      </c>
      <c r="F5736" s="519">
        <v>6000</v>
      </c>
      <c r="G5736" s="519">
        <v>100</v>
      </c>
      <c r="H5736" s="518">
        <v>1</v>
      </c>
      <c r="I5736" s="518">
        <v>60</v>
      </c>
      <c r="J5736" s="524">
        <v>4000</v>
      </c>
      <c r="K5736" s="548"/>
      <c r="L5736" s="525"/>
      <c r="M5736" s="365"/>
    </row>
    <row r="5737" spans="1:13" x14ac:dyDescent="0.25">
      <c r="A5737" s="547" t="s">
        <v>2165</v>
      </c>
      <c r="B5737" s="519">
        <v>1</v>
      </c>
      <c r="C5737" s="519">
        <v>25000</v>
      </c>
      <c r="D5737" s="519"/>
      <c r="E5737" s="519">
        <v>1</v>
      </c>
      <c r="F5737" s="519">
        <v>5000</v>
      </c>
      <c r="G5737" s="519">
        <v>70</v>
      </c>
      <c r="H5737" s="518">
        <v>2</v>
      </c>
      <c r="I5737" s="518">
        <v>100</v>
      </c>
      <c r="J5737" s="524">
        <v>12000</v>
      </c>
      <c r="K5737" s="548"/>
      <c r="L5737" s="525"/>
      <c r="M5737" s="365"/>
    </row>
    <row r="5738" spans="1:13" x14ac:dyDescent="0.25">
      <c r="A5738" s="547" t="s">
        <v>1590</v>
      </c>
      <c r="B5738" s="519">
        <v>1</v>
      </c>
      <c r="C5738" s="519">
        <v>19000</v>
      </c>
      <c r="D5738" s="519"/>
      <c r="E5738" s="519"/>
      <c r="F5738" s="519"/>
      <c r="G5738" s="519"/>
      <c r="H5738" s="518"/>
      <c r="I5738" s="518"/>
      <c r="J5738" s="524" t="s">
        <v>2241</v>
      </c>
      <c r="K5738" s="548"/>
      <c r="L5738" s="525"/>
      <c r="M5738" s="365"/>
    </row>
    <row r="5739" spans="1:13" x14ac:dyDescent="0.25">
      <c r="A5739" s="547" t="s">
        <v>1297</v>
      </c>
      <c r="B5739" s="519">
        <v>1</v>
      </c>
      <c r="C5739" s="519">
        <v>13800</v>
      </c>
      <c r="D5739" s="519"/>
      <c r="E5739" s="519"/>
      <c r="F5739" s="519"/>
      <c r="G5739" s="519"/>
      <c r="H5739" s="518">
        <v>1</v>
      </c>
      <c r="I5739" s="518">
        <v>100</v>
      </c>
      <c r="J5739" s="524">
        <v>6000</v>
      </c>
      <c r="K5739" s="548"/>
      <c r="L5739" s="525"/>
      <c r="M5739" s="365"/>
    </row>
    <row r="5740" spans="1:13" x14ac:dyDescent="0.25">
      <c r="A5740" s="547" t="s">
        <v>2207</v>
      </c>
      <c r="B5740" s="519">
        <v>1</v>
      </c>
      <c r="C5740" s="519">
        <v>9800</v>
      </c>
      <c r="D5740" s="519"/>
      <c r="E5740" s="519">
        <v>1</v>
      </c>
      <c r="F5740" s="519">
        <v>4000</v>
      </c>
      <c r="G5740" s="519">
        <v>60</v>
      </c>
      <c r="H5740" s="518">
        <v>1</v>
      </c>
      <c r="I5740" s="518">
        <v>60</v>
      </c>
      <c r="J5740" s="524">
        <v>4000</v>
      </c>
      <c r="K5740" s="548"/>
      <c r="L5740" s="525"/>
      <c r="M5740" s="365"/>
    </row>
    <row r="5741" spans="1:13" x14ac:dyDescent="0.25">
      <c r="A5741" s="547" t="s">
        <v>1301</v>
      </c>
      <c r="B5741" s="519">
        <v>1</v>
      </c>
      <c r="C5741" s="519">
        <v>35000</v>
      </c>
      <c r="D5741" s="519"/>
      <c r="E5741" s="519"/>
      <c r="F5741" s="519"/>
      <c r="G5741" s="519"/>
      <c r="H5741" s="518">
        <v>4</v>
      </c>
      <c r="I5741" s="518">
        <v>70</v>
      </c>
      <c r="J5741" s="524">
        <v>20000</v>
      </c>
      <c r="K5741" s="548"/>
      <c r="L5741" s="525"/>
      <c r="M5741" s="365"/>
    </row>
    <row r="5742" spans="1:13" x14ac:dyDescent="0.25">
      <c r="A5742" s="547" t="s">
        <v>1100</v>
      </c>
      <c r="B5742" s="519">
        <v>2</v>
      </c>
      <c r="C5742" s="519">
        <v>24000</v>
      </c>
      <c r="D5742" s="519"/>
      <c r="E5742" s="519"/>
      <c r="F5742" s="519"/>
      <c r="G5742" s="519"/>
      <c r="H5742" s="518"/>
      <c r="I5742" s="518"/>
      <c r="J5742" s="524" t="s">
        <v>2242</v>
      </c>
      <c r="K5742" s="548"/>
      <c r="L5742" s="525"/>
      <c r="M5742" s="365"/>
    </row>
    <row r="5743" spans="1:13" x14ac:dyDescent="0.25">
      <c r="A5743" s="547" t="s">
        <v>1200</v>
      </c>
      <c r="B5743" s="519">
        <v>1</v>
      </c>
      <c r="C5743" s="519">
        <v>11000</v>
      </c>
      <c r="D5743" s="519"/>
      <c r="E5743" s="519">
        <v>1</v>
      </c>
      <c r="F5743" s="519">
        <v>4000</v>
      </c>
      <c r="G5743" s="519">
        <v>60</v>
      </c>
      <c r="H5743" s="518">
        <v>1</v>
      </c>
      <c r="I5743" s="518">
        <v>100</v>
      </c>
      <c r="J5743" s="524">
        <v>6000</v>
      </c>
      <c r="K5743" s="548"/>
      <c r="L5743" s="525"/>
      <c r="M5743" s="365"/>
    </row>
    <row r="5744" spans="1:13" x14ac:dyDescent="0.25">
      <c r="A5744" s="547" t="s">
        <v>2015</v>
      </c>
      <c r="B5744" s="519">
        <v>1</v>
      </c>
      <c r="C5744" s="519">
        <v>27000</v>
      </c>
      <c r="D5744" s="519"/>
      <c r="E5744" s="519">
        <v>1</v>
      </c>
      <c r="F5744" s="519">
        <v>5000</v>
      </c>
      <c r="G5744" s="519">
        <v>70</v>
      </c>
      <c r="H5744" s="518" t="s">
        <v>109</v>
      </c>
      <c r="I5744" s="518"/>
      <c r="J5744" s="524" t="s">
        <v>2259</v>
      </c>
      <c r="K5744" s="548"/>
      <c r="L5744" s="525"/>
      <c r="M5744" s="365"/>
    </row>
    <row r="5745" spans="1:13" x14ac:dyDescent="0.25">
      <c r="A5745" s="547" t="s">
        <v>1200</v>
      </c>
      <c r="B5745" s="519">
        <v>1</v>
      </c>
      <c r="C5745" s="519">
        <v>11000</v>
      </c>
      <c r="D5745" s="519"/>
      <c r="E5745" s="519">
        <v>1</v>
      </c>
      <c r="F5745" s="519">
        <v>4000</v>
      </c>
      <c r="G5745" s="519">
        <v>60</v>
      </c>
      <c r="H5745" s="518">
        <v>1</v>
      </c>
      <c r="I5745" s="518">
        <v>60</v>
      </c>
      <c r="J5745" s="524">
        <v>4000</v>
      </c>
      <c r="K5745" s="548"/>
      <c r="L5745" s="525"/>
      <c r="M5745" s="365"/>
    </row>
    <row r="5746" spans="1:13" x14ac:dyDescent="0.25">
      <c r="A5746" s="547" t="s">
        <v>1343</v>
      </c>
      <c r="B5746" s="519">
        <v>1</v>
      </c>
      <c r="C5746" s="519">
        <v>13800</v>
      </c>
      <c r="D5746" s="519"/>
      <c r="E5746" s="519">
        <v>1</v>
      </c>
      <c r="F5746" s="519">
        <v>5000</v>
      </c>
      <c r="G5746" s="519">
        <v>70</v>
      </c>
      <c r="H5746" s="518">
        <v>1</v>
      </c>
      <c r="I5746" s="518">
        <v>50</v>
      </c>
      <c r="J5746" s="524">
        <v>3500</v>
      </c>
      <c r="K5746" s="548"/>
      <c r="L5746" s="525"/>
      <c r="M5746" s="365"/>
    </row>
    <row r="5747" spans="1:13" x14ac:dyDescent="0.25">
      <c r="A5747" s="547" t="s">
        <v>2243</v>
      </c>
      <c r="B5747" s="519">
        <v>2</v>
      </c>
      <c r="C5747" s="519"/>
      <c r="D5747" s="519">
        <v>114000</v>
      </c>
      <c r="E5747" s="519"/>
      <c r="F5747" s="519"/>
      <c r="G5747" s="519"/>
      <c r="H5747" s="518"/>
      <c r="I5747" s="518"/>
      <c r="J5747" s="524" t="s">
        <v>2244</v>
      </c>
      <c r="K5747" s="548"/>
      <c r="L5747" s="525"/>
      <c r="M5747" s="365"/>
    </row>
    <row r="5748" spans="1:13" x14ac:dyDescent="0.25">
      <c r="A5748" s="547" t="s">
        <v>1200</v>
      </c>
      <c r="B5748" s="519">
        <v>1</v>
      </c>
      <c r="C5748" s="519">
        <v>15000</v>
      </c>
      <c r="D5748" s="519"/>
      <c r="E5748" s="519"/>
      <c r="F5748" s="519"/>
      <c r="G5748" s="519"/>
      <c r="H5748" s="518">
        <v>1</v>
      </c>
      <c r="I5748" s="518">
        <v>75</v>
      </c>
      <c r="J5748" s="524">
        <v>5000</v>
      </c>
      <c r="K5748" s="548"/>
      <c r="L5748" s="525"/>
      <c r="M5748" s="365"/>
    </row>
    <row r="5749" spans="1:13" x14ac:dyDescent="0.25">
      <c r="A5749" s="547" t="s">
        <v>2165</v>
      </c>
      <c r="B5749" s="519">
        <v>1</v>
      </c>
      <c r="C5749" s="519">
        <v>25000</v>
      </c>
      <c r="D5749" s="519"/>
      <c r="E5749" s="519">
        <v>1</v>
      </c>
      <c r="F5749" s="519">
        <v>5000</v>
      </c>
      <c r="G5749" s="519">
        <v>70</v>
      </c>
      <c r="H5749" s="518"/>
      <c r="I5749" s="518"/>
      <c r="J5749" s="524"/>
      <c r="K5749" s="548"/>
      <c r="L5749" s="525"/>
      <c r="M5749" s="365"/>
    </row>
    <row r="5750" spans="1:13" x14ac:dyDescent="0.25">
      <c r="A5750" s="547" t="s">
        <v>1100</v>
      </c>
      <c r="B5750" s="519">
        <v>1</v>
      </c>
      <c r="C5750" s="519"/>
      <c r="D5750" s="519">
        <v>9800</v>
      </c>
      <c r="E5750" s="519">
        <v>1</v>
      </c>
      <c r="F5750" s="519">
        <v>4000</v>
      </c>
      <c r="G5750" s="519">
        <v>60</v>
      </c>
      <c r="H5750" s="518"/>
      <c r="I5750" s="518"/>
      <c r="J5750" s="524" t="s">
        <v>1088</v>
      </c>
      <c r="K5750" s="548"/>
      <c r="L5750" s="525"/>
      <c r="M5750" s="365"/>
    </row>
    <row r="5751" spans="1:13" x14ac:dyDescent="0.25">
      <c r="A5751" s="547" t="s">
        <v>1200</v>
      </c>
      <c r="B5751" s="519">
        <v>1</v>
      </c>
      <c r="C5751" s="519">
        <v>11000</v>
      </c>
      <c r="D5751" s="519"/>
      <c r="E5751" s="519">
        <v>1</v>
      </c>
      <c r="F5751" s="519">
        <v>4000</v>
      </c>
      <c r="G5751" s="519">
        <v>60</v>
      </c>
      <c r="H5751" s="518"/>
      <c r="I5751" s="518"/>
      <c r="J5751" s="524"/>
      <c r="K5751" s="548"/>
      <c r="L5751" s="525"/>
      <c r="M5751" s="365"/>
    </row>
    <row r="5752" spans="1:13" x14ac:dyDescent="0.25">
      <c r="A5752" s="547" t="s">
        <v>1625</v>
      </c>
      <c r="B5752" s="519">
        <v>1</v>
      </c>
      <c r="C5752" s="519">
        <v>19000</v>
      </c>
      <c r="D5752" s="519"/>
      <c r="E5752" s="519">
        <v>1</v>
      </c>
      <c r="F5752" s="519">
        <v>4000</v>
      </c>
      <c r="G5752" s="519">
        <v>60</v>
      </c>
      <c r="H5752" s="518"/>
      <c r="I5752" s="518"/>
      <c r="J5752" s="524"/>
      <c r="K5752" s="548"/>
      <c r="L5752" s="525"/>
      <c r="M5752" s="365"/>
    </row>
    <row r="5753" spans="1:13" x14ac:dyDescent="0.25">
      <c r="A5753" s="547" t="s">
        <v>1200</v>
      </c>
      <c r="B5753" s="519">
        <v>1</v>
      </c>
      <c r="C5753" s="519"/>
      <c r="D5753" s="519">
        <v>15000</v>
      </c>
      <c r="E5753" s="519"/>
      <c r="F5753" s="519"/>
      <c r="G5753" s="519"/>
      <c r="H5753" s="518"/>
      <c r="I5753" s="518"/>
      <c r="J5753" s="524" t="s">
        <v>2239</v>
      </c>
      <c r="K5753" s="548"/>
      <c r="L5753" s="525"/>
      <c r="M5753" s="365"/>
    </row>
    <row r="5754" spans="1:13" x14ac:dyDescent="0.25">
      <c r="A5754" s="547" t="s">
        <v>1473</v>
      </c>
      <c r="B5754" s="519">
        <v>1</v>
      </c>
      <c r="C5754" s="519"/>
      <c r="D5754" s="519">
        <v>13000</v>
      </c>
      <c r="E5754" s="519">
        <v>1</v>
      </c>
      <c r="F5754" s="519">
        <v>4000</v>
      </c>
      <c r="G5754" s="519">
        <v>60</v>
      </c>
      <c r="H5754" s="240"/>
      <c r="I5754" s="240"/>
      <c r="J5754" s="524" t="s">
        <v>2239</v>
      </c>
      <c r="K5754" s="548"/>
      <c r="L5754" s="549"/>
      <c r="M5754" s="365"/>
    </row>
    <row r="5755" spans="1:13" x14ac:dyDescent="0.25">
      <c r="A5755" s="547" t="s">
        <v>1196</v>
      </c>
      <c r="B5755" s="519">
        <v>1</v>
      </c>
      <c r="C5755" s="519">
        <v>16100</v>
      </c>
      <c r="D5755" s="519"/>
      <c r="E5755" s="519"/>
      <c r="F5755" s="519"/>
      <c r="G5755" s="519"/>
      <c r="H5755" s="240"/>
      <c r="I5755" s="518"/>
      <c r="J5755" s="524"/>
      <c r="K5755" s="548"/>
      <c r="L5755" s="548"/>
      <c r="M5755" s="542"/>
    </row>
    <row r="5756" spans="1:13" x14ac:dyDescent="0.25">
      <c r="A5756" s="547" t="s">
        <v>1107</v>
      </c>
      <c r="B5756" s="28">
        <v>1</v>
      </c>
      <c r="C5756" s="28"/>
      <c r="D5756" s="28">
        <v>20000</v>
      </c>
      <c r="E5756" s="28"/>
      <c r="F5756" s="28"/>
      <c r="G5756" s="28"/>
      <c r="H5756" s="140"/>
      <c r="I5756" s="140"/>
      <c r="J5756" s="524" t="s">
        <v>1088</v>
      </c>
    </row>
    <row r="5757" spans="1:13" x14ac:dyDescent="0.25">
      <c r="A5757" s="546" t="s">
        <v>1469</v>
      </c>
      <c r="B5757" s="116">
        <v>1</v>
      </c>
      <c r="C5757" s="116">
        <v>19000</v>
      </c>
      <c r="D5757" s="28"/>
      <c r="E5757" s="116">
        <v>1</v>
      </c>
      <c r="F5757" s="116">
        <v>3000</v>
      </c>
      <c r="G5757" s="116">
        <v>50</v>
      </c>
      <c r="H5757" s="540"/>
      <c r="I5757" s="540"/>
      <c r="J5757" s="524"/>
    </row>
    <row r="5758" spans="1:13" x14ac:dyDescent="0.25">
      <c r="A5758" s="547" t="s">
        <v>1590</v>
      </c>
      <c r="B5758" s="28">
        <v>1</v>
      </c>
      <c r="C5758" s="28"/>
      <c r="D5758" s="28">
        <v>16000</v>
      </c>
      <c r="E5758" s="28">
        <v>1</v>
      </c>
      <c r="F5758" s="28">
        <v>4000</v>
      </c>
      <c r="G5758" s="28">
        <v>60</v>
      </c>
      <c r="H5758" s="540"/>
      <c r="I5758" s="540"/>
      <c r="J5758" s="524" t="s">
        <v>1157</v>
      </c>
    </row>
    <row r="5759" spans="1:13" x14ac:dyDescent="0.25">
      <c r="A5759" s="547" t="s">
        <v>2086</v>
      </c>
      <c r="B5759" s="28">
        <v>1</v>
      </c>
      <c r="C5759" s="28">
        <v>24500</v>
      </c>
      <c r="D5759" s="28"/>
      <c r="E5759" s="28">
        <v>1</v>
      </c>
      <c r="F5759" s="28">
        <v>4000</v>
      </c>
      <c r="G5759" s="28">
        <v>60</v>
      </c>
      <c r="H5759" s="540"/>
      <c r="I5759" s="540"/>
      <c r="J5759" s="524"/>
    </row>
    <row r="5760" spans="1:13" x14ac:dyDescent="0.25">
      <c r="A5760" s="547" t="s">
        <v>2240</v>
      </c>
      <c r="B5760" s="28">
        <v>1</v>
      </c>
      <c r="C5760" s="28">
        <v>18000</v>
      </c>
      <c r="D5760" s="28"/>
      <c r="E5760" s="28">
        <v>1</v>
      </c>
      <c r="F5760" s="28">
        <v>6000</v>
      </c>
      <c r="G5760" s="28">
        <v>100</v>
      </c>
      <c r="H5760" s="540"/>
      <c r="I5760" s="540"/>
      <c r="J5760" s="524"/>
    </row>
    <row r="5761" spans="1:22" x14ac:dyDescent="0.25">
      <c r="A5761" s="547" t="s">
        <v>1107</v>
      </c>
      <c r="B5761" s="28">
        <v>1</v>
      </c>
      <c r="C5761" s="28"/>
      <c r="D5761" s="28">
        <v>16000</v>
      </c>
      <c r="E5761" s="28">
        <v>1</v>
      </c>
      <c r="F5761" s="28">
        <v>4000</v>
      </c>
      <c r="G5761" s="28">
        <v>60</v>
      </c>
      <c r="H5761" s="540"/>
      <c r="I5761" s="540"/>
      <c r="J5761" s="524" t="s">
        <v>1088</v>
      </c>
    </row>
    <row r="5762" spans="1:22" x14ac:dyDescent="0.25">
      <c r="A5762" s="547" t="s">
        <v>1487</v>
      </c>
      <c r="B5762" s="28">
        <v>1</v>
      </c>
      <c r="C5762" s="28">
        <v>49000</v>
      </c>
      <c r="D5762" s="543"/>
      <c r="E5762" s="28"/>
      <c r="F5762" s="28"/>
      <c r="G5762" s="28"/>
      <c r="H5762" s="540"/>
      <c r="I5762" s="540"/>
      <c r="J5762" s="524"/>
      <c r="V5762" s="18"/>
    </row>
    <row r="5763" spans="1:22" x14ac:dyDescent="0.25">
      <c r="A5763" s="547" t="s">
        <v>1205</v>
      </c>
      <c r="B5763" s="28">
        <v>1</v>
      </c>
      <c r="C5763" s="28">
        <v>15000</v>
      </c>
      <c r="D5763" s="28"/>
      <c r="E5763" s="28">
        <v>1</v>
      </c>
      <c r="F5763" s="28">
        <v>5000</v>
      </c>
      <c r="G5763" s="28">
        <v>77</v>
      </c>
      <c r="H5763" s="240"/>
      <c r="I5763" s="240"/>
      <c r="J5763" s="524"/>
      <c r="N5763" s="365"/>
      <c r="O5763" s="365"/>
      <c r="P5763" s="365"/>
    </row>
    <row r="5764" spans="1:22" x14ac:dyDescent="0.25">
      <c r="A5764" s="547" t="s">
        <v>1414</v>
      </c>
      <c r="B5764" s="28">
        <v>1</v>
      </c>
      <c r="C5764" s="28">
        <v>25500</v>
      </c>
      <c r="D5764" s="28"/>
      <c r="E5764" s="28">
        <v>1</v>
      </c>
      <c r="F5764" s="28">
        <v>4000</v>
      </c>
      <c r="G5764" s="28">
        <v>60</v>
      </c>
      <c r="H5764" s="540"/>
      <c r="I5764" s="540"/>
      <c r="J5764" s="524" t="s">
        <v>1389</v>
      </c>
      <c r="N5764" s="365"/>
      <c r="O5764" s="365"/>
      <c r="P5764" s="365"/>
      <c r="Q5764" s="365"/>
      <c r="R5764" s="365"/>
    </row>
    <row r="5765" spans="1:22" s="336" customFormat="1" x14ac:dyDescent="0.25">
      <c r="A5765" s="547" t="s">
        <v>1475</v>
      </c>
      <c r="B5765" s="28">
        <v>1</v>
      </c>
      <c r="C5765" s="28"/>
      <c r="D5765" s="28">
        <v>44000</v>
      </c>
      <c r="E5765" s="28"/>
      <c r="F5765" s="28"/>
      <c r="G5765" s="28"/>
      <c r="H5765" s="140"/>
      <c r="I5765" s="140"/>
      <c r="J5765" s="524" t="s">
        <v>1157</v>
      </c>
      <c r="K5765"/>
      <c r="L5765"/>
      <c r="M5765"/>
      <c r="N5765" s="542"/>
      <c r="O5765" s="542"/>
      <c r="P5765" s="493"/>
      <c r="Q5765" s="365"/>
      <c r="R5765" s="365"/>
      <c r="S5765"/>
      <c r="T5765"/>
      <c r="U5765"/>
      <c r="V5765" s="20"/>
    </row>
    <row r="5766" spans="1:22" x14ac:dyDescent="0.25">
      <c r="A5766" s="547" t="s">
        <v>1444</v>
      </c>
      <c r="B5766" s="28">
        <v>1</v>
      </c>
      <c r="C5766" s="28">
        <v>12000</v>
      </c>
      <c r="D5766" s="28"/>
      <c r="E5766" s="28">
        <v>3</v>
      </c>
      <c r="F5766" s="28">
        <v>12000</v>
      </c>
      <c r="G5766" s="28">
        <v>60</v>
      </c>
      <c r="H5766" s="140"/>
      <c r="I5766" s="140"/>
      <c r="J5766" s="524"/>
      <c r="Q5766" s="493"/>
      <c r="R5766" s="493"/>
    </row>
    <row r="5767" spans="1:22" x14ac:dyDescent="0.25">
      <c r="A5767" s="547" t="s">
        <v>2245</v>
      </c>
      <c r="B5767" s="28">
        <v>1</v>
      </c>
      <c r="C5767" s="28">
        <v>24500</v>
      </c>
      <c r="D5767" s="28"/>
      <c r="E5767" s="28">
        <v>1</v>
      </c>
      <c r="F5767" s="28">
        <v>4000</v>
      </c>
      <c r="G5767" s="28">
        <v>60</v>
      </c>
      <c r="H5767" s="140"/>
      <c r="I5767" s="140"/>
      <c r="J5767" s="524"/>
    </row>
    <row r="5768" spans="1:22" x14ac:dyDescent="0.25">
      <c r="A5768" s="547" t="s">
        <v>1406</v>
      </c>
      <c r="B5768" s="28">
        <v>1</v>
      </c>
      <c r="C5768" s="28">
        <v>16900</v>
      </c>
      <c r="D5768" s="28"/>
      <c r="E5768" s="28">
        <v>1</v>
      </c>
      <c r="F5768" s="28">
        <v>4000</v>
      </c>
      <c r="G5768" s="28">
        <v>60</v>
      </c>
      <c r="H5768" s="240"/>
      <c r="I5768" s="240"/>
      <c r="J5768" s="524"/>
    </row>
    <row r="5769" spans="1:22" x14ac:dyDescent="0.25">
      <c r="A5769" s="547" t="s">
        <v>2246</v>
      </c>
      <c r="B5769" s="28">
        <v>1</v>
      </c>
      <c r="C5769" s="28">
        <v>14800</v>
      </c>
      <c r="D5769" s="28"/>
      <c r="E5769" s="28">
        <v>1</v>
      </c>
      <c r="F5769" s="28">
        <v>4000</v>
      </c>
      <c r="G5769" s="28">
        <v>60</v>
      </c>
      <c r="H5769" s="240"/>
      <c r="I5769" s="240"/>
      <c r="J5769" s="524"/>
    </row>
    <row r="5770" spans="1:22" x14ac:dyDescent="0.25">
      <c r="A5770" s="547" t="s">
        <v>2247</v>
      </c>
      <c r="B5770" s="28">
        <v>1</v>
      </c>
      <c r="C5770" s="28">
        <v>78000</v>
      </c>
      <c r="D5770" s="28"/>
      <c r="E5770" s="28">
        <v>1</v>
      </c>
      <c r="F5770" s="28">
        <v>6000</v>
      </c>
      <c r="G5770" s="28">
        <v>100</v>
      </c>
      <c r="H5770" s="240"/>
      <c r="I5770" s="240"/>
      <c r="J5770" s="524"/>
    </row>
    <row r="5771" spans="1:22" x14ac:dyDescent="0.25">
      <c r="A5771" s="547"/>
      <c r="B5771" s="28"/>
      <c r="C5771" s="28"/>
      <c r="D5771" s="28"/>
      <c r="E5771" s="28"/>
      <c r="F5771" s="28"/>
      <c r="G5771" s="28"/>
      <c r="H5771" s="240"/>
      <c r="I5771" s="240"/>
      <c r="J5771" s="524"/>
    </row>
    <row r="5772" spans="1:22" x14ac:dyDescent="0.25">
      <c r="A5772" s="547"/>
      <c r="B5772" s="28"/>
      <c r="C5772" s="28"/>
      <c r="D5772" s="28"/>
      <c r="E5772" s="28"/>
      <c r="F5772" s="28"/>
      <c r="G5772" s="28"/>
      <c r="H5772" s="240"/>
      <c r="I5772" s="240"/>
      <c r="J5772" s="524"/>
    </row>
    <row r="5773" spans="1:22" x14ac:dyDescent="0.25">
      <c r="A5773" s="53" t="s">
        <v>2048</v>
      </c>
      <c r="B5773" s="198">
        <v>43</v>
      </c>
      <c r="C5773" s="198">
        <v>669700</v>
      </c>
      <c r="D5773" s="198">
        <v>314300</v>
      </c>
      <c r="E5773" s="198">
        <v>30</v>
      </c>
      <c r="F5773" s="198">
        <v>129500</v>
      </c>
      <c r="G5773" s="198"/>
      <c r="H5773" s="410">
        <v>15</v>
      </c>
      <c r="I5773" s="213"/>
      <c r="J5773" s="524">
        <v>77700</v>
      </c>
    </row>
    <row r="5774" spans="1:22" x14ac:dyDescent="0.25">
      <c r="A5774" s="492"/>
      <c r="B5774" s="365"/>
      <c r="C5774" s="365"/>
    </row>
    <row r="5775" spans="1:22" x14ac:dyDescent="0.25">
      <c r="B5775" s="365"/>
      <c r="C5775" s="365"/>
    </row>
    <row r="5776" spans="1:22" x14ac:dyDescent="0.25">
      <c r="B5776" s="493"/>
      <c r="C5776" s="493"/>
    </row>
    <row r="5777" spans="1:10" x14ac:dyDescent="0.25">
      <c r="G5777" s="544" t="s">
        <v>2235</v>
      </c>
    </row>
    <row r="5781" spans="1:10" x14ac:dyDescent="0.25">
      <c r="A5781" s="2204" t="s">
        <v>2248</v>
      </c>
      <c r="B5781" s="2204"/>
      <c r="C5781" s="2204"/>
      <c r="D5781" s="2204"/>
      <c r="E5781" s="2204"/>
      <c r="F5781" s="2204"/>
      <c r="G5781" s="2204"/>
      <c r="H5781" s="2204"/>
      <c r="I5781" s="2204"/>
      <c r="J5781" s="2204"/>
    </row>
    <row r="5782" spans="1:10" ht="30" x14ac:dyDescent="0.25">
      <c r="A5782" s="198" t="s">
        <v>14</v>
      </c>
      <c r="B5782" s="198" t="s">
        <v>5</v>
      </c>
      <c r="C5782" s="198" t="s">
        <v>10</v>
      </c>
      <c r="D5782" s="198" t="s">
        <v>11</v>
      </c>
      <c r="E5782" s="198" t="s">
        <v>753</v>
      </c>
      <c r="F5782" s="198" t="s">
        <v>27</v>
      </c>
      <c r="G5782" s="198" t="s">
        <v>2013</v>
      </c>
      <c r="H5782" s="140" t="s">
        <v>33</v>
      </c>
      <c r="I5782" s="140" t="s">
        <v>2016</v>
      </c>
      <c r="J5782" s="198" t="s">
        <v>32</v>
      </c>
    </row>
    <row r="5783" spans="1:10" x14ac:dyDescent="0.25">
      <c r="A5783" s="26" t="s">
        <v>1384</v>
      </c>
      <c r="B5783" s="28">
        <v>2</v>
      </c>
      <c r="C5783" s="28">
        <v>116000</v>
      </c>
      <c r="D5783" s="28"/>
      <c r="E5783" s="28"/>
      <c r="F5783" s="28"/>
      <c r="G5783" s="28"/>
      <c r="H5783" s="494">
        <v>1</v>
      </c>
      <c r="I5783" s="494">
        <v>60</v>
      </c>
      <c r="J5783" s="524" t="s">
        <v>2254</v>
      </c>
    </row>
    <row r="5784" spans="1:10" x14ac:dyDescent="0.25">
      <c r="A5784" s="26" t="s">
        <v>1098</v>
      </c>
      <c r="B5784" s="28">
        <v>1</v>
      </c>
      <c r="C5784" s="28"/>
      <c r="D5784" s="28">
        <v>14500</v>
      </c>
      <c r="E5784" s="28">
        <v>1</v>
      </c>
      <c r="F5784" s="28">
        <v>4500</v>
      </c>
      <c r="G5784" s="28">
        <v>70</v>
      </c>
      <c r="H5784" s="494"/>
      <c r="I5784" s="494"/>
      <c r="J5784" s="524" t="s">
        <v>1088</v>
      </c>
    </row>
    <row r="5785" spans="1:10" x14ac:dyDescent="0.25">
      <c r="A5785" s="26" t="s">
        <v>1615</v>
      </c>
      <c r="B5785" s="28">
        <v>2</v>
      </c>
      <c r="C5785" s="28"/>
      <c r="D5785" s="28">
        <v>40000</v>
      </c>
      <c r="E5785" s="28"/>
      <c r="F5785" s="28"/>
      <c r="G5785" s="28"/>
      <c r="H5785" s="494"/>
      <c r="I5785" s="494"/>
      <c r="J5785" s="524" t="s">
        <v>1088</v>
      </c>
    </row>
    <row r="5786" spans="1:10" x14ac:dyDescent="0.25">
      <c r="A5786" s="99" t="s">
        <v>1107</v>
      </c>
      <c r="B5786" s="116">
        <v>1</v>
      </c>
      <c r="C5786" s="116"/>
      <c r="D5786" s="28">
        <v>15500</v>
      </c>
      <c r="E5786" s="116">
        <v>1</v>
      </c>
      <c r="F5786" s="116">
        <v>4500</v>
      </c>
      <c r="G5786" s="116">
        <v>75</v>
      </c>
      <c r="H5786" s="494"/>
      <c r="I5786" s="494"/>
      <c r="J5786" s="524" t="s">
        <v>1088</v>
      </c>
    </row>
    <row r="5787" spans="1:10" x14ac:dyDescent="0.25">
      <c r="A5787" s="26" t="s">
        <v>1107</v>
      </c>
      <c r="B5787" s="28">
        <v>1</v>
      </c>
      <c r="C5787" s="28">
        <v>15000</v>
      </c>
      <c r="D5787" s="28"/>
      <c r="E5787" s="28">
        <v>1</v>
      </c>
      <c r="F5787" s="28">
        <v>5000</v>
      </c>
      <c r="G5787" s="28">
        <v>75</v>
      </c>
      <c r="H5787" s="494">
        <v>1</v>
      </c>
      <c r="I5787" s="494">
        <v>45</v>
      </c>
      <c r="J5787" s="524" t="s">
        <v>2253</v>
      </c>
    </row>
    <row r="5788" spans="1:10" x14ac:dyDescent="0.25">
      <c r="A5788" s="26" t="s">
        <v>1600</v>
      </c>
      <c r="B5788" s="28">
        <v>1</v>
      </c>
      <c r="C5788" s="28"/>
      <c r="D5788" s="28"/>
      <c r="E5788" s="28"/>
      <c r="F5788" s="28"/>
      <c r="G5788" s="28"/>
      <c r="H5788" s="494"/>
      <c r="I5788" s="494"/>
      <c r="J5788" s="524" t="s">
        <v>2249</v>
      </c>
    </row>
    <row r="5789" spans="1:10" x14ac:dyDescent="0.25">
      <c r="A5789" s="26" t="s">
        <v>1107</v>
      </c>
      <c r="B5789" s="28">
        <v>1</v>
      </c>
      <c r="C5789" s="28">
        <v>15000</v>
      </c>
      <c r="D5789" s="28"/>
      <c r="E5789" s="28">
        <v>1</v>
      </c>
      <c r="F5789" s="28">
        <v>5000</v>
      </c>
      <c r="G5789" s="28">
        <v>75</v>
      </c>
      <c r="H5789" s="494">
        <v>2</v>
      </c>
      <c r="I5789" s="494">
        <v>75</v>
      </c>
      <c r="J5789" s="524" t="s">
        <v>2252</v>
      </c>
    </row>
    <row r="5790" spans="1:10" x14ac:dyDescent="0.25">
      <c r="A5790" s="26" t="s">
        <v>1292</v>
      </c>
      <c r="B5790" s="28">
        <v>1</v>
      </c>
      <c r="C5790" s="28">
        <v>19000</v>
      </c>
      <c r="D5790" s="28"/>
      <c r="E5790" s="28">
        <v>1</v>
      </c>
      <c r="F5790" s="28">
        <v>4000</v>
      </c>
      <c r="G5790" s="28">
        <v>60</v>
      </c>
      <c r="H5790" s="494"/>
      <c r="I5790" s="494"/>
      <c r="J5790" s="524" t="s">
        <v>2250</v>
      </c>
    </row>
    <row r="5791" spans="1:10" x14ac:dyDescent="0.25">
      <c r="A5791" s="26" t="s">
        <v>1196</v>
      </c>
      <c r="B5791" s="28">
        <v>1</v>
      </c>
      <c r="C5791" s="28"/>
      <c r="D5791" s="543">
        <v>12100</v>
      </c>
      <c r="E5791" s="28">
        <v>1</v>
      </c>
      <c r="F5791" s="28">
        <v>4000</v>
      </c>
      <c r="G5791" s="28">
        <v>60</v>
      </c>
      <c r="H5791" s="494"/>
      <c r="I5791" s="494"/>
      <c r="J5791" s="524" t="s">
        <v>1157</v>
      </c>
    </row>
    <row r="5792" spans="1:10" x14ac:dyDescent="0.25">
      <c r="A5792" s="26" t="s">
        <v>1107</v>
      </c>
      <c r="B5792" s="28">
        <v>1</v>
      </c>
      <c r="C5792" s="28">
        <v>15000</v>
      </c>
      <c r="D5792" s="28"/>
      <c r="E5792" s="28">
        <v>1</v>
      </c>
      <c r="F5792" s="28">
        <v>5000</v>
      </c>
      <c r="G5792" s="28">
        <v>75</v>
      </c>
      <c r="H5792" s="494">
        <v>2</v>
      </c>
      <c r="I5792" s="494">
        <v>60</v>
      </c>
      <c r="J5792" s="524" t="s">
        <v>2255</v>
      </c>
    </row>
    <row r="5793" spans="1:10" x14ac:dyDescent="0.25">
      <c r="A5793" s="26" t="s">
        <v>1621</v>
      </c>
      <c r="B5793" s="28">
        <v>1</v>
      </c>
      <c r="C5793" s="28">
        <v>24500</v>
      </c>
      <c r="D5793" s="28"/>
      <c r="E5793" s="28">
        <v>1</v>
      </c>
      <c r="F5793" s="28">
        <v>4000</v>
      </c>
      <c r="G5793" s="28">
        <v>60</v>
      </c>
      <c r="H5793" s="494">
        <v>2</v>
      </c>
      <c r="I5793" s="494">
        <v>190</v>
      </c>
      <c r="J5793" s="524" t="s">
        <v>2256</v>
      </c>
    </row>
    <row r="5794" spans="1:10" x14ac:dyDescent="0.25">
      <c r="A5794" s="26" t="s">
        <v>2251</v>
      </c>
      <c r="B5794" s="28">
        <v>1</v>
      </c>
      <c r="C5794" s="28">
        <v>24000</v>
      </c>
      <c r="D5794" s="28"/>
      <c r="E5794" s="28">
        <v>1</v>
      </c>
      <c r="F5794" s="28">
        <v>6000</v>
      </c>
      <c r="G5794" s="28">
        <v>100</v>
      </c>
      <c r="H5794" s="494">
        <v>1</v>
      </c>
      <c r="I5794" s="494">
        <v>60</v>
      </c>
      <c r="J5794" s="524" t="s">
        <v>2257</v>
      </c>
    </row>
    <row r="5795" spans="1:10" x14ac:dyDescent="0.25">
      <c r="A5795" s="26" t="s">
        <v>1483</v>
      </c>
      <c r="B5795" s="28">
        <v>1</v>
      </c>
      <c r="C5795" s="28">
        <v>11500</v>
      </c>
      <c r="D5795" s="28"/>
      <c r="E5795" s="28">
        <v>1</v>
      </c>
      <c r="F5795" s="28">
        <v>4000</v>
      </c>
      <c r="G5795" s="28">
        <v>60</v>
      </c>
      <c r="H5795" s="240" t="s">
        <v>109</v>
      </c>
      <c r="I5795" s="494"/>
      <c r="J5795" s="524" t="s">
        <v>2258</v>
      </c>
    </row>
    <row r="5796" spans="1:10" x14ac:dyDescent="0.25">
      <c r="A5796" s="26" t="s">
        <v>1517</v>
      </c>
      <c r="B5796" s="28">
        <v>1</v>
      </c>
      <c r="C5796" s="28">
        <v>16000</v>
      </c>
      <c r="D5796" s="28"/>
      <c r="E5796" s="28">
        <v>1</v>
      </c>
      <c r="F5796" s="28">
        <v>4000</v>
      </c>
      <c r="G5796" s="28">
        <v>60</v>
      </c>
      <c r="H5796" s="494"/>
      <c r="I5796" s="494"/>
      <c r="J5796" s="524" t="s">
        <v>1157</v>
      </c>
    </row>
    <row r="5797" spans="1:10" x14ac:dyDescent="0.25">
      <c r="A5797" s="26" t="s">
        <v>1660</v>
      </c>
      <c r="B5797" s="28">
        <v>1</v>
      </c>
      <c r="C5797" s="28">
        <v>11000</v>
      </c>
      <c r="D5797" s="28"/>
      <c r="E5797" s="28">
        <v>1</v>
      </c>
      <c r="F5797" s="28">
        <v>4000</v>
      </c>
      <c r="G5797" s="28">
        <v>60</v>
      </c>
      <c r="H5797" s="240"/>
      <c r="I5797" s="240"/>
      <c r="J5797" s="524"/>
    </row>
    <row r="5798" spans="1:10" x14ac:dyDescent="0.25">
      <c r="A5798" s="26"/>
      <c r="B5798" s="28"/>
      <c r="C5798" s="28"/>
      <c r="D5798" s="28"/>
      <c r="E5798" s="28"/>
      <c r="F5798" s="28"/>
      <c r="G5798" s="28"/>
      <c r="H5798" s="240"/>
      <c r="I5798" s="240"/>
      <c r="J5798" s="524"/>
    </row>
    <row r="5799" spans="1:10" x14ac:dyDescent="0.25">
      <c r="A5799" s="53" t="s">
        <v>2048</v>
      </c>
      <c r="B5799" s="198">
        <f>SUM(B5783:B5798)</f>
        <v>17</v>
      </c>
      <c r="C5799" s="198">
        <f>SUM(C5783:C5798)</f>
        <v>267000</v>
      </c>
      <c r="D5799" s="198">
        <f>SUM(D5783:D5798)</f>
        <v>82100</v>
      </c>
      <c r="E5799" s="198">
        <f>SUM(E5783:E5798)</f>
        <v>12</v>
      </c>
      <c r="F5799" s="198">
        <f>SUM(F5783:F5798)</f>
        <v>54000</v>
      </c>
      <c r="G5799" s="198"/>
      <c r="H5799" s="410">
        <f>SUM(H5783:H5798)</f>
        <v>9</v>
      </c>
      <c r="I5799" s="213"/>
      <c r="J5799" s="524">
        <v>54900</v>
      </c>
    </row>
    <row r="5800" spans="1:10" x14ac:dyDescent="0.25">
      <c r="A5800" s="492"/>
      <c r="B5800" s="365"/>
      <c r="C5800" s="365"/>
    </row>
    <row r="5801" spans="1:10" x14ac:dyDescent="0.25">
      <c r="B5801" s="365"/>
      <c r="C5801" s="365"/>
    </row>
    <row r="5802" spans="1:10" x14ac:dyDescent="0.25">
      <c r="B5802" s="493"/>
      <c r="C5802" s="493"/>
    </row>
    <row r="5803" spans="1:10" x14ac:dyDescent="0.25">
      <c r="G5803" s="544" t="s">
        <v>2235</v>
      </c>
    </row>
    <row r="5808" spans="1:10" x14ac:dyDescent="0.25">
      <c r="A5808" s="2204" t="s">
        <v>2260</v>
      </c>
      <c r="B5808" s="2204"/>
      <c r="C5808" s="2204"/>
      <c r="D5808" s="2204"/>
      <c r="E5808" s="2204"/>
      <c r="F5808" s="2204"/>
      <c r="G5808" s="2204"/>
      <c r="H5808" s="2204"/>
      <c r="I5808" s="2204"/>
      <c r="J5808" s="2204"/>
    </row>
    <row r="5809" spans="1:12" ht="30" x14ac:dyDescent="0.25">
      <c r="A5809" s="198" t="s">
        <v>14</v>
      </c>
      <c r="B5809" s="198" t="s">
        <v>5</v>
      </c>
      <c r="C5809" s="198" t="s">
        <v>10</v>
      </c>
      <c r="D5809" s="198" t="s">
        <v>11</v>
      </c>
      <c r="E5809" s="198" t="s">
        <v>753</v>
      </c>
      <c r="F5809" s="198" t="s">
        <v>27</v>
      </c>
      <c r="G5809" s="198" t="s">
        <v>2013</v>
      </c>
      <c r="H5809" s="140" t="s">
        <v>33</v>
      </c>
      <c r="I5809" s="140" t="s">
        <v>2016</v>
      </c>
      <c r="J5809" s="198" t="s">
        <v>32</v>
      </c>
      <c r="L5809" s="525"/>
    </row>
    <row r="5810" spans="1:12" x14ac:dyDescent="0.25">
      <c r="A5810" s="547" t="s">
        <v>1502</v>
      </c>
      <c r="B5810" s="519">
        <v>1</v>
      </c>
      <c r="C5810" s="519">
        <v>11100</v>
      </c>
      <c r="D5810" s="519"/>
      <c r="E5810" s="519">
        <v>1</v>
      </c>
      <c r="F5810" s="519">
        <v>5000</v>
      </c>
      <c r="G5810" s="519">
        <v>70</v>
      </c>
      <c r="H5810" s="518">
        <v>1</v>
      </c>
      <c r="I5810" s="518">
        <v>70</v>
      </c>
      <c r="J5810" s="524" t="s">
        <v>2273</v>
      </c>
      <c r="K5810" s="548"/>
      <c r="L5810" s="525"/>
    </row>
    <row r="5811" spans="1:12" x14ac:dyDescent="0.25">
      <c r="A5811" s="547" t="s">
        <v>1508</v>
      </c>
      <c r="B5811" s="519">
        <v>1</v>
      </c>
      <c r="C5811" s="519">
        <v>38000</v>
      </c>
      <c r="D5811" s="519"/>
      <c r="E5811" s="519">
        <v>1</v>
      </c>
      <c r="F5811" s="519">
        <v>6000</v>
      </c>
      <c r="G5811" s="519">
        <v>100</v>
      </c>
      <c r="H5811" s="518">
        <v>1</v>
      </c>
      <c r="I5811" s="518">
        <v>60</v>
      </c>
      <c r="J5811" s="524" t="s">
        <v>2272</v>
      </c>
      <c r="K5811" s="548"/>
      <c r="L5811" s="525"/>
    </row>
    <row r="5812" spans="1:12" x14ac:dyDescent="0.25">
      <c r="A5812" s="547" t="s">
        <v>1504</v>
      </c>
      <c r="B5812" s="519">
        <v>1</v>
      </c>
      <c r="C5812" s="519">
        <v>19000</v>
      </c>
      <c r="D5812" s="519"/>
      <c r="E5812" s="519">
        <v>1</v>
      </c>
      <c r="F5812" s="519">
        <v>6000</v>
      </c>
      <c r="G5812" s="519">
        <v>100</v>
      </c>
      <c r="H5812" s="518">
        <v>1</v>
      </c>
      <c r="I5812" s="518">
        <v>50</v>
      </c>
      <c r="J5812" s="524" t="s">
        <v>2274</v>
      </c>
      <c r="K5812" s="548"/>
      <c r="L5812" s="525"/>
    </row>
    <row r="5813" spans="1:12" x14ac:dyDescent="0.25">
      <c r="A5813" s="547" t="s">
        <v>1483</v>
      </c>
      <c r="B5813" s="519">
        <v>1</v>
      </c>
      <c r="C5813" s="519">
        <v>11500</v>
      </c>
      <c r="D5813" s="519"/>
      <c r="E5813" s="519">
        <v>1</v>
      </c>
      <c r="F5813" s="519">
        <v>4000</v>
      </c>
      <c r="G5813" s="519">
        <v>60</v>
      </c>
      <c r="H5813" s="518">
        <v>1</v>
      </c>
      <c r="I5813" s="518">
        <v>60</v>
      </c>
      <c r="J5813" s="524" t="s">
        <v>2272</v>
      </c>
      <c r="K5813" s="548"/>
      <c r="L5813" s="525"/>
    </row>
    <row r="5814" spans="1:12" x14ac:dyDescent="0.25">
      <c r="A5814" s="547" t="s">
        <v>1615</v>
      </c>
      <c r="B5814" s="519">
        <v>1</v>
      </c>
      <c r="C5814" s="519"/>
      <c r="D5814" s="519"/>
      <c r="E5814" s="519"/>
      <c r="F5814" s="519"/>
      <c r="G5814" s="519"/>
      <c r="H5814" s="518"/>
      <c r="I5814" s="518"/>
      <c r="J5814" s="524" t="s">
        <v>2261</v>
      </c>
      <c r="K5814" s="548"/>
      <c r="L5814" s="525"/>
    </row>
    <row r="5815" spans="1:12" x14ac:dyDescent="0.25">
      <c r="A5815" s="547" t="s">
        <v>2157</v>
      </c>
      <c r="B5815" s="519">
        <v>1</v>
      </c>
      <c r="C5815" s="519">
        <v>38000</v>
      </c>
      <c r="D5815" s="519"/>
      <c r="E5815" s="519"/>
      <c r="F5815" s="519"/>
      <c r="G5815" s="519"/>
      <c r="H5815" s="518">
        <v>1</v>
      </c>
      <c r="I5815" s="518">
        <v>100</v>
      </c>
      <c r="J5815" s="524" t="s">
        <v>2271</v>
      </c>
      <c r="K5815" s="548"/>
      <c r="L5815" s="525"/>
    </row>
    <row r="5816" spans="1:12" x14ac:dyDescent="0.25">
      <c r="A5816" s="547" t="s">
        <v>1447</v>
      </c>
      <c r="B5816" s="519">
        <v>1</v>
      </c>
      <c r="C5816" s="519"/>
      <c r="D5816" s="519">
        <v>13800</v>
      </c>
      <c r="E5816" s="519"/>
      <c r="F5816" s="519"/>
      <c r="G5816" s="519"/>
      <c r="H5816" s="518"/>
      <c r="I5816" s="518"/>
      <c r="J5816" s="524" t="s">
        <v>1157</v>
      </c>
      <c r="K5816" s="548"/>
      <c r="L5816" s="525"/>
    </row>
    <row r="5817" spans="1:12" x14ac:dyDescent="0.25">
      <c r="A5817" s="547" t="s">
        <v>2262</v>
      </c>
      <c r="B5817" s="519">
        <v>2</v>
      </c>
      <c r="C5817" s="519"/>
      <c r="D5817" s="519"/>
      <c r="E5817" s="519"/>
      <c r="F5817" s="519"/>
      <c r="G5817" s="519"/>
      <c r="H5817" s="518"/>
      <c r="I5817" s="518"/>
      <c r="J5817" s="524" t="s">
        <v>2263</v>
      </c>
      <c r="K5817" s="548"/>
      <c r="L5817" s="525"/>
    </row>
    <row r="5818" spans="1:12" x14ac:dyDescent="0.25">
      <c r="A5818" s="547" t="s">
        <v>1424</v>
      </c>
      <c r="B5818" s="519">
        <v>1</v>
      </c>
      <c r="C5818" s="519"/>
      <c r="D5818" s="519">
        <v>28000</v>
      </c>
      <c r="E5818" s="519">
        <v>1</v>
      </c>
      <c r="F5818" s="519">
        <v>4000</v>
      </c>
      <c r="G5818" s="519">
        <v>60</v>
      </c>
      <c r="H5818" s="518"/>
      <c r="I5818" s="518"/>
      <c r="J5818" s="524" t="s">
        <v>1088</v>
      </c>
      <c r="K5818" s="548"/>
      <c r="L5818" s="525"/>
    </row>
    <row r="5819" spans="1:12" x14ac:dyDescent="0.25">
      <c r="A5819" s="547" t="s">
        <v>1301</v>
      </c>
      <c r="B5819" s="519">
        <v>1</v>
      </c>
      <c r="C5819" s="519">
        <v>35000</v>
      </c>
      <c r="D5819" s="519"/>
      <c r="E5819" s="519"/>
      <c r="F5819" s="519"/>
      <c r="G5819" s="519"/>
      <c r="H5819" s="518"/>
      <c r="I5819" s="518"/>
      <c r="J5819" s="524" t="s">
        <v>2264</v>
      </c>
      <c r="K5819" s="548"/>
      <c r="L5819" s="525"/>
    </row>
    <row r="5820" spans="1:12" x14ac:dyDescent="0.25">
      <c r="A5820" s="547" t="s">
        <v>1194</v>
      </c>
      <c r="B5820" s="519">
        <v>1</v>
      </c>
      <c r="C5820" s="519">
        <v>25500</v>
      </c>
      <c r="D5820" s="519"/>
      <c r="E5820" s="519"/>
      <c r="F5820" s="519"/>
      <c r="G5820" s="519"/>
      <c r="H5820" s="518" t="s">
        <v>109</v>
      </c>
      <c r="I5820" s="518"/>
      <c r="J5820" s="524" t="s">
        <v>2275</v>
      </c>
      <c r="K5820" s="548"/>
      <c r="L5820" s="525"/>
    </row>
    <row r="5821" spans="1:12" ht="45" x14ac:dyDescent="0.25">
      <c r="A5821" s="547" t="s">
        <v>1123</v>
      </c>
      <c r="B5821" s="519">
        <v>1</v>
      </c>
      <c r="C5821" s="519">
        <v>17000</v>
      </c>
      <c r="D5821" s="519"/>
      <c r="E5821" s="519"/>
      <c r="F5821" s="519"/>
      <c r="G5821" s="519"/>
      <c r="H5821" s="518" t="s">
        <v>2277</v>
      </c>
      <c r="I5821" s="518"/>
      <c r="J5821" s="524" t="s">
        <v>2276</v>
      </c>
      <c r="K5821" s="548"/>
      <c r="L5821" s="525"/>
    </row>
    <row r="5822" spans="1:12" x14ac:dyDescent="0.25">
      <c r="A5822" s="547" t="s">
        <v>1107</v>
      </c>
      <c r="B5822" s="519">
        <v>1</v>
      </c>
      <c r="C5822" s="519">
        <v>15000</v>
      </c>
      <c r="D5822" s="519"/>
      <c r="E5822" s="519">
        <v>1</v>
      </c>
      <c r="F5822" s="519">
        <v>5000</v>
      </c>
      <c r="G5822" s="519">
        <v>75</v>
      </c>
      <c r="H5822" s="518"/>
      <c r="I5822" s="518"/>
      <c r="J5822" s="524"/>
      <c r="K5822" s="548"/>
      <c r="L5822" s="525"/>
    </row>
    <row r="5823" spans="1:12" x14ac:dyDescent="0.25">
      <c r="A5823" s="547" t="s">
        <v>1625</v>
      </c>
      <c r="B5823" s="519">
        <v>1</v>
      </c>
      <c r="C5823" s="519">
        <v>19000</v>
      </c>
      <c r="D5823" s="519"/>
      <c r="E5823" s="519">
        <v>1</v>
      </c>
      <c r="F5823" s="519">
        <v>4000</v>
      </c>
      <c r="G5823" s="519">
        <v>60</v>
      </c>
      <c r="H5823" s="518"/>
      <c r="I5823" s="518"/>
      <c r="J5823" s="524"/>
      <c r="K5823" s="548"/>
      <c r="L5823" s="525"/>
    </row>
    <row r="5824" spans="1:12" x14ac:dyDescent="0.25">
      <c r="A5824" s="547" t="s">
        <v>1424</v>
      </c>
      <c r="B5824" s="519">
        <v>1</v>
      </c>
      <c r="C5824" s="519">
        <v>30000</v>
      </c>
      <c r="D5824" s="519"/>
      <c r="E5824" s="519"/>
      <c r="F5824" s="519"/>
      <c r="G5824" s="519"/>
      <c r="H5824" s="518"/>
      <c r="I5824" s="140"/>
      <c r="J5824" s="524" t="s">
        <v>1912</v>
      </c>
      <c r="K5824" s="548"/>
      <c r="L5824" s="525"/>
    </row>
    <row r="5825" spans="1:12" x14ac:dyDescent="0.25">
      <c r="A5825" s="547" t="s">
        <v>1469</v>
      </c>
      <c r="B5825" s="519">
        <v>1</v>
      </c>
      <c r="C5825" s="519">
        <v>18500</v>
      </c>
      <c r="D5825" s="519"/>
      <c r="E5825" s="519">
        <v>1</v>
      </c>
      <c r="F5825" s="519">
        <v>3500</v>
      </c>
      <c r="G5825" s="519">
        <v>50</v>
      </c>
      <c r="H5825" s="518"/>
      <c r="I5825" s="518"/>
      <c r="J5825" s="524"/>
      <c r="K5825" s="548"/>
      <c r="L5825" s="525"/>
    </row>
    <row r="5826" spans="1:12" x14ac:dyDescent="0.25">
      <c r="A5826" s="547" t="s">
        <v>1107</v>
      </c>
      <c r="B5826" s="519">
        <v>1</v>
      </c>
      <c r="C5826" s="519">
        <v>16000</v>
      </c>
      <c r="D5826" s="519"/>
      <c r="E5826" s="519">
        <v>1</v>
      </c>
      <c r="F5826" s="519">
        <v>4000</v>
      </c>
      <c r="G5826" s="519">
        <v>60</v>
      </c>
      <c r="H5826" s="518"/>
      <c r="I5826" s="518"/>
      <c r="J5826" s="524"/>
      <c r="K5826" s="548"/>
      <c r="L5826" s="525"/>
    </row>
    <row r="5827" spans="1:12" x14ac:dyDescent="0.25">
      <c r="A5827" s="547" t="s">
        <v>1444</v>
      </c>
      <c r="B5827" s="519">
        <v>1</v>
      </c>
      <c r="C5827" s="519">
        <v>20000</v>
      </c>
      <c r="D5827" s="519"/>
      <c r="E5827" s="519">
        <v>1</v>
      </c>
      <c r="F5827" s="519">
        <v>4000</v>
      </c>
      <c r="G5827" s="519">
        <v>60</v>
      </c>
      <c r="H5827" s="518"/>
      <c r="I5827" s="518"/>
      <c r="J5827" s="524"/>
      <c r="K5827" s="548"/>
      <c r="L5827" s="525"/>
    </row>
    <row r="5828" spans="1:12" x14ac:dyDescent="0.25">
      <c r="A5828" s="547" t="s">
        <v>1915</v>
      </c>
      <c r="B5828" s="519">
        <v>1</v>
      </c>
      <c r="C5828" s="519">
        <v>20000</v>
      </c>
      <c r="D5828" s="519"/>
      <c r="E5828" s="519">
        <v>2</v>
      </c>
      <c r="F5828" s="519">
        <v>9000</v>
      </c>
      <c r="G5828" s="519" t="s">
        <v>2018</v>
      </c>
      <c r="H5828" s="518"/>
      <c r="I5828" s="518"/>
      <c r="J5828" s="524"/>
      <c r="K5828" s="548"/>
      <c r="L5828" s="525"/>
    </row>
    <row r="5829" spans="1:12" x14ac:dyDescent="0.25">
      <c r="A5829" s="547" t="s">
        <v>1196</v>
      </c>
      <c r="B5829" s="519">
        <v>1</v>
      </c>
      <c r="C5829" s="519">
        <v>7100</v>
      </c>
      <c r="D5829" s="519"/>
      <c r="E5829" s="519">
        <v>2</v>
      </c>
      <c r="F5829" s="519">
        <v>9000</v>
      </c>
      <c r="G5829" s="519" t="s">
        <v>1524</v>
      </c>
      <c r="H5829" s="518"/>
      <c r="I5829" s="518"/>
      <c r="J5829" s="524"/>
      <c r="K5829" s="548"/>
      <c r="L5829" s="525"/>
    </row>
    <row r="5830" spans="1:12" x14ac:dyDescent="0.25">
      <c r="A5830" s="547" t="s">
        <v>2206</v>
      </c>
      <c r="B5830" s="519">
        <v>1</v>
      </c>
      <c r="C5830" s="519">
        <v>20000</v>
      </c>
      <c r="D5830" s="519"/>
      <c r="E5830" s="519"/>
      <c r="F5830" s="519"/>
      <c r="G5830" s="519"/>
      <c r="H5830" s="518"/>
      <c r="I5830" s="518"/>
      <c r="J5830" s="524"/>
      <c r="K5830" s="548"/>
      <c r="L5830" s="525"/>
    </row>
    <row r="5831" spans="1:12" x14ac:dyDescent="0.25">
      <c r="A5831" s="547" t="s">
        <v>1445</v>
      </c>
      <c r="B5831" s="519">
        <v>1</v>
      </c>
      <c r="C5831" s="519">
        <v>16500</v>
      </c>
      <c r="D5831" s="519"/>
      <c r="E5831" s="519"/>
      <c r="F5831" s="519"/>
      <c r="G5831" s="519"/>
      <c r="H5831" s="518"/>
      <c r="I5831" s="518"/>
      <c r="J5831" s="524"/>
      <c r="K5831" s="548"/>
      <c r="L5831" s="525"/>
    </row>
    <row r="5832" spans="1:12" x14ac:dyDescent="0.25">
      <c r="A5832" s="547" t="s">
        <v>1626</v>
      </c>
      <c r="B5832" s="519">
        <v>1</v>
      </c>
      <c r="C5832" s="519"/>
      <c r="D5832" s="519">
        <v>18000</v>
      </c>
      <c r="E5832" s="519"/>
      <c r="F5832" s="519"/>
      <c r="G5832" s="519"/>
      <c r="H5832" s="518"/>
      <c r="I5832" s="518"/>
      <c r="J5832" s="524" t="s">
        <v>2265</v>
      </c>
      <c r="K5832" s="548"/>
      <c r="L5832" s="525"/>
    </row>
    <row r="5833" spans="1:12" x14ac:dyDescent="0.25">
      <c r="A5833" s="547" t="s">
        <v>1552</v>
      </c>
      <c r="B5833" s="519">
        <v>1</v>
      </c>
      <c r="C5833" s="519"/>
      <c r="D5833" s="519">
        <v>21000</v>
      </c>
      <c r="E5833" s="519"/>
      <c r="F5833" s="519"/>
      <c r="G5833" s="519"/>
      <c r="H5833" s="240"/>
      <c r="I5833" s="240"/>
      <c r="J5833" s="524" t="s">
        <v>2265</v>
      </c>
      <c r="K5833" s="548"/>
      <c r="L5833" s="549"/>
    </row>
    <row r="5834" spans="1:12" x14ac:dyDescent="0.25">
      <c r="A5834" s="547" t="s">
        <v>1469</v>
      </c>
      <c r="B5834" s="519">
        <v>1</v>
      </c>
      <c r="C5834" s="519"/>
      <c r="D5834" s="519">
        <v>22000</v>
      </c>
      <c r="E5834" s="519"/>
      <c r="F5834" s="519"/>
      <c r="G5834" s="519"/>
      <c r="H5834" s="240"/>
      <c r="I5834" s="518"/>
      <c r="J5834" s="524" t="s">
        <v>1088</v>
      </c>
      <c r="K5834" s="548"/>
      <c r="L5834" s="548"/>
    </row>
    <row r="5835" spans="1:12" x14ac:dyDescent="0.25">
      <c r="A5835" s="547" t="s">
        <v>1662</v>
      </c>
      <c r="B5835" s="28">
        <v>2</v>
      </c>
      <c r="C5835" s="28"/>
      <c r="D5835" s="28">
        <v>66000</v>
      </c>
      <c r="E5835" s="28"/>
      <c r="F5835" s="28"/>
      <c r="G5835" s="28"/>
      <c r="H5835" s="140"/>
      <c r="I5835" s="140"/>
      <c r="J5835" s="524" t="s">
        <v>2266</v>
      </c>
    </row>
    <row r="5836" spans="1:12" x14ac:dyDescent="0.25">
      <c r="A5836" s="546" t="s">
        <v>1301</v>
      </c>
      <c r="B5836" s="116">
        <v>2</v>
      </c>
      <c r="C5836" s="116">
        <v>70000</v>
      </c>
      <c r="D5836" s="28"/>
      <c r="E5836" s="116"/>
      <c r="F5836" s="116"/>
      <c r="G5836" s="116"/>
      <c r="H5836" s="540"/>
      <c r="I5836" s="540"/>
      <c r="J5836" s="524" t="s">
        <v>2267</v>
      </c>
    </row>
    <row r="5837" spans="1:12" x14ac:dyDescent="0.25">
      <c r="A5837" s="547" t="s">
        <v>2157</v>
      </c>
      <c r="B5837" s="28">
        <v>1</v>
      </c>
      <c r="C5837" s="28"/>
      <c r="D5837" s="28">
        <v>25500</v>
      </c>
      <c r="E5837" s="28">
        <v>3</v>
      </c>
      <c r="F5837" s="28">
        <v>12500</v>
      </c>
      <c r="G5837" s="28" t="s">
        <v>2268</v>
      </c>
      <c r="H5837" s="540"/>
      <c r="I5837" s="540"/>
      <c r="J5837" s="524" t="s">
        <v>1088</v>
      </c>
    </row>
    <row r="5838" spans="1:12" x14ac:dyDescent="0.25">
      <c r="A5838" s="547" t="s">
        <v>1203</v>
      </c>
      <c r="B5838" s="28">
        <v>1</v>
      </c>
      <c r="C5838" s="28">
        <v>19000</v>
      </c>
      <c r="D5838" s="28"/>
      <c r="E5838" s="28">
        <v>1</v>
      </c>
      <c r="F5838" s="28">
        <v>4000</v>
      </c>
      <c r="G5838" s="28">
        <v>60</v>
      </c>
      <c r="H5838" s="540"/>
      <c r="I5838" s="540"/>
      <c r="J5838" s="524"/>
    </row>
    <row r="5839" spans="1:12" x14ac:dyDescent="0.25">
      <c r="A5839" s="547" t="s">
        <v>1409</v>
      </c>
      <c r="B5839" s="28">
        <v>1</v>
      </c>
      <c r="C5839" s="28">
        <v>9800</v>
      </c>
      <c r="D5839" s="28"/>
      <c r="E5839" s="28">
        <v>2</v>
      </c>
      <c r="F5839" s="28">
        <v>9000</v>
      </c>
      <c r="G5839" s="28" t="s">
        <v>2018</v>
      </c>
      <c r="H5839" s="540"/>
      <c r="I5839" s="540"/>
      <c r="J5839" s="524"/>
    </row>
    <row r="5840" spans="1:12" x14ac:dyDescent="0.25">
      <c r="A5840" s="547" t="s">
        <v>1447</v>
      </c>
      <c r="B5840" s="28">
        <v>1</v>
      </c>
      <c r="C5840" s="28">
        <v>9800</v>
      </c>
      <c r="D5840" s="28"/>
      <c r="E5840" s="28">
        <v>1</v>
      </c>
      <c r="F5840" s="28">
        <v>4000</v>
      </c>
      <c r="G5840" s="28">
        <v>60</v>
      </c>
      <c r="H5840" s="540"/>
      <c r="I5840" s="540"/>
      <c r="J5840" s="524"/>
    </row>
    <row r="5841" spans="1:10" x14ac:dyDescent="0.25">
      <c r="A5841" s="547" t="s">
        <v>1473</v>
      </c>
      <c r="B5841" s="28">
        <v>1</v>
      </c>
      <c r="C5841" s="28">
        <v>16500</v>
      </c>
      <c r="D5841" s="543"/>
      <c r="E5841" s="28"/>
      <c r="F5841" s="28"/>
      <c r="G5841" s="28"/>
      <c r="H5841" s="540"/>
      <c r="I5841" s="540"/>
      <c r="J5841" s="524"/>
    </row>
    <row r="5842" spans="1:10" x14ac:dyDescent="0.25">
      <c r="A5842" s="547" t="s">
        <v>1422</v>
      </c>
      <c r="B5842" s="28">
        <v>1</v>
      </c>
      <c r="C5842" s="28"/>
      <c r="D5842" s="28"/>
      <c r="E5842" s="28"/>
      <c r="F5842" s="28"/>
      <c r="G5842" s="28"/>
      <c r="H5842" s="240"/>
      <c r="I5842" s="240"/>
      <c r="J5842" s="524" t="s">
        <v>2269</v>
      </c>
    </row>
    <row r="5843" spans="1:10" x14ac:dyDescent="0.25">
      <c r="A5843" s="547" t="s">
        <v>1462</v>
      </c>
      <c r="B5843" s="28">
        <v>1</v>
      </c>
      <c r="C5843" s="28"/>
      <c r="D5843" s="28">
        <v>25000</v>
      </c>
      <c r="E5843" s="28"/>
      <c r="F5843" s="28"/>
      <c r="G5843" s="28"/>
      <c r="H5843" s="540"/>
      <c r="I5843" s="540"/>
      <c r="J5843" s="524" t="s">
        <v>2270</v>
      </c>
    </row>
    <row r="5844" spans="1:10" x14ac:dyDescent="0.25">
      <c r="A5844" s="547"/>
      <c r="B5844" s="28"/>
      <c r="C5844" s="28"/>
      <c r="D5844" s="28"/>
      <c r="E5844" s="28"/>
      <c r="F5844" s="28"/>
      <c r="G5844" s="28"/>
      <c r="H5844" s="140"/>
      <c r="I5844" s="140"/>
      <c r="J5844" s="524"/>
    </row>
    <row r="5845" spans="1:10" x14ac:dyDescent="0.25">
      <c r="A5845" s="53" t="s">
        <v>2048</v>
      </c>
      <c r="B5845" s="198">
        <v>37</v>
      </c>
      <c r="C5845" s="198">
        <v>502300</v>
      </c>
      <c r="D5845" s="198">
        <v>219300</v>
      </c>
      <c r="E5845" s="198">
        <v>21</v>
      </c>
      <c r="F5845" s="198">
        <v>93000</v>
      </c>
      <c r="G5845" s="198"/>
      <c r="H5845" s="213">
        <v>5</v>
      </c>
      <c r="I5845" s="213"/>
      <c r="J5845" s="524">
        <v>34800</v>
      </c>
    </row>
    <row r="5846" spans="1:10" x14ac:dyDescent="0.25">
      <c r="A5846" s="492"/>
      <c r="B5846" s="365"/>
      <c r="C5846" s="365"/>
    </row>
    <row r="5847" spans="1:10" x14ac:dyDescent="0.25">
      <c r="B5847" s="365"/>
      <c r="C5847" s="365"/>
    </row>
    <row r="5848" spans="1:10" x14ac:dyDescent="0.25">
      <c r="B5848" s="493"/>
      <c r="C5848" s="493"/>
    </row>
    <row r="5849" spans="1:10" x14ac:dyDescent="0.25">
      <c r="G5849" s="545" t="s">
        <v>2278</v>
      </c>
    </row>
    <row r="5853" spans="1:10" x14ac:dyDescent="0.25">
      <c r="A5853" s="2204" t="s">
        <v>2279</v>
      </c>
      <c r="B5853" s="2204"/>
      <c r="C5853" s="2204"/>
      <c r="D5853" s="2204"/>
      <c r="E5853" s="2204"/>
      <c r="F5853" s="2204"/>
      <c r="G5853" s="2204"/>
      <c r="H5853" s="2204"/>
      <c r="I5853" s="2204"/>
      <c r="J5853" s="2204"/>
    </row>
    <row r="5854" spans="1:10" ht="30" x14ac:dyDescent="0.25">
      <c r="A5854" s="198" t="s">
        <v>14</v>
      </c>
      <c r="B5854" s="198" t="s">
        <v>5</v>
      </c>
      <c r="C5854" s="198" t="s">
        <v>10</v>
      </c>
      <c r="D5854" s="198" t="s">
        <v>11</v>
      </c>
      <c r="E5854" s="198" t="s">
        <v>753</v>
      </c>
      <c r="F5854" s="198" t="s">
        <v>27</v>
      </c>
      <c r="G5854" s="198" t="s">
        <v>2013</v>
      </c>
      <c r="H5854" s="140" t="s">
        <v>33</v>
      </c>
      <c r="I5854" s="140" t="s">
        <v>2016</v>
      </c>
      <c r="J5854" s="198" t="s">
        <v>32</v>
      </c>
    </row>
    <row r="5855" spans="1:10" x14ac:dyDescent="0.25">
      <c r="A5855" s="26" t="s">
        <v>1107</v>
      </c>
      <c r="B5855" s="28">
        <v>1</v>
      </c>
      <c r="C5855" s="28">
        <v>20000</v>
      </c>
      <c r="D5855" s="28"/>
      <c r="E5855" s="28"/>
      <c r="F5855" s="28"/>
      <c r="G5855" s="28"/>
      <c r="H5855" s="494">
        <v>1</v>
      </c>
      <c r="I5855" s="494">
        <v>60</v>
      </c>
      <c r="J5855" s="524" t="s">
        <v>2272</v>
      </c>
    </row>
    <row r="5856" spans="1:10" x14ac:dyDescent="0.25">
      <c r="A5856" s="26" t="s">
        <v>1343</v>
      </c>
      <c r="B5856" s="28">
        <v>1</v>
      </c>
      <c r="C5856" s="28">
        <v>13800</v>
      </c>
      <c r="D5856" s="28"/>
      <c r="E5856" s="28">
        <v>1</v>
      </c>
      <c r="F5856" s="28">
        <v>5000</v>
      </c>
      <c r="G5856" s="28">
        <v>70</v>
      </c>
      <c r="H5856" s="494">
        <v>1</v>
      </c>
      <c r="I5856" s="494">
        <v>60</v>
      </c>
      <c r="J5856" s="524" t="s">
        <v>2272</v>
      </c>
    </row>
    <row r="5857" spans="1:10" x14ac:dyDescent="0.25">
      <c r="A5857" s="26" t="s">
        <v>1919</v>
      </c>
      <c r="B5857" s="28">
        <v>1</v>
      </c>
      <c r="C5857" s="28">
        <v>12000</v>
      </c>
      <c r="D5857" s="28"/>
      <c r="E5857" s="28">
        <v>1</v>
      </c>
      <c r="F5857" s="28">
        <v>3000</v>
      </c>
      <c r="G5857" s="28">
        <v>50</v>
      </c>
      <c r="H5857" s="494">
        <v>1</v>
      </c>
      <c r="I5857" s="494">
        <v>100</v>
      </c>
      <c r="J5857" s="524" t="s">
        <v>2271</v>
      </c>
    </row>
    <row r="5858" spans="1:10" x14ac:dyDescent="0.25">
      <c r="A5858" s="99" t="s">
        <v>2206</v>
      </c>
      <c r="B5858" s="116">
        <v>1</v>
      </c>
      <c r="C5858" s="116"/>
      <c r="D5858" s="28">
        <v>16000</v>
      </c>
      <c r="E5858" s="116">
        <v>1</v>
      </c>
      <c r="F5858" s="116">
        <v>4000</v>
      </c>
      <c r="G5858" s="116">
        <v>60</v>
      </c>
      <c r="H5858" s="494"/>
      <c r="I5858" s="494"/>
      <c r="J5858" s="524" t="s">
        <v>1157</v>
      </c>
    </row>
    <row r="5859" spans="1:10" x14ac:dyDescent="0.25">
      <c r="A5859" s="26" t="s">
        <v>1508</v>
      </c>
      <c r="B5859" s="28">
        <v>1</v>
      </c>
      <c r="C5859" s="28">
        <v>44000</v>
      </c>
      <c r="D5859" s="28"/>
      <c r="E5859" s="28"/>
      <c r="F5859" s="28"/>
      <c r="G5859" s="28"/>
      <c r="H5859" s="494">
        <v>1</v>
      </c>
      <c r="I5859" s="494">
        <v>70</v>
      </c>
      <c r="J5859" s="524" t="s">
        <v>2273</v>
      </c>
    </row>
    <row r="5860" spans="1:10" x14ac:dyDescent="0.25">
      <c r="A5860" s="26" t="s">
        <v>1142</v>
      </c>
      <c r="B5860" s="28">
        <v>1</v>
      </c>
      <c r="C5860" s="28"/>
      <c r="D5860" s="28">
        <v>49000</v>
      </c>
      <c r="E5860" s="28"/>
      <c r="F5860" s="28"/>
      <c r="G5860" s="28"/>
      <c r="H5860" s="494"/>
      <c r="I5860" s="494"/>
      <c r="J5860" s="524" t="s">
        <v>2280</v>
      </c>
    </row>
    <row r="5861" spans="1:10" x14ac:dyDescent="0.25">
      <c r="A5861" s="26" t="s">
        <v>1292</v>
      </c>
      <c r="B5861" s="28">
        <v>1</v>
      </c>
      <c r="C5861" s="28">
        <v>20000</v>
      </c>
      <c r="D5861" s="28"/>
      <c r="E5861" s="28">
        <v>1</v>
      </c>
      <c r="F5861" s="28">
        <v>4000</v>
      </c>
      <c r="G5861" s="28">
        <v>60</v>
      </c>
      <c r="H5861" s="494" t="s">
        <v>109</v>
      </c>
      <c r="I5861" s="494"/>
      <c r="J5861" s="524" t="s">
        <v>2253</v>
      </c>
    </row>
    <row r="5862" spans="1:10" x14ac:dyDescent="0.25">
      <c r="A5862" s="26" t="s">
        <v>2281</v>
      </c>
      <c r="B5862" s="28">
        <v>1</v>
      </c>
      <c r="C5862" s="28">
        <v>9800</v>
      </c>
      <c r="D5862" s="28"/>
      <c r="E5862" s="28">
        <v>1</v>
      </c>
      <c r="F5862" s="28">
        <v>4000</v>
      </c>
      <c r="G5862" s="28">
        <v>60</v>
      </c>
      <c r="H5862" s="494"/>
      <c r="I5862" s="494"/>
      <c r="J5862" s="524"/>
    </row>
    <row r="5863" spans="1:10" x14ac:dyDescent="0.25">
      <c r="A5863" s="26" t="s">
        <v>1791</v>
      </c>
      <c r="B5863" s="28">
        <v>1</v>
      </c>
      <c r="C5863" s="28"/>
      <c r="D5863" s="543">
        <v>25000</v>
      </c>
      <c r="E5863" s="28">
        <v>1</v>
      </c>
      <c r="F5863" s="28">
        <v>4000</v>
      </c>
      <c r="G5863" s="28">
        <v>60</v>
      </c>
      <c r="H5863" s="494"/>
      <c r="I5863" s="494"/>
      <c r="J5863" s="524" t="s">
        <v>2282</v>
      </c>
    </row>
    <row r="5864" spans="1:10" x14ac:dyDescent="0.25">
      <c r="A5864" s="26" t="s">
        <v>1473</v>
      </c>
      <c r="B5864" s="28">
        <v>1</v>
      </c>
      <c r="C5864" s="28"/>
      <c r="D5864" s="28"/>
      <c r="E5864" s="28"/>
      <c r="F5864" s="28"/>
      <c r="G5864" s="28"/>
      <c r="H5864" s="494"/>
      <c r="I5864" s="494"/>
      <c r="J5864" s="524" t="s">
        <v>2283</v>
      </c>
    </row>
    <row r="5865" spans="1:10" x14ac:dyDescent="0.25">
      <c r="A5865" s="26" t="s">
        <v>1107</v>
      </c>
      <c r="B5865" s="28">
        <v>1</v>
      </c>
      <c r="C5865" s="28">
        <v>15000</v>
      </c>
      <c r="D5865" s="28"/>
      <c r="E5865" s="28">
        <v>1</v>
      </c>
      <c r="F5865" s="28">
        <v>5000</v>
      </c>
      <c r="G5865" s="28">
        <v>70</v>
      </c>
      <c r="H5865" s="494"/>
      <c r="I5865" s="494"/>
      <c r="J5865" s="524"/>
    </row>
    <row r="5866" spans="1:10" x14ac:dyDescent="0.25">
      <c r="A5866" s="26" t="s">
        <v>2284</v>
      </c>
      <c r="B5866" s="28">
        <v>1</v>
      </c>
      <c r="C5866" s="28">
        <v>14000</v>
      </c>
      <c r="D5866" s="28"/>
      <c r="E5866" s="28"/>
      <c r="F5866" s="28"/>
      <c r="G5866" s="28"/>
      <c r="H5866" s="494"/>
      <c r="I5866" s="494"/>
      <c r="J5866" s="524"/>
    </row>
    <row r="5867" spans="1:10" x14ac:dyDescent="0.25">
      <c r="A5867" s="26" t="s">
        <v>1097</v>
      </c>
      <c r="B5867" s="28">
        <v>1</v>
      </c>
      <c r="C5867" s="28">
        <v>9800</v>
      </c>
      <c r="D5867" s="28"/>
      <c r="E5867" s="28">
        <v>1</v>
      </c>
      <c r="F5867" s="28">
        <v>4000</v>
      </c>
      <c r="G5867" s="28">
        <v>60</v>
      </c>
      <c r="H5867" s="240"/>
      <c r="I5867" s="494"/>
      <c r="J5867" s="524"/>
    </row>
    <row r="5868" spans="1:10" x14ac:dyDescent="0.25">
      <c r="A5868" s="26" t="s">
        <v>2281</v>
      </c>
      <c r="B5868" s="28">
        <v>1</v>
      </c>
      <c r="C5868" s="28">
        <v>13800</v>
      </c>
      <c r="D5868" s="28"/>
      <c r="E5868" s="28"/>
      <c r="F5868" s="28"/>
      <c r="G5868" s="28"/>
      <c r="H5868" s="494"/>
      <c r="I5868" s="494"/>
      <c r="J5868" s="524"/>
    </row>
    <row r="5869" spans="1:10" x14ac:dyDescent="0.25">
      <c r="A5869" s="26" t="s">
        <v>1919</v>
      </c>
      <c r="B5869" s="28">
        <v>1</v>
      </c>
      <c r="C5869" s="28">
        <v>15000</v>
      </c>
      <c r="D5869" s="28"/>
      <c r="E5869" s="28"/>
      <c r="F5869" s="28"/>
      <c r="G5869" s="28"/>
      <c r="H5869" s="494"/>
      <c r="I5869" s="494"/>
      <c r="J5869" s="524" t="s">
        <v>2285</v>
      </c>
    </row>
    <row r="5870" spans="1:10" x14ac:dyDescent="0.25">
      <c r="A5870" s="26" t="s">
        <v>1107</v>
      </c>
      <c r="B5870" s="28">
        <v>1</v>
      </c>
      <c r="C5870" s="28">
        <v>20000</v>
      </c>
      <c r="D5870" s="28"/>
      <c r="E5870" s="28">
        <v>1</v>
      </c>
      <c r="F5870" s="28">
        <v>5000</v>
      </c>
      <c r="G5870" s="28">
        <v>70</v>
      </c>
      <c r="H5870" s="494"/>
      <c r="I5870" s="494"/>
      <c r="J5870" s="524"/>
    </row>
    <row r="5871" spans="1:10" x14ac:dyDescent="0.25">
      <c r="A5871" s="26" t="s">
        <v>1475</v>
      </c>
      <c r="B5871" s="28">
        <v>1</v>
      </c>
      <c r="C5871" s="28">
        <v>38000</v>
      </c>
      <c r="D5871" s="28"/>
      <c r="E5871" s="28">
        <v>1</v>
      </c>
      <c r="F5871" s="28">
        <v>6000</v>
      </c>
      <c r="G5871" s="28">
        <v>100</v>
      </c>
      <c r="H5871" s="240"/>
      <c r="I5871" s="240"/>
      <c r="J5871" s="524"/>
    </row>
    <row r="5872" spans="1:10" x14ac:dyDescent="0.25">
      <c r="A5872" s="26" t="s">
        <v>1903</v>
      </c>
      <c r="B5872" s="28">
        <v>1</v>
      </c>
      <c r="C5872" s="28">
        <v>23000</v>
      </c>
      <c r="D5872" s="28"/>
      <c r="E5872" s="28"/>
      <c r="F5872" s="28"/>
      <c r="G5872" s="28"/>
      <c r="H5872" s="240"/>
      <c r="I5872" s="240"/>
      <c r="J5872" s="524"/>
    </row>
    <row r="5873" spans="1:10" x14ac:dyDescent="0.25">
      <c r="A5873" s="53" t="s">
        <v>2048</v>
      </c>
      <c r="B5873" s="198">
        <f>SUM(B5855:B5872)</f>
        <v>18</v>
      </c>
      <c r="C5873" s="198">
        <f>SUM(C5855:C5872)</f>
        <v>268200</v>
      </c>
      <c r="D5873" s="198">
        <f>SUM(D5855:D5872)</f>
        <v>90000</v>
      </c>
      <c r="E5873" s="198">
        <f>SUM(E5855:E5872)</f>
        <v>10</v>
      </c>
      <c r="F5873" s="198">
        <f>SUM(F5855:F5872)</f>
        <v>44000</v>
      </c>
      <c r="G5873" s="198"/>
      <c r="H5873" s="410">
        <f>SUM(H5855:H5872)</f>
        <v>4</v>
      </c>
      <c r="I5873" s="213"/>
      <c r="J5873" s="524">
        <v>22500</v>
      </c>
    </row>
    <row r="5874" spans="1:10" x14ac:dyDescent="0.25">
      <c r="A5874" s="492"/>
      <c r="B5874" s="365"/>
      <c r="C5874" s="365"/>
    </row>
    <row r="5875" spans="1:10" x14ac:dyDescent="0.25">
      <c r="B5875" s="365"/>
      <c r="C5875" s="365"/>
    </row>
    <row r="5876" spans="1:10" x14ac:dyDescent="0.25">
      <c r="B5876" s="493"/>
      <c r="C5876" s="493"/>
    </row>
    <row r="5877" spans="1:10" x14ac:dyDescent="0.25">
      <c r="G5877" s="550" t="s">
        <v>2278</v>
      </c>
    </row>
    <row r="5881" spans="1:10" x14ac:dyDescent="0.25">
      <c r="A5881" s="2204" t="s">
        <v>2286</v>
      </c>
      <c r="B5881" s="2204"/>
      <c r="C5881" s="2204"/>
      <c r="D5881" s="2204"/>
      <c r="E5881" s="2204"/>
      <c r="F5881" s="2204"/>
      <c r="G5881" s="2204"/>
      <c r="H5881" s="2204"/>
      <c r="I5881" s="2204"/>
      <c r="J5881" s="2204"/>
    </row>
    <row r="5882" spans="1:10" ht="30" x14ac:dyDescent="0.25">
      <c r="A5882" s="198" t="s">
        <v>14</v>
      </c>
      <c r="B5882" s="198" t="s">
        <v>5</v>
      </c>
      <c r="C5882" s="198" t="s">
        <v>10</v>
      </c>
      <c r="D5882" s="198" t="s">
        <v>11</v>
      </c>
      <c r="E5882" s="198" t="s">
        <v>753</v>
      </c>
      <c r="F5882" s="198" t="s">
        <v>27</v>
      </c>
      <c r="G5882" s="198" t="s">
        <v>2013</v>
      </c>
      <c r="H5882" s="140" t="s">
        <v>33</v>
      </c>
      <c r="I5882" s="140" t="s">
        <v>2016</v>
      </c>
      <c r="J5882" s="198" t="s">
        <v>32</v>
      </c>
    </row>
    <row r="5883" spans="1:10" x14ac:dyDescent="0.25">
      <c r="A5883" s="517" t="s">
        <v>1107</v>
      </c>
      <c r="B5883" s="519">
        <v>1</v>
      </c>
      <c r="C5883" s="519">
        <v>16000</v>
      </c>
      <c r="D5883" s="519"/>
      <c r="E5883" s="519">
        <v>1</v>
      </c>
      <c r="F5883" s="519">
        <v>5000</v>
      </c>
      <c r="G5883" s="519">
        <v>70</v>
      </c>
      <c r="H5883" s="518"/>
      <c r="I5883" s="518"/>
      <c r="J5883" s="524" t="s">
        <v>1389</v>
      </c>
    </row>
    <row r="5884" spans="1:10" x14ac:dyDescent="0.25">
      <c r="A5884" s="517" t="s">
        <v>1342</v>
      </c>
      <c r="B5884" s="519">
        <v>1</v>
      </c>
      <c r="C5884" s="519">
        <v>9800</v>
      </c>
      <c r="D5884" s="519"/>
      <c r="E5884" s="519">
        <v>1</v>
      </c>
      <c r="F5884" s="519">
        <v>4000</v>
      </c>
      <c r="G5884" s="519">
        <v>60</v>
      </c>
      <c r="H5884" s="518">
        <v>2</v>
      </c>
      <c r="I5884" s="518">
        <v>60</v>
      </c>
      <c r="J5884" s="198" t="s">
        <v>2293</v>
      </c>
    </row>
    <row r="5885" spans="1:10" x14ac:dyDescent="0.25">
      <c r="A5885" s="517" t="s">
        <v>1447</v>
      </c>
      <c r="B5885" s="519">
        <v>1</v>
      </c>
      <c r="C5885" s="519">
        <v>13800</v>
      </c>
      <c r="D5885" s="519"/>
      <c r="E5885" s="519"/>
      <c r="F5885" s="519"/>
      <c r="G5885" s="519"/>
      <c r="H5885" s="518">
        <v>2</v>
      </c>
      <c r="I5885" s="518">
        <v>75</v>
      </c>
      <c r="J5885" s="198" t="s">
        <v>2294</v>
      </c>
    </row>
    <row r="5886" spans="1:10" x14ac:dyDescent="0.25">
      <c r="A5886" s="517" t="s">
        <v>1301</v>
      </c>
      <c r="B5886" s="519">
        <v>1</v>
      </c>
      <c r="C5886" s="519">
        <v>29000</v>
      </c>
      <c r="D5886" s="519"/>
      <c r="E5886" s="519">
        <v>1</v>
      </c>
      <c r="F5886" s="519">
        <v>6000</v>
      </c>
      <c r="G5886" s="519">
        <v>100</v>
      </c>
      <c r="H5886" s="518">
        <v>1</v>
      </c>
      <c r="I5886" s="518">
        <v>100</v>
      </c>
      <c r="J5886" s="198" t="s">
        <v>2271</v>
      </c>
    </row>
    <row r="5887" spans="1:10" x14ac:dyDescent="0.25">
      <c r="A5887" s="517" t="s">
        <v>1200</v>
      </c>
      <c r="B5887" s="519">
        <v>1</v>
      </c>
      <c r="C5887" s="519"/>
      <c r="D5887" s="519">
        <v>11000</v>
      </c>
      <c r="E5887" s="519">
        <v>1</v>
      </c>
      <c r="F5887" s="519">
        <v>4000</v>
      </c>
      <c r="G5887" s="519">
        <v>60</v>
      </c>
      <c r="H5887" s="518"/>
      <c r="I5887" s="518"/>
      <c r="J5887" s="524" t="s">
        <v>1157</v>
      </c>
    </row>
    <row r="5888" spans="1:10" x14ac:dyDescent="0.25">
      <c r="A5888" s="517" t="s">
        <v>2207</v>
      </c>
      <c r="B5888" s="519">
        <v>1</v>
      </c>
      <c r="C5888" s="519">
        <v>13800</v>
      </c>
      <c r="D5888" s="519"/>
      <c r="E5888" s="519"/>
      <c r="F5888" s="519"/>
      <c r="G5888" s="519"/>
      <c r="H5888" s="518">
        <v>1</v>
      </c>
      <c r="I5888" s="518">
        <v>60</v>
      </c>
      <c r="J5888" s="198" t="s">
        <v>2272</v>
      </c>
    </row>
    <row r="5889" spans="1:10" x14ac:dyDescent="0.25">
      <c r="A5889" s="517" t="s">
        <v>1473</v>
      </c>
      <c r="B5889" s="519">
        <v>1</v>
      </c>
      <c r="C5889" s="519">
        <v>12500</v>
      </c>
      <c r="D5889" s="519"/>
      <c r="E5889" s="519">
        <v>1</v>
      </c>
      <c r="F5889" s="519">
        <v>4000</v>
      </c>
      <c r="G5889" s="519">
        <v>60</v>
      </c>
      <c r="H5889" s="518">
        <v>1</v>
      </c>
      <c r="I5889" s="518">
        <v>70</v>
      </c>
      <c r="J5889" s="198" t="s">
        <v>2273</v>
      </c>
    </row>
    <row r="5890" spans="1:10" x14ac:dyDescent="0.25">
      <c r="A5890" s="517" t="s">
        <v>1421</v>
      </c>
      <c r="B5890" s="519">
        <v>1</v>
      </c>
      <c r="C5890" s="519">
        <v>9800</v>
      </c>
      <c r="D5890" s="519"/>
      <c r="E5890" s="519">
        <v>1</v>
      </c>
      <c r="F5890" s="519">
        <v>4000</v>
      </c>
      <c r="G5890" s="519">
        <v>60</v>
      </c>
      <c r="H5890" s="240" t="s">
        <v>109</v>
      </c>
      <c r="I5890" s="518"/>
      <c r="J5890" s="524" t="s">
        <v>2275</v>
      </c>
    </row>
    <row r="5891" spans="1:10" x14ac:dyDescent="0.25">
      <c r="A5891" s="517" t="s">
        <v>1462</v>
      </c>
      <c r="B5891" s="519">
        <v>2</v>
      </c>
      <c r="C5891" s="519">
        <v>49200</v>
      </c>
      <c r="D5891" s="519"/>
      <c r="E5891" s="519"/>
      <c r="F5891" s="519"/>
      <c r="G5891" s="519"/>
      <c r="H5891" s="518"/>
      <c r="I5891" s="518"/>
      <c r="J5891" s="198"/>
    </row>
    <row r="5892" spans="1:10" ht="36.75" customHeight="1" x14ac:dyDescent="0.25">
      <c r="A5892" s="517" t="s">
        <v>1459</v>
      </c>
      <c r="B5892" s="519">
        <v>1</v>
      </c>
      <c r="C5892" s="519">
        <v>2250</v>
      </c>
      <c r="D5892" s="519"/>
      <c r="E5892" s="519"/>
      <c r="F5892" s="519"/>
      <c r="G5892" s="519"/>
      <c r="H5892" s="518"/>
      <c r="I5892" s="518"/>
      <c r="J5892" s="524" t="s">
        <v>2287</v>
      </c>
    </row>
    <row r="5893" spans="1:10" x14ac:dyDescent="0.25">
      <c r="A5893" s="517" t="s">
        <v>1626</v>
      </c>
      <c r="B5893" s="519">
        <v>1</v>
      </c>
      <c r="C5893" s="519">
        <v>2250</v>
      </c>
      <c r="D5893" s="519"/>
      <c r="E5893" s="519"/>
      <c r="F5893" s="519"/>
      <c r="G5893" s="519"/>
      <c r="H5893" s="518"/>
      <c r="I5893" s="518"/>
      <c r="J5893" s="524" t="s">
        <v>2287</v>
      </c>
    </row>
    <row r="5894" spans="1:10" x14ac:dyDescent="0.25">
      <c r="A5894" s="521" t="s">
        <v>2037</v>
      </c>
      <c r="B5894" s="117">
        <v>1</v>
      </c>
      <c r="C5894" s="519"/>
      <c r="D5894" s="519"/>
      <c r="E5894" s="519"/>
      <c r="F5894" s="519"/>
      <c r="G5894" s="519"/>
      <c r="H5894" s="518"/>
      <c r="I5894" s="518"/>
      <c r="J5894" s="524" t="s">
        <v>2288</v>
      </c>
    </row>
    <row r="5895" spans="1:10" x14ac:dyDescent="0.25">
      <c r="A5895" s="517" t="s">
        <v>1442</v>
      </c>
      <c r="B5895" s="519">
        <v>1</v>
      </c>
      <c r="C5895" s="519">
        <v>12900</v>
      </c>
      <c r="D5895" s="519"/>
      <c r="E5895" s="519">
        <v>1</v>
      </c>
      <c r="F5895" s="519">
        <v>5000</v>
      </c>
      <c r="G5895" s="519">
        <v>75</v>
      </c>
      <c r="H5895" s="518"/>
      <c r="I5895" s="520"/>
      <c r="J5895" s="198"/>
    </row>
    <row r="5896" spans="1:10" x14ac:dyDescent="0.25">
      <c r="A5896" s="517" t="s">
        <v>1625</v>
      </c>
      <c r="B5896" s="519">
        <v>1</v>
      </c>
      <c r="C5896" s="519">
        <v>19000</v>
      </c>
      <c r="D5896" s="519"/>
      <c r="E5896" s="519">
        <v>1</v>
      </c>
      <c r="F5896" s="519">
        <v>4000</v>
      </c>
      <c r="G5896" s="519">
        <v>60</v>
      </c>
      <c r="H5896" s="518"/>
      <c r="I5896" s="520"/>
      <c r="J5896" s="198"/>
    </row>
    <row r="5897" spans="1:10" x14ac:dyDescent="0.25">
      <c r="A5897" s="517" t="s">
        <v>1192</v>
      </c>
      <c r="B5897" s="519">
        <v>1</v>
      </c>
      <c r="C5897" s="519">
        <v>12000</v>
      </c>
      <c r="D5897" s="519"/>
      <c r="E5897" s="519">
        <v>1</v>
      </c>
      <c r="F5897" s="519">
        <v>4000</v>
      </c>
      <c r="G5897" s="519">
        <v>60</v>
      </c>
      <c r="H5897" s="518"/>
      <c r="I5897" s="520"/>
      <c r="J5897" s="198"/>
    </row>
    <row r="5898" spans="1:10" x14ac:dyDescent="0.25">
      <c r="A5898" s="517" t="s">
        <v>2289</v>
      </c>
      <c r="B5898" s="519">
        <v>1</v>
      </c>
      <c r="C5898" s="519">
        <v>26500</v>
      </c>
      <c r="D5898" s="519"/>
      <c r="E5898" s="519"/>
      <c r="F5898" s="519"/>
      <c r="G5898" s="519"/>
      <c r="H5898" s="518"/>
      <c r="I5898" s="520"/>
      <c r="J5898" s="198" t="s">
        <v>2290</v>
      </c>
    </row>
    <row r="5899" spans="1:10" x14ac:dyDescent="0.25">
      <c r="A5899" s="517" t="s">
        <v>2086</v>
      </c>
      <c r="B5899" s="519">
        <v>1</v>
      </c>
      <c r="C5899" s="519">
        <v>25500</v>
      </c>
      <c r="D5899" s="519"/>
      <c r="E5899" s="519">
        <v>1</v>
      </c>
      <c r="F5899" s="519">
        <v>4000</v>
      </c>
      <c r="G5899" s="519">
        <v>60</v>
      </c>
      <c r="H5899" s="518"/>
      <c r="I5899" s="520"/>
      <c r="J5899" s="524" t="s">
        <v>1389</v>
      </c>
    </row>
    <row r="5900" spans="1:10" x14ac:dyDescent="0.25">
      <c r="A5900" s="517" t="s">
        <v>1469</v>
      </c>
      <c r="B5900" s="519">
        <v>1</v>
      </c>
      <c r="C5900" s="519">
        <v>19000</v>
      </c>
      <c r="D5900" s="519"/>
      <c r="E5900" s="519">
        <v>1</v>
      </c>
      <c r="F5900" s="519">
        <v>3000</v>
      </c>
      <c r="G5900" s="519">
        <v>45</v>
      </c>
      <c r="H5900" s="518"/>
      <c r="I5900" s="520"/>
      <c r="J5900" s="198"/>
    </row>
    <row r="5901" spans="1:10" x14ac:dyDescent="0.25">
      <c r="A5901" s="517" t="s">
        <v>2291</v>
      </c>
      <c r="B5901" s="519">
        <v>1</v>
      </c>
      <c r="C5901" s="519">
        <v>26500</v>
      </c>
      <c r="D5901" s="519"/>
      <c r="E5901" s="519"/>
      <c r="F5901" s="519"/>
      <c r="G5901" s="519"/>
      <c r="H5901" s="494"/>
      <c r="I5901" s="152"/>
      <c r="J5901" s="198" t="s">
        <v>2292</v>
      </c>
    </row>
    <row r="5902" spans="1:10" x14ac:dyDescent="0.25">
      <c r="A5902" s="517" t="s">
        <v>1196</v>
      </c>
      <c r="B5902" s="519">
        <v>1</v>
      </c>
      <c r="C5902" s="519"/>
      <c r="D5902" s="519"/>
      <c r="E5902" s="519"/>
      <c r="F5902" s="519"/>
      <c r="G5902" s="519"/>
      <c r="H5902" s="494"/>
      <c r="I5902" s="152"/>
      <c r="J5902" s="198" t="s">
        <v>2092</v>
      </c>
    </row>
    <row r="5903" spans="1:10" x14ac:dyDescent="0.25">
      <c r="A5903" s="517" t="s">
        <v>1487</v>
      </c>
      <c r="B5903" s="519">
        <v>1</v>
      </c>
      <c r="C5903" s="519">
        <v>49000</v>
      </c>
      <c r="D5903" s="519"/>
      <c r="E5903" s="519"/>
      <c r="F5903" s="519"/>
      <c r="G5903" s="519"/>
      <c r="H5903" s="494"/>
      <c r="I5903" s="152"/>
      <c r="J5903" s="198"/>
    </row>
    <row r="5904" spans="1:10" x14ac:dyDescent="0.25">
      <c r="A5904" s="26"/>
      <c r="B5904" s="28"/>
      <c r="C5904" s="28"/>
      <c r="D5904" s="28"/>
      <c r="E5904" s="28"/>
      <c r="F5904" s="28"/>
      <c r="G5904" s="28"/>
      <c r="H5904" s="240"/>
      <c r="I5904" s="240"/>
      <c r="J5904" s="524"/>
    </row>
    <row r="5905" spans="1:10" x14ac:dyDescent="0.25">
      <c r="A5905" s="53" t="s">
        <v>2048</v>
      </c>
      <c r="B5905" s="198">
        <v>22</v>
      </c>
      <c r="C5905" s="198">
        <v>348800</v>
      </c>
      <c r="D5905" s="198">
        <v>11000</v>
      </c>
      <c r="E5905" s="198">
        <v>11</v>
      </c>
      <c r="F5905" s="198">
        <v>47000</v>
      </c>
      <c r="G5905" s="198"/>
      <c r="H5905" s="410">
        <v>7</v>
      </c>
      <c r="I5905" s="213"/>
      <c r="J5905" s="524">
        <v>34800</v>
      </c>
    </row>
    <row r="5906" spans="1:10" x14ac:dyDescent="0.25">
      <c r="A5906" s="492"/>
      <c r="B5906" s="365"/>
      <c r="C5906" s="365"/>
    </row>
    <row r="5907" spans="1:10" x14ac:dyDescent="0.25">
      <c r="B5907" s="365"/>
      <c r="C5907" s="365"/>
    </row>
    <row r="5908" spans="1:10" x14ac:dyDescent="0.25">
      <c r="B5908" s="493"/>
      <c r="C5908" s="493"/>
    </row>
    <row r="5909" spans="1:10" x14ac:dyDescent="0.25">
      <c r="G5909" s="551" t="s">
        <v>2278</v>
      </c>
    </row>
    <row r="5914" spans="1:10" x14ac:dyDescent="0.25">
      <c r="A5914" s="2204" t="s">
        <v>2295</v>
      </c>
      <c r="B5914" s="2204"/>
      <c r="C5914" s="2204"/>
      <c r="D5914" s="2204"/>
      <c r="E5914" s="2204"/>
      <c r="F5914" s="2204"/>
      <c r="G5914" s="2204"/>
      <c r="H5914" s="2204"/>
      <c r="I5914" s="2204"/>
      <c r="J5914" s="2204"/>
    </row>
    <row r="5915" spans="1:10" ht="30" x14ac:dyDescent="0.25">
      <c r="A5915" s="198" t="s">
        <v>14</v>
      </c>
      <c r="B5915" s="198" t="s">
        <v>5</v>
      </c>
      <c r="C5915" s="198" t="s">
        <v>10</v>
      </c>
      <c r="D5915" s="198" t="s">
        <v>11</v>
      </c>
      <c r="E5915" s="198" t="s">
        <v>753</v>
      </c>
      <c r="F5915" s="198" t="s">
        <v>27</v>
      </c>
      <c r="G5915" s="198" t="s">
        <v>2013</v>
      </c>
      <c r="H5915" s="140" t="s">
        <v>33</v>
      </c>
      <c r="I5915" s="140" t="s">
        <v>2016</v>
      </c>
      <c r="J5915" s="198" t="s">
        <v>32</v>
      </c>
    </row>
    <row r="5916" spans="1:10" x14ac:dyDescent="0.25">
      <c r="A5916" s="517" t="s">
        <v>1447</v>
      </c>
      <c r="B5916" s="519">
        <v>1</v>
      </c>
      <c r="C5916" s="519">
        <v>3800</v>
      </c>
      <c r="D5916" s="519">
        <v>10000</v>
      </c>
      <c r="E5916" s="519"/>
      <c r="F5916" s="519"/>
      <c r="G5916" s="198"/>
      <c r="H5916" s="140"/>
      <c r="I5916" s="140"/>
      <c r="J5916" s="524" t="s">
        <v>1157</v>
      </c>
    </row>
    <row r="5917" spans="1:10" x14ac:dyDescent="0.25">
      <c r="A5917" s="517" t="s">
        <v>1100</v>
      </c>
      <c r="B5917" s="519">
        <v>1</v>
      </c>
      <c r="C5917" s="519">
        <v>9800</v>
      </c>
      <c r="D5917" s="519"/>
      <c r="E5917" s="519">
        <v>1</v>
      </c>
      <c r="F5917" s="519">
        <v>4000</v>
      </c>
      <c r="G5917" s="519">
        <v>60</v>
      </c>
      <c r="H5917" s="518">
        <v>1</v>
      </c>
      <c r="I5917" s="518">
        <v>60</v>
      </c>
      <c r="J5917" s="524" t="s">
        <v>2272</v>
      </c>
    </row>
    <row r="5918" spans="1:10" x14ac:dyDescent="0.25">
      <c r="A5918" s="517" t="s">
        <v>1404</v>
      </c>
      <c r="B5918" s="519">
        <v>1</v>
      </c>
      <c r="C5918" s="519">
        <v>24000</v>
      </c>
      <c r="D5918" s="519"/>
      <c r="E5918" s="519"/>
      <c r="F5918" s="519"/>
      <c r="G5918" s="519"/>
      <c r="H5918" s="518"/>
      <c r="I5918" s="518"/>
      <c r="J5918" s="524" t="s">
        <v>2296</v>
      </c>
    </row>
    <row r="5919" spans="1:10" x14ac:dyDescent="0.25">
      <c r="A5919" s="517" t="s">
        <v>1424</v>
      </c>
      <c r="B5919" s="519">
        <v>1</v>
      </c>
      <c r="C5919" s="519">
        <v>27000</v>
      </c>
      <c r="D5919" s="519"/>
      <c r="E5919" s="519">
        <v>1</v>
      </c>
      <c r="F5919" s="519">
        <v>5000</v>
      </c>
      <c r="G5919" s="519">
        <v>70</v>
      </c>
      <c r="H5919" s="518">
        <v>1</v>
      </c>
      <c r="I5919" s="518">
        <v>60</v>
      </c>
      <c r="J5919" s="524" t="s">
        <v>2272</v>
      </c>
    </row>
    <row r="5920" spans="1:10" x14ac:dyDescent="0.25">
      <c r="A5920" s="517" t="s">
        <v>2154</v>
      </c>
      <c r="B5920" s="519">
        <v>1</v>
      </c>
      <c r="C5920" s="519">
        <v>32000</v>
      </c>
      <c r="D5920" s="519"/>
      <c r="E5920" s="519">
        <v>1</v>
      </c>
      <c r="F5920" s="519">
        <v>6000</v>
      </c>
      <c r="G5920" s="519">
        <v>100</v>
      </c>
      <c r="H5920" s="518">
        <v>1</v>
      </c>
      <c r="I5920" s="518">
        <v>70</v>
      </c>
      <c r="J5920" s="524" t="s">
        <v>2273</v>
      </c>
    </row>
    <row r="5921" spans="1:10" x14ac:dyDescent="0.25">
      <c r="A5921" s="517" t="s">
        <v>1248</v>
      </c>
      <c r="B5921" s="519">
        <v>4</v>
      </c>
      <c r="C5921" s="519"/>
      <c r="D5921" s="519">
        <v>204000</v>
      </c>
      <c r="E5921" s="519"/>
      <c r="F5921" s="519"/>
      <c r="G5921" s="519"/>
      <c r="H5921" s="518"/>
      <c r="I5921" s="518"/>
      <c r="J5921" s="524" t="s">
        <v>2297</v>
      </c>
    </row>
    <row r="5922" spans="1:10" x14ac:dyDescent="0.25">
      <c r="A5922" s="517" t="s">
        <v>1932</v>
      </c>
      <c r="B5922" s="519">
        <v>1</v>
      </c>
      <c r="C5922" s="519">
        <v>16000</v>
      </c>
      <c r="D5922" s="519"/>
      <c r="E5922" s="519">
        <v>1</v>
      </c>
      <c r="F5922" s="519">
        <v>4000</v>
      </c>
      <c r="G5922" s="519">
        <v>60</v>
      </c>
      <c r="H5922" s="518">
        <v>1</v>
      </c>
      <c r="I5922" s="518">
        <v>60</v>
      </c>
      <c r="J5922" s="524" t="s">
        <v>2272</v>
      </c>
    </row>
    <row r="5923" spans="1:10" x14ac:dyDescent="0.25">
      <c r="A5923" s="517" t="s">
        <v>1098</v>
      </c>
      <c r="B5923" s="519">
        <v>1</v>
      </c>
      <c r="C5923" s="519">
        <v>20000</v>
      </c>
      <c r="D5923" s="519"/>
      <c r="E5923" s="519"/>
      <c r="F5923" s="519"/>
      <c r="G5923" s="519"/>
      <c r="H5923" s="494"/>
      <c r="I5923" s="494"/>
      <c r="J5923" s="524" t="s">
        <v>1389</v>
      </c>
    </row>
    <row r="5924" spans="1:10" x14ac:dyDescent="0.25">
      <c r="A5924" s="517" t="s">
        <v>1123</v>
      </c>
      <c r="B5924" s="519">
        <v>2</v>
      </c>
      <c r="C5924" s="519">
        <v>34000</v>
      </c>
      <c r="D5924" s="519"/>
      <c r="E5924" s="519"/>
      <c r="F5924" s="519"/>
      <c r="G5924" s="519"/>
      <c r="H5924" s="494"/>
      <c r="I5924" s="494"/>
      <c r="J5924" s="524" t="s">
        <v>1453</v>
      </c>
    </row>
    <row r="5925" spans="1:10" x14ac:dyDescent="0.25">
      <c r="A5925" s="517" t="s">
        <v>1608</v>
      </c>
      <c r="B5925" s="28">
        <v>1</v>
      </c>
      <c r="C5925" s="28">
        <v>26000</v>
      </c>
      <c r="D5925" s="28"/>
      <c r="E5925" s="28"/>
      <c r="F5925" s="28"/>
      <c r="G5925" s="28"/>
      <c r="H5925" s="494"/>
      <c r="I5925" s="494"/>
      <c r="J5925" s="524" t="s">
        <v>2298</v>
      </c>
    </row>
    <row r="5926" spans="1:10" x14ac:dyDescent="0.25">
      <c r="A5926" s="99" t="s">
        <v>2206</v>
      </c>
      <c r="B5926" s="116">
        <v>1</v>
      </c>
      <c r="C5926" s="116"/>
      <c r="D5926" s="28">
        <v>14500</v>
      </c>
      <c r="E5926" s="116">
        <v>1</v>
      </c>
      <c r="F5926" s="116">
        <v>4000</v>
      </c>
      <c r="G5926" s="116">
        <v>60</v>
      </c>
      <c r="H5926" s="494"/>
      <c r="I5926" s="494"/>
      <c r="J5926" s="524" t="s">
        <v>2299</v>
      </c>
    </row>
    <row r="5927" spans="1:10" x14ac:dyDescent="0.25">
      <c r="A5927" s="517" t="s">
        <v>1473</v>
      </c>
      <c r="B5927" s="28">
        <v>1</v>
      </c>
      <c r="C5927" s="28">
        <v>12500</v>
      </c>
      <c r="D5927" s="28"/>
      <c r="E5927" s="28">
        <v>1</v>
      </c>
      <c r="F5927" s="28">
        <v>4000</v>
      </c>
      <c r="G5927" s="28">
        <v>60</v>
      </c>
      <c r="H5927" s="494"/>
      <c r="I5927" s="494"/>
      <c r="J5927" s="524"/>
    </row>
    <row r="5928" spans="1:10" x14ac:dyDescent="0.25">
      <c r="A5928" s="517" t="s">
        <v>2300</v>
      </c>
      <c r="B5928" s="28">
        <v>1</v>
      </c>
      <c r="C5928" s="28"/>
      <c r="D5928" s="28">
        <v>29600</v>
      </c>
      <c r="E5928" s="28"/>
      <c r="F5928" s="28"/>
      <c r="G5928" s="28"/>
      <c r="H5928" s="494"/>
      <c r="I5928" s="494"/>
      <c r="J5928" s="524"/>
    </row>
    <row r="5929" spans="1:10" x14ac:dyDescent="0.25">
      <c r="A5929" s="517" t="s">
        <v>1297</v>
      </c>
      <c r="B5929" s="28">
        <v>1</v>
      </c>
      <c r="C5929" s="28">
        <v>1800</v>
      </c>
      <c r="D5929" s="28"/>
      <c r="E5929" s="28">
        <v>2</v>
      </c>
      <c r="F5929" s="28">
        <v>12000</v>
      </c>
      <c r="G5929" s="28" t="s">
        <v>2301</v>
      </c>
      <c r="H5929" s="494"/>
      <c r="I5929" s="494"/>
      <c r="J5929" s="524"/>
    </row>
    <row r="5930" spans="1:10" x14ac:dyDescent="0.25">
      <c r="A5930" s="517" t="s">
        <v>2160</v>
      </c>
      <c r="B5930" s="28">
        <v>1</v>
      </c>
      <c r="C5930" s="28">
        <v>28000</v>
      </c>
      <c r="D5930" s="28"/>
      <c r="E5930" s="28">
        <v>1</v>
      </c>
      <c r="F5930" s="28">
        <v>3000</v>
      </c>
      <c r="G5930" s="28">
        <v>45</v>
      </c>
      <c r="H5930" s="494"/>
      <c r="I5930" s="494"/>
      <c r="J5930" s="524" t="s">
        <v>1389</v>
      </c>
    </row>
    <row r="5931" spans="1:10" x14ac:dyDescent="0.25">
      <c r="A5931" s="517" t="s">
        <v>2302</v>
      </c>
      <c r="B5931" s="28">
        <v>1</v>
      </c>
      <c r="C5931" s="28">
        <v>30000</v>
      </c>
      <c r="D5931" s="543"/>
      <c r="E5931" s="28">
        <v>1</v>
      </c>
      <c r="F5931" s="28">
        <v>4500</v>
      </c>
      <c r="G5931" s="28">
        <v>70</v>
      </c>
      <c r="H5931" s="494"/>
      <c r="I5931" s="494"/>
      <c r="J5931" s="524" t="s">
        <v>2303</v>
      </c>
    </row>
    <row r="5932" spans="1:10" x14ac:dyDescent="0.25">
      <c r="A5932" s="517" t="s">
        <v>2302</v>
      </c>
      <c r="B5932" s="28">
        <v>2</v>
      </c>
      <c r="C5932" s="28"/>
      <c r="D5932" s="28">
        <v>58000</v>
      </c>
      <c r="E5932" s="28">
        <v>2</v>
      </c>
      <c r="F5932" s="28">
        <v>10000</v>
      </c>
      <c r="G5932" s="28" t="s">
        <v>1099</v>
      </c>
      <c r="H5932" s="494"/>
      <c r="I5932" s="494"/>
      <c r="J5932" s="524" t="s">
        <v>2304</v>
      </c>
    </row>
    <row r="5933" spans="1:10" x14ac:dyDescent="0.25">
      <c r="A5933" s="517" t="s">
        <v>2305</v>
      </c>
      <c r="B5933" s="28">
        <v>1</v>
      </c>
      <c r="C5933" s="28">
        <v>10000</v>
      </c>
      <c r="D5933" s="28"/>
      <c r="E5933" s="28">
        <v>1</v>
      </c>
      <c r="F5933" s="28">
        <v>5000</v>
      </c>
      <c r="G5933" s="28">
        <v>70</v>
      </c>
      <c r="H5933" s="494"/>
      <c r="I5933" s="494"/>
      <c r="J5933" s="524"/>
    </row>
    <row r="5934" spans="1:10" x14ac:dyDescent="0.25">
      <c r="A5934" s="517" t="s">
        <v>2306</v>
      </c>
      <c r="B5934" s="28">
        <v>1</v>
      </c>
      <c r="C5934" s="28">
        <v>15900</v>
      </c>
      <c r="D5934" s="28"/>
      <c r="E5934" s="28">
        <v>1</v>
      </c>
      <c r="F5934" s="28">
        <v>5000</v>
      </c>
      <c r="G5934" s="28">
        <v>70</v>
      </c>
      <c r="H5934" s="494"/>
      <c r="I5934" s="494"/>
      <c r="J5934" s="524"/>
    </row>
    <row r="5935" spans="1:10" x14ac:dyDescent="0.25">
      <c r="A5935" s="517" t="s">
        <v>1196</v>
      </c>
      <c r="B5935" s="28">
        <v>1</v>
      </c>
      <c r="C5935" s="28">
        <v>12100</v>
      </c>
      <c r="D5935" s="28"/>
      <c r="E5935" s="28">
        <v>1</v>
      </c>
      <c r="F5935" s="28">
        <v>4000</v>
      </c>
      <c r="G5935" s="28">
        <v>60</v>
      </c>
      <c r="H5935" s="240"/>
      <c r="I5935" s="494"/>
      <c r="J5935" s="524"/>
    </row>
    <row r="5936" spans="1:10" x14ac:dyDescent="0.25">
      <c r="A5936" s="517" t="s">
        <v>1502</v>
      </c>
      <c r="B5936" s="28">
        <v>1</v>
      </c>
      <c r="C5936" s="28">
        <v>11100</v>
      </c>
      <c r="D5936" s="28"/>
      <c r="E5936" s="28">
        <v>1</v>
      </c>
      <c r="F5936" s="28">
        <v>5000</v>
      </c>
      <c r="G5936" s="28">
        <v>70</v>
      </c>
      <c r="H5936" s="494"/>
      <c r="I5936" s="494"/>
      <c r="J5936" s="524"/>
    </row>
    <row r="5937" spans="1:10" x14ac:dyDescent="0.25">
      <c r="A5937" s="517" t="s">
        <v>1097</v>
      </c>
      <c r="B5937" s="28">
        <v>1</v>
      </c>
      <c r="C5937" s="28"/>
      <c r="D5937" s="28">
        <v>9800</v>
      </c>
      <c r="E5937" s="28">
        <v>1</v>
      </c>
      <c r="F5937" s="28">
        <v>4000</v>
      </c>
      <c r="G5937" s="28">
        <v>60</v>
      </c>
      <c r="H5937" s="494"/>
      <c r="I5937" s="494"/>
      <c r="J5937" s="524"/>
    </row>
    <row r="5938" spans="1:10" x14ac:dyDescent="0.25">
      <c r="A5938" s="517"/>
      <c r="B5938" s="28"/>
      <c r="C5938" s="28"/>
      <c r="D5938" s="28"/>
      <c r="E5938" s="28"/>
      <c r="F5938" s="28"/>
      <c r="G5938" s="28"/>
      <c r="H5938" s="494"/>
      <c r="I5938" s="494"/>
      <c r="J5938" s="524"/>
    </row>
    <row r="5939" spans="1:10" x14ac:dyDescent="0.25">
      <c r="A5939" s="198" t="s">
        <v>2048</v>
      </c>
      <c r="B5939" s="198">
        <v>27</v>
      </c>
      <c r="C5939" s="198">
        <v>314000</v>
      </c>
      <c r="D5939" s="198">
        <v>325900</v>
      </c>
      <c r="E5939" s="198">
        <v>17</v>
      </c>
      <c r="F5939" s="198">
        <v>79500</v>
      </c>
      <c r="G5939" s="198"/>
      <c r="H5939" s="410">
        <v>4</v>
      </c>
      <c r="I5939" s="213"/>
      <c r="J5939" s="524">
        <v>17000</v>
      </c>
    </row>
    <row r="5940" spans="1:10" x14ac:dyDescent="0.25">
      <c r="A5940" s="492"/>
      <c r="B5940" s="365"/>
      <c r="C5940" s="365"/>
    </row>
    <row r="5941" spans="1:10" x14ac:dyDescent="0.25">
      <c r="B5941" s="365"/>
      <c r="C5941" s="365"/>
    </row>
    <row r="5942" spans="1:10" x14ac:dyDescent="0.25">
      <c r="B5942" s="493"/>
      <c r="C5942" s="493"/>
    </row>
    <row r="5943" spans="1:10" x14ac:dyDescent="0.25">
      <c r="G5943" s="552" t="s">
        <v>2278</v>
      </c>
    </row>
    <row r="5947" spans="1:10" x14ac:dyDescent="0.25">
      <c r="A5947" s="2204" t="s">
        <v>2307</v>
      </c>
      <c r="B5947" s="2204"/>
      <c r="C5947" s="2204"/>
      <c r="D5947" s="2204"/>
      <c r="E5947" s="2204"/>
      <c r="F5947" s="2204"/>
      <c r="G5947" s="2204"/>
      <c r="H5947" s="2204"/>
      <c r="I5947" s="2204"/>
      <c r="J5947" s="2204"/>
    </row>
    <row r="5948" spans="1:10" ht="30" x14ac:dyDescent="0.25">
      <c r="A5948" s="198" t="s">
        <v>14</v>
      </c>
      <c r="B5948" s="198" t="s">
        <v>5</v>
      </c>
      <c r="C5948" s="198" t="s">
        <v>10</v>
      </c>
      <c r="D5948" s="198" t="s">
        <v>11</v>
      </c>
      <c r="E5948" s="198" t="s">
        <v>753</v>
      </c>
      <c r="F5948" s="198" t="s">
        <v>27</v>
      </c>
      <c r="G5948" s="198" t="s">
        <v>2013</v>
      </c>
      <c r="H5948" s="140" t="s">
        <v>33</v>
      </c>
      <c r="I5948" s="140" t="s">
        <v>2016</v>
      </c>
      <c r="J5948" s="198" t="s">
        <v>32</v>
      </c>
    </row>
    <row r="5949" spans="1:10" x14ac:dyDescent="0.25">
      <c r="A5949" s="26" t="s">
        <v>2308</v>
      </c>
      <c r="B5949" s="28">
        <v>2</v>
      </c>
      <c r="C5949" s="28"/>
      <c r="D5949" s="28">
        <v>98000</v>
      </c>
      <c r="E5949" s="28"/>
      <c r="F5949" s="28"/>
      <c r="G5949" s="28"/>
      <c r="H5949" s="494"/>
      <c r="I5949" s="494"/>
      <c r="J5949" s="524" t="s">
        <v>2309</v>
      </c>
    </row>
    <row r="5950" spans="1:10" x14ac:dyDescent="0.25">
      <c r="A5950" s="26" t="s">
        <v>2086</v>
      </c>
      <c r="B5950" s="28">
        <v>1</v>
      </c>
      <c r="C5950" s="28">
        <v>24500</v>
      </c>
      <c r="D5950" s="28"/>
      <c r="E5950" s="28">
        <v>1</v>
      </c>
      <c r="F5950" s="28">
        <v>4000</v>
      </c>
      <c r="G5950" s="28">
        <v>60</v>
      </c>
      <c r="H5950" s="494">
        <v>1</v>
      </c>
      <c r="I5950" s="494">
        <v>60</v>
      </c>
      <c r="J5950" s="524" t="s">
        <v>2272</v>
      </c>
    </row>
    <row r="5951" spans="1:10" x14ac:dyDescent="0.25">
      <c r="A5951" s="26" t="s">
        <v>1502</v>
      </c>
      <c r="B5951" s="28">
        <v>1</v>
      </c>
      <c r="C5951" s="28"/>
      <c r="D5951" s="28">
        <v>12100</v>
      </c>
      <c r="E5951" s="28">
        <v>1</v>
      </c>
      <c r="F5951" s="28">
        <v>4000</v>
      </c>
      <c r="G5951" s="28">
        <v>60</v>
      </c>
      <c r="H5951" s="494"/>
      <c r="I5951" s="494"/>
      <c r="J5951" s="524" t="s">
        <v>1157</v>
      </c>
    </row>
    <row r="5952" spans="1:10" x14ac:dyDescent="0.25">
      <c r="A5952" s="99" t="s">
        <v>1641</v>
      </c>
      <c r="B5952" s="116">
        <v>1</v>
      </c>
      <c r="C5952" s="116"/>
      <c r="D5952" s="28">
        <v>11000</v>
      </c>
      <c r="E5952" s="116">
        <v>1</v>
      </c>
      <c r="F5952" s="116">
        <v>4000</v>
      </c>
      <c r="G5952" s="116">
        <v>60</v>
      </c>
      <c r="H5952" s="494"/>
      <c r="I5952" s="494"/>
      <c r="J5952" s="524" t="s">
        <v>1088</v>
      </c>
    </row>
    <row r="5953" spans="1:10" x14ac:dyDescent="0.25">
      <c r="A5953" s="26" t="s">
        <v>1487</v>
      </c>
      <c r="B5953" s="28">
        <v>2</v>
      </c>
      <c r="C5953" s="28">
        <v>98000</v>
      </c>
      <c r="D5953" s="28"/>
      <c r="E5953" s="28"/>
      <c r="F5953" s="28"/>
      <c r="G5953" s="28"/>
      <c r="H5953" s="494"/>
      <c r="I5953" s="494"/>
      <c r="J5953" s="524" t="s">
        <v>2310</v>
      </c>
    </row>
    <row r="5954" spans="1:10" x14ac:dyDescent="0.25">
      <c r="A5954" s="26" t="s">
        <v>2162</v>
      </c>
      <c r="B5954" s="28">
        <v>1</v>
      </c>
      <c r="C5954" s="28">
        <v>22000</v>
      </c>
      <c r="D5954" s="28"/>
      <c r="E5954" s="28"/>
      <c r="F5954" s="28"/>
      <c r="G5954" s="28"/>
      <c r="H5954" s="494">
        <v>1</v>
      </c>
      <c r="I5954" s="494">
        <v>60</v>
      </c>
      <c r="J5954" s="524" t="s">
        <v>2272</v>
      </c>
    </row>
    <row r="5955" spans="1:10" x14ac:dyDescent="0.25">
      <c r="A5955" s="26" t="s">
        <v>1292</v>
      </c>
      <c r="B5955" s="28">
        <v>1</v>
      </c>
      <c r="C5955" s="28"/>
      <c r="D5955" s="28">
        <v>24000</v>
      </c>
      <c r="E5955" s="28"/>
      <c r="F5955" s="28"/>
      <c r="G5955" s="28"/>
      <c r="H5955" s="494"/>
      <c r="I5955" s="494"/>
      <c r="J5955" s="524" t="s">
        <v>1157</v>
      </c>
    </row>
    <row r="5956" spans="1:10" x14ac:dyDescent="0.25">
      <c r="A5956" s="26" t="s">
        <v>2162</v>
      </c>
      <c r="B5956" s="28">
        <v>1</v>
      </c>
      <c r="C5956" s="28">
        <v>19000</v>
      </c>
      <c r="D5956" s="28"/>
      <c r="E5956" s="28">
        <v>1</v>
      </c>
      <c r="F5956" s="28">
        <v>3000</v>
      </c>
      <c r="G5956" s="28">
        <v>45</v>
      </c>
      <c r="H5956" s="240" t="s">
        <v>109</v>
      </c>
      <c r="I5956" s="494"/>
      <c r="J5956" s="524" t="s">
        <v>2275</v>
      </c>
    </row>
    <row r="5957" spans="1:10" x14ac:dyDescent="0.25">
      <c r="A5957" s="26" t="s">
        <v>1343</v>
      </c>
      <c r="B5957" s="28">
        <v>1</v>
      </c>
      <c r="C5957" s="28">
        <v>10800</v>
      </c>
      <c r="D5957" s="543"/>
      <c r="E5957" s="28">
        <v>2</v>
      </c>
      <c r="F5957" s="28">
        <v>8000</v>
      </c>
      <c r="G5957" s="28" t="s">
        <v>1764</v>
      </c>
      <c r="H5957" s="494"/>
      <c r="I5957" s="494"/>
      <c r="J5957" s="524"/>
    </row>
    <row r="5958" spans="1:10" x14ac:dyDescent="0.25">
      <c r="A5958" s="50" t="s">
        <v>2316</v>
      </c>
      <c r="B5958" s="51">
        <v>1</v>
      </c>
      <c r="C5958" s="28"/>
      <c r="D5958" s="28"/>
      <c r="E5958" s="28"/>
      <c r="F5958" s="28"/>
      <c r="G5958" s="28"/>
      <c r="H5958" s="494"/>
      <c r="I5958" s="494"/>
      <c r="J5958" s="524" t="s">
        <v>2317</v>
      </c>
    </row>
    <row r="5959" spans="1:10" x14ac:dyDescent="0.25">
      <c r="A5959" s="50" t="s">
        <v>1292</v>
      </c>
      <c r="B5959" s="51">
        <v>1</v>
      </c>
      <c r="C5959" s="28"/>
      <c r="D5959" s="28"/>
      <c r="E5959" s="28"/>
      <c r="F5959" s="28"/>
      <c r="G5959" s="28"/>
      <c r="H5959" s="494"/>
      <c r="I5959" s="494"/>
      <c r="J5959" s="524" t="s">
        <v>2311</v>
      </c>
    </row>
    <row r="5960" spans="1:10" x14ac:dyDescent="0.25">
      <c r="A5960" s="26" t="s">
        <v>1432</v>
      </c>
      <c r="B5960" s="28">
        <v>2</v>
      </c>
      <c r="C5960" s="28">
        <v>38000</v>
      </c>
      <c r="D5960" s="28"/>
      <c r="E5960" s="28">
        <v>2</v>
      </c>
      <c r="F5960" s="28">
        <v>12000</v>
      </c>
      <c r="G5960" s="28" t="s">
        <v>2312</v>
      </c>
      <c r="H5960" s="494"/>
      <c r="I5960" s="494"/>
      <c r="J5960" s="524"/>
    </row>
    <row r="5961" spans="1:10" x14ac:dyDescent="0.25">
      <c r="A5961" s="26"/>
      <c r="B5961" s="28"/>
      <c r="C5961" s="28"/>
      <c r="D5961" s="28"/>
      <c r="E5961" s="28"/>
      <c r="F5961" s="28"/>
      <c r="G5961" s="28"/>
      <c r="H5961" s="240"/>
      <c r="I5961" s="240"/>
      <c r="J5961" s="524"/>
    </row>
    <row r="5962" spans="1:10" x14ac:dyDescent="0.25">
      <c r="A5962" s="53" t="s">
        <v>2048</v>
      </c>
      <c r="B5962" s="198">
        <f>SUM(B5949:B5961)</f>
        <v>15</v>
      </c>
      <c r="C5962" s="198">
        <f>SUM(C5949:C5961)</f>
        <v>212300</v>
      </c>
      <c r="D5962" s="198">
        <f>SUM(D5949:D5961)</f>
        <v>145100</v>
      </c>
      <c r="E5962" s="198">
        <f>SUM(E5949:E5961)</f>
        <v>8</v>
      </c>
      <c r="F5962" s="198">
        <f>SUM(F5949:F5961)</f>
        <v>35000</v>
      </c>
      <c r="G5962" s="198"/>
      <c r="H5962" s="410">
        <f>SUM(H5949:H5961)</f>
        <v>2</v>
      </c>
      <c r="I5962" s="213"/>
      <c r="J5962" s="524">
        <v>10800</v>
      </c>
    </row>
    <row r="5963" spans="1:10" x14ac:dyDescent="0.25">
      <c r="A5963" s="492"/>
      <c r="B5963" s="365"/>
      <c r="C5963" s="365"/>
    </row>
    <row r="5964" spans="1:10" x14ac:dyDescent="0.25">
      <c r="B5964" s="365"/>
      <c r="C5964" s="365"/>
    </row>
    <row r="5965" spans="1:10" x14ac:dyDescent="0.25">
      <c r="B5965" s="493"/>
      <c r="C5965" s="493"/>
    </row>
    <row r="5966" spans="1:10" x14ac:dyDescent="0.25">
      <c r="G5966" s="553" t="s">
        <v>2278</v>
      </c>
    </row>
    <row r="5970" spans="1:10" x14ac:dyDescent="0.25">
      <c r="A5970" s="2204" t="s">
        <v>2313</v>
      </c>
      <c r="B5970" s="2204"/>
      <c r="C5970" s="2204"/>
      <c r="D5970" s="2204"/>
      <c r="E5970" s="2204"/>
      <c r="F5970" s="2204"/>
      <c r="G5970" s="2204"/>
      <c r="H5970" s="2204"/>
      <c r="I5970" s="2204"/>
      <c r="J5970" s="2204"/>
    </row>
    <row r="5971" spans="1:10" ht="30" x14ac:dyDescent="0.25">
      <c r="A5971" s="198" t="s">
        <v>14</v>
      </c>
      <c r="B5971" s="198" t="s">
        <v>5</v>
      </c>
      <c r="C5971" s="198" t="s">
        <v>10</v>
      </c>
      <c r="D5971" s="198" t="s">
        <v>11</v>
      </c>
      <c r="E5971" s="198" t="s">
        <v>753</v>
      </c>
      <c r="F5971" s="198" t="s">
        <v>27</v>
      </c>
      <c r="G5971" s="198" t="s">
        <v>2013</v>
      </c>
      <c r="H5971" s="140" t="s">
        <v>33</v>
      </c>
      <c r="I5971" s="140" t="s">
        <v>2016</v>
      </c>
      <c r="J5971" s="198" t="s">
        <v>32</v>
      </c>
    </row>
    <row r="5972" spans="1:10" x14ac:dyDescent="0.25">
      <c r="A5972" s="517" t="s">
        <v>1203</v>
      </c>
      <c r="B5972" s="519">
        <v>1</v>
      </c>
      <c r="C5972" s="519"/>
      <c r="D5972" s="519">
        <v>19000</v>
      </c>
      <c r="E5972" s="519">
        <v>1</v>
      </c>
      <c r="F5972" s="519">
        <v>4000</v>
      </c>
      <c r="G5972" s="198">
        <v>60</v>
      </c>
      <c r="H5972" s="140"/>
      <c r="I5972" s="140"/>
      <c r="J5972" s="524" t="s">
        <v>1088</v>
      </c>
    </row>
    <row r="5973" spans="1:10" x14ac:dyDescent="0.25">
      <c r="A5973" s="517" t="s">
        <v>2314</v>
      </c>
      <c r="B5973" s="519">
        <v>1</v>
      </c>
      <c r="C5973" s="519"/>
      <c r="D5973" s="519">
        <v>22000</v>
      </c>
      <c r="E5973" s="519">
        <v>1</v>
      </c>
      <c r="F5973" s="519">
        <v>5000</v>
      </c>
      <c r="G5973" s="519">
        <v>70</v>
      </c>
      <c r="H5973" s="518"/>
      <c r="I5973" s="518"/>
      <c r="J5973" s="524" t="s">
        <v>1157</v>
      </c>
    </row>
    <row r="5974" spans="1:10" x14ac:dyDescent="0.25">
      <c r="A5974" s="517" t="s">
        <v>1934</v>
      </c>
      <c r="B5974" s="519">
        <v>2</v>
      </c>
      <c r="C5974" s="519">
        <v>27600</v>
      </c>
      <c r="D5974" s="519"/>
      <c r="E5974" s="519">
        <v>2</v>
      </c>
      <c r="F5974" s="519">
        <v>10000</v>
      </c>
      <c r="G5974" s="519" t="s">
        <v>2153</v>
      </c>
      <c r="H5974" s="518">
        <v>1</v>
      </c>
      <c r="I5974" s="518">
        <v>100</v>
      </c>
      <c r="J5974" s="524" t="s">
        <v>2271</v>
      </c>
    </row>
    <row r="5975" spans="1:10" x14ac:dyDescent="0.25">
      <c r="A5975" s="517" t="s">
        <v>2160</v>
      </c>
      <c r="B5975" s="519">
        <v>1</v>
      </c>
      <c r="C5975" s="519">
        <v>26000</v>
      </c>
      <c r="D5975" s="519"/>
      <c r="E5975" s="519">
        <v>1</v>
      </c>
      <c r="F5975" s="519">
        <v>4000</v>
      </c>
      <c r="G5975" s="519">
        <v>60</v>
      </c>
      <c r="H5975" s="518">
        <v>1</v>
      </c>
      <c r="I5975" s="518">
        <v>60</v>
      </c>
      <c r="J5975" s="524" t="s">
        <v>2272</v>
      </c>
    </row>
    <row r="5976" spans="1:10" x14ac:dyDescent="0.25">
      <c r="A5976" s="517" t="s">
        <v>1200</v>
      </c>
      <c r="B5976" s="519">
        <v>1</v>
      </c>
      <c r="C5976" s="519">
        <v>11000</v>
      </c>
      <c r="D5976" s="519"/>
      <c r="E5976" s="519">
        <v>1</v>
      </c>
      <c r="F5976" s="519">
        <v>4000</v>
      </c>
      <c r="G5976" s="519">
        <v>60</v>
      </c>
      <c r="H5976" s="518">
        <v>1</v>
      </c>
      <c r="I5976" s="518">
        <v>50</v>
      </c>
      <c r="J5976" s="524" t="s">
        <v>2274</v>
      </c>
    </row>
    <row r="5977" spans="1:10" x14ac:dyDescent="0.25">
      <c r="A5977" s="517" t="s">
        <v>2028</v>
      </c>
      <c r="B5977" s="519">
        <v>1</v>
      </c>
      <c r="C5977" s="519"/>
      <c r="D5977" s="519"/>
      <c r="E5977" s="519"/>
      <c r="F5977" s="519"/>
      <c r="G5977" s="519"/>
      <c r="H5977" s="518"/>
      <c r="I5977" s="518"/>
      <c r="J5977" s="524" t="s">
        <v>2315</v>
      </c>
    </row>
    <row r="5978" spans="1:10" x14ac:dyDescent="0.25">
      <c r="A5978" s="517" t="s">
        <v>1483</v>
      </c>
      <c r="B5978" s="519">
        <v>1</v>
      </c>
      <c r="C5978" s="519">
        <v>15500</v>
      </c>
      <c r="D5978" s="519"/>
      <c r="E5978" s="519"/>
      <c r="F5978" s="519"/>
      <c r="G5978" s="519"/>
      <c r="H5978" s="518" t="s">
        <v>109</v>
      </c>
      <c r="I5978" s="518"/>
      <c r="J5978" s="524" t="s">
        <v>2319</v>
      </c>
    </row>
    <row r="5979" spans="1:10" x14ac:dyDescent="0.25">
      <c r="A5979" s="517" t="s">
        <v>1637</v>
      </c>
      <c r="B5979" s="519">
        <v>1</v>
      </c>
      <c r="C5979" s="519">
        <v>20000</v>
      </c>
      <c r="D5979" s="519"/>
      <c r="E5979" s="519">
        <v>1</v>
      </c>
      <c r="F5979" s="519">
        <v>5000</v>
      </c>
      <c r="G5979" s="519">
        <v>70</v>
      </c>
      <c r="H5979" s="494"/>
      <c r="I5979" s="494"/>
      <c r="J5979" s="524"/>
    </row>
    <row r="5980" spans="1:10" x14ac:dyDescent="0.25">
      <c r="A5980" s="517" t="s">
        <v>1098</v>
      </c>
      <c r="B5980" s="519">
        <v>1</v>
      </c>
      <c r="C5980" s="519"/>
      <c r="D5980" s="519">
        <v>14500</v>
      </c>
      <c r="E5980" s="519">
        <v>1</v>
      </c>
      <c r="F5980" s="519">
        <v>4500</v>
      </c>
      <c r="G5980" s="519">
        <v>68</v>
      </c>
      <c r="H5980" s="494"/>
      <c r="I5980" s="494"/>
      <c r="J5980" s="524" t="s">
        <v>1157</v>
      </c>
    </row>
    <row r="5981" spans="1:10" x14ac:dyDescent="0.25">
      <c r="A5981" s="517" t="s">
        <v>1098</v>
      </c>
      <c r="B5981" s="28">
        <v>1</v>
      </c>
      <c r="C5981" s="28">
        <v>15000</v>
      </c>
      <c r="D5981" s="28"/>
      <c r="E5981" s="28">
        <v>1</v>
      </c>
      <c r="F5981" s="28">
        <v>4000</v>
      </c>
      <c r="G5981" s="28">
        <v>60</v>
      </c>
      <c r="H5981" s="494"/>
      <c r="I5981" s="494"/>
      <c r="J5981" s="524"/>
    </row>
    <row r="5982" spans="1:10" x14ac:dyDescent="0.25">
      <c r="A5982" s="99" t="s">
        <v>1473</v>
      </c>
      <c r="B5982" s="116">
        <v>1</v>
      </c>
      <c r="C5982" s="116">
        <v>16500</v>
      </c>
      <c r="D5982" s="28"/>
      <c r="E5982" s="116"/>
      <c r="F5982" s="116"/>
      <c r="G5982" s="116"/>
      <c r="H5982" s="494"/>
      <c r="I5982" s="494"/>
      <c r="J5982" s="524"/>
    </row>
    <row r="5983" spans="1:10" x14ac:dyDescent="0.25">
      <c r="A5983" s="517" t="s">
        <v>1735</v>
      </c>
      <c r="B5983" s="28">
        <v>1</v>
      </c>
      <c r="C5983" s="28">
        <v>26000</v>
      </c>
      <c r="D5983" s="28"/>
      <c r="E5983" s="28">
        <v>1</v>
      </c>
      <c r="F5983" s="28">
        <v>3500</v>
      </c>
      <c r="G5983" s="28">
        <v>55</v>
      </c>
      <c r="H5983" s="494"/>
      <c r="I5983" s="494"/>
      <c r="J5983" s="524"/>
    </row>
    <row r="5984" spans="1:10" x14ac:dyDescent="0.25">
      <c r="A5984" s="517" t="s">
        <v>2318</v>
      </c>
      <c r="B5984" s="28">
        <v>1</v>
      </c>
      <c r="C5984" s="28"/>
      <c r="D5984" s="28">
        <v>35000</v>
      </c>
      <c r="E5984" s="28"/>
      <c r="F5984" s="28"/>
      <c r="G5984" s="28"/>
      <c r="H5984" s="494"/>
      <c r="I5984" s="494"/>
      <c r="J5984" s="524" t="s">
        <v>1088</v>
      </c>
    </row>
    <row r="5985" spans="1:10" x14ac:dyDescent="0.25">
      <c r="A5985" s="517" t="s">
        <v>1447</v>
      </c>
      <c r="B5985" s="28">
        <v>1</v>
      </c>
      <c r="C5985" s="28">
        <v>13800</v>
      </c>
      <c r="D5985" s="28"/>
      <c r="E5985" s="28"/>
      <c r="F5985" s="28"/>
      <c r="G5985" s="28"/>
      <c r="H5985" s="494"/>
      <c r="I5985" s="494"/>
      <c r="J5985" s="524"/>
    </row>
    <row r="5986" spans="1:10" x14ac:dyDescent="0.25">
      <c r="A5986" s="517" t="s">
        <v>2206</v>
      </c>
      <c r="B5986" s="28">
        <v>1</v>
      </c>
      <c r="C5986" s="28"/>
      <c r="D5986" s="28">
        <v>20000</v>
      </c>
      <c r="E5986" s="28"/>
      <c r="F5986" s="28"/>
      <c r="G5986" s="28"/>
      <c r="H5986" s="494"/>
      <c r="I5986" s="494"/>
      <c r="J5986" s="524" t="s">
        <v>1157</v>
      </c>
    </row>
    <row r="5987" spans="1:10" x14ac:dyDescent="0.25">
      <c r="A5987" s="517" t="s">
        <v>2305</v>
      </c>
      <c r="B5987" s="28">
        <v>1</v>
      </c>
      <c r="C5987" s="28"/>
      <c r="D5987" s="543">
        <v>15000</v>
      </c>
      <c r="E5987" s="28"/>
      <c r="F5987" s="28"/>
      <c r="G5987" s="28"/>
      <c r="H5987" s="494"/>
      <c r="I5987" s="494"/>
      <c r="J5987" s="524" t="s">
        <v>1088</v>
      </c>
    </row>
    <row r="5988" spans="1:10" x14ac:dyDescent="0.25">
      <c r="A5988" s="517" t="s">
        <v>1139</v>
      </c>
      <c r="B5988" s="28">
        <v>2</v>
      </c>
      <c r="C5988" s="28">
        <v>76000</v>
      </c>
      <c r="D5988" s="28"/>
      <c r="E5988" s="28"/>
      <c r="F5988" s="28"/>
      <c r="G5988" s="28"/>
      <c r="H5988" s="494"/>
      <c r="I5988" s="494"/>
      <c r="J5988" s="524"/>
    </row>
    <row r="5989" spans="1:10" x14ac:dyDescent="0.25">
      <c r="A5989" s="517" t="s">
        <v>1653</v>
      </c>
      <c r="B5989" s="28">
        <v>1</v>
      </c>
      <c r="C5989" s="28">
        <v>19000</v>
      </c>
      <c r="D5989" s="28"/>
      <c r="E5989" s="28"/>
      <c r="F5989" s="28"/>
      <c r="G5989" s="28"/>
      <c r="H5989" s="494"/>
      <c r="I5989" s="494"/>
      <c r="J5989" s="524"/>
    </row>
    <row r="5990" spans="1:10" x14ac:dyDescent="0.25">
      <c r="A5990" s="517"/>
      <c r="B5990" s="28"/>
      <c r="C5990" s="28"/>
      <c r="D5990" s="28"/>
      <c r="E5990" s="28"/>
      <c r="F5990" s="28"/>
      <c r="G5990" s="28"/>
      <c r="H5990" s="494"/>
      <c r="I5990" s="494"/>
      <c r="J5990" s="524"/>
    </row>
    <row r="5991" spans="1:10" x14ac:dyDescent="0.25">
      <c r="A5991" s="53" t="s">
        <v>2048</v>
      </c>
      <c r="B5991" s="198">
        <v>20</v>
      </c>
      <c r="C5991" s="198">
        <v>266400</v>
      </c>
      <c r="D5991" s="198">
        <v>125500</v>
      </c>
      <c r="E5991" s="198">
        <v>10</v>
      </c>
      <c r="F5991" s="198">
        <v>44000</v>
      </c>
      <c r="G5991" s="198"/>
      <c r="H5991" s="410">
        <v>3</v>
      </c>
      <c r="I5991" s="213"/>
      <c r="J5991" s="524">
        <v>15100</v>
      </c>
    </row>
    <row r="5992" spans="1:10" x14ac:dyDescent="0.25">
      <c r="A5992" s="492"/>
      <c r="B5992" s="365"/>
      <c r="C5992" s="365"/>
    </row>
    <row r="5993" spans="1:10" x14ac:dyDescent="0.25">
      <c r="B5993" s="365"/>
      <c r="C5993" s="365"/>
    </row>
    <row r="5994" spans="1:10" x14ac:dyDescent="0.25">
      <c r="B5994" s="493"/>
      <c r="C5994" s="493"/>
    </row>
    <row r="5995" spans="1:10" x14ac:dyDescent="0.25">
      <c r="G5995" s="553" t="s">
        <v>2278</v>
      </c>
    </row>
    <row r="6000" spans="1:10" x14ac:dyDescent="0.25">
      <c r="A6000" s="2204" t="s">
        <v>2320</v>
      </c>
      <c r="B6000" s="2204"/>
      <c r="C6000" s="2204"/>
      <c r="D6000" s="2204"/>
      <c r="E6000" s="2204"/>
      <c r="F6000" s="2204"/>
      <c r="G6000" s="2204"/>
      <c r="H6000" s="2204"/>
      <c r="I6000" s="2204"/>
      <c r="J6000" s="2204"/>
    </row>
    <row r="6001" spans="1:10" ht="30" x14ac:dyDescent="0.25">
      <c r="A6001" s="198" t="s">
        <v>14</v>
      </c>
      <c r="B6001" s="198" t="s">
        <v>5</v>
      </c>
      <c r="C6001" s="198" t="s">
        <v>10</v>
      </c>
      <c r="D6001" s="198" t="s">
        <v>11</v>
      </c>
      <c r="E6001" s="198" t="s">
        <v>753</v>
      </c>
      <c r="F6001" s="198" t="s">
        <v>27</v>
      </c>
      <c r="G6001" s="198" t="s">
        <v>2013</v>
      </c>
      <c r="H6001" s="140" t="s">
        <v>33</v>
      </c>
      <c r="I6001" s="140" t="s">
        <v>2016</v>
      </c>
      <c r="J6001" s="198" t="s">
        <v>32</v>
      </c>
    </row>
    <row r="6002" spans="1:10" x14ac:dyDescent="0.25">
      <c r="A6002" s="517" t="s">
        <v>1769</v>
      </c>
      <c r="B6002" s="519">
        <v>1</v>
      </c>
      <c r="C6002" s="519">
        <v>28500</v>
      </c>
      <c r="D6002" s="519"/>
      <c r="E6002" s="519"/>
      <c r="F6002" s="519"/>
      <c r="G6002" s="198"/>
      <c r="H6002" s="540" t="s">
        <v>109</v>
      </c>
      <c r="I6002" s="140"/>
      <c r="J6002" s="524" t="s">
        <v>2321</v>
      </c>
    </row>
    <row r="6003" spans="1:10" x14ac:dyDescent="0.25">
      <c r="A6003" s="517" t="s">
        <v>1424</v>
      </c>
      <c r="B6003" s="519">
        <v>1</v>
      </c>
      <c r="C6003" s="519">
        <v>27000</v>
      </c>
      <c r="D6003" s="519"/>
      <c r="E6003" s="519">
        <v>1</v>
      </c>
      <c r="F6003" s="519">
        <v>5000</v>
      </c>
      <c r="G6003" s="519">
        <v>70</v>
      </c>
      <c r="H6003" s="518"/>
      <c r="I6003" s="518"/>
      <c r="J6003" s="524"/>
    </row>
    <row r="6004" spans="1:10" x14ac:dyDescent="0.25">
      <c r="A6004" s="517" t="s">
        <v>1432</v>
      </c>
      <c r="B6004" s="519">
        <v>1</v>
      </c>
      <c r="C6004" s="519">
        <v>19000</v>
      </c>
      <c r="D6004" s="519"/>
      <c r="E6004" s="519">
        <v>1</v>
      </c>
      <c r="F6004" s="519">
        <v>600</v>
      </c>
      <c r="G6004" s="519">
        <v>100</v>
      </c>
      <c r="H6004" s="518"/>
      <c r="I6004" s="518"/>
      <c r="J6004" s="524"/>
    </row>
    <row r="6005" spans="1:10" x14ac:dyDescent="0.25">
      <c r="A6005" s="517" t="s">
        <v>1196</v>
      </c>
      <c r="B6005" s="519">
        <v>1</v>
      </c>
      <c r="C6005" s="519">
        <v>12600</v>
      </c>
      <c r="D6005" s="519"/>
      <c r="E6005" s="519">
        <v>1</v>
      </c>
      <c r="F6005" s="519">
        <v>3500</v>
      </c>
      <c r="G6005" s="519">
        <v>50</v>
      </c>
      <c r="H6005" s="518"/>
      <c r="I6005" s="518"/>
      <c r="J6005" s="524"/>
    </row>
    <row r="6006" spans="1:10" x14ac:dyDescent="0.25">
      <c r="A6006" s="517" t="s">
        <v>1421</v>
      </c>
      <c r="B6006" s="519">
        <v>1</v>
      </c>
      <c r="C6006" s="519">
        <v>9800</v>
      </c>
      <c r="D6006" s="519"/>
      <c r="E6006" s="519">
        <v>1</v>
      </c>
      <c r="F6006" s="519">
        <v>4000</v>
      </c>
      <c r="G6006" s="519">
        <v>60</v>
      </c>
      <c r="H6006" s="518"/>
      <c r="I6006" s="518"/>
      <c r="J6006" s="524"/>
    </row>
    <row r="6007" spans="1:10" x14ac:dyDescent="0.25">
      <c r="A6007" s="517" t="s">
        <v>1934</v>
      </c>
      <c r="B6007" s="519">
        <v>1</v>
      </c>
      <c r="C6007" s="519">
        <v>12800</v>
      </c>
      <c r="D6007" s="519"/>
      <c r="E6007" s="519">
        <v>1</v>
      </c>
      <c r="F6007" s="519">
        <v>6000</v>
      </c>
      <c r="G6007" s="519">
        <v>90</v>
      </c>
      <c r="H6007" s="518"/>
      <c r="I6007" s="518"/>
      <c r="J6007" s="524"/>
    </row>
    <row r="6008" spans="1:10" x14ac:dyDescent="0.25">
      <c r="A6008" s="517" t="s">
        <v>2322</v>
      </c>
      <c r="B6008" s="519">
        <v>1</v>
      </c>
      <c r="C6008" s="519">
        <v>15000</v>
      </c>
      <c r="D6008" s="519"/>
      <c r="E6008" s="519"/>
      <c r="F6008" s="519"/>
      <c r="G6008" s="519"/>
      <c r="H6008" s="518"/>
      <c r="I6008" s="518"/>
      <c r="J6008" s="524"/>
    </row>
    <row r="6009" spans="1:10" x14ac:dyDescent="0.25">
      <c r="A6009" s="517" t="s">
        <v>1409</v>
      </c>
      <c r="B6009" s="519">
        <v>1</v>
      </c>
      <c r="C6009" s="519">
        <v>13800</v>
      </c>
      <c r="D6009" s="519"/>
      <c r="E6009" s="519">
        <v>1</v>
      </c>
      <c r="F6009" s="519">
        <v>5000</v>
      </c>
      <c r="G6009" s="519">
        <v>70</v>
      </c>
      <c r="H6009" s="494"/>
      <c r="I6009" s="494"/>
      <c r="J6009" s="524"/>
    </row>
    <row r="6010" spans="1:10" x14ac:dyDescent="0.25">
      <c r="A6010" s="517" t="s">
        <v>1200</v>
      </c>
      <c r="B6010" s="519">
        <v>1</v>
      </c>
      <c r="C6010" s="519">
        <v>11000</v>
      </c>
      <c r="D6010" s="519"/>
      <c r="E6010" s="519">
        <v>1</v>
      </c>
      <c r="F6010" s="519">
        <v>4000</v>
      </c>
      <c r="G6010" s="519">
        <v>60</v>
      </c>
      <c r="H6010" s="494"/>
      <c r="I6010" s="494"/>
      <c r="J6010" s="524"/>
    </row>
    <row r="6011" spans="1:10" x14ac:dyDescent="0.25">
      <c r="A6011" s="198" t="s">
        <v>2048</v>
      </c>
      <c r="B6011" s="198">
        <v>9</v>
      </c>
      <c r="C6011" s="198">
        <f>SUM(C6002:C6010)</f>
        <v>149500</v>
      </c>
      <c r="D6011" s="198"/>
      <c r="E6011" s="198">
        <v>7</v>
      </c>
      <c r="F6011" s="198">
        <v>28100</v>
      </c>
      <c r="G6011" s="198"/>
      <c r="H6011" s="410"/>
      <c r="I6011" s="213"/>
      <c r="J6011" s="524">
        <v>1400</v>
      </c>
    </row>
    <row r="6012" spans="1:10" x14ac:dyDescent="0.25">
      <c r="A6012" s="492"/>
      <c r="B6012" s="365"/>
      <c r="C6012" s="365"/>
    </row>
    <row r="6013" spans="1:10" x14ac:dyDescent="0.25">
      <c r="B6013" s="365"/>
      <c r="C6013" s="365"/>
    </row>
    <row r="6014" spans="1:10" x14ac:dyDescent="0.25">
      <c r="B6014" s="493"/>
      <c r="C6014" s="493"/>
    </row>
    <row r="6015" spans="1:10" x14ac:dyDescent="0.25">
      <c r="G6015" s="553" t="s">
        <v>2278</v>
      </c>
    </row>
    <row r="6020" spans="1:10" x14ac:dyDescent="0.25">
      <c r="A6020" s="2204" t="s">
        <v>2323</v>
      </c>
      <c r="B6020" s="2204"/>
      <c r="C6020" s="2204"/>
      <c r="D6020" s="2204"/>
      <c r="E6020" s="2204"/>
      <c r="F6020" s="2204"/>
      <c r="G6020" s="2204"/>
      <c r="H6020" s="2204"/>
      <c r="I6020" s="2204"/>
      <c r="J6020" s="2204"/>
    </row>
    <row r="6021" spans="1:10" ht="30" x14ac:dyDescent="0.25">
      <c r="A6021" s="198" t="s">
        <v>14</v>
      </c>
      <c r="B6021" s="198" t="s">
        <v>5</v>
      </c>
      <c r="C6021" s="198" t="s">
        <v>10</v>
      </c>
      <c r="D6021" s="198" t="s">
        <v>11</v>
      </c>
      <c r="E6021" s="198" t="s">
        <v>753</v>
      </c>
      <c r="F6021" s="198" t="s">
        <v>27</v>
      </c>
      <c r="G6021" s="198" t="s">
        <v>2013</v>
      </c>
      <c r="H6021" s="140" t="s">
        <v>33</v>
      </c>
      <c r="I6021" s="140" t="s">
        <v>2016</v>
      </c>
      <c r="J6021" s="198" t="s">
        <v>32</v>
      </c>
    </row>
    <row r="6022" spans="1:10" x14ac:dyDescent="0.25">
      <c r="A6022" s="517" t="s">
        <v>2302</v>
      </c>
      <c r="B6022" s="519">
        <v>1</v>
      </c>
      <c r="C6022" s="519">
        <v>30500</v>
      </c>
      <c r="D6022" s="519"/>
      <c r="E6022" s="519">
        <v>1</v>
      </c>
      <c r="F6022" s="519">
        <v>5000</v>
      </c>
      <c r="G6022" s="519">
        <v>70</v>
      </c>
      <c r="H6022" s="518">
        <v>1</v>
      </c>
      <c r="I6022" s="518">
        <v>50</v>
      </c>
      <c r="J6022" s="524" t="s">
        <v>2274</v>
      </c>
    </row>
    <row r="6023" spans="1:10" x14ac:dyDescent="0.25">
      <c r="A6023" s="517" t="s">
        <v>1343</v>
      </c>
      <c r="B6023" s="519">
        <v>1</v>
      </c>
      <c r="C6023" s="519">
        <v>1500</v>
      </c>
      <c r="D6023" s="519">
        <v>14000</v>
      </c>
      <c r="E6023" s="519">
        <v>1</v>
      </c>
      <c r="F6023" s="519">
        <v>4500</v>
      </c>
      <c r="G6023" s="519">
        <v>68</v>
      </c>
      <c r="H6023" s="518"/>
      <c r="I6023" s="518"/>
      <c r="J6023" s="524" t="s">
        <v>1157</v>
      </c>
    </row>
    <row r="6024" spans="1:10" x14ac:dyDescent="0.25">
      <c r="A6024" s="517" t="s">
        <v>1441</v>
      </c>
      <c r="B6024" s="519">
        <v>1</v>
      </c>
      <c r="C6024" s="519">
        <v>16000</v>
      </c>
      <c r="D6024" s="519"/>
      <c r="E6024" s="519">
        <v>1</v>
      </c>
      <c r="F6024" s="519">
        <v>4000</v>
      </c>
      <c r="G6024" s="519">
        <v>60</v>
      </c>
      <c r="H6024" s="518" t="s">
        <v>109</v>
      </c>
      <c r="I6024" s="518"/>
      <c r="J6024" s="524" t="s">
        <v>2253</v>
      </c>
    </row>
    <row r="6025" spans="1:10" x14ac:dyDescent="0.25">
      <c r="A6025" s="517" t="s">
        <v>1343</v>
      </c>
      <c r="B6025" s="519">
        <v>1</v>
      </c>
      <c r="C6025" s="519">
        <v>13800</v>
      </c>
      <c r="D6025" s="519"/>
      <c r="E6025" s="519">
        <v>1</v>
      </c>
      <c r="F6025" s="519">
        <v>5000</v>
      </c>
      <c r="G6025" s="519">
        <v>70</v>
      </c>
      <c r="H6025" s="518"/>
      <c r="I6025" s="518"/>
      <c r="J6025" s="524"/>
    </row>
    <row r="6026" spans="1:10" x14ac:dyDescent="0.25">
      <c r="A6026" s="517" t="s">
        <v>1473</v>
      </c>
      <c r="B6026" s="519">
        <v>1</v>
      </c>
      <c r="C6026" s="519">
        <v>12500</v>
      </c>
      <c r="D6026" s="519"/>
      <c r="E6026" s="519">
        <v>1</v>
      </c>
      <c r="F6026" s="519">
        <v>4000</v>
      </c>
      <c r="G6026" s="519">
        <v>60</v>
      </c>
      <c r="H6026" s="518"/>
      <c r="I6026" s="518"/>
      <c r="J6026" s="524"/>
    </row>
    <row r="6027" spans="1:10" x14ac:dyDescent="0.25">
      <c r="A6027" s="517" t="s">
        <v>1139</v>
      </c>
      <c r="B6027" s="519">
        <v>2</v>
      </c>
      <c r="C6027" s="519"/>
      <c r="D6027" s="519">
        <v>76000</v>
      </c>
      <c r="E6027" s="519"/>
      <c r="F6027" s="519"/>
      <c r="G6027" s="519"/>
      <c r="H6027" s="518"/>
      <c r="I6027" s="518"/>
      <c r="J6027" s="524" t="s">
        <v>2324</v>
      </c>
    </row>
    <row r="6028" spans="1:10" x14ac:dyDescent="0.25">
      <c r="A6028" s="517" t="s">
        <v>1462</v>
      </c>
      <c r="B6028" s="519">
        <v>2</v>
      </c>
      <c r="C6028" s="519">
        <v>49200</v>
      </c>
      <c r="D6028" s="519"/>
      <c r="E6028" s="519"/>
      <c r="F6028" s="519"/>
      <c r="G6028" s="519"/>
      <c r="H6028" s="518"/>
      <c r="I6028" s="518"/>
      <c r="J6028" s="524"/>
    </row>
    <row r="6029" spans="1:10" x14ac:dyDescent="0.25">
      <c r="A6029" s="517" t="s">
        <v>1487</v>
      </c>
      <c r="B6029" s="519">
        <v>1</v>
      </c>
      <c r="C6029" s="519"/>
      <c r="D6029" s="519">
        <v>49000</v>
      </c>
      <c r="E6029" s="519"/>
      <c r="F6029" s="519"/>
      <c r="G6029" s="519"/>
      <c r="H6029" s="494"/>
      <c r="I6029" s="494"/>
      <c r="J6029" s="524" t="s">
        <v>2325</v>
      </c>
    </row>
    <row r="6030" spans="1:10" x14ac:dyDescent="0.25">
      <c r="A6030" s="517" t="s">
        <v>1668</v>
      </c>
      <c r="B6030" s="519">
        <v>2</v>
      </c>
      <c r="C6030" s="519"/>
      <c r="D6030" s="519">
        <v>42000</v>
      </c>
      <c r="E6030" s="519"/>
      <c r="F6030" s="519"/>
      <c r="G6030" s="519"/>
      <c r="H6030" s="494"/>
      <c r="I6030" s="494"/>
      <c r="J6030" s="524" t="s">
        <v>2325</v>
      </c>
    </row>
    <row r="6031" spans="1:10" x14ac:dyDescent="0.25">
      <c r="A6031" s="517" t="s">
        <v>1503</v>
      </c>
      <c r="B6031" s="28">
        <v>1</v>
      </c>
      <c r="C6031" s="28">
        <v>32000</v>
      </c>
      <c r="D6031" s="28"/>
      <c r="E6031" s="28"/>
      <c r="F6031" s="28"/>
      <c r="G6031" s="28"/>
      <c r="H6031" s="494"/>
      <c r="I6031" s="494"/>
      <c r="J6031" s="524"/>
    </row>
    <row r="6032" spans="1:10" x14ac:dyDescent="0.25">
      <c r="A6032" s="99" t="s">
        <v>225</v>
      </c>
      <c r="B6032" s="116">
        <v>2</v>
      </c>
      <c r="C6032" s="116">
        <v>70000</v>
      </c>
      <c r="D6032" s="28"/>
      <c r="E6032" s="116"/>
      <c r="F6032" s="116"/>
      <c r="G6032" s="116"/>
      <c r="H6032" s="494"/>
      <c r="I6032" s="494"/>
      <c r="J6032" s="524"/>
    </row>
    <row r="6033" spans="1:10" x14ac:dyDescent="0.25">
      <c r="A6033" s="517" t="s">
        <v>1409</v>
      </c>
      <c r="B6033" s="28">
        <v>1</v>
      </c>
      <c r="C6033" s="28">
        <v>13800</v>
      </c>
      <c r="D6033" s="28"/>
      <c r="E6033" s="28">
        <v>1</v>
      </c>
      <c r="F6033" s="28">
        <v>5000</v>
      </c>
      <c r="G6033" s="28">
        <v>75</v>
      </c>
      <c r="H6033" s="494"/>
      <c r="I6033" s="494"/>
      <c r="J6033" s="524"/>
    </row>
    <row r="6034" spans="1:10" x14ac:dyDescent="0.25">
      <c r="A6034" s="517" t="s">
        <v>1796</v>
      </c>
      <c r="B6034" s="28">
        <v>1</v>
      </c>
      <c r="C6034" s="28">
        <v>12000</v>
      </c>
      <c r="D6034" s="28"/>
      <c r="E6034" s="28">
        <v>1</v>
      </c>
      <c r="F6034" s="28">
        <v>4000</v>
      </c>
      <c r="G6034" s="28">
        <v>60</v>
      </c>
      <c r="H6034" s="494"/>
      <c r="I6034" s="494"/>
      <c r="J6034" s="524"/>
    </row>
    <row r="6035" spans="1:10" x14ac:dyDescent="0.25">
      <c r="A6035" s="517" t="s">
        <v>2326</v>
      </c>
      <c r="B6035" s="28">
        <v>1</v>
      </c>
      <c r="C6035" s="28">
        <v>36000</v>
      </c>
      <c r="D6035" s="28"/>
      <c r="E6035" s="28">
        <v>1</v>
      </c>
      <c r="F6035" s="28">
        <v>5000</v>
      </c>
      <c r="G6035" s="28">
        <v>70</v>
      </c>
      <c r="H6035" s="494"/>
      <c r="I6035" s="494"/>
      <c r="J6035" s="524"/>
    </row>
    <row r="6036" spans="1:10" x14ac:dyDescent="0.25">
      <c r="A6036" s="517" t="s">
        <v>1196</v>
      </c>
      <c r="B6036" s="28">
        <v>1</v>
      </c>
      <c r="C6036" s="28"/>
      <c r="D6036" s="28"/>
      <c r="E6036" s="28"/>
      <c r="F6036" s="28"/>
      <c r="G6036" s="28"/>
      <c r="H6036" s="494"/>
      <c r="I6036" s="494"/>
      <c r="J6036" s="524" t="s">
        <v>2092</v>
      </c>
    </row>
    <row r="6037" spans="1:10" x14ac:dyDescent="0.25">
      <c r="A6037" s="517" t="s">
        <v>1343</v>
      </c>
      <c r="B6037" s="28">
        <v>1</v>
      </c>
      <c r="C6037" s="28">
        <v>15500</v>
      </c>
      <c r="D6037" s="543"/>
      <c r="E6037" s="28">
        <v>1</v>
      </c>
      <c r="F6037" s="28">
        <v>4500</v>
      </c>
      <c r="G6037" s="28">
        <v>66</v>
      </c>
      <c r="H6037" s="494"/>
      <c r="I6037" s="494"/>
      <c r="J6037" s="524" t="s">
        <v>2327</v>
      </c>
    </row>
    <row r="6038" spans="1:10" x14ac:dyDescent="0.25">
      <c r="A6038" s="517" t="s">
        <v>1123</v>
      </c>
      <c r="B6038" s="28">
        <v>1</v>
      </c>
      <c r="C6038" s="28"/>
      <c r="D6038" s="28">
        <v>13000</v>
      </c>
      <c r="E6038" s="28">
        <v>1</v>
      </c>
      <c r="F6038" s="28">
        <v>4000</v>
      </c>
      <c r="G6038" s="28">
        <v>60</v>
      </c>
      <c r="H6038" s="494"/>
      <c r="I6038" s="494"/>
      <c r="J6038" s="524" t="s">
        <v>1088</v>
      </c>
    </row>
    <row r="6039" spans="1:10" x14ac:dyDescent="0.25">
      <c r="A6039" s="517" t="s">
        <v>1123</v>
      </c>
      <c r="B6039" s="28">
        <v>1</v>
      </c>
      <c r="C6039" s="28">
        <v>13000</v>
      </c>
      <c r="D6039" s="28"/>
      <c r="E6039" s="28">
        <v>1</v>
      </c>
      <c r="F6039" s="28">
        <v>4000</v>
      </c>
      <c r="G6039" s="28">
        <v>60</v>
      </c>
      <c r="H6039" s="494"/>
      <c r="I6039" s="494"/>
      <c r="J6039" s="524"/>
    </row>
    <row r="6040" spans="1:10" x14ac:dyDescent="0.25">
      <c r="A6040" s="517"/>
      <c r="B6040" s="28"/>
      <c r="C6040" s="28"/>
      <c r="D6040" s="28"/>
      <c r="E6040" s="28"/>
      <c r="F6040" s="28"/>
      <c r="G6040" s="28"/>
      <c r="H6040" s="494"/>
      <c r="I6040" s="494"/>
      <c r="J6040" s="524"/>
    </row>
    <row r="6041" spans="1:10" x14ac:dyDescent="0.25">
      <c r="A6041" s="53" t="s">
        <v>2048</v>
      </c>
      <c r="B6041" s="198">
        <v>22</v>
      </c>
      <c r="C6041" s="198">
        <v>315800</v>
      </c>
      <c r="D6041" s="198">
        <v>194000</v>
      </c>
      <c r="E6041" s="198">
        <v>11</v>
      </c>
      <c r="F6041" s="198">
        <v>49000</v>
      </c>
      <c r="G6041" s="198"/>
      <c r="H6041" s="197">
        <v>1</v>
      </c>
      <c r="I6041" s="213"/>
      <c r="J6041" s="524">
        <v>6500</v>
      </c>
    </row>
    <row r="6042" spans="1:10" x14ac:dyDescent="0.25">
      <c r="A6042" s="492"/>
      <c r="B6042" s="365"/>
      <c r="C6042" s="365"/>
    </row>
    <row r="6043" spans="1:10" x14ac:dyDescent="0.25">
      <c r="B6043" s="365"/>
      <c r="C6043" s="365"/>
    </row>
    <row r="6044" spans="1:10" x14ac:dyDescent="0.25">
      <c r="B6044" s="493"/>
      <c r="C6044" s="493"/>
    </row>
    <row r="6045" spans="1:10" x14ac:dyDescent="0.25">
      <c r="G6045" s="554" t="s">
        <v>2278</v>
      </c>
    </row>
    <row r="6051" spans="1:10" x14ac:dyDescent="0.25">
      <c r="A6051" s="2204" t="s">
        <v>2334</v>
      </c>
      <c r="B6051" s="2204"/>
      <c r="C6051" s="2204"/>
      <c r="D6051" s="2204"/>
      <c r="E6051" s="2204"/>
      <c r="F6051" s="2204"/>
      <c r="G6051" s="2204"/>
      <c r="H6051" s="2204"/>
      <c r="I6051" s="2204"/>
      <c r="J6051" s="2204"/>
    </row>
    <row r="6052" spans="1:10" ht="30" x14ac:dyDescent="0.25">
      <c r="A6052" s="198" t="s">
        <v>14</v>
      </c>
      <c r="B6052" s="198" t="s">
        <v>5</v>
      </c>
      <c r="C6052" s="198" t="s">
        <v>10</v>
      </c>
      <c r="D6052" s="198" t="s">
        <v>11</v>
      </c>
      <c r="E6052" s="198" t="s">
        <v>753</v>
      </c>
      <c r="F6052" s="198" t="s">
        <v>27</v>
      </c>
      <c r="G6052" s="198" t="s">
        <v>2013</v>
      </c>
      <c r="H6052" s="140" t="s">
        <v>33</v>
      </c>
      <c r="I6052" s="140" t="s">
        <v>2016</v>
      </c>
      <c r="J6052" s="198" t="s">
        <v>32</v>
      </c>
    </row>
    <row r="6053" spans="1:10" x14ac:dyDescent="0.25">
      <c r="A6053" s="517" t="s">
        <v>1123</v>
      </c>
      <c r="B6053" s="519">
        <v>1</v>
      </c>
      <c r="C6053" s="519">
        <v>14000</v>
      </c>
      <c r="D6053" s="519"/>
      <c r="E6053" s="519">
        <v>1</v>
      </c>
      <c r="F6053" s="519">
        <v>4000</v>
      </c>
      <c r="G6053" s="519">
        <v>60</v>
      </c>
      <c r="H6053" s="518"/>
      <c r="I6053" s="518"/>
      <c r="J6053" s="524" t="s">
        <v>1389</v>
      </c>
    </row>
    <row r="6054" spans="1:10" x14ac:dyDescent="0.25">
      <c r="A6054" s="517" t="s">
        <v>1292</v>
      </c>
      <c r="B6054" s="519">
        <v>1</v>
      </c>
      <c r="C6054" s="519">
        <v>24000</v>
      </c>
      <c r="D6054" s="519"/>
      <c r="E6054" s="519"/>
      <c r="F6054" s="519"/>
      <c r="G6054" s="519"/>
      <c r="H6054" s="518">
        <v>1</v>
      </c>
      <c r="I6054" s="518">
        <v>70</v>
      </c>
      <c r="J6054" s="524" t="s">
        <v>2273</v>
      </c>
    </row>
    <row r="6055" spans="1:10" x14ac:dyDescent="0.25">
      <c r="A6055" s="517" t="s">
        <v>2328</v>
      </c>
      <c r="B6055" s="519">
        <v>1</v>
      </c>
      <c r="C6055" s="519">
        <v>23000</v>
      </c>
      <c r="D6055" s="519"/>
      <c r="E6055" s="519">
        <v>1</v>
      </c>
      <c r="F6055" s="519">
        <v>3000</v>
      </c>
      <c r="G6055" s="519">
        <v>45</v>
      </c>
      <c r="H6055" s="240" t="s">
        <v>109</v>
      </c>
      <c r="I6055" s="518"/>
      <c r="J6055" s="524" t="s">
        <v>2138</v>
      </c>
    </row>
    <row r="6056" spans="1:10" x14ac:dyDescent="0.25">
      <c r="A6056" s="517" t="s">
        <v>1421</v>
      </c>
      <c r="B6056" s="519">
        <v>1</v>
      </c>
      <c r="C6056" s="519">
        <v>1800</v>
      </c>
      <c r="D6056" s="519"/>
      <c r="E6056" s="519">
        <v>1</v>
      </c>
      <c r="F6056" s="519">
        <v>12000</v>
      </c>
      <c r="G6056" s="519" t="s">
        <v>2312</v>
      </c>
      <c r="H6056" s="518"/>
      <c r="I6056" s="518"/>
      <c r="J6056" s="524"/>
    </row>
    <row r="6057" spans="1:10" x14ac:dyDescent="0.25">
      <c r="A6057" s="517" t="s">
        <v>1097</v>
      </c>
      <c r="B6057" s="519">
        <v>1</v>
      </c>
      <c r="C6057" s="519"/>
      <c r="D6057" s="519">
        <v>9800</v>
      </c>
      <c r="E6057" s="519">
        <v>1</v>
      </c>
      <c r="F6057" s="519">
        <v>4000</v>
      </c>
      <c r="G6057" s="519">
        <v>60</v>
      </c>
      <c r="H6057" s="518"/>
      <c r="I6057" s="518"/>
      <c r="J6057" s="524" t="s">
        <v>1088</v>
      </c>
    </row>
    <row r="6058" spans="1:10" x14ac:dyDescent="0.25">
      <c r="A6058" s="521" t="s">
        <v>1194</v>
      </c>
      <c r="B6058" s="519">
        <v>1</v>
      </c>
      <c r="C6058" s="117">
        <v>1500</v>
      </c>
      <c r="D6058" s="519"/>
      <c r="E6058" s="519"/>
      <c r="F6058" s="519"/>
      <c r="G6058" s="519"/>
      <c r="H6058" s="518"/>
      <c r="I6058" s="518"/>
      <c r="J6058" s="524" t="s">
        <v>2333</v>
      </c>
    </row>
    <row r="6059" spans="1:10" x14ac:dyDescent="0.25">
      <c r="A6059" s="517" t="s">
        <v>1504</v>
      </c>
      <c r="B6059" s="519">
        <v>1</v>
      </c>
      <c r="C6059" s="519">
        <v>19000</v>
      </c>
      <c r="D6059" s="519"/>
      <c r="E6059" s="519">
        <v>1</v>
      </c>
      <c r="F6059" s="519">
        <v>6000</v>
      </c>
      <c r="G6059" s="519">
        <v>100</v>
      </c>
      <c r="H6059" s="518"/>
      <c r="I6059" s="518"/>
      <c r="J6059" s="524"/>
    </row>
    <row r="6060" spans="1:10" x14ac:dyDescent="0.25">
      <c r="A6060" s="517" t="s">
        <v>1672</v>
      </c>
      <c r="B6060" s="519">
        <v>1</v>
      </c>
      <c r="C6060" s="519"/>
      <c r="D6060" s="519"/>
      <c r="E6060" s="519"/>
      <c r="F6060" s="519"/>
      <c r="G6060" s="519"/>
      <c r="H6060" s="518"/>
      <c r="I6060" s="518"/>
      <c r="J6060" s="524" t="s">
        <v>2329</v>
      </c>
    </row>
    <row r="6061" spans="1:10" x14ac:dyDescent="0.25">
      <c r="A6061" s="517" t="s">
        <v>1668</v>
      </c>
      <c r="B6061" s="519">
        <v>1</v>
      </c>
      <c r="C6061" s="519"/>
      <c r="D6061" s="519">
        <v>21000</v>
      </c>
      <c r="E6061" s="519"/>
      <c r="F6061" s="519"/>
      <c r="G6061" s="519"/>
      <c r="H6061" s="518"/>
      <c r="I6061" s="518"/>
      <c r="J6061" s="524" t="s">
        <v>2085</v>
      </c>
    </row>
    <row r="6062" spans="1:10" x14ac:dyDescent="0.25">
      <c r="A6062" s="517" t="s">
        <v>1487</v>
      </c>
      <c r="B6062" s="519">
        <v>2</v>
      </c>
      <c r="C6062" s="519">
        <v>86000</v>
      </c>
      <c r="D6062" s="519"/>
      <c r="E6062" s="519"/>
      <c r="F6062" s="519"/>
      <c r="G6062" s="519"/>
      <c r="H6062" s="518"/>
      <c r="I6062" s="518"/>
      <c r="J6062" s="524" t="s">
        <v>2330</v>
      </c>
    </row>
    <row r="6063" spans="1:10" x14ac:dyDescent="0.25">
      <c r="A6063" s="517" t="s">
        <v>1343</v>
      </c>
      <c r="B6063" s="519">
        <v>1</v>
      </c>
      <c r="C6063" s="519">
        <v>13800</v>
      </c>
      <c r="D6063" s="519"/>
      <c r="E6063" s="519">
        <v>1</v>
      </c>
      <c r="F6063" s="519">
        <v>5000</v>
      </c>
      <c r="G6063" s="519">
        <v>70</v>
      </c>
      <c r="H6063" s="518"/>
      <c r="I6063" s="518"/>
      <c r="J6063" s="524"/>
    </row>
    <row r="6064" spans="1:10" x14ac:dyDescent="0.25">
      <c r="A6064" s="517" t="s">
        <v>1409</v>
      </c>
      <c r="B6064" s="519">
        <v>2</v>
      </c>
      <c r="C6064" s="519">
        <v>37600</v>
      </c>
      <c r="D6064" s="519"/>
      <c r="E6064" s="519"/>
      <c r="F6064" s="519"/>
      <c r="G6064" s="519"/>
      <c r="H6064" s="518"/>
      <c r="I6064" s="518"/>
      <c r="J6064" s="524"/>
    </row>
    <row r="6065" spans="1:10" x14ac:dyDescent="0.25">
      <c r="A6065" s="517" t="s">
        <v>1934</v>
      </c>
      <c r="B6065" s="519">
        <v>1</v>
      </c>
      <c r="C6065" s="519">
        <v>13800</v>
      </c>
      <c r="D6065" s="519"/>
      <c r="E6065" s="519">
        <v>1</v>
      </c>
      <c r="F6065" s="519">
        <v>5000</v>
      </c>
      <c r="G6065" s="519">
        <v>70</v>
      </c>
      <c r="H6065" s="518"/>
      <c r="I6065" s="518"/>
      <c r="J6065" s="524"/>
    </row>
    <row r="6066" spans="1:10" x14ac:dyDescent="0.25">
      <c r="A6066" s="517" t="s">
        <v>1292</v>
      </c>
      <c r="B6066" s="519">
        <v>1</v>
      </c>
      <c r="C6066" s="519">
        <v>20000</v>
      </c>
      <c r="D6066" s="519"/>
      <c r="E6066" s="519">
        <v>1</v>
      </c>
      <c r="F6066" s="519">
        <v>4000</v>
      </c>
      <c r="G6066" s="519">
        <v>60</v>
      </c>
      <c r="H6066" s="494"/>
      <c r="I6066" s="494"/>
      <c r="J6066" s="524"/>
    </row>
    <row r="6067" spans="1:10" x14ac:dyDescent="0.25">
      <c r="A6067" s="517" t="s">
        <v>1663</v>
      </c>
      <c r="B6067" s="519">
        <v>1</v>
      </c>
      <c r="C6067" s="519">
        <v>10000</v>
      </c>
      <c r="D6067" s="519"/>
      <c r="E6067" s="519">
        <v>1</v>
      </c>
      <c r="F6067" s="519">
        <v>4000</v>
      </c>
      <c r="G6067" s="519">
        <v>60</v>
      </c>
      <c r="H6067" s="494"/>
      <c r="I6067" s="494"/>
      <c r="J6067" s="524" t="s">
        <v>2331</v>
      </c>
    </row>
    <row r="6068" spans="1:10" x14ac:dyDescent="0.25">
      <c r="A6068" s="517" t="s">
        <v>1444</v>
      </c>
      <c r="B6068" s="28">
        <v>1</v>
      </c>
      <c r="C6068" s="28">
        <v>19000</v>
      </c>
      <c r="D6068" s="28"/>
      <c r="E6068" s="28">
        <v>1</v>
      </c>
      <c r="F6068" s="28">
        <v>5000</v>
      </c>
      <c r="G6068" s="28">
        <v>70</v>
      </c>
      <c r="H6068" s="494"/>
      <c r="I6068" s="494"/>
      <c r="J6068" s="524"/>
    </row>
    <row r="6069" spans="1:10" x14ac:dyDescent="0.25">
      <c r="A6069" s="99" t="s">
        <v>1459</v>
      </c>
      <c r="B6069" s="116">
        <v>2</v>
      </c>
      <c r="C6069" s="116"/>
      <c r="D6069" s="28">
        <v>37200</v>
      </c>
      <c r="E6069" s="116"/>
      <c r="F6069" s="116"/>
      <c r="G6069" s="116"/>
      <c r="H6069" s="494"/>
      <c r="I6069" s="494"/>
      <c r="J6069" s="524" t="s">
        <v>2332</v>
      </c>
    </row>
    <row r="6070" spans="1:10" x14ac:dyDescent="0.25">
      <c r="A6070" s="517" t="s">
        <v>2160</v>
      </c>
      <c r="B6070" s="28">
        <v>1</v>
      </c>
      <c r="C6070" s="28">
        <v>25000</v>
      </c>
      <c r="D6070" s="28"/>
      <c r="E6070" s="28">
        <v>1</v>
      </c>
      <c r="F6070" s="28">
        <v>5000</v>
      </c>
      <c r="G6070" s="28">
        <v>75</v>
      </c>
      <c r="H6070" s="494"/>
      <c r="I6070" s="494"/>
      <c r="J6070" s="524"/>
    </row>
    <row r="6071" spans="1:10" x14ac:dyDescent="0.25">
      <c r="A6071" s="517" t="s">
        <v>1502</v>
      </c>
      <c r="B6071" s="28">
        <v>1</v>
      </c>
      <c r="C6071" s="28">
        <v>12100</v>
      </c>
      <c r="D6071" s="28"/>
      <c r="E6071" s="28">
        <v>1</v>
      </c>
      <c r="F6071" s="28">
        <v>4000</v>
      </c>
      <c r="G6071" s="28">
        <v>60</v>
      </c>
      <c r="H6071" s="494"/>
      <c r="I6071" s="494"/>
      <c r="J6071" s="524"/>
    </row>
    <row r="6072" spans="1:10" x14ac:dyDescent="0.25">
      <c r="A6072" s="517" t="s">
        <v>1462</v>
      </c>
      <c r="B6072" s="28">
        <v>1</v>
      </c>
      <c r="C6072" s="28">
        <v>13600</v>
      </c>
      <c r="D6072" s="28"/>
      <c r="E6072" s="28">
        <v>2</v>
      </c>
      <c r="F6072" s="28">
        <v>11000</v>
      </c>
      <c r="G6072" s="28" t="s">
        <v>2059</v>
      </c>
      <c r="H6072" s="494"/>
      <c r="I6072" s="494"/>
      <c r="J6072" s="524"/>
    </row>
    <row r="6073" spans="1:10" x14ac:dyDescent="0.25">
      <c r="A6073" s="517" t="s">
        <v>2066</v>
      </c>
      <c r="B6073" s="28">
        <v>1</v>
      </c>
      <c r="C6073" s="28">
        <v>22000</v>
      </c>
      <c r="D6073" s="28"/>
      <c r="E6073" s="28">
        <v>1</v>
      </c>
      <c r="F6073" s="28">
        <v>4000</v>
      </c>
      <c r="G6073" s="28">
        <v>60</v>
      </c>
      <c r="H6073" s="494"/>
      <c r="I6073" s="494"/>
      <c r="J6073" s="524"/>
    </row>
    <row r="6074" spans="1:10" x14ac:dyDescent="0.25">
      <c r="A6074" s="517" t="s">
        <v>1098</v>
      </c>
      <c r="B6074" s="28">
        <v>1</v>
      </c>
      <c r="C6074" s="28"/>
      <c r="D6074" s="543">
        <v>14500</v>
      </c>
      <c r="E6074" s="28">
        <v>1</v>
      </c>
      <c r="F6074" s="28">
        <v>4500</v>
      </c>
      <c r="G6074" s="28">
        <v>68</v>
      </c>
      <c r="H6074" s="494"/>
      <c r="I6074" s="494"/>
      <c r="J6074" s="524" t="s">
        <v>2239</v>
      </c>
    </row>
    <row r="6075" spans="1:10" x14ac:dyDescent="0.25">
      <c r="A6075" s="517" t="s">
        <v>1343</v>
      </c>
      <c r="B6075" s="28">
        <v>1</v>
      </c>
      <c r="C6075" s="28">
        <v>13800</v>
      </c>
      <c r="D6075" s="28"/>
      <c r="E6075" s="28">
        <v>1</v>
      </c>
      <c r="F6075" s="28">
        <v>5000</v>
      </c>
      <c r="G6075" s="28">
        <v>70</v>
      </c>
      <c r="H6075" s="494"/>
      <c r="I6075" s="494"/>
      <c r="J6075" s="524"/>
    </row>
    <row r="6076" spans="1:10" x14ac:dyDescent="0.25">
      <c r="A6076" s="517"/>
      <c r="B6076" s="28"/>
      <c r="C6076" s="28"/>
      <c r="D6076" s="28"/>
      <c r="E6076" s="28"/>
      <c r="F6076" s="28"/>
      <c r="G6076" s="28"/>
      <c r="H6076" s="494"/>
      <c r="I6076" s="494"/>
      <c r="J6076" s="524"/>
    </row>
    <row r="6077" spans="1:10" x14ac:dyDescent="0.25">
      <c r="A6077" s="517"/>
      <c r="B6077" s="28"/>
      <c r="C6077" s="28"/>
      <c r="D6077" s="28"/>
      <c r="E6077" s="28"/>
      <c r="F6077" s="28"/>
      <c r="G6077" s="28"/>
      <c r="H6077" s="494"/>
      <c r="I6077" s="494"/>
      <c r="J6077" s="524"/>
    </row>
    <row r="6078" spans="1:10" x14ac:dyDescent="0.25">
      <c r="A6078" s="53" t="s">
        <v>2048</v>
      </c>
      <c r="B6078" s="198">
        <v>26</v>
      </c>
      <c r="C6078" s="198">
        <v>370000</v>
      </c>
      <c r="D6078" s="198">
        <v>82500</v>
      </c>
      <c r="E6078" s="198">
        <v>17</v>
      </c>
      <c r="F6078" s="198">
        <v>85500</v>
      </c>
      <c r="G6078" s="198"/>
      <c r="H6078" s="410">
        <v>1</v>
      </c>
      <c r="I6078" s="213"/>
      <c r="J6078" s="524">
        <v>8500</v>
      </c>
    </row>
    <row r="6079" spans="1:10" x14ac:dyDescent="0.25">
      <c r="A6079" s="492"/>
      <c r="B6079" s="365"/>
      <c r="C6079" s="365"/>
    </row>
    <row r="6081" spans="1:10" x14ac:dyDescent="0.25">
      <c r="E6081" s="555" t="s">
        <v>2278</v>
      </c>
    </row>
    <row r="6086" spans="1:10" x14ac:dyDescent="0.25">
      <c r="A6086" s="2204" t="s">
        <v>2335</v>
      </c>
      <c r="B6086" s="2204"/>
      <c r="C6086" s="2204"/>
      <c r="D6086" s="2204"/>
      <c r="E6086" s="2204"/>
      <c r="F6086" s="2204"/>
      <c r="G6086" s="2204"/>
      <c r="H6086" s="2204"/>
      <c r="I6086" s="2204"/>
      <c r="J6086" s="2204"/>
    </row>
    <row r="6087" spans="1:10" ht="30" x14ac:dyDescent="0.25">
      <c r="A6087" s="198" t="s">
        <v>14</v>
      </c>
      <c r="B6087" s="198" t="s">
        <v>5</v>
      </c>
      <c r="C6087" s="198" t="s">
        <v>10</v>
      </c>
      <c r="D6087" s="198" t="s">
        <v>11</v>
      </c>
      <c r="E6087" s="198" t="s">
        <v>753</v>
      </c>
      <c r="F6087" s="198" t="s">
        <v>27</v>
      </c>
      <c r="G6087" s="198" t="s">
        <v>2013</v>
      </c>
      <c r="H6087" s="140" t="s">
        <v>33</v>
      </c>
      <c r="I6087" s="140" t="s">
        <v>2016</v>
      </c>
      <c r="J6087" s="198" t="s">
        <v>32</v>
      </c>
    </row>
    <row r="6088" spans="1:10" x14ac:dyDescent="0.25">
      <c r="A6088" s="517" t="s">
        <v>2336</v>
      </c>
      <c r="B6088" s="519">
        <v>1</v>
      </c>
      <c r="C6088" s="519">
        <v>38000</v>
      </c>
      <c r="D6088" s="519"/>
      <c r="E6088" s="519"/>
      <c r="F6088" s="519"/>
      <c r="G6088" s="519"/>
      <c r="H6088" s="518">
        <v>1</v>
      </c>
      <c r="I6088" s="518">
        <v>190</v>
      </c>
      <c r="J6088" s="524" t="s">
        <v>2346</v>
      </c>
    </row>
    <row r="6089" spans="1:10" x14ac:dyDescent="0.25">
      <c r="A6089" s="517" t="s">
        <v>1447</v>
      </c>
      <c r="B6089" s="519">
        <v>1</v>
      </c>
      <c r="C6089" s="519">
        <v>9800</v>
      </c>
      <c r="D6089" s="519"/>
      <c r="E6089" s="519">
        <v>1</v>
      </c>
      <c r="F6089" s="519">
        <v>4000</v>
      </c>
      <c r="G6089" s="519">
        <v>60</v>
      </c>
      <c r="H6089" s="518">
        <v>1</v>
      </c>
      <c r="I6089" s="518">
        <v>70</v>
      </c>
      <c r="J6089" s="524" t="s">
        <v>2273</v>
      </c>
    </row>
    <row r="6090" spans="1:10" x14ac:dyDescent="0.25">
      <c r="A6090" s="517" t="s">
        <v>1342</v>
      </c>
      <c r="B6090" s="519">
        <v>1</v>
      </c>
      <c r="C6090" s="519"/>
      <c r="D6090" s="519">
        <v>13900</v>
      </c>
      <c r="E6090" s="519">
        <v>1</v>
      </c>
      <c r="F6090" s="519">
        <v>4000</v>
      </c>
      <c r="G6090" s="519">
        <v>60</v>
      </c>
      <c r="H6090" s="518"/>
      <c r="I6090" s="518"/>
      <c r="J6090" s="524" t="s">
        <v>1157</v>
      </c>
    </row>
    <row r="6091" spans="1:10" x14ac:dyDescent="0.25">
      <c r="A6091" s="517" t="s">
        <v>1301</v>
      </c>
      <c r="B6091" s="519">
        <v>1</v>
      </c>
      <c r="C6091" s="519">
        <v>29000</v>
      </c>
      <c r="D6091" s="519"/>
      <c r="E6091" s="519">
        <v>1</v>
      </c>
      <c r="F6091" s="519">
        <v>6000</v>
      </c>
      <c r="G6091" s="519">
        <v>100</v>
      </c>
      <c r="H6091" s="518">
        <v>1</v>
      </c>
      <c r="I6091" s="518">
        <v>60</v>
      </c>
      <c r="J6091" s="524" t="s">
        <v>2272</v>
      </c>
    </row>
    <row r="6092" spans="1:10" x14ac:dyDescent="0.25">
      <c r="A6092" s="517" t="s">
        <v>1590</v>
      </c>
      <c r="B6092" s="519">
        <v>1</v>
      </c>
      <c r="C6092" s="519">
        <v>19000</v>
      </c>
      <c r="D6092" s="519"/>
      <c r="E6092" s="519"/>
      <c r="F6092" s="519"/>
      <c r="G6092" s="519"/>
      <c r="H6092" s="518"/>
      <c r="I6092" s="518"/>
      <c r="J6092" s="524" t="s">
        <v>2337</v>
      </c>
    </row>
    <row r="6093" spans="1:10" x14ac:dyDescent="0.25">
      <c r="A6093" s="517" t="s">
        <v>1424</v>
      </c>
      <c r="B6093" s="519">
        <v>1</v>
      </c>
      <c r="C6093" s="519">
        <v>24000</v>
      </c>
      <c r="D6093" s="519"/>
      <c r="E6093" s="519">
        <v>2</v>
      </c>
      <c r="F6093" s="519">
        <v>8000</v>
      </c>
      <c r="G6093" s="519" t="s">
        <v>2338</v>
      </c>
      <c r="H6093" s="518" t="s">
        <v>109</v>
      </c>
      <c r="I6093" s="518"/>
      <c r="J6093" s="524" t="s">
        <v>2253</v>
      </c>
    </row>
    <row r="6094" spans="1:10" x14ac:dyDescent="0.25">
      <c r="A6094" s="517" t="s">
        <v>1483</v>
      </c>
      <c r="B6094" s="519">
        <v>1</v>
      </c>
      <c r="C6094" s="519">
        <v>10500</v>
      </c>
      <c r="D6094" s="519"/>
      <c r="E6094" s="519">
        <v>1</v>
      </c>
      <c r="F6094" s="519">
        <v>5000</v>
      </c>
      <c r="G6094" s="519">
        <v>70</v>
      </c>
      <c r="H6094" s="518"/>
      <c r="I6094" s="518"/>
      <c r="J6094" s="524"/>
    </row>
    <row r="6095" spans="1:10" x14ac:dyDescent="0.25">
      <c r="A6095" s="517" t="s">
        <v>2339</v>
      </c>
      <c r="B6095" s="519">
        <v>1</v>
      </c>
      <c r="C6095" s="519">
        <v>24000</v>
      </c>
      <c r="D6095" s="519"/>
      <c r="E6095" s="519"/>
      <c r="F6095" s="519"/>
      <c r="G6095" s="519"/>
      <c r="H6095" s="494"/>
      <c r="I6095" s="494"/>
      <c r="J6095" s="524"/>
    </row>
    <row r="6096" spans="1:10" x14ac:dyDescent="0.25">
      <c r="A6096" s="517" t="s">
        <v>2340</v>
      </c>
      <c r="B6096" s="519">
        <v>1</v>
      </c>
      <c r="C6096" s="519">
        <v>52000</v>
      </c>
      <c r="D6096" s="519"/>
      <c r="E6096" s="519"/>
      <c r="F6096" s="519"/>
      <c r="G6096" s="519"/>
      <c r="H6096" s="494"/>
      <c r="I6096" s="494"/>
      <c r="J6096" s="524" t="s">
        <v>2341</v>
      </c>
    </row>
    <row r="6097" spans="1:10" x14ac:dyDescent="0.25">
      <c r="A6097" s="517" t="s">
        <v>2342</v>
      </c>
      <c r="B6097" s="28">
        <v>1</v>
      </c>
      <c r="C6097" s="28">
        <v>5000</v>
      </c>
      <c r="D6097" s="28"/>
      <c r="E6097" s="28"/>
      <c r="F6097" s="28"/>
      <c r="G6097" s="28"/>
      <c r="H6097" s="494"/>
      <c r="I6097" s="494"/>
      <c r="J6097" s="524"/>
    </row>
    <row r="6098" spans="1:10" x14ac:dyDescent="0.25">
      <c r="A6098" s="99" t="s">
        <v>2343</v>
      </c>
      <c r="B6098" s="116">
        <v>1</v>
      </c>
      <c r="C6098" s="116"/>
      <c r="D6098" s="28">
        <v>22500</v>
      </c>
      <c r="E6098" s="116"/>
      <c r="F6098" s="116"/>
      <c r="G6098" s="116"/>
      <c r="H6098" s="494"/>
      <c r="I6098" s="494"/>
      <c r="J6098" s="524" t="s">
        <v>1088</v>
      </c>
    </row>
    <row r="6099" spans="1:10" x14ac:dyDescent="0.25">
      <c r="A6099" s="517" t="s">
        <v>2061</v>
      </c>
      <c r="B6099" s="28">
        <v>1</v>
      </c>
      <c r="C6099" s="28">
        <v>4900</v>
      </c>
      <c r="D6099" s="28"/>
      <c r="E6099" s="28">
        <v>3</v>
      </c>
      <c r="F6099" s="28">
        <v>17000</v>
      </c>
      <c r="G6099" s="28" t="s">
        <v>2344</v>
      </c>
      <c r="H6099" s="494"/>
      <c r="I6099" s="494"/>
      <c r="J6099" s="524"/>
    </row>
    <row r="6100" spans="1:10" x14ac:dyDescent="0.25">
      <c r="A6100" s="517" t="s">
        <v>1503</v>
      </c>
      <c r="B6100" s="28">
        <v>1</v>
      </c>
      <c r="C6100" s="28"/>
      <c r="D6100" s="28">
        <v>32000</v>
      </c>
      <c r="E6100" s="28"/>
      <c r="F6100" s="28"/>
      <c r="G6100" s="28"/>
      <c r="H6100" s="494"/>
      <c r="I6100" s="494"/>
      <c r="J6100" s="524" t="s">
        <v>2345</v>
      </c>
    </row>
    <row r="6101" spans="1:10" x14ac:dyDescent="0.25">
      <c r="A6101" s="517" t="s">
        <v>1444</v>
      </c>
      <c r="B6101" s="28">
        <v>1</v>
      </c>
      <c r="C6101" s="28"/>
      <c r="D6101" s="28">
        <v>24000</v>
      </c>
      <c r="E6101" s="28"/>
      <c r="F6101" s="28"/>
      <c r="G6101" s="28"/>
      <c r="H6101" s="494"/>
      <c r="I6101" s="494"/>
      <c r="J6101" s="524" t="s">
        <v>2345</v>
      </c>
    </row>
    <row r="6102" spans="1:10" x14ac:dyDescent="0.25">
      <c r="A6102" s="517" t="s">
        <v>1660</v>
      </c>
      <c r="B6102" s="28">
        <v>1</v>
      </c>
      <c r="C6102" s="28">
        <v>12000</v>
      </c>
      <c r="D6102" s="28"/>
      <c r="E6102" s="28">
        <v>1</v>
      </c>
      <c r="F6102" s="28">
        <v>4000</v>
      </c>
      <c r="G6102" s="28">
        <v>60</v>
      </c>
      <c r="H6102" s="494"/>
      <c r="I6102" s="494"/>
      <c r="J6102" s="524" t="s">
        <v>1389</v>
      </c>
    </row>
    <row r="6103" spans="1:10" x14ac:dyDescent="0.25">
      <c r="A6103" s="517" t="s">
        <v>1196</v>
      </c>
      <c r="B6103" s="28">
        <v>1</v>
      </c>
      <c r="C6103" s="28"/>
      <c r="D6103" s="543">
        <v>16100</v>
      </c>
      <c r="E6103" s="28"/>
      <c r="F6103" s="28"/>
      <c r="G6103" s="28"/>
      <c r="H6103" s="494"/>
      <c r="I6103" s="494"/>
      <c r="J6103" s="524" t="s">
        <v>1157</v>
      </c>
    </row>
    <row r="6104" spans="1:10" x14ac:dyDescent="0.25">
      <c r="A6104" s="517" t="s">
        <v>1100</v>
      </c>
      <c r="B6104" s="28">
        <v>1</v>
      </c>
      <c r="C6104" s="28">
        <v>8000</v>
      </c>
      <c r="D6104" s="28"/>
      <c r="E6104" s="28">
        <v>1</v>
      </c>
      <c r="F6104" s="28">
        <v>5000</v>
      </c>
      <c r="G6104" s="28">
        <v>70</v>
      </c>
      <c r="H6104" s="494"/>
      <c r="I6104" s="494"/>
      <c r="J6104" s="524"/>
    </row>
    <row r="6105" spans="1:10" x14ac:dyDescent="0.25">
      <c r="A6105" s="517"/>
      <c r="B6105" s="28"/>
      <c r="C6105" s="28"/>
      <c r="D6105" s="28"/>
      <c r="E6105" s="28"/>
      <c r="F6105" s="28"/>
      <c r="G6105" s="28"/>
      <c r="H6105" s="494"/>
      <c r="I6105" s="494"/>
      <c r="J6105" s="524"/>
    </row>
    <row r="6106" spans="1:10" x14ac:dyDescent="0.25">
      <c r="A6106" s="517"/>
      <c r="B6106" s="28"/>
      <c r="C6106" s="28"/>
      <c r="D6106" s="28"/>
      <c r="E6106" s="28"/>
      <c r="F6106" s="28"/>
      <c r="G6106" s="28"/>
      <c r="H6106" s="494"/>
      <c r="I6106" s="494"/>
      <c r="J6106" s="524"/>
    </row>
    <row r="6107" spans="1:10" x14ac:dyDescent="0.25">
      <c r="A6107" s="53" t="s">
        <v>2048</v>
      </c>
      <c r="B6107" s="198">
        <v>17</v>
      </c>
      <c r="C6107" s="198">
        <v>236200</v>
      </c>
      <c r="D6107" s="198">
        <v>108500</v>
      </c>
      <c r="E6107" s="198">
        <v>11</v>
      </c>
      <c r="F6107" s="198">
        <v>53000</v>
      </c>
      <c r="G6107" s="198"/>
      <c r="H6107" s="197">
        <v>3</v>
      </c>
      <c r="I6107" s="213"/>
      <c r="J6107" s="524">
        <v>24500</v>
      </c>
    </row>
    <row r="6108" spans="1:10" x14ac:dyDescent="0.25">
      <c r="A6108" s="492"/>
      <c r="B6108" s="365"/>
      <c r="C6108" s="365"/>
    </row>
    <row r="6109" spans="1:10" x14ac:dyDescent="0.25">
      <c r="B6109" s="365"/>
      <c r="C6109" s="365"/>
    </row>
    <row r="6110" spans="1:10" x14ac:dyDescent="0.25">
      <c r="B6110" s="493"/>
      <c r="C6110" s="493"/>
    </row>
    <row r="6111" spans="1:10" x14ac:dyDescent="0.25">
      <c r="G6111" s="556" t="s">
        <v>2278</v>
      </c>
    </row>
    <row r="6115" spans="1:10" x14ac:dyDescent="0.25">
      <c r="A6115" s="2204" t="s">
        <v>2347</v>
      </c>
      <c r="B6115" s="2204"/>
      <c r="C6115" s="2204"/>
      <c r="D6115" s="2204"/>
      <c r="E6115" s="2204"/>
      <c r="F6115" s="2204"/>
      <c r="G6115" s="2204"/>
      <c r="H6115" s="2204"/>
      <c r="I6115" s="2204"/>
      <c r="J6115" s="2204"/>
    </row>
    <row r="6116" spans="1:10" ht="30" x14ac:dyDescent="0.25">
      <c r="A6116" s="198" t="s">
        <v>14</v>
      </c>
      <c r="B6116" s="198" t="s">
        <v>5</v>
      </c>
      <c r="C6116" s="198" t="s">
        <v>10</v>
      </c>
      <c r="D6116" s="198" t="s">
        <v>11</v>
      </c>
      <c r="E6116" s="198" t="s">
        <v>753</v>
      </c>
      <c r="F6116" s="198" t="s">
        <v>27</v>
      </c>
      <c r="G6116" s="198" t="s">
        <v>2013</v>
      </c>
      <c r="H6116" s="140" t="s">
        <v>33</v>
      </c>
      <c r="I6116" s="140" t="s">
        <v>2016</v>
      </c>
      <c r="J6116" s="198" t="s">
        <v>32</v>
      </c>
    </row>
    <row r="6117" spans="1:10" x14ac:dyDescent="0.25">
      <c r="A6117" s="517" t="s">
        <v>1618</v>
      </c>
      <c r="B6117" s="519">
        <v>1</v>
      </c>
      <c r="C6117" s="519"/>
      <c r="D6117" s="519"/>
      <c r="E6117" s="519"/>
      <c r="F6117" s="519"/>
      <c r="G6117" s="519"/>
      <c r="H6117" s="518"/>
      <c r="I6117" s="518"/>
      <c r="J6117" s="524" t="s">
        <v>2100</v>
      </c>
    </row>
    <row r="6118" spans="1:10" x14ac:dyDescent="0.25">
      <c r="A6118" s="517" t="s">
        <v>1485</v>
      </c>
      <c r="B6118" s="519">
        <v>1</v>
      </c>
      <c r="C6118" s="519">
        <v>4000</v>
      </c>
      <c r="D6118" s="519"/>
      <c r="E6118" s="519">
        <v>3</v>
      </c>
      <c r="F6118" s="519">
        <v>11000</v>
      </c>
      <c r="G6118" s="519" t="s">
        <v>2349</v>
      </c>
      <c r="H6118" s="518">
        <v>1</v>
      </c>
      <c r="I6118" s="518">
        <v>70</v>
      </c>
      <c r="J6118" s="524" t="s">
        <v>2273</v>
      </c>
    </row>
    <row r="6119" spans="1:10" x14ac:dyDescent="0.25">
      <c r="A6119" s="517" t="s">
        <v>2165</v>
      </c>
      <c r="B6119" s="519">
        <v>1</v>
      </c>
      <c r="C6119" s="519">
        <v>30000</v>
      </c>
      <c r="D6119" s="519"/>
      <c r="E6119" s="519"/>
      <c r="F6119" s="519"/>
      <c r="G6119" s="519"/>
      <c r="H6119" s="518">
        <v>1</v>
      </c>
      <c r="I6119" s="518">
        <v>100</v>
      </c>
      <c r="J6119" s="524" t="s">
        <v>2271</v>
      </c>
    </row>
    <row r="6120" spans="1:10" x14ac:dyDescent="0.25">
      <c r="A6120" s="517" t="s">
        <v>2348</v>
      </c>
      <c r="B6120" s="519">
        <v>1</v>
      </c>
      <c r="C6120" s="519">
        <v>30000</v>
      </c>
      <c r="D6120" s="519"/>
      <c r="E6120" s="519">
        <v>1</v>
      </c>
      <c r="F6120" s="519">
        <v>5000</v>
      </c>
      <c r="G6120" s="519">
        <v>70</v>
      </c>
      <c r="H6120" s="518">
        <v>1</v>
      </c>
      <c r="I6120" s="518">
        <v>70</v>
      </c>
      <c r="J6120" s="524" t="s">
        <v>2273</v>
      </c>
    </row>
    <row r="6121" spans="1:10" x14ac:dyDescent="0.25">
      <c r="A6121" s="517" t="s">
        <v>1590</v>
      </c>
      <c r="B6121" s="519">
        <v>1</v>
      </c>
      <c r="C6121" s="519">
        <v>16000</v>
      </c>
      <c r="D6121" s="519"/>
      <c r="E6121" s="519">
        <v>1</v>
      </c>
      <c r="F6121" s="519">
        <v>4000</v>
      </c>
      <c r="G6121" s="519">
        <v>60</v>
      </c>
      <c r="H6121" s="518" t="s">
        <v>879</v>
      </c>
      <c r="I6121" s="518"/>
      <c r="J6121" s="524" t="s">
        <v>2275</v>
      </c>
    </row>
    <row r="6122" spans="1:10" x14ac:dyDescent="0.25">
      <c r="A6122" s="517" t="s">
        <v>1735</v>
      </c>
      <c r="B6122" s="519">
        <v>1</v>
      </c>
      <c r="C6122" s="519">
        <v>4000</v>
      </c>
      <c r="D6122" s="519"/>
      <c r="E6122" s="519">
        <v>1</v>
      </c>
      <c r="F6122" s="519">
        <v>3000</v>
      </c>
      <c r="G6122" s="519">
        <v>45</v>
      </c>
      <c r="H6122" s="518"/>
      <c r="I6122" s="518"/>
      <c r="J6122" s="524" t="s">
        <v>2350</v>
      </c>
    </row>
    <row r="6123" spans="1:10" x14ac:dyDescent="0.25">
      <c r="A6123" s="517" t="s">
        <v>2020</v>
      </c>
      <c r="B6123" s="519">
        <v>2</v>
      </c>
      <c r="C6123" s="519">
        <v>26000</v>
      </c>
      <c r="D6123" s="519"/>
      <c r="E6123" s="519">
        <v>2</v>
      </c>
      <c r="F6123" s="519">
        <v>8000</v>
      </c>
      <c r="G6123" s="519" t="s">
        <v>1764</v>
      </c>
      <c r="H6123" s="518"/>
      <c r="I6123" s="518"/>
      <c r="J6123" s="524" t="s">
        <v>2098</v>
      </c>
    </row>
    <row r="6124" spans="1:10" x14ac:dyDescent="0.25">
      <c r="A6124" s="517" t="s">
        <v>1462</v>
      </c>
      <c r="B6124" s="519">
        <v>1</v>
      </c>
      <c r="C6124" s="519">
        <v>18600</v>
      </c>
      <c r="D6124" s="519"/>
      <c r="E6124" s="519">
        <v>1</v>
      </c>
      <c r="F6124" s="519">
        <v>6000</v>
      </c>
      <c r="G6124" s="519">
        <v>100</v>
      </c>
      <c r="H6124" s="494"/>
      <c r="I6124" s="494"/>
      <c r="J6124" s="524"/>
    </row>
    <row r="6125" spans="1:10" x14ac:dyDescent="0.25">
      <c r="A6125" s="517" t="s">
        <v>1475</v>
      </c>
      <c r="B6125" s="519">
        <v>1</v>
      </c>
      <c r="C6125" s="519"/>
      <c r="D6125" s="519">
        <v>44000</v>
      </c>
      <c r="E6125" s="519"/>
      <c r="F6125" s="519"/>
      <c r="G6125" s="519"/>
      <c r="H6125" s="494"/>
      <c r="I6125" s="494"/>
      <c r="J6125" s="524" t="s">
        <v>2239</v>
      </c>
    </row>
    <row r="6126" spans="1:10" x14ac:dyDescent="0.25">
      <c r="A6126" s="517" t="s">
        <v>1490</v>
      </c>
      <c r="B6126" s="28">
        <v>1</v>
      </c>
      <c r="C6126" s="28">
        <v>22000</v>
      </c>
      <c r="D6126" s="28"/>
      <c r="E6126" s="28">
        <v>1</v>
      </c>
      <c r="F6126" s="28">
        <v>5000</v>
      </c>
      <c r="G6126" s="28">
        <v>70</v>
      </c>
      <c r="H6126" s="494"/>
      <c r="I6126" s="494"/>
      <c r="J6126" s="524"/>
    </row>
    <row r="6127" spans="1:10" x14ac:dyDescent="0.25">
      <c r="A6127" s="99" t="s">
        <v>2351</v>
      </c>
      <c r="B6127" s="116">
        <v>1</v>
      </c>
      <c r="C6127" s="116">
        <v>19000</v>
      </c>
      <c r="D6127" s="28"/>
      <c r="E6127" s="116">
        <v>1</v>
      </c>
      <c r="F6127" s="116">
        <v>3000</v>
      </c>
      <c r="G6127" s="116">
        <v>40</v>
      </c>
      <c r="H6127" s="494"/>
      <c r="I6127" s="494"/>
      <c r="J6127" s="524"/>
    </row>
    <row r="6128" spans="1:10" x14ac:dyDescent="0.25">
      <c r="A6128" s="517" t="s">
        <v>1409</v>
      </c>
      <c r="B6128" s="28">
        <v>1</v>
      </c>
      <c r="C6128" s="28">
        <v>13800</v>
      </c>
      <c r="D6128" s="28"/>
      <c r="E6128" s="28">
        <v>1</v>
      </c>
      <c r="F6128" s="28">
        <v>5000</v>
      </c>
      <c r="G6128" s="28">
        <v>70</v>
      </c>
      <c r="H6128" s="494"/>
      <c r="I6128" s="494"/>
      <c r="J6128" s="524"/>
    </row>
    <row r="6129" spans="1:10" x14ac:dyDescent="0.25">
      <c r="A6129" s="517" t="s">
        <v>1343</v>
      </c>
      <c r="B6129" s="28">
        <v>1</v>
      </c>
      <c r="C6129" s="28">
        <v>13800</v>
      </c>
      <c r="D6129" s="28"/>
      <c r="E6129" s="28">
        <v>1</v>
      </c>
      <c r="F6129" s="28">
        <v>5000</v>
      </c>
      <c r="G6129" s="28">
        <v>70</v>
      </c>
      <c r="H6129" s="494"/>
      <c r="I6129" s="494"/>
      <c r="J6129" s="524"/>
    </row>
    <row r="6130" spans="1:10" x14ac:dyDescent="0.25">
      <c r="A6130" s="517" t="s">
        <v>1123</v>
      </c>
      <c r="B6130" s="28">
        <v>1</v>
      </c>
      <c r="C6130" s="28">
        <v>13000</v>
      </c>
      <c r="D6130" s="28"/>
      <c r="E6130" s="28">
        <v>1</v>
      </c>
      <c r="F6130" s="28">
        <v>4000</v>
      </c>
      <c r="G6130" s="28">
        <v>60</v>
      </c>
      <c r="H6130" s="494"/>
      <c r="I6130" s="494"/>
      <c r="J6130" s="524"/>
    </row>
    <row r="6131" spans="1:10" x14ac:dyDescent="0.25">
      <c r="A6131" s="517" t="s">
        <v>1424</v>
      </c>
      <c r="B6131" s="28">
        <v>1</v>
      </c>
      <c r="C6131" s="28"/>
      <c r="D6131" s="28">
        <v>32000</v>
      </c>
      <c r="E6131" s="28"/>
      <c r="F6131" s="28"/>
      <c r="G6131" s="28"/>
      <c r="H6131" s="494"/>
      <c r="I6131" s="494"/>
      <c r="J6131" s="524" t="s">
        <v>1088</v>
      </c>
    </row>
    <row r="6132" spans="1:10" x14ac:dyDescent="0.25">
      <c r="A6132" s="517" t="s">
        <v>1449</v>
      </c>
      <c r="B6132" s="28">
        <v>1</v>
      </c>
      <c r="C6132" s="28"/>
      <c r="D6132" s="28">
        <v>57000</v>
      </c>
      <c r="E6132" s="28"/>
      <c r="F6132" s="28"/>
      <c r="G6132" s="28"/>
      <c r="H6132" s="494"/>
      <c r="I6132" s="494"/>
      <c r="J6132" s="524" t="s">
        <v>2352</v>
      </c>
    </row>
    <row r="6133" spans="1:10" x14ac:dyDescent="0.25">
      <c r="A6133" s="517" t="s">
        <v>1559</v>
      </c>
      <c r="B6133" s="28">
        <v>1</v>
      </c>
      <c r="C6133" s="28">
        <v>21000</v>
      </c>
      <c r="D6133" s="28"/>
      <c r="E6133" s="28"/>
      <c r="F6133" s="28"/>
      <c r="G6133" s="28"/>
      <c r="H6133" s="494"/>
      <c r="I6133" s="494"/>
      <c r="J6133" s="524" t="s">
        <v>2353</v>
      </c>
    </row>
    <row r="6134" spans="1:10" x14ac:dyDescent="0.25">
      <c r="A6134" s="517" t="s">
        <v>1301</v>
      </c>
      <c r="B6134" s="28">
        <v>1</v>
      </c>
      <c r="C6134" s="28">
        <v>35000</v>
      </c>
      <c r="D6134" s="28"/>
      <c r="E6134" s="28"/>
      <c r="F6134" s="28"/>
      <c r="G6134" s="28"/>
      <c r="H6134" s="494"/>
      <c r="I6134" s="494"/>
      <c r="J6134" s="524"/>
    </row>
    <row r="6135" spans="1:10" x14ac:dyDescent="0.25">
      <c r="A6135" s="517" t="s">
        <v>1625</v>
      </c>
      <c r="B6135" s="28">
        <v>1</v>
      </c>
      <c r="C6135" s="28">
        <v>12000</v>
      </c>
      <c r="D6135" s="28"/>
      <c r="E6135" s="28">
        <v>2</v>
      </c>
      <c r="F6135" s="28">
        <v>11000</v>
      </c>
      <c r="G6135" s="28" t="s">
        <v>2354</v>
      </c>
      <c r="H6135" s="494"/>
      <c r="I6135" s="494"/>
      <c r="J6135" s="524"/>
    </row>
    <row r="6136" spans="1:10" x14ac:dyDescent="0.25">
      <c r="A6136" s="517" t="s">
        <v>1194</v>
      </c>
      <c r="B6136" s="28">
        <v>1</v>
      </c>
      <c r="C6136" s="28">
        <v>25500</v>
      </c>
      <c r="D6136" s="28"/>
      <c r="E6136" s="28"/>
      <c r="F6136" s="28"/>
      <c r="G6136" s="28"/>
      <c r="H6136" s="494"/>
      <c r="I6136" s="494"/>
      <c r="J6136" s="524" t="s">
        <v>2355</v>
      </c>
    </row>
    <row r="6137" spans="1:10" x14ac:dyDescent="0.25">
      <c r="A6137" s="517" t="s">
        <v>2218</v>
      </c>
      <c r="B6137" s="28">
        <v>1</v>
      </c>
      <c r="C6137" s="28">
        <v>14000</v>
      </c>
      <c r="D6137" s="28"/>
      <c r="E6137" s="28"/>
      <c r="F6137" s="28"/>
      <c r="G6137" s="28"/>
      <c r="H6137" s="494"/>
      <c r="I6137" s="494"/>
      <c r="J6137" s="524"/>
    </row>
    <row r="6138" spans="1:10" x14ac:dyDescent="0.25">
      <c r="A6138" s="517" t="s">
        <v>1626</v>
      </c>
      <c r="B6138" s="28">
        <v>1</v>
      </c>
      <c r="C6138" s="28">
        <v>17000</v>
      </c>
      <c r="D6138" s="28"/>
      <c r="E6138" s="28"/>
      <c r="F6138" s="28"/>
      <c r="G6138" s="28"/>
      <c r="H6138" s="494"/>
      <c r="I6138" s="494"/>
      <c r="J6138" s="524" t="s">
        <v>2356</v>
      </c>
    </row>
    <row r="6139" spans="1:10" x14ac:dyDescent="0.25">
      <c r="A6139" s="517" t="s">
        <v>225</v>
      </c>
      <c r="B6139" s="28">
        <v>2</v>
      </c>
      <c r="C6139" s="28"/>
      <c r="D6139" s="28">
        <v>70000</v>
      </c>
      <c r="E6139" s="28"/>
      <c r="F6139" s="28"/>
      <c r="G6139" s="28"/>
      <c r="H6139" s="494"/>
      <c r="I6139" s="494"/>
      <c r="J6139" s="524" t="s">
        <v>2325</v>
      </c>
    </row>
    <row r="6140" spans="1:10" x14ac:dyDescent="0.25">
      <c r="A6140" s="517" t="s">
        <v>2357</v>
      </c>
      <c r="B6140" s="28">
        <v>1</v>
      </c>
      <c r="C6140" s="28">
        <v>32000</v>
      </c>
      <c r="D6140" s="28"/>
      <c r="E6140" s="28"/>
      <c r="F6140" s="28"/>
      <c r="G6140" s="28"/>
      <c r="H6140" s="494"/>
      <c r="I6140" s="494"/>
      <c r="J6140" s="524"/>
    </row>
    <row r="6141" spans="1:10" x14ac:dyDescent="0.25">
      <c r="A6141" s="517" t="s">
        <v>1726</v>
      </c>
      <c r="B6141" s="28">
        <v>1</v>
      </c>
      <c r="C6141" s="28">
        <v>28500</v>
      </c>
      <c r="D6141" s="543"/>
      <c r="E6141" s="28">
        <v>1</v>
      </c>
      <c r="F6141" s="28">
        <v>6000</v>
      </c>
      <c r="G6141" s="28">
        <v>100</v>
      </c>
      <c r="H6141" s="494"/>
      <c r="I6141" s="494"/>
      <c r="J6141" s="524"/>
    </row>
    <row r="6142" spans="1:10" x14ac:dyDescent="0.25">
      <c r="A6142" s="517" t="s">
        <v>1343</v>
      </c>
      <c r="B6142" s="28">
        <v>1</v>
      </c>
      <c r="C6142" s="28">
        <v>13800</v>
      </c>
      <c r="D6142" s="28"/>
      <c r="E6142" s="28">
        <v>1</v>
      </c>
      <c r="F6142" s="28">
        <v>5000</v>
      </c>
      <c r="G6142" s="28">
        <v>70</v>
      </c>
      <c r="H6142" s="494"/>
      <c r="I6142" s="494"/>
      <c r="J6142" s="524"/>
    </row>
    <row r="6143" spans="1:10" x14ac:dyDescent="0.25">
      <c r="A6143" s="53" t="s">
        <v>2048</v>
      </c>
      <c r="B6143" s="198">
        <v>28</v>
      </c>
      <c r="C6143" s="198">
        <v>409000</v>
      </c>
      <c r="D6143" s="198">
        <v>203000</v>
      </c>
      <c r="E6143" s="198">
        <v>18</v>
      </c>
      <c r="F6143" s="198">
        <v>81000</v>
      </c>
      <c r="G6143" s="198"/>
      <c r="H6143" s="197">
        <v>3</v>
      </c>
      <c r="I6143" s="213"/>
      <c r="J6143" s="524">
        <v>18800</v>
      </c>
    </row>
    <row r="6144" spans="1:10" x14ac:dyDescent="0.25">
      <c r="A6144" s="492"/>
      <c r="B6144" s="365"/>
      <c r="C6144" s="365"/>
    </row>
    <row r="6145" spans="1:10" x14ac:dyDescent="0.25">
      <c r="B6145" s="365"/>
      <c r="C6145" s="365"/>
    </row>
    <row r="6146" spans="1:10" x14ac:dyDescent="0.25">
      <c r="B6146" s="493"/>
      <c r="C6146" s="493"/>
    </row>
    <row r="6147" spans="1:10" x14ac:dyDescent="0.25">
      <c r="G6147" s="557" t="s">
        <v>2278</v>
      </c>
    </row>
    <row r="6151" spans="1:10" x14ac:dyDescent="0.25">
      <c r="A6151" s="2204" t="s">
        <v>2358</v>
      </c>
      <c r="B6151" s="2204"/>
      <c r="C6151" s="2204"/>
      <c r="D6151" s="2204"/>
      <c r="E6151" s="2204"/>
      <c r="F6151" s="2204"/>
      <c r="G6151" s="2204"/>
      <c r="H6151" s="2204"/>
      <c r="I6151" s="2204"/>
      <c r="J6151" s="2204"/>
    </row>
    <row r="6152" spans="1:10" ht="30" x14ac:dyDescent="0.25">
      <c r="A6152" s="198" t="s">
        <v>14</v>
      </c>
      <c r="B6152" s="198" t="s">
        <v>5</v>
      </c>
      <c r="C6152" s="198" t="s">
        <v>10</v>
      </c>
      <c r="D6152" s="198" t="s">
        <v>11</v>
      </c>
      <c r="E6152" s="198" t="s">
        <v>753</v>
      </c>
      <c r="F6152" s="198" t="s">
        <v>27</v>
      </c>
      <c r="G6152" s="198" t="s">
        <v>2013</v>
      </c>
      <c r="H6152" s="140" t="s">
        <v>33</v>
      </c>
      <c r="I6152" s="140" t="s">
        <v>2016</v>
      </c>
      <c r="J6152" s="198" t="s">
        <v>32</v>
      </c>
    </row>
    <row r="6153" spans="1:10" x14ac:dyDescent="0.25">
      <c r="A6153" s="517" t="s">
        <v>2359</v>
      </c>
      <c r="B6153" s="519">
        <v>1</v>
      </c>
      <c r="C6153" s="519">
        <v>20000</v>
      </c>
      <c r="D6153" s="519"/>
      <c r="E6153" s="519"/>
      <c r="F6153" s="519"/>
      <c r="G6153" s="519"/>
      <c r="H6153" s="518">
        <v>1</v>
      </c>
      <c r="I6153" s="518">
        <v>60</v>
      </c>
      <c r="J6153" s="524" t="s">
        <v>2257</v>
      </c>
    </row>
    <row r="6154" spans="1:10" x14ac:dyDescent="0.25">
      <c r="A6154" s="517" t="s">
        <v>1424</v>
      </c>
      <c r="B6154" s="519">
        <v>1</v>
      </c>
      <c r="C6154" s="519">
        <v>27000</v>
      </c>
      <c r="D6154" s="519"/>
      <c r="E6154" s="519">
        <v>1</v>
      </c>
      <c r="F6154" s="519">
        <v>5000</v>
      </c>
      <c r="G6154" s="519">
        <v>70</v>
      </c>
      <c r="H6154" s="518">
        <v>1</v>
      </c>
      <c r="I6154" s="518">
        <v>60</v>
      </c>
      <c r="J6154" s="524" t="s">
        <v>2272</v>
      </c>
    </row>
    <row r="6155" spans="1:10" x14ac:dyDescent="0.25">
      <c r="A6155" s="517" t="s">
        <v>1301</v>
      </c>
      <c r="B6155" s="519">
        <v>1</v>
      </c>
      <c r="C6155" s="519">
        <v>35000</v>
      </c>
      <c r="D6155" s="519"/>
      <c r="E6155" s="519"/>
      <c r="F6155" s="519"/>
      <c r="G6155" s="519"/>
      <c r="H6155" s="518">
        <v>3</v>
      </c>
      <c r="I6155" s="518">
        <v>60</v>
      </c>
      <c r="J6155" s="524" t="s">
        <v>2346</v>
      </c>
    </row>
    <row r="6156" spans="1:10" x14ac:dyDescent="0.25">
      <c r="A6156" s="517" t="s">
        <v>1469</v>
      </c>
      <c r="B6156" s="519">
        <v>1</v>
      </c>
      <c r="C6156" s="519">
        <v>22000</v>
      </c>
      <c r="D6156" s="519"/>
      <c r="E6156" s="519"/>
      <c r="F6156" s="519"/>
      <c r="G6156" s="519"/>
      <c r="H6156" s="518"/>
      <c r="I6156" s="518"/>
      <c r="J6156" s="524" t="s">
        <v>2360</v>
      </c>
    </row>
    <row r="6157" spans="1:10" x14ac:dyDescent="0.25">
      <c r="A6157" s="517" t="s">
        <v>2160</v>
      </c>
      <c r="B6157" s="519">
        <v>1</v>
      </c>
      <c r="C6157" s="519">
        <v>24000</v>
      </c>
      <c r="D6157" s="519"/>
      <c r="E6157" s="519">
        <v>1</v>
      </c>
      <c r="F6157" s="519">
        <v>4000</v>
      </c>
      <c r="G6157" s="519">
        <v>60</v>
      </c>
      <c r="H6157" s="518"/>
      <c r="I6157" s="518"/>
      <c r="J6157" s="524" t="s">
        <v>2361</v>
      </c>
    </row>
    <row r="6158" spans="1:10" x14ac:dyDescent="0.25">
      <c r="A6158" s="517" t="s">
        <v>1974</v>
      </c>
      <c r="B6158" s="519">
        <v>1</v>
      </c>
      <c r="C6158" s="519">
        <v>21000</v>
      </c>
      <c r="D6158" s="519"/>
      <c r="E6158" s="519">
        <v>1</v>
      </c>
      <c r="F6158" s="519">
        <v>5000</v>
      </c>
      <c r="G6158" s="519">
        <v>70</v>
      </c>
      <c r="H6158" s="518">
        <v>4</v>
      </c>
      <c r="I6158" s="518">
        <v>45</v>
      </c>
      <c r="J6158" s="524" t="s">
        <v>2346</v>
      </c>
    </row>
    <row r="6159" spans="1:10" x14ac:dyDescent="0.25">
      <c r="A6159" s="517" t="s">
        <v>2206</v>
      </c>
      <c r="B6159" s="519">
        <v>1</v>
      </c>
      <c r="C6159" s="519"/>
      <c r="D6159" s="519">
        <v>16000</v>
      </c>
      <c r="E6159" s="519">
        <v>1</v>
      </c>
      <c r="F6159" s="519">
        <v>4000</v>
      </c>
      <c r="G6159" s="519">
        <v>60</v>
      </c>
      <c r="H6159" s="518"/>
      <c r="I6159" s="518"/>
      <c r="J6159" s="524" t="s">
        <v>1157</v>
      </c>
    </row>
    <row r="6160" spans="1:10" x14ac:dyDescent="0.25">
      <c r="A6160" s="517" t="s">
        <v>1194</v>
      </c>
      <c r="B6160" s="519">
        <v>1</v>
      </c>
      <c r="C6160" s="519">
        <v>25000</v>
      </c>
      <c r="D6160" s="519"/>
      <c r="E6160" s="519"/>
      <c r="F6160" s="519"/>
      <c r="G6160" s="519"/>
      <c r="H6160" s="518">
        <v>4</v>
      </c>
      <c r="I6160" s="518">
        <v>100</v>
      </c>
      <c r="J6160" s="524" t="s">
        <v>2367</v>
      </c>
    </row>
    <row r="6161" spans="1:10" x14ac:dyDescent="0.25">
      <c r="A6161" s="517" t="s">
        <v>1483</v>
      </c>
      <c r="B6161" s="519">
        <v>1</v>
      </c>
      <c r="C6161" s="519">
        <v>7000</v>
      </c>
      <c r="D6161" s="519"/>
      <c r="E6161" s="519">
        <v>2</v>
      </c>
      <c r="F6161" s="519">
        <v>9000</v>
      </c>
      <c r="G6161" s="519" t="s">
        <v>2362</v>
      </c>
      <c r="H6161" s="518">
        <v>6</v>
      </c>
      <c r="I6161" s="518">
        <v>190</v>
      </c>
      <c r="J6161" s="524" t="s">
        <v>2368</v>
      </c>
    </row>
    <row r="6162" spans="1:10" x14ac:dyDescent="0.25">
      <c r="A6162" s="517" t="s">
        <v>1590</v>
      </c>
      <c r="B6162" s="519">
        <v>1</v>
      </c>
      <c r="C6162" s="519">
        <v>16000</v>
      </c>
      <c r="D6162" s="519"/>
      <c r="E6162" s="519">
        <v>1</v>
      </c>
      <c r="F6162" s="519">
        <v>4000</v>
      </c>
      <c r="G6162" s="519">
        <v>60</v>
      </c>
      <c r="H6162" s="518" t="s">
        <v>109</v>
      </c>
      <c r="I6162" s="518"/>
      <c r="J6162" s="524" t="s">
        <v>2275</v>
      </c>
    </row>
    <row r="6163" spans="1:10" x14ac:dyDescent="0.25">
      <c r="A6163" s="517" t="s">
        <v>2363</v>
      </c>
      <c r="B6163" s="519">
        <v>1</v>
      </c>
      <c r="C6163" s="519">
        <v>9800</v>
      </c>
      <c r="D6163" s="519"/>
      <c r="E6163" s="519">
        <v>1</v>
      </c>
      <c r="F6163" s="519">
        <v>4000</v>
      </c>
      <c r="G6163" s="519">
        <v>60</v>
      </c>
      <c r="H6163" s="518"/>
      <c r="I6163" s="518"/>
      <c r="J6163" s="524"/>
    </row>
    <row r="6164" spans="1:10" x14ac:dyDescent="0.25">
      <c r="A6164" s="517" t="s">
        <v>1192</v>
      </c>
      <c r="B6164" s="519">
        <v>1</v>
      </c>
      <c r="C6164" s="519">
        <v>17000</v>
      </c>
      <c r="D6164" s="519"/>
      <c r="E6164" s="519"/>
      <c r="F6164" s="519"/>
      <c r="G6164" s="519"/>
      <c r="H6164" s="518"/>
      <c r="I6164" s="518"/>
      <c r="J6164" s="524" t="s">
        <v>1389</v>
      </c>
    </row>
    <row r="6165" spans="1:10" x14ac:dyDescent="0.25">
      <c r="A6165" s="517" t="s">
        <v>1489</v>
      </c>
      <c r="B6165" s="519">
        <v>1</v>
      </c>
      <c r="C6165" s="519">
        <v>14000</v>
      </c>
      <c r="D6165" s="519"/>
      <c r="E6165" s="519">
        <v>1</v>
      </c>
      <c r="F6165" s="519">
        <v>4000</v>
      </c>
      <c r="G6165" s="519">
        <v>60</v>
      </c>
      <c r="H6165" s="494"/>
      <c r="I6165" s="494"/>
      <c r="J6165" s="524" t="s">
        <v>1389</v>
      </c>
    </row>
    <row r="6166" spans="1:10" x14ac:dyDescent="0.25">
      <c r="A6166" s="517" t="s">
        <v>1343</v>
      </c>
      <c r="B6166" s="519">
        <v>1</v>
      </c>
      <c r="C6166" s="519">
        <v>13800</v>
      </c>
      <c r="D6166" s="519"/>
      <c r="E6166" s="519">
        <v>1</v>
      </c>
      <c r="F6166" s="519">
        <v>5000</v>
      </c>
      <c r="G6166" s="519">
        <v>70</v>
      </c>
      <c r="H6166" s="494"/>
      <c r="I6166" s="494"/>
      <c r="J6166" s="524"/>
    </row>
    <row r="6167" spans="1:10" x14ac:dyDescent="0.25">
      <c r="A6167" s="517" t="s">
        <v>2364</v>
      </c>
      <c r="B6167" s="28">
        <v>1</v>
      </c>
      <c r="C6167" s="28">
        <v>26000</v>
      </c>
      <c r="D6167" s="28"/>
      <c r="E6167" s="28">
        <v>1</v>
      </c>
      <c r="F6167" s="28">
        <v>4000</v>
      </c>
      <c r="G6167" s="28">
        <v>60</v>
      </c>
      <c r="H6167" s="494"/>
      <c r="I6167" s="494"/>
      <c r="J6167" s="524" t="s">
        <v>2365</v>
      </c>
    </row>
    <row r="6168" spans="1:10" x14ac:dyDescent="0.25">
      <c r="A6168" s="99" t="s">
        <v>1107</v>
      </c>
      <c r="B6168" s="116">
        <v>1</v>
      </c>
      <c r="C6168" s="116"/>
      <c r="D6168" s="28">
        <v>20000</v>
      </c>
      <c r="E6168" s="116"/>
      <c r="F6168" s="116"/>
      <c r="G6168" s="116"/>
      <c r="H6168" s="494"/>
      <c r="I6168" s="494"/>
      <c r="J6168" s="524" t="s">
        <v>1157</v>
      </c>
    </row>
    <row r="6169" spans="1:10" x14ac:dyDescent="0.25">
      <c r="A6169" s="517" t="s">
        <v>2366</v>
      </c>
      <c r="B6169" s="28">
        <v>1</v>
      </c>
      <c r="C6169" s="28">
        <v>12000</v>
      </c>
      <c r="D6169" s="28"/>
      <c r="E6169" s="28">
        <v>1</v>
      </c>
      <c r="F6169" s="28">
        <v>3000</v>
      </c>
      <c r="G6169" s="28">
        <v>50</v>
      </c>
      <c r="H6169" s="494"/>
      <c r="I6169" s="494"/>
      <c r="J6169" s="524"/>
    </row>
    <row r="6170" spans="1:10" x14ac:dyDescent="0.25">
      <c r="A6170" s="517" t="s">
        <v>1545</v>
      </c>
      <c r="B6170" s="28">
        <v>1</v>
      </c>
      <c r="C6170" s="28">
        <v>18600</v>
      </c>
      <c r="D6170" s="28"/>
      <c r="E6170" s="28">
        <v>1</v>
      </c>
      <c r="F6170" s="28">
        <v>6000</v>
      </c>
      <c r="G6170" s="28">
        <v>100</v>
      </c>
      <c r="H6170" s="494"/>
      <c r="I6170" s="494"/>
      <c r="J6170" s="524"/>
    </row>
    <row r="6171" spans="1:10" x14ac:dyDescent="0.25">
      <c r="A6171" s="517" t="s">
        <v>1621</v>
      </c>
      <c r="B6171" s="28">
        <v>1</v>
      </c>
      <c r="C6171" s="28"/>
      <c r="D6171" s="28">
        <v>29000</v>
      </c>
      <c r="E6171" s="28"/>
      <c r="F6171" s="28"/>
      <c r="G6171" s="28"/>
      <c r="H6171" s="494"/>
      <c r="I6171" s="494"/>
      <c r="J6171" s="524" t="s">
        <v>1157</v>
      </c>
    </row>
    <row r="6172" spans="1:10" x14ac:dyDescent="0.25">
      <c r="A6172" s="53" t="s">
        <v>2048</v>
      </c>
      <c r="B6172" s="198">
        <v>19</v>
      </c>
      <c r="C6172" s="198">
        <v>308200</v>
      </c>
      <c r="D6172" s="198">
        <v>65000</v>
      </c>
      <c r="E6172" s="198">
        <v>13</v>
      </c>
      <c r="F6172" s="198">
        <v>57000</v>
      </c>
      <c r="G6172" s="198"/>
      <c r="H6172" s="197">
        <v>19</v>
      </c>
      <c r="I6172" s="213"/>
      <c r="J6172" s="524">
        <v>130800</v>
      </c>
    </row>
    <row r="6173" spans="1:10" x14ac:dyDescent="0.25">
      <c r="A6173" s="492"/>
      <c r="B6173" s="365"/>
      <c r="C6173" s="365"/>
    </row>
    <row r="6174" spans="1:10" x14ac:dyDescent="0.25">
      <c r="B6174" s="365"/>
      <c r="C6174" s="365"/>
    </row>
    <row r="6175" spans="1:10" x14ac:dyDescent="0.25">
      <c r="B6175" s="493"/>
      <c r="C6175" s="493"/>
    </row>
    <row r="6176" spans="1:10" x14ac:dyDescent="0.25">
      <c r="G6176" s="558" t="s">
        <v>2278</v>
      </c>
    </row>
    <row r="6181" spans="1:10" x14ac:dyDescent="0.25">
      <c r="A6181" s="2204" t="s">
        <v>2369</v>
      </c>
      <c r="B6181" s="2204"/>
      <c r="C6181" s="2204"/>
      <c r="D6181" s="2204"/>
      <c r="E6181" s="2204"/>
      <c r="F6181" s="2204"/>
      <c r="G6181" s="2204"/>
      <c r="H6181" s="2204"/>
      <c r="I6181" s="2204"/>
      <c r="J6181" s="2204"/>
    </row>
    <row r="6182" spans="1:10" ht="30" x14ac:dyDescent="0.25">
      <c r="A6182" s="198" t="s">
        <v>14</v>
      </c>
      <c r="B6182" s="198" t="s">
        <v>5</v>
      </c>
      <c r="C6182" s="198" t="s">
        <v>10</v>
      </c>
      <c r="D6182" s="198" t="s">
        <v>11</v>
      </c>
      <c r="E6182" s="198" t="s">
        <v>753</v>
      </c>
      <c r="F6182" s="198" t="s">
        <v>27</v>
      </c>
      <c r="G6182" s="198" t="s">
        <v>2013</v>
      </c>
      <c r="H6182" s="140" t="s">
        <v>33</v>
      </c>
      <c r="I6182" s="140" t="s">
        <v>2016</v>
      </c>
      <c r="J6182" s="198" t="s">
        <v>32</v>
      </c>
    </row>
    <row r="6183" spans="1:10" x14ac:dyDescent="0.25">
      <c r="A6183" s="517" t="s">
        <v>2370</v>
      </c>
      <c r="B6183" s="519">
        <v>1</v>
      </c>
      <c r="C6183" s="519"/>
      <c r="D6183" s="519">
        <v>35000</v>
      </c>
      <c r="E6183" s="519"/>
      <c r="F6183" s="519"/>
      <c r="G6183" s="519"/>
      <c r="H6183" s="518"/>
      <c r="I6183" s="518"/>
      <c r="J6183" s="524" t="s">
        <v>2085</v>
      </c>
    </row>
    <row r="6184" spans="1:10" x14ac:dyDescent="0.25">
      <c r="A6184" s="517" t="s">
        <v>1343</v>
      </c>
      <c r="B6184" s="519">
        <v>1</v>
      </c>
      <c r="C6184" s="519">
        <v>14800</v>
      </c>
      <c r="D6184" s="519"/>
      <c r="E6184" s="519">
        <v>1</v>
      </c>
      <c r="F6184" s="519">
        <v>4000</v>
      </c>
      <c r="G6184" s="519">
        <v>60</v>
      </c>
      <c r="H6184" s="518">
        <v>1</v>
      </c>
      <c r="I6184" s="518">
        <v>60</v>
      </c>
      <c r="J6184" s="524" t="s">
        <v>2272</v>
      </c>
    </row>
    <row r="6185" spans="1:10" x14ac:dyDescent="0.25">
      <c r="A6185" s="517" t="s">
        <v>1462</v>
      </c>
      <c r="B6185" s="519">
        <v>1</v>
      </c>
      <c r="C6185" s="519">
        <v>18600</v>
      </c>
      <c r="D6185" s="519"/>
      <c r="E6185" s="519">
        <v>1</v>
      </c>
      <c r="F6185" s="519">
        <v>6000</v>
      </c>
      <c r="G6185" s="519">
        <v>100</v>
      </c>
      <c r="H6185" s="518">
        <v>1</v>
      </c>
      <c r="I6185" s="518">
        <v>75</v>
      </c>
      <c r="J6185" s="524" t="s">
        <v>2273</v>
      </c>
    </row>
    <row r="6186" spans="1:10" x14ac:dyDescent="0.25">
      <c r="A6186" s="517" t="s">
        <v>1196</v>
      </c>
      <c r="B6186" s="519">
        <v>1</v>
      </c>
      <c r="C6186" s="519">
        <v>12100</v>
      </c>
      <c r="D6186" s="519"/>
      <c r="E6186" s="519">
        <v>1</v>
      </c>
      <c r="F6186" s="519">
        <v>4000</v>
      </c>
      <c r="G6186" s="519">
        <v>60</v>
      </c>
      <c r="H6186" s="518" t="s">
        <v>109</v>
      </c>
      <c r="I6186" s="518"/>
      <c r="J6186" s="524" t="s">
        <v>2319</v>
      </c>
    </row>
    <row r="6187" spans="1:10" x14ac:dyDescent="0.25">
      <c r="A6187" s="517" t="s">
        <v>1446</v>
      </c>
      <c r="B6187" s="519">
        <v>1</v>
      </c>
      <c r="C6187" s="519"/>
      <c r="D6187" s="519">
        <v>16000</v>
      </c>
      <c r="E6187" s="519">
        <v>1</v>
      </c>
      <c r="F6187" s="519">
        <v>4000</v>
      </c>
      <c r="G6187" s="519">
        <v>60</v>
      </c>
      <c r="H6187" s="518"/>
      <c r="I6187" s="518"/>
      <c r="J6187" s="524" t="s">
        <v>1088</v>
      </c>
    </row>
    <row r="6188" spans="1:10" x14ac:dyDescent="0.25">
      <c r="A6188" s="517" t="s">
        <v>2020</v>
      </c>
      <c r="B6188" s="519">
        <v>1</v>
      </c>
      <c r="C6188" s="519">
        <v>13000</v>
      </c>
      <c r="D6188" s="519"/>
      <c r="E6188" s="519">
        <v>1</v>
      </c>
      <c r="F6188" s="519">
        <v>3000</v>
      </c>
      <c r="G6188" s="519">
        <v>50</v>
      </c>
      <c r="H6188" s="518"/>
      <c r="I6188" s="518"/>
      <c r="J6188" s="524"/>
    </row>
    <row r="6189" spans="1:10" x14ac:dyDescent="0.25">
      <c r="A6189" s="517" t="s">
        <v>1343</v>
      </c>
      <c r="B6189" s="519">
        <v>1</v>
      </c>
      <c r="C6189" s="519">
        <v>13800</v>
      </c>
      <c r="D6189" s="519"/>
      <c r="E6189" s="519">
        <v>1</v>
      </c>
      <c r="F6189" s="519">
        <v>5000</v>
      </c>
      <c r="G6189" s="519">
        <v>75</v>
      </c>
      <c r="H6189" s="518"/>
      <c r="I6189" s="518"/>
      <c r="J6189" s="524"/>
    </row>
    <row r="6190" spans="1:10" x14ac:dyDescent="0.25">
      <c r="A6190" s="517" t="s">
        <v>2160</v>
      </c>
      <c r="B6190" s="519">
        <v>1</v>
      </c>
      <c r="C6190" s="519">
        <v>25000</v>
      </c>
      <c r="D6190" s="519"/>
      <c r="E6190" s="519">
        <v>1</v>
      </c>
      <c r="F6190" s="519">
        <v>5000</v>
      </c>
      <c r="G6190" s="519">
        <v>75</v>
      </c>
      <c r="H6190" s="518"/>
      <c r="I6190" s="518"/>
      <c r="J6190" s="524"/>
    </row>
    <row r="6191" spans="1:10" x14ac:dyDescent="0.25">
      <c r="A6191" s="517" t="s">
        <v>1200</v>
      </c>
      <c r="B6191" s="519">
        <v>1</v>
      </c>
      <c r="C6191" s="519">
        <v>11000</v>
      </c>
      <c r="D6191" s="519"/>
      <c r="E6191" s="519">
        <v>1</v>
      </c>
      <c r="F6191" s="519">
        <v>4000</v>
      </c>
      <c r="G6191" s="519">
        <v>60</v>
      </c>
      <c r="H6191" s="518"/>
      <c r="I6191" s="518"/>
      <c r="J6191" s="524"/>
    </row>
    <row r="6192" spans="1:10" x14ac:dyDescent="0.25">
      <c r="A6192" s="517" t="s">
        <v>1424</v>
      </c>
      <c r="B6192" s="519">
        <v>1</v>
      </c>
      <c r="C6192" s="519">
        <v>28000</v>
      </c>
      <c r="D6192" s="519"/>
      <c r="E6192" s="519">
        <v>1</v>
      </c>
      <c r="F6192" s="519">
        <v>4000</v>
      </c>
      <c r="G6192" s="519">
        <v>60</v>
      </c>
      <c r="H6192" s="518"/>
      <c r="I6192" s="518"/>
      <c r="J6192" s="524"/>
    </row>
    <row r="6193" spans="1:10" x14ac:dyDescent="0.25">
      <c r="A6193" s="517" t="s">
        <v>1343</v>
      </c>
      <c r="B6193" s="519">
        <v>1</v>
      </c>
      <c r="C6193" s="519">
        <v>14800</v>
      </c>
      <c r="D6193" s="519"/>
      <c r="E6193" s="519">
        <v>1</v>
      </c>
      <c r="F6193" s="519">
        <v>4000</v>
      </c>
      <c r="G6193" s="519">
        <v>60</v>
      </c>
      <c r="H6193" s="518"/>
      <c r="I6193" s="518"/>
      <c r="J6193" s="524"/>
    </row>
    <row r="6194" spans="1:10" x14ac:dyDescent="0.25">
      <c r="A6194" s="517" t="s">
        <v>2371</v>
      </c>
      <c r="B6194" s="519">
        <v>1</v>
      </c>
      <c r="C6194" s="519">
        <v>25000</v>
      </c>
      <c r="D6194" s="519"/>
      <c r="E6194" s="519"/>
      <c r="F6194" s="519"/>
      <c r="G6194" s="519"/>
      <c r="H6194" s="518"/>
      <c r="I6194" s="518"/>
      <c r="J6194" s="524" t="s">
        <v>2372</v>
      </c>
    </row>
    <row r="6195" spans="1:10" x14ac:dyDescent="0.25">
      <c r="A6195" s="517" t="s">
        <v>1404</v>
      </c>
      <c r="B6195" s="519">
        <v>1</v>
      </c>
      <c r="C6195" s="519">
        <v>18000</v>
      </c>
      <c r="D6195" s="519"/>
      <c r="E6195" s="519">
        <v>1</v>
      </c>
      <c r="F6195" s="519">
        <v>6000</v>
      </c>
      <c r="G6195" s="519">
        <v>100</v>
      </c>
      <c r="H6195" s="494"/>
      <c r="I6195" s="494"/>
      <c r="J6195" s="524"/>
    </row>
    <row r="6196" spans="1:10" x14ac:dyDescent="0.25">
      <c r="A6196" s="517" t="s">
        <v>1200</v>
      </c>
      <c r="B6196" s="519">
        <v>1</v>
      </c>
      <c r="C6196" s="519"/>
      <c r="D6196" s="519">
        <v>15000</v>
      </c>
      <c r="E6196" s="519"/>
      <c r="F6196" s="519"/>
      <c r="G6196" s="519"/>
      <c r="H6196" s="494"/>
      <c r="I6196" s="494"/>
      <c r="J6196" s="524" t="s">
        <v>1157</v>
      </c>
    </row>
    <row r="6197" spans="1:10" x14ac:dyDescent="0.25">
      <c r="A6197" s="517" t="s">
        <v>2373</v>
      </c>
      <c r="B6197" s="28">
        <v>1</v>
      </c>
      <c r="C6197" s="28">
        <v>21500</v>
      </c>
      <c r="D6197" s="28"/>
      <c r="E6197" s="28">
        <v>1</v>
      </c>
      <c r="F6197" s="28">
        <v>5000</v>
      </c>
      <c r="G6197" s="28">
        <v>75</v>
      </c>
      <c r="H6197" s="494"/>
      <c r="I6197" s="494"/>
      <c r="J6197" s="524"/>
    </row>
    <row r="6198" spans="1:10" x14ac:dyDescent="0.25">
      <c r="A6198" s="99" t="s">
        <v>1107</v>
      </c>
      <c r="B6198" s="116">
        <v>1</v>
      </c>
      <c r="C6198" s="116"/>
      <c r="D6198" s="28">
        <v>16000</v>
      </c>
      <c r="E6198" s="116">
        <v>1</v>
      </c>
      <c r="F6198" s="116">
        <v>4000</v>
      </c>
      <c r="G6198" s="116">
        <v>60</v>
      </c>
      <c r="H6198" s="494"/>
      <c r="I6198" s="494"/>
      <c r="J6198" s="524" t="s">
        <v>1157</v>
      </c>
    </row>
    <row r="6199" spans="1:10" x14ac:dyDescent="0.25">
      <c r="A6199" s="99" t="s">
        <v>1301</v>
      </c>
      <c r="B6199" s="116">
        <v>1</v>
      </c>
      <c r="C6199" s="116">
        <v>35000</v>
      </c>
      <c r="D6199" s="28"/>
      <c r="E6199" s="116"/>
      <c r="F6199" s="116"/>
      <c r="G6199" s="116"/>
      <c r="H6199" s="494"/>
      <c r="I6199" s="494"/>
      <c r="J6199" s="524"/>
    </row>
    <row r="6200" spans="1:10" x14ac:dyDescent="0.25">
      <c r="A6200" s="99" t="s">
        <v>1343</v>
      </c>
      <c r="B6200" s="116">
        <v>1</v>
      </c>
      <c r="C6200" s="116"/>
      <c r="D6200" s="28">
        <v>20000</v>
      </c>
      <c r="E6200" s="116"/>
      <c r="F6200" s="116"/>
      <c r="G6200" s="116"/>
      <c r="H6200" s="494"/>
      <c r="I6200" s="494"/>
      <c r="J6200" s="524" t="s">
        <v>1088</v>
      </c>
    </row>
    <row r="6201" spans="1:10" x14ac:dyDescent="0.25">
      <c r="A6201" s="99" t="s">
        <v>1200</v>
      </c>
      <c r="B6201" s="116">
        <v>1</v>
      </c>
      <c r="C6201" s="116">
        <v>11000</v>
      </c>
      <c r="D6201" s="28"/>
      <c r="E6201" s="116">
        <v>1</v>
      </c>
      <c r="F6201" s="116">
        <v>4000</v>
      </c>
      <c r="G6201" s="116">
        <v>60</v>
      </c>
      <c r="H6201" s="494"/>
      <c r="I6201" s="494"/>
      <c r="J6201" s="524"/>
    </row>
    <row r="6202" spans="1:10" x14ac:dyDescent="0.25">
      <c r="A6202" s="99" t="s">
        <v>1504</v>
      </c>
      <c r="B6202" s="116">
        <v>1</v>
      </c>
      <c r="C6202" s="116"/>
      <c r="D6202" s="28">
        <v>20000</v>
      </c>
      <c r="E6202" s="116">
        <v>1</v>
      </c>
      <c r="F6202" s="116">
        <v>5000</v>
      </c>
      <c r="G6202" s="116">
        <v>75</v>
      </c>
      <c r="H6202" s="494"/>
      <c r="I6202" s="494"/>
      <c r="J6202" s="524" t="s">
        <v>1157</v>
      </c>
    </row>
    <row r="6203" spans="1:10" x14ac:dyDescent="0.25">
      <c r="A6203" s="99" t="s">
        <v>1343</v>
      </c>
      <c r="B6203" s="116">
        <v>1</v>
      </c>
      <c r="C6203" s="116">
        <v>13800</v>
      </c>
      <c r="D6203" s="28"/>
      <c r="E6203" s="116">
        <v>1</v>
      </c>
      <c r="F6203" s="116">
        <v>5000</v>
      </c>
      <c r="G6203" s="116">
        <v>70</v>
      </c>
      <c r="H6203" s="494"/>
      <c r="I6203" s="494"/>
      <c r="J6203" s="524"/>
    </row>
    <row r="6204" spans="1:10" x14ac:dyDescent="0.25">
      <c r="A6204" s="99" t="s">
        <v>2374</v>
      </c>
      <c r="B6204" s="116">
        <v>1</v>
      </c>
      <c r="C6204" s="116"/>
      <c r="D6204" s="28">
        <v>1200</v>
      </c>
      <c r="E6204" s="116"/>
      <c r="F6204" s="116"/>
      <c r="G6204" s="116"/>
      <c r="H6204" s="494"/>
      <c r="I6204" s="494"/>
      <c r="J6204" s="524" t="s">
        <v>1157</v>
      </c>
    </row>
    <row r="6205" spans="1:10" x14ac:dyDescent="0.25">
      <c r="A6205" s="99"/>
      <c r="B6205" s="116"/>
      <c r="C6205" s="116"/>
      <c r="D6205" s="28"/>
      <c r="E6205" s="116"/>
      <c r="F6205" s="116"/>
      <c r="G6205" s="116"/>
      <c r="H6205" s="494"/>
      <c r="I6205" s="494"/>
      <c r="J6205" s="524"/>
    </row>
    <row r="6206" spans="1:10" x14ac:dyDescent="0.25">
      <c r="A6206" s="53" t="s">
        <v>2048</v>
      </c>
      <c r="B6206" s="198">
        <v>21</v>
      </c>
      <c r="C6206" s="198">
        <v>275400</v>
      </c>
      <c r="D6206" s="198">
        <v>122000</v>
      </c>
      <c r="E6206" s="198">
        <v>16</v>
      </c>
      <c r="F6206" s="198">
        <v>72000</v>
      </c>
      <c r="G6206" s="198"/>
      <c r="H6206" s="197">
        <v>2</v>
      </c>
      <c r="I6206" s="213"/>
      <c r="J6206" s="524">
        <v>11100</v>
      </c>
    </row>
    <row r="6207" spans="1:10" x14ac:dyDescent="0.25">
      <c r="A6207" s="492"/>
      <c r="B6207" s="365"/>
      <c r="C6207" s="365"/>
    </row>
    <row r="6208" spans="1:10" x14ac:dyDescent="0.25">
      <c r="B6208" s="365"/>
      <c r="C6208" s="365"/>
    </row>
    <row r="6209" spans="1:10" x14ac:dyDescent="0.25">
      <c r="B6209" s="493"/>
      <c r="C6209" s="493"/>
    </row>
    <row r="6210" spans="1:10" x14ac:dyDescent="0.25">
      <c r="G6210" s="558" t="s">
        <v>2278</v>
      </c>
    </row>
    <row r="6216" spans="1:10" x14ac:dyDescent="0.25">
      <c r="A6216" s="2204" t="s">
        <v>2375</v>
      </c>
      <c r="B6216" s="2204"/>
      <c r="C6216" s="2204"/>
      <c r="D6216" s="2204"/>
      <c r="E6216" s="2204"/>
      <c r="F6216" s="2204"/>
      <c r="G6216" s="2204"/>
      <c r="H6216" s="2204"/>
      <c r="I6216" s="2204"/>
      <c r="J6216" s="2204"/>
    </row>
    <row r="6217" spans="1:10" ht="30" x14ac:dyDescent="0.25">
      <c r="A6217" s="198" t="s">
        <v>14</v>
      </c>
      <c r="B6217" s="198" t="s">
        <v>5</v>
      </c>
      <c r="C6217" s="198" t="s">
        <v>10</v>
      </c>
      <c r="D6217" s="198" t="s">
        <v>11</v>
      </c>
      <c r="E6217" s="198" t="s">
        <v>753</v>
      </c>
      <c r="F6217" s="198" t="s">
        <v>27</v>
      </c>
      <c r="G6217" s="198" t="s">
        <v>2013</v>
      </c>
      <c r="H6217" s="140" t="s">
        <v>33</v>
      </c>
      <c r="I6217" s="140" t="s">
        <v>2016</v>
      </c>
      <c r="J6217" s="198" t="s">
        <v>32</v>
      </c>
    </row>
    <row r="6218" spans="1:10" x14ac:dyDescent="0.25">
      <c r="A6218" s="517" t="s">
        <v>1200</v>
      </c>
      <c r="B6218" s="519">
        <v>1</v>
      </c>
      <c r="C6218" s="519">
        <v>11000</v>
      </c>
      <c r="D6218" s="519"/>
      <c r="E6218" s="519">
        <v>1</v>
      </c>
      <c r="F6218" s="519">
        <v>4000</v>
      </c>
      <c r="G6218" s="519">
        <v>60</v>
      </c>
      <c r="H6218" s="518">
        <v>1</v>
      </c>
      <c r="I6218" s="518">
        <v>70</v>
      </c>
      <c r="J6218" s="524" t="s">
        <v>2273</v>
      </c>
    </row>
    <row r="6219" spans="1:10" x14ac:dyDescent="0.25">
      <c r="A6219" s="517" t="s">
        <v>1301</v>
      </c>
      <c r="B6219" s="519">
        <v>1</v>
      </c>
      <c r="C6219" s="519"/>
      <c r="D6219" s="519">
        <v>30000</v>
      </c>
      <c r="E6219" s="519">
        <v>1</v>
      </c>
      <c r="F6219" s="519">
        <v>5000</v>
      </c>
      <c r="G6219" s="519">
        <v>70</v>
      </c>
      <c r="H6219" s="518"/>
      <c r="I6219" s="518"/>
      <c r="J6219" s="524" t="s">
        <v>1088</v>
      </c>
    </row>
    <row r="6220" spans="1:10" x14ac:dyDescent="0.25">
      <c r="A6220" s="517" t="s">
        <v>1635</v>
      </c>
      <c r="B6220" s="519">
        <v>1</v>
      </c>
      <c r="C6220" s="519">
        <v>12100</v>
      </c>
      <c r="D6220" s="519"/>
      <c r="E6220" s="519">
        <v>1</v>
      </c>
      <c r="F6220" s="519">
        <v>4000</v>
      </c>
      <c r="G6220" s="519">
        <v>60</v>
      </c>
      <c r="H6220" s="518" t="s">
        <v>109</v>
      </c>
      <c r="I6220" s="518"/>
      <c r="J6220" s="524" t="s">
        <v>2319</v>
      </c>
    </row>
    <row r="6221" spans="1:10" x14ac:dyDescent="0.25">
      <c r="A6221" s="517" t="s">
        <v>1196</v>
      </c>
      <c r="B6221" s="519">
        <v>1</v>
      </c>
      <c r="C6221" s="519">
        <v>12100</v>
      </c>
      <c r="D6221" s="519"/>
      <c r="E6221" s="519">
        <v>1</v>
      </c>
      <c r="F6221" s="519">
        <v>4000</v>
      </c>
      <c r="G6221" s="519">
        <v>60</v>
      </c>
      <c r="H6221" s="518"/>
      <c r="I6221" s="518"/>
      <c r="J6221" s="524"/>
    </row>
    <row r="6222" spans="1:10" x14ac:dyDescent="0.25">
      <c r="A6222" s="517" t="s">
        <v>1424</v>
      </c>
      <c r="B6222" s="519">
        <v>1</v>
      </c>
      <c r="C6222" s="519">
        <v>27000</v>
      </c>
      <c r="D6222" s="519"/>
      <c r="E6222" s="519">
        <v>1</v>
      </c>
      <c r="F6222" s="519">
        <v>5000</v>
      </c>
      <c r="G6222" s="519">
        <v>70</v>
      </c>
      <c r="H6222" s="518"/>
      <c r="I6222" s="518"/>
      <c r="J6222" s="524"/>
    </row>
    <row r="6223" spans="1:10" x14ac:dyDescent="0.25">
      <c r="A6223" s="517" t="s">
        <v>1796</v>
      </c>
      <c r="B6223" s="519">
        <v>1</v>
      </c>
      <c r="C6223" s="519">
        <v>12000</v>
      </c>
      <c r="D6223" s="519"/>
      <c r="E6223" s="519">
        <v>1</v>
      </c>
      <c r="F6223" s="519">
        <v>4000</v>
      </c>
      <c r="G6223" s="519">
        <v>60</v>
      </c>
      <c r="H6223" s="518"/>
      <c r="I6223" s="518"/>
      <c r="J6223" s="524"/>
    </row>
    <row r="6224" spans="1:10" x14ac:dyDescent="0.25">
      <c r="A6224" s="517" t="s">
        <v>2376</v>
      </c>
      <c r="B6224" s="519">
        <v>1</v>
      </c>
      <c r="C6224" s="519">
        <v>21000</v>
      </c>
      <c r="D6224" s="519"/>
      <c r="E6224" s="519"/>
      <c r="F6224" s="519"/>
      <c r="G6224" s="519"/>
      <c r="H6224" s="518"/>
      <c r="I6224" s="518"/>
      <c r="J6224" s="524"/>
    </row>
    <row r="6225" spans="1:10" x14ac:dyDescent="0.25">
      <c r="A6225" s="517" t="s">
        <v>1917</v>
      </c>
      <c r="B6225" s="519">
        <v>1</v>
      </c>
      <c r="C6225" s="519"/>
      <c r="D6225" s="519">
        <v>19000</v>
      </c>
      <c r="E6225" s="519"/>
      <c r="F6225" s="519"/>
      <c r="G6225" s="519"/>
      <c r="H6225" s="518"/>
      <c r="I6225" s="518"/>
      <c r="J6225" s="524" t="s">
        <v>1157</v>
      </c>
    </row>
    <row r="6226" spans="1:10" x14ac:dyDescent="0.25">
      <c r="A6226" s="517" t="s">
        <v>1343</v>
      </c>
      <c r="B6226" s="519">
        <v>1</v>
      </c>
      <c r="C6226" s="519">
        <v>18800</v>
      </c>
      <c r="D6226" s="519"/>
      <c r="E6226" s="519"/>
      <c r="F6226" s="519"/>
      <c r="G6226" s="519"/>
      <c r="H6226" s="518"/>
      <c r="I6226" s="518"/>
      <c r="J6226" s="524"/>
    </row>
    <row r="6227" spans="1:10" x14ac:dyDescent="0.25">
      <c r="A6227" s="517" t="s">
        <v>1469</v>
      </c>
      <c r="B6227" s="519">
        <v>1</v>
      </c>
      <c r="C6227" s="519">
        <v>22000</v>
      </c>
      <c r="D6227" s="519"/>
      <c r="E6227" s="519"/>
      <c r="F6227" s="519"/>
      <c r="G6227" s="519"/>
      <c r="H6227" s="518"/>
      <c r="I6227" s="518"/>
      <c r="J6227" s="524"/>
    </row>
    <row r="6228" spans="1:10" x14ac:dyDescent="0.25">
      <c r="A6228" s="517"/>
      <c r="B6228" s="519"/>
      <c r="C6228" s="519"/>
      <c r="D6228" s="519"/>
      <c r="E6228" s="519"/>
      <c r="F6228" s="519"/>
      <c r="G6228" s="519"/>
      <c r="H6228" s="518"/>
      <c r="I6228" s="518"/>
      <c r="J6228" s="524"/>
    </row>
    <row r="6229" spans="1:10" x14ac:dyDescent="0.25">
      <c r="A6229" s="53" t="s">
        <v>2048</v>
      </c>
      <c r="B6229" s="198">
        <v>10</v>
      </c>
      <c r="C6229" s="198">
        <v>136000</v>
      </c>
      <c r="D6229" s="198">
        <v>49000</v>
      </c>
      <c r="E6229" s="198">
        <v>6</v>
      </c>
      <c r="F6229" s="198">
        <v>26000</v>
      </c>
      <c r="G6229" s="198"/>
      <c r="H6229" s="197">
        <v>1</v>
      </c>
      <c r="I6229" s="213"/>
      <c r="J6229" s="524">
        <v>7100</v>
      </c>
    </row>
    <row r="6230" spans="1:10" x14ac:dyDescent="0.25">
      <c r="A6230" s="492"/>
      <c r="B6230" s="365"/>
      <c r="C6230" s="365"/>
    </row>
    <row r="6231" spans="1:10" x14ac:dyDescent="0.25">
      <c r="B6231" s="365"/>
      <c r="C6231" s="365"/>
    </row>
    <row r="6232" spans="1:10" x14ac:dyDescent="0.25">
      <c r="B6232" s="493"/>
      <c r="C6232" s="493"/>
    </row>
    <row r="6233" spans="1:10" x14ac:dyDescent="0.25">
      <c r="G6233" s="558" t="s">
        <v>2278</v>
      </c>
    </row>
    <row r="6238" spans="1:10" x14ac:dyDescent="0.25">
      <c r="A6238" s="2204" t="s">
        <v>2381</v>
      </c>
      <c r="B6238" s="2204"/>
      <c r="C6238" s="2204"/>
      <c r="D6238" s="2204"/>
      <c r="E6238" s="2204"/>
      <c r="F6238" s="2204"/>
      <c r="G6238" s="2204"/>
      <c r="H6238" s="2204"/>
      <c r="I6238" s="2204"/>
      <c r="J6238" s="2204"/>
    </row>
    <row r="6239" spans="1:10" ht="30" x14ac:dyDescent="0.25">
      <c r="A6239" s="198" t="s">
        <v>14</v>
      </c>
      <c r="B6239" s="198" t="s">
        <v>5</v>
      </c>
      <c r="C6239" s="198" t="s">
        <v>10</v>
      </c>
      <c r="D6239" s="198" t="s">
        <v>11</v>
      </c>
      <c r="E6239" s="198" t="s">
        <v>753</v>
      </c>
      <c r="F6239" s="198" t="s">
        <v>27</v>
      </c>
      <c r="G6239" s="198" t="s">
        <v>2013</v>
      </c>
      <c r="H6239" s="140" t="s">
        <v>33</v>
      </c>
      <c r="I6239" s="140" t="s">
        <v>2016</v>
      </c>
      <c r="J6239" s="198" t="s">
        <v>32</v>
      </c>
    </row>
    <row r="6240" spans="1:10" x14ac:dyDescent="0.25">
      <c r="A6240" s="517" t="s">
        <v>1933</v>
      </c>
      <c r="B6240" s="519">
        <v>1</v>
      </c>
      <c r="C6240" s="519">
        <v>37500</v>
      </c>
      <c r="D6240" s="519"/>
      <c r="E6240" s="519">
        <v>1</v>
      </c>
      <c r="F6240" s="519">
        <v>5000</v>
      </c>
      <c r="G6240" s="519">
        <v>70</v>
      </c>
      <c r="H6240" s="518">
        <v>1</v>
      </c>
      <c r="I6240" s="518">
        <v>70</v>
      </c>
      <c r="J6240" s="524" t="s">
        <v>2273</v>
      </c>
    </row>
    <row r="6241" spans="1:10" x14ac:dyDescent="0.25">
      <c r="A6241" s="517" t="s">
        <v>1490</v>
      </c>
      <c r="B6241" s="519">
        <v>1</v>
      </c>
      <c r="C6241" s="519">
        <v>28000</v>
      </c>
      <c r="D6241" s="519"/>
      <c r="E6241" s="519"/>
      <c r="F6241" s="519"/>
      <c r="G6241" s="519"/>
      <c r="H6241" s="518"/>
      <c r="I6241" s="518"/>
      <c r="J6241" s="524" t="s">
        <v>1389</v>
      </c>
    </row>
    <row r="6242" spans="1:10" x14ac:dyDescent="0.25">
      <c r="A6242" s="517" t="s">
        <v>1123</v>
      </c>
      <c r="B6242" s="519">
        <v>1</v>
      </c>
      <c r="C6242" s="519"/>
      <c r="D6242" s="519"/>
      <c r="E6242" s="519"/>
      <c r="F6242" s="519"/>
      <c r="G6242" s="519"/>
      <c r="H6242" s="518"/>
      <c r="I6242" s="518"/>
      <c r="J6242" s="524" t="s">
        <v>2147</v>
      </c>
    </row>
    <row r="6243" spans="1:10" x14ac:dyDescent="0.25">
      <c r="A6243" s="517" t="s">
        <v>1406</v>
      </c>
      <c r="B6243" s="519">
        <v>1</v>
      </c>
      <c r="C6243" s="519">
        <v>16900</v>
      </c>
      <c r="D6243" s="519"/>
      <c r="E6243" s="519">
        <v>1</v>
      </c>
      <c r="F6243" s="519">
        <v>4000</v>
      </c>
      <c r="G6243" s="519">
        <v>60</v>
      </c>
      <c r="H6243" s="518">
        <v>1</v>
      </c>
      <c r="I6243" s="518">
        <v>70</v>
      </c>
      <c r="J6243" s="524" t="s">
        <v>2273</v>
      </c>
    </row>
    <row r="6244" spans="1:10" x14ac:dyDescent="0.25">
      <c r="A6244" s="517" t="s">
        <v>1301</v>
      </c>
      <c r="B6244" s="519">
        <v>1</v>
      </c>
      <c r="C6244" s="519">
        <v>29000</v>
      </c>
      <c r="D6244" s="519"/>
      <c r="E6244" s="519">
        <v>1</v>
      </c>
      <c r="F6244" s="519">
        <v>6000</v>
      </c>
      <c r="G6244" s="519">
        <v>100</v>
      </c>
      <c r="H6244" s="518">
        <v>1</v>
      </c>
      <c r="I6244" s="518">
        <v>100</v>
      </c>
      <c r="J6244" s="524" t="s">
        <v>2271</v>
      </c>
    </row>
    <row r="6245" spans="1:10" x14ac:dyDescent="0.25">
      <c r="A6245" s="517" t="s">
        <v>2062</v>
      </c>
      <c r="B6245" s="519">
        <v>1</v>
      </c>
      <c r="C6245" s="519"/>
      <c r="D6245" s="519">
        <v>23000</v>
      </c>
      <c r="E6245" s="519"/>
      <c r="F6245" s="519"/>
      <c r="G6245" s="519"/>
      <c r="H6245" s="518"/>
      <c r="I6245" s="518"/>
      <c r="J6245" s="524" t="s">
        <v>1157</v>
      </c>
    </row>
    <row r="6246" spans="1:10" x14ac:dyDescent="0.25">
      <c r="A6246" s="517" t="s">
        <v>1712</v>
      </c>
      <c r="B6246" s="519">
        <v>2</v>
      </c>
      <c r="C6246" s="519"/>
      <c r="D6246" s="519">
        <v>102000</v>
      </c>
      <c r="E6246" s="519"/>
      <c r="F6246" s="519"/>
      <c r="G6246" s="519"/>
      <c r="H6246" s="518"/>
      <c r="I6246" s="518"/>
      <c r="J6246" s="524" t="s">
        <v>2377</v>
      </c>
    </row>
    <row r="6247" spans="1:10" x14ac:dyDescent="0.25">
      <c r="A6247" s="517" t="s">
        <v>1139</v>
      </c>
      <c r="B6247" s="519">
        <v>2</v>
      </c>
      <c r="C6247" s="519"/>
      <c r="D6247" s="519">
        <v>76000</v>
      </c>
      <c r="E6247" s="519"/>
      <c r="F6247" s="519"/>
      <c r="G6247" s="519"/>
      <c r="H6247" s="518"/>
      <c r="I6247" s="518"/>
      <c r="J6247" s="524" t="s">
        <v>2377</v>
      </c>
    </row>
    <row r="6248" spans="1:10" x14ac:dyDescent="0.25">
      <c r="A6248" s="517" t="s">
        <v>1621</v>
      </c>
      <c r="B6248" s="519">
        <v>1</v>
      </c>
      <c r="C6248" s="519">
        <v>23500</v>
      </c>
      <c r="D6248" s="519"/>
      <c r="E6248" s="519">
        <v>1</v>
      </c>
      <c r="F6248" s="519">
        <v>4000</v>
      </c>
      <c r="G6248" s="519">
        <v>60</v>
      </c>
      <c r="H6248" s="518"/>
      <c r="I6248" s="518"/>
      <c r="J6248" s="524" t="s">
        <v>2378</v>
      </c>
    </row>
    <row r="6249" spans="1:10" x14ac:dyDescent="0.25">
      <c r="A6249" s="517" t="s">
        <v>2160</v>
      </c>
      <c r="B6249" s="519">
        <v>1</v>
      </c>
      <c r="C6249" s="519"/>
      <c r="D6249" s="519">
        <v>30000</v>
      </c>
      <c r="E6249" s="519"/>
      <c r="F6249" s="519"/>
      <c r="G6249" s="519"/>
      <c r="H6249" s="518"/>
      <c r="I6249" s="518"/>
      <c r="J6249" s="524" t="s">
        <v>1088</v>
      </c>
    </row>
    <row r="6250" spans="1:10" x14ac:dyDescent="0.25">
      <c r="A6250" s="517" t="s">
        <v>1615</v>
      </c>
      <c r="B6250" s="519">
        <v>1</v>
      </c>
      <c r="C6250" s="519"/>
      <c r="D6250" s="519">
        <v>20000</v>
      </c>
      <c r="E6250" s="519"/>
      <c r="F6250" s="519"/>
      <c r="G6250" s="519"/>
      <c r="H6250" s="518"/>
      <c r="I6250" s="518"/>
      <c r="J6250" s="524" t="s">
        <v>1088</v>
      </c>
    </row>
    <row r="6251" spans="1:10" x14ac:dyDescent="0.25">
      <c r="A6251" s="517" t="s">
        <v>2160</v>
      </c>
      <c r="B6251" s="519">
        <v>1</v>
      </c>
      <c r="C6251" s="519">
        <v>25000</v>
      </c>
      <c r="D6251" s="519"/>
      <c r="E6251" s="519">
        <v>1</v>
      </c>
      <c r="F6251" s="519">
        <v>5000</v>
      </c>
      <c r="G6251" s="519">
        <v>70</v>
      </c>
      <c r="H6251" s="518" t="s">
        <v>109</v>
      </c>
      <c r="I6251" s="518"/>
      <c r="J6251" s="524" t="s">
        <v>2382</v>
      </c>
    </row>
    <row r="6252" spans="1:10" x14ac:dyDescent="0.25">
      <c r="A6252" s="517" t="s">
        <v>2109</v>
      </c>
      <c r="B6252" s="519">
        <v>1</v>
      </c>
      <c r="C6252" s="519"/>
      <c r="D6252" s="519">
        <v>11000</v>
      </c>
      <c r="E6252" s="519">
        <v>1</v>
      </c>
      <c r="F6252" s="519">
        <v>4000</v>
      </c>
      <c r="G6252" s="519">
        <v>60</v>
      </c>
      <c r="H6252" s="494"/>
      <c r="I6252" s="494"/>
      <c r="J6252" s="524" t="s">
        <v>1088</v>
      </c>
    </row>
    <row r="6253" spans="1:10" ht="30" x14ac:dyDescent="0.25">
      <c r="A6253" s="517" t="s">
        <v>1541</v>
      </c>
      <c r="B6253" s="519">
        <v>1</v>
      </c>
      <c r="C6253" s="519">
        <v>58000</v>
      </c>
      <c r="D6253" s="519"/>
      <c r="E6253" s="519"/>
      <c r="F6253" s="519"/>
      <c r="G6253" s="519"/>
      <c r="H6253" s="494" t="s">
        <v>2383</v>
      </c>
      <c r="I6253" s="494"/>
      <c r="J6253" s="524" t="s">
        <v>2384</v>
      </c>
    </row>
    <row r="6254" spans="1:10" x14ac:dyDescent="0.25">
      <c r="A6254" s="517" t="s">
        <v>1621</v>
      </c>
      <c r="B6254" s="519">
        <v>1</v>
      </c>
      <c r="C6254" s="519">
        <v>28500</v>
      </c>
      <c r="D6254" s="519"/>
      <c r="E6254" s="519"/>
      <c r="F6254" s="519"/>
      <c r="G6254" s="519"/>
      <c r="H6254" s="494"/>
      <c r="I6254" s="494"/>
      <c r="J6254" s="524"/>
    </row>
    <row r="6255" spans="1:10" x14ac:dyDescent="0.25">
      <c r="A6255" s="517" t="s">
        <v>2160</v>
      </c>
      <c r="B6255" s="519">
        <v>1</v>
      </c>
      <c r="C6255" s="519">
        <v>25000</v>
      </c>
      <c r="D6255" s="519"/>
      <c r="E6255" s="519">
        <v>1</v>
      </c>
      <c r="F6255" s="519">
        <v>5000</v>
      </c>
      <c r="G6255" s="519">
        <v>70</v>
      </c>
      <c r="H6255" s="494"/>
      <c r="I6255" s="494"/>
      <c r="J6255" s="524"/>
    </row>
    <row r="6256" spans="1:10" x14ac:dyDescent="0.25">
      <c r="A6256" s="517" t="s">
        <v>1762</v>
      </c>
      <c r="B6256" s="519">
        <v>1</v>
      </c>
      <c r="C6256" s="519">
        <v>41500</v>
      </c>
      <c r="D6256" s="519"/>
      <c r="E6256" s="519">
        <v>1</v>
      </c>
      <c r="F6256" s="519">
        <v>5000</v>
      </c>
      <c r="G6256" s="519">
        <v>75</v>
      </c>
      <c r="H6256" s="494"/>
      <c r="I6256" s="494"/>
      <c r="J6256" s="524"/>
    </row>
    <row r="6257" spans="1:10" x14ac:dyDescent="0.25">
      <c r="A6257" s="517" t="s">
        <v>1098</v>
      </c>
      <c r="B6257" s="519">
        <v>1</v>
      </c>
      <c r="C6257" s="519">
        <v>19000</v>
      </c>
      <c r="D6257" s="519"/>
      <c r="E6257" s="519"/>
      <c r="F6257" s="519"/>
      <c r="G6257" s="519"/>
      <c r="H6257" s="494"/>
      <c r="I6257" s="494"/>
      <c r="J6257" s="524"/>
    </row>
    <row r="6258" spans="1:10" x14ac:dyDescent="0.25">
      <c r="A6258" s="517" t="s">
        <v>1343</v>
      </c>
      <c r="B6258" s="519">
        <v>1</v>
      </c>
      <c r="C6258" s="519">
        <v>14800</v>
      </c>
      <c r="D6258" s="519"/>
      <c r="E6258" s="519">
        <v>1</v>
      </c>
      <c r="F6258" s="519">
        <v>4000</v>
      </c>
      <c r="G6258" s="519">
        <v>60</v>
      </c>
      <c r="H6258" s="494"/>
      <c r="I6258" s="494"/>
      <c r="J6258" s="524"/>
    </row>
    <row r="6259" spans="1:10" x14ac:dyDescent="0.25">
      <c r="A6259" s="517" t="s">
        <v>2379</v>
      </c>
      <c r="B6259" s="519">
        <v>8</v>
      </c>
      <c r="C6259" s="519"/>
      <c r="D6259" s="519">
        <v>116000</v>
      </c>
      <c r="E6259" s="519"/>
      <c r="F6259" s="519"/>
      <c r="G6259" s="519"/>
      <c r="H6259" s="494"/>
      <c r="I6259" s="494"/>
      <c r="J6259" s="524" t="s">
        <v>2380</v>
      </c>
    </row>
    <row r="6260" spans="1:10" x14ac:dyDescent="0.25">
      <c r="A6260" s="517" t="s">
        <v>1446</v>
      </c>
      <c r="B6260" s="519">
        <v>1</v>
      </c>
      <c r="C6260" s="519">
        <v>15000</v>
      </c>
      <c r="D6260" s="519"/>
      <c r="E6260" s="519">
        <v>1</v>
      </c>
      <c r="F6260" s="519">
        <v>5000</v>
      </c>
      <c r="G6260" s="519">
        <v>70</v>
      </c>
      <c r="H6260" s="494"/>
      <c r="I6260" s="494"/>
      <c r="J6260" s="524"/>
    </row>
    <row r="6261" spans="1:10" x14ac:dyDescent="0.25">
      <c r="A6261" s="517" t="s">
        <v>2351</v>
      </c>
      <c r="B6261" s="519">
        <v>1</v>
      </c>
      <c r="C6261" s="519">
        <v>19000</v>
      </c>
      <c r="D6261" s="519"/>
      <c r="E6261" s="519">
        <v>1</v>
      </c>
      <c r="F6261" s="519">
        <v>3000</v>
      </c>
      <c r="G6261" s="519">
        <v>45</v>
      </c>
      <c r="H6261" s="494"/>
      <c r="I6261" s="494"/>
      <c r="J6261" s="524"/>
    </row>
    <row r="6262" spans="1:10" x14ac:dyDescent="0.25">
      <c r="A6262" s="517" t="s">
        <v>2061</v>
      </c>
      <c r="B6262" s="28">
        <v>1</v>
      </c>
      <c r="C6262" s="28">
        <v>16000</v>
      </c>
      <c r="D6262" s="28"/>
      <c r="E6262" s="28">
        <v>1</v>
      </c>
      <c r="F6262" s="28">
        <v>6000</v>
      </c>
      <c r="G6262" s="28">
        <v>100</v>
      </c>
      <c r="H6262" s="494"/>
      <c r="I6262" s="494"/>
      <c r="J6262" s="524"/>
    </row>
    <row r="6263" spans="1:10" x14ac:dyDescent="0.25">
      <c r="A6263" s="99" t="s">
        <v>1621</v>
      </c>
      <c r="B6263" s="116">
        <v>1</v>
      </c>
      <c r="C6263" s="116">
        <v>24000</v>
      </c>
      <c r="D6263" s="28"/>
      <c r="E6263" s="116">
        <v>1</v>
      </c>
      <c r="F6263" s="116">
        <v>4500</v>
      </c>
      <c r="G6263" s="116">
        <v>68</v>
      </c>
      <c r="H6263" s="494"/>
      <c r="I6263" s="494"/>
      <c r="J6263" s="524"/>
    </row>
    <row r="6264" spans="1:10" x14ac:dyDescent="0.25">
      <c r="A6264" s="99" t="s">
        <v>1343</v>
      </c>
      <c r="B6264" s="116">
        <v>1</v>
      </c>
      <c r="C6264" s="116">
        <v>14800</v>
      </c>
      <c r="D6264" s="28"/>
      <c r="E6264" s="116">
        <v>1</v>
      </c>
      <c r="F6264" s="116">
        <v>4000</v>
      </c>
      <c r="G6264" s="116">
        <v>60</v>
      </c>
      <c r="H6264" s="494"/>
      <c r="I6264" s="494"/>
      <c r="J6264" s="524"/>
    </row>
    <row r="6265" spans="1:10" x14ac:dyDescent="0.25">
      <c r="A6265" s="99"/>
      <c r="B6265" s="116"/>
      <c r="C6265" s="116"/>
      <c r="D6265" s="28"/>
      <c r="E6265" s="116"/>
      <c r="F6265" s="116"/>
      <c r="G6265" s="116"/>
      <c r="H6265" s="494"/>
      <c r="I6265" s="494"/>
      <c r="J6265" s="524"/>
    </row>
    <row r="6266" spans="1:10" x14ac:dyDescent="0.25">
      <c r="A6266" s="53" t="s">
        <v>2048</v>
      </c>
      <c r="B6266" s="198">
        <v>24</v>
      </c>
      <c r="C6266" s="198">
        <v>435500</v>
      </c>
      <c r="D6266" s="198">
        <v>378000</v>
      </c>
      <c r="E6266" s="198">
        <v>14</v>
      </c>
      <c r="F6266" s="198">
        <v>64500</v>
      </c>
      <c r="G6266" s="198"/>
      <c r="H6266" s="197">
        <v>3</v>
      </c>
      <c r="I6266" s="213"/>
      <c r="J6266" s="524">
        <v>26500</v>
      </c>
    </row>
    <row r="6267" spans="1:10" x14ac:dyDescent="0.25">
      <c r="A6267" s="492"/>
      <c r="B6267" s="365"/>
      <c r="C6267" s="365"/>
    </row>
    <row r="6268" spans="1:10" x14ac:dyDescent="0.25">
      <c r="B6268" s="365"/>
      <c r="C6268" s="365"/>
    </row>
    <row r="6269" spans="1:10" x14ac:dyDescent="0.25">
      <c r="B6269" s="493"/>
      <c r="C6269" s="493"/>
    </row>
    <row r="6270" spans="1:10" x14ac:dyDescent="0.25">
      <c r="G6270" s="559" t="s">
        <v>2278</v>
      </c>
    </row>
    <row r="6277" spans="1:10" x14ac:dyDescent="0.25">
      <c r="A6277" s="2204" t="s">
        <v>2385</v>
      </c>
      <c r="B6277" s="2204"/>
      <c r="C6277" s="2204"/>
      <c r="D6277" s="2204"/>
      <c r="E6277" s="2204"/>
      <c r="F6277" s="2204"/>
      <c r="G6277" s="2204"/>
      <c r="H6277" s="2204"/>
      <c r="I6277" s="2204"/>
      <c r="J6277" s="2204"/>
    </row>
    <row r="6278" spans="1:10" ht="30" x14ac:dyDescent="0.25">
      <c r="A6278" s="198" t="s">
        <v>14</v>
      </c>
      <c r="B6278" s="198" t="s">
        <v>5</v>
      </c>
      <c r="C6278" s="198" t="s">
        <v>10</v>
      </c>
      <c r="D6278" s="198" t="s">
        <v>11</v>
      </c>
      <c r="E6278" s="198" t="s">
        <v>753</v>
      </c>
      <c r="F6278" s="198" t="s">
        <v>27</v>
      </c>
      <c r="G6278" s="198" t="s">
        <v>2013</v>
      </c>
      <c r="H6278" s="140" t="s">
        <v>33</v>
      </c>
      <c r="I6278" s="140" t="s">
        <v>2016</v>
      </c>
      <c r="J6278" s="198" t="s">
        <v>32</v>
      </c>
    </row>
    <row r="6279" spans="1:10" x14ac:dyDescent="0.25">
      <c r="A6279" s="517" t="s">
        <v>1932</v>
      </c>
      <c r="B6279" s="519">
        <v>1</v>
      </c>
      <c r="C6279" s="519">
        <v>16000</v>
      </c>
      <c r="D6279" s="519"/>
      <c r="E6279" s="519">
        <v>1</v>
      </c>
      <c r="F6279" s="519">
        <v>4000</v>
      </c>
      <c r="G6279" s="519">
        <v>60</v>
      </c>
      <c r="H6279" s="518">
        <v>2</v>
      </c>
      <c r="I6279" s="518">
        <v>100</v>
      </c>
      <c r="J6279" s="524" t="s">
        <v>2346</v>
      </c>
    </row>
    <row r="6280" spans="1:10" x14ac:dyDescent="0.25">
      <c r="A6280" s="517" t="s">
        <v>1473</v>
      </c>
      <c r="B6280" s="519">
        <v>1</v>
      </c>
      <c r="C6280" s="519">
        <v>16500</v>
      </c>
      <c r="D6280" s="519"/>
      <c r="E6280" s="519"/>
      <c r="F6280" s="519"/>
      <c r="G6280" s="519"/>
      <c r="H6280" s="518">
        <v>1</v>
      </c>
      <c r="I6280" s="518">
        <v>75</v>
      </c>
      <c r="J6280" s="524" t="s">
        <v>2273</v>
      </c>
    </row>
    <row r="6281" spans="1:10" x14ac:dyDescent="0.25">
      <c r="A6281" s="517" t="s">
        <v>2386</v>
      </c>
      <c r="B6281" s="519">
        <v>1</v>
      </c>
      <c r="C6281" s="519">
        <v>21000</v>
      </c>
      <c r="D6281" s="519"/>
      <c r="E6281" s="519"/>
      <c r="F6281" s="519"/>
      <c r="G6281" s="519"/>
      <c r="H6281" s="518"/>
      <c r="I6281" s="518"/>
      <c r="J6281" s="524" t="s">
        <v>2387</v>
      </c>
    </row>
    <row r="6282" spans="1:10" x14ac:dyDescent="0.25">
      <c r="A6282" s="517" t="s">
        <v>2388</v>
      </c>
      <c r="B6282" s="519">
        <v>1</v>
      </c>
      <c r="C6282" s="519">
        <v>17900</v>
      </c>
      <c r="D6282" s="519"/>
      <c r="E6282" s="519"/>
      <c r="F6282" s="519"/>
      <c r="G6282" s="519"/>
      <c r="H6282" s="518"/>
      <c r="I6282" s="518"/>
      <c r="J6282" s="524" t="s">
        <v>2387</v>
      </c>
    </row>
    <row r="6283" spans="1:10" x14ac:dyDescent="0.25">
      <c r="A6283" s="517" t="s">
        <v>2165</v>
      </c>
      <c r="B6283" s="519">
        <v>1</v>
      </c>
      <c r="C6283" s="519">
        <v>25000</v>
      </c>
      <c r="D6283" s="519"/>
      <c r="E6283" s="519">
        <v>1</v>
      </c>
      <c r="F6283" s="519">
        <v>5000</v>
      </c>
      <c r="G6283" s="519">
        <v>70</v>
      </c>
      <c r="H6283" s="518">
        <v>1</v>
      </c>
      <c r="I6283" s="518">
        <v>60</v>
      </c>
      <c r="J6283" s="524" t="s">
        <v>2272</v>
      </c>
    </row>
    <row r="6284" spans="1:10" x14ac:dyDescent="0.25">
      <c r="A6284" s="517" t="s">
        <v>1292</v>
      </c>
      <c r="B6284" s="519">
        <v>1</v>
      </c>
      <c r="C6284" s="519">
        <v>20000</v>
      </c>
      <c r="D6284" s="519"/>
      <c r="E6284" s="519">
        <v>1</v>
      </c>
      <c r="F6284" s="519">
        <v>4000</v>
      </c>
      <c r="G6284" s="519">
        <v>60</v>
      </c>
      <c r="H6284" s="518">
        <v>1</v>
      </c>
      <c r="I6284" s="518">
        <v>60</v>
      </c>
      <c r="J6284" s="524" t="s">
        <v>2272</v>
      </c>
    </row>
    <row r="6285" spans="1:10" x14ac:dyDescent="0.25">
      <c r="A6285" s="517" t="s">
        <v>2389</v>
      </c>
      <c r="B6285" s="519">
        <v>1</v>
      </c>
      <c r="C6285" s="519">
        <v>12000</v>
      </c>
      <c r="D6285" s="519"/>
      <c r="E6285" s="519">
        <v>1</v>
      </c>
      <c r="F6285" s="519">
        <v>2000</v>
      </c>
      <c r="G6285" s="519">
        <v>40</v>
      </c>
      <c r="H6285" s="518">
        <v>2</v>
      </c>
      <c r="I6285" s="518">
        <v>60</v>
      </c>
      <c r="J6285" s="524" t="s">
        <v>2293</v>
      </c>
    </row>
    <row r="6286" spans="1:10" x14ac:dyDescent="0.25">
      <c r="A6286" s="517" t="s">
        <v>1199</v>
      </c>
      <c r="B6286" s="519">
        <v>1</v>
      </c>
      <c r="C6286" s="519">
        <v>10500</v>
      </c>
      <c r="D6286" s="519"/>
      <c r="E6286" s="519">
        <v>1</v>
      </c>
      <c r="F6286" s="519">
        <v>4000</v>
      </c>
      <c r="G6286" s="519">
        <v>60</v>
      </c>
      <c r="H6286" s="518">
        <v>1</v>
      </c>
      <c r="I6286" s="518">
        <v>70</v>
      </c>
      <c r="J6286" s="524" t="s">
        <v>2273</v>
      </c>
    </row>
    <row r="6287" spans="1:10" x14ac:dyDescent="0.25">
      <c r="A6287" s="517" t="s">
        <v>2020</v>
      </c>
      <c r="B6287" s="519">
        <v>1</v>
      </c>
      <c r="C6287" s="519">
        <v>13000</v>
      </c>
      <c r="D6287" s="519"/>
      <c r="E6287" s="519">
        <v>1</v>
      </c>
      <c r="F6287" s="519">
        <v>4000</v>
      </c>
      <c r="G6287" s="519">
        <v>60</v>
      </c>
      <c r="H6287" s="518"/>
      <c r="I6287" s="518"/>
      <c r="J6287" s="524" t="s">
        <v>1389</v>
      </c>
    </row>
    <row r="6288" spans="1:10" x14ac:dyDescent="0.25">
      <c r="A6288" s="517" t="s">
        <v>1424</v>
      </c>
      <c r="B6288" s="519">
        <v>1</v>
      </c>
      <c r="C6288" s="519">
        <v>2000</v>
      </c>
      <c r="D6288" s="519">
        <v>30000</v>
      </c>
      <c r="E6288" s="519"/>
      <c r="F6288" s="519"/>
      <c r="G6288" s="519"/>
      <c r="H6288" s="518"/>
      <c r="I6288" s="518"/>
      <c r="J6288" s="524" t="s">
        <v>1088</v>
      </c>
    </row>
    <row r="6289" spans="1:10" x14ac:dyDescent="0.25">
      <c r="A6289" s="517" t="s">
        <v>2390</v>
      </c>
      <c r="B6289" s="519">
        <v>1</v>
      </c>
      <c r="C6289" s="519">
        <v>48800</v>
      </c>
      <c r="D6289" s="519"/>
      <c r="E6289" s="519"/>
      <c r="F6289" s="519"/>
      <c r="G6289" s="519"/>
      <c r="H6289" s="518">
        <v>1</v>
      </c>
      <c r="I6289" s="518">
        <v>70</v>
      </c>
      <c r="J6289" s="524" t="s">
        <v>2273</v>
      </c>
    </row>
    <row r="6290" spans="1:10" x14ac:dyDescent="0.25">
      <c r="A6290" s="517" t="s">
        <v>1473</v>
      </c>
      <c r="B6290" s="519">
        <v>1</v>
      </c>
      <c r="C6290" s="519">
        <v>16500</v>
      </c>
      <c r="D6290" s="519"/>
      <c r="E6290" s="519"/>
      <c r="F6290" s="519"/>
      <c r="G6290" s="519"/>
      <c r="H6290" s="518">
        <v>1</v>
      </c>
      <c r="I6290" s="518">
        <v>100</v>
      </c>
      <c r="J6290" s="524" t="s">
        <v>2271</v>
      </c>
    </row>
    <row r="6291" spans="1:10" x14ac:dyDescent="0.25">
      <c r="A6291" s="517" t="s">
        <v>1203</v>
      </c>
      <c r="B6291" s="519">
        <v>1</v>
      </c>
      <c r="C6291" s="519">
        <v>19000</v>
      </c>
      <c r="D6291" s="519"/>
      <c r="E6291" s="519">
        <v>1</v>
      </c>
      <c r="F6291" s="519">
        <v>4000</v>
      </c>
      <c r="G6291" s="519">
        <v>60</v>
      </c>
      <c r="H6291" s="494"/>
      <c r="I6291" s="494"/>
      <c r="J6291" s="524"/>
    </row>
    <row r="6292" spans="1:10" x14ac:dyDescent="0.25">
      <c r="A6292" s="517" t="s">
        <v>1404</v>
      </c>
      <c r="B6292" s="519">
        <v>1</v>
      </c>
      <c r="C6292" s="519"/>
      <c r="D6292" s="519">
        <v>24000</v>
      </c>
      <c r="E6292" s="519"/>
      <c r="F6292" s="519"/>
      <c r="G6292" s="519"/>
      <c r="H6292" s="494"/>
      <c r="I6292" s="494"/>
      <c r="J6292" s="524" t="s">
        <v>2391</v>
      </c>
    </row>
    <row r="6293" spans="1:10" x14ac:dyDescent="0.25">
      <c r="A6293" s="517" t="s">
        <v>1447</v>
      </c>
      <c r="B6293" s="519">
        <v>1</v>
      </c>
      <c r="C6293" s="519"/>
      <c r="D6293" s="519">
        <v>9800</v>
      </c>
      <c r="E6293" s="519">
        <v>1</v>
      </c>
      <c r="F6293" s="519">
        <v>4000</v>
      </c>
      <c r="G6293" s="519">
        <v>60</v>
      </c>
      <c r="H6293" s="494"/>
      <c r="I6293" s="494"/>
      <c r="J6293" s="524" t="s">
        <v>1157</v>
      </c>
    </row>
    <row r="6294" spans="1:10" x14ac:dyDescent="0.25">
      <c r="A6294" s="517" t="s">
        <v>1292</v>
      </c>
      <c r="B6294" s="519">
        <v>1</v>
      </c>
      <c r="C6294" s="519">
        <v>20000</v>
      </c>
      <c r="D6294" s="519"/>
      <c r="E6294" s="519">
        <v>1</v>
      </c>
      <c r="F6294" s="519">
        <v>4000</v>
      </c>
      <c r="G6294" s="519">
        <v>60</v>
      </c>
      <c r="H6294" s="494"/>
      <c r="I6294" s="494"/>
      <c r="J6294" s="524"/>
    </row>
    <row r="6295" spans="1:10" x14ac:dyDescent="0.25">
      <c r="A6295" s="517" t="s">
        <v>1343</v>
      </c>
      <c r="B6295" s="519">
        <v>1</v>
      </c>
      <c r="C6295" s="519"/>
      <c r="D6295" s="519">
        <v>20000</v>
      </c>
      <c r="E6295" s="519"/>
      <c r="F6295" s="519"/>
      <c r="G6295" s="519"/>
      <c r="H6295" s="494"/>
      <c r="I6295" s="494"/>
      <c r="J6295" s="524" t="s">
        <v>1157</v>
      </c>
    </row>
    <row r="6296" spans="1:10" x14ac:dyDescent="0.25">
      <c r="A6296" s="517" t="s">
        <v>1621</v>
      </c>
      <c r="B6296" s="519">
        <v>1</v>
      </c>
      <c r="C6296" s="519">
        <v>24500</v>
      </c>
      <c r="D6296" s="519"/>
      <c r="E6296" s="519">
        <v>1</v>
      </c>
      <c r="F6296" s="519">
        <v>4000</v>
      </c>
      <c r="G6296" s="519">
        <v>60</v>
      </c>
      <c r="H6296" s="494"/>
      <c r="I6296" s="494"/>
      <c r="J6296" s="524"/>
    </row>
    <row r="6297" spans="1:10" x14ac:dyDescent="0.25">
      <c r="A6297" s="517" t="s">
        <v>2392</v>
      </c>
      <c r="B6297" s="519">
        <v>1</v>
      </c>
      <c r="C6297" s="519"/>
      <c r="D6297" s="519">
        <v>24000</v>
      </c>
      <c r="E6297" s="519"/>
      <c r="F6297" s="519"/>
      <c r="G6297" s="519"/>
      <c r="H6297" s="494"/>
      <c r="I6297" s="494"/>
      <c r="J6297" s="524" t="s">
        <v>1088</v>
      </c>
    </row>
    <row r="6298" spans="1:10" x14ac:dyDescent="0.25">
      <c r="A6298" s="517" t="s">
        <v>1343</v>
      </c>
      <c r="B6298" s="519">
        <v>1</v>
      </c>
      <c r="C6298" s="519">
        <v>18800</v>
      </c>
      <c r="D6298" s="519"/>
      <c r="E6298" s="519"/>
      <c r="F6298" s="519"/>
      <c r="G6298" s="519"/>
      <c r="H6298" s="494"/>
      <c r="I6298" s="494"/>
      <c r="J6298" s="524"/>
    </row>
    <row r="6299" spans="1:10" x14ac:dyDescent="0.25">
      <c r="A6299" s="517" t="s">
        <v>1123</v>
      </c>
      <c r="B6299" s="519">
        <v>1</v>
      </c>
      <c r="C6299" s="519">
        <v>10000</v>
      </c>
      <c r="D6299" s="519"/>
      <c r="E6299" s="519">
        <v>1</v>
      </c>
      <c r="F6299" s="519">
        <v>6000</v>
      </c>
      <c r="G6299" s="519">
        <v>100</v>
      </c>
      <c r="H6299" s="494"/>
      <c r="I6299" s="494"/>
      <c r="J6299" s="524" t="s">
        <v>2393</v>
      </c>
    </row>
    <row r="6300" spans="1:10" x14ac:dyDescent="0.25">
      <c r="A6300" s="517" t="s">
        <v>1343</v>
      </c>
      <c r="B6300" s="519">
        <v>1</v>
      </c>
      <c r="C6300" s="519">
        <v>13800</v>
      </c>
      <c r="D6300" s="519"/>
      <c r="E6300" s="519">
        <v>1</v>
      </c>
      <c r="F6300" s="519">
        <v>5000</v>
      </c>
      <c r="G6300" s="519">
        <v>70</v>
      </c>
      <c r="H6300" s="494"/>
      <c r="I6300" s="494"/>
      <c r="J6300" s="524"/>
    </row>
    <row r="6301" spans="1:10" x14ac:dyDescent="0.25">
      <c r="A6301" s="517" t="s">
        <v>1653</v>
      </c>
      <c r="B6301" s="28">
        <v>1</v>
      </c>
      <c r="C6301" s="28"/>
      <c r="D6301" s="28">
        <v>15000</v>
      </c>
      <c r="E6301" s="28">
        <v>1</v>
      </c>
      <c r="F6301" s="28">
        <v>4000</v>
      </c>
      <c r="G6301" s="28">
        <v>60</v>
      </c>
      <c r="H6301" s="494"/>
      <c r="I6301" s="494"/>
      <c r="J6301" s="524" t="s">
        <v>1088</v>
      </c>
    </row>
    <row r="6302" spans="1:10" x14ac:dyDescent="0.25">
      <c r="A6302" s="99"/>
      <c r="B6302" s="116"/>
      <c r="C6302" s="116"/>
      <c r="D6302" s="28"/>
      <c r="E6302" s="116"/>
      <c r="F6302" s="116"/>
      <c r="G6302" s="116"/>
      <c r="H6302" s="494"/>
      <c r="I6302" s="494"/>
      <c r="J6302" s="524"/>
    </row>
    <row r="6303" spans="1:10" x14ac:dyDescent="0.25">
      <c r="A6303" s="53" t="s">
        <v>2048</v>
      </c>
      <c r="B6303" s="198">
        <v>23</v>
      </c>
      <c r="C6303" s="198">
        <v>325300</v>
      </c>
      <c r="D6303" s="198">
        <v>122800</v>
      </c>
      <c r="E6303" s="198">
        <v>13</v>
      </c>
      <c r="F6303" s="198">
        <v>54000</v>
      </c>
      <c r="G6303" s="198"/>
      <c r="H6303" s="197">
        <v>10</v>
      </c>
      <c r="I6303" s="213"/>
      <c r="J6303" s="524">
        <v>50000</v>
      </c>
    </row>
    <row r="6304" spans="1:10" x14ac:dyDescent="0.25">
      <c r="A6304" s="492"/>
      <c r="B6304" s="365"/>
      <c r="C6304" s="365"/>
    </row>
    <row r="6305" spans="1:10" x14ac:dyDescent="0.25">
      <c r="B6305" s="365"/>
      <c r="C6305" s="365"/>
    </row>
    <row r="6306" spans="1:10" x14ac:dyDescent="0.25">
      <c r="B6306" s="493"/>
      <c r="C6306" s="493"/>
    </row>
    <row r="6307" spans="1:10" x14ac:dyDescent="0.25">
      <c r="G6307" s="560" t="s">
        <v>2278</v>
      </c>
    </row>
    <row r="6317" spans="1:10" x14ac:dyDescent="0.25">
      <c r="A6317" s="2204" t="s">
        <v>2394</v>
      </c>
      <c r="B6317" s="2204"/>
      <c r="C6317" s="2204"/>
      <c r="D6317" s="2204"/>
      <c r="E6317" s="2204"/>
      <c r="F6317" s="2204"/>
      <c r="G6317" s="2204"/>
      <c r="H6317" s="2204"/>
      <c r="I6317" s="2204"/>
      <c r="J6317" s="2204"/>
    </row>
    <row r="6318" spans="1:10" ht="30" x14ac:dyDescent="0.25">
      <c r="A6318" s="198" t="s">
        <v>14</v>
      </c>
      <c r="B6318" s="198" t="s">
        <v>5</v>
      </c>
      <c r="C6318" s="198" t="s">
        <v>10</v>
      </c>
      <c r="D6318" s="198" t="s">
        <v>11</v>
      </c>
      <c r="E6318" s="198" t="s">
        <v>753</v>
      </c>
      <c r="F6318" s="198" t="s">
        <v>27</v>
      </c>
      <c r="G6318" s="198" t="s">
        <v>2013</v>
      </c>
      <c r="H6318" s="140" t="s">
        <v>33</v>
      </c>
      <c r="I6318" s="140" t="s">
        <v>2016</v>
      </c>
      <c r="J6318" s="198" t="s">
        <v>32</v>
      </c>
    </row>
    <row r="6319" spans="1:10" x14ac:dyDescent="0.25">
      <c r="A6319" s="517" t="s">
        <v>1107</v>
      </c>
      <c r="B6319" s="519">
        <v>1</v>
      </c>
      <c r="C6319" s="519">
        <v>15000</v>
      </c>
      <c r="D6319" s="519"/>
      <c r="E6319" s="519">
        <v>1</v>
      </c>
      <c r="F6319" s="519">
        <v>5000</v>
      </c>
      <c r="G6319" s="519">
        <v>70</v>
      </c>
      <c r="H6319" s="518">
        <v>1</v>
      </c>
      <c r="I6319" s="518">
        <v>70</v>
      </c>
      <c r="J6319" s="198" t="s">
        <v>2273</v>
      </c>
    </row>
    <row r="6320" spans="1:10" x14ac:dyDescent="0.25">
      <c r="A6320" s="517" t="s">
        <v>2395</v>
      </c>
      <c r="B6320" s="519">
        <v>8</v>
      </c>
      <c r="C6320" s="519"/>
      <c r="D6320" s="519">
        <v>688000</v>
      </c>
      <c r="E6320" s="519"/>
      <c r="F6320" s="519"/>
      <c r="G6320" s="519"/>
      <c r="H6320" s="518"/>
      <c r="I6320" s="518"/>
      <c r="J6320" s="198" t="s">
        <v>2396</v>
      </c>
    </row>
    <row r="6321" spans="1:10" x14ac:dyDescent="0.25">
      <c r="A6321" s="517" t="s">
        <v>1123</v>
      </c>
      <c r="B6321" s="519">
        <v>1</v>
      </c>
      <c r="C6321" s="519">
        <v>14000</v>
      </c>
      <c r="D6321" s="519"/>
      <c r="E6321" s="519">
        <v>1</v>
      </c>
      <c r="F6321" s="519">
        <v>4000</v>
      </c>
      <c r="G6321" s="519">
        <v>60</v>
      </c>
      <c r="H6321" s="518"/>
      <c r="I6321" s="518"/>
      <c r="J6321" s="524" t="s">
        <v>1389</v>
      </c>
    </row>
    <row r="6322" spans="1:10" x14ac:dyDescent="0.25">
      <c r="A6322" s="517" t="s">
        <v>2397</v>
      </c>
      <c r="B6322" s="519">
        <v>1</v>
      </c>
      <c r="C6322" s="519">
        <v>24600</v>
      </c>
      <c r="D6322" s="519"/>
      <c r="E6322" s="519"/>
      <c r="F6322" s="519"/>
      <c r="G6322" s="519"/>
      <c r="H6322" s="518">
        <v>1</v>
      </c>
      <c r="I6322" s="518">
        <v>100</v>
      </c>
      <c r="J6322" s="198" t="s">
        <v>2271</v>
      </c>
    </row>
    <row r="6323" spans="1:10" x14ac:dyDescent="0.25">
      <c r="A6323" s="517" t="s">
        <v>1483</v>
      </c>
      <c r="B6323" s="519">
        <v>1</v>
      </c>
      <c r="C6323" s="519"/>
      <c r="D6323" s="519">
        <v>15500</v>
      </c>
      <c r="E6323" s="519"/>
      <c r="F6323" s="519"/>
      <c r="G6323" s="519"/>
      <c r="H6323" s="518"/>
      <c r="I6323" s="518"/>
      <c r="J6323" s="524" t="s">
        <v>1157</v>
      </c>
    </row>
    <row r="6324" spans="1:10" x14ac:dyDescent="0.25">
      <c r="A6324" s="517" t="s">
        <v>1098</v>
      </c>
      <c r="B6324" s="519">
        <v>1</v>
      </c>
      <c r="C6324" s="519">
        <v>14000</v>
      </c>
      <c r="D6324" s="519"/>
      <c r="E6324" s="519">
        <v>1</v>
      </c>
      <c r="F6324" s="519">
        <v>5000</v>
      </c>
      <c r="G6324" s="519">
        <v>70</v>
      </c>
      <c r="H6324" s="518"/>
      <c r="I6324" s="518"/>
      <c r="J6324" s="524" t="s">
        <v>1389</v>
      </c>
    </row>
    <row r="6325" spans="1:10" x14ac:dyDescent="0.25">
      <c r="A6325" s="517" t="s">
        <v>2398</v>
      </c>
      <c r="B6325" s="519">
        <v>1</v>
      </c>
      <c r="C6325" s="519">
        <v>24000</v>
      </c>
      <c r="D6325" s="519"/>
      <c r="E6325" s="519">
        <v>1</v>
      </c>
      <c r="F6325" s="519">
        <v>3000</v>
      </c>
      <c r="G6325" s="519">
        <v>50</v>
      </c>
      <c r="H6325" s="518" t="s">
        <v>109</v>
      </c>
      <c r="I6325" s="518"/>
      <c r="J6325" s="524" t="s">
        <v>2382</v>
      </c>
    </row>
    <row r="6326" spans="1:10" x14ac:dyDescent="0.25">
      <c r="A6326" s="517" t="s">
        <v>1475</v>
      </c>
      <c r="B6326" s="519">
        <v>1</v>
      </c>
      <c r="C6326" s="519">
        <v>38000</v>
      </c>
      <c r="D6326" s="519"/>
      <c r="E6326" s="519">
        <v>1</v>
      </c>
      <c r="F6326" s="519">
        <v>6000</v>
      </c>
      <c r="G6326" s="519">
        <v>100</v>
      </c>
      <c r="H6326" s="518"/>
      <c r="I6326" s="518"/>
      <c r="J6326" s="524"/>
    </row>
    <row r="6327" spans="1:10" x14ac:dyDescent="0.25">
      <c r="A6327" s="517" t="s">
        <v>1485</v>
      </c>
      <c r="B6327" s="519">
        <v>1</v>
      </c>
      <c r="C6327" s="519">
        <v>15000</v>
      </c>
      <c r="D6327" s="519"/>
      <c r="E6327" s="519">
        <v>1</v>
      </c>
      <c r="F6327" s="519">
        <v>5000</v>
      </c>
      <c r="G6327" s="519">
        <v>70</v>
      </c>
      <c r="H6327" s="518"/>
      <c r="I6327" s="518"/>
      <c r="J6327" s="524"/>
    </row>
    <row r="6328" spans="1:10" x14ac:dyDescent="0.25">
      <c r="A6328" s="517" t="s">
        <v>1446</v>
      </c>
      <c r="B6328" s="519">
        <v>1</v>
      </c>
      <c r="C6328" s="519">
        <v>15000</v>
      </c>
      <c r="D6328" s="519"/>
      <c r="E6328" s="519">
        <v>1</v>
      </c>
      <c r="F6328" s="519">
        <v>5000</v>
      </c>
      <c r="G6328" s="519">
        <v>70</v>
      </c>
      <c r="H6328" s="518"/>
      <c r="I6328" s="518"/>
      <c r="J6328" s="524"/>
    </row>
    <row r="6329" spans="1:10" x14ac:dyDescent="0.25">
      <c r="A6329" s="517" t="s">
        <v>1432</v>
      </c>
      <c r="B6329" s="519">
        <v>1</v>
      </c>
      <c r="C6329" s="519">
        <v>24000</v>
      </c>
      <c r="D6329" s="519"/>
      <c r="E6329" s="519"/>
      <c r="F6329" s="519"/>
      <c r="G6329" s="519"/>
      <c r="H6329" s="518"/>
      <c r="I6329" s="518"/>
      <c r="J6329" s="524" t="s">
        <v>2378</v>
      </c>
    </row>
    <row r="6330" spans="1:10" x14ac:dyDescent="0.25">
      <c r="A6330" s="517" t="s">
        <v>1625</v>
      </c>
      <c r="B6330" s="519">
        <v>1</v>
      </c>
      <c r="C6330" s="519"/>
      <c r="D6330" s="519">
        <v>20000</v>
      </c>
      <c r="E6330" s="519">
        <v>1</v>
      </c>
      <c r="F6330" s="519">
        <v>3000</v>
      </c>
      <c r="G6330" s="519">
        <v>50</v>
      </c>
      <c r="H6330" s="518"/>
      <c r="I6330" s="518"/>
      <c r="J6330" s="524" t="s">
        <v>1157</v>
      </c>
    </row>
    <row r="6331" spans="1:10" x14ac:dyDescent="0.25">
      <c r="A6331" s="517" t="s">
        <v>1424</v>
      </c>
      <c r="B6331" s="519">
        <v>1</v>
      </c>
      <c r="C6331" s="519">
        <v>27000</v>
      </c>
      <c r="D6331" s="519"/>
      <c r="E6331" s="519">
        <v>1</v>
      </c>
      <c r="F6331" s="519">
        <v>5000</v>
      </c>
      <c r="G6331" s="519">
        <v>70</v>
      </c>
      <c r="H6331" s="518"/>
      <c r="I6331" s="518"/>
      <c r="J6331" s="524"/>
    </row>
    <row r="6332" spans="1:10" x14ac:dyDescent="0.25">
      <c r="A6332" s="517" t="s">
        <v>1424</v>
      </c>
      <c r="B6332" s="519">
        <v>1</v>
      </c>
      <c r="C6332" s="519"/>
      <c r="D6332" s="519">
        <v>32000</v>
      </c>
      <c r="E6332" s="519"/>
      <c r="F6332" s="519"/>
      <c r="G6332" s="519"/>
      <c r="H6332" s="518"/>
      <c r="I6332" s="518"/>
      <c r="J6332" s="524" t="s">
        <v>2399</v>
      </c>
    </row>
    <row r="6333" spans="1:10" x14ac:dyDescent="0.25">
      <c r="A6333" s="517" t="s">
        <v>2400</v>
      </c>
      <c r="B6333" s="519">
        <v>1</v>
      </c>
      <c r="C6333" s="519">
        <v>6700</v>
      </c>
      <c r="D6333" s="519"/>
      <c r="E6333" s="519"/>
      <c r="F6333" s="519"/>
      <c r="G6333" s="519"/>
      <c r="H6333" s="518"/>
      <c r="I6333" s="518"/>
      <c r="J6333" s="524"/>
    </row>
    <row r="6334" spans="1:10" x14ac:dyDescent="0.25">
      <c r="A6334" s="517" t="s">
        <v>1196</v>
      </c>
      <c r="B6334" s="519">
        <v>1</v>
      </c>
      <c r="C6334" s="519"/>
      <c r="D6334" s="519">
        <v>12100</v>
      </c>
      <c r="E6334" s="519">
        <v>1</v>
      </c>
      <c r="F6334" s="519">
        <v>4000</v>
      </c>
      <c r="G6334" s="519">
        <v>60</v>
      </c>
      <c r="H6334" s="518"/>
      <c r="I6334" s="518"/>
      <c r="J6334" s="524" t="s">
        <v>2401</v>
      </c>
    </row>
    <row r="6335" spans="1:10" x14ac:dyDescent="0.25">
      <c r="A6335" s="517" t="s">
        <v>2402</v>
      </c>
      <c r="B6335" s="519">
        <v>1</v>
      </c>
      <c r="C6335" s="519"/>
      <c r="D6335" s="519">
        <v>12000</v>
      </c>
      <c r="E6335" s="519">
        <v>1</v>
      </c>
      <c r="F6335" s="519">
        <v>4000</v>
      </c>
      <c r="G6335" s="519">
        <v>60</v>
      </c>
      <c r="H6335" s="494"/>
      <c r="I6335" s="494"/>
      <c r="J6335" s="524" t="s">
        <v>2401</v>
      </c>
    </row>
    <row r="6336" spans="1:10" x14ac:dyDescent="0.25">
      <c r="A6336" s="517" t="s">
        <v>2403</v>
      </c>
      <c r="B6336" s="519">
        <v>1</v>
      </c>
      <c r="C6336" s="519">
        <v>20900</v>
      </c>
      <c r="D6336" s="519"/>
      <c r="E6336" s="519"/>
      <c r="F6336" s="519"/>
      <c r="G6336" s="519"/>
      <c r="H6336" s="494"/>
      <c r="I6336" s="494"/>
      <c r="J6336" s="524"/>
    </row>
    <row r="6337" spans="1:10" x14ac:dyDescent="0.25">
      <c r="A6337" s="517" t="s">
        <v>2206</v>
      </c>
      <c r="B6337" s="519">
        <v>1</v>
      </c>
      <c r="C6337" s="519"/>
      <c r="D6337" s="519">
        <v>16000</v>
      </c>
      <c r="E6337" s="519">
        <v>1</v>
      </c>
      <c r="F6337" s="519">
        <v>4000</v>
      </c>
      <c r="G6337" s="519">
        <v>60</v>
      </c>
      <c r="H6337" s="494"/>
      <c r="I6337" s="494"/>
      <c r="J6337" s="524" t="s">
        <v>2401</v>
      </c>
    </row>
    <row r="6338" spans="1:10" x14ac:dyDescent="0.25">
      <c r="A6338" s="517" t="s">
        <v>1712</v>
      </c>
      <c r="B6338" s="519">
        <v>2</v>
      </c>
      <c r="C6338" s="519"/>
      <c r="D6338" s="519">
        <v>102000</v>
      </c>
      <c r="E6338" s="519"/>
      <c r="F6338" s="519"/>
      <c r="G6338" s="519"/>
      <c r="H6338" s="494"/>
      <c r="I6338" s="494"/>
      <c r="J6338" s="524" t="s">
        <v>2404</v>
      </c>
    </row>
    <row r="6339" spans="1:10" x14ac:dyDescent="0.25">
      <c r="A6339" s="517" t="s">
        <v>1248</v>
      </c>
      <c r="B6339" s="519">
        <v>2</v>
      </c>
      <c r="C6339" s="519"/>
      <c r="D6339" s="519">
        <v>102000</v>
      </c>
      <c r="E6339" s="519"/>
      <c r="F6339" s="519"/>
      <c r="G6339" s="519"/>
      <c r="H6339" s="494"/>
      <c r="I6339" s="494"/>
      <c r="J6339" s="524" t="s">
        <v>2404</v>
      </c>
    </row>
    <row r="6340" spans="1:10" x14ac:dyDescent="0.25">
      <c r="A6340" s="517" t="s">
        <v>2405</v>
      </c>
      <c r="B6340" s="519">
        <v>1</v>
      </c>
      <c r="C6340" s="519">
        <v>17000</v>
      </c>
      <c r="D6340" s="519"/>
      <c r="E6340" s="519">
        <v>2</v>
      </c>
      <c r="F6340" s="519">
        <v>8000</v>
      </c>
      <c r="G6340" s="519" t="s">
        <v>1764</v>
      </c>
      <c r="H6340" s="494"/>
      <c r="I6340" s="494"/>
      <c r="J6340" s="524"/>
    </row>
    <row r="6341" spans="1:10" x14ac:dyDescent="0.25">
      <c r="A6341" s="517" t="s">
        <v>1483</v>
      </c>
      <c r="B6341" s="519">
        <v>1</v>
      </c>
      <c r="C6341" s="519">
        <v>11500</v>
      </c>
      <c r="D6341" s="519"/>
      <c r="E6341" s="519">
        <v>1</v>
      </c>
      <c r="F6341" s="519">
        <v>4000</v>
      </c>
      <c r="G6341" s="519">
        <v>60</v>
      </c>
      <c r="H6341" s="494"/>
      <c r="I6341" s="494"/>
      <c r="J6341" s="524"/>
    </row>
    <row r="6342" spans="1:10" x14ac:dyDescent="0.25">
      <c r="A6342" s="517" t="s">
        <v>1439</v>
      </c>
      <c r="B6342" s="519">
        <v>1</v>
      </c>
      <c r="C6342" s="519"/>
      <c r="D6342" s="519">
        <v>14500</v>
      </c>
      <c r="E6342" s="519"/>
      <c r="F6342" s="519"/>
      <c r="G6342" s="519"/>
      <c r="H6342" s="494"/>
      <c r="I6342" s="494"/>
      <c r="J6342" s="524" t="s">
        <v>2401</v>
      </c>
    </row>
    <row r="6343" spans="1:10" x14ac:dyDescent="0.25">
      <c r="A6343" s="517" t="s">
        <v>1203</v>
      </c>
      <c r="B6343" s="519">
        <v>1</v>
      </c>
      <c r="C6343" s="519">
        <v>19000</v>
      </c>
      <c r="D6343" s="519"/>
      <c r="E6343" s="519"/>
      <c r="F6343" s="519">
        <v>4000</v>
      </c>
      <c r="G6343" s="519">
        <v>60</v>
      </c>
      <c r="H6343" s="494"/>
      <c r="I6343" s="494"/>
      <c r="J6343" s="524"/>
    </row>
    <row r="6344" spans="1:10" x14ac:dyDescent="0.25">
      <c r="A6344" s="517"/>
      <c r="B6344" s="519"/>
      <c r="C6344" s="519"/>
      <c r="D6344" s="519"/>
      <c r="E6344" s="519"/>
      <c r="F6344" s="519"/>
      <c r="G6344" s="519"/>
      <c r="H6344" s="494"/>
      <c r="I6344" s="494"/>
      <c r="J6344" s="524"/>
    </row>
    <row r="6345" spans="1:10" x14ac:dyDescent="0.25">
      <c r="A6345" s="517"/>
      <c r="B6345" s="28"/>
      <c r="C6345" s="28"/>
      <c r="D6345" s="28"/>
      <c r="E6345" s="28"/>
      <c r="F6345" s="28"/>
      <c r="G6345" s="28"/>
      <c r="H6345" s="494"/>
      <c r="I6345" s="494"/>
      <c r="J6345" s="524"/>
    </row>
    <row r="6346" spans="1:10" x14ac:dyDescent="0.25">
      <c r="A6346" s="99"/>
      <c r="B6346" s="116"/>
      <c r="C6346" s="116"/>
      <c r="D6346" s="28"/>
      <c r="E6346" s="116"/>
      <c r="F6346" s="116"/>
      <c r="G6346" s="116"/>
      <c r="H6346" s="494"/>
      <c r="I6346" s="494"/>
      <c r="J6346" s="524"/>
    </row>
    <row r="6347" spans="1:10" x14ac:dyDescent="0.25">
      <c r="A6347" s="53" t="s">
        <v>2048</v>
      </c>
      <c r="B6347" s="198">
        <v>34</v>
      </c>
      <c r="C6347" s="198">
        <v>285700</v>
      </c>
      <c r="D6347" s="198">
        <v>1014100</v>
      </c>
      <c r="E6347" s="198">
        <v>15</v>
      </c>
      <c r="F6347" s="198">
        <v>69000</v>
      </c>
      <c r="G6347" s="198"/>
      <c r="H6347" s="197">
        <v>2</v>
      </c>
      <c r="I6347" s="213"/>
      <c r="J6347" s="524">
        <v>15900</v>
      </c>
    </row>
    <row r="6348" spans="1:10" x14ac:dyDescent="0.25">
      <c r="A6348" s="492"/>
      <c r="B6348" s="365"/>
      <c r="C6348" s="365"/>
    </row>
    <row r="6349" spans="1:10" x14ac:dyDescent="0.25">
      <c r="B6349" s="365"/>
      <c r="C6349" s="365"/>
    </row>
    <row r="6350" spans="1:10" x14ac:dyDescent="0.25">
      <c r="B6350" s="493"/>
      <c r="C6350" s="493"/>
    </row>
    <row r="6351" spans="1:10" x14ac:dyDescent="0.25">
      <c r="G6351" s="561" t="s">
        <v>2278</v>
      </c>
    </row>
    <row r="6356" spans="1:10" x14ac:dyDescent="0.25">
      <c r="A6356" s="2204" t="s">
        <v>2406</v>
      </c>
      <c r="B6356" s="2204"/>
      <c r="C6356" s="2204"/>
      <c r="D6356" s="2204"/>
      <c r="E6356" s="2204"/>
      <c r="F6356" s="2204"/>
      <c r="G6356" s="2204"/>
      <c r="H6356" s="2204"/>
      <c r="I6356" s="2204"/>
      <c r="J6356" s="2204"/>
    </row>
    <row r="6357" spans="1:10" ht="30" x14ac:dyDescent="0.25">
      <c r="A6357" s="198" t="s">
        <v>14</v>
      </c>
      <c r="B6357" s="198" t="s">
        <v>5</v>
      </c>
      <c r="C6357" s="198" t="s">
        <v>10</v>
      </c>
      <c r="D6357" s="198" t="s">
        <v>11</v>
      </c>
      <c r="E6357" s="198" t="s">
        <v>753</v>
      </c>
      <c r="F6357" s="198" t="s">
        <v>27</v>
      </c>
      <c r="G6357" s="198" t="s">
        <v>2013</v>
      </c>
      <c r="H6357" s="140" t="s">
        <v>33</v>
      </c>
      <c r="I6357" s="140" t="s">
        <v>2016</v>
      </c>
      <c r="J6357" s="198" t="s">
        <v>32</v>
      </c>
    </row>
    <row r="6358" spans="1:10" x14ac:dyDescent="0.25">
      <c r="A6358" s="517" t="s">
        <v>2160</v>
      </c>
      <c r="B6358" s="519">
        <v>1</v>
      </c>
      <c r="C6358" s="519">
        <v>30000</v>
      </c>
      <c r="D6358" s="519"/>
      <c r="E6358" s="519"/>
      <c r="F6358" s="519"/>
      <c r="G6358" s="519"/>
      <c r="H6358" s="518">
        <v>1</v>
      </c>
      <c r="I6358" s="518">
        <v>60</v>
      </c>
      <c r="J6358" s="524" t="s">
        <v>2272</v>
      </c>
    </row>
    <row r="6359" spans="1:10" x14ac:dyDescent="0.25">
      <c r="A6359" s="517" t="s">
        <v>2407</v>
      </c>
      <c r="B6359" s="519">
        <v>1</v>
      </c>
      <c r="C6359" s="519"/>
      <c r="D6359" s="519">
        <v>18000</v>
      </c>
      <c r="E6359" s="519"/>
      <c r="F6359" s="519"/>
      <c r="G6359" s="519"/>
      <c r="H6359" s="518"/>
      <c r="I6359" s="518"/>
      <c r="J6359" s="524" t="s">
        <v>2408</v>
      </c>
    </row>
    <row r="6360" spans="1:10" x14ac:dyDescent="0.25">
      <c r="A6360" s="517" t="s">
        <v>2409</v>
      </c>
      <c r="B6360" s="519">
        <v>2</v>
      </c>
      <c r="C6360" s="519"/>
      <c r="D6360" s="519">
        <v>36000</v>
      </c>
      <c r="E6360" s="519"/>
      <c r="F6360" s="519"/>
      <c r="G6360" s="519"/>
      <c r="H6360" s="518"/>
      <c r="I6360" s="518"/>
      <c r="J6360" s="524" t="s">
        <v>2408</v>
      </c>
    </row>
    <row r="6361" spans="1:10" x14ac:dyDescent="0.25">
      <c r="A6361" s="517" t="s">
        <v>2154</v>
      </c>
      <c r="B6361" s="519">
        <v>1</v>
      </c>
      <c r="C6361" s="519">
        <v>26000</v>
      </c>
      <c r="D6361" s="519"/>
      <c r="E6361" s="519">
        <v>2</v>
      </c>
      <c r="F6361" s="519">
        <v>12000</v>
      </c>
      <c r="G6361" s="519" t="s">
        <v>2312</v>
      </c>
      <c r="H6361" s="518">
        <v>1</v>
      </c>
      <c r="I6361" s="518">
        <v>70</v>
      </c>
      <c r="J6361" s="524" t="s">
        <v>2273</v>
      </c>
    </row>
    <row r="6362" spans="1:10" x14ac:dyDescent="0.25">
      <c r="A6362" s="517" t="s">
        <v>2348</v>
      </c>
      <c r="B6362" s="519">
        <v>1</v>
      </c>
      <c r="C6362" s="519">
        <v>30000</v>
      </c>
      <c r="D6362" s="519"/>
      <c r="E6362" s="519">
        <v>1</v>
      </c>
      <c r="F6362" s="519">
        <v>5000</v>
      </c>
      <c r="G6362" s="519">
        <v>70</v>
      </c>
      <c r="H6362" s="518">
        <v>1</v>
      </c>
      <c r="I6362" s="518">
        <v>95</v>
      </c>
      <c r="J6362" s="524" t="s">
        <v>2271</v>
      </c>
    </row>
    <row r="6363" spans="1:10" x14ac:dyDescent="0.25">
      <c r="A6363" s="517" t="s">
        <v>2410</v>
      </c>
      <c r="B6363" s="519">
        <v>1</v>
      </c>
      <c r="C6363" s="519">
        <v>7000</v>
      </c>
      <c r="D6363" s="519"/>
      <c r="E6363" s="519">
        <v>1</v>
      </c>
      <c r="F6363" s="519">
        <v>3000</v>
      </c>
      <c r="G6363" s="519">
        <v>50</v>
      </c>
      <c r="H6363" s="518">
        <v>1</v>
      </c>
      <c r="I6363" s="518">
        <v>70</v>
      </c>
      <c r="J6363" s="524" t="s">
        <v>2271</v>
      </c>
    </row>
    <row r="6364" spans="1:10" x14ac:dyDescent="0.25">
      <c r="A6364" s="517" t="s">
        <v>2410</v>
      </c>
      <c r="B6364" s="519">
        <v>1</v>
      </c>
      <c r="C6364" s="519">
        <v>7000</v>
      </c>
      <c r="D6364" s="519"/>
      <c r="E6364" s="519">
        <v>1</v>
      </c>
      <c r="F6364" s="519">
        <v>3000</v>
      </c>
      <c r="G6364" s="519">
        <v>50</v>
      </c>
      <c r="H6364" s="518">
        <v>1</v>
      </c>
      <c r="I6364" s="518">
        <v>60</v>
      </c>
      <c r="J6364" s="524" t="s">
        <v>2272</v>
      </c>
    </row>
    <row r="6365" spans="1:10" x14ac:dyDescent="0.25">
      <c r="A6365" s="517" t="s">
        <v>2366</v>
      </c>
      <c r="B6365" s="519">
        <v>1</v>
      </c>
      <c r="C6365" s="519">
        <v>15000</v>
      </c>
      <c r="D6365" s="519"/>
      <c r="E6365" s="519"/>
      <c r="F6365" s="519"/>
      <c r="G6365" s="519"/>
      <c r="H6365" s="518"/>
      <c r="I6365" s="518"/>
      <c r="J6365" s="524" t="s">
        <v>2411</v>
      </c>
    </row>
    <row r="6366" spans="1:10" x14ac:dyDescent="0.25">
      <c r="A6366" s="517" t="s">
        <v>1475</v>
      </c>
      <c r="B6366" s="519">
        <v>1</v>
      </c>
      <c r="C6366" s="519"/>
      <c r="D6366" s="519">
        <v>43000</v>
      </c>
      <c r="E6366" s="519"/>
      <c r="F6366" s="519"/>
      <c r="G6366" s="519"/>
      <c r="H6366" s="518"/>
      <c r="I6366" s="518"/>
      <c r="J6366" s="524" t="s">
        <v>1157</v>
      </c>
    </row>
    <row r="6367" spans="1:10" x14ac:dyDescent="0.25">
      <c r="A6367" s="517" t="s">
        <v>1447</v>
      </c>
      <c r="B6367" s="519">
        <v>1</v>
      </c>
      <c r="C6367" s="519"/>
      <c r="D6367" s="519">
        <v>9800</v>
      </c>
      <c r="E6367" s="519">
        <v>1</v>
      </c>
      <c r="F6367" s="519">
        <v>4000</v>
      </c>
      <c r="G6367" s="519">
        <v>60</v>
      </c>
      <c r="H6367" s="518" t="s">
        <v>109</v>
      </c>
      <c r="I6367" s="518"/>
      <c r="J6367" s="524" t="s">
        <v>2275</v>
      </c>
    </row>
    <row r="6368" spans="1:10" x14ac:dyDescent="0.25">
      <c r="A6368" s="517" t="s">
        <v>1421</v>
      </c>
      <c r="B6368" s="519">
        <v>1</v>
      </c>
      <c r="C6368" s="519">
        <v>9800</v>
      </c>
      <c r="D6368" s="519"/>
      <c r="E6368" s="519">
        <v>1</v>
      </c>
      <c r="F6368" s="519">
        <v>4000</v>
      </c>
      <c r="G6368" s="519">
        <v>60</v>
      </c>
      <c r="H6368" s="518"/>
      <c r="I6368" s="518"/>
      <c r="J6368" s="524"/>
    </row>
    <row r="6369" spans="1:10" x14ac:dyDescent="0.25">
      <c r="A6369" s="517" t="s">
        <v>2412</v>
      </c>
      <c r="B6369" s="519">
        <v>1</v>
      </c>
      <c r="C6369" s="519">
        <v>7000</v>
      </c>
      <c r="D6369" s="519"/>
      <c r="E6369" s="519">
        <v>1</v>
      </c>
      <c r="F6369" s="519">
        <v>3000</v>
      </c>
      <c r="G6369" s="519">
        <v>45</v>
      </c>
      <c r="H6369" s="518"/>
      <c r="I6369" s="518"/>
      <c r="J6369" s="524"/>
    </row>
    <row r="6370" spans="1:10" x14ac:dyDescent="0.25">
      <c r="A6370" s="517" t="s">
        <v>2413</v>
      </c>
      <c r="B6370" s="519">
        <v>1</v>
      </c>
      <c r="C6370" s="519">
        <v>27000</v>
      </c>
      <c r="D6370" s="519"/>
      <c r="E6370" s="519">
        <v>1</v>
      </c>
      <c r="F6370" s="519">
        <v>5000</v>
      </c>
      <c r="G6370" s="519">
        <v>70</v>
      </c>
      <c r="H6370" s="518"/>
      <c r="I6370" s="518"/>
      <c r="J6370" s="524"/>
    </row>
    <row r="6371" spans="1:10" x14ac:dyDescent="0.25">
      <c r="A6371" s="517" t="s">
        <v>1424</v>
      </c>
      <c r="B6371" s="519">
        <v>1</v>
      </c>
      <c r="C6371" s="519">
        <v>28000</v>
      </c>
      <c r="D6371" s="519"/>
      <c r="E6371" s="519">
        <v>1</v>
      </c>
      <c r="F6371" s="519">
        <v>4000</v>
      </c>
      <c r="G6371" s="519">
        <v>60</v>
      </c>
      <c r="H6371" s="518"/>
      <c r="I6371" s="518"/>
      <c r="J6371" s="524"/>
    </row>
    <row r="6372" spans="1:10" x14ac:dyDescent="0.25">
      <c r="A6372" s="517" t="s">
        <v>2409</v>
      </c>
      <c r="B6372" s="519">
        <v>1</v>
      </c>
      <c r="C6372" s="519">
        <v>12900</v>
      </c>
      <c r="D6372" s="519"/>
      <c r="E6372" s="519">
        <v>1</v>
      </c>
      <c r="F6372" s="519">
        <v>5000</v>
      </c>
      <c r="G6372" s="519">
        <v>70</v>
      </c>
      <c r="H6372" s="518"/>
      <c r="I6372" s="518"/>
      <c r="J6372" s="524"/>
    </row>
    <row r="6373" spans="1:10" x14ac:dyDescent="0.25">
      <c r="A6373" s="517" t="s">
        <v>392</v>
      </c>
      <c r="B6373" s="519">
        <v>2</v>
      </c>
      <c r="C6373" s="519"/>
      <c r="D6373" s="519">
        <v>96000</v>
      </c>
      <c r="E6373" s="519"/>
      <c r="F6373" s="519"/>
      <c r="G6373" s="519"/>
      <c r="H6373" s="518"/>
      <c r="I6373" s="518"/>
      <c r="J6373" s="524" t="s">
        <v>2414</v>
      </c>
    </row>
    <row r="6374" spans="1:10" x14ac:dyDescent="0.25">
      <c r="A6374" s="517" t="s">
        <v>1342</v>
      </c>
      <c r="B6374" s="519">
        <v>1</v>
      </c>
      <c r="C6374" s="519">
        <v>8800</v>
      </c>
      <c r="D6374" s="519"/>
      <c r="E6374" s="519">
        <v>1</v>
      </c>
      <c r="F6374" s="519">
        <v>5000</v>
      </c>
      <c r="G6374" s="519">
        <v>70</v>
      </c>
      <c r="H6374" s="494"/>
      <c r="I6374" s="494"/>
      <c r="J6374" s="524"/>
    </row>
    <row r="6375" spans="1:10" x14ac:dyDescent="0.25">
      <c r="A6375" s="517" t="s">
        <v>1932</v>
      </c>
      <c r="B6375" s="519">
        <v>1</v>
      </c>
      <c r="C6375" s="519">
        <v>20000</v>
      </c>
      <c r="D6375" s="519"/>
      <c r="E6375" s="519"/>
      <c r="F6375" s="519"/>
      <c r="G6375" s="519"/>
      <c r="H6375" s="494"/>
      <c r="I6375" s="494"/>
      <c r="J6375" s="524"/>
    </row>
    <row r="6376" spans="1:10" x14ac:dyDescent="0.25">
      <c r="A6376" s="517" t="s">
        <v>2402</v>
      </c>
      <c r="B6376" s="519">
        <v>1</v>
      </c>
      <c r="C6376" s="519"/>
      <c r="D6376" s="519">
        <v>12000</v>
      </c>
      <c r="E6376" s="519">
        <v>1</v>
      </c>
      <c r="F6376" s="519">
        <v>4000</v>
      </c>
      <c r="G6376" s="519">
        <v>60</v>
      </c>
      <c r="H6376" s="494"/>
      <c r="I6376" s="494"/>
      <c r="J6376" s="524" t="s">
        <v>1157</v>
      </c>
    </row>
    <row r="6377" spans="1:10" x14ac:dyDescent="0.25">
      <c r="A6377" s="517" t="s">
        <v>1200</v>
      </c>
      <c r="B6377" s="519">
        <v>1</v>
      </c>
      <c r="C6377" s="519">
        <v>11000</v>
      </c>
      <c r="D6377" s="519"/>
      <c r="E6377" s="519">
        <v>1</v>
      </c>
      <c r="F6377" s="519">
        <v>4000</v>
      </c>
      <c r="G6377" s="519">
        <v>60</v>
      </c>
      <c r="H6377" s="494"/>
      <c r="I6377" s="494"/>
      <c r="J6377" s="524" t="s">
        <v>2415</v>
      </c>
    </row>
    <row r="6378" spans="1:10" x14ac:dyDescent="0.25">
      <c r="A6378" s="517" t="s">
        <v>2416</v>
      </c>
      <c r="B6378" s="519">
        <v>1</v>
      </c>
      <c r="C6378" s="519">
        <v>38000</v>
      </c>
      <c r="D6378" s="519"/>
      <c r="E6378" s="519">
        <v>1</v>
      </c>
      <c r="F6378" s="519">
        <v>6000</v>
      </c>
      <c r="G6378" s="519">
        <v>100</v>
      </c>
      <c r="H6378" s="494"/>
      <c r="I6378" s="494"/>
      <c r="J6378" s="524"/>
    </row>
    <row r="6379" spans="1:10" x14ac:dyDescent="0.25">
      <c r="A6379" s="517" t="s">
        <v>1107</v>
      </c>
      <c r="B6379" s="519">
        <v>1</v>
      </c>
      <c r="C6379" s="519"/>
      <c r="D6379" s="519">
        <v>20000</v>
      </c>
      <c r="E6379" s="519"/>
      <c r="F6379" s="519"/>
      <c r="G6379" s="519"/>
      <c r="H6379" s="494"/>
      <c r="I6379" s="494"/>
      <c r="J6379" s="524" t="s">
        <v>1157</v>
      </c>
    </row>
    <row r="6380" spans="1:10" x14ac:dyDescent="0.25">
      <c r="A6380" s="517" t="s">
        <v>1568</v>
      </c>
      <c r="B6380" s="519">
        <v>1</v>
      </c>
      <c r="C6380" s="519">
        <v>12900</v>
      </c>
      <c r="D6380" s="519"/>
      <c r="E6380" s="519">
        <v>1</v>
      </c>
      <c r="F6380" s="519">
        <v>5000</v>
      </c>
      <c r="G6380" s="519">
        <v>70</v>
      </c>
      <c r="H6380" s="494"/>
      <c r="I6380" s="494"/>
      <c r="J6380" s="524"/>
    </row>
    <row r="6381" spans="1:10" x14ac:dyDescent="0.25">
      <c r="A6381" s="517" t="s">
        <v>1409</v>
      </c>
      <c r="B6381" s="519">
        <v>1</v>
      </c>
      <c r="C6381" s="519">
        <v>13800</v>
      </c>
      <c r="D6381" s="519"/>
      <c r="E6381" s="519">
        <v>1</v>
      </c>
      <c r="F6381" s="519">
        <v>6000</v>
      </c>
      <c r="G6381" s="519">
        <v>100</v>
      </c>
      <c r="H6381" s="494"/>
      <c r="I6381" s="494"/>
      <c r="J6381" s="524" t="s">
        <v>1389</v>
      </c>
    </row>
    <row r="6382" spans="1:10" x14ac:dyDescent="0.25">
      <c r="A6382" s="517" t="s">
        <v>1662</v>
      </c>
      <c r="B6382" s="519">
        <v>1</v>
      </c>
      <c r="C6382" s="519">
        <v>27000</v>
      </c>
      <c r="D6382" s="519"/>
      <c r="E6382" s="519">
        <v>1</v>
      </c>
      <c r="F6382" s="519">
        <v>6000</v>
      </c>
      <c r="G6382" s="519">
        <v>100</v>
      </c>
      <c r="H6382" s="494"/>
      <c r="I6382" s="494"/>
      <c r="J6382" s="524"/>
    </row>
    <row r="6383" spans="1:10" x14ac:dyDescent="0.25">
      <c r="A6383" s="517" t="s">
        <v>1662</v>
      </c>
      <c r="B6383" s="519">
        <v>1</v>
      </c>
      <c r="C6383" s="519"/>
      <c r="D6383" s="519">
        <v>33000</v>
      </c>
      <c r="E6383" s="519"/>
      <c r="F6383" s="519"/>
      <c r="G6383" s="519"/>
      <c r="H6383" s="494"/>
      <c r="I6383" s="494"/>
      <c r="J6383" s="524" t="s">
        <v>1157</v>
      </c>
    </row>
    <row r="6384" spans="1:10" x14ac:dyDescent="0.25">
      <c r="A6384" s="517"/>
      <c r="B6384" s="28"/>
      <c r="C6384" s="28"/>
      <c r="D6384" s="28"/>
      <c r="E6384" s="28"/>
      <c r="F6384" s="28"/>
      <c r="G6384" s="28"/>
      <c r="H6384" s="494"/>
      <c r="I6384" s="494"/>
      <c r="J6384" s="524"/>
    </row>
    <row r="6385" spans="1:10" x14ac:dyDescent="0.25">
      <c r="A6385" s="99"/>
      <c r="B6385" s="116"/>
      <c r="C6385" s="116"/>
      <c r="D6385" s="28"/>
      <c r="E6385" s="116"/>
      <c r="F6385" s="116"/>
      <c r="G6385" s="116"/>
      <c r="H6385" s="494"/>
      <c r="I6385" s="494"/>
      <c r="J6385" s="524"/>
    </row>
    <row r="6386" spans="1:10" x14ac:dyDescent="0.25">
      <c r="A6386" s="53" t="s">
        <v>2048</v>
      </c>
      <c r="B6386" s="198">
        <v>28</v>
      </c>
      <c r="C6386" s="198">
        <v>331200</v>
      </c>
      <c r="D6386" s="198">
        <v>267800</v>
      </c>
      <c r="E6386" s="198">
        <v>18</v>
      </c>
      <c r="F6386" s="198">
        <v>84000</v>
      </c>
      <c r="G6386" s="198"/>
      <c r="H6386" s="197">
        <v>5</v>
      </c>
      <c r="I6386" s="213"/>
      <c r="J6386" s="524">
        <v>27800</v>
      </c>
    </row>
    <row r="6387" spans="1:10" x14ac:dyDescent="0.25">
      <c r="A6387" s="492"/>
      <c r="B6387" s="365"/>
      <c r="C6387" s="365"/>
    </row>
    <row r="6388" spans="1:10" x14ac:dyDescent="0.25">
      <c r="B6388" s="365"/>
      <c r="C6388" s="365"/>
    </row>
    <row r="6389" spans="1:10" x14ac:dyDescent="0.25">
      <c r="B6389" s="493"/>
      <c r="C6389" s="493"/>
    </row>
    <row r="6390" spans="1:10" x14ac:dyDescent="0.25">
      <c r="G6390" s="562" t="s">
        <v>2278</v>
      </c>
    </row>
    <row r="6395" spans="1:10" x14ac:dyDescent="0.25">
      <c r="A6395" s="2204" t="s">
        <v>2417</v>
      </c>
      <c r="B6395" s="2204"/>
      <c r="C6395" s="2204"/>
      <c r="D6395" s="2204"/>
      <c r="E6395" s="2204"/>
      <c r="F6395" s="2204"/>
      <c r="G6395" s="2204"/>
      <c r="H6395" s="2204"/>
      <c r="I6395" s="2204"/>
      <c r="J6395" s="2204"/>
    </row>
    <row r="6396" spans="1:10" ht="30" x14ac:dyDescent="0.25">
      <c r="A6396" s="198" t="s">
        <v>14</v>
      </c>
      <c r="B6396" s="198" t="s">
        <v>5</v>
      </c>
      <c r="C6396" s="198" t="s">
        <v>10</v>
      </c>
      <c r="D6396" s="198" t="s">
        <v>11</v>
      </c>
      <c r="E6396" s="198" t="s">
        <v>753</v>
      </c>
      <c r="F6396" s="198" t="s">
        <v>27</v>
      </c>
      <c r="G6396" s="198" t="s">
        <v>2013</v>
      </c>
      <c r="H6396" s="140" t="s">
        <v>33</v>
      </c>
      <c r="I6396" s="140" t="s">
        <v>2016</v>
      </c>
      <c r="J6396" s="198" t="s">
        <v>32</v>
      </c>
    </row>
    <row r="6397" spans="1:10" x14ac:dyDescent="0.25">
      <c r="A6397" s="517" t="s">
        <v>1343</v>
      </c>
      <c r="B6397" s="519">
        <v>1</v>
      </c>
      <c r="C6397" s="519">
        <v>14800</v>
      </c>
      <c r="D6397" s="519"/>
      <c r="E6397" s="519">
        <v>1</v>
      </c>
      <c r="F6397" s="519">
        <v>4000</v>
      </c>
      <c r="G6397" s="519">
        <v>60</v>
      </c>
      <c r="H6397" s="518">
        <v>1</v>
      </c>
      <c r="I6397" s="518">
        <v>60</v>
      </c>
      <c r="J6397" s="524" t="s">
        <v>2272</v>
      </c>
    </row>
    <row r="6398" spans="1:10" x14ac:dyDescent="0.25">
      <c r="A6398" s="517" t="s">
        <v>1199</v>
      </c>
      <c r="B6398" s="519">
        <v>1</v>
      </c>
      <c r="C6398" s="519">
        <v>6500</v>
      </c>
      <c r="D6398" s="519"/>
      <c r="E6398" s="519">
        <v>2</v>
      </c>
      <c r="F6398" s="519">
        <v>8000</v>
      </c>
      <c r="G6398" s="519" t="s">
        <v>1764</v>
      </c>
      <c r="H6398" s="518">
        <v>1</v>
      </c>
      <c r="I6398" s="518">
        <v>60</v>
      </c>
      <c r="J6398" s="524" t="s">
        <v>2272</v>
      </c>
    </row>
    <row r="6399" spans="1:10" x14ac:dyDescent="0.25">
      <c r="A6399" s="517" t="s">
        <v>2410</v>
      </c>
      <c r="B6399" s="519">
        <v>1</v>
      </c>
      <c r="C6399" s="519"/>
      <c r="D6399" s="519">
        <v>13000</v>
      </c>
      <c r="E6399" s="519">
        <v>1</v>
      </c>
      <c r="F6399" s="519">
        <v>2000</v>
      </c>
      <c r="G6399" s="519">
        <v>30</v>
      </c>
      <c r="H6399" s="518"/>
      <c r="I6399" s="518"/>
      <c r="J6399" s="524" t="s">
        <v>1157</v>
      </c>
    </row>
    <row r="6400" spans="1:10" x14ac:dyDescent="0.25">
      <c r="A6400" s="517" t="s">
        <v>1783</v>
      </c>
      <c r="B6400" s="519">
        <v>2</v>
      </c>
      <c r="C6400" s="519">
        <v>72000</v>
      </c>
      <c r="D6400" s="519"/>
      <c r="E6400" s="519">
        <v>2</v>
      </c>
      <c r="F6400" s="519">
        <v>26000</v>
      </c>
      <c r="G6400" s="519" t="s">
        <v>2418</v>
      </c>
      <c r="H6400" s="518">
        <v>1</v>
      </c>
      <c r="I6400" s="518">
        <v>60</v>
      </c>
      <c r="J6400" s="524" t="s">
        <v>2272</v>
      </c>
    </row>
    <row r="6401" spans="1:10" x14ac:dyDescent="0.25">
      <c r="A6401" s="517" t="s">
        <v>2419</v>
      </c>
      <c r="B6401" s="519">
        <v>1</v>
      </c>
      <c r="C6401" s="519">
        <v>27000</v>
      </c>
      <c r="D6401" s="519"/>
      <c r="E6401" s="519">
        <v>1</v>
      </c>
      <c r="F6401" s="519">
        <v>5000</v>
      </c>
      <c r="G6401" s="519">
        <v>70</v>
      </c>
      <c r="H6401" s="518" t="s">
        <v>109</v>
      </c>
      <c r="I6401" s="518"/>
      <c r="J6401" s="524" t="s">
        <v>2253</v>
      </c>
    </row>
    <row r="6402" spans="1:10" x14ac:dyDescent="0.25">
      <c r="A6402" s="517" t="s">
        <v>2160</v>
      </c>
      <c r="B6402" s="519">
        <v>1</v>
      </c>
      <c r="C6402" s="519"/>
      <c r="D6402" s="519">
        <v>25000</v>
      </c>
      <c r="E6402" s="519">
        <v>1</v>
      </c>
      <c r="F6402" s="519">
        <v>5000</v>
      </c>
      <c r="G6402" s="519">
        <v>70</v>
      </c>
      <c r="H6402" s="518"/>
      <c r="I6402" s="518"/>
      <c r="J6402" s="524" t="s">
        <v>2420</v>
      </c>
    </row>
    <row r="6403" spans="1:10" x14ac:dyDescent="0.25">
      <c r="A6403" s="517" t="s">
        <v>2421</v>
      </c>
      <c r="B6403" s="519">
        <v>1</v>
      </c>
      <c r="C6403" s="519">
        <v>30000</v>
      </c>
      <c r="D6403" s="519"/>
      <c r="E6403" s="519"/>
      <c r="F6403" s="519"/>
      <c r="G6403" s="519"/>
      <c r="H6403" s="518"/>
      <c r="I6403" s="518"/>
      <c r="J6403" s="524"/>
    </row>
    <row r="6404" spans="1:10" x14ac:dyDescent="0.25">
      <c r="A6404" s="517" t="s">
        <v>1123</v>
      </c>
      <c r="B6404" s="519">
        <v>1</v>
      </c>
      <c r="C6404" s="519">
        <v>17000</v>
      </c>
      <c r="D6404" s="519"/>
      <c r="E6404" s="519"/>
      <c r="F6404" s="519"/>
      <c r="G6404" s="519"/>
      <c r="H6404" s="518"/>
      <c r="I6404" s="518"/>
      <c r="J6404" s="524"/>
    </row>
    <row r="6405" spans="1:10" x14ac:dyDescent="0.25">
      <c r="A6405" s="517" t="s">
        <v>1517</v>
      </c>
      <c r="B6405" s="519">
        <v>1</v>
      </c>
      <c r="C6405" s="519">
        <v>15000</v>
      </c>
      <c r="D6405" s="519"/>
      <c r="E6405" s="519">
        <v>1</v>
      </c>
      <c r="F6405" s="519">
        <v>5000</v>
      </c>
      <c r="G6405" s="519">
        <v>70</v>
      </c>
      <c r="H6405" s="518"/>
      <c r="I6405" s="518"/>
      <c r="J6405" s="524"/>
    </row>
    <row r="6406" spans="1:10" x14ac:dyDescent="0.25">
      <c r="A6406" s="517" t="s">
        <v>2206</v>
      </c>
      <c r="B6406" s="519">
        <v>1</v>
      </c>
      <c r="C6406" s="519"/>
      <c r="D6406" s="519">
        <v>20000</v>
      </c>
      <c r="E6406" s="519"/>
      <c r="F6406" s="519"/>
      <c r="G6406" s="519"/>
      <c r="H6406" s="518"/>
      <c r="I6406" s="518"/>
      <c r="J6406" s="524" t="s">
        <v>1157</v>
      </c>
    </row>
    <row r="6407" spans="1:10" x14ac:dyDescent="0.25">
      <c r="A6407" s="517" t="s">
        <v>143</v>
      </c>
      <c r="B6407" s="519">
        <v>2</v>
      </c>
      <c r="C6407" s="519"/>
      <c r="D6407" s="519">
        <v>160000</v>
      </c>
      <c r="E6407" s="519"/>
      <c r="F6407" s="519"/>
      <c r="G6407" s="519"/>
      <c r="H6407" s="518"/>
      <c r="I6407" s="518"/>
      <c r="J6407" s="524" t="s">
        <v>2422</v>
      </c>
    </row>
    <row r="6408" spans="1:10" x14ac:dyDescent="0.25">
      <c r="A6408" s="517" t="s">
        <v>2037</v>
      </c>
      <c r="B6408" s="519">
        <v>1</v>
      </c>
      <c r="C6408" s="519"/>
      <c r="D6408" s="519">
        <v>25500</v>
      </c>
      <c r="E6408" s="519"/>
      <c r="F6408" s="519"/>
      <c r="G6408" s="519"/>
      <c r="H6408" s="518"/>
      <c r="I6408" s="518"/>
      <c r="J6408" s="524" t="s">
        <v>2423</v>
      </c>
    </row>
    <row r="6409" spans="1:10" x14ac:dyDescent="0.25">
      <c r="A6409" s="517" t="s">
        <v>2424</v>
      </c>
      <c r="B6409" s="519">
        <v>1</v>
      </c>
      <c r="C6409" s="519">
        <v>18600</v>
      </c>
      <c r="D6409" s="519"/>
      <c r="E6409" s="519">
        <v>1</v>
      </c>
      <c r="F6409" s="519">
        <v>6000</v>
      </c>
      <c r="G6409" s="519">
        <v>100</v>
      </c>
      <c r="H6409" s="518"/>
      <c r="I6409" s="518"/>
      <c r="J6409" s="524"/>
    </row>
    <row r="6410" spans="1:10" x14ac:dyDescent="0.25">
      <c r="A6410" s="517" t="s">
        <v>2154</v>
      </c>
      <c r="B6410" s="519">
        <v>1</v>
      </c>
      <c r="C6410" s="519">
        <v>32000</v>
      </c>
      <c r="D6410" s="519"/>
      <c r="E6410" s="519">
        <v>1</v>
      </c>
      <c r="F6410" s="519">
        <v>6000</v>
      </c>
      <c r="G6410" s="519">
        <v>100</v>
      </c>
      <c r="H6410" s="518"/>
      <c r="I6410" s="518"/>
      <c r="J6410" s="524"/>
    </row>
    <row r="6411" spans="1:10" x14ac:dyDescent="0.25">
      <c r="A6411" s="517" t="s">
        <v>2425</v>
      </c>
      <c r="B6411" s="519">
        <v>1</v>
      </c>
      <c r="C6411" s="519"/>
      <c r="D6411" s="519"/>
      <c r="E6411" s="519"/>
      <c r="F6411" s="519"/>
      <c r="G6411" s="519"/>
      <c r="H6411" s="518"/>
      <c r="I6411" s="518"/>
      <c r="J6411" s="524" t="s">
        <v>2426</v>
      </c>
    </row>
    <row r="6412" spans="1:10" x14ac:dyDescent="0.25">
      <c r="A6412" s="517" t="s">
        <v>1791</v>
      </c>
      <c r="B6412" s="519">
        <v>1</v>
      </c>
      <c r="C6412" s="519">
        <v>28500</v>
      </c>
      <c r="D6412" s="519"/>
      <c r="E6412" s="519"/>
      <c r="F6412" s="519"/>
      <c r="G6412" s="519"/>
      <c r="H6412" s="518"/>
      <c r="I6412" s="518"/>
      <c r="J6412" s="524" t="s">
        <v>2442</v>
      </c>
    </row>
    <row r="6413" spans="1:10" x14ac:dyDescent="0.25">
      <c r="A6413" s="517" t="s">
        <v>1485</v>
      </c>
      <c r="B6413" s="519">
        <v>1</v>
      </c>
      <c r="C6413" s="519">
        <v>7000</v>
      </c>
      <c r="D6413" s="519"/>
      <c r="E6413" s="519"/>
      <c r="F6413" s="519"/>
      <c r="G6413" s="519"/>
      <c r="H6413" s="494"/>
      <c r="I6413" s="494"/>
      <c r="J6413" s="524"/>
    </row>
    <row r="6414" spans="1:10" x14ac:dyDescent="0.25">
      <c r="A6414" s="517" t="s">
        <v>1769</v>
      </c>
      <c r="B6414" s="519">
        <v>1</v>
      </c>
      <c r="C6414" s="519">
        <v>26000</v>
      </c>
      <c r="D6414" s="519"/>
      <c r="E6414" s="519">
        <v>1</v>
      </c>
      <c r="F6414" s="519">
        <v>4000</v>
      </c>
      <c r="G6414" s="519">
        <v>60</v>
      </c>
      <c r="H6414" s="494"/>
      <c r="I6414" s="494"/>
      <c r="J6414" s="524"/>
    </row>
    <row r="6415" spans="1:10" x14ac:dyDescent="0.25">
      <c r="A6415" s="517" t="s">
        <v>2157</v>
      </c>
      <c r="B6415" s="519">
        <v>1</v>
      </c>
      <c r="C6415" s="519">
        <v>33000</v>
      </c>
      <c r="D6415" s="519"/>
      <c r="E6415" s="519">
        <v>1</v>
      </c>
      <c r="F6415" s="519">
        <v>5000</v>
      </c>
      <c r="G6415" s="519">
        <v>70</v>
      </c>
      <c r="H6415" s="494"/>
      <c r="I6415" s="494"/>
      <c r="J6415" s="524"/>
    </row>
    <row r="6416" spans="1:10" x14ac:dyDescent="0.25">
      <c r="A6416" s="517"/>
      <c r="B6416" s="519"/>
      <c r="C6416" s="519"/>
      <c r="D6416" s="519"/>
      <c r="E6416" s="519"/>
      <c r="F6416" s="519"/>
      <c r="G6416" s="519"/>
      <c r="H6416" s="494"/>
      <c r="I6416" s="494"/>
      <c r="J6416" s="524"/>
    </row>
    <row r="6417" spans="1:10" x14ac:dyDescent="0.25">
      <c r="A6417" s="53" t="s">
        <v>2048</v>
      </c>
      <c r="B6417" s="198">
        <v>21</v>
      </c>
      <c r="C6417" s="198">
        <v>327400</v>
      </c>
      <c r="D6417" s="198">
        <v>243500</v>
      </c>
      <c r="E6417" s="198">
        <v>13</v>
      </c>
      <c r="F6417" s="198">
        <v>76000</v>
      </c>
      <c r="G6417" s="198"/>
      <c r="H6417" s="197">
        <v>3</v>
      </c>
      <c r="I6417" s="213"/>
      <c r="J6417" s="524">
        <v>109300</v>
      </c>
    </row>
    <row r="6418" spans="1:10" x14ac:dyDescent="0.25">
      <c r="A6418" s="492"/>
      <c r="B6418" s="365"/>
      <c r="C6418" s="365"/>
    </row>
    <row r="6419" spans="1:10" x14ac:dyDescent="0.25">
      <c r="B6419" s="365"/>
      <c r="C6419" s="365"/>
    </row>
    <row r="6420" spans="1:10" x14ac:dyDescent="0.25">
      <c r="B6420" s="493"/>
      <c r="C6420" s="493"/>
    </row>
    <row r="6421" spans="1:10" x14ac:dyDescent="0.25">
      <c r="G6421" s="563" t="s">
        <v>2278</v>
      </c>
    </row>
    <row r="6427" spans="1:10" x14ac:dyDescent="0.25">
      <c r="A6427" s="2204" t="s">
        <v>2427</v>
      </c>
      <c r="B6427" s="2204"/>
      <c r="C6427" s="2204"/>
      <c r="D6427" s="2204"/>
      <c r="E6427" s="2204"/>
      <c r="F6427" s="2204"/>
      <c r="G6427" s="2204"/>
      <c r="H6427" s="2204"/>
      <c r="I6427" s="2204"/>
      <c r="J6427" s="2204"/>
    </row>
    <row r="6428" spans="1:10" ht="30" x14ac:dyDescent="0.25">
      <c r="A6428" s="198" t="s">
        <v>14</v>
      </c>
      <c r="B6428" s="198" t="s">
        <v>5</v>
      </c>
      <c r="C6428" s="198" t="s">
        <v>10</v>
      </c>
      <c r="D6428" s="198" t="s">
        <v>11</v>
      </c>
      <c r="E6428" s="198" t="s">
        <v>753</v>
      </c>
      <c r="F6428" s="198" t="s">
        <v>27</v>
      </c>
      <c r="G6428" s="198" t="s">
        <v>2013</v>
      </c>
      <c r="H6428" s="140" t="s">
        <v>33</v>
      </c>
      <c r="I6428" s="140" t="s">
        <v>2016</v>
      </c>
      <c r="J6428" s="198" t="s">
        <v>32</v>
      </c>
    </row>
    <row r="6429" spans="1:10" x14ac:dyDescent="0.25">
      <c r="A6429" s="517" t="s">
        <v>1192</v>
      </c>
      <c r="B6429" s="519">
        <v>1</v>
      </c>
      <c r="C6429" s="519">
        <v>12000</v>
      </c>
      <c r="D6429" s="519"/>
      <c r="E6429" s="519">
        <v>1</v>
      </c>
      <c r="F6429" s="519">
        <v>4000</v>
      </c>
      <c r="G6429" s="519">
        <v>60</v>
      </c>
      <c r="H6429" s="518">
        <v>1</v>
      </c>
      <c r="I6429" s="518">
        <v>60</v>
      </c>
      <c r="J6429" s="524" t="s">
        <v>2272</v>
      </c>
    </row>
    <row r="6430" spans="1:10" x14ac:dyDescent="0.25">
      <c r="A6430" s="517" t="s">
        <v>2206</v>
      </c>
      <c r="B6430" s="519">
        <v>1</v>
      </c>
      <c r="C6430" s="519">
        <v>9000</v>
      </c>
      <c r="D6430" s="519"/>
      <c r="E6430" s="519">
        <v>3</v>
      </c>
      <c r="F6430" s="519">
        <v>11000</v>
      </c>
      <c r="G6430" s="519" t="s">
        <v>2428</v>
      </c>
      <c r="H6430" s="518">
        <v>1</v>
      </c>
      <c r="I6430" s="518">
        <v>60</v>
      </c>
      <c r="J6430" s="524" t="s">
        <v>2272</v>
      </c>
    </row>
    <row r="6431" spans="1:10" x14ac:dyDescent="0.25">
      <c r="A6431" s="517" t="s">
        <v>1107</v>
      </c>
      <c r="B6431" s="519">
        <v>1</v>
      </c>
      <c r="C6431" s="519">
        <v>6000</v>
      </c>
      <c r="D6431" s="519"/>
      <c r="E6431" s="519">
        <v>3</v>
      </c>
      <c r="F6431" s="519">
        <v>14000</v>
      </c>
      <c r="G6431" s="519" t="s">
        <v>2429</v>
      </c>
      <c r="H6431" s="518">
        <v>1</v>
      </c>
      <c r="I6431" s="518">
        <v>70</v>
      </c>
      <c r="J6431" s="524" t="s">
        <v>2273</v>
      </c>
    </row>
    <row r="6432" spans="1:10" x14ac:dyDescent="0.25">
      <c r="A6432" s="517" t="s">
        <v>2302</v>
      </c>
      <c r="B6432" s="519">
        <v>1</v>
      </c>
      <c r="C6432" s="519">
        <v>30500</v>
      </c>
      <c r="D6432" s="519"/>
      <c r="E6432" s="519">
        <v>1</v>
      </c>
      <c r="F6432" s="519">
        <v>5000</v>
      </c>
      <c r="G6432" s="519">
        <v>70</v>
      </c>
      <c r="H6432" s="518" t="s">
        <v>109</v>
      </c>
      <c r="I6432" s="518"/>
      <c r="J6432" s="524" t="s">
        <v>2319</v>
      </c>
    </row>
    <row r="6433" spans="1:10" x14ac:dyDescent="0.25">
      <c r="A6433" s="517" t="s">
        <v>2165</v>
      </c>
      <c r="B6433" s="519">
        <v>1</v>
      </c>
      <c r="C6433" s="519">
        <v>25000</v>
      </c>
      <c r="D6433" s="519"/>
      <c r="E6433" s="519">
        <v>1</v>
      </c>
      <c r="F6433" s="519">
        <v>5000</v>
      </c>
      <c r="G6433" s="519">
        <v>70</v>
      </c>
      <c r="H6433" s="518"/>
      <c r="I6433" s="518"/>
      <c r="J6433" s="524" t="s">
        <v>2440</v>
      </c>
    </row>
    <row r="6434" spans="1:10" x14ac:dyDescent="0.25">
      <c r="A6434" s="517" t="s">
        <v>2160</v>
      </c>
      <c r="B6434" s="519">
        <v>1</v>
      </c>
      <c r="C6434" s="519">
        <v>25000</v>
      </c>
      <c r="D6434" s="519"/>
      <c r="E6434" s="519">
        <v>1</v>
      </c>
      <c r="F6434" s="519">
        <v>5000</v>
      </c>
      <c r="G6434" s="519">
        <v>70</v>
      </c>
      <c r="H6434" s="518"/>
      <c r="I6434" s="518"/>
      <c r="J6434" s="524" t="s">
        <v>2441</v>
      </c>
    </row>
    <row r="6435" spans="1:10" x14ac:dyDescent="0.25">
      <c r="A6435" s="517" t="s">
        <v>1514</v>
      </c>
      <c r="B6435" s="519">
        <v>1</v>
      </c>
      <c r="C6435" s="519">
        <v>7000</v>
      </c>
      <c r="D6435" s="519"/>
      <c r="E6435" s="519">
        <v>1</v>
      </c>
      <c r="F6435" s="519">
        <v>3000</v>
      </c>
      <c r="G6435" s="519">
        <v>45</v>
      </c>
      <c r="H6435" s="518"/>
      <c r="I6435" s="518"/>
      <c r="J6435" s="524"/>
    </row>
    <row r="6436" spans="1:10" x14ac:dyDescent="0.25">
      <c r="A6436" s="517" t="s">
        <v>1409</v>
      </c>
      <c r="B6436" s="519">
        <v>1</v>
      </c>
      <c r="C6436" s="519">
        <v>13800</v>
      </c>
      <c r="D6436" s="519"/>
      <c r="E6436" s="519">
        <v>1</v>
      </c>
      <c r="F6436" s="519">
        <v>5000</v>
      </c>
      <c r="G6436" s="519">
        <v>70</v>
      </c>
      <c r="H6436" s="518"/>
      <c r="I6436" s="518"/>
      <c r="J6436" s="524"/>
    </row>
    <row r="6437" spans="1:10" x14ac:dyDescent="0.25">
      <c r="A6437" s="517" t="s">
        <v>2154</v>
      </c>
      <c r="B6437" s="519">
        <v>1</v>
      </c>
      <c r="C6437" s="519"/>
      <c r="D6437" s="519">
        <v>33000</v>
      </c>
      <c r="E6437" s="519">
        <v>1</v>
      </c>
      <c r="F6437" s="519">
        <v>5000</v>
      </c>
      <c r="G6437" s="519">
        <v>70</v>
      </c>
      <c r="H6437" s="518"/>
      <c r="I6437" s="518"/>
      <c r="J6437" s="524" t="s">
        <v>2430</v>
      </c>
    </row>
    <row r="6438" spans="1:10" x14ac:dyDescent="0.25">
      <c r="A6438" s="517" t="s">
        <v>2348</v>
      </c>
      <c r="B6438" s="519">
        <v>1</v>
      </c>
      <c r="C6438" s="519"/>
      <c r="D6438" s="519">
        <v>30000</v>
      </c>
      <c r="E6438" s="519">
        <v>1</v>
      </c>
      <c r="F6438" s="519">
        <v>5000</v>
      </c>
      <c r="G6438" s="519">
        <v>70</v>
      </c>
      <c r="H6438" s="518"/>
      <c r="I6438" s="518"/>
      <c r="J6438" s="524" t="s">
        <v>1157</v>
      </c>
    </row>
    <row r="6439" spans="1:10" x14ac:dyDescent="0.25">
      <c r="A6439" s="517" t="s">
        <v>2348</v>
      </c>
      <c r="B6439" s="519">
        <v>1</v>
      </c>
      <c r="C6439" s="519">
        <v>30000</v>
      </c>
      <c r="D6439" s="519"/>
      <c r="E6439" s="519">
        <v>1</v>
      </c>
      <c r="F6439" s="519">
        <v>5000</v>
      </c>
      <c r="G6439" s="519">
        <v>70</v>
      </c>
      <c r="H6439" s="518"/>
      <c r="I6439" s="518"/>
      <c r="J6439" s="524"/>
    </row>
    <row r="6440" spans="1:10" x14ac:dyDescent="0.25">
      <c r="A6440" s="517" t="s">
        <v>1200</v>
      </c>
      <c r="B6440" s="519">
        <v>1</v>
      </c>
      <c r="C6440" s="519">
        <v>11000</v>
      </c>
      <c r="D6440" s="519"/>
      <c r="E6440" s="519">
        <v>1</v>
      </c>
      <c r="F6440" s="519">
        <v>4000</v>
      </c>
      <c r="G6440" s="519">
        <v>60</v>
      </c>
      <c r="H6440" s="518"/>
      <c r="I6440" s="518"/>
      <c r="J6440" s="524"/>
    </row>
    <row r="6441" spans="1:10" x14ac:dyDescent="0.25">
      <c r="A6441" s="517" t="s">
        <v>1490</v>
      </c>
      <c r="B6441" s="519">
        <v>1</v>
      </c>
      <c r="C6441" s="519">
        <v>22000</v>
      </c>
      <c r="D6441" s="519"/>
      <c r="E6441" s="519">
        <v>1</v>
      </c>
      <c r="F6441" s="519">
        <v>5000</v>
      </c>
      <c r="G6441" s="519">
        <v>75</v>
      </c>
      <c r="H6441" s="518"/>
      <c r="I6441" s="518"/>
      <c r="J6441" s="524"/>
    </row>
    <row r="6442" spans="1:10" x14ac:dyDescent="0.25">
      <c r="A6442" s="517" t="s">
        <v>1600</v>
      </c>
      <c r="B6442" s="519">
        <v>1</v>
      </c>
      <c r="C6442" s="519">
        <v>11000</v>
      </c>
      <c r="D6442" s="519"/>
      <c r="E6442" s="519">
        <v>1</v>
      </c>
      <c r="F6442" s="519">
        <v>4000</v>
      </c>
      <c r="G6442" s="519">
        <v>60</v>
      </c>
      <c r="H6442" s="518"/>
      <c r="I6442" s="518"/>
      <c r="J6442" s="524"/>
    </row>
    <row r="6443" spans="1:10" x14ac:dyDescent="0.25">
      <c r="A6443" s="517" t="s">
        <v>2160</v>
      </c>
      <c r="B6443" s="519">
        <v>1</v>
      </c>
      <c r="C6443" s="519">
        <v>25000</v>
      </c>
      <c r="D6443" s="519"/>
      <c r="E6443" s="519">
        <v>1</v>
      </c>
      <c r="F6443" s="519">
        <v>5000</v>
      </c>
      <c r="G6443" s="519">
        <v>70</v>
      </c>
      <c r="H6443" s="518"/>
      <c r="I6443" s="518"/>
      <c r="J6443" s="524"/>
    </row>
    <row r="6444" spans="1:10" x14ac:dyDescent="0.25">
      <c r="A6444" s="517" t="s">
        <v>1107</v>
      </c>
      <c r="B6444" s="519">
        <v>1</v>
      </c>
      <c r="C6444" s="519">
        <v>15000</v>
      </c>
      <c r="D6444" s="519"/>
      <c r="E6444" s="519">
        <v>1</v>
      </c>
      <c r="F6444" s="519">
        <v>5000</v>
      </c>
      <c r="G6444" s="519">
        <v>70</v>
      </c>
      <c r="H6444" s="518"/>
      <c r="I6444" s="518"/>
      <c r="J6444" s="524"/>
    </row>
    <row r="6445" spans="1:10" x14ac:dyDescent="0.25">
      <c r="A6445" s="517" t="s">
        <v>2037</v>
      </c>
      <c r="B6445" s="519">
        <v>1</v>
      </c>
      <c r="C6445" s="519"/>
      <c r="D6445" s="519">
        <v>25500</v>
      </c>
      <c r="E6445" s="519"/>
      <c r="F6445" s="519"/>
      <c r="G6445" s="519"/>
      <c r="H6445" s="518"/>
      <c r="I6445" s="518"/>
      <c r="J6445" s="524" t="s">
        <v>2280</v>
      </c>
    </row>
    <row r="6446" spans="1:10" x14ac:dyDescent="0.25">
      <c r="A6446" s="517" t="s">
        <v>2407</v>
      </c>
      <c r="B6446" s="519">
        <v>1</v>
      </c>
      <c r="C6446" s="519"/>
      <c r="D6446" s="519">
        <v>17900</v>
      </c>
      <c r="E6446" s="519"/>
      <c r="F6446" s="519"/>
      <c r="G6446" s="519"/>
      <c r="H6446" s="518"/>
      <c r="I6446" s="518"/>
      <c r="J6446" s="524" t="s">
        <v>2280</v>
      </c>
    </row>
    <row r="6447" spans="1:10" x14ac:dyDescent="0.25">
      <c r="A6447" s="517" t="s">
        <v>2407</v>
      </c>
      <c r="B6447" s="519">
        <v>2</v>
      </c>
      <c r="C6447" s="519"/>
      <c r="D6447" s="519">
        <v>35800</v>
      </c>
      <c r="E6447" s="519"/>
      <c r="F6447" s="519"/>
      <c r="G6447" s="519"/>
      <c r="H6447" s="518"/>
      <c r="I6447" s="518"/>
      <c r="J6447" s="524" t="s">
        <v>2280</v>
      </c>
    </row>
    <row r="6448" spans="1:10" x14ac:dyDescent="0.25">
      <c r="A6448" s="517" t="s">
        <v>2431</v>
      </c>
      <c r="B6448" s="519">
        <v>1</v>
      </c>
      <c r="C6448" s="519"/>
      <c r="D6448" s="519">
        <v>17900</v>
      </c>
      <c r="E6448" s="519"/>
      <c r="F6448" s="519"/>
      <c r="G6448" s="519"/>
      <c r="H6448" s="518"/>
      <c r="I6448" s="518"/>
      <c r="J6448" s="524" t="s">
        <v>2280</v>
      </c>
    </row>
    <row r="6449" spans="1:10" x14ac:dyDescent="0.25">
      <c r="A6449" s="517" t="s">
        <v>1139</v>
      </c>
      <c r="B6449" s="519">
        <v>1</v>
      </c>
      <c r="C6449" s="519"/>
      <c r="D6449" s="519">
        <v>38000</v>
      </c>
      <c r="E6449" s="519"/>
      <c r="F6449" s="519"/>
      <c r="G6449" s="519"/>
      <c r="H6449" s="518"/>
      <c r="I6449" s="518"/>
      <c r="J6449" s="524" t="s">
        <v>2280</v>
      </c>
    </row>
    <row r="6450" spans="1:10" x14ac:dyDescent="0.25">
      <c r="A6450" s="517" t="s">
        <v>1505</v>
      </c>
      <c r="B6450" s="519">
        <v>1</v>
      </c>
      <c r="C6450" s="519"/>
      <c r="D6450" s="519">
        <v>38000</v>
      </c>
      <c r="E6450" s="519"/>
      <c r="F6450" s="519"/>
      <c r="G6450" s="519"/>
      <c r="H6450" s="518"/>
      <c r="I6450" s="518"/>
      <c r="J6450" s="524" t="s">
        <v>2280</v>
      </c>
    </row>
    <row r="6451" spans="1:10" x14ac:dyDescent="0.25">
      <c r="A6451" s="517" t="s">
        <v>2066</v>
      </c>
      <c r="B6451" s="519">
        <v>1</v>
      </c>
      <c r="C6451" s="519">
        <v>22500</v>
      </c>
      <c r="D6451" s="519"/>
      <c r="E6451" s="519">
        <v>1</v>
      </c>
      <c r="F6451" s="519">
        <v>4000</v>
      </c>
      <c r="G6451" s="519">
        <v>60</v>
      </c>
      <c r="H6451" s="518"/>
      <c r="I6451" s="518"/>
      <c r="J6451" s="524"/>
    </row>
    <row r="6452" spans="1:10" x14ac:dyDescent="0.25">
      <c r="A6452" s="517" t="s">
        <v>2432</v>
      </c>
      <c r="B6452" s="519">
        <v>1</v>
      </c>
      <c r="C6452" s="519">
        <v>24000</v>
      </c>
      <c r="D6452" s="519"/>
      <c r="E6452" s="519">
        <v>1</v>
      </c>
      <c r="F6452" s="519">
        <v>4000</v>
      </c>
      <c r="G6452" s="519">
        <v>60</v>
      </c>
      <c r="H6452" s="518"/>
      <c r="I6452" s="518"/>
      <c r="J6452" s="524"/>
    </row>
    <row r="6453" spans="1:10" x14ac:dyDescent="0.25">
      <c r="A6453" s="517" t="s">
        <v>1192</v>
      </c>
      <c r="B6453" s="519">
        <v>1</v>
      </c>
      <c r="C6453" s="519">
        <v>10500</v>
      </c>
      <c r="D6453" s="519"/>
      <c r="E6453" s="519">
        <v>1</v>
      </c>
      <c r="F6453" s="519">
        <v>4000</v>
      </c>
      <c r="G6453" s="519">
        <v>60</v>
      </c>
      <c r="H6453" s="518"/>
      <c r="I6453" s="518"/>
      <c r="J6453" s="524" t="s">
        <v>2433</v>
      </c>
    </row>
    <row r="6454" spans="1:10" x14ac:dyDescent="0.25">
      <c r="A6454" s="517" t="s">
        <v>1107</v>
      </c>
      <c r="B6454" s="519">
        <v>1</v>
      </c>
      <c r="C6454" s="519"/>
      <c r="D6454" s="519">
        <v>15000</v>
      </c>
      <c r="E6454" s="519">
        <v>1</v>
      </c>
      <c r="F6454" s="519">
        <v>5000</v>
      </c>
      <c r="G6454" s="519">
        <v>70</v>
      </c>
      <c r="H6454" s="518"/>
      <c r="I6454" s="518"/>
      <c r="J6454" s="524" t="s">
        <v>1157</v>
      </c>
    </row>
    <row r="6455" spans="1:10" x14ac:dyDescent="0.25">
      <c r="A6455" s="53" t="s">
        <v>2048</v>
      </c>
      <c r="B6455" s="198">
        <v>27</v>
      </c>
      <c r="C6455" s="198">
        <v>299300</v>
      </c>
      <c r="D6455" s="198">
        <v>251100</v>
      </c>
      <c r="E6455" s="198">
        <v>24</v>
      </c>
      <c r="F6455" s="198">
        <v>107000</v>
      </c>
      <c r="G6455" s="198"/>
      <c r="H6455" s="197">
        <v>3</v>
      </c>
      <c r="I6455" s="213"/>
      <c r="J6455" s="524">
        <v>385100</v>
      </c>
    </row>
    <row r="6456" spans="1:10" x14ac:dyDescent="0.25">
      <c r="A6456" s="492"/>
      <c r="B6456" s="365"/>
      <c r="C6456" s="365"/>
    </row>
    <row r="6457" spans="1:10" x14ac:dyDescent="0.25">
      <c r="B6457" s="365"/>
      <c r="C6457" s="365"/>
    </row>
    <row r="6458" spans="1:10" x14ac:dyDescent="0.25">
      <c r="B6458" s="493"/>
      <c r="C6458" s="493"/>
    </row>
    <row r="6459" spans="1:10" x14ac:dyDescent="0.25">
      <c r="G6459" s="563" t="s">
        <v>2278</v>
      </c>
    </row>
    <row r="6462" spans="1:10" x14ac:dyDescent="0.25">
      <c r="A6462" s="2204" t="s">
        <v>2434</v>
      </c>
      <c r="B6462" s="2204"/>
      <c r="C6462" s="2204"/>
      <c r="D6462" s="2204"/>
      <c r="E6462" s="2204"/>
      <c r="F6462" s="2204"/>
      <c r="G6462" s="2204"/>
      <c r="H6462" s="2204"/>
      <c r="I6462" s="2204"/>
      <c r="J6462" s="2204"/>
    </row>
    <row r="6463" spans="1:10" ht="30" x14ac:dyDescent="0.25">
      <c r="A6463" s="198" t="s">
        <v>14</v>
      </c>
      <c r="B6463" s="198" t="s">
        <v>5</v>
      </c>
      <c r="C6463" s="198" t="s">
        <v>10</v>
      </c>
      <c r="D6463" s="198" t="s">
        <v>11</v>
      </c>
      <c r="E6463" s="198" t="s">
        <v>753</v>
      </c>
      <c r="F6463" s="198" t="s">
        <v>27</v>
      </c>
      <c r="G6463" s="198" t="s">
        <v>2013</v>
      </c>
      <c r="H6463" s="140" t="s">
        <v>33</v>
      </c>
      <c r="I6463" s="140" t="s">
        <v>2016</v>
      </c>
      <c r="J6463" s="198" t="s">
        <v>32</v>
      </c>
    </row>
    <row r="6464" spans="1:10" x14ac:dyDescent="0.25">
      <c r="A6464" s="517" t="s">
        <v>2435</v>
      </c>
      <c r="B6464" s="519">
        <v>1</v>
      </c>
      <c r="C6464" s="519"/>
      <c r="D6464" s="519"/>
      <c r="E6464" s="519"/>
      <c r="F6464" s="519"/>
      <c r="G6464" s="519"/>
      <c r="H6464" s="518"/>
      <c r="I6464" s="518"/>
      <c r="J6464" s="524" t="s">
        <v>2436</v>
      </c>
    </row>
    <row r="6465" spans="1:10" x14ac:dyDescent="0.25">
      <c r="A6465" s="517" t="s">
        <v>2061</v>
      </c>
      <c r="B6465" s="519">
        <v>1</v>
      </c>
      <c r="C6465" s="519">
        <v>17000</v>
      </c>
      <c r="D6465" s="519"/>
      <c r="E6465" s="519">
        <v>1</v>
      </c>
      <c r="F6465" s="519">
        <v>5000</v>
      </c>
      <c r="G6465" s="519">
        <v>70</v>
      </c>
      <c r="H6465" s="518">
        <v>1</v>
      </c>
      <c r="I6465" s="518">
        <v>75</v>
      </c>
      <c r="J6465" s="524" t="s">
        <v>2273</v>
      </c>
    </row>
    <row r="6466" spans="1:10" x14ac:dyDescent="0.25">
      <c r="A6466" s="517" t="s">
        <v>1199</v>
      </c>
      <c r="B6466" s="519">
        <v>1</v>
      </c>
      <c r="C6466" s="519">
        <v>10500</v>
      </c>
      <c r="D6466" s="519"/>
      <c r="E6466" s="519">
        <v>1</v>
      </c>
      <c r="F6466" s="519">
        <v>4000</v>
      </c>
      <c r="G6466" s="519">
        <v>60</v>
      </c>
      <c r="H6466" s="518">
        <v>1</v>
      </c>
      <c r="I6466" s="518">
        <v>75</v>
      </c>
      <c r="J6466" s="524" t="s">
        <v>2273</v>
      </c>
    </row>
    <row r="6467" spans="1:10" x14ac:dyDescent="0.25">
      <c r="A6467" s="517" t="s">
        <v>1673</v>
      </c>
      <c r="B6467" s="519">
        <v>1</v>
      </c>
      <c r="C6467" s="519">
        <v>7000</v>
      </c>
      <c r="D6467" s="519"/>
      <c r="E6467" s="519">
        <v>1</v>
      </c>
      <c r="F6467" s="519">
        <v>3000</v>
      </c>
      <c r="G6467" s="519">
        <v>45</v>
      </c>
      <c r="H6467" s="518" t="s">
        <v>109</v>
      </c>
      <c r="I6467" s="518"/>
      <c r="J6467" s="524" t="s">
        <v>2321</v>
      </c>
    </row>
    <row r="6468" spans="1:10" x14ac:dyDescent="0.25">
      <c r="A6468" s="517" t="s">
        <v>2086</v>
      </c>
      <c r="B6468" s="519">
        <v>1</v>
      </c>
      <c r="C6468" s="519">
        <v>28500</v>
      </c>
      <c r="D6468" s="519"/>
      <c r="E6468" s="519"/>
      <c r="F6468" s="519"/>
      <c r="G6468" s="519"/>
      <c r="H6468" s="518"/>
      <c r="I6468" s="518"/>
      <c r="J6468" s="524"/>
    </row>
    <row r="6469" spans="1:10" x14ac:dyDescent="0.25">
      <c r="A6469" s="517" t="s">
        <v>1199</v>
      </c>
      <c r="B6469" s="519">
        <v>1</v>
      </c>
      <c r="C6469" s="519"/>
      <c r="D6469" s="519"/>
      <c r="E6469" s="519"/>
      <c r="F6469" s="519"/>
      <c r="G6469" s="519"/>
      <c r="H6469" s="518"/>
      <c r="I6469" s="518"/>
      <c r="J6469" s="524" t="s">
        <v>2437</v>
      </c>
    </row>
    <row r="6470" spans="1:10" x14ac:dyDescent="0.25">
      <c r="A6470" s="517" t="s">
        <v>1769</v>
      </c>
      <c r="B6470" s="519">
        <v>1</v>
      </c>
      <c r="C6470" s="519">
        <v>14500</v>
      </c>
      <c r="D6470" s="519">
        <v>10000</v>
      </c>
      <c r="E6470" s="519">
        <v>1</v>
      </c>
      <c r="F6470" s="519">
        <v>4000</v>
      </c>
      <c r="G6470" s="519">
        <v>60</v>
      </c>
      <c r="H6470" s="518"/>
      <c r="I6470" s="518"/>
      <c r="J6470" s="524" t="s">
        <v>1157</v>
      </c>
    </row>
    <row r="6471" spans="1:10" x14ac:dyDescent="0.25">
      <c r="A6471" s="517" t="s">
        <v>1107</v>
      </c>
      <c r="B6471" s="519">
        <v>1</v>
      </c>
      <c r="C6471" s="519">
        <v>15000</v>
      </c>
      <c r="D6471" s="519"/>
      <c r="E6471" s="519">
        <v>1</v>
      </c>
      <c r="F6471" s="519">
        <v>5000</v>
      </c>
      <c r="G6471" s="519">
        <v>70</v>
      </c>
      <c r="H6471" s="518"/>
      <c r="I6471" s="518"/>
      <c r="J6471" s="524"/>
    </row>
    <row r="6472" spans="1:10" x14ac:dyDescent="0.25">
      <c r="A6472" s="517" t="s">
        <v>1600</v>
      </c>
      <c r="B6472" s="519">
        <v>1</v>
      </c>
      <c r="C6472" s="519"/>
      <c r="D6472" s="519">
        <v>15000</v>
      </c>
      <c r="E6472" s="519"/>
      <c r="F6472" s="519"/>
      <c r="G6472" s="519"/>
      <c r="H6472" s="518"/>
      <c r="I6472" s="518"/>
      <c r="J6472" s="524" t="s">
        <v>1157</v>
      </c>
    </row>
    <row r="6473" spans="1:10" x14ac:dyDescent="0.25">
      <c r="A6473" s="517" t="s">
        <v>2166</v>
      </c>
      <c r="B6473" s="519">
        <v>1</v>
      </c>
      <c r="C6473" s="519"/>
      <c r="D6473" s="519">
        <v>21000</v>
      </c>
      <c r="E6473" s="519">
        <v>1</v>
      </c>
      <c r="F6473" s="519">
        <v>5000</v>
      </c>
      <c r="G6473" s="519">
        <v>75</v>
      </c>
      <c r="H6473" s="518"/>
      <c r="I6473" s="518"/>
      <c r="J6473" s="524" t="s">
        <v>1157</v>
      </c>
    </row>
    <row r="6474" spans="1:10" x14ac:dyDescent="0.25">
      <c r="A6474" s="517" t="s">
        <v>1192</v>
      </c>
      <c r="B6474" s="519">
        <v>1</v>
      </c>
      <c r="C6474" s="519"/>
      <c r="D6474" s="519">
        <v>16000</v>
      </c>
      <c r="E6474" s="519"/>
      <c r="F6474" s="519"/>
      <c r="G6474" s="519"/>
      <c r="H6474" s="518"/>
      <c r="I6474" s="518"/>
      <c r="J6474" s="524" t="s">
        <v>1157</v>
      </c>
    </row>
    <row r="6475" spans="1:10" x14ac:dyDescent="0.25">
      <c r="A6475" s="517" t="s">
        <v>1107</v>
      </c>
      <c r="B6475" s="519">
        <v>1</v>
      </c>
      <c r="C6475" s="519">
        <v>15000</v>
      </c>
      <c r="D6475" s="519"/>
      <c r="E6475" s="519">
        <v>1</v>
      </c>
      <c r="F6475" s="519">
        <v>5000</v>
      </c>
      <c r="G6475" s="519">
        <v>70</v>
      </c>
      <c r="H6475" s="518"/>
      <c r="I6475" s="518"/>
      <c r="J6475" s="524"/>
    </row>
    <row r="6476" spans="1:10" x14ac:dyDescent="0.25">
      <c r="A6476" s="517" t="s">
        <v>1541</v>
      </c>
      <c r="B6476" s="519">
        <v>2</v>
      </c>
      <c r="C6476" s="519"/>
      <c r="D6476" s="519">
        <v>116000</v>
      </c>
      <c r="E6476" s="519"/>
      <c r="F6476" s="519"/>
      <c r="G6476" s="519"/>
      <c r="H6476" s="518"/>
      <c r="I6476" s="518"/>
      <c r="J6476" s="524" t="s">
        <v>2438</v>
      </c>
    </row>
    <row r="6477" spans="1:10" x14ac:dyDescent="0.25">
      <c r="A6477" s="517" t="s">
        <v>1485</v>
      </c>
      <c r="B6477" s="519">
        <v>1</v>
      </c>
      <c r="C6477" s="519"/>
      <c r="D6477" s="519">
        <v>13000</v>
      </c>
      <c r="E6477" s="519">
        <v>1</v>
      </c>
      <c r="F6477" s="519">
        <v>2000</v>
      </c>
      <c r="G6477" s="519">
        <v>40</v>
      </c>
      <c r="H6477" s="518"/>
      <c r="I6477" s="518"/>
      <c r="J6477" s="524" t="s">
        <v>2439</v>
      </c>
    </row>
    <row r="6478" spans="1:10" x14ac:dyDescent="0.25">
      <c r="A6478" s="517"/>
      <c r="B6478" s="519"/>
      <c r="C6478" s="519"/>
      <c r="D6478" s="519"/>
      <c r="E6478" s="519"/>
      <c r="F6478" s="519"/>
      <c r="G6478" s="519"/>
      <c r="H6478" s="518"/>
      <c r="I6478" s="518"/>
      <c r="J6478" s="524"/>
    </row>
    <row r="6479" spans="1:10" x14ac:dyDescent="0.25">
      <c r="A6479" s="53" t="s">
        <v>2048</v>
      </c>
      <c r="B6479" s="198">
        <v>15</v>
      </c>
      <c r="C6479" s="198">
        <v>107500</v>
      </c>
      <c r="D6479" s="198">
        <v>191000</v>
      </c>
      <c r="E6479" s="198">
        <v>8</v>
      </c>
      <c r="F6479" s="198">
        <v>33000</v>
      </c>
      <c r="G6479" s="198"/>
      <c r="H6479" s="197">
        <v>2</v>
      </c>
      <c r="I6479" s="213"/>
      <c r="J6479" s="524">
        <v>11400</v>
      </c>
    </row>
    <row r="6480" spans="1:10" x14ac:dyDescent="0.25">
      <c r="A6480" s="492"/>
      <c r="B6480" s="365"/>
      <c r="C6480" s="365"/>
    </row>
    <row r="6481" spans="1:10" x14ac:dyDescent="0.25">
      <c r="B6481" s="365"/>
      <c r="C6481" s="365"/>
    </row>
    <row r="6482" spans="1:10" x14ac:dyDescent="0.25">
      <c r="B6482" s="493"/>
      <c r="C6482" s="493"/>
    </row>
    <row r="6483" spans="1:10" x14ac:dyDescent="0.25">
      <c r="G6483" s="563" t="s">
        <v>2278</v>
      </c>
    </row>
    <row r="6487" spans="1:10" x14ac:dyDescent="0.25">
      <c r="A6487" s="2204" t="s">
        <v>2443</v>
      </c>
      <c r="B6487" s="2204"/>
      <c r="C6487" s="2204"/>
      <c r="D6487" s="2204"/>
      <c r="E6487" s="2204"/>
      <c r="F6487" s="2204"/>
      <c r="G6487" s="2204"/>
      <c r="H6487" s="2204"/>
      <c r="I6487" s="2204"/>
      <c r="J6487" s="2204"/>
    </row>
    <row r="6488" spans="1:10" ht="30" x14ac:dyDescent="0.25">
      <c r="A6488" s="198" t="s">
        <v>14</v>
      </c>
      <c r="B6488" s="198" t="s">
        <v>5</v>
      </c>
      <c r="C6488" s="198" t="s">
        <v>10</v>
      </c>
      <c r="D6488" s="198" t="s">
        <v>11</v>
      </c>
      <c r="E6488" s="198" t="s">
        <v>753</v>
      </c>
      <c r="F6488" s="198" t="s">
        <v>27</v>
      </c>
      <c r="G6488" s="198" t="s">
        <v>2013</v>
      </c>
      <c r="H6488" s="140" t="s">
        <v>33</v>
      </c>
      <c r="I6488" s="140" t="s">
        <v>2016</v>
      </c>
      <c r="J6488" s="198" t="s">
        <v>32</v>
      </c>
    </row>
    <row r="6489" spans="1:10" x14ac:dyDescent="0.25">
      <c r="A6489" s="517" t="s">
        <v>1107</v>
      </c>
      <c r="B6489" s="519">
        <v>1</v>
      </c>
      <c r="C6489" s="519">
        <v>15000</v>
      </c>
      <c r="D6489" s="519"/>
      <c r="E6489" s="519">
        <v>1</v>
      </c>
      <c r="F6489" s="519">
        <v>5000</v>
      </c>
      <c r="G6489" s="519">
        <v>70</v>
      </c>
      <c r="H6489" s="518">
        <v>1</v>
      </c>
      <c r="I6489" s="518">
        <v>70</v>
      </c>
      <c r="J6489" s="524" t="s">
        <v>2273</v>
      </c>
    </row>
    <row r="6490" spans="1:10" x14ac:dyDescent="0.25">
      <c r="A6490" s="517" t="s">
        <v>1490</v>
      </c>
      <c r="B6490" s="519">
        <v>1</v>
      </c>
      <c r="C6490" s="519">
        <v>27000</v>
      </c>
      <c r="D6490" s="519"/>
      <c r="E6490" s="519"/>
      <c r="F6490" s="519"/>
      <c r="G6490" s="519"/>
      <c r="H6490" s="518">
        <v>1</v>
      </c>
      <c r="I6490" s="518">
        <v>60</v>
      </c>
      <c r="J6490" s="524" t="s">
        <v>2272</v>
      </c>
    </row>
    <row r="6491" spans="1:10" x14ac:dyDescent="0.25">
      <c r="A6491" s="517" t="s">
        <v>1123</v>
      </c>
      <c r="B6491" s="519">
        <v>1</v>
      </c>
      <c r="C6491" s="519"/>
      <c r="D6491" s="519"/>
      <c r="E6491" s="519"/>
      <c r="F6491" s="519"/>
      <c r="G6491" s="519"/>
      <c r="H6491" s="518"/>
      <c r="I6491" s="518"/>
      <c r="J6491" s="524" t="s">
        <v>2444</v>
      </c>
    </row>
    <row r="6492" spans="1:10" x14ac:dyDescent="0.25">
      <c r="A6492" s="517" t="s">
        <v>1598</v>
      </c>
      <c r="B6492" s="519">
        <v>1</v>
      </c>
      <c r="C6492" s="519">
        <v>11000</v>
      </c>
      <c r="D6492" s="519"/>
      <c r="E6492" s="519">
        <v>1</v>
      </c>
      <c r="F6492" s="519">
        <v>4000</v>
      </c>
      <c r="G6492" s="519">
        <v>55</v>
      </c>
      <c r="H6492" s="518" t="s">
        <v>109</v>
      </c>
      <c r="I6492" s="518"/>
      <c r="J6492" s="524" t="s">
        <v>2382</v>
      </c>
    </row>
    <row r="6493" spans="1:10" x14ac:dyDescent="0.25">
      <c r="A6493" s="517" t="s">
        <v>1107</v>
      </c>
      <c r="B6493" s="519">
        <v>1</v>
      </c>
      <c r="C6493" s="519">
        <v>15000</v>
      </c>
      <c r="D6493" s="519"/>
      <c r="E6493" s="519">
        <v>1</v>
      </c>
      <c r="F6493" s="519">
        <v>5000</v>
      </c>
      <c r="G6493" s="519">
        <v>70</v>
      </c>
      <c r="H6493" s="518"/>
      <c r="I6493" s="518"/>
      <c r="J6493" s="524"/>
    </row>
    <row r="6494" spans="1:10" x14ac:dyDescent="0.25">
      <c r="A6494" s="517" t="s">
        <v>1545</v>
      </c>
      <c r="B6494" s="519">
        <v>1</v>
      </c>
      <c r="C6494" s="519">
        <v>24600</v>
      </c>
      <c r="D6494" s="519"/>
      <c r="E6494" s="519"/>
      <c r="F6494" s="519"/>
      <c r="G6494" s="519"/>
      <c r="H6494" s="518"/>
      <c r="I6494" s="518"/>
      <c r="J6494" s="524"/>
    </row>
    <row r="6495" spans="1:10" x14ac:dyDescent="0.25">
      <c r="A6495" s="517" t="s">
        <v>2302</v>
      </c>
      <c r="B6495" s="519">
        <v>1</v>
      </c>
      <c r="C6495" s="519">
        <v>30500</v>
      </c>
      <c r="D6495" s="519"/>
      <c r="E6495" s="519">
        <v>1</v>
      </c>
      <c r="F6495" s="519">
        <v>5000</v>
      </c>
      <c r="G6495" s="519">
        <v>70</v>
      </c>
      <c r="H6495" s="518"/>
      <c r="I6495" s="518"/>
      <c r="J6495" s="524"/>
    </row>
    <row r="6496" spans="1:10" x14ac:dyDescent="0.25">
      <c r="A6496" s="517" t="s">
        <v>1796</v>
      </c>
      <c r="B6496" s="519">
        <v>1</v>
      </c>
      <c r="C6496" s="519">
        <v>16000</v>
      </c>
      <c r="D6496" s="519"/>
      <c r="E6496" s="519"/>
      <c r="F6496" s="519"/>
      <c r="G6496" s="519"/>
      <c r="H6496" s="518"/>
      <c r="I6496" s="518"/>
      <c r="J6496" s="524"/>
    </row>
    <row r="6497" spans="1:10" x14ac:dyDescent="0.25">
      <c r="A6497" s="517" t="s">
        <v>1194</v>
      </c>
      <c r="B6497" s="519">
        <v>1</v>
      </c>
      <c r="C6497" s="519">
        <v>25500</v>
      </c>
      <c r="D6497" s="519"/>
      <c r="E6497" s="519"/>
      <c r="F6497" s="519"/>
      <c r="G6497" s="519"/>
      <c r="H6497" s="518"/>
      <c r="I6497" s="518"/>
      <c r="J6497" s="524" t="s">
        <v>2445</v>
      </c>
    </row>
    <row r="6498" spans="1:10" x14ac:dyDescent="0.25">
      <c r="A6498" s="517" t="s">
        <v>2357</v>
      </c>
      <c r="B6498" s="519">
        <v>1</v>
      </c>
      <c r="C6498" s="519">
        <v>28000</v>
      </c>
      <c r="D6498" s="519"/>
      <c r="E6498" s="519">
        <v>1</v>
      </c>
      <c r="F6498" s="519">
        <v>4000</v>
      </c>
      <c r="G6498" s="519">
        <v>60</v>
      </c>
      <c r="H6498" s="518"/>
      <c r="I6498" s="518"/>
      <c r="J6498" s="524"/>
    </row>
    <row r="6499" spans="1:10" x14ac:dyDescent="0.25">
      <c r="A6499" s="517" t="s">
        <v>1545</v>
      </c>
      <c r="B6499" s="519">
        <v>1</v>
      </c>
      <c r="C6499" s="519">
        <v>25000</v>
      </c>
      <c r="D6499" s="519"/>
      <c r="E6499" s="519"/>
      <c r="F6499" s="519"/>
      <c r="G6499" s="519"/>
      <c r="H6499" s="518"/>
      <c r="I6499" s="518"/>
      <c r="J6499" s="524" t="s">
        <v>2446</v>
      </c>
    </row>
    <row r="6500" spans="1:10" x14ac:dyDescent="0.25">
      <c r="A6500" s="517" t="s">
        <v>2160</v>
      </c>
      <c r="B6500" s="519">
        <v>1</v>
      </c>
      <c r="C6500" s="519">
        <v>25000</v>
      </c>
      <c r="D6500" s="519"/>
      <c r="E6500" s="519">
        <v>1</v>
      </c>
      <c r="F6500" s="519">
        <v>5000</v>
      </c>
      <c r="G6500" s="519">
        <v>70</v>
      </c>
      <c r="H6500" s="518"/>
      <c r="I6500" s="518"/>
      <c r="J6500" s="524"/>
    </row>
    <row r="6501" spans="1:10" x14ac:dyDescent="0.25">
      <c r="A6501" s="517" t="s">
        <v>1545</v>
      </c>
      <c r="B6501" s="519">
        <v>1</v>
      </c>
      <c r="C6501" s="519">
        <v>2600</v>
      </c>
      <c r="D6501" s="519"/>
      <c r="E6501" s="519">
        <v>4</v>
      </c>
      <c r="F6501" s="519">
        <v>22000</v>
      </c>
      <c r="G6501" s="519" t="s">
        <v>2447</v>
      </c>
      <c r="H6501" s="518"/>
      <c r="I6501" s="518"/>
      <c r="J6501" s="524"/>
    </row>
    <row r="6502" spans="1:10" x14ac:dyDescent="0.25">
      <c r="A6502" s="517" t="s">
        <v>2351</v>
      </c>
      <c r="B6502" s="519">
        <v>1</v>
      </c>
      <c r="C6502" s="519">
        <v>19000</v>
      </c>
      <c r="D6502" s="519"/>
      <c r="E6502" s="519">
        <v>1</v>
      </c>
      <c r="F6502" s="519">
        <v>3000</v>
      </c>
      <c r="G6502" s="519">
        <v>45</v>
      </c>
      <c r="H6502" s="518"/>
      <c r="I6502" s="518"/>
      <c r="J6502" s="524"/>
    </row>
    <row r="6503" spans="1:10" x14ac:dyDescent="0.25">
      <c r="A6503" s="517" t="s">
        <v>1742</v>
      </c>
      <c r="B6503" s="519">
        <v>2</v>
      </c>
      <c r="C6503" s="519">
        <v>114000</v>
      </c>
      <c r="D6503" s="519"/>
      <c r="E6503" s="519"/>
      <c r="F6503" s="519"/>
      <c r="G6503" s="519"/>
      <c r="H6503" s="518"/>
      <c r="I6503" s="518"/>
      <c r="J6503" s="524" t="s">
        <v>2448</v>
      </c>
    </row>
    <row r="6504" spans="1:10" x14ac:dyDescent="0.25">
      <c r="A6504" s="517" t="s">
        <v>1485</v>
      </c>
      <c r="B6504" s="519">
        <v>1</v>
      </c>
      <c r="C6504" s="519"/>
      <c r="D6504" s="519">
        <v>15000</v>
      </c>
      <c r="E6504" s="519"/>
      <c r="F6504" s="519"/>
      <c r="G6504" s="519"/>
      <c r="H6504" s="518"/>
      <c r="I6504" s="518"/>
      <c r="J6504" s="524" t="s">
        <v>1157</v>
      </c>
    </row>
    <row r="6505" spans="1:10" x14ac:dyDescent="0.25">
      <c r="A6505" s="517" t="s">
        <v>454</v>
      </c>
      <c r="B6505" s="519">
        <v>1</v>
      </c>
      <c r="C6505" s="519">
        <v>24600</v>
      </c>
      <c r="D6505" s="519"/>
      <c r="E6505" s="519"/>
      <c r="F6505" s="519"/>
      <c r="G6505" s="519"/>
      <c r="H6505" s="518"/>
      <c r="I6505" s="518"/>
      <c r="J6505" s="524"/>
    </row>
    <row r="6506" spans="1:10" x14ac:dyDescent="0.25">
      <c r="A6506" s="517" t="s">
        <v>1292</v>
      </c>
      <c r="B6506" s="519">
        <v>1</v>
      </c>
      <c r="C6506" s="519">
        <v>24000</v>
      </c>
      <c r="D6506" s="519"/>
      <c r="E6506" s="519"/>
      <c r="F6506" s="519"/>
      <c r="G6506" s="519"/>
      <c r="H6506" s="518"/>
      <c r="I6506" s="518"/>
      <c r="J6506" s="524"/>
    </row>
    <row r="6507" spans="1:10" x14ac:dyDescent="0.25">
      <c r="A6507" s="517" t="s">
        <v>1660</v>
      </c>
      <c r="B6507" s="519">
        <v>1</v>
      </c>
      <c r="C6507" s="519">
        <v>11000</v>
      </c>
      <c r="D6507" s="519"/>
      <c r="E6507" s="519">
        <v>1</v>
      </c>
      <c r="F6507" s="519">
        <v>4000</v>
      </c>
      <c r="G6507" s="519">
        <v>60</v>
      </c>
      <c r="H6507" s="518"/>
      <c r="I6507" s="518"/>
      <c r="J6507" s="524"/>
    </row>
    <row r="6508" spans="1:10" x14ac:dyDescent="0.25">
      <c r="A6508" s="517" t="s">
        <v>1490</v>
      </c>
      <c r="B6508" s="519">
        <v>1</v>
      </c>
      <c r="C6508" s="519"/>
      <c r="D6508" s="519">
        <v>22000</v>
      </c>
      <c r="E6508" s="519">
        <v>1</v>
      </c>
      <c r="F6508" s="519">
        <v>5000</v>
      </c>
      <c r="G6508" s="519">
        <v>70</v>
      </c>
      <c r="H6508" s="518"/>
      <c r="I6508" s="518"/>
      <c r="J6508" s="524" t="s">
        <v>1157</v>
      </c>
    </row>
    <row r="6509" spans="1:10" x14ac:dyDescent="0.25">
      <c r="A6509" s="53" t="s">
        <v>2048</v>
      </c>
      <c r="B6509" s="198">
        <v>21</v>
      </c>
      <c r="C6509" s="198">
        <v>437800</v>
      </c>
      <c r="D6509" s="198">
        <v>37000</v>
      </c>
      <c r="E6509" s="198">
        <v>13</v>
      </c>
      <c r="F6509" s="198">
        <v>62000</v>
      </c>
      <c r="G6509" s="198"/>
      <c r="H6509" s="197">
        <v>2</v>
      </c>
      <c r="I6509" s="213"/>
      <c r="J6509" s="524">
        <v>30900</v>
      </c>
    </row>
    <row r="6510" spans="1:10" x14ac:dyDescent="0.25">
      <c r="A6510" s="492"/>
      <c r="B6510" s="365"/>
      <c r="C6510" s="365"/>
    </row>
    <row r="6511" spans="1:10" x14ac:dyDescent="0.25">
      <c r="B6511" s="365"/>
      <c r="C6511" s="365"/>
    </row>
    <row r="6512" spans="1:10" x14ac:dyDescent="0.25">
      <c r="B6512" s="493"/>
      <c r="C6512" s="493"/>
    </row>
    <row r="6513" spans="1:10" x14ac:dyDescent="0.25">
      <c r="G6513" s="564" t="s">
        <v>2278</v>
      </c>
    </row>
    <row r="6518" spans="1:10" x14ac:dyDescent="0.25">
      <c r="A6518" s="2204" t="s">
        <v>2449</v>
      </c>
      <c r="B6518" s="2204"/>
      <c r="C6518" s="2204"/>
      <c r="D6518" s="2204"/>
      <c r="E6518" s="2204"/>
      <c r="F6518" s="2204"/>
      <c r="G6518" s="2204"/>
      <c r="H6518" s="2204"/>
      <c r="I6518" s="2204"/>
      <c r="J6518" s="2204"/>
    </row>
    <row r="6519" spans="1:10" ht="30" x14ac:dyDescent="0.25">
      <c r="A6519" s="198" t="s">
        <v>14</v>
      </c>
      <c r="B6519" s="198" t="s">
        <v>5</v>
      </c>
      <c r="C6519" s="198" t="s">
        <v>10</v>
      </c>
      <c r="D6519" s="198" t="s">
        <v>11</v>
      </c>
      <c r="E6519" s="198" t="s">
        <v>753</v>
      </c>
      <c r="F6519" s="198" t="s">
        <v>27</v>
      </c>
      <c r="G6519" s="198" t="s">
        <v>2013</v>
      </c>
      <c r="H6519" s="140" t="s">
        <v>33</v>
      </c>
      <c r="I6519" s="140" t="s">
        <v>2016</v>
      </c>
      <c r="J6519" s="198" t="s">
        <v>32</v>
      </c>
    </row>
    <row r="6520" spans="1:10" x14ac:dyDescent="0.25">
      <c r="A6520" s="517" t="s">
        <v>1098</v>
      </c>
      <c r="B6520" s="519">
        <v>1</v>
      </c>
      <c r="C6520" s="519">
        <v>19000</v>
      </c>
      <c r="D6520" s="519"/>
      <c r="E6520" s="519">
        <v>1</v>
      </c>
      <c r="F6520" s="519">
        <v>5000</v>
      </c>
      <c r="G6520" s="519">
        <v>70</v>
      </c>
      <c r="H6520" s="518">
        <v>1</v>
      </c>
      <c r="I6520" s="518">
        <v>100</v>
      </c>
      <c r="J6520" s="524" t="s">
        <v>2271</v>
      </c>
    </row>
    <row r="6521" spans="1:10" x14ac:dyDescent="0.25">
      <c r="A6521" s="517" t="s">
        <v>1203</v>
      </c>
      <c r="B6521" s="519">
        <v>1</v>
      </c>
      <c r="C6521" s="519">
        <v>19000</v>
      </c>
      <c r="D6521" s="519"/>
      <c r="E6521" s="519"/>
      <c r="F6521" s="519"/>
      <c r="G6521" s="519"/>
      <c r="H6521" s="518">
        <v>1</v>
      </c>
      <c r="I6521" s="518">
        <v>60</v>
      </c>
      <c r="J6521" s="524" t="s">
        <v>2272</v>
      </c>
    </row>
    <row r="6522" spans="1:10" x14ac:dyDescent="0.25">
      <c r="A6522" s="517" t="s">
        <v>2450</v>
      </c>
      <c r="B6522" s="519">
        <v>1</v>
      </c>
      <c r="C6522" s="519"/>
      <c r="D6522" s="519">
        <v>24500</v>
      </c>
      <c r="E6522" s="519">
        <v>1</v>
      </c>
      <c r="F6522" s="519">
        <v>4000</v>
      </c>
      <c r="G6522" s="519">
        <v>60</v>
      </c>
      <c r="H6522" s="518">
        <v>1</v>
      </c>
      <c r="I6522" s="518">
        <v>100</v>
      </c>
      <c r="J6522" s="524" t="s">
        <v>2271</v>
      </c>
    </row>
    <row r="6523" spans="1:10" x14ac:dyDescent="0.25">
      <c r="A6523" s="517" t="s">
        <v>225</v>
      </c>
      <c r="B6523" s="519">
        <v>1</v>
      </c>
      <c r="C6523" s="519"/>
      <c r="D6523" s="519"/>
      <c r="E6523" s="519"/>
      <c r="F6523" s="519"/>
      <c r="G6523" s="519"/>
      <c r="H6523" s="518"/>
      <c r="I6523" s="518"/>
      <c r="J6523" s="524" t="s">
        <v>2451</v>
      </c>
    </row>
    <row r="6524" spans="1:10" x14ac:dyDescent="0.25">
      <c r="A6524" s="517" t="s">
        <v>2160</v>
      </c>
      <c r="B6524" s="519">
        <v>1</v>
      </c>
      <c r="C6524" s="519">
        <v>25000</v>
      </c>
      <c r="D6524" s="519"/>
      <c r="E6524" s="519">
        <v>1</v>
      </c>
      <c r="F6524" s="519">
        <v>6000</v>
      </c>
      <c r="G6524" s="519">
        <v>85</v>
      </c>
      <c r="H6524" s="518"/>
      <c r="I6524" s="518"/>
      <c r="J6524" s="524" t="s">
        <v>1389</v>
      </c>
    </row>
    <row r="6525" spans="1:10" x14ac:dyDescent="0.25">
      <c r="A6525" s="517" t="s">
        <v>2145</v>
      </c>
      <c r="B6525" s="519">
        <v>2</v>
      </c>
      <c r="C6525" s="519"/>
      <c r="D6525" s="519">
        <v>64000</v>
      </c>
      <c r="E6525" s="519"/>
      <c r="F6525" s="519"/>
      <c r="G6525" s="519"/>
      <c r="H6525" s="518"/>
      <c r="I6525" s="518"/>
      <c r="J6525" s="524" t="s">
        <v>2452</v>
      </c>
    </row>
    <row r="6526" spans="1:10" x14ac:dyDescent="0.25">
      <c r="A6526" s="517" t="s">
        <v>1098</v>
      </c>
      <c r="B6526" s="519">
        <v>3</v>
      </c>
      <c r="C6526" s="519"/>
      <c r="D6526" s="519">
        <v>54000</v>
      </c>
      <c r="E6526" s="519"/>
      <c r="F6526" s="519"/>
      <c r="G6526" s="519"/>
      <c r="H6526" s="518"/>
      <c r="I6526" s="518"/>
      <c r="J6526" s="524" t="s">
        <v>2452</v>
      </c>
    </row>
    <row r="6527" spans="1:10" x14ac:dyDescent="0.25">
      <c r="A6527" s="517" t="s">
        <v>2453</v>
      </c>
      <c r="B6527" s="519">
        <v>1</v>
      </c>
      <c r="C6527" s="519">
        <v>6000</v>
      </c>
      <c r="D6527" s="519"/>
      <c r="E6527" s="519">
        <v>1</v>
      </c>
      <c r="F6527" s="519">
        <v>3000</v>
      </c>
      <c r="G6527" s="519">
        <v>45</v>
      </c>
      <c r="H6527" s="518">
        <v>2</v>
      </c>
      <c r="I6527" s="518">
        <v>190</v>
      </c>
      <c r="J6527" s="524" t="s">
        <v>2459</v>
      </c>
    </row>
    <row r="6528" spans="1:10" x14ac:dyDescent="0.25">
      <c r="A6528" s="517" t="s">
        <v>1439</v>
      </c>
      <c r="B6528" s="519">
        <v>1</v>
      </c>
      <c r="C6528" s="519"/>
      <c r="D6528" s="519">
        <v>10500</v>
      </c>
      <c r="E6528" s="519">
        <v>1</v>
      </c>
      <c r="F6528" s="519">
        <v>4000</v>
      </c>
      <c r="G6528" s="519">
        <v>60</v>
      </c>
      <c r="H6528" s="518"/>
      <c r="I6528" s="518"/>
      <c r="J6528" s="524" t="s">
        <v>1157</v>
      </c>
    </row>
    <row r="6529" spans="1:10" x14ac:dyDescent="0.25">
      <c r="A6529" s="517" t="s">
        <v>1107</v>
      </c>
      <c r="B6529" s="519">
        <v>1</v>
      </c>
      <c r="C6529" s="519">
        <v>15000</v>
      </c>
      <c r="D6529" s="519"/>
      <c r="E6529" s="519">
        <v>1</v>
      </c>
      <c r="F6529" s="519">
        <v>5000</v>
      </c>
      <c r="G6529" s="519">
        <v>70</v>
      </c>
      <c r="H6529" s="518" t="s">
        <v>109</v>
      </c>
      <c r="I6529" s="518"/>
      <c r="J6529" s="524" t="s">
        <v>2382</v>
      </c>
    </row>
    <row r="6530" spans="1:10" x14ac:dyDescent="0.25">
      <c r="A6530" s="517" t="s">
        <v>2454</v>
      </c>
      <c r="B6530" s="519">
        <v>1</v>
      </c>
      <c r="C6530" s="519">
        <v>46500</v>
      </c>
      <c r="D6530" s="519"/>
      <c r="E6530" s="519"/>
      <c r="F6530" s="519"/>
      <c r="G6530" s="519"/>
      <c r="H6530" s="518"/>
      <c r="I6530" s="518"/>
      <c r="J6530" s="524"/>
    </row>
    <row r="6531" spans="1:10" x14ac:dyDescent="0.25">
      <c r="A6531" s="517" t="s">
        <v>1932</v>
      </c>
      <c r="B6531" s="519">
        <v>1</v>
      </c>
      <c r="C6531" s="519">
        <v>20000</v>
      </c>
      <c r="D6531" s="519"/>
      <c r="E6531" s="519"/>
      <c r="F6531" s="519"/>
      <c r="G6531" s="519"/>
      <c r="H6531" s="518"/>
      <c r="I6531" s="518"/>
      <c r="J6531" s="524"/>
    </row>
    <row r="6532" spans="1:10" x14ac:dyDescent="0.25">
      <c r="A6532" s="517" t="s">
        <v>1502</v>
      </c>
      <c r="B6532" s="519">
        <v>1</v>
      </c>
      <c r="C6532" s="519">
        <v>16000</v>
      </c>
      <c r="D6532" s="519"/>
      <c r="E6532" s="519"/>
      <c r="F6532" s="519"/>
      <c r="G6532" s="519"/>
      <c r="H6532" s="518"/>
      <c r="I6532" s="518"/>
      <c r="J6532" s="524"/>
    </row>
    <row r="6533" spans="1:10" x14ac:dyDescent="0.25">
      <c r="A6533" s="517" t="s">
        <v>1928</v>
      </c>
      <c r="B6533" s="519">
        <v>1</v>
      </c>
      <c r="C6533" s="519">
        <v>24000</v>
      </c>
      <c r="D6533" s="519"/>
      <c r="E6533" s="519"/>
      <c r="F6533" s="519"/>
      <c r="G6533" s="519"/>
      <c r="H6533" s="518"/>
      <c r="I6533" s="518"/>
      <c r="J6533" s="524"/>
    </row>
    <row r="6534" spans="1:10" x14ac:dyDescent="0.25">
      <c r="A6534" s="517" t="s">
        <v>1098</v>
      </c>
      <c r="B6534" s="519">
        <v>1</v>
      </c>
      <c r="C6534" s="519">
        <v>15000</v>
      </c>
      <c r="D6534" s="519"/>
      <c r="E6534" s="519">
        <v>1</v>
      </c>
      <c r="F6534" s="519">
        <v>5000</v>
      </c>
      <c r="G6534" s="519">
        <v>70</v>
      </c>
      <c r="H6534" s="518"/>
      <c r="I6534" s="518"/>
      <c r="J6534" s="524"/>
    </row>
    <row r="6535" spans="1:10" x14ac:dyDescent="0.25">
      <c r="A6535" s="517" t="s">
        <v>1424</v>
      </c>
      <c r="B6535" s="519">
        <v>1</v>
      </c>
      <c r="C6535" s="519"/>
      <c r="D6535" s="519">
        <v>32000</v>
      </c>
      <c r="E6535" s="519"/>
      <c r="F6535" s="519"/>
      <c r="G6535" s="519"/>
      <c r="H6535" s="518"/>
      <c r="I6535" s="518"/>
      <c r="J6535" s="524" t="s">
        <v>2455</v>
      </c>
    </row>
    <row r="6536" spans="1:10" x14ac:dyDescent="0.25">
      <c r="A6536" s="517" t="s">
        <v>1475</v>
      </c>
      <c r="B6536" s="519">
        <v>1</v>
      </c>
      <c r="C6536" s="519"/>
      <c r="D6536" s="519">
        <v>44000</v>
      </c>
      <c r="E6536" s="519"/>
      <c r="F6536" s="519"/>
      <c r="G6536" s="519"/>
      <c r="H6536" s="518"/>
      <c r="I6536" s="518"/>
      <c r="J6536" s="524" t="s">
        <v>1157</v>
      </c>
    </row>
    <row r="6537" spans="1:10" x14ac:dyDescent="0.25">
      <c r="A6537" s="517" t="s">
        <v>1475</v>
      </c>
      <c r="B6537" s="519">
        <v>1</v>
      </c>
      <c r="C6537" s="519">
        <v>44000</v>
      </c>
      <c r="D6537" s="519"/>
      <c r="E6537" s="519"/>
      <c r="F6537" s="519"/>
      <c r="G6537" s="519"/>
      <c r="H6537" s="518"/>
      <c r="I6537" s="518"/>
      <c r="J6537" s="524" t="s">
        <v>2456</v>
      </c>
    </row>
    <row r="6538" spans="1:10" x14ac:dyDescent="0.25">
      <c r="A6538" s="517" t="s">
        <v>491</v>
      </c>
      <c r="B6538" s="519">
        <v>2</v>
      </c>
      <c r="C6538" s="519"/>
      <c r="D6538" s="519">
        <v>140000</v>
      </c>
      <c r="E6538" s="519"/>
      <c r="F6538" s="519"/>
      <c r="G6538" s="519"/>
      <c r="H6538" s="518"/>
      <c r="I6538" s="518"/>
      <c r="J6538" s="524" t="s">
        <v>1157</v>
      </c>
    </row>
    <row r="6539" spans="1:10" x14ac:dyDescent="0.25">
      <c r="A6539" s="517" t="s">
        <v>1432</v>
      </c>
      <c r="B6539" s="519">
        <v>1</v>
      </c>
      <c r="C6539" s="519"/>
      <c r="D6539" s="519">
        <v>25000</v>
      </c>
      <c r="E6539" s="519"/>
      <c r="F6539" s="519"/>
      <c r="G6539" s="519"/>
      <c r="H6539" s="518"/>
      <c r="I6539" s="518"/>
      <c r="J6539" s="524" t="s">
        <v>1157</v>
      </c>
    </row>
    <row r="6540" spans="1:10" x14ac:dyDescent="0.25">
      <c r="A6540" s="517" t="s">
        <v>2457</v>
      </c>
      <c r="B6540" s="519">
        <v>1</v>
      </c>
      <c r="C6540" s="519"/>
      <c r="D6540" s="519"/>
      <c r="E6540" s="519"/>
      <c r="F6540" s="519"/>
      <c r="G6540" s="519"/>
      <c r="H6540" s="518"/>
      <c r="I6540" s="518"/>
      <c r="J6540" s="524" t="s">
        <v>2458</v>
      </c>
    </row>
    <row r="6541" spans="1:10" x14ac:dyDescent="0.25">
      <c r="A6541" s="517" t="s">
        <v>1508</v>
      </c>
      <c r="B6541" s="519">
        <v>1</v>
      </c>
      <c r="C6541" s="519">
        <v>44000</v>
      </c>
      <c r="D6541" s="519"/>
      <c r="E6541" s="519"/>
      <c r="F6541" s="519"/>
      <c r="G6541" s="519"/>
      <c r="H6541" s="518"/>
      <c r="I6541" s="518"/>
      <c r="J6541" s="524"/>
    </row>
    <row r="6542" spans="1:10" x14ac:dyDescent="0.25">
      <c r="A6542" s="517" t="s">
        <v>2419</v>
      </c>
      <c r="B6542" s="519">
        <v>1</v>
      </c>
      <c r="C6542" s="519">
        <v>32000</v>
      </c>
      <c r="D6542" s="519"/>
      <c r="E6542" s="519"/>
      <c r="F6542" s="519"/>
      <c r="G6542" s="519"/>
      <c r="H6542" s="518"/>
      <c r="I6542" s="518"/>
      <c r="J6542" s="524"/>
    </row>
    <row r="6543" spans="1:10" x14ac:dyDescent="0.25">
      <c r="A6543" s="53" t="s">
        <v>2048</v>
      </c>
      <c r="B6543" s="198">
        <v>27</v>
      </c>
      <c r="C6543" s="198">
        <v>325500</v>
      </c>
      <c r="D6543" s="198">
        <v>394000</v>
      </c>
      <c r="E6543" s="198">
        <v>7</v>
      </c>
      <c r="F6543" s="198">
        <v>32000</v>
      </c>
      <c r="G6543" s="198"/>
      <c r="H6543" s="197">
        <v>5</v>
      </c>
      <c r="I6543" s="213"/>
      <c r="J6543" s="524">
        <v>46900</v>
      </c>
    </row>
    <row r="6544" spans="1:10" x14ac:dyDescent="0.25">
      <c r="A6544" s="492"/>
      <c r="B6544" s="365"/>
      <c r="C6544" s="365"/>
    </row>
    <row r="6545" spans="1:11" x14ac:dyDescent="0.25">
      <c r="B6545" s="365"/>
      <c r="C6545" s="365"/>
    </row>
    <row r="6546" spans="1:11" x14ac:dyDescent="0.25">
      <c r="B6546" s="493"/>
      <c r="C6546" s="493"/>
    </row>
    <row r="6547" spans="1:11" x14ac:dyDescent="0.25">
      <c r="G6547" s="565" t="s">
        <v>2278</v>
      </c>
    </row>
    <row r="6553" spans="1:11" x14ac:dyDescent="0.25">
      <c r="A6553" s="2204" t="s">
        <v>2460</v>
      </c>
      <c r="B6553" s="2204"/>
      <c r="C6553" s="2204"/>
      <c r="D6553" s="2204"/>
      <c r="E6553" s="2204"/>
      <c r="F6553" s="2204"/>
      <c r="G6553" s="2204"/>
      <c r="H6553" s="2204"/>
      <c r="I6553" s="2204"/>
      <c r="J6553" s="2204"/>
    </row>
    <row r="6554" spans="1:11" ht="30" x14ac:dyDescent="0.25">
      <c r="A6554" s="198" t="s">
        <v>14</v>
      </c>
      <c r="B6554" s="198" t="s">
        <v>5</v>
      </c>
      <c r="C6554" s="198" t="s">
        <v>10</v>
      </c>
      <c r="D6554" s="198" t="s">
        <v>11</v>
      </c>
      <c r="E6554" s="198" t="s">
        <v>753</v>
      </c>
      <c r="F6554" s="198" t="s">
        <v>27</v>
      </c>
      <c r="G6554" s="198" t="s">
        <v>2013</v>
      </c>
      <c r="H6554" s="140" t="s">
        <v>33</v>
      </c>
      <c r="I6554" s="140" t="s">
        <v>2016</v>
      </c>
      <c r="J6554" s="198" t="s">
        <v>32</v>
      </c>
    </row>
    <row r="6555" spans="1:11" x14ac:dyDescent="0.25">
      <c r="A6555" s="517" t="s">
        <v>2462</v>
      </c>
      <c r="B6555" s="519">
        <v>1</v>
      </c>
      <c r="C6555" s="519">
        <v>6000</v>
      </c>
      <c r="D6555" s="519"/>
      <c r="E6555" s="519">
        <v>1</v>
      </c>
      <c r="F6555" s="519">
        <v>3000</v>
      </c>
      <c r="G6555" s="519">
        <v>45</v>
      </c>
      <c r="H6555" s="518"/>
      <c r="I6555" s="518"/>
      <c r="J6555" s="524" t="s">
        <v>2378</v>
      </c>
      <c r="K6555" s="336"/>
    </row>
    <row r="6556" spans="1:11" x14ac:dyDescent="0.25">
      <c r="A6556" s="517" t="s">
        <v>1107</v>
      </c>
      <c r="B6556" s="519">
        <v>1</v>
      </c>
      <c r="C6556" s="519">
        <v>20000</v>
      </c>
      <c r="D6556" s="519"/>
      <c r="E6556" s="519"/>
      <c r="F6556" s="519"/>
      <c r="G6556" s="519"/>
      <c r="H6556" s="518">
        <v>1</v>
      </c>
      <c r="I6556" s="518">
        <v>70</v>
      </c>
      <c r="J6556" s="524" t="s">
        <v>2273</v>
      </c>
    </row>
    <row r="6557" spans="1:11" x14ac:dyDescent="0.25">
      <c r="A6557" s="517" t="s">
        <v>1409</v>
      </c>
      <c r="B6557" s="519">
        <v>1</v>
      </c>
      <c r="C6557" s="519">
        <v>6800</v>
      </c>
      <c r="D6557" s="519"/>
      <c r="E6557" s="519">
        <v>3</v>
      </c>
      <c r="F6557" s="519">
        <v>12000</v>
      </c>
      <c r="G6557" s="519"/>
      <c r="H6557" s="518">
        <v>2</v>
      </c>
      <c r="I6557" s="518">
        <v>190</v>
      </c>
      <c r="J6557" s="524" t="s">
        <v>2459</v>
      </c>
    </row>
    <row r="6558" spans="1:11" x14ac:dyDescent="0.25">
      <c r="A6558" s="517" t="s">
        <v>1475</v>
      </c>
      <c r="B6558" s="519">
        <v>1</v>
      </c>
      <c r="C6558" s="519">
        <v>39000</v>
      </c>
      <c r="D6558" s="519"/>
      <c r="E6558" s="519">
        <v>1</v>
      </c>
      <c r="F6558" s="519">
        <v>6000</v>
      </c>
      <c r="G6558" s="519">
        <v>90</v>
      </c>
      <c r="H6558" s="518"/>
      <c r="I6558" s="518"/>
      <c r="J6558" s="524" t="s">
        <v>1389</v>
      </c>
    </row>
    <row r="6559" spans="1:11" x14ac:dyDescent="0.25">
      <c r="A6559" s="517" t="s">
        <v>1621</v>
      </c>
      <c r="B6559" s="519">
        <v>1</v>
      </c>
      <c r="C6559" s="519">
        <v>28500</v>
      </c>
      <c r="D6559" s="519"/>
      <c r="E6559" s="519"/>
      <c r="F6559" s="519"/>
      <c r="G6559" s="519"/>
      <c r="H6559" s="518" t="s">
        <v>109</v>
      </c>
      <c r="I6559" s="518"/>
      <c r="J6559" s="524" t="s">
        <v>2275</v>
      </c>
    </row>
    <row r="6560" spans="1:11" x14ac:dyDescent="0.25">
      <c r="A6560" s="517" t="s">
        <v>1203</v>
      </c>
      <c r="B6560" s="519">
        <v>1</v>
      </c>
      <c r="C6560" s="519"/>
      <c r="D6560" s="519">
        <v>23000</v>
      </c>
      <c r="E6560" s="519"/>
      <c r="F6560" s="519"/>
      <c r="G6560" s="519"/>
      <c r="H6560" s="518"/>
      <c r="I6560" s="518"/>
      <c r="J6560" s="524" t="s">
        <v>2463</v>
      </c>
    </row>
    <row r="6561" spans="1:10" x14ac:dyDescent="0.25">
      <c r="A6561" s="517" t="s">
        <v>1504</v>
      </c>
      <c r="B6561" s="519">
        <v>1</v>
      </c>
      <c r="C6561" s="519">
        <v>25000</v>
      </c>
      <c r="D6561" s="519"/>
      <c r="E6561" s="519"/>
      <c r="F6561" s="519"/>
      <c r="G6561" s="519"/>
      <c r="H6561" s="518"/>
      <c r="I6561" s="518"/>
      <c r="J6561" s="524" t="s">
        <v>1389</v>
      </c>
    </row>
    <row r="6562" spans="1:10" x14ac:dyDescent="0.25">
      <c r="A6562" s="517" t="s">
        <v>1784</v>
      </c>
      <c r="B6562" s="519">
        <v>1</v>
      </c>
      <c r="C6562" s="519">
        <v>21000</v>
      </c>
      <c r="D6562" s="519"/>
      <c r="E6562" s="519"/>
      <c r="F6562" s="519"/>
      <c r="G6562" s="519"/>
      <c r="H6562" s="518"/>
      <c r="I6562" s="518"/>
      <c r="J6562" s="524"/>
    </row>
    <row r="6563" spans="1:10" x14ac:dyDescent="0.25">
      <c r="A6563" s="517" t="s">
        <v>1301</v>
      </c>
      <c r="B6563" s="519">
        <v>1</v>
      </c>
      <c r="C6563" s="519">
        <v>35000</v>
      </c>
      <c r="D6563" s="519"/>
      <c r="E6563" s="519"/>
      <c r="F6563" s="519"/>
      <c r="G6563" s="519"/>
      <c r="H6563" s="518"/>
      <c r="I6563" s="518"/>
      <c r="J6563" s="524" t="s">
        <v>1389</v>
      </c>
    </row>
    <row r="6564" spans="1:10" ht="30" x14ac:dyDescent="0.25">
      <c r="A6564" s="517" t="s">
        <v>2464</v>
      </c>
      <c r="B6564" s="519">
        <v>1</v>
      </c>
      <c r="C6564" s="519">
        <v>7000</v>
      </c>
      <c r="D6564" s="519"/>
      <c r="E6564" s="519">
        <v>1</v>
      </c>
      <c r="F6564" s="519">
        <v>3000</v>
      </c>
      <c r="G6564" s="519">
        <v>50</v>
      </c>
      <c r="H6564" s="518" t="s">
        <v>2466</v>
      </c>
      <c r="I6564" s="518"/>
      <c r="J6564" s="524" t="s">
        <v>2467</v>
      </c>
    </row>
    <row r="6565" spans="1:10" x14ac:dyDescent="0.25">
      <c r="A6565" s="517" t="s">
        <v>1653</v>
      </c>
      <c r="B6565" s="519">
        <v>1</v>
      </c>
      <c r="C6565" s="519">
        <v>14500</v>
      </c>
      <c r="D6565" s="519"/>
      <c r="E6565" s="519">
        <v>1</v>
      </c>
      <c r="F6565" s="519">
        <v>4000</v>
      </c>
      <c r="G6565" s="519">
        <v>60</v>
      </c>
      <c r="H6565" s="518"/>
      <c r="I6565" s="518"/>
      <c r="J6565" s="524" t="s">
        <v>1558</v>
      </c>
    </row>
    <row r="6566" spans="1:10" x14ac:dyDescent="0.25">
      <c r="A6566" s="517" t="s">
        <v>1447</v>
      </c>
      <c r="B6566" s="519">
        <v>1</v>
      </c>
      <c r="C6566" s="519"/>
      <c r="D6566" s="519"/>
      <c r="E6566" s="519"/>
      <c r="F6566" s="519"/>
      <c r="G6566" s="519"/>
      <c r="H6566" s="518"/>
      <c r="I6566" s="518"/>
      <c r="J6566" s="524" t="s">
        <v>2465</v>
      </c>
    </row>
    <row r="6567" spans="1:10" x14ac:dyDescent="0.25">
      <c r="A6567" s="517" t="s">
        <v>1203</v>
      </c>
      <c r="B6567" s="519">
        <v>1</v>
      </c>
      <c r="C6567" s="519">
        <v>19000</v>
      </c>
      <c r="D6567" s="519"/>
      <c r="E6567" s="519">
        <v>1</v>
      </c>
      <c r="F6567" s="519">
        <v>4000</v>
      </c>
      <c r="G6567" s="519">
        <v>60</v>
      </c>
      <c r="H6567" s="518"/>
      <c r="I6567" s="518"/>
      <c r="J6567" s="524"/>
    </row>
    <row r="6568" spans="1:10" x14ac:dyDescent="0.25">
      <c r="A6568" s="517" t="s">
        <v>1796</v>
      </c>
      <c r="B6568" s="519">
        <v>1</v>
      </c>
      <c r="C6568" s="519">
        <v>12000</v>
      </c>
      <c r="D6568" s="519"/>
      <c r="E6568" s="519">
        <v>1</v>
      </c>
      <c r="F6568" s="519">
        <v>4000</v>
      </c>
      <c r="G6568" s="519">
        <v>60</v>
      </c>
      <c r="H6568" s="518"/>
      <c r="I6568" s="518"/>
      <c r="J6568" s="524"/>
    </row>
    <row r="6569" spans="1:10" x14ac:dyDescent="0.25">
      <c r="A6569" s="517" t="s">
        <v>1192</v>
      </c>
      <c r="B6569" s="519">
        <v>1</v>
      </c>
      <c r="C6569" s="519">
        <v>12000</v>
      </c>
      <c r="D6569" s="519"/>
      <c r="E6569" s="519">
        <v>1</v>
      </c>
      <c r="F6569" s="519">
        <v>4000</v>
      </c>
      <c r="G6569" s="519">
        <v>60</v>
      </c>
      <c r="H6569" s="518"/>
      <c r="I6569" s="518"/>
      <c r="J6569" s="524"/>
    </row>
    <row r="6570" spans="1:10" x14ac:dyDescent="0.25">
      <c r="A6570" s="517" t="s">
        <v>1194</v>
      </c>
      <c r="B6570" s="519">
        <v>1</v>
      </c>
      <c r="C6570" s="519">
        <v>19000</v>
      </c>
      <c r="D6570" s="519"/>
      <c r="E6570" s="519">
        <v>1</v>
      </c>
      <c r="F6570" s="519">
        <v>6000</v>
      </c>
      <c r="G6570" s="519">
        <v>100</v>
      </c>
      <c r="H6570" s="518"/>
      <c r="I6570" s="518"/>
      <c r="J6570" s="524" t="s">
        <v>2303</v>
      </c>
    </row>
    <row r="6571" spans="1:10" x14ac:dyDescent="0.25">
      <c r="A6571" s="517" t="s">
        <v>2251</v>
      </c>
      <c r="B6571" s="519">
        <v>1</v>
      </c>
      <c r="C6571" s="519"/>
      <c r="D6571" s="519">
        <v>24000</v>
      </c>
      <c r="E6571" s="519">
        <v>1</v>
      </c>
      <c r="F6571" s="519">
        <v>6000</v>
      </c>
      <c r="G6571" s="519">
        <v>100</v>
      </c>
      <c r="H6571" s="518"/>
      <c r="I6571" s="518"/>
      <c r="J6571" s="524" t="s">
        <v>1157</v>
      </c>
    </row>
    <row r="6572" spans="1:10" x14ac:dyDescent="0.25">
      <c r="A6572" s="517" t="s">
        <v>2410</v>
      </c>
      <c r="B6572" s="519">
        <v>1</v>
      </c>
      <c r="C6572" s="519">
        <v>10000</v>
      </c>
      <c r="D6572" s="519"/>
      <c r="E6572" s="519"/>
      <c r="F6572" s="519"/>
      <c r="G6572" s="519"/>
      <c r="H6572" s="518"/>
      <c r="I6572" s="518"/>
      <c r="J6572" s="524"/>
    </row>
    <row r="6573" spans="1:10" x14ac:dyDescent="0.25">
      <c r="A6573" s="517" t="s">
        <v>1626</v>
      </c>
      <c r="B6573" s="519">
        <v>1</v>
      </c>
      <c r="C6573" s="519">
        <v>17900</v>
      </c>
      <c r="D6573" s="519"/>
      <c r="E6573" s="519"/>
      <c r="F6573" s="519"/>
      <c r="G6573" s="519"/>
      <c r="H6573" s="518"/>
      <c r="I6573" s="518"/>
      <c r="J6573" s="524"/>
    </row>
    <row r="6574" spans="1:10" x14ac:dyDescent="0.25">
      <c r="A6574" s="517" t="s">
        <v>1783</v>
      </c>
      <c r="B6574" s="519">
        <v>1</v>
      </c>
      <c r="C6574" s="519">
        <v>48000</v>
      </c>
      <c r="D6574" s="519"/>
      <c r="E6574" s="519"/>
      <c r="F6574" s="519"/>
      <c r="G6574" s="519"/>
      <c r="H6574" s="518"/>
      <c r="I6574" s="518"/>
      <c r="J6574" s="524" t="s">
        <v>2378</v>
      </c>
    </row>
    <row r="6575" spans="1:10" x14ac:dyDescent="0.25">
      <c r="A6575" s="53" t="s">
        <v>2048</v>
      </c>
      <c r="B6575" s="198">
        <v>19</v>
      </c>
      <c r="C6575" s="198">
        <v>340700</v>
      </c>
      <c r="D6575" s="198">
        <v>47000</v>
      </c>
      <c r="E6575" s="198">
        <v>12</v>
      </c>
      <c r="F6575" s="198">
        <v>52000</v>
      </c>
      <c r="G6575" s="198"/>
      <c r="H6575" s="197">
        <v>3</v>
      </c>
      <c r="I6575" s="213"/>
      <c r="J6575" s="524">
        <v>35800</v>
      </c>
    </row>
    <row r="6576" spans="1:10" x14ac:dyDescent="0.25">
      <c r="A6576" s="492"/>
      <c r="B6576" s="365"/>
      <c r="C6576" s="365"/>
    </row>
    <row r="6577" spans="1:11" x14ac:dyDescent="0.25">
      <c r="B6577" s="365"/>
      <c r="C6577" s="365"/>
    </row>
    <row r="6578" spans="1:11" x14ac:dyDescent="0.25">
      <c r="B6578" s="493"/>
      <c r="C6578" s="493"/>
    </row>
    <row r="6579" spans="1:11" x14ac:dyDescent="0.25">
      <c r="G6579" s="566" t="s">
        <v>2278</v>
      </c>
    </row>
    <row r="6584" spans="1:11" x14ac:dyDescent="0.25">
      <c r="A6584" s="2204" t="s">
        <v>2461</v>
      </c>
      <c r="B6584" s="2204"/>
      <c r="C6584" s="2204"/>
      <c r="D6584" s="2204"/>
      <c r="E6584" s="2204"/>
      <c r="F6584" s="2204"/>
      <c r="G6584" s="2204"/>
      <c r="H6584" s="2204"/>
      <c r="I6584" s="2204"/>
      <c r="J6584" s="2204"/>
    </row>
    <row r="6585" spans="1:11" ht="30" x14ac:dyDescent="0.25">
      <c r="A6585" s="198" t="s">
        <v>14</v>
      </c>
      <c r="B6585" s="198" t="s">
        <v>5</v>
      </c>
      <c r="C6585" s="198" t="s">
        <v>10</v>
      </c>
      <c r="D6585" s="198" t="s">
        <v>11</v>
      </c>
      <c r="E6585" s="198" t="s">
        <v>753</v>
      </c>
      <c r="F6585" s="198" t="s">
        <v>27</v>
      </c>
      <c r="G6585" s="198" t="s">
        <v>2013</v>
      </c>
      <c r="H6585" s="140" t="s">
        <v>33</v>
      </c>
      <c r="I6585" s="140" t="s">
        <v>2016</v>
      </c>
      <c r="J6585" s="198" t="s">
        <v>32</v>
      </c>
    </row>
    <row r="6586" spans="1:11" x14ac:dyDescent="0.25">
      <c r="A6586" s="517" t="s">
        <v>392</v>
      </c>
      <c r="B6586" s="519">
        <v>2</v>
      </c>
      <c r="C6586" s="519"/>
      <c r="D6586" s="519">
        <v>98000</v>
      </c>
      <c r="E6586" s="519"/>
      <c r="F6586" s="519"/>
      <c r="G6586" s="519"/>
      <c r="H6586" s="518"/>
      <c r="I6586" s="518"/>
      <c r="J6586" s="524" t="s">
        <v>2468</v>
      </c>
      <c r="K6586" s="336"/>
    </row>
    <row r="6587" spans="1:11" x14ac:dyDescent="0.25">
      <c r="A6587" s="517" t="s">
        <v>2469</v>
      </c>
      <c r="B6587" s="519">
        <v>2</v>
      </c>
      <c r="C6587" s="519"/>
      <c r="D6587" s="519">
        <v>70000</v>
      </c>
      <c r="E6587" s="519"/>
      <c r="F6587" s="519"/>
      <c r="G6587" s="519"/>
      <c r="H6587" s="518"/>
      <c r="I6587" s="518"/>
      <c r="J6587" s="524" t="s">
        <v>2470</v>
      </c>
    </row>
    <row r="6588" spans="1:11" x14ac:dyDescent="0.25">
      <c r="A6588" s="517" t="s">
        <v>1812</v>
      </c>
      <c r="B6588" s="519">
        <v>1</v>
      </c>
      <c r="C6588" s="519">
        <v>16100</v>
      </c>
      <c r="D6588" s="519"/>
      <c r="E6588" s="519"/>
      <c r="F6588" s="519"/>
      <c r="G6588" s="519"/>
      <c r="H6588" s="518">
        <v>1</v>
      </c>
      <c r="I6588" s="518">
        <v>70</v>
      </c>
      <c r="J6588" s="524" t="s">
        <v>447</v>
      </c>
    </row>
    <row r="6589" spans="1:11" x14ac:dyDescent="0.25">
      <c r="A6589" s="517" t="s">
        <v>2471</v>
      </c>
      <c r="B6589" s="519">
        <v>3</v>
      </c>
      <c r="C6589" s="519"/>
      <c r="D6589" s="519"/>
      <c r="E6589" s="519"/>
      <c r="F6589" s="519"/>
      <c r="G6589" s="519"/>
      <c r="H6589" s="518"/>
      <c r="I6589" s="518"/>
      <c r="J6589" s="524" t="s">
        <v>2472</v>
      </c>
    </row>
    <row r="6590" spans="1:11" x14ac:dyDescent="0.25">
      <c r="A6590" s="517" t="s">
        <v>2473</v>
      </c>
      <c r="B6590" s="519">
        <v>1</v>
      </c>
      <c r="C6590" s="519">
        <v>33000</v>
      </c>
      <c r="D6590" s="519"/>
      <c r="E6590" s="519">
        <v>1</v>
      </c>
      <c r="F6590" s="519">
        <v>5000</v>
      </c>
      <c r="G6590" s="519">
        <v>70</v>
      </c>
      <c r="H6590" s="518">
        <v>1</v>
      </c>
      <c r="I6590" s="518">
        <v>190</v>
      </c>
      <c r="J6590" s="524" t="s">
        <v>2474</v>
      </c>
    </row>
    <row r="6591" spans="1:11" x14ac:dyDescent="0.25">
      <c r="A6591" s="517" t="s">
        <v>2160</v>
      </c>
      <c r="B6591" s="519">
        <v>1</v>
      </c>
      <c r="C6591" s="519">
        <v>25000</v>
      </c>
      <c r="D6591" s="519"/>
      <c r="E6591" s="519">
        <v>1</v>
      </c>
      <c r="F6591" s="519">
        <v>5000</v>
      </c>
      <c r="G6591" s="519">
        <v>75</v>
      </c>
      <c r="H6591" s="518">
        <v>1</v>
      </c>
      <c r="I6591" s="518">
        <v>140</v>
      </c>
      <c r="J6591" s="524" t="s">
        <v>2276</v>
      </c>
    </row>
    <row r="6592" spans="1:11" x14ac:dyDescent="0.25">
      <c r="A6592" s="517" t="s">
        <v>2475</v>
      </c>
      <c r="B6592" s="519">
        <v>1</v>
      </c>
      <c r="C6592" s="519">
        <v>16000</v>
      </c>
      <c r="D6592" s="519"/>
      <c r="E6592" s="519">
        <v>1</v>
      </c>
      <c r="F6592" s="519">
        <v>4000</v>
      </c>
      <c r="G6592" s="519">
        <v>60</v>
      </c>
      <c r="H6592" s="518" t="s">
        <v>109</v>
      </c>
      <c r="I6592" s="518"/>
      <c r="J6592" s="524" t="s">
        <v>2275</v>
      </c>
    </row>
    <row r="6593" spans="1:12" x14ac:dyDescent="0.25">
      <c r="A6593" s="517" t="s">
        <v>491</v>
      </c>
      <c r="B6593" s="519">
        <v>1</v>
      </c>
      <c r="C6593" s="519">
        <v>68000</v>
      </c>
      <c r="D6593" s="519"/>
      <c r="E6593" s="519"/>
      <c r="F6593" s="519"/>
      <c r="G6593" s="519"/>
      <c r="H6593" s="518"/>
      <c r="I6593" s="518"/>
      <c r="J6593" s="524" t="s">
        <v>2341</v>
      </c>
    </row>
    <row r="6594" spans="1:12" ht="30" x14ac:dyDescent="0.25">
      <c r="A6594" s="517" t="s">
        <v>2206</v>
      </c>
      <c r="B6594" s="519">
        <v>2</v>
      </c>
      <c r="C6594" s="519"/>
      <c r="D6594" s="519">
        <v>34000</v>
      </c>
      <c r="E6594" s="519"/>
      <c r="F6594" s="519"/>
      <c r="G6594" s="519"/>
      <c r="H6594" s="518" t="s">
        <v>2476</v>
      </c>
      <c r="I6594" s="518"/>
      <c r="J6594" s="524" t="s">
        <v>2477</v>
      </c>
    </row>
    <row r="6595" spans="1:12" x14ac:dyDescent="0.25">
      <c r="A6595" s="521" t="s">
        <v>1932</v>
      </c>
      <c r="B6595" s="117">
        <v>2</v>
      </c>
      <c r="C6595" s="117"/>
      <c r="D6595" s="117">
        <v>34000</v>
      </c>
      <c r="E6595" s="117"/>
      <c r="F6595" s="117"/>
      <c r="G6595" s="117"/>
      <c r="H6595" s="240"/>
      <c r="I6595" s="240"/>
      <c r="J6595" s="524"/>
      <c r="K6595" s="567"/>
      <c r="L6595" s="567"/>
    </row>
    <row r="6596" spans="1:12" x14ac:dyDescent="0.25">
      <c r="A6596" s="521" t="s">
        <v>2478</v>
      </c>
      <c r="B6596" s="117">
        <v>2</v>
      </c>
      <c r="C6596" s="117"/>
      <c r="D6596" s="117">
        <v>41000</v>
      </c>
      <c r="E6596" s="117"/>
      <c r="F6596" s="117"/>
      <c r="G6596" s="117"/>
      <c r="H6596" s="240"/>
      <c r="I6596" s="240"/>
      <c r="J6596" s="524"/>
      <c r="K6596" s="567"/>
      <c r="L6596" s="567"/>
    </row>
    <row r="6597" spans="1:12" x14ac:dyDescent="0.25">
      <c r="A6597" s="521" t="s">
        <v>1441</v>
      </c>
      <c r="B6597" s="117">
        <v>2</v>
      </c>
      <c r="C6597" s="117"/>
      <c r="D6597" s="117">
        <v>34000</v>
      </c>
      <c r="E6597" s="117"/>
      <c r="F6597" s="117"/>
      <c r="G6597" s="117"/>
      <c r="H6597" s="240"/>
      <c r="I6597" s="240"/>
      <c r="J6597" s="524"/>
      <c r="K6597" s="567"/>
      <c r="L6597" s="567"/>
    </row>
    <row r="6598" spans="1:12" x14ac:dyDescent="0.25">
      <c r="A6598" s="521" t="s">
        <v>2479</v>
      </c>
      <c r="B6598" s="117">
        <v>2</v>
      </c>
      <c r="C6598" s="117"/>
      <c r="D6598" s="117">
        <v>41000</v>
      </c>
      <c r="E6598" s="117"/>
      <c r="F6598" s="117"/>
      <c r="G6598" s="117"/>
      <c r="H6598" s="240"/>
      <c r="I6598" s="240"/>
      <c r="J6598" s="524"/>
      <c r="K6598" s="567"/>
      <c r="L6598" s="567"/>
    </row>
    <row r="6599" spans="1:12" x14ac:dyDescent="0.25">
      <c r="A6599" s="521" t="s">
        <v>2475</v>
      </c>
      <c r="B6599" s="117">
        <v>2</v>
      </c>
      <c r="C6599" s="117"/>
      <c r="D6599" s="117">
        <v>34000</v>
      </c>
      <c r="E6599" s="117"/>
      <c r="F6599" s="117"/>
      <c r="G6599" s="117"/>
      <c r="H6599" s="240"/>
      <c r="I6599" s="240"/>
      <c r="J6599" s="524"/>
      <c r="K6599" s="567"/>
      <c r="L6599" s="567"/>
    </row>
    <row r="6600" spans="1:12" x14ac:dyDescent="0.25">
      <c r="A6600" s="521" t="s">
        <v>1444</v>
      </c>
      <c r="B6600" s="117">
        <v>2</v>
      </c>
      <c r="C6600" s="117"/>
      <c r="D6600" s="117">
        <v>41000</v>
      </c>
      <c r="E6600" s="117"/>
      <c r="F6600" s="117"/>
      <c r="G6600" s="117"/>
      <c r="H6600" s="240"/>
      <c r="I6600" s="240"/>
      <c r="J6600" s="524"/>
      <c r="K6600" s="567"/>
      <c r="L6600" s="567"/>
    </row>
    <row r="6601" spans="1:12" x14ac:dyDescent="0.25">
      <c r="A6601" s="521" t="s">
        <v>1123</v>
      </c>
      <c r="B6601" s="117">
        <v>2</v>
      </c>
      <c r="C6601" s="117"/>
      <c r="D6601" s="117">
        <v>28800</v>
      </c>
      <c r="E6601" s="117"/>
      <c r="F6601" s="117"/>
      <c r="G6601" s="117"/>
      <c r="H6601" s="240"/>
      <c r="I6601" s="240"/>
      <c r="J6601" s="524" t="s">
        <v>2481</v>
      </c>
      <c r="K6601" s="567"/>
      <c r="L6601" s="567"/>
    </row>
    <row r="6602" spans="1:12" x14ac:dyDescent="0.25">
      <c r="A6602" s="521" t="s">
        <v>1489</v>
      </c>
      <c r="B6602" s="117">
        <v>2</v>
      </c>
      <c r="C6602" s="117"/>
      <c r="D6602" s="117">
        <v>28800</v>
      </c>
      <c r="E6602" s="117"/>
      <c r="F6602" s="117"/>
      <c r="G6602" s="117"/>
      <c r="H6602" s="240"/>
      <c r="I6602" s="240"/>
      <c r="J6602" s="524"/>
      <c r="K6602" s="567"/>
      <c r="L6602" s="567"/>
    </row>
    <row r="6603" spans="1:12" x14ac:dyDescent="0.25">
      <c r="A6603" s="521" t="s">
        <v>1107</v>
      </c>
      <c r="B6603" s="117">
        <v>2</v>
      </c>
      <c r="C6603" s="117"/>
      <c r="D6603" s="117">
        <v>32600</v>
      </c>
      <c r="E6603" s="117"/>
      <c r="F6603" s="117"/>
      <c r="G6603" s="117"/>
      <c r="H6603" s="240"/>
      <c r="I6603" s="240"/>
      <c r="J6603" s="524"/>
      <c r="K6603" s="567"/>
      <c r="L6603" s="567"/>
    </row>
    <row r="6604" spans="1:12" x14ac:dyDescent="0.25">
      <c r="A6604" s="521" t="s">
        <v>1615</v>
      </c>
      <c r="B6604" s="117">
        <v>2</v>
      </c>
      <c r="C6604" s="117"/>
      <c r="D6604" s="117">
        <v>32600</v>
      </c>
      <c r="E6604" s="117"/>
      <c r="F6604" s="117"/>
      <c r="G6604" s="117"/>
      <c r="H6604" s="240"/>
      <c r="I6604" s="240"/>
      <c r="J6604" s="524"/>
      <c r="K6604" s="567"/>
      <c r="L6604" s="567"/>
    </row>
    <row r="6605" spans="1:12" x14ac:dyDescent="0.25">
      <c r="A6605" s="521" t="s">
        <v>1432</v>
      </c>
      <c r="B6605" s="117">
        <v>1</v>
      </c>
      <c r="C6605" s="117"/>
      <c r="D6605" s="117">
        <v>21500</v>
      </c>
      <c r="E6605" s="117"/>
      <c r="F6605" s="117"/>
      <c r="G6605" s="117"/>
      <c r="H6605" s="240"/>
      <c r="I6605" s="240"/>
      <c r="J6605" s="524"/>
      <c r="K6605" s="567"/>
      <c r="L6605" s="567"/>
    </row>
    <row r="6606" spans="1:12" x14ac:dyDescent="0.25">
      <c r="A6606" s="521" t="s">
        <v>1504</v>
      </c>
      <c r="B6606" s="117">
        <v>1</v>
      </c>
      <c r="C6606" s="117"/>
      <c r="D6606" s="117">
        <v>21500</v>
      </c>
      <c r="E6606" s="117"/>
      <c r="F6606" s="117"/>
      <c r="G6606" s="117"/>
      <c r="H6606" s="240"/>
      <c r="I6606" s="240"/>
      <c r="J6606" s="524"/>
      <c r="K6606" s="567"/>
      <c r="L6606" s="567"/>
    </row>
    <row r="6607" spans="1:12" x14ac:dyDescent="0.25">
      <c r="A6607" s="521" t="s">
        <v>1192</v>
      </c>
      <c r="B6607" s="117">
        <v>2</v>
      </c>
      <c r="C6607" s="117"/>
      <c r="D6607" s="117">
        <v>25600</v>
      </c>
      <c r="E6607" s="117"/>
      <c r="F6607" s="117"/>
      <c r="G6607" s="117"/>
      <c r="H6607" s="240"/>
      <c r="I6607" s="240"/>
      <c r="J6607" s="524"/>
      <c r="K6607" s="567"/>
      <c r="L6607" s="567"/>
    </row>
    <row r="6608" spans="1:12" x14ac:dyDescent="0.25">
      <c r="A6608" s="521" t="s">
        <v>1796</v>
      </c>
      <c r="B6608" s="117">
        <v>2</v>
      </c>
      <c r="C6608" s="117"/>
      <c r="D6608" s="117">
        <v>25600</v>
      </c>
      <c r="E6608" s="117"/>
      <c r="F6608" s="117"/>
      <c r="G6608" s="117"/>
      <c r="H6608" s="240"/>
      <c r="I6608" s="240"/>
      <c r="J6608" s="524"/>
      <c r="K6608" s="567"/>
      <c r="L6608" s="567"/>
    </row>
    <row r="6609" spans="1:12" x14ac:dyDescent="0.25">
      <c r="A6609" s="521" t="s">
        <v>1205</v>
      </c>
      <c r="B6609" s="117">
        <v>3</v>
      </c>
      <c r="C6609" s="117"/>
      <c r="D6609" s="117">
        <v>49500</v>
      </c>
      <c r="E6609" s="117"/>
      <c r="F6609" s="117"/>
      <c r="G6609" s="117"/>
      <c r="H6609" s="240"/>
      <c r="I6609" s="240"/>
      <c r="J6609" s="524"/>
      <c r="K6609" s="567"/>
      <c r="L6609" s="567"/>
    </row>
    <row r="6610" spans="1:12" x14ac:dyDescent="0.25">
      <c r="A6610" s="517" t="s">
        <v>2480</v>
      </c>
      <c r="B6610" s="519">
        <v>1</v>
      </c>
      <c r="C6610" s="519">
        <v>56000</v>
      </c>
      <c r="D6610" s="519"/>
      <c r="E6610" s="519"/>
      <c r="F6610" s="519"/>
      <c r="G6610" s="519"/>
      <c r="H6610" s="518"/>
      <c r="I6610" s="518"/>
      <c r="J6610" s="524"/>
    </row>
    <row r="6611" spans="1:12" x14ac:dyDescent="0.25">
      <c r="A6611" s="517" t="s">
        <v>1100</v>
      </c>
      <c r="B6611" s="519">
        <v>1</v>
      </c>
      <c r="C6611" s="519"/>
      <c r="D6611" s="519">
        <v>9800</v>
      </c>
      <c r="E6611" s="519">
        <v>1</v>
      </c>
      <c r="F6611" s="519">
        <v>4000</v>
      </c>
      <c r="G6611" s="519">
        <v>60</v>
      </c>
      <c r="H6611" s="518"/>
      <c r="I6611" s="518"/>
      <c r="J6611" s="524"/>
    </row>
    <row r="6612" spans="1:12" x14ac:dyDescent="0.25">
      <c r="A6612" s="517" t="s">
        <v>2348</v>
      </c>
      <c r="B6612" s="519">
        <v>1</v>
      </c>
      <c r="C6612" s="519">
        <v>31000</v>
      </c>
      <c r="D6612" s="519"/>
      <c r="E6612" s="519">
        <v>1</v>
      </c>
      <c r="F6612" s="519">
        <v>4000</v>
      </c>
      <c r="G6612" s="519">
        <v>60</v>
      </c>
      <c r="H6612" s="518"/>
      <c r="I6612" s="518"/>
      <c r="J6612" s="524"/>
    </row>
    <row r="6613" spans="1:12" x14ac:dyDescent="0.25">
      <c r="A6613" s="517" t="s">
        <v>2482</v>
      </c>
      <c r="B6613" s="519">
        <v>1</v>
      </c>
      <c r="C6613" s="519">
        <v>17900</v>
      </c>
      <c r="D6613" s="519"/>
      <c r="E6613" s="519"/>
      <c r="F6613" s="519"/>
      <c r="G6613" s="519"/>
      <c r="H6613" s="518"/>
      <c r="I6613" s="518"/>
      <c r="J6613" s="524"/>
    </row>
    <row r="6614" spans="1:12" x14ac:dyDescent="0.25">
      <c r="A6614" s="517" t="s">
        <v>2357</v>
      </c>
      <c r="B6614" s="519">
        <v>1</v>
      </c>
      <c r="C6614" s="519"/>
      <c r="D6614" s="519">
        <v>28000</v>
      </c>
      <c r="E6614" s="519">
        <v>1</v>
      </c>
      <c r="F6614" s="519">
        <v>4000</v>
      </c>
      <c r="G6614" s="519">
        <v>60</v>
      </c>
      <c r="H6614" s="518"/>
      <c r="I6614" s="518"/>
      <c r="J6614" s="524" t="s">
        <v>1157</v>
      </c>
    </row>
    <row r="6615" spans="1:12" x14ac:dyDescent="0.25">
      <c r="A6615" s="517" t="s">
        <v>1934</v>
      </c>
      <c r="B6615" s="519">
        <v>1</v>
      </c>
      <c r="C6615" s="519">
        <v>11500</v>
      </c>
      <c r="D6615" s="519"/>
      <c r="E6615" s="519">
        <v>1</v>
      </c>
      <c r="F6615" s="519">
        <v>5000</v>
      </c>
      <c r="G6615" s="519">
        <v>70</v>
      </c>
      <c r="H6615" s="518"/>
      <c r="I6615" s="518"/>
      <c r="J6615" s="524"/>
    </row>
    <row r="6616" spans="1:12" x14ac:dyDescent="0.25">
      <c r="A6616" s="517" t="s">
        <v>1783</v>
      </c>
      <c r="B6616" s="519">
        <v>2</v>
      </c>
      <c r="C6616" s="519"/>
      <c r="D6616" s="519">
        <v>96000</v>
      </c>
      <c r="E6616" s="519"/>
      <c r="F6616" s="519"/>
      <c r="G6616" s="519"/>
      <c r="H6616" s="518"/>
      <c r="I6616" s="518"/>
      <c r="J6616" s="524" t="s">
        <v>2085</v>
      </c>
    </row>
    <row r="6617" spans="1:12" x14ac:dyDescent="0.25">
      <c r="A6617" s="517" t="s">
        <v>1107</v>
      </c>
      <c r="B6617" s="519">
        <v>1</v>
      </c>
      <c r="C6617" s="519">
        <v>16000</v>
      </c>
      <c r="D6617" s="519"/>
      <c r="E6617" s="519">
        <v>1</v>
      </c>
      <c r="F6617" s="519">
        <v>4000</v>
      </c>
      <c r="G6617" s="519">
        <v>60</v>
      </c>
      <c r="H6617" s="518"/>
      <c r="I6617" s="518"/>
      <c r="J6617" s="524"/>
    </row>
    <row r="6618" spans="1:12" x14ac:dyDescent="0.25">
      <c r="A6618" s="517" t="s">
        <v>1432</v>
      </c>
      <c r="B6618" s="519">
        <v>1</v>
      </c>
      <c r="C6618" s="519"/>
      <c r="D6618" s="519"/>
      <c r="E6618" s="519">
        <v>1</v>
      </c>
      <c r="F6618" s="519">
        <v>6000</v>
      </c>
      <c r="G6618" s="519">
        <v>100</v>
      </c>
      <c r="H6618" s="518"/>
      <c r="I6618" s="518"/>
      <c r="J6618" s="524" t="s">
        <v>2483</v>
      </c>
    </row>
    <row r="6619" spans="1:12" x14ac:dyDescent="0.25">
      <c r="A6619" s="517" t="s">
        <v>1763</v>
      </c>
      <c r="B6619" s="519">
        <v>1</v>
      </c>
      <c r="C6619" s="519"/>
      <c r="D6619" s="519"/>
      <c r="E6619" s="519"/>
      <c r="F6619" s="519"/>
      <c r="G6619" s="519"/>
      <c r="H6619" s="518"/>
      <c r="I6619" s="518"/>
      <c r="J6619" s="524" t="s">
        <v>462</v>
      </c>
    </row>
    <row r="6620" spans="1:12" x14ac:dyDescent="0.25">
      <c r="A6620" s="517" t="s">
        <v>1772</v>
      </c>
      <c r="B6620" s="519">
        <v>1</v>
      </c>
      <c r="C6620" s="519"/>
      <c r="D6620" s="519">
        <v>18000</v>
      </c>
      <c r="E6620" s="519"/>
      <c r="F6620" s="519"/>
      <c r="G6620" s="519"/>
      <c r="H6620" s="518"/>
      <c r="I6620" s="518"/>
      <c r="J6620" s="524" t="s">
        <v>1157</v>
      </c>
    </row>
    <row r="6621" spans="1:12" x14ac:dyDescent="0.25">
      <c r="A6621" s="517" t="s">
        <v>2484</v>
      </c>
      <c r="B6621" s="519">
        <v>1</v>
      </c>
      <c r="C6621" s="519"/>
      <c r="D6621" s="519"/>
      <c r="E6621" s="519"/>
      <c r="F6621" s="519"/>
      <c r="G6621" s="519"/>
      <c r="H6621" s="518"/>
      <c r="I6621" s="518"/>
      <c r="J6621" s="524" t="s">
        <v>462</v>
      </c>
    </row>
    <row r="6622" spans="1:12" x14ac:dyDescent="0.25">
      <c r="A6622" s="517" t="s">
        <v>1200</v>
      </c>
      <c r="B6622" s="519">
        <v>1</v>
      </c>
      <c r="C6622" s="519">
        <v>11000</v>
      </c>
      <c r="D6622" s="519"/>
      <c r="E6622" s="519">
        <v>1</v>
      </c>
      <c r="F6622" s="519">
        <v>4000</v>
      </c>
      <c r="G6622" s="519">
        <v>60</v>
      </c>
      <c r="H6622" s="518"/>
      <c r="I6622" s="518"/>
      <c r="J6622" s="524"/>
    </row>
    <row r="6623" spans="1:12" x14ac:dyDescent="0.25">
      <c r="A6623" s="517" t="s">
        <v>1441</v>
      </c>
      <c r="B6623" s="519">
        <v>1</v>
      </c>
      <c r="C6623" s="519">
        <v>19000</v>
      </c>
      <c r="D6623" s="519"/>
      <c r="E6623" s="519"/>
      <c r="F6623" s="519"/>
      <c r="G6623" s="519"/>
      <c r="H6623" s="518"/>
      <c r="I6623" s="518"/>
      <c r="J6623" s="524" t="s">
        <v>2378</v>
      </c>
    </row>
    <row r="6624" spans="1:12" x14ac:dyDescent="0.25">
      <c r="A6624" s="53" t="s">
        <v>2048</v>
      </c>
      <c r="B6624" s="198">
        <v>58</v>
      </c>
      <c r="C6624" s="198">
        <v>320500</v>
      </c>
      <c r="D6624" s="198">
        <v>845300</v>
      </c>
      <c r="E6624" s="198">
        <v>10</v>
      </c>
      <c r="F6624" s="198">
        <v>45000</v>
      </c>
      <c r="G6624" s="198"/>
      <c r="H6624" s="197">
        <v>5</v>
      </c>
      <c r="I6624" s="213"/>
      <c r="J6624" s="524">
        <v>26300</v>
      </c>
    </row>
    <row r="6625" spans="1:10" x14ac:dyDescent="0.25">
      <c r="A6625" s="492"/>
      <c r="B6625" s="365"/>
      <c r="C6625" s="365"/>
    </row>
    <row r="6626" spans="1:10" x14ac:dyDescent="0.25">
      <c r="B6626" s="365"/>
      <c r="C6626" s="365"/>
    </row>
    <row r="6627" spans="1:10" x14ac:dyDescent="0.25">
      <c r="B6627" s="493"/>
      <c r="C6627" s="493"/>
    </row>
    <row r="6628" spans="1:10" x14ac:dyDescent="0.25">
      <c r="G6628" s="566" t="s">
        <v>2278</v>
      </c>
    </row>
    <row r="6630" spans="1:10" x14ac:dyDescent="0.25">
      <c r="A6630" s="2204" t="s">
        <v>2485</v>
      </c>
      <c r="B6630" s="2204"/>
      <c r="C6630" s="2204"/>
      <c r="D6630" s="2204"/>
      <c r="E6630" s="2204"/>
      <c r="F6630" s="2204"/>
      <c r="G6630" s="2204"/>
      <c r="H6630" s="2204"/>
      <c r="I6630" s="2204"/>
      <c r="J6630" s="2204"/>
    </row>
    <row r="6631" spans="1:10" ht="30" x14ac:dyDescent="0.25">
      <c r="A6631" s="198" t="s">
        <v>14</v>
      </c>
      <c r="B6631" s="198" t="s">
        <v>5</v>
      </c>
      <c r="C6631" s="198" t="s">
        <v>10</v>
      </c>
      <c r="D6631" s="198" t="s">
        <v>11</v>
      </c>
      <c r="E6631" s="198" t="s">
        <v>753</v>
      </c>
      <c r="F6631" s="198" t="s">
        <v>27</v>
      </c>
      <c r="G6631" s="198" t="s">
        <v>2013</v>
      </c>
      <c r="H6631" s="140" t="s">
        <v>33</v>
      </c>
      <c r="I6631" s="140" t="s">
        <v>2016</v>
      </c>
      <c r="J6631" s="198" t="s">
        <v>32</v>
      </c>
    </row>
    <row r="6632" spans="1:10" x14ac:dyDescent="0.25">
      <c r="A6632" s="517" t="s">
        <v>2486</v>
      </c>
      <c r="B6632" s="519">
        <v>2</v>
      </c>
      <c r="C6632" s="519">
        <v>35800</v>
      </c>
      <c r="D6632" s="519"/>
      <c r="E6632" s="519"/>
      <c r="F6632" s="519"/>
      <c r="G6632" s="519"/>
      <c r="H6632" s="518"/>
      <c r="I6632" s="518"/>
      <c r="J6632" s="524" t="s">
        <v>2487</v>
      </c>
    </row>
    <row r="6633" spans="1:10" x14ac:dyDescent="0.25">
      <c r="A6633" s="517" t="s">
        <v>467</v>
      </c>
      <c r="B6633" s="519">
        <v>1</v>
      </c>
      <c r="C6633" s="519">
        <v>13000</v>
      </c>
      <c r="D6633" s="519"/>
      <c r="E6633" s="519">
        <v>1</v>
      </c>
      <c r="F6633" s="519">
        <v>3000</v>
      </c>
      <c r="G6633" s="519">
        <v>50</v>
      </c>
      <c r="H6633" s="518"/>
      <c r="I6633" s="518"/>
      <c r="J6633" s="524" t="s">
        <v>2488</v>
      </c>
    </row>
    <row r="6634" spans="1:10" x14ac:dyDescent="0.25">
      <c r="A6634" s="517" t="s">
        <v>1350</v>
      </c>
      <c r="B6634" s="519">
        <v>1</v>
      </c>
      <c r="C6634" s="519"/>
      <c r="D6634" s="519">
        <v>51000</v>
      </c>
      <c r="E6634" s="519"/>
      <c r="F6634" s="519"/>
      <c r="G6634" s="519"/>
      <c r="H6634" s="518"/>
      <c r="I6634" s="518"/>
      <c r="J6634" s="524" t="s">
        <v>2489</v>
      </c>
    </row>
    <row r="6635" spans="1:10" x14ac:dyDescent="0.25">
      <c r="A6635" s="517"/>
      <c r="B6635" s="519"/>
      <c r="C6635" s="519"/>
      <c r="D6635" s="519"/>
      <c r="E6635" s="519"/>
      <c r="F6635" s="519"/>
      <c r="G6635" s="519"/>
      <c r="H6635" s="518">
        <v>1</v>
      </c>
      <c r="I6635" s="518">
        <v>66</v>
      </c>
      <c r="J6635" s="524">
        <v>4500</v>
      </c>
    </row>
    <row r="6636" spans="1:10" x14ac:dyDescent="0.25">
      <c r="A6636" s="517"/>
      <c r="B6636" s="519"/>
      <c r="C6636" s="519"/>
      <c r="D6636" s="519"/>
      <c r="E6636" s="519"/>
      <c r="F6636" s="519"/>
      <c r="G6636" s="519"/>
      <c r="H6636" s="518">
        <v>1</v>
      </c>
      <c r="I6636" s="518">
        <v>60</v>
      </c>
      <c r="J6636" s="524">
        <v>4000</v>
      </c>
    </row>
    <row r="6637" spans="1:10" x14ac:dyDescent="0.25">
      <c r="A6637" s="517"/>
      <c r="B6637" s="519"/>
      <c r="C6637" s="519"/>
      <c r="D6637" s="519"/>
      <c r="E6637" s="519"/>
      <c r="F6637" s="519"/>
      <c r="G6637" s="519"/>
      <c r="H6637" s="518">
        <v>1</v>
      </c>
      <c r="I6637" s="518">
        <v>100</v>
      </c>
      <c r="J6637" s="524">
        <v>6000</v>
      </c>
    </row>
    <row r="6638" spans="1:10" x14ac:dyDescent="0.25">
      <c r="A6638" s="517"/>
      <c r="B6638" s="519"/>
      <c r="C6638" s="519"/>
      <c r="D6638" s="519"/>
      <c r="E6638" s="519"/>
      <c r="F6638" s="519"/>
      <c r="G6638" s="519"/>
      <c r="H6638" s="518">
        <v>2</v>
      </c>
      <c r="I6638" s="518">
        <v>70</v>
      </c>
      <c r="J6638" s="524">
        <v>10000</v>
      </c>
    </row>
    <row r="6639" spans="1:10" x14ac:dyDescent="0.25">
      <c r="A6639" s="517"/>
      <c r="B6639" s="519"/>
      <c r="C6639" s="519"/>
      <c r="D6639" s="519"/>
      <c r="E6639" s="519"/>
      <c r="F6639" s="519"/>
      <c r="G6639" s="519"/>
      <c r="H6639" s="518" t="s">
        <v>109</v>
      </c>
      <c r="I6639" s="518"/>
      <c r="J6639" s="524">
        <v>3500</v>
      </c>
    </row>
    <row r="6640" spans="1:10" x14ac:dyDescent="0.25">
      <c r="A6640" s="53" t="s">
        <v>2048</v>
      </c>
      <c r="B6640" s="198">
        <f>SUM(B6632:B6639)</f>
        <v>4</v>
      </c>
      <c r="C6640" s="198">
        <f t="shared" ref="C6640:J6640" si="140">SUM(C6632:C6639)</f>
        <v>48800</v>
      </c>
      <c r="D6640" s="198">
        <f t="shared" si="140"/>
        <v>51000</v>
      </c>
      <c r="E6640" s="198">
        <f t="shared" si="140"/>
        <v>1</v>
      </c>
      <c r="F6640" s="198">
        <f t="shared" si="140"/>
        <v>3000</v>
      </c>
      <c r="G6640" s="198"/>
      <c r="H6640" s="198">
        <v>5</v>
      </c>
      <c r="I6640" s="198"/>
      <c r="J6640" s="198">
        <f t="shared" si="140"/>
        <v>28000</v>
      </c>
    </row>
    <row r="6641" spans="1:13" x14ac:dyDescent="0.25">
      <c r="A6641" s="492"/>
      <c r="B6641" s="365"/>
      <c r="C6641" s="365"/>
    </row>
    <row r="6642" spans="1:13" x14ac:dyDescent="0.25">
      <c r="B6642" s="365"/>
      <c r="C6642" s="365"/>
    </row>
    <row r="6643" spans="1:13" x14ac:dyDescent="0.25">
      <c r="B6643" s="493"/>
      <c r="C6643" s="493"/>
    </row>
    <row r="6644" spans="1:13" x14ac:dyDescent="0.25">
      <c r="G6644" s="568" t="s">
        <v>2278</v>
      </c>
    </row>
    <row r="6646" spans="1:13" x14ac:dyDescent="0.25">
      <c r="E6646" t="s">
        <v>1638</v>
      </c>
    </row>
    <row r="6648" spans="1:13" x14ac:dyDescent="0.25">
      <c r="A6648" s="2204" t="s">
        <v>2490</v>
      </c>
      <c r="B6648" s="2204"/>
      <c r="C6648" s="2204"/>
      <c r="D6648" s="2204"/>
      <c r="E6648" s="2204"/>
      <c r="F6648" s="2204"/>
      <c r="G6648" s="2204"/>
      <c r="H6648" s="2204"/>
      <c r="I6648" s="2204"/>
      <c r="J6648" s="2204"/>
    </row>
    <row r="6649" spans="1:13" ht="30" x14ac:dyDescent="0.25">
      <c r="A6649" s="198" t="s">
        <v>14</v>
      </c>
      <c r="B6649" s="198" t="s">
        <v>5</v>
      </c>
      <c r="C6649" s="198" t="s">
        <v>10</v>
      </c>
      <c r="D6649" s="198" t="s">
        <v>11</v>
      </c>
      <c r="E6649" s="198" t="s">
        <v>753</v>
      </c>
      <c r="F6649" s="198" t="s">
        <v>27</v>
      </c>
      <c r="G6649" s="198" t="s">
        <v>2013</v>
      </c>
      <c r="H6649" s="140" t="s">
        <v>33</v>
      </c>
      <c r="I6649" s="140" t="s">
        <v>2016</v>
      </c>
      <c r="J6649" s="198" t="s">
        <v>32</v>
      </c>
    </row>
    <row r="6650" spans="1:13" x14ac:dyDescent="0.25">
      <c r="A6650" s="517" t="s">
        <v>1444</v>
      </c>
      <c r="B6650" s="519">
        <v>1</v>
      </c>
      <c r="C6650" s="519">
        <v>19000</v>
      </c>
      <c r="D6650" s="519"/>
      <c r="E6650" s="519">
        <v>1</v>
      </c>
      <c r="F6650" s="519">
        <v>5000</v>
      </c>
      <c r="G6650" s="519">
        <v>70</v>
      </c>
      <c r="H6650" s="518">
        <v>1</v>
      </c>
      <c r="I6650" s="518">
        <v>60</v>
      </c>
      <c r="J6650" s="524" t="s">
        <v>2511</v>
      </c>
      <c r="K6650" s="336"/>
    </row>
    <row r="6651" spans="1:13" x14ac:dyDescent="0.25">
      <c r="A6651" s="517" t="s">
        <v>1493</v>
      </c>
      <c r="B6651" s="519">
        <v>2</v>
      </c>
      <c r="C6651" s="519">
        <v>27600</v>
      </c>
      <c r="D6651" s="519"/>
      <c r="E6651" s="519">
        <v>2</v>
      </c>
      <c r="F6651" s="519">
        <v>10000</v>
      </c>
      <c r="G6651" s="519" t="s">
        <v>1099</v>
      </c>
      <c r="H6651" s="518">
        <v>1</v>
      </c>
      <c r="I6651" s="518">
        <v>60</v>
      </c>
      <c r="J6651" s="524" t="s">
        <v>2272</v>
      </c>
    </row>
    <row r="6652" spans="1:13" x14ac:dyDescent="0.25">
      <c r="A6652" s="517" t="s">
        <v>2348</v>
      </c>
      <c r="B6652" s="519">
        <v>1</v>
      </c>
      <c r="C6652" s="519">
        <v>30000</v>
      </c>
      <c r="D6652" s="519"/>
      <c r="E6652" s="519">
        <v>1</v>
      </c>
      <c r="F6652" s="519">
        <v>5000</v>
      </c>
      <c r="G6652" s="519">
        <v>70</v>
      </c>
      <c r="H6652" s="518">
        <v>1</v>
      </c>
      <c r="I6652" s="518">
        <v>90</v>
      </c>
      <c r="J6652" s="524" t="s">
        <v>2271</v>
      </c>
    </row>
    <row r="6653" spans="1:13" x14ac:dyDescent="0.25">
      <c r="A6653" s="517" t="s">
        <v>1712</v>
      </c>
      <c r="B6653" s="519">
        <v>2</v>
      </c>
      <c r="C6653" s="519">
        <v>98000</v>
      </c>
      <c r="D6653" s="519"/>
      <c r="E6653" s="519"/>
      <c r="F6653" s="519"/>
      <c r="G6653" s="519"/>
      <c r="H6653" s="518" t="s">
        <v>109</v>
      </c>
      <c r="I6653" s="518"/>
      <c r="J6653" s="524" t="s">
        <v>2509</v>
      </c>
    </row>
    <row r="6654" spans="1:13" x14ac:dyDescent="0.25">
      <c r="A6654" s="517" t="s">
        <v>1203</v>
      </c>
      <c r="B6654" s="519">
        <v>1</v>
      </c>
      <c r="C6654" s="519">
        <v>19000</v>
      </c>
      <c r="D6654" s="519"/>
      <c r="E6654" s="519">
        <v>1</v>
      </c>
      <c r="F6654" s="519">
        <v>4000</v>
      </c>
      <c r="G6654" s="519">
        <v>60</v>
      </c>
      <c r="H6654" s="518">
        <v>1</v>
      </c>
      <c r="I6654" s="518">
        <v>60</v>
      </c>
      <c r="J6654" s="524" t="s">
        <v>2272</v>
      </c>
    </row>
    <row r="6655" spans="1:13" x14ac:dyDescent="0.25">
      <c r="A6655" s="517" t="s">
        <v>1123</v>
      </c>
      <c r="B6655" s="519">
        <v>1</v>
      </c>
      <c r="C6655" s="519">
        <v>12000</v>
      </c>
      <c r="D6655" s="519"/>
      <c r="E6655" s="519">
        <v>1</v>
      </c>
      <c r="F6655" s="519">
        <v>5000</v>
      </c>
      <c r="G6655" s="519">
        <v>70</v>
      </c>
      <c r="H6655" s="518">
        <v>1</v>
      </c>
      <c r="I6655" s="518">
        <v>100</v>
      </c>
      <c r="J6655" s="524" t="s">
        <v>2271</v>
      </c>
    </row>
    <row r="6656" spans="1:13" x14ac:dyDescent="0.25">
      <c r="A6656" s="99" t="s">
        <v>1292</v>
      </c>
      <c r="B6656" s="116">
        <v>1</v>
      </c>
      <c r="C6656" s="116">
        <v>20000</v>
      </c>
      <c r="D6656" s="116"/>
      <c r="E6656" s="116">
        <v>1</v>
      </c>
      <c r="F6656" s="116">
        <v>4000</v>
      </c>
      <c r="G6656" s="116">
        <v>60</v>
      </c>
      <c r="H6656" s="494">
        <v>1</v>
      </c>
      <c r="I6656" s="494">
        <v>70</v>
      </c>
      <c r="J6656" s="524" t="s">
        <v>2273</v>
      </c>
      <c r="K6656" s="570"/>
      <c r="L6656" s="570"/>
      <c r="M6656" s="570"/>
    </row>
    <row r="6657" spans="1:13" x14ac:dyDescent="0.25">
      <c r="A6657" s="99" t="s">
        <v>1107</v>
      </c>
      <c r="B6657" s="116">
        <v>1</v>
      </c>
      <c r="C6657" s="116">
        <v>15000</v>
      </c>
      <c r="D6657" s="116"/>
      <c r="E6657" s="116">
        <v>1</v>
      </c>
      <c r="F6657" s="116">
        <v>5000</v>
      </c>
      <c r="G6657" s="116">
        <v>70</v>
      </c>
      <c r="H6657" s="494">
        <v>1</v>
      </c>
      <c r="I6657" s="494">
        <v>60</v>
      </c>
      <c r="J6657" s="524" t="s">
        <v>2272</v>
      </c>
      <c r="K6657" s="570"/>
      <c r="L6657" s="570"/>
      <c r="M6657" s="570"/>
    </row>
    <row r="6658" spans="1:13" x14ac:dyDescent="0.25">
      <c r="A6658" s="99" t="s">
        <v>1626</v>
      </c>
      <c r="B6658" s="116">
        <v>1</v>
      </c>
      <c r="C6658" s="116">
        <v>12900</v>
      </c>
      <c r="D6658" s="116"/>
      <c r="E6658" s="116">
        <v>1</v>
      </c>
      <c r="F6658" s="116">
        <v>5000</v>
      </c>
      <c r="G6658" s="116">
        <v>70</v>
      </c>
      <c r="H6658" s="494">
        <v>1</v>
      </c>
      <c r="I6658" s="494">
        <v>60</v>
      </c>
      <c r="J6658" s="524" t="s">
        <v>2272</v>
      </c>
      <c r="K6658" s="570"/>
      <c r="L6658" s="570"/>
      <c r="M6658" s="570"/>
    </row>
    <row r="6659" spans="1:13" x14ac:dyDescent="0.25">
      <c r="A6659" s="99" t="s">
        <v>1194</v>
      </c>
      <c r="B6659" s="116">
        <v>1</v>
      </c>
      <c r="C6659" s="116">
        <v>25500</v>
      </c>
      <c r="D6659" s="116"/>
      <c r="E6659" s="116"/>
      <c r="F6659" s="116"/>
      <c r="G6659" s="116"/>
      <c r="H6659" s="494">
        <v>1</v>
      </c>
      <c r="I6659" s="494">
        <v>60</v>
      </c>
      <c r="J6659" s="524" t="s">
        <v>2272</v>
      </c>
      <c r="K6659" s="570"/>
      <c r="L6659" s="570"/>
      <c r="M6659" s="570"/>
    </row>
    <row r="6660" spans="1:13" x14ac:dyDescent="0.25">
      <c r="A6660" s="99" t="s">
        <v>1107</v>
      </c>
      <c r="B6660" s="116">
        <v>1</v>
      </c>
      <c r="C6660" s="116">
        <v>15000</v>
      </c>
      <c r="D6660" s="116"/>
      <c r="E6660" s="116">
        <v>1</v>
      </c>
      <c r="F6660" s="116">
        <v>5000</v>
      </c>
      <c r="G6660" s="116">
        <v>70</v>
      </c>
      <c r="H6660" s="494">
        <v>1</v>
      </c>
      <c r="I6660" s="494">
        <v>100</v>
      </c>
      <c r="J6660" s="524" t="s">
        <v>2271</v>
      </c>
      <c r="K6660" s="570"/>
      <c r="L6660" s="570"/>
      <c r="M6660" s="570"/>
    </row>
    <row r="6661" spans="1:13" x14ac:dyDescent="0.25">
      <c r="A6661" s="99" t="s">
        <v>1297</v>
      </c>
      <c r="B6661" s="116">
        <v>1</v>
      </c>
      <c r="C6661" s="116">
        <v>9800</v>
      </c>
      <c r="D6661" s="116"/>
      <c r="E6661" s="116">
        <v>1</v>
      </c>
      <c r="F6661" s="116">
        <v>4000</v>
      </c>
      <c r="G6661" s="116">
        <v>60</v>
      </c>
      <c r="H6661" s="494"/>
      <c r="I6661" s="494"/>
      <c r="J6661" s="524"/>
      <c r="K6661" s="570"/>
      <c r="L6661" s="570"/>
      <c r="M6661" s="570"/>
    </row>
    <row r="6662" spans="1:13" x14ac:dyDescent="0.25">
      <c r="A6662" s="99" t="s">
        <v>2491</v>
      </c>
      <c r="B6662" s="116">
        <v>1</v>
      </c>
      <c r="C6662" s="116"/>
      <c r="D6662" s="116">
        <v>45000</v>
      </c>
      <c r="E6662" s="116"/>
      <c r="F6662" s="116"/>
      <c r="G6662" s="116"/>
      <c r="H6662" s="494"/>
      <c r="I6662" s="494"/>
      <c r="J6662" s="524" t="s">
        <v>1157</v>
      </c>
      <c r="K6662" s="570"/>
      <c r="L6662" s="570"/>
      <c r="M6662" s="570"/>
    </row>
    <row r="6663" spans="1:13" x14ac:dyDescent="0.25">
      <c r="A6663" s="99" t="s">
        <v>300</v>
      </c>
      <c r="B6663" s="116">
        <v>2</v>
      </c>
      <c r="C6663" s="116">
        <v>102000</v>
      </c>
      <c r="D6663" s="116"/>
      <c r="E6663" s="116"/>
      <c r="F6663" s="116"/>
      <c r="G6663" s="116"/>
      <c r="H6663" s="494"/>
      <c r="I6663" s="494"/>
      <c r="J6663" s="524" t="s">
        <v>2492</v>
      </c>
      <c r="K6663" s="570"/>
      <c r="L6663" s="570"/>
      <c r="M6663" s="570"/>
    </row>
    <row r="6664" spans="1:13" x14ac:dyDescent="0.25">
      <c r="A6664" s="99" t="s">
        <v>2493</v>
      </c>
      <c r="B6664" s="116">
        <v>1</v>
      </c>
      <c r="C6664" s="116">
        <v>50000</v>
      </c>
      <c r="D6664" s="116"/>
      <c r="E6664" s="116">
        <v>1</v>
      </c>
      <c r="F6664" s="116">
        <v>6000</v>
      </c>
      <c r="G6664" s="116">
        <v>100</v>
      </c>
      <c r="H6664" s="494"/>
      <c r="I6664" s="494"/>
      <c r="J6664" s="524" t="s">
        <v>2200</v>
      </c>
      <c r="K6664" s="570"/>
      <c r="L6664" s="570"/>
      <c r="M6664" s="570"/>
    </row>
    <row r="6665" spans="1:13" x14ac:dyDescent="0.25">
      <c r="A6665" s="99" t="s">
        <v>1683</v>
      </c>
      <c r="B6665" s="116">
        <v>1</v>
      </c>
      <c r="C6665" s="116">
        <v>20000</v>
      </c>
      <c r="D6665" s="116"/>
      <c r="E6665" s="116">
        <v>1</v>
      </c>
      <c r="F6665" s="116">
        <v>5000</v>
      </c>
      <c r="G6665" s="116">
        <v>75</v>
      </c>
      <c r="H6665" s="494"/>
      <c r="I6665" s="494"/>
      <c r="J6665" s="524"/>
      <c r="K6665" s="570"/>
      <c r="L6665" s="570"/>
      <c r="M6665" s="570"/>
    </row>
    <row r="6666" spans="1:13" x14ac:dyDescent="0.25">
      <c r="A6666" s="99" t="s">
        <v>1196</v>
      </c>
      <c r="B6666" s="116">
        <v>1</v>
      </c>
      <c r="C6666" s="116">
        <v>12100</v>
      </c>
      <c r="D6666" s="116"/>
      <c r="E6666" s="116">
        <v>1</v>
      </c>
      <c r="F6666" s="116">
        <v>4000</v>
      </c>
      <c r="G6666" s="116">
        <v>60</v>
      </c>
      <c r="H6666" s="494"/>
      <c r="I6666" s="494"/>
      <c r="J6666" s="524"/>
      <c r="K6666" s="570"/>
      <c r="L6666" s="570"/>
      <c r="M6666" s="570"/>
    </row>
    <row r="6667" spans="1:13" x14ac:dyDescent="0.25">
      <c r="A6667" s="99" t="s">
        <v>1446</v>
      </c>
      <c r="B6667" s="116">
        <v>1</v>
      </c>
      <c r="C6667" s="116">
        <v>3900</v>
      </c>
      <c r="D6667" s="116"/>
      <c r="E6667" s="116"/>
      <c r="F6667" s="116"/>
      <c r="G6667" s="116"/>
      <c r="H6667" s="494"/>
      <c r="I6667" s="494"/>
      <c r="J6667" s="524" t="s">
        <v>2494</v>
      </c>
      <c r="K6667" s="570"/>
      <c r="L6667" s="570"/>
      <c r="M6667" s="570"/>
    </row>
    <row r="6668" spans="1:13" x14ac:dyDescent="0.25">
      <c r="A6668" s="99" t="s">
        <v>1196</v>
      </c>
      <c r="B6668" s="116">
        <v>1</v>
      </c>
      <c r="C6668" s="116">
        <v>16100</v>
      </c>
      <c r="D6668" s="116"/>
      <c r="E6668" s="116"/>
      <c r="F6668" s="116"/>
      <c r="G6668" s="116"/>
      <c r="H6668" s="494"/>
      <c r="I6668" s="494"/>
      <c r="J6668" s="524"/>
      <c r="K6668" s="570"/>
      <c r="L6668" s="570"/>
      <c r="M6668" s="570"/>
    </row>
    <row r="6669" spans="1:13" ht="45" x14ac:dyDescent="0.25">
      <c r="A6669" s="99" t="s">
        <v>1475</v>
      </c>
      <c r="B6669" s="116">
        <v>1</v>
      </c>
      <c r="C6669" s="116">
        <v>44000</v>
      </c>
      <c r="D6669" s="116"/>
      <c r="E6669" s="116"/>
      <c r="F6669" s="116"/>
      <c r="G6669" s="116"/>
      <c r="H6669" s="540" t="s">
        <v>2497</v>
      </c>
      <c r="I6669" s="494"/>
      <c r="J6669" s="524" t="s">
        <v>2510</v>
      </c>
      <c r="K6669" s="570"/>
      <c r="L6669" s="570"/>
      <c r="M6669" s="570"/>
    </row>
    <row r="6670" spans="1:13" x14ac:dyDescent="0.25">
      <c r="A6670" s="99" t="s">
        <v>2454</v>
      </c>
      <c r="B6670" s="116">
        <v>1</v>
      </c>
      <c r="C6670" s="116">
        <v>40500</v>
      </c>
      <c r="D6670" s="116"/>
      <c r="E6670" s="116">
        <v>1</v>
      </c>
      <c r="F6670" s="116">
        <v>6000</v>
      </c>
      <c r="G6670" s="116">
        <v>100</v>
      </c>
      <c r="H6670" s="494"/>
      <c r="I6670" s="494"/>
      <c r="J6670" s="524"/>
      <c r="K6670" s="570"/>
      <c r="L6670" s="570"/>
      <c r="M6670" s="570"/>
    </row>
    <row r="6671" spans="1:13" x14ac:dyDescent="0.25">
      <c r="A6671" s="99" t="s">
        <v>1434</v>
      </c>
      <c r="B6671" s="116">
        <v>1</v>
      </c>
      <c r="C6671" s="116">
        <v>14800</v>
      </c>
      <c r="D6671" s="116"/>
      <c r="E6671" s="116">
        <v>1</v>
      </c>
      <c r="F6671" s="116">
        <v>4000</v>
      </c>
      <c r="G6671" s="116">
        <v>60</v>
      </c>
      <c r="H6671" s="494"/>
      <c r="I6671" s="494"/>
      <c r="J6671" s="524"/>
      <c r="K6671" s="570"/>
      <c r="L6671" s="570"/>
      <c r="M6671" s="570"/>
    </row>
    <row r="6672" spans="1:13" x14ac:dyDescent="0.25">
      <c r="A6672" s="99" t="s">
        <v>1473</v>
      </c>
      <c r="B6672" s="116">
        <v>1</v>
      </c>
      <c r="C6672" s="116"/>
      <c r="D6672" s="116">
        <v>17000</v>
      </c>
      <c r="E6672" s="116"/>
      <c r="F6672" s="116"/>
      <c r="G6672" s="116"/>
      <c r="H6672" s="494"/>
      <c r="I6672" s="494"/>
      <c r="J6672" s="524" t="s">
        <v>1157</v>
      </c>
      <c r="K6672" s="570"/>
      <c r="L6672" s="570"/>
      <c r="M6672" s="570"/>
    </row>
    <row r="6673" spans="1:13" x14ac:dyDescent="0.25">
      <c r="A6673" s="99" t="s">
        <v>2495</v>
      </c>
      <c r="B6673" s="116">
        <v>1</v>
      </c>
      <c r="C6673" s="116">
        <v>27000</v>
      </c>
      <c r="D6673" s="116"/>
      <c r="E6673" s="116">
        <v>1</v>
      </c>
      <c r="F6673" s="116">
        <v>5000</v>
      </c>
      <c r="G6673" s="116">
        <v>70</v>
      </c>
      <c r="H6673" s="494"/>
      <c r="I6673" s="494"/>
      <c r="J6673" s="524"/>
      <c r="K6673" s="570"/>
      <c r="L6673" s="570"/>
      <c r="M6673" s="570"/>
    </row>
    <row r="6674" spans="1:13" x14ac:dyDescent="0.25">
      <c r="A6674" s="99" t="s">
        <v>2496</v>
      </c>
      <c r="B6674" s="116">
        <v>1</v>
      </c>
      <c r="C6674" s="116">
        <v>16100</v>
      </c>
      <c r="D6674" s="116"/>
      <c r="E6674" s="116"/>
      <c r="F6674" s="116"/>
      <c r="G6674" s="116"/>
      <c r="H6674" s="494"/>
      <c r="I6674" s="494"/>
      <c r="J6674" s="524"/>
      <c r="K6674" s="570"/>
      <c r="L6674" s="570"/>
      <c r="M6674" s="570"/>
    </row>
    <row r="6675" spans="1:13" x14ac:dyDescent="0.25">
      <c r="A6675" s="99" t="s">
        <v>1932</v>
      </c>
      <c r="B6675" s="116">
        <v>1</v>
      </c>
      <c r="C6675" s="116"/>
      <c r="D6675" s="116">
        <v>16000</v>
      </c>
      <c r="E6675" s="116">
        <v>1</v>
      </c>
      <c r="F6675" s="116">
        <v>4000</v>
      </c>
      <c r="G6675" s="116">
        <v>60</v>
      </c>
      <c r="H6675" s="494"/>
      <c r="I6675" s="494"/>
      <c r="J6675" s="524" t="s">
        <v>1157</v>
      </c>
      <c r="K6675" s="570"/>
      <c r="L6675" s="570"/>
      <c r="M6675" s="570"/>
    </row>
    <row r="6676" spans="1:13" x14ac:dyDescent="0.25">
      <c r="A6676" s="99" t="s">
        <v>1434</v>
      </c>
      <c r="B6676" s="116">
        <v>1</v>
      </c>
      <c r="C6676" s="116">
        <v>13800</v>
      </c>
      <c r="D6676" s="116"/>
      <c r="E6676" s="116">
        <v>1</v>
      </c>
      <c r="F6676" s="116">
        <v>5000</v>
      </c>
      <c r="G6676" s="116">
        <v>70</v>
      </c>
      <c r="H6676" s="494"/>
      <c r="I6676" s="494"/>
      <c r="J6676" s="524"/>
      <c r="K6676" s="570"/>
      <c r="L6676" s="570"/>
      <c r="M6676" s="570"/>
    </row>
    <row r="6677" spans="1:13" x14ac:dyDescent="0.25">
      <c r="A6677" s="99" t="s">
        <v>1757</v>
      </c>
      <c r="B6677" s="116">
        <v>1</v>
      </c>
      <c r="C6677" s="116">
        <v>28000</v>
      </c>
      <c r="D6677" s="116"/>
      <c r="E6677" s="116">
        <v>1</v>
      </c>
      <c r="F6677" s="116">
        <v>5000</v>
      </c>
      <c r="G6677" s="116">
        <v>70</v>
      </c>
      <c r="H6677" s="494"/>
      <c r="I6677" s="494"/>
      <c r="J6677" s="524" t="s">
        <v>1389</v>
      </c>
      <c r="K6677" s="570"/>
      <c r="L6677" s="570"/>
      <c r="M6677" s="570"/>
    </row>
    <row r="6678" spans="1:13" x14ac:dyDescent="0.25">
      <c r="A6678" s="99" t="s">
        <v>1489</v>
      </c>
      <c r="B6678" s="116">
        <v>1</v>
      </c>
      <c r="C6678" s="116">
        <v>13000</v>
      </c>
      <c r="D6678" s="116"/>
      <c r="E6678" s="116">
        <v>1</v>
      </c>
      <c r="F6678" s="116">
        <v>4000</v>
      </c>
      <c r="G6678" s="116">
        <v>60</v>
      </c>
      <c r="H6678" s="494"/>
      <c r="I6678" s="494"/>
      <c r="J6678" s="524"/>
      <c r="K6678" s="570"/>
      <c r="L6678" s="570"/>
      <c r="M6678" s="570"/>
    </row>
    <row r="6679" spans="1:13" x14ac:dyDescent="0.25">
      <c r="A6679" s="99" t="s">
        <v>1489</v>
      </c>
      <c r="B6679" s="116">
        <v>1</v>
      </c>
      <c r="C6679" s="116">
        <v>17000</v>
      </c>
      <c r="D6679" s="116"/>
      <c r="E6679" s="116">
        <v>1</v>
      </c>
      <c r="F6679" s="116">
        <v>6000</v>
      </c>
      <c r="G6679" s="116">
        <v>100</v>
      </c>
      <c r="H6679" s="494"/>
      <c r="I6679" s="494"/>
      <c r="J6679" s="524"/>
      <c r="K6679" s="570"/>
      <c r="L6679" s="570"/>
      <c r="M6679" s="570"/>
    </row>
    <row r="6680" spans="1:13" x14ac:dyDescent="0.25">
      <c r="A6680" s="99" t="s">
        <v>1462</v>
      </c>
      <c r="B6680" s="116">
        <v>1</v>
      </c>
      <c r="C6680" s="116">
        <v>18600</v>
      </c>
      <c r="D6680" s="116"/>
      <c r="E6680" s="116">
        <v>1</v>
      </c>
      <c r="F6680" s="116">
        <v>6000</v>
      </c>
      <c r="G6680" s="116">
        <v>100</v>
      </c>
      <c r="H6680" s="494"/>
      <c r="I6680" s="494"/>
      <c r="J6680" s="524"/>
      <c r="K6680" s="570"/>
      <c r="L6680" s="570"/>
      <c r="M6680" s="570"/>
    </row>
    <row r="6681" spans="1:13" x14ac:dyDescent="0.25">
      <c r="A6681" s="99" t="s">
        <v>1424</v>
      </c>
      <c r="B6681" s="116">
        <v>1</v>
      </c>
      <c r="C6681" s="116">
        <v>27000</v>
      </c>
      <c r="D6681" s="116"/>
      <c r="E6681" s="116">
        <v>1</v>
      </c>
      <c r="F6681" s="116">
        <v>5000</v>
      </c>
      <c r="G6681" s="116">
        <v>70</v>
      </c>
      <c r="H6681" s="494"/>
      <c r="I6681" s="494"/>
      <c r="J6681" s="524"/>
      <c r="K6681" s="570"/>
      <c r="L6681" s="570"/>
      <c r="M6681" s="570"/>
    </row>
    <row r="6682" spans="1:13" x14ac:dyDescent="0.25">
      <c r="A6682" s="99" t="s">
        <v>1424</v>
      </c>
      <c r="B6682" s="116">
        <v>1</v>
      </c>
      <c r="C6682" s="116">
        <v>27000</v>
      </c>
      <c r="D6682" s="116"/>
      <c r="E6682" s="116">
        <v>1</v>
      </c>
      <c r="F6682" s="116">
        <v>5000</v>
      </c>
      <c r="G6682" s="116">
        <v>70</v>
      </c>
      <c r="H6682" s="494"/>
      <c r="I6682" s="494"/>
      <c r="J6682" s="524"/>
      <c r="K6682" s="570"/>
      <c r="L6682" s="570"/>
      <c r="M6682" s="570"/>
    </row>
    <row r="6683" spans="1:13" x14ac:dyDescent="0.25">
      <c r="A6683" s="99" t="s">
        <v>2302</v>
      </c>
      <c r="B6683" s="116">
        <v>1</v>
      </c>
      <c r="C6683" s="116">
        <v>30500</v>
      </c>
      <c r="D6683" s="116"/>
      <c r="E6683" s="116">
        <v>1</v>
      </c>
      <c r="F6683" s="116">
        <v>5000</v>
      </c>
      <c r="G6683" s="116">
        <v>70</v>
      </c>
      <c r="H6683" s="494"/>
      <c r="I6683" s="494"/>
      <c r="J6683" s="524"/>
      <c r="K6683" s="570"/>
      <c r="L6683" s="570"/>
      <c r="M6683" s="570"/>
    </row>
    <row r="6684" spans="1:13" x14ac:dyDescent="0.25">
      <c r="A6684" s="99" t="s">
        <v>1107</v>
      </c>
      <c r="B6684" s="116">
        <v>1</v>
      </c>
      <c r="C6684" s="116">
        <v>15000</v>
      </c>
      <c r="D6684" s="116"/>
      <c r="E6684" s="116">
        <v>1</v>
      </c>
      <c r="F6684" s="116">
        <v>5000</v>
      </c>
      <c r="G6684" s="116">
        <v>750</v>
      </c>
      <c r="H6684" s="494"/>
      <c r="I6684" s="494"/>
      <c r="J6684" s="524"/>
      <c r="K6684" s="570"/>
      <c r="L6684" s="570"/>
      <c r="M6684" s="570"/>
    </row>
    <row r="6685" spans="1:13" x14ac:dyDescent="0.25">
      <c r="A6685" s="99" t="s">
        <v>2498</v>
      </c>
      <c r="B6685" s="116">
        <v>1</v>
      </c>
      <c r="C6685" s="116">
        <v>26000</v>
      </c>
      <c r="D6685" s="116"/>
      <c r="E6685" s="116"/>
      <c r="F6685" s="116"/>
      <c r="G6685" s="116"/>
      <c r="H6685" s="494"/>
      <c r="I6685" s="494"/>
      <c r="J6685" s="524"/>
      <c r="K6685" s="570"/>
      <c r="L6685" s="570"/>
      <c r="M6685" s="570"/>
    </row>
    <row r="6686" spans="1:13" x14ac:dyDescent="0.25">
      <c r="A6686" s="99" t="s">
        <v>1424</v>
      </c>
      <c r="B6686" s="116">
        <v>1</v>
      </c>
      <c r="C6686" s="116"/>
      <c r="D6686" s="116">
        <v>27500</v>
      </c>
      <c r="E6686" s="116">
        <v>1</v>
      </c>
      <c r="F6686" s="116">
        <v>4500</v>
      </c>
      <c r="G6686" s="116">
        <v>70</v>
      </c>
      <c r="H6686" s="494"/>
      <c r="I6686" s="494"/>
      <c r="J6686" s="524" t="s">
        <v>1157</v>
      </c>
      <c r="K6686" s="570"/>
      <c r="L6686" s="570"/>
      <c r="M6686" s="570"/>
    </row>
    <row r="6687" spans="1:13" x14ac:dyDescent="0.25">
      <c r="A6687" s="99" t="s">
        <v>1424</v>
      </c>
      <c r="B6687" s="116">
        <v>1</v>
      </c>
      <c r="C6687" s="116">
        <v>28000</v>
      </c>
      <c r="D6687" s="116"/>
      <c r="E6687" s="116">
        <v>1</v>
      </c>
      <c r="F6687" s="116">
        <v>4000</v>
      </c>
      <c r="G6687" s="116">
        <v>60</v>
      </c>
      <c r="H6687" s="494"/>
      <c r="I6687" s="494"/>
      <c r="J6687" s="524"/>
      <c r="K6687" s="570"/>
      <c r="L6687" s="570"/>
      <c r="M6687" s="570"/>
    </row>
    <row r="6688" spans="1:13" x14ac:dyDescent="0.25">
      <c r="A6688" s="99" t="s">
        <v>2491</v>
      </c>
      <c r="B6688" s="116">
        <v>1</v>
      </c>
      <c r="C6688" s="116"/>
      <c r="D6688" s="116">
        <v>50000</v>
      </c>
      <c r="E6688" s="116"/>
      <c r="F6688" s="116"/>
      <c r="G6688" s="116"/>
      <c r="H6688" s="494"/>
      <c r="I6688" s="494"/>
      <c r="J6688" s="524" t="s">
        <v>1157</v>
      </c>
      <c r="K6688" s="570"/>
      <c r="L6688" s="570"/>
      <c r="M6688" s="570"/>
    </row>
    <row r="6689" spans="1:13" x14ac:dyDescent="0.25">
      <c r="A6689" s="99" t="s">
        <v>2145</v>
      </c>
      <c r="B6689" s="116">
        <v>1</v>
      </c>
      <c r="C6689" s="116"/>
      <c r="D6689" s="116">
        <v>38000</v>
      </c>
      <c r="E6689" s="116"/>
      <c r="F6689" s="116"/>
      <c r="G6689" s="116"/>
      <c r="H6689" s="494"/>
      <c r="I6689" s="494"/>
      <c r="J6689" s="524" t="s">
        <v>1157</v>
      </c>
      <c r="K6689" s="570"/>
      <c r="L6689" s="570"/>
      <c r="M6689" s="570"/>
    </row>
    <row r="6690" spans="1:13" x14ac:dyDescent="0.25">
      <c r="A6690" s="99" t="s">
        <v>2499</v>
      </c>
      <c r="B6690" s="116">
        <v>1</v>
      </c>
      <c r="C6690" s="116">
        <v>23000</v>
      </c>
      <c r="D6690" s="116"/>
      <c r="E6690" s="116"/>
      <c r="F6690" s="116"/>
      <c r="G6690" s="116"/>
      <c r="H6690" s="494"/>
      <c r="I6690" s="494"/>
      <c r="J6690" s="524"/>
      <c r="K6690" s="570"/>
      <c r="L6690" s="570"/>
      <c r="M6690" s="570"/>
    </row>
    <row r="6691" spans="1:13" x14ac:dyDescent="0.25">
      <c r="A6691" s="99" t="s">
        <v>1107</v>
      </c>
      <c r="B6691" s="116">
        <v>1</v>
      </c>
      <c r="C6691" s="116"/>
      <c r="D6691" s="116">
        <v>20000</v>
      </c>
      <c r="E6691" s="116"/>
      <c r="F6691" s="116"/>
      <c r="G6691" s="116"/>
      <c r="H6691" s="494"/>
      <c r="I6691" s="494"/>
      <c r="J6691" s="524" t="s">
        <v>1157</v>
      </c>
      <c r="K6691" s="570"/>
      <c r="L6691" s="570"/>
      <c r="M6691" s="570"/>
    </row>
    <row r="6692" spans="1:13" x14ac:dyDescent="0.25">
      <c r="A6692" s="99" t="s">
        <v>1424</v>
      </c>
      <c r="B6692" s="116">
        <v>1</v>
      </c>
      <c r="C6692" s="116">
        <v>27000</v>
      </c>
      <c r="D6692" s="116"/>
      <c r="E6692" s="116">
        <v>1</v>
      </c>
      <c r="F6692" s="116">
        <v>5000</v>
      </c>
      <c r="G6692" s="116">
        <v>70</v>
      </c>
      <c r="H6692" s="494"/>
      <c r="I6692" s="494"/>
      <c r="J6692" s="524"/>
      <c r="K6692" s="570"/>
      <c r="L6692" s="570"/>
      <c r="M6692" s="570"/>
    </row>
    <row r="6693" spans="1:13" x14ac:dyDescent="0.25">
      <c r="A6693" s="99" t="s">
        <v>1541</v>
      </c>
      <c r="B6693" s="116">
        <v>1</v>
      </c>
      <c r="C6693" s="116">
        <v>58000</v>
      </c>
      <c r="D6693" s="116"/>
      <c r="E6693" s="116"/>
      <c r="F6693" s="116"/>
      <c r="G6693" s="116"/>
      <c r="H6693" s="494"/>
      <c r="I6693" s="494"/>
      <c r="J6693" s="524"/>
      <c r="K6693" s="570"/>
      <c r="L6693" s="570"/>
      <c r="M6693" s="570"/>
    </row>
    <row r="6694" spans="1:13" x14ac:dyDescent="0.25">
      <c r="A6694" s="99" t="s">
        <v>1741</v>
      </c>
      <c r="B6694" s="116">
        <v>1</v>
      </c>
      <c r="C6694" s="116"/>
      <c r="D6694" s="116">
        <v>14000</v>
      </c>
      <c r="E6694" s="116"/>
      <c r="F6694" s="116"/>
      <c r="G6694" s="116"/>
      <c r="H6694" s="494"/>
      <c r="I6694" s="494"/>
      <c r="J6694" s="524" t="s">
        <v>2500</v>
      </c>
      <c r="K6694" s="570"/>
      <c r="L6694" s="570"/>
      <c r="M6694" s="570"/>
    </row>
    <row r="6695" spans="1:13" x14ac:dyDescent="0.25">
      <c r="A6695" s="99" t="s">
        <v>491</v>
      </c>
      <c r="B6695" s="116">
        <v>2</v>
      </c>
      <c r="C6695" s="116"/>
      <c r="D6695" s="116">
        <v>140000</v>
      </c>
      <c r="E6695" s="116"/>
      <c r="F6695" s="116"/>
      <c r="G6695" s="116"/>
      <c r="H6695" s="494"/>
      <c r="I6695" s="494"/>
      <c r="J6695" s="524" t="s">
        <v>2501</v>
      </c>
      <c r="K6695" s="570"/>
      <c r="L6695" s="570"/>
      <c r="M6695" s="570"/>
    </row>
    <row r="6696" spans="1:13" x14ac:dyDescent="0.25">
      <c r="A6696" s="99" t="s">
        <v>2499</v>
      </c>
      <c r="B6696" s="116">
        <v>1</v>
      </c>
      <c r="C6696" s="116">
        <v>23000</v>
      </c>
      <c r="D6696" s="116"/>
      <c r="E6696" s="116"/>
      <c r="F6696" s="116"/>
      <c r="G6696" s="116"/>
      <c r="H6696" s="494"/>
      <c r="I6696" s="494"/>
      <c r="J6696" s="524" t="s">
        <v>2502</v>
      </c>
      <c r="K6696" s="570"/>
      <c r="L6696" s="570"/>
      <c r="M6696" s="570"/>
    </row>
    <row r="6697" spans="1:13" x14ac:dyDescent="0.25">
      <c r="A6697" s="99" t="s">
        <v>2496</v>
      </c>
      <c r="B6697" s="116">
        <v>1</v>
      </c>
      <c r="C6697" s="116"/>
      <c r="D6697" s="116">
        <v>12100</v>
      </c>
      <c r="E6697" s="116">
        <v>1</v>
      </c>
      <c r="F6697" s="116">
        <v>4000</v>
      </c>
      <c r="G6697" s="116">
        <v>60</v>
      </c>
      <c r="H6697" s="494"/>
      <c r="I6697" s="494"/>
      <c r="J6697" s="524" t="s">
        <v>1157</v>
      </c>
      <c r="K6697" s="570"/>
      <c r="L6697" s="570"/>
      <c r="M6697" s="570"/>
    </row>
    <row r="6698" spans="1:13" x14ac:dyDescent="0.25">
      <c r="A6698" s="99" t="s">
        <v>1123</v>
      </c>
      <c r="B6698" s="116">
        <v>1</v>
      </c>
      <c r="C6698" s="116"/>
      <c r="D6698" s="116"/>
      <c r="E6698" s="116"/>
      <c r="F6698" s="116"/>
      <c r="G6698" s="116"/>
      <c r="H6698" s="494"/>
      <c r="I6698" s="494"/>
      <c r="J6698" s="524" t="s">
        <v>2503</v>
      </c>
      <c r="K6698" s="570"/>
      <c r="L6698" s="570"/>
      <c r="M6698" s="570"/>
    </row>
    <row r="6699" spans="1:13" x14ac:dyDescent="0.25">
      <c r="A6699" s="99" t="s">
        <v>2206</v>
      </c>
      <c r="B6699" s="116">
        <v>2</v>
      </c>
      <c r="C6699" s="116"/>
      <c r="D6699" s="116">
        <v>38000</v>
      </c>
      <c r="E6699" s="116"/>
      <c r="F6699" s="116"/>
      <c r="G6699" s="116"/>
      <c r="H6699" s="494"/>
      <c r="I6699" s="494"/>
      <c r="J6699" s="524" t="s">
        <v>2504</v>
      </c>
      <c r="K6699" s="570"/>
      <c r="L6699" s="570"/>
      <c r="M6699" s="570"/>
    </row>
    <row r="6700" spans="1:13" x14ac:dyDescent="0.25">
      <c r="A6700" s="99" t="s">
        <v>2505</v>
      </c>
      <c r="B6700" s="116">
        <v>1</v>
      </c>
      <c r="C6700" s="116">
        <v>14000</v>
      </c>
      <c r="D6700" s="116"/>
      <c r="E6700" s="116">
        <v>1</v>
      </c>
      <c r="F6700" s="116">
        <v>5000</v>
      </c>
      <c r="G6700" s="116">
        <v>75</v>
      </c>
      <c r="H6700" s="494"/>
      <c r="I6700" s="494"/>
      <c r="J6700" s="524"/>
      <c r="K6700" s="570"/>
      <c r="L6700" s="570"/>
      <c r="M6700" s="570"/>
    </row>
    <row r="6701" spans="1:13" x14ac:dyDescent="0.25">
      <c r="A6701" s="99" t="s">
        <v>1584</v>
      </c>
      <c r="B6701" s="116">
        <v>1</v>
      </c>
      <c r="C6701" s="116"/>
      <c r="D6701" s="116">
        <v>26500</v>
      </c>
      <c r="E6701" s="116"/>
      <c r="F6701" s="116"/>
      <c r="G6701" s="116"/>
      <c r="H6701" s="494"/>
      <c r="I6701" s="494"/>
      <c r="J6701" s="524" t="s">
        <v>2506</v>
      </c>
      <c r="K6701" s="570"/>
      <c r="L6701" s="570"/>
      <c r="M6701" s="570"/>
    </row>
    <row r="6702" spans="1:13" x14ac:dyDescent="0.25">
      <c r="A6702" s="99" t="s">
        <v>2493</v>
      </c>
      <c r="B6702" s="116">
        <v>1</v>
      </c>
      <c r="C6702" s="116">
        <v>51000</v>
      </c>
      <c r="D6702" s="116"/>
      <c r="E6702" s="116">
        <v>1</v>
      </c>
      <c r="F6702" s="116">
        <v>6000</v>
      </c>
      <c r="G6702" s="116">
        <v>100</v>
      </c>
      <c r="H6702" s="494"/>
      <c r="I6702" s="494"/>
      <c r="J6702" s="524"/>
      <c r="K6702" s="570"/>
      <c r="L6702" s="570"/>
      <c r="M6702" s="570"/>
    </row>
    <row r="6703" spans="1:13" x14ac:dyDescent="0.25">
      <c r="A6703" s="99" t="s">
        <v>2491</v>
      </c>
      <c r="B6703" s="116">
        <v>1</v>
      </c>
      <c r="C6703" s="116"/>
      <c r="D6703" s="116">
        <v>50000</v>
      </c>
      <c r="E6703" s="116"/>
      <c r="F6703" s="116"/>
      <c r="G6703" s="116"/>
      <c r="H6703" s="494"/>
      <c r="I6703" s="494"/>
      <c r="J6703" s="524" t="s">
        <v>2507</v>
      </c>
      <c r="K6703" s="570"/>
      <c r="L6703" s="570"/>
      <c r="M6703" s="570"/>
    </row>
    <row r="6704" spans="1:13" x14ac:dyDescent="0.25">
      <c r="A6704" s="99" t="s">
        <v>1414</v>
      </c>
      <c r="B6704" s="116">
        <v>1</v>
      </c>
      <c r="C6704" s="116">
        <v>12500</v>
      </c>
      <c r="D6704" s="116"/>
      <c r="E6704" s="116"/>
      <c r="F6704" s="116"/>
      <c r="G6704" s="116"/>
      <c r="H6704" s="494"/>
      <c r="I6704" s="494"/>
      <c r="J6704" s="524" t="s">
        <v>2508</v>
      </c>
      <c r="K6704" s="570"/>
      <c r="L6704" s="570"/>
      <c r="M6704" s="570"/>
    </row>
    <row r="6705" spans="1:11" x14ac:dyDescent="0.25">
      <c r="A6705" s="53" t="s">
        <v>2048</v>
      </c>
      <c r="B6705" s="198">
        <f>SUM(B6650:B6704)</f>
        <v>60</v>
      </c>
      <c r="C6705" s="198">
        <f t="shared" ref="C6705:H6705" si="141">SUM(C6650:C6704)</f>
        <v>1102700</v>
      </c>
      <c r="D6705" s="198">
        <v>494100</v>
      </c>
      <c r="E6705" s="198">
        <f t="shared" si="141"/>
        <v>33</v>
      </c>
      <c r="F6705" s="198">
        <f t="shared" si="141"/>
        <v>160500</v>
      </c>
      <c r="G6705" s="198"/>
      <c r="H6705" s="198">
        <f t="shared" si="141"/>
        <v>10</v>
      </c>
      <c r="I6705" s="213"/>
      <c r="J6705" s="524">
        <v>254700</v>
      </c>
    </row>
    <row r="6706" spans="1:11" x14ac:dyDescent="0.25">
      <c r="A6706" s="492"/>
      <c r="B6706" s="365"/>
      <c r="C6706" s="365"/>
    </row>
    <row r="6707" spans="1:11" x14ac:dyDescent="0.25">
      <c r="B6707" s="365"/>
      <c r="C6707" s="365"/>
    </row>
    <row r="6708" spans="1:11" x14ac:dyDescent="0.25">
      <c r="B6708" s="493"/>
      <c r="C6708" s="493"/>
    </row>
    <row r="6709" spans="1:11" x14ac:dyDescent="0.25">
      <c r="G6709" s="569" t="s">
        <v>2278</v>
      </c>
    </row>
    <row r="6712" spans="1:11" x14ac:dyDescent="0.25">
      <c r="A6712" s="2204" t="s">
        <v>2512</v>
      </c>
      <c r="B6712" s="2204"/>
      <c r="C6712" s="2204"/>
      <c r="D6712" s="2204"/>
      <c r="E6712" s="2204"/>
      <c r="F6712" s="2204"/>
      <c r="G6712" s="2204"/>
      <c r="H6712" s="2204"/>
      <c r="I6712" s="2204"/>
      <c r="J6712" s="2204"/>
    </row>
    <row r="6713" spans="1:11" ht="30" x14ac:dyDescent="0.25">
      <c r="A6713" s="198" t="s">
        <v>14</v>
      </c>
      <c r="B6713" s="198" t="s">
        <v>5</v>
      </c>
      <c r="C6713" s="198" t="s">
        <v>10</v>
      </c>
      <c r="D6713" s="198" t="s">
        <v>11</v>
      </c>
      <c r="E6713" s="198" t="s">
        <v>753</v>
      </c>
      <c r="F6713" s="198" t="s">
        <v>27</v>
      </c>
      <c r="G6713" s="198" t="s">
        <v>2013</v>
      </c>
      <c r="H6713" s="140" t="s">
        <v>33</v>
      </c>
      <c r="I6713" s="140" t="s">
        <v>2016</v>
      </c>
      <c r="J6713" s="198" t="s">
        <v>32</v>
      </c>
    </row>
    <row r="6714" spans="1:11" x14ac:dyDescent="0.25">
      <c r="A6714" s="517" t="s">
        <v>2086</v>
      </c>
      <c r="B6714" s="519">
        <v>1</v>
      </c>
      <c r="C6714" s="519"/>
      <c r="D6714" s="519">
        <v>24500</v>
      </c>
      <c r="E6714" s="519">
        <v>1</v>
      </c>
      <c r="F6714" s="519">
        <v>4000</v>
      </c>
      <c r="G6714" s="519">
        <v>60</v>
      </c>
      <c r="H6714" s="518"/>
      <c r="I6714" s="518"/>
      <c r="J6714" s="524" t="s">
        <v>1157</v>
      </c>
      <c r="K6714" s="336"/>
    </row>
    <row r="6715" spans="1:11" x14ac:dyDescent="0.25">
      <c r="A6715" s="517" t="s">
        <v>1434</v>
      </c>
      <c r="B6715" s="519">
        <v>1</v>
      </c>
      <c r="C6715" s="519">
        <v>12800</v>
      </c>
      <c r="D6715" s="519"/>
      <c r="E6715" s="519">
        <v>1</v>
      </c>
      <c r="F6715" s="519">
        <v>6000</v>
      </c>
      <c r="G6715" s="519">
        <v>10</v>
      </c>
      <c r="H6715" s="518">
        <v>2</v>
      </c>
      <c r="I6715" s="518">
        <v>190</v>
      </c>
      <c r="J6715" s="524" t="s">
        <v>2459</v>
      </c>
    </row>
    <row r="6716" spans="1:11" x14ac:dyDescent="0.25">
      <c r="A6716" s="99" t="s">
        <v>143</v>
      </c>
      <c r="B6716" s="116">
        <v>1</v>
      </c>
      <c r="C6716" s="116"/>
      <c r="D6716" s="116"/>
      <c r="E6716" s="116"/>
      <c r="F6716" s="116"/>
      <c r="G6716" s="116"/>
      <c r="H6716" s="494"/>
      <c r="I6716" s="518"/>
      <c r="J6716" s="524" t="s">
        <v>2215</v>
      </c>
    </row>
    <row r="6717" spans="1:11" x14ac:dyDescent="0.25">
      <c r="A6717" s="99" t="s">
        <v>2453</v>
      </c>
      <c r="B6717" s="116">
        <v>1</v>
      </c>
      <c r="C6717" s="116">
        <v>10000</v>
      </c>
      <c r="D6717" s="116"/>
      <c r="E6717" s="116"/>
      <c r="F6717" s="116"/>
      <c r="G6717" s="116"/>
      <c r="H6717" s="494">
        <v>1</v>
      </c>
      <c r="I6717" s="518">
        <v>70</v>
      </c>
      <c r="J6717" s="524" t="s">
        <v>2273</v>
      </c>
    </row>
    <row r="6718" spans="1:11" x14ac:dyDescent="0.25">
      <c r="A6718" s="99" t="s">
        <v>1513</v>
      </c>
      <c r="B6718" s="116">
        <v>1</v>
      </c>
      <c r="C6718" s="116">
        <v>17900</v>
      </c>
      <c r="D6718" s="116"/>
      <c r="E6718" s="116"/>
      <c r="F6718" s="116"/>
      <c r="G6718" s="116"/>
      <c r="H6718" s="494">
        <v>1</v>
      </c>
      <c r="I6718" s="518">
        <v>60</v>
      </c>
      <c r="J6718" s="524" t="s">
        <v>2272</v>
      </c>
    </row>
    <row r="6719" spans="1:11" x14ac:dyDescent="0.25">
      <c r="A6719" s="99" t="s">
        <v>392</v>
      </c>
      <c r="B6719" s="116">
        <v>2</v>
      </c>
      <c r="C6719" s="116"/>
      <c r="D6719" s="116">
        <v>98000</v>
      </c>
      <c r="E6719" s="116"/>
      <c r="F6719" s="116"/>
      <c r="G6719" s="116"/>
      <c r="H6719" s="494"/>
      <c r="I6719" s="518"/>
      <c r="J6719" s="524" t="s">
        <v>2513</v>
      </c>
    </row>
    <row r="6720" spans="1:11" x14ac:dyDescent="0.25">
      <c r="A6720" s="99" t="s">
        <v>1424</v>
      </c>
      <c r="B6720" s="116">
        <v>1</v>
      </c>
      <c r="C6720" s="116">
        <v>32000</v>
      </c>
      <c r="D6720" s="116"/>
      <c r="E6720" s="116"/>
      <c r="F6720" s="116"/>
      <c r="G6720" s="116"/>
      <c r="H6720" s="494">
        <v>1</v>
      </c>
      <c r="I6720" s="518">
        <v>70</v>
      </c>
      <c r="J6720" s="524" t="s">
        <v>2273</v>
      </c>
    </row>
    <row r="6721" spans="1:12" x14ac:dyDescent="0.25">
      <c r="A6721" s="99" t="s">
        <v>2363</v>
      </c>
      <c r="B6721" s="116">
        <v>1</v>
      </c>
      <c r="C6721" s="116"/>
      <c r="D6721" s="116">
        <v>9800</v>
      </c>
      <c r="E6721" s="116">
        <v>1</v>
      </c>
      <c r="F6721" s="116">
        <v>4000</v>
      </c>
      <c r="G6721" s="116">
        <v>60</v>
      </c>
      <c r="H6721" s="494"/>
      <c r="I6721" s="518"/>
      <c r="J6721" s="524" t="s">
        <v>1157</v>
      </c>
    </row>
    <row r="6722" spans="1:12" x14ac:dyDescent="0.25">
      <c r="A6722" s="99" t="s">
        <v>2514</v>
      </c>
      <c r="B6722" s="116">
        <v>2</v>
      </c>
      <c r="C6722" s="116">
        <v>140000</v>
      </c>
      <c r="D6722" s="116"/>
      <c r="E6722" s="116"/>
      <c r="F6722" s="116"/>
      <c r="G6722" s="116"/>
      <c r="H6722" s="494" t="s">
        <v>109</v>
      </c>
      <c r="I6722" s="518"/>
      <c r="J6722" s="524" t="s">
        <v>2382</v>
      </c>
    </row>
    <row r="6723" spans="1:12" x14ac:dyDescent="0.25">
      <c r="A6723" s="99" t="s">
        <v>1232</v>
      </c>
      <c r="B6723" s="116">
        <v>2</v>
      </c>
      <c r="C6723" s="116">
        <v>138000</v>
      </c>
      <c r="D6723" s="116"/>
      <c r="E6723" s="116"/>
      <c r="F6723" s="116"/>
      <c r="G6723" s="116"/>
      <c r="H6723" s="494"/>
      <c r="I6723" s="240"/>
      <c r="J6723" s="524" t="s">
        <v>2341</v>
      </c>
      <c r="K6723" s="567"/>
      <c r="L6723" s="567"/>
    </row>
    <row r="6724" spans="1:12" x14ac:dyDescent="0.25">
      <c r="A6724" s="99" t="s">
        <v>1196</v>
      </c>
      <c r="B6724" s="116">
        <v>1</v>
      </c>
      <c r="C6724" s="116">
        <v>12000</v>
      </c>
      <c r="D6724" s="116"/>
      <c r="E6724" s="116">
        <v>1</v>
      </c>
      <c r="F6724" s="116">
        <v>4000</v>
      </c>
      <c r="G6724" s="116">
        <v>60</v>
      </c>
      <c r="H6724" s="494"/>
      <c r="I6724" s="240"/>
      <c r="J6724" s="524"/>
      <c r="K6724" s="567"/>
      <c r="L6724" s="567"/>
    </row>
    <row r="6725" spans="1:12" x14ac:dyDescent="0.25">
      <c r="A6725" s="99" t="s">
        <v>2515</v>
      </c>
      <c r="B6725" s="116">
        <v>1</v>
      </c>
      <c r="C6725" s="116">
        <v>8700</v>
      </c>
      <c r="D6725" s="116"/>
      <c r="E6725" s="116">
        <v>1</v>
      </c>
      <c r="F6725" s="116">
        <v>4000</v>
      </c>
      <c r="G6725" s="116">
        <v>60</v>
      </c>
      <c r="H6725" s="494"/>
      <c r="I6725" s="240"/>
      <c r="J6725" s="524"/>
      <c r="K6725" s="567"/>
      <c r="L6725" s="567"/>
    </row>
    <row r="6726" spans="1:12" x14ac:dyDescent="0.25">
      <c r="A6726" s="99" t="s">
        <v>1100</v>
      </c>
      <c r="B6726" s="116">
        <v>1</v>
      </c>
      <c r="C6726" s="116">
        <v>9800</v>
      </c>
      <c r="D6726" s="116"/>
      <c r="E6726" s="116">
        <v>1</v>
      </c>
      <c r="F6726" s="116">
        <v>4000</v>
      </c>
      <c r="G6726" s="116">
        <v>60</v>
      </c>
      <c r="H6726" s="494"/>
      <c r="I6726" s="240"/>
      <c r="J6726" s="524"/>
      <c r="K6726" s="567"/>
      <c r="L6726" s="567"/>
    </row>
    <row r="6727" spans="1:12" x14ac:dyDescent="0.25">
      <c r="A6727" s="99" t="s">
        <v>1683</v>
      </c>
      <c r="B6727" s="116">
        <v>1</v>
      </c>
      <c r="C6727" s="116">
        <v>24600</v>
      </c>
      <c r="D6727" s="116"/>
      <c r="E6727" s="116"/>
      <c r="F6727" s="116"/>
      <c r="G6727" s="116"/>
      <c r="H6727" s="494"/>
      <c r="I6727" s="240"/>
      <c r="J6727" s="524"/>
      <c r="K6727" s="567"/>
      <c r="L6727" s="567"/>
    </row>
    <row r="6728" spans="1:12" x14ac:dyDescent="0.25">
      <c r="A6728" s="99" t="s">
        <v>2302</v>
      </c>
      <c r="B6728" s="116">
        <v>1</v>
      </c>
      <c r="C6728" s="116"/>
      <c r="D6728" s="116">
        <v>38000</v>
      </c>
      <c r="E6728" s="116"/>
      <c r="F6728" s="116"/>
      <c r="G6728" s="116"/>
      <c r="H6728" s="494"/>
      <c r="I6728" s="240"/>
      <c r="J6728" s="524" t="s">
        <v>1157</v>
      </c>
      <c r="K6728" s="567"/>
      <c r="L6728" s="567"/>
    </row>
    <row r="6729" spans="1:12" x14ac:dyDescent="0.25">
      <c r="A6729" s="99" t="s">
        <v>2363</v>
      </c>
      <c r="B6729" s="116">
        <v>1</v>
      </c>
      <c r="C6729" s="116">
        <v>9800</v>
      </c>
      <c r="D6729" s="116"/>
      <c r="E6729" s="116">
        <v>1</v>
      </c>
      <c r="F6729" s="116">
        <v>4000</v>
      </c>
      <c r="G6729" s="116">
        <v>60</v>
      </c>
      <c r="H6729" s="494"/>
      <c r="I6729" s="240"/>
      <c r="J6729" s="524"/>
      <c r="K6729" s="567"/>
      <c r="L6729" s="567"/>
    </row>
    <row r="6730" spans="1:12" x14ac:dyDescent="0.25">
      <c r="A6730" s="99" t="s">
        <v>1608</v>
      </c>
      <c r="B6730" s="116">
        <v>1</v>
      </c>
      <c r="C6730" s="116">
        <v>25000</v>
      </c>
      <c r="D6730" s="116"/>
      <c r="E6730" s="116">
        <v>1</v>
      </c>
      <c r="F6730" s="116">
        <v>4000</v>
      </c>
      <c r="G6730" s="116">
        <v>60</v>
      </c>
      <c r="H6730" s="494"/>
      <c r="I6730" s="240"/>
      <c r="J6730" s="524" t="s">
        <v>2516</v>
      </c>
      <c r="K6730" s="567"/>
      <c r="L6730" s="567"/>
    </row>
    <row r="6731" spans="1:12" x14ac:dyDescent="0.25">
      <c r="A6731" s="99" t="s">
        <v>1444</v>
      </c>
      <c r="B6731" s="116">
        <v>1</v>
      </c>
      <c r="C6731" s="116"/>
      <c r="D6731" s="116">
        <v>24000</v>
      </c>
      <c r="E6731" s="116"/>
      <c r="F6731" s="116"/>
      <c r="G6731" s="116"/>
      <c r="H6731" s="494"/>
      <c r="I6731" s="240"/>
      <c r="J6731" s="524" t="s">
        <v>2332</v>
      </c>
      <c r="K6731" s="567"/>
      <c r="L6731" s="567"/>
    </row>
    <row r="6732" spans="1:12" x14ac:dyDescent="0.25">
      <c r="A6732" s="99" t="s">
        <v>1404</v>
      </c>
      <c r="B6732" s="116">
        <v>1</v>
      </c>
      <c r="C6732" s="116"/>
      <c r="D6732" s="116">
        <v>24000</v>
      </c>
      <c r="E6732" s="116"/>
      <c r="F6732" s="116"/>
      <c r="G6732" s="116"/>
      <c r="H6732" s="494"/>
      <c r="I6732" s="240"/>
      <c r="J6732" s="524" t="s">
        <v>2332</v>
      </c>
      <c r="K6732" s="567"/>
      <c r="L6732" s="567"/>
    </row>
    <row r="6733" spans="1:12" x14ac:dyDescent="0.25">
      <c r="A6733" s="99" t="s">
        <v>2154</v>
      </c>
      <c r="B6733" s="116">
        <v>1</v>
      </c>
      <c r="C6733" s="116">
        <v>32000</v>
      </c>
      <c r="D6733" s="116"/>
      <c r="E6733" s="116">
        <v>1</v>
      </c>
      <c r="F6733" s="116">
        <v>6000</v>
      </c>
      <c r="G6733" s="116">
        <v>90</v>
      </c>
      <c r="H6733" s="494"/>
      <c r="I6733" s="240"/>
      <c r="J6733" s="524"/>
      <c r="K6733" s="567"/>
      <c r="L6733" s="567"/>
    </row>
    <row r="6734" spans="1:12" x14ac:dyDescent="0.25">
      <c r="A6734" s="99" t="s">
        <v>1475</v>
      </c>
      <c r="B6734" s="116">
        <v>1</v>
      </c>
      <c r="C6734" s="116">
        <v>38000</v>
      </c>
      <c r="D6734" s="116"/>
      <c r="E6734" s="116">
        <v>1</v>
      </c>
      <c r="F6734" s="116">
        <v>6000</v>
      </c>
      <c r="G6734" s="116">
        <v>90</v>
      </c>
      <c r="H6734" s="494"/>
      <c r="I6734" s="240"/>
      <c r="J6734" s="524"/>
      <c r="K6734" s="567"/>
      <c r="L6734" s="567"/>
    </row>
    <row r="6735" spans="1:12" x14ac:dyDescent="0.25">
      <c r="A6735" s="99" t="s">
        <v>1199</v>
      </c>
      <c r="B6735" s="116">
        <v>1</v>
      </c>
      <c r="C6735" s="116">
        <v>14500</v>
      </c>
      <c r="D6735" s="116"/>
      <c r="E6735" s="116"/>
      <c r="F6735" s="116"/>
      <c r="G6735" s="116"/>
      <c r="H6735" s="494"/>
      <c r="I6735" s="240"/>
      <c r="J6735" s="524"/>
      <c r="K6735" s="567"/>
      <c r="L6735" s="567"/>
    </row>
    <row r="6736" spans="1:12" x14ac:dyDescent="0.25">
      <c r="A6736" s="99" t="s">
        <v>2160</v>
      </c>
      <c r="B6736" s="116">
        <v>1</v>
      </c>
      <c r="C6736" s="116">
        <v>26000</v>
      </c>
      <c r="D6736" s="116"/>
      <c r="E6736" s="116">
        <v>1</v>
      </c>
      <c r="F6736" s="116">
        <v>4000</v>
      </c>
      <c r="G6736" s="116">
        <v>60</v>
      </c>
      <c r="H6736" s="494"/>
      <c r="I6736" s="240"/>
      <c r="J6736" s="524"/>
      <c r="K6736" s="567"/>
      <c r="L6736" s="567"/>
    </row>
    <row r="6737" spans="1:12" x14ac:dyDescent="0.25">
      <c r="A6737" s="99" t="s">
        <v>2517</v>
      </c>
      <c r="B6737" s="116">
        <v>1</v>
      </c>
      <c r="C6737" s="116"/>
      <c r="D6737" s="116">
        <v>5000</v>
      </c>
      <c r="E6737" s="116"/>
      <c r="F6737" s="116"/>
      <c r="G6737" s="116"/>
      <c r="H6737" s="494"/>
      <c r="I6737" s="240"/>
      <c r="J6737" s="524" t="s">
        <v>1157</v>
      </c>
      <c r="K6737" s="567"/>
      <c r="L6737" s="567"/>
    </row>
    <row r="6738" spans="1:12" x14ac:dyDescent="0.25">
      <c r="A6738" s="99" t="s">
        <v>2206</v>
      </c>
      <c r="B6738" s="116">
        <v>1</v>
      </c>
      <c r="C6738" s="116">
        <v>20000</v>
      </c>
      <c r="D6738" s="116"/>
      <c r="E6738" s="116"/>
      <c r="F6738" s="116"/>
      <c r="G6738" s="116"/>
      <c r="H6738" s="494"/>
      <c r="I6738" s="518"/>
      <c r="J6738" s="524"/>
    </row>
    <row r="6739" spans="1:12" x14ac:dyDescent="0.25">
      <c r="A6739" s="99"/>
      <c r="B6739" s="116"/>
      <c r="C6739" s="116"/>
      <c r="D6739" s="116"/>
      <c r="E6739" s="116"/>
      <c r="F6739" s="116"/>
      <c r="G6739" s="116"/>
      <c r="H6739" s="494"/>
      <c r="I6739" s="518"/>
      <c r="J6739" s="524"/>
    </row>
    <row r="6740" spans="1:12" x14ac:dyDescent="0.25">
      <c r="A6740" s="53" t="s">
        <v>2048</v>
      </c>
      <c r="B6740" s="198">
        <v>28</v>
      </c>
      <c r="C6740" s="198">
        <v>571100</v>
      </c>
      <c r="D6740" s="198">
        <v>223300</v>
      </c>
      <c r="E6740" s="198">
        <v>11</v>
      </c>
      <c r="F6740" s="198">
        <v>50000</v>
      </c>
      <c r="G6740" s="198"/>
      <c r="H6740" s="197">
        <v>5</v>
      </c>
      <c r="I6740" s="213"/>
      <c r="J6740" s="524">
        <v>44900</v>
      </c>
    </row>
    <row r="6741" spans="1:12" x14ac:dyDescent="0.25">
      <c r="A6741" s="492"/>
      <c r="B6741" s="365"/>
      <c r="C6741" s="365"/>
    </row>
    <row r="6742" spans="1:12" x14ac:dyDescent="0.25">
      <c r="B6742" s="365"/>
      <c r="C6742" s="365"/>
    </row>
    <row r="6743" spans="1:12" x14ac:dyDescent="0.25">
      <c r="B6743" s="493"/>
      <c r="C6743" s="493"/>
    </row>
    <row r="6744" spans="1:12" x14ac:dyDescent="0.25">
      <c r="G6744" s="571" t="s">
        <v>2278</v>
      </c>
    </row>
    <row r="6747" spans="1:12" x14ac:dyDescent="0.25">
      <c r="A6747" s="2204" t="s">
        <v>2518</v>
      </c>
      <c r="B6747" s="2204"/>
      <c r="C6747" s="2204"/>
      <c r="D6747" s="2204"/>
      <c r="E6747" s="2204"/>
      <c r="F6747" s="2204"/>
      <c r="G6747" s="2204"/>
      <c r="H6747" s="2204"/>
      <c r="I6747" s="2204"/>
      <c r="J6747" s="2204"/>
    </row>
    <row r="6748" spans="1:12" ht="30" x14ac:dyDescent="0.25">
      <c r="A6748" s="198" t="s">
        <v>14</v>
      </c>
      <c r="B6748" s="198" t="s">
        <v>5</v>
      </c>
      <c r="C6748" s="198" t="s">
        <v>10</v>
      </c>
      <c r="D6748" s="198" t="s">
        <v>11</v>
      </c>
      <c r="E6748" s="198" t="s">
        <v>753</v>
      </c>
      <c r="F6748" s="198" t="s">
        <v>27</v>
      </c>
      <c r="G6748" s="198" t="s">
        <v>2013</v>
      </c>
      <c r="H6748" s="140" t="s">
        <v>33</v>
      </c>
      <c r="I6748" s="140" t="s">
        <v>2016</v>
      </c>
      <c r="J6748" s="524" t="s">
        <v>32</v>
      </c>
      <c r="K6748" s="567"/>
      <c r="L6748" s="567"/>
    </row>
    <row r="6749" spans="1:12" x14ac:dyDescent="0.25">
      <c r="A6749" s="517" t="s">
        <v>1421</v>
      </c>
      <c r="B6749" s="519">
        <v>1</v>
      </c>
      <c r="C6749" s="519"/>
      <c r="D6749" s="519">
        <v>9800</v>
      </c>
      <c r="E6749" s="519">
        <v>1</v>
      </c>
      <c r="F6749" s="519">
        <v>4000</v>
      </c>
      <c r="G6749" s="519">
        <v>60</v>
      </c>
      <c r="H6749" s="518"/>
      <c r="I6749" s="518"/>
      <c r="J6749" s="524" t="s">
        <v>1157</v>
      </c>
      <c r="K6749" s="574"/>
      <c r="L6749" s="567"/>
    </row>
    <row r="6750" spans="1:12" x14ac:dyDescent="0.25">
      <c r="A6750" s="517" t="s">
        <v>1447</v>
      </c>
      <c r="B6750" s="519">
        <v>1</v>
      </c>
      <c r="C6750" s="519">
        <v>8800</v>
      </c>
      <c r="D6750" s="519"/>
      <c r="E6750" s="519">
        <v>1</v>
      </c>
      <c r="F6750" s="519">
        <v>5000</v>
      </c>
      <c r="G6750" s="519">
        <v>70</v>
      </c>
      <c r="H6750" s="518">
        <v>1</v>
      </c>
      <c r="I6750" s="518">
        <v>75</v>
      </c>
      <c r="J6750" s="524" t="s">
        <v>2273</v>
      </c>
      <c r="K6750" s="574"/>
      <c r="L6750" s="567"/>
    </row>
    <row r="6751" spans="1:12" x14ac:dyDescent="0.25">
      <c r="A6751" s="517" t="s">
        <v>2519</v>
      </c>
      <c r="B6751" s="519">
        <v>1</v>
      </c>
      <c r="C6751" s="519">
        <v>7000</v>
      </c>
      <c r="D6751" s="519"/>
      <c r="E6751" s="519">
        <v>1</v>
      </c>
      <c r="F6751" s="519">
        <v>3000</v>
      </c>
      <c r="G6751" s="519">
        <v>45</v>
      </c>
      <c r="H6751" s="518" t="s">
        <v>109</v>
      </c>
      <c r="I6751" s="518"/>
      <c r="J6751" s="524" t="s">
        <v>2382</v>
      </c>
      <c r="K6751" s="574"/>
      <c r="L6751" s="567"/>
    </row>
    <row r="6752" spans="1:12" x14ac:dyDescent="0.25">
      <c r="A6752" s="517" t="s">
        <v>2066</v>
      </c>
      <c r="B6752" s="519">
        <v>1</v>
      </c>
      <c r="C6752" s="519">
        <v>21500</v>
      </c>
      <c r="D6752" s="519"/>
      <c r="E6752" s="519">
        <v>1</v>
      </c>
      <c r="F6752" s="519">
        <v>5000</v>
      </c>
      <c r="G6752" s="519">
        <v>70</v>
      </c>
      <c r="H6752" s="518">
        <v>2</v>
      </c>
      <c r="I6752" s="518">
        <v>60</v>
      </c>
      <c r="J6752" s="524" t="s">
        <v>2293</v>
      </c>
      <c r="K6752" s="574"/>
      <c r="L6752" s="567"/>
    </row>
    <row r="6753" spans="1:12" x14ac:dyDescent="0.25">
      <c r="A6753" s="517" t="s">
        <v>1343</v>
      </c>
      <c r="B6753" s="519">
        <v>1</v>
      </c>
      <c r="C6753" s="519">
        <v>13800</v>
      </c>
      <c r="D6753" s="519"/>
      <c r="E6753" s="519">
        <v>1</v>
      </c>
      <c r="F6753" s="519">
        <v>5000</v>
      </c>
      <c r="G6753" s="519">
        <v>70</v>
      </c>
      <c r="H6753" s="518">
        <v>1</v>
      </c>
      <c r="I6753" s="518">
        <v>75</v>
      </c>
      <c r="J6753" s="524" t="s">
        <v>2273</v>
      </c>
      <c r="K6753" s="574"/>
      <c r="L6753" s="567"/>
    </row>
    <row r="6754" spans="1:12" x14ac:dyDescent="0.25">
      <c r="A6754" s="517" t="s">
        <v>1683</v>
      </c>
      <c r="B6754" s="519">
        <v>1</v>
      </c>
      <c r="C6754" s="519">
        <v>18600</v>
      </c>
      <c r="D6754" s="519"/>
      <c r="E6754" s="519">
        <v>1</v>
      </c>
      <c r="F6754" s="519">
        <v>6000</v>
      </c>
      <c r="G6754" s="519">
        <v>100</v>
      </c>
      <c r="H6754" s="518">
        <v>1</v>
      </c>
      <c r="I6754" s="518">
        <v>100</v>
      </c>
      <c r="J6754" s="524" t="s">
        <v>2271</v>
      </c>
      <c r="K6754" s="574"/>
      <c r="L6754" s="567"/>
    </row>
    <row r="6755" spans="1:12" x14ac:dyDescent="0.25">
      <c r="A6755" s="517" t="s">
        <v>2302</v>
      </c>
      <c r="B6755" s="519">
        <v>1</v>
      </c>
      <c r="C6755" s="519">
        <v>31000</v>
      </c>
      <c r="D6755" s="519"/>
      <c r="E6755" s="519">
        <v>1</v>
      </c>
      <c r="F6755" s="519">
        <v>5000</v>
      </c>
      <c r="G6755" s="519">
        <v>75</v>
      </c>
      <c r="H6755" s="518"/>
      <c r="I6755" s="518"/>
      <c r="J6755" s="524" t="s">
        <v>2341</v>
      </c>
      <c r="K6755" s="574"/>
      <c r="L6755" s="567"/>
    </row>
    <row r="6756" spans="1:12" x14ac:dyDescent="0.25">
      <c r="A6756" s="517" t="s">
        <v>1917</v>
      </c>
      <c r="B6756" s="519">
        <v>1</v>
      </c>
      <c r="C6756" s="519">
        <v>14000</v>
      </c>
      <c r="D6756" s="519"/>
      <c r="E6756" s="519">
        <v>1</v>
      </c>
      <c r="F6756" s="519">
        <v>5000</v>
      </c>
      <c r="G6756" s="519">
        <v>70</v>
      </c>
      <c r="H6756" s="518">
        <v>1</v>
      </c>
      <c r="I6756" s="518">
        <v>100</v>
      </c>
      <c r="J6756" s="524" t="s">
        <v>2271</v>
      </c>
      <c r="K6756" s="574"/>
      <c r="L6756" s="567"/>
    </row>
    <row r="6757" spans="1:12" x14ac:dyDescent="0.25">
      <c r="A6757" s="517" t="s">
        <v>1917</v>
      </c>
      <c r="B6757" s="519">
        <v>1</v>
      </c>
      <c r="C6757" s="519">
        <v>14000</v>
      </c>
      <c r="D6757" s="519"/>
      <c r="E6757" s="519">
        <v>1</v>
      </c>
      <c r="F6757" s="519">
        <v>5000</v>
      </c>
      <c r="G6757" s="519">
        <v>70</v>
      </c>
      <c r="H6757" s="518">
        <v>1</v>
      </c>
      <c r="I6757" s="518">
        <v>60</v>
      </c>
      <c r="J6757" s="524" t="s">
        <v>2272</v>
      </c>
      <c r="K6757" s="574"/>
      <c r="L6757" s="567"/>
    </row>
    <row r="6758" spans="1:12" x14ac:dyDescent="0.25">
      <c r="A6758" s="517" t="s">
        <v>1424</v>
      </c>
      <c r="B6758" s="519">
        <v>1</v>
      </c>
      <c r="C6758" s="519">
        <v>26000</v>
      </c>
      <c r="D6758" s="519"/>
      <c r="E6758" s="519">
        <v>1</v>
      </c>
      <c r="F6758" s="519">
        <v>5000</v>
      </c>
      <c r="G6758" s="519">
        <v>70</v>
      </c>
      <c r="H6758" s="518"/>
      <c r="I6758" s="518"/>
      <c r="J6758" s="524" t="s">
        <v>2299</v>
      </c>
      <c r="K6758" s="567"/>
      <c r="L6758" s="567"/>
    </row>
    <row r="6759" spans="1:12" x14ac:dyDescent="0.25">
      <c r="A6759" s="517" t="s">
        <v>1490</v>
      </c>
      <c r="B6759" s="519">
        <v>1</v>
      </c>
      <c r="C6759" s="519">
        <v>39000</v>
      </c>
      <c r="D6759" s="519"/>
      <c r="E6759" s="519">
        <v>2</v>
      </c>
      <c r="F6759" s="519">
        <v>11000</v>
      </c>
      <c r="G6759" s="519" t="s">
        <v>2018</v>
      </c>
      <c r="H6759" s="518"/>
      <c r="I6759" s="518"/>
      <c r="J6759" s="524" t="s">
        <v>2520</v>
      </c>
      <c r="K6759" s="567"/>
      <c r="L6759" s="567"/>
    </row>
    <row r="6760" spans="1:12" x14ac:dyDescent="0.25">
      <c r="A6760" s="517" t="s">
        <v>1936</v>
      </c>
      <c r="B6760" s="519">
        <v>1</v>
      </c>
      <c r="C6760" s="519"/>
      <c r="D6760" s="519">
        <v>34000</v>
      </c>
      <c r="E6760" s="519"/>
      <c r="F6760" s="519"/>
      <c r="G6760" s="519"/>
      <c r="H6760" s="518"/>
      <c r="I6760" s="518"/>
      <c r="J6760" s="524" t="s">
        <v>2521</v>
      </c>
      <c r="K6760" s="567"/>
      <c r="L6760" s="567"/>
    </row>
    <row r="6761" spans="1:12" x14ac:dyDescent="0.25">
      <c r="A6761" s="517" t="s">
        <v>1559</v>
      </c>
      <c r="B6761" s="519">
        <v>1</v>
      </c>
      <c r="C6761" s="519">
        <v>15000</v>
      </c>
      <c r="D6761" s="519"/>
      <c r="E6761" s="519">
        <v>1</v>
      </c>
      <c r="F6761" s="519">
        <v>6000</v>
      </c>
      <c r="G6761" s="519">
        <v>100</v>
      </c>
      <c r="H6761" s="518"/>
      <c r="I6761" s="518"/>
      <c r="J6761" s="524"/>
      <c r="K6761" s="567"/>
      <c r="L6761" s="567"/>
    </row>
    <row r="6762" spans="1:12" x14ac:dyDescent="0.25">
      <c r="A6762" s="517" t="s">
        <v>1343</v>
      </c>
      <c r="B6762" s="519">
        <v>1</v>
      </c>
      <c r="C6762" s="519">
        <v>13800</v>
      </c>
      <c r="D6762" s="519"/>
      <c r="E6762" s="519">
        <v>1</v>
      </c>
      <c r="F6762" s="519">
        <v>5000</v>
      </c>
      <c r="G6762" s="519">
        <v>70</v>
      </c>
      <c r="H6762" s="518"/>
      <c r="I6762" s="518"/>
      <c r="J6762" s="524"/>
      <c r="K6762" s="567"/>
      <c r="L6762" s="567"/>
    </row>
    <row r="6763" spans="1:12" x14ac:dyDescent="0.25">
      <c r="A6763" s="517" t="s">
        <v>1660</v>
      </c>
      <c r="B6763" s="519">
        <v>1</v>
      </c>
      <c r="C6763" s="519">
        <v>11000</v>
      </c>
      <c r="D6763" s="519"/>
      <c r="E6763" s="519">
        <v>1</v>
      </c>
      <c r="F6763" s="519">
        <v>4000</v>
      </c>
      <c r="G6763" s="519">
        <v>60</v>
      </c>
      <c r="H6763" s="518"/>
      <c r="I6763" s="518"/>
      <c r="J6763" s="524"/>
      <c r="K6763" s="567"/>
      <c r="L6763" s="567"/>
    </row>
    <row r="6764" spans="1:12" x14ac:dyDescent="0.25">
      <c r="A6764" s="517" t="s">
        <v>143</v>
      </c>
      <c r="B6764" s="519">
        <v>4</v>
      </c>
      <c r="C6764" s="519"/>
      <c r="D6764" s="519">
        <v>320000</v>
      </c>
      <c r="E6764" s="519"/>
      <c r="F6764" s="519"/>
      <c r="G6764" s="519"/>
      <c r="H6764" s="518"/>
      <c r="I6764" s="518"/>
      <c r="J6764" s="524" t="s">
        <v>2522</v>
      </c>
      <c r="K6764" s="567"/>
      <c r="L6764" s="567"/>
    </row>
    <row r="6765" spans="1:12" x14ac:dyDescent="0.25">
      <c r="A6765" s="517" t="s">
        <v>1490</v>
      </c>
      <c r="B6765" s="519">
        <v>1</v>
      </c>
      <c r="C6765" s="519">
        <v>27000</v>
      </c>
      <c r="D6765" s="519"/>
      <c r="E6765" s="519"/>
      <c r="F6765" s="519"/>
      <c r="G6765" s="519"/>
      <c r="H6765" s="518"/>
      <c r="I6765" s="518"/>
      <c r="J6765" s="524"/>
      <c r="K6765" s="567"/>
      <c r="L6765" s="567"/>
    </row>
    <row r="6766" spans="1:12" x14ac:dyDescent="0.25">
      <c r="A6766" s="517" t="s">
        <v>2206</v>
      </c>
      <c r="B6766" s="519">
        <v>1</v>
      </c>
      <c r="C6766" s="519">
        <v>16000</v>
      </c>
      <c r="D6766" s="519"/>
      <c r="E6766" s="519">
        <v>1</v>
      </c>
      <c r="F6766" s="519">
        <v>4000</v>
      </c>
      <c r="G6766" s="519">
        <v>60</v>
      </c>
      <c r="H6766" s="518"/>
      <c r="I6766" s="518"/>
      <c r="J6766" s="524"/>
    </row>
    <row r="6767" spans="1:12" x14ac:dyDescent="0.25">
      <c r="A6767" s="517" t="s">
        <v>1107</v>
      </c>
      <c r="B6767" s="519">
        <v>1</v>
      </c>
      <c r="C6767" s="519"/>
      <c r="D6767" s="519">
        <v>15000</v>
      </c>
      <c r="E6767" s="519">
        <v>1</v>
      </c>
      <c r="F6767" s="519">
        <v>5000</v>
      </c>
      <c r="G6767" s="519">
        <v>70</v>
      </c>
      <c r="H6767" s="518"/>
      <c r="I6767" s="518"/>
      <c r="J6767" s="524" t="s">
        <v>1157</v>
      </c>
    </row>
    <row r="6768" spans="1:12" x14ac:dyDescent="0.25">
      <c r="A6768" s="517"/>
      <c r="B6768" s="519"/>
      <c r="C6768" s="519"/>
      <c r="D6768" s="519"/>
      <c r="E6768" s="519"/>
      <c r="F6768" s="519"/>
      <c r="G6768" s="519"/>
      <c r="H6768" s="518"/>
      <c r="I6768" s="518"/>
      <c r="J6768" s="524"/>
    </row>
    <row r="6769" spans="1:10" x14ac:dyDescent="0.25">
      <c r="A6769" s="53" t="s">
        <v>2048</v>
      </c>
      <c r="B6769" s="198">
        <v>22</v>
      </c>
      <c r="C6769" s="198">
        <v>276500</v>
      </c>
      <c r="D6769" s="198">
        <v>344800</v>
      </c>
      <c r="E6769" s="198">
        <v>17</v>
      </c>
      <c r="F6769" s="198">
        <v>83000</v>
      </c>
      <c r="G6769" s="198"/>
      <c r="H6769" s="198">
        <v>7</v>
      </c>
      <c r="I6769" s="198"/>
      <c r="J6769" s="198">
        <v>38900</v>
      </c>
    </row>
    <row r="6770" spans="1:10" x14ac:dyDescent="0.25">
      <c r="A6770" s="492"/>
      <c r="B6770" s="365"/>
      <c r="C6770" s="365"/>
    </row>
    <row r="6771" spans="1:10" x14ac:dyDescent="0.25">
      <c r="B6771" s="365"/>
      <c r="C6771" s="365"/>
    </row>
    <row r="6772" spans="1:10" x14ac:dyDescent="0.25">
      <c r="B6772" s="493"/>
      <c r="C6772" s="493"/>
    </row>
    <row r="6773" spans="1:10" x14ac:dyDescent="0.25">
      <c r="G6773" s="572" t="s">
        <v>2278</v>
      </c>
    </row>
    <row r="6776" spans="1:10" x14ac:dyDescent="0.25">
      <c r="A6776" s="2204" t="s">
        <v>2523</v>
      </c>
      <c r="B6776" s="2204"/>
      <c r="C6776" s="2204"/>
      <c r="D6776" s="2204"/>
      <c r="E6776" s="2204"/>
      <c r="F6776" s="2204"/>
      <c r="G6776" s="2204"/>
      <c r="H6776" s="2204"/>
      <c r="I6776" s="2204"/>
      <c r="J6776" s="2204"/>
    </row>
    <row r="6777" spans="1:10" ht="30" x14ac:dyDescent="0.25">
      <c r="A6777" s="198" t="s">
        <v>14</v>
      </c>
      <c r="B6777" s="198" t="s">
        <v>5</v>
      </c>
      <c r="C6777" s="198" t="s">
        <v>10</v>
      </c>
      <c r="D6777" s="198" t="s">
        <v>11</v>
      </c>
      <c r="E6777" s="198" t="s">
        <v>753</v>
      </c>
      <c r="F6777" s="198" t="s">
        <v>27</v>
      </c>
      <c r="G6777" s="198" t="s">
        <v>2013</v>
      </c>
      <c r="H6777" s="140" t="s">
        <v>33</v>
      </c>
      <c r="I6777" s="140" t="s">
        <v>2016</v>
      </c>
      <c r="J6777" s="198" t="s">
        <v>32</v>
      </c>
    </row>
    <row r="6778" spans="1:10" x14ac:dyDescent="0.25">
      <c r="A6778" s="517" t="s">
        <v>1568</v>
      </c>
      <c r="B6778" s="519">
        <v>1</v>
      </c>
      <c r="C6778" s="519">
        <v>12900</v>
      </c>
      <c r="D6778" s="519"/>
      <c r="E6778" s="519">
        <v>1</v>
      </c>
      <c r="F6778" s="519">
        <v>5000</v>
      </c>
      <c r="G6778" s="519">
        <v>75</v>
      </c>
      <c r="H6778" s="518"/>
      <c r="I6778" s="518"/>
      <c r="J6778" s="524" t="s">
        <v>2524</v>
      </c>
    </row>
    <row r="6779" spans="1:10" x14ac:dyDescent="0.25">
      <c r="A6779" s="517" t="s">
        <v>491</v>
      </c>
      <c r="B6779" s="519">
        <v>1</v>
      </c>
      <c r="C6779" s="519"/>
      <c r="D6779" s="519">
        <v>70000</v>
      </c>
      <c r="E6779" s="519"/>
      <c r="F6779" s="519"/>
      <c r="G6779" s="519"/>
      <c r="H6779" s="518"/>
      <c r="I6779" s="518"/>
      <c r="J6779" s="524" t="s">
        <v>2501</v>
      </c>
    </row>
    <row r="6780" spans="1:10" x14ac:dyDescent="0.25">
      <c r="A6780" s="517" t="s">
        <v>1568</v>
      </c>
      <c r="B6780" s="519">
        <v>1</v>
      </c>
      <c r="C6780" s="519">
        <v>12900</v>
      </c>
      <c r="D6780" s="519"/>
      <c r="E6780" s="519">
        <v>1</v>
      </c>
      <c r="F6780" s="519">
        <v>5000</v>
      </c>
      <c r="G6780" s="519">
        <v>70</v>
      </c>
      <c r="H6780" s="518">
        <v>1</v>
      </c>
      <c r="I6780" s="518">
        <v>45</v>
      </c>
      <c r="J6780" s="524" t="s">
        <v>2274</v>
      </c>
    </row>
    <row r="6781" spans="1:10" x14ac:dyDescent="0.25">
      <c r="A6781" s="517" t="s">
        <v>1107</v>
      </c>
      <c r="B6781" s="519">
        <v>1</v>
      </c>
      <c r="C6781" s="519"/>
      <c r="D6781" s="519">
        <v>20000</v>
      </c>
      <c r="E6781" s="519"/>
      <c r="F6781" s="519"/>
      <c r="G6781" s="519"/>
      <c r="H6781" s="518"/>
      <c r="I6781" s="518"/>
      <c r="J6781" s="524" t="s">
        <v>1157</v>
      </c>
    </row>
    <row r="6782" spans="1:10" x14ac:dyDescent="0.25">
      <c r="A6782" s="517"/>
      <c r="B6782" s="519"/>
      <c r="C6782" s="519"/>
      <c r="D6782" s="519"/>
      <c r="E6782" s="519"/>
      <c r="F6782" s="519"/>
      <c r="G6782" s="519"/>
      <c r="H6782" s="518">
        <v>1</v>
      </c>
      <c r="I6782" s="518">
        <v>60</v>
      </c>
      <c r="J6782" s="524" t="s">
        <v>2272</v>
      </c>
    </row>
    <row r="6783" spans="1:10" x14ac:dyDescent="0.25">
      <c r="A6783" s="53" t="s">
        <v>2048</v>
      </c>
      <c r="B6783" s="198">
        <f>SUM(B6778:B6781)</f>
        <v>4</v>
      </c>
      <c r="C6783" s="198">
        <f>SUM(C6778:C6781)</f>
        <v>25800</v>
      </c>
      <c r="D6783" s="198">
        <f>SUM(D6778:D6781)</f>
        <v>90000</v>
      </c>
      <c r="E6783" s="198">
        <f>SUM(E6778:E6781)</f>
        <v>2</v>
      </c>
      <c r="F6783" s="198">
        <f>SUM(F6778:F6781)</f>
        <v>10000</v>
      </c>
      <c r="G6783" s="198"/>
      <c r="H6783" s="198">
        <v>2</v>
      </c>
      <c r="I6783" s="198"/>
      <c r="J6783" s="198">
        <v>157000</v>
      </c>
    </row>
    <row r="6784" spans="1:10" x14ac:dyDescent="0.25">
      <c r="A6784" s="492"/>
      <c r="B6784" s="365"/>
      <c r="C6784" s="365"/>
    </row>
    <row r="6785" spans="1:11" x14ac:dyDescent="0.25">
      <c r="B6785" s="365"/>
      <c r="C6785" s="365"/>
    </row>
    <row r="6786" spans="1:11" x14ac:dyDescent="0.25">
      <c r="B6786" s="493"/>
      <c r="C6786" s="493"/>
    </row>
    <row r="6787" spans="1:11" x14ac:dyDescent="0.25">
      <c r="G6787" s="572" t="s">
        <v>2278</v>
      </c>
    </row>
    <row r="6790" spans="1:11" x14ac:dyDescent="0.25">
      <c r="A6790" s="2204" t="s">
        <v>2525</v>
      </c>
      <c r="B6790" s="2204"/>
      <c r="C6790" s="2204"/>
      <c r="D6790" s="2204"/>
      <c r="E6790" s="2204"/>
      <c r="F6790" s="2204"/>
      <c r="G6790" s="2204"/>
      <c r="H6790" s="2204"/>
      <c r="I6790" s="2204"/>
      <c r="J6790" s="2204"/>
    </row>
    <row r="6791" spans="1:11" ht="30" x14ac:dyDescent="0.25">
      <c r="A6791" s="198" t="s">
        <v>14</v>
      </c>
      <c r="B6791" s="198" t="s">
        <v>5</v>
      </c>
      <c r="C6791" s="198" t="s">
        <v>10</v>
      </c>
      <c r="D6791" s="198" t="s">
        <v>11</v>
      </c>
      <c r="E6791" s="198" t="s">
        <v>753</v>
      </c>
      <c r="F6791" s="198" t="s">
        <v>27</v>
      </c>
      <c r="G6791" s="198" t="s">
        <v>2013</v>
      </c>
      <c r="H6791" s="140" t="s">
        <v>33</v>
      </c>
      <c r="I6791" s="140" t="s">
        <v>2016</v>
      </c>
      <c r="J6791" s="198" t="s">
        <v>32</v>
      </c>
    </row>
    <row r="6792" spans="1:11" x14ac:dyDescent="0.25">
      <c r="A6792" s="517" t="s">
        <v>1205</v>
      </c>
      <c r="B6792" s="519">
        <v>1</v>
      </c>
      <c r="C6792" s="519">
        <v>16000</v>
      </c>
      <c r="D6792" s="519"/>
      <c r="E6792" s="519"/>
      <c r="F6792" s="519"/>
      <c r="G6792" s="519"/>
      <c r="H6792" s="518">
        <v>2</v>
      </c>
      <c r="I6792" s="518">
        <v>190</v>
      </c>
      <c r="J6792" s="524" t="s">
        <v>2459</v>
      </c>
      <c r="K6792" s="336"/>
    </row>
    <row r="6793" spans="1:11" x14ac:dyDescent="0.25">
      <c r="A6793" s="517" t="s">
        <v>1421</v>
      </c>
      <c r="B6793" s="519">
        <v>1</v>
      </c>
      <c r="C6793" s="519">
        <v>8300</v>
      </c>
      <c r="D6793" s="519"/>
      <c r="E6793" s="519">
        <v>1</v>
      </c>
      <c r="F6793" s="519">
        <v>4000</v>
      </c>
      <c r="G6793" s="519">
        <v>60</v>
      </c>
      <c r="H6793" s="518"/>
      <c r="I6793" s="518"/>
      <c r="J6793" s="524" t="s">
        <v>2299</v>
      </c>
    </row>
    <row r="6794" spans="1:11" x14ac:dyDescent="0.25">
      <c r="A6794" s="99" t="s">
        <v>143</v>
      </c>
      <c r="B6794" s="116">
        <v>1</v>
      </c>
      <c r="C6794" s="116"/>
      <c r="D6794" s="116"/>
      <c r="E6794" s="116"/>
      <c r="F6794" s="116"/>
      <c r="G6794" s="116"/>
      <c r="H6794" s="494"/>
      <c r="I6794" s="518"/>
      <c r="J6794" s="524" t="s">
        <v>2215</v>
      </c>
    </row>
    <row r="6795" spans="1:11" x14ac:dyDescent="0.25">
      <c r="A6795" s="99" t="s">
        <v>1761</v>
      </c>
      <c r="B6795" s="116">
        <v>1</v>
      </c>
      <c r="C6795" s="116"/>
      <c r="D6795" s="116">
        <v>28500</v>
      </c>
      <c r="E6795" s="116"/>
      <c r="F6795" s="116"/>
      <c r="G6795" s="116"/>
      <c r="H6795" s="494"/>
      <c r="I6795" s="518"/>
      <c r="J6795" s="524" t="s">
        <v>1157</v>
      </c>
    </row>
    <row r="6796" spans="1:11" x14ac:dyDescent="0.25">
      <c r="A6796" s="99" t="s">
        <v>2526</v>
      </c>
      <c r="B6796" s="116">
        <v>1</v>
      </c>
      <c r="C6796" s="116">
        <v>19000</v>
      </c>
      <c r="D6796" s="116"/>
      <c r="E6796" s="116">
        <v>1</v>
      </c>
      <c r="F6796" s="116">
        <v>5000</v>
      </c>
      <c r="G6796" s="116">
        <v>70</v>
      </c>
      <c r="H6796" s="494"/>
      <c r="I6796" s="518"/>
      <c r="J6796" s="524" t="s">
        <v>1389</v>
      </c>
    </row>
    <row r="6797" spans="1:11" x14ac:dyDescent="0.25">
      <c r="A6797" s="99" t="s">
        <v>1434</v>
      </c>
      <c r="B6797" s="116">
        <v>1</v>
      </c>
      <c r="C6797" s="116">
        <v>8800</v>
      </c>
      <c r="D6797" s="116"/>
      <c r="E6797" s="116">
        <v>2</v>
      </c>
      <c r="F6797" s="116">
        <v>10000</v>
      </c>
      <c r="G6797" s="116" t="s">
        <v>2527</v>
      </c>
      <c r="H6797" s="494">
        <v>1</v>
      </c>
      <c r="I6797" s="518">
        <v>60</v>
      </c>
      <c r="J6797" s="524" t="s">
        <v>2272</v>
      </c>
    </row>
    <row r="6798" spans="1:11" x14ac:dyDescent="0.25">
      <c r="A6798" s="99" t="s">
        <v>1097</v>
      </c>
      <c r="B6798" s="116">
        <v>1</v>
      </c>
      <c r="C6798" s="116">
        <v>9800</v>
      </c>
      <c r="D6798" s="116"/>
      <c r="E6798" s="116">
        <v>1</v>
      </c>
      <c r="F6798" s="116">
        <v>4000</v>
      </c>
      <c r="G6798" s="116">
        <v>60</v>
      </c>
      <c r="H6798" s="494">
        <v>1</v>
      </c>
      <c r="I6798" s="518">
        <v>75</v>
      </c>
      <c r="J6798" s="524" t="s">
        <v>2273</v>
      </c>
    </row>
    <row r="6799" spans="1:11" x14ac:dyDescent="0.25">
      <c r="A6799" s="99" t="s">
        <v>1097</v>
      </c>
      <c r="B6799" s="116">
        <v>1</v>
      </c>
      <c r="C6799" s="116">
        <v>9800</v>
      </c>
      <c r="D6799" s="116"/>
      <c r="E6799" s="116">
        <v>1</v>
      </c>
      <c r="F6799" s="116">
        <v>4000</v>
      </c>
      <c r="G6799" s="116">
        <v>60</v>
      </c>
      <c r="H6799" s="494" t="s">
        <v>109</v>
      </c>
      <c r="I6799" s="518"/>
      <c r="J6799" s="524" t="s">
        <v>2275</v>
      </c>
    </row>
    <row r="6800" spans="1:11" x14ac:dyDescent="0.25">
      <c r="A6800" s="99" t="s">
        <v>1783</v>
      </c>
      <c r="B6800" s="116">
        <v>2</v>
      </c>
      <c r="C6800" s="116"/>
      <c r="D6800" s="116">
        <v>96000</v>
      </c>
      <c r="E6800" s="116"/>
      <c r="F6800" s="116"/>
      <c r="G6800" s="116"/>
      <c r="H6800" s="494"/>
      <c r="I6800" s="518"/>
      <c r="J6800" s="524" t="s">
        <v>1157</v>
      </c>
    </row>
    <row r="6801" spans="1:11" x14ac:dyDescent="0.25">
      <c r="A6801" s="99" t="s">
        <v>2020</v>
      </c>
      <c r="B6801" s="116">
        <v>1</v>
      </c>
      <c r="C6801" s="116">
        <v>12000</v>
      </c>
      <c r="D6801" s="116"/>
      <c r="E6801" s="116">
        <v>1</v>
      </c>
      <c r="F6801" s="116">
        <v>4000</v>
      </c>
      <c r="G6801" s="116">
        <v>60</v>
      </c>
      <c r="H6801" s="494"/>
      <c r="I6801" s="240"/>
      <c r="J6801" s="524"/>
      <c r="K6801" s="567"/>
    </row>
    <row r="6802" spans="1:11" x14ac:dyDescent="0.25">
      <c r="A6802" s="99" t="s">
        <v>2306</v>
      </c>
      <c r="B6802" s="116">
        <v>1</v>
      </c>
      <c r="C6802" s="116">
        <v>16900</v>
      </c>
      <c r="D6802" s="116"/>
      <c r="E6802" s="116">
        <v>1</v>
      </c>
      <c r="F6802" s="116">
        <v>4000</v>
      </c>
      <c r="G6802" s="116">
        <v>60</v>
      </c>
      <c r="H6802" s="494"/>
      <c r="I6802" s="240"/>
      <c r="J6802" s="524"/>
      <c r="K6802" s="567"/>
    </row>
    <row r="6803" spans="1:11" x14ac:dyDescent="0.25">
      <c r="A6803" s="99" t="s">
        <v>1192</v>
      </c>
      <c r="B6803" s="116">
        <v>1</v>
      </c>
      <c r="C6803" s="116">
        <v>13000</v>
      </c>
      <c r="D6803" s="116"/>
      <c r="E6803" s="116">
        <v>1</v>
      </c>
      <c r="F6803" s="116">
        <v>4000</v>
      </c>
      <c r="G6803" s="116">
        <v>60</v>
      </c>
      <c r="H6803" s="494"/>
      <c r="I6803" s="240"/>
      <c r="J6803" s="524" t="s">
        <v>2528</v>
      </c>
      <c r="K6803" s="567"/>
    </row>
    <row r="6804" spans="1:11" x14ac:dyDescent="0.25">
      <c r="A6804" s="99" t="s">
        <v>1301</v>
      </c>
      <c r="B6804" s="116">
        <v>1</v>
      </c>
      <c r="C6804" s="116">
        <v>33500</v>
      </c>
      <c r="D6804" s="116"/>
      <c r="E6804" s="116"/>
      <c r="F6804" s="116"/>
      <c r="G6804" s="116"/>
      <c r="H6804" s="494"/>
      <c r="I6804" s="240"/>
      <c r="J6804" s="524" t="s">
        <v>2341</v>
      </c>
      <c r="K6804" s="567"/>
    </row>
    <row r="6805" spans="1:11" x14ac:dyDescent="0.25">
      <c r="A6805" s="99" t="s">
        <v>2529</v>
      </c>
      <c r="B6805" s="116">
        <v>1</v>
      </c>
      <c r="C6805" s="116"/>
      <c r="D6805" s="116"/>
      <c r="E6805" s="116"/>
      <c r="F6805" s="116"/>
      <c r="G6805" s="116"/>
      <c r="H6805" s="494"/>
      <c r="I6805" s="240"/>
      <c r="J6805" s="524" t="s">
        <v>2530</v>
      </c>
      <c r="K6805" s="567"/>
    </row>
    <row r="6806" spans="1:11" x14ac:dyDescent="0.25">
      <c r="A6806" s="99" t="s">
        <v>2479</v>
      </c>
      <c r="B6806" s="116">
        <v>1</v>
      </c>
      <c r="C6806" s="116">
        <v>24000</v>
      </c>
      <c r="D6806" s="116"/>
      <c r="E6806" s="116"/>
      <c r="F6806" s="116"/>
      <c r="G6806" s="116"/>
      <c r="H6806" s="494"/>
      <c r="I6806" s="240"/>
      <c r="J6806" s="524" t="s">
        <v>1157</v>
      </c>
      <c r="K6806" s="567"/>
    </row>
    <row r="6807" spans="1:11" x14ac:dyDescent="0.25">
      <c r="A6807" s="99" t="s">
        <v>2531</v>
      </c>
      <c r="B6807" s="116">
        <v>6</v>
      </c>
      <c r="C6807" s="116"/>
      <c r="D6807" s="116">
        <v>318000</v>
      </c>
      <c r="E6807" s="116"/>
      <c r="F6807" s="116"/>
      <c r="G6807" s="116"/>
      <c r="H6807" s="494"/>
      <c r="I6807" s="240"/>
      <c r="J6807" s="524" t="s">
        <v>2532</v>
      </c>
      <c r="K6807" s="567"/>
    </row>
    <row r="6808" spans="1:11" x14ac:dyDescent="0.25">
      <c r="A6808" s="99"/>
      <c r="B6808" s="116"/>
      <c r="C6808" s="116"/>
      <c r="D6808" s="116"/>
      <c r="E6808" s="116"/>
      <c r="F6808" s="116"/>
      <c r="G6808" s="116"/>
      <c r="H6808" s="494"/>
      <c r="I6808" s="240"/>
      <c r="J6808" s="524"/>
      <c r="K6808" s="567"/>
    </row>
    <row r="6809" spans="1:11" x14ac:dyDescent="0.25">
      <c r="A6809" s="53" t="s">
        <v>2048</v>
      </c>
      <c r="B6809" s="198">
        <v>22</v>
      </c>
      <c r="C6809" s="198">
        <v>171100</v>
      </c>
      <c r="D6809" s="198">
        <v>442500</v>
      </c>
      <c r="E6809" s="198">
        <v>9</v>
      </c>
      <c r="F6809" s="198">
        <v>39000</v>
      </c>
      <c r="G6809" s="198"/>
      <c r="H6809" s="197">
        <v>4</v>
      </c>
      <c r="I6809" s="213"/>
      <c r="J6809" s="524">
        <v>37800</v>
      </c>
    </row>
    <row r="6810" spans="1:11" x14ac:dyDescent="0.25">
      <c r="A6810" s="492"/>
      <c r="B6810" s="365"/>
      <c r="C6810" s="365"/>
    </row>
    <row r="6811" spans="1:11" x14ac:dyDescent="0.25">
      <c r="B6811" s="365"/>
      <c r="C6811" s="365"/>
    </row>
    <row r="6812" spans="1:11" x14ac:dyDescent="0.25">
      <c r="B6812" s="493"/>
      <c r="C6812" s="493"/>
    </row>
    <row r="6813" spans="1:11" x14ac:dyDescent="0.25">
      <c r="G6813" s="573" t="s">
        <v>2278</v>
      </c>
    </row>
    <row r="6816" spans="1:11" x14ac:dyDescent="0.25">
      <c r="A6816" s="2204" t="s">
        <v>2533</v>
      </c>
      <c r="B6816" s="2204"/>
      <c r="C6816" s="2204"/>
      <c r="D6816" s="2204"/>
      <c r="E6816" s="2204"/>
      <c r="F6816" s="2204"/>
      <c r="G6816" s="2204"/>
      <c r="H6816" s="2204"/>
      <c r="I6816" s="2204"/>
      <c r="J6816" s="2204"/>
    </row>
    <row r="6817" spans="1:11" ht="30" x14ac:dyDescent="0.25">
      <c r="A6817" s="198" t="s">
        <v>14</v>
      </c>
      <c r="B6817" s="198" t="s">
        <v>5</v>
      </c>
      <c r="C6817" s="198" t="s">
        <v>10</v>
      </c>
      <c r="D6817" s="198" t="s">
        <v>11</v>
      </c>
      <c r="E6817" s="198" t="s">
        <v>753</v>
      </c>
      <c r="F6817" s="198" t="s">
        <v>27</v>
      </c>
      <c r="G6817" s="198" t="s">
        <v>2013</v>
      </c>
      <c r="H6817" s="140"/>
      <c r="I6817" s="140" t="s">
        <v>2016</v>
      </c>
      <c r="J6817" s="524" t="s">
        <v>32</v>
      </c>
      <c r="K6817" s="567"/>
    </row>
    <row r="6818" spans="1:11" x14ac:dyDescent="0.25">
      <c r="A6818" s="517" t="s">
        <v>1200</v>
      </c>
      <c r="B6818" s="519">
        <v>1</v>
      </c>
      <c r="C6818" s="519">
        <v>15000</v>
      </c>
      <c r="D6818" s="519"/>
      <c r="E6818" s="519"/>
      <c r="F6818" s="519"/>
      <c r="G6818" s="519"/>
      <c r="H6818" s="518"/>
      <c r="I6818" s="518"/>
      <c r="J6818" s="524"/>
      <c r="K6818" s="574"/>
    </row>
    <row r="6819" spans="1:11" x14ac:dyDescent="0.25">
      <c r="A6819" s="517" t="s">
        <v>1446</v>
      </c>
      <c r="B6819" s="519">
        <v>1</v>
      </c>
      <c r="C6819" s="519">
        <v>16000</v>
      </c>
      <c r="D6819" s="519"/>
      <c r="E6819" s="519">
        <v>1</v>
      </c>
      <c r="F6819" s="519">
        <v>4000</v>
      </c>
      <c r="G6819" s="519">
        <v>60</v>
      </c>
      <c r="H6819" s="518">
        <v>1</v>
      </c>
      <c r="I6819" s="518">
        <v>75</v>
      </c>
      <c r="J6819" s="524" t="s">
        <v>2273</v>
      </c>
      <c r="K6819" s="574"/>
    </row>
    <row r="6820" spans="1:11" x14ac:dyDescent="0.25">
      <c r="A6820" s="517" t="s">
        <v>1203</v>
      </c>
      <c r="B6820" s="519">
        <v>1</v>
      </c>
      <c r="C6820" s="519">
        <v>23000</v>
      </c>
      <c r="D6820" s="519"/>
      <c r="E6820" s="519"/>
      <c r="F6820" s="519"/>
      <c r="G6820" s="519"/>
      <c r="H6820" s="518">
        <v>2</v>
      </c>
      <c r="I6820" s="518">
        <v>190</v>
      </c>
      <c r="J6820" s="524" t="s">
        <v>2459</v>
      </c>
      <c r="K6820" s="574"/>
    </row>
    <row r="6821" spans="1:11" x14ac:dyDescent="0.25">
      <c r="A6821" s="517" t="s">
        <v>1343</v>
      </c>
      <c r="B6821" s="519">
        <v>1</v>
      </c>
      <c r="C6821" s="519">
        <v>13800</v>
      </c>
      <c r="D6821" s="519"/>
      <c r="E6821" s="519">
        <v>1</v>
      </c>
      <c r="F6821" s="519">
        <v>5000</v>
      </c>
      <c r="G6821" s="519">
        <v>70</v>
      </c>
      <c r="H6821" s="518">
        <v>4</v>
      </c>
      <c r="I6821" s="518">
        <v>60</v>
      </c>
      <c r="J6821" s="524" t="s">
        <v>2539</v>
      </c>
      <c r="K6821" s="574"/>
    </row>
    <row r="6822" spans="1:11" x14ac:dyDescent="0.25">
      <c r="A6822" s="517" t="s">
        <v>491</v>
      </c>
      <c r="B6822" s="519">
        <v>1</v>
      </c>
      <c r="C6822" s="519"/>
      <c r="D6822" s="519">
        <v>70000</v>
      </c>
      <c r="E6822" s="519"/>
      <c r="F6822" s="519"/>
      <c r="G6822" s="519"/>
      <c r="H6822" s="518"/>
      <c r="I6822" s="518"/>
      <c r="J6822" s="524" t="s">
        <v>2501</v>
      </c>
      <c r="K6822" s="574"/>
    </row>
    <row r="6823" spans="1:11" x14ac:dyDescent="0.25">
      <c r="A6823" s="517" t="s">
        <v>1196</v>
      </c>
      <c r="B6823" s="519">
        <v>1</v>
      </c>
      <c r="C6823" s="519">
        <v>16100</v>
      </c>
      <c r="D6823" s="519"/>
      <c r="E6823" s="519"/>
      <c r="F6823" s="519"/>
      <c r="G6823" s="519"/>
      <c r="H6823" s="518">
        <v>1</v>
      </c>
      <c r="I6823" s="518">
        <v>75</v>
      </c>
      <c r="J6823" s="524" t="s">
        <v>2273</v>
      </c>
      <c r="K6823" s="574"/>
    </row>
    <row r="6824" spans="1:11" x14ac:dyDescent="0.25">
      <c r="A6824" s="517" t="s">
        <v>2534</v>
      </c>
      <c r="B6824" s="519">
        <v>1</v>
      </c>
      <c r="C6824" s="519">
        <v>25000</v>
      </c>
      <c r="D6824" s="519"/>
      <c r="E6824" s="519">
        <v>1</v>
      </c>
      <c r="F6824" s="519">
        <v>3000</v>
      </c>
      <c r="G6824" s="519">
        <v>50</v>
      </c>
      <c r="H6824" s="518">
        <v>3</v>
      </c>
      <c r="I6824" s="518" t="s">
        <v>2139</v>
      </c>
      <c r="J6824" s="524" t="s">
        <v>2540</v>
      </c>
      <c r="K6824" s="574"/>
    </row>
    <row r="6825" spans="1:11" x14ac:dyDescent="0.25">
      <c r="A6825" s="517" t="s">
        <v>1409</v>
      </c>
      <c r="B6825" s="519">
        <v>1</v>
      </c>
      <c r="C6825" s="519">
        <v>13800</v>
      </c>
      <c r="D6825" s="519"/>
      <c r="E6825" s="519">
        <v>1</v>
      </c>
      <c r="F6825" s="519">
        <v>5000</v>
      </c>
      <c r="G6825" s="519">
        <v>75</v>
      </c>
      <c r="H6825" s="518">
        <v>1</v>
      </c>
      <c r="I6825" s="518">
        <v>45</v>
      </c>
      <c r="J6825" s="524" t="s">
        <v>2274</v>
      </c>
      <c r="K6825" s="574"/>
    </row>
    <row r="6826" spans="1:11" x14ac:dyDescent="0.25">
      <c r="A6826" s="517" t="s">
        <v>1490</v>
      </c>
      <c r="B6826" s="519">
        <v>2</v>
      </c>
      <c r="C6826" s="519">
        <v>44000</v>
      </c>
      <c r="D6826" s="519"/>
      <c r="E6826" s="519">
        <v>2</v>
      </c>
      <c r="F6826" s="519">
        <v>10000</v>
      </c>
      <c r="G6826" s="519" t="s">
        <v>2153</v>
      </c>
      <c r="H6826" s="518">
        <v>1</v>
      </c>
      <c r="I6826" s="518">
        <v>100</v>
      </c>
      <c r="J6826" s="524" t="s">
        <v>2541</v>
      </c>
      <c r="K6826" s="574"/>
    </row>
    <row r="6827" spans="1:11" x14ac:dyDescent="0.25">
      <c r="A6827" s="517" t="s">
        <v>1502</v>
      </c>
      <c r="B6827" s="519">
        <v>1</v>
      </c>
      <c r="C6827" s="519">
        <v>12000</v>
      </c>
      <c r="D6827" s="519"/>
      <c r="E6827" s="519">
        <v>1</v>
      </c>
      <c r="F6827" s="519">
        <v>4000</v>
      </c>
      <c r="G6827" s="519">
        <v>60</v>
      </c>
      <c r="H6827" s="518" t="s">
        <v>109</v>
      </c>
      <c r="I6827" s="518"/>
      <c r="J6827" s="524" t="s">
        <v>2321</v>
      </c>
      <c r="K6827" s="567"/>
    </row>
    <row r="6828" spans="1:11" x14ac:dyDescent="0.25">
      <c r="A6828" s="517" t="s">
        <v>1196</v>
      </c>
      <c r="B6828" s="519">
        <v>1</v>
      </c>
      <c r="C6828" s="519">
        <v>12000</v>
      </c>
      <c r="D6828" s="519"/>
      <c r="E6828" s="519">
        <v>1</v>
      </c>
      <c r="F6828" s="519">
        <v>4000</v>
      </c>
      <c r="G6828" s="519">
        <v>60</v>
      </c>
      <c r="H6828" s="518"/>
      <c r="I6828" s="518"/>
      <c r="J6828" s="524"/>
      <c r="K6828" s="567"/>
    </row>
    <row r="6829" spans="1:11" x14ac:dyDescent="0.25">
      <c r="A6829" s="517" t="s">
        <v>1796</v>
      </c>
      <c r="B6829" s="519">
        <v>1</v>
      </c>
      <c r="C6829" s="519">
        <v>12000</v>
      </c>
      <c r="D6829" s="519"/>
      <c r="E6829" s="519">
        <v>1</v>
      </c>
      <c r="F6829" s="519">
        <v>4000</v>
      </c>
      <c r="G6829" s="519">
        <v>60</v>
      </c>
      <c r="H6829" s="518"/>
      <c r="I6829" s="518"/>
      <c r="J6829" s="524" t="s">
        <v>2535</v>
      </c>
      <c r="K6829" s="567"/>
    </row>
    <row r="6830" spans="1:11" x14ac:dyDescent="0.25">
      <c r="A6830" s="517" t="s">
        <v>1343</v>
      </c>
      <c r="B6830" s="519">
        <v>1</v>
      </c>
      <c r="C6830" s="519">
        <v>13800</v>
      </c>
      <c r="D6830" s="519"/>
      <c r="E6830" s="519">
        <v>1</v>
      </c>
      <c r="F6830" s="519">
        <v>5000</v>
      </c>
      <c r="G6830" s="519">
        <v>70</v>
      </c>
      <c r="H6830" s="518"/>
      <c r="I6830" s="518"/>
      <c r="J6830" s="524"/>
      <c r="K6830" s="567"/>
    </row>
    <row r="6831" spans="1:11" x14ac:dyDescent="0.25">
      <c r="A6831" s="517" t="s">
        <v>2086</v>
      </c>
      <c r="B6831" s="519">
        <v>1</v>
      </c>
      <c r="C6831" s="519">
        <v>22900</v>
      </c>
      <c r="D6831" s="519"/>
      <c r="E6831" s="519">
        <v>1</v>
      </c>
      <c r="F6831" s="519">
        <v>4000</v>
      </c>
      <c r="G6831" s="519">
        <v>60</v>
      </c>
      <c r="H6831" s="518"/>
      <c r="I6831" s="518"/>
      <c r="J6831" s="524" t="s">
        <v>2299</v>
      </c>
      <c r="K6831" s="567"/>
    </row>
    <row r="6832" spans="1:11" x14ac:dyDescent="0.25">
      <c r="A6832" s="517" t="s">
        <v>1424</v>
      </c>
      <c r="B6832" s="519">
        <v>1</v>
      </c>
      <c r="C6832" s="519">
        <v>27000</v>
      </c>
      <c r="D6832" s="519"/>
      <c r="E6832" s="519">
        <v>1</v>
      </c>
      <c r="F6832" s="519">
        <v>5000</v>
      </c>
      <c r="G6832" s="519">
        <v>70</v>
      </c>
      <c r="H6832" s="518"/>
      <c r="I6832" s="518"/>
      <c r="J6832" s="524"/>
      <c r="K6832" s="567"/>
    </row>
    <row r="6833" spans="1:11" x14ac:dyDescent="0.25">
      <c r="A6833" s="517" t="s">
        <v>1196</v>
      </c>
      <c r="B6833" s="519">
        <v>1</v>
      </c>
      <c r="C6833" s="519">
        <v>12000</v>
      </c>
      <c r="D6833" s="519"/>
      <c r="E6833" s="519">
        <v>1</v>
      </c>
      <c r="F6833" s="519">
        <v>4000</v>
      </c>
      <c r="G6833" s="519">
        <v>60</v>
      </c>
      <c r="H6833" s="518"/>
      <c r="I6833" s="518"/>
      <c r="J6833" s="524"/>
      <c r="K6833" s="567"/>
    </row>
    <row r="6834" spans="1:11" x14ac:dyDescent="0.25">
      <c r="A6834" s="517" t="s">
        <v>1097</v>
      </c>
      <c r="B6834" s="519">
        <v>1</v>
      </c>
      <c r="C6834" s="519">
        <v>9800</v>
      </c>
      <c r="D6834" s="519"/>
      <c r="E6834" s="519">
        <v>1</v>
      </c>
      <c r="F6834" s="519">
        <v>4000</v>
      </c>
      <c r="G6834" s="519">
        <v>60</v>
      </c>
      <c r="H6834" s="518"/>
      <c r="I6834" s="518"/>
      <c r="J6834" s="524" t="s">
        <v>2536</v>
      </c>
      <c r="K6834" s="567"/>
    </row>
    <row r="6835" spans="1:11" x14ac:dyDescent="0.25">
      <c r="A6835" s="517" t="s">
        <v>1662</v>
      </c>
      <c r="B6835" s="519">
        <v>1</v>
      </c>
      <c r="C6835" s="519"/>
      <c r="D6835" s="519">
        <v>33000</v>
      </c>
      <c r="E6835" s="519"/>
      <c r="F6835" s="519"/>
      <c r="G6835" s="519"/>
      <c r="H6835" s="518"/>
      <c r="I6835" s="518"/>
      <c r="J6835" s="524" t="s">
        <v>1157</v>
      </c>
      <c r="K6835" s="567"/>
    </row>
    <row r="6836" spans="1:11" x14ac:dyDescent="0.25">
      <c r="A6836" s="517" t="s">
        <v>2537</v>
      </c>
      <c r="B6836" s="519">
        <v>1</v>
      </c>
      <c r="C6836" s="519"/>
      <c r="D6836" s="519"/>
      <c r="E6836" s="519"/>
      <c r="F6836" s="519"/>
      <c r="G6836" s="519"/>
      <c r="H6836" s="518"/>
      <c r="I6836" s="518"/>
      <c r="J6836" s="524" t="s">
        <v>2538</v>
      </c>
    </row>
    <row r="6837" spans="1:11" x14ac:dyDescent="0.25">
      <c r="A6837" s="517" t="s">
        <v>1194</v>
      </c>
      <c r="B6837" s="519">
        <v>1</v>
      </c>
      <c r="C6837" s="519"/>
      <c r="D6837" s="519">
        <v>25500</v>
      </c>
      <c r="E6837" s="519"/>
      <c r="F6837" s="519"/>
      <c r="G6837" s="519"/>
      <c r="H6837" s="518"/>
      <c r="I6837" s="518"/>
      <c r="J6837" s="524" t="s">
        <v>1157</v>
      </c>
    </row>
    <row r="6838" spans="1:11" x14ac:dyDescent="0.25">
      <c r="A6838" s="517" t="s">
        <v>1504</v>
      </c>
      <c r="B6838" s="519">
        <v>1</v>
      </c>
      <c r="C6838" s="519">
        <v>15000</v>
      </c>
      <c r="D6838" s="519"/>
      <c r="E6838" s="519">
        <v>2</v>
      </c>
      <c r="F6838" s="519">
        <v>10000</v>
      </c>
      <c r="G6838" s="519" t="s">
        <v>1099</v>
      </c>
      <c r="H6838" s="518"/>
      <c r="I6838" s="518"/>
      <c r="J6838" s="524"/>
    </row>
    <row r="6839" spans="1:11" x14ac:dyDescent="0.25">
      <c r="A6839" s="53" t="s">
        <v>2048</v>
      </c>
      <c r="B6839" s="198">
        <v>22</v>
      </c>
      <c r="C6839" s="198">
        <v>303200</v>
      </c>
      <c r="D6839" s="198">
        <v>128500</v>
      </c>
      <c r="E6839" s="198">
        <v>14</v>
      </c>
      <c r="F6839" s="198">
        <v>71000</v>
      </c>
      <c r="G6839" s="198"/>
      <c r="H6839" s="198">
        <v>13</v>
      </c>
      <c r="I6839" s="198"/>
      <c r="J6839" s="198" t="s">
        <v>2545</v>
      </c>
    </row>
    <row r="6840" spans="1:11" x14ac:dyDescent="0.25">
      <c r="A6840" s="492"/>
      <c r="B6840" s="365"/>
      <c r="C6840" s="365"/>
    </row>
    <row r="6841" spans="1:11" x14ac:dyDescent="0.25">
      <c r="B6841" s="365"/>
      <c r="C6841" s="365"/>
    </row>
    <row r="6842" spans="1:11" x14ac:dyDescent="0.25">
      <c r="B6842" s="493"/>
      <c r="C6842" s="493"/>
    </row>
    <row r="6843" spans="1:11" x14ac:dyDescent="0.25">
      <c r="G6843" s="573" t="s">
        <v>2278</v>
      </c>
    </row>
    <row r="6847" spans="1:11" x14ac:dyDescent="0.25">
      <c r="A6847" s="2204" t="s">
        <v>2542</v>
      </c>
      <c r="B6847" s="2204"/>
      <c r="C6847" s="2204"/>
      <c r="D6847" s="2204"/>
      <c r="E6847" s="2204"/>
      <c r="F6847" s="2204"/>
      <c r="G6847" s="2204"/>
      <c r="H6847" s="2204"/>
      <c r="I6847" s="2204"/>
      <c r="J6847" s="2204"/>
    </row>
    <row r="6848" spans="1:11" ht="30" x14ac:dyDescent="0.25">
      <c r="A6848" s="198" t="s">
        <v>14</v>
      </c>
      <c r="B6848" s="198" t="s">
        <v>5</v>
      </c>
      <c r="C6848" s="198" t="s">
        <v>10</v>
      </c>
      <c r="D6848" s="198" t="s">
        <v>11</v>
      </c>
      <c r="E6848" s="198" t="s">
        <v>753</v>
      </c>
      <c r="F6848" s="198" t="s">
        <v>27</v>
      </c>
      <c r="G6848" s="198" t="s">
        <v>2013</v>
      </c>
      <c r="H6848" s="140" t="s">
        <v>33</v>
      </c>
      <c r="I6848" s="140" t="s">
        <v>2016</v>
      </c>
      <c r="J6848" s="198" t="s">
        <v>32</v>
      </c>
    </row>
    <row r="6849" spans="1:10" x14ac:dyDescent="0.25">
      <c r="A6849" s="517" t="s">
        <v>1192</v>
      </c>
      <c r="B6849" s="519">
        <v>1</v>
      </c>
      <c r="C6849" s="519">
        <v>16000</v>
      </c>
      <c r="D6849" s="519"/>
      <c r="E6849" s="519"/>
      <c r="F6849" s="519"/>
      <c r="G6849" s="519"/>
      <c r="H6849" s="518">
        <v>1</v>
      </c>
      <c r="I6849" s="518">
        <v>60</v>
      </c>
      <c r="J6849" s="524" t="s">
        <v>2544</v>
      </c>
    </row>
    <row r="6850" spans="1:10" x14ac:dyDescent="0.25">
      <c r="A6850" s="517" t="s">
        <v>1683</v>
      </c>
      <c r="B6850" s="519">
        <v>1</v>
      </c>
      <c r="C6850" s="519">
        <v>24600</v>
      </c>
      <c r="D6850" s="519"/>
      <c r="E6850" s="519"/>
      <c r="F6850" s="519"/>
      <c r="G6850" s="519"/>
      <c r="H6850" s="518">
        <v>1</v>
      </c>
      <c r="I6850" s="518">
        <v>60</v>
      </c>
      <c r="J6850" s="524" t="s">
        <v>2544</v>
      </c>
    </row>
    <row r="6851" spans="1:10" x14ac:dyDescent="0.25">
      <c r="A6851" s="517" t="s">
        <v>1462</v>
      </c>
      <c r="B6851" s="519">
        <v>2</v>
      </c>
      <c r="C6851" s="519">
        <v>11600</v>
      </c>
      <c r="D6851" s="519"/>
      <c r="E6851" s="519">
        <v>3</v>
      </c>
      <c r="F6851" s="519">
        <v>13000</v>
      </c>
      <c r="G6851" s="519" t="s">
        <v>2268</v>
      </c>
      <c r="H6851" s="518" t="s">
        <v>109</v>
      </c>
      <c r="I6851" s="518"/>
      <c r="J6851" s="524" t="s">
        <v>2546</v>
      </c>
    </row>
    <row r="6852" spans="1:10" x14ac:dyDescent="0.25">
      <c r="A6852" s="517" t="s">
        <v>1342</v>
      </c>
      <c r="B6852" s="519">
        <v>1</v>
      </c>
      <c r="C6852" s="519"/>
      <c r="D6852" s="519">
        <v>13800</v>
      </c>
      <c r="E6852" s="519"/>
      <c r="F6852" s="519"/>
      <c r="G6852" s="519"/>
      <c r="H6852" s="518"/>
      <c r="I6852" s="518"/>
      <c r="J6852" s="524"/>
    </row>
    <row r="6853" spans="1:10" x14ac:dyDescent="0.25">
      <c r="A6853" s="517" t="s">
        <v>1621</v>
      </c>
      <c r="B6853" s="519">
        <v>1</v>
      </c>
      <c r="C6853" s="519">
        <v>24000</v>
      </c>
      <c r="D6853" s="519"/>
      <c r="E6853" s="519">
        <v>1</v>
      </c>
      <c r="F6853" s="519">
        <v>4000</v>
      </c>
      <c r="G6853" s="519">
        <v>60</v>
      </c>
      <c r="H6853" s="518"/>
      <c r="I6853" s="518"/>
      <c r="J6853" s="524" t="s">
        <v>2303</v>
      </c>
    </row>
    <row r="6854" spans="1:10" x14ac:dyDescent="0.25">
      <c r="A6854" s="517" t="s">
        <v>2543</v>
      </c>
      <c r="B6854" s="519">
        <v>1</v>
      </c>
      <c r="C6854" s="519">
        <v>10500</v>
      </c>
      <c r="D6854" s="519"/>
      <c r="E6854" s="519">
        <v>1</v>
      </c>
      <c r="F6854" s="519">
        <v>4000</v>
      </c>
      <c r="G6854" s="519">
        <v>60</v>
      </c>
      <c r="H6854" s="518"/>
      <c r="I6854" s="518"/>
      <c r="J6854" s="524"/>
    </row>
    <row r="6855" spans="1:10" x14ac:dyDescent="0.25">
      <c r="A6855" s="517" t="s">
        <v>1485</v>
      </c>
      <c r="B6855" s="519">
        <v>1</v>
      </c>
      <c r="C6855" s="519">
        <v>12000</v>
      </c>
      <c r="D6855" s="519"/>
      <c r="E6855" s="519">
        <v>1</v>
      </c>
      <c r="F6855" s="519">
        <v>3000</v>
      </c>
      <c r="G6855" s="519">
        <v>55</v>
      </c>
      <c r="H6855" s="518"/>
      <c r="I6855" s="518"/>
      <c r="J6855" s="524"/>
    </row>
    <row r="6856" spans="1:10" x14ac:dyDescent="0.25">
      <c r="A6856" s="517" t="s">
        <v>2141</v>
      </c>
      <c r="B6856" s="519">
        <v>1</v>
      </c>
      <c r="C6856" s="519">
        <v>21000</v>
      </c>
      <c r="D6856" s="519"/>
      <c r="E6856" s="519">
        <v>1</v>
      </c>
      <c r="F6856" s="519">
        <v>3000</v>
      </c>
      <c r="G6856" s="519">
        <v>50</v>
      </c>
      <c r="H6856" s="518"/>
      <c r="I6856" s="518"/>
      <c r="J6856" s="524"/>
    </row>
    <row r="6857" spans="1:10" x14ac:dyDescent="0.25">
      <c r="A6857" s="53" t="s">
        <v>2048</v>
      </c>
      <c r="B6857" s="198">
        <f>SUM(B6849:B6856)</f>
        <v>9</v>
      </c>
      <c r="C6857" s="198">
        <f>SUM(C6849:C6856)</f>
        <v>119700</v>
      </c>
      <c r="D6857" s="198">
        <f>SUM(D6849:D6855)</f>
        <v>13800</v>
      </c>
      <c r="E6857" s="198">
        <f>SUM(E6849:E6856)</f>
        <v>7</v>
      </c>
      <c r="F6857" s="198">
        <f>SUM(F6849:F6856)</f>
        <v>27000</v>
      </c>
      <c r="G6857" s="198"/>
      <c r="H6857" s="198">
        <v>2</v>
      </c>
      <c r="I6857" s="198"/>
      <c r="J6857" s="198">
        <v>8000</v>
      </c>
    </row>
    <row r="6858" spans="1:10" x14ac:dyDescent="0.25">
      <c r="A6858" s="492"/>
      <c r="B6858" s="365"/>
      <c r="C6858" s="365"/>
    </row>
    <row r="6859" spans="1:10" x14ac:dyDescent="0.25">
      <c r="B6859" s="365"/>
      <c r="C6859" s="365"/>
    </row>
    <row r="6860" spans="1:10" x14ac:dyDescent="0.25">
      <c r="B6860" s="493"/>
      <c r="C6860" s="493"/>
    </row>
    <row r="6861" spans="1:10" x14ac:dyDescent="0.25">
      <c r="G6861" s="573" t="s">
        <v>2278</v>
      </c>
    </row>
    <row r="6866" spans="1:12" x14ac:dyDescent="0.25">
      <c r="A6866" s="2204" t="s">
        <v>2547</v>
      </c>
      <c r="B6866" s="2204"/>
      <c r="C6866" s="2204"/>
      <c r="D6866" s="2204"/>
      <c r="E6866" s="2204"/>
      <c r="F6866" s="2204"/>
      <c r="G6866" s="2204"/>
      <c r="H6866" s="2204"/>
      <c r="I6866" s="2204"/>
      <c r="J6866" s="2204"/>
    </row>
    <row r="6867" spans="1:12" ht="30" x14ac:dyDescent="0.25">
      <c r="A6867" s="198" t="s">
        <v>14</v>
      </c>
      <c r="B6867" s="198" t="s">
        <v>5</v>
      </c>
      <c r="C6867" s="198" t="s">
        <v>10</v>
      </c>
      <c r="D6867" s="198" t="s">
        <v>11</v>
      </c>
      <c r="E6867" s="198" t="s">
        <v>753</v>
      </c>
      <c r="F6867" s="198" t="s">
        <v>27</v>
      </c>
      <c r="G6867" s="198" t="s">
        <v>2013</v>
      </c>
      <c r="H6867" s="140" t="s">
        <v>33</v>
      </c>
      <c r="I6867" s="140" t="s">
        <v>2016</v>
      </c>
      <c r="J6867" s="524" t="s">
        <v>32</v>
      </c>
      <c r="K6867" s="567"/>
      <c r="L6867" s="567"/>
    </row>
    <row r="6868" spans="1:12" x14ac:dyDescent="0.25">
      <c r="A6868" s="517" t="s">
        <v>1195</v>
      </c>
      <c r="B6868" s="519">
        <v>1</v>
      </c>
      <c r="C6868" s="519">
        <v>44000</v>
      </c>
      <c r="D6868" s="198"/>
      <c r="E6868" s="519">
        <v>1</v>
      </c>
      <c r="F6868" s="519">
        <v>6000</v>
      </c>
      <c r="G6868" s="519">
        <v>100</v>
      </c>
      <c r="H6868" s="518">
        <v>1</v>
      </c>
      <c r="I6868" s="518">
        <v>70</v>
      </c>
      <c r="J6868" s="524" t="s">
        <v>2556</v>
      </c>
      <c r="K6868" s="574"/>
      <c r="L6868" s="567"/>
    </row>
    <row r="6869" spans="1:12" x14ac:dyDescent="0.25">
      <c r="A6869" s="517" t="s">
        <v>1424</v>
      </c>
      <c r="B6869" s="519">
        <v>1</v>
      </c>
      <c r="C6869" s="519"/>
      <c r="D6869" s="519"/>
      <c r="E6869" s="519"/>
      <c r="F6869" s="519"/>
      <c r="G6869" s="519"/>
      <c r="H6869" s="518"/>
      <c r="I6869" s="518"/>
      <c r="J6869" s="524" t="s">
        <v>2548</v>
      </c>
      <c r="K6869" s="574"/>
      <c r="L6869" s="567"/>
    </row>
    <row r="6870" spans="1:12" x14ac:dyDescent="0.25">
      <c r="A6870" s="517" t="s">
        <v>1404</v>
      </c>
      <c r="B6870" s="519">
        <v>1</v>
      </c>
      <c r="C6870" s="519"/>
      <c r="D6870" s="519">
        <v>24000</v>
      </c>
      <c r="E6870" s="519"/>
      <c r="F6870" s="519"/>
      <c r="G6870" s="519"/>
      <c r="H6870" s="518"/>
      <c r="I6870" s="518"/>
      <c r="J6870" s="524" t="s">
        <v>1157</v>
      </c>
      <c r="K6870" s="574"/>
      <c r="L6870" s="567"/>
    </row>
    <row r="6871" spans="1:12" x14ac:dyDescent="0.25">
      <c r="A6871" s="517" t="s">
        <v>1434</v>
      </c>
      <c r="B6871" s="519">
        <v>1</v>
      </c>
      <c r="C6871" s="519">
        <v>14800</v>
      </c>
      <c r="D6871" s="519"/>
      <c r="E6871" s="519">
        <v>1</v>
      </c>
      <c r="F6871" s="519">
        <v>4000</v>
      </c>
      <c r="G6871" s="519">
        <v>60</v>
      </c>
      <c r="H6871" s="518">
        <v>1</v>
      </c>
      <c r="I6871" s="518">
        <v>70</v>
      </c>
      <c r="J6871" s="524" t="s">
        <v>2556</v>
      </c>
      <c r="K6871" s="574"/>
      <c r="L6871" s="567"/>
    </row>
    <row r="6872" spans="1:12" x14ac:dyDescent="0.25">
      <c r="A6872" s="517" t="s">
        <v>1107</v>
      </c>
      <c r="B6872" s="519">
        <v>1</v>
      </c>
      <c r="C6872" s="519"/>
      <c r="D6872" s="519">
        <v>15000</v>
      </c>
      <c r="E6872" s="519">
        <v>1</v>
      </c>
      <c r="F6872" s="519">
        <v>5000</v>
      </c>
      <c r="G6872" s="519">
        <v>70</v>
      </c>
      <c r="H6872" s="518"/>
      <c r="I6872" s="518"/>
      <c r="J6872" s="524" t="s">
        <v>1157</v>
      </c>
      <c r="K6872" s="574"/>
      <c r="L6872" s="567"/>
    </row>
    <row r="6873" spans="1:12" x14ac:dyDescent="0.25">
      <c r="A6873" s="517" t="s">
        <v>2549</v>
      </c>
      <c r="B6873" s="519">
        <v>1</v>
      </c>
      <c r="C6873" s="519">
        <v>18000</v>
      </c>
      <c r="D6873" s="519"/>
      <c r="E6873" s="519"/>
      <c r="F6873" s="519"/>
      <c r="G6873" s="519"/>
      <c r="H6873" s="518">
        <v>1</v>
      </c>
      <c r="I6873" s="518">
        <v>70</v>
      </c>
      <c r="J6873" s="524" t="s">
        <v>2556</v>
      </c>
      <c r="K6873" s="574"/>
      <c r="L6873" s="567"/>
    </row>
    <row r="6874" spans="1:12" x14ac:dyDescent="0.25">
      <c r="A6874" s="517" t="s">
        <v>1568</v>
      </c>
      <c r="B6874" s="519">
        <v>1</v>
      </c>
      <c r="C6874" s="519"/>
      <c r="D6874" s="519">
        <v>13400</v>
      </c>
      <c r="E6874" s="519">
        <v>1</v>
      </c>
      <c r="F6874" s="519">
        <v>4500</v>
      </c>
      <c r="G6874" s="519">
        <v>66</v>
      </c>
      <c r="H6874" s="518"/>
      <c r="I6874" s="518"/>
      <c r="J6874" s="524" t="s">
        <v>1157</v>
      </c>
      <c r="K6874" s="574"/>
      <c r="L6874" s="567"/>
    </row>
    <row r="6875" spans="1:12" x14ac:dyDescent="0.25">
      <c r="A6875" s="517" t="s">
        <v>1545</v>
      </c>
      <c r="B6875" s="519">
        <v>2</v>
      </c>
      <c r="C6875" s="519">
        <v>42200</v>
      </c>
      <c r="D6875" s="519"/>
      <c r="E6875" s="519">
        <v>1</v>
      </c>
      <c r="F6875" s="519">
        <v>6000</v>
      </c>
      <c r="G6875" s="519">
        <v>100</v>
      </c>
      <c r="H6875" s="518"/>
      <c r="I6875" s="518"/>
      <c r="J6875" s="524" t="s">
        <v>2378</v>
      </c>
      <c r="K6875" s="574"/>
      <c r="L6875" s="567"/>
    </row>
    <row r="6876" spans="1:12" x14ac:dyDescent="0.25">
      <c r="A6876" s="517" t="s">
        <v>1933</v>
      </c>
      <c r="B6876" s="519">
        <v>1</v>
      </c>
      <c r="C6876" s="519">
        <v>38500</v>
      </c>
      <c r="D6876" s="519"/>
      <c r="E6876" s="519">
        <v>1</v>
      </c>
      <c r="F6876" s="519">
        <v>4000</v>
      </c>
      <c r="G6876" s="519">
        <v>60</v>
      </c>
      <c r="H6876" s="518">
        <v>1</v>
      </c>
      <c r="I6876" s="518">
        <v>100</v>
      </c>
      <c r="J6876" s="524" t="s">
        <v>2271</v>
      </c>
      <c r="K6876" s="574"/>
      <c r="L6876" s="567"/>
    </row>
    <row r="6877" spans="1:12" x14ac:dyDescent="0.25">
      <c r="A6877" s="517" t="s">
        <v>2160</v>
      </c>
      <c r="B6877" s="519">
        <v>1</v>
      </c>
      <c r="C6877" s="519">
        <v>25000</v>
      </c>
      <c r="D6877" s="519"/>
      <c r="E6877" s="519">
        <v>1</v>
      </c>
      <c r="F6877" s="519">
        <v>5000</v>
      </c>
      <c r="G6877" s="519"/>
      <c r="H6877" s="518" t="s">
        <v>109</v>
      </c>
      <c r="I6877" s="518"/>
      <c r="J6877" s="524" t="s">
        <v>2382</v>
      </c>
      <c r="K6877" s="574"/>
      <c r="L6877" s="567"/>
    </row>
    <row r="6878" spans="1:12" x14ac:dyDescent="0.25">
      <c r="A6878" s="517" t="s">
        <v>1424</v>
      </c>
      <c r="B6878" s="519">
        <v>1</v>
      </c>
      <c r="C6878" s="519">
        <v>27000</v>
      </c>
      <c r="D6878" s="519"/>
      <c r="E6878" s="519">
        <v>1</v>
      </c>
      <c r="F6878" s="519">
        <v>5000</v>
      </c>
      <c r="G6878" s="519">
        <v>70</v>
      </c>
      <c r="H6878" s="518"/>
      <c r="I6878" s="518"/>
      <c r="J6878" s="524"/>
      <c r="K6878" s="574"/>
      <c r="L6878" s="567"/>
    </row>
    <row r="6879" spans="1:12" x14ac:dyDescent="0.25">
      <c r="A6879" s="517" t="s">
        <v>2410</v>
      </c>
      <c r="B6879" s="519">
        <v>1</v>
      </c>
      <c r="C6879" s="519">
        <v>7000</v>
      </c>
      <c r="D6879" s="519"/>
      <c r="E6879" s="519">
        <v>1</v>
      </c>
      <c r="F6879" s="519">
        <v>3000</v>
      </c>
      <c r="G6879" s="519">
        <v>50</v>
      </c>
      <c r="H6879" s="518"/>
      <c r="I6879" s="518"/>
      <c r="J6879" s="524"/>
      <c r="K6879" s="574"/>
      <c r="L6879" s="567"/>
    </row>
    <row r="6880" spans="1:12" x14ac:dyDescent="0.25">
      <c r="A6880" s="517" t="s">
        <v>2160</v>
      </c>
      <c r="B6880" s="519">
        <v>1</v>
      </c>
      <c r="C6880" s="519">
        <v>25000</v>
      </c>
      <c r="D6880" s="519"/>
      <c r="E6880" s="519">
        <v>1</v>
      </c>
      <c r="F6880" s="519">
        <v>5000</v>
      </c>
      <c r="G6880" s="519">
        <v>75</v>
      </c>
      <c r="H6880" s="518"/>
      <c r="I6880" s="518"/>
      <c r="J6880" s="524"/>
      <c r="K6880" s="574"/>
      <c r="L6880" s="567"/>
    </row>
    <row r="6881" spans="1:12" x14ac:dyDescent="0.25">
      <c r="A6881" s="517" t="s">
        <v>2550</v>
      </c>
      <c r="B6881" s="519">
        <v>1</v>
      </c>
      <c r="C6881" s="519">
        <v>12000</v>
      </c>
      <c r="D6881" s="519"/>
      <c r="E6881" s="519">
        <v>1</v>
      </c>
      <c r="F6881" s="519">
        <v>3000</v>
      </c>
      <c r="G6881" s="519">
        <v>50</v>
      </c>
      <c r="H6881" s="518"/>
      <c r="I6881" s="518"/>
      <c r="J6881" s="524"/>
      <c r="K6881" s="574"/>
      <c r="L6881" s="567"/>
    </row>
    <row r="6882" spans="1:12" x14ac:dyDescent="0.25">
      <c r="A6882" s="517" t="s">
        <v>1475</v>
      </c>
      <c r="B6882" s="519">
        <v>1</v>
      </c>
      <c r="C6882" s="519">
        <v>44000</v>
      </c>
      <c r="D6882" s="519"/>
      <c r="E6882" s="519"/>
      <c r="F6882" s="519"/>
      <c r="G6882" s="519"/>
      <c r="H6882" s="518"/>
      <c r="I6882" s="518"/>
      <c r="J6882" s="524"/>
      <c r="K6882" s="574"/>
      <c r="L6882" s="567"/>
    </row>
    <row r="6883" spans="1:12" x14ac:dyDescent="0.25">
      <c r="A6883" s="517" t="s">
        <v>1100</v>
      </c>
      <c r="B6883" s="519">
        <v>1</v>
      </c>
      <c r="C6883" s="519">
        <v>9800</v>
      </c>
      <c r="D6883" s="519"/>
      <c r="E6883" s="519">
        <v>1</v>
      </c>
      <c r="F6883" s="519">
        <v>4000</v>
      </c>
      <c r="G6883" s="519">
        <v>60</v>
      </c>
      <c r="H6883" s="518"/>
      <c r="I6883" s="518"/>
      <c r="J6883" s="524"/>
      <c r="K6883" s="574"/>
      <c r="L6883" s="567"/>
    </row>
    <row r="6884" spans="1:12" x14ac:dyDescent="0.25">
      <c r="A6884" s="517" t="s">
        <v>1932</v>
      </c>
      <c r="B6884" s="519">
        <v>1</v>
      </c>
      <c r="C6884" s="519">
        <v>16000</v>
      </c>
      <c r="D6884" s="519"/>
      <c r="E6884" s="519">
        <v>1</v>
      </c>
      <c r="F6884" s="519">
        <v>4000</v>
      </c>
      <c r="G6884" s="519">
        <v>60</v>
      </c>
      <c r="H6884" s="518"/>
      <c r="I6884" s="518"/>
      <c r="J6884" s="524"/>
      <c r="K6884" s="574"/>
      <c r="L6884" s="567"/>
    </row>
    <row r="6885" spans="1:12" x14ac:dyDescent="0.25">
      <c r="A6885" s="517" t="s">
        <v>1200</v>
      </c>
      <c r="B6885" s="519">
        <v>1</v>
      </c>
      <c r="C6885" s="519">
        <v>11000</v>
      </c>
      <c r="D6885" s="519"/>
      <c r="E6885" s="519">
        <v>1</v>
      </c>
      <c r="F6885" s="519">
        <v>5000</v>
      </c>
      <c r="G6885" s="519">
        <v>70</v>
      </c>
      <c r="H6885" s="518"/>
      <c r="I6885" s="518"/>
      <c r="J6885" s="524" t="s">
        <v>1389</v>
      </c>
      <c r="K6885" s="567"/>
      <c r="L6885" s="567"/>
    </row>
    <row r="6886" spans="1:12" x14ac:dyDescent="0.25">
      <c r="A6886" s="517" t="s">
        <v>2061</v>
      </c>
      <c r="B6886" s="519">
        <v>1</v>
      </c>
      <c r="C6886" s="519"/>
      <c r="D6886" s="519"/>
      <c r="E6886" s="519"/>
      <c r="F6886" s="519"/>
      <c r="G6886" s="519"/>
      <c r="H6886" s="518"/>
      <c r="I6886" s="518"/>
      <c r="J6886" s="524" t="s">
        <v>2551</v>
      </c>
      <c r="K6886" s="567"/>
      <c r="L6886" s="567"/>
    </row>
    <row r="6887" spans="1:12" x14ac:dyDescent="0.25">
      <c r="A6887" s="517" t="s">
        <v>1413</v>
      </c>
      <c r="B6887" s="519">
        <v>1</v>
      </c>
      <c r="C6887" s="519">
        <v>26000</v>
      </c>
      <c r="D6887" s="519"/>
      <c r="E6887" s="519">
        <v>1</v>
      </c>
      <c r="F6887" s="519">
        <v>6000</v>
      </c>
      <c r="G6887" s="519">
        <v>100</v>
      </c>
      <c r="H6887" s="518"/>
      <c r="I6887" s="518"/>
      <c r="J6887" s="524"/>
      <c r="K6887" s="567"/>
      <c r="L6887" s="567"/>
    </row>
    <row r="6888" spans="1:12" x14ac:dyDescent="0.25">
      <c r="A6888" s="517" t="s">
        <v>1932</v>
      </c>
      <c r="B6888" s="519">
        <v>1</v>
      </c>
      <c r="C6888" s="519"/>
      <c r="D6888" s="519">
        <v>16000</v>
      </c>
      <c r="E6888" s="519">
        <v>1</v>
      </c>
      <c r="F6888" s="519">
        <v>4000</v>
      </c>
      <c r="G6888" s="519">
        <v>60</v>
      </c>
      <c r="H6888" s="518"/>
      <c r="I6888" s="518"/>
      <c r="J6888" s="524" t="s">
        <v>2143</v>
      </c>
      <c r="K6888" s="567"/>
      <c r="L6888" s="567"/>
    </row>
    <row r="6889" spans="1:12" x14ac:dyDescent="0.25">
      <c r="A6889" s="517" t="s">
        <v>1301</v>
      </c>
      <c r="B6889" s="519">
        <v>1</v>
      </c>
      <c r="C6889" s="519"/>
      <c r="D6889" s="519">
        <v>29000</v>
      </c>
      <c r="E6889" s="519">
        <v>1</v>
      </c>
      <c r="F6889" s="519">
        <v>6000</v>
      </c>
      <c r="G6889" s="519">
        <v>100</v>
      </c>
      <c r="H6889" s="518"/>
      <c r="I6889" s="518"/>
      <c r="J6889" s="524" t="s">
        <v>2143</v>
      </c>
      <c r="K6889" s="567"/>
      <c r="L6889" s="567"/>
    </row>
    <row r="6890" spans="1:12" x14ac:dyDescent="0.25">
      <c r="A6890" s="517" t="s">
        <v>1475</v>
      </c>
      <c r="B6890" s="519">
        <v>1</v>
      </c>
      <c r="C6890" s="519">
        <v>44000</v>
      </c>
      <c r="D6890" s="519"/>
      <c r="E6890" s="519"/>
      <c r="F6890" s="519"/>
      <c r="G6890" s="519"/>
      <c r="H6890" s="518"/>
      <c r="I6890" s="518"/>
      <c r="J6890" s="524" t="s">
        <v>2552</v>
      </c>
      <c r="K6890" s="567"/>
      <c r="L6890" s="567"/>
    </row>
    <row r="6891" spans="1:12" x14ac:dyDescent="0.25">
      <c r="A6891" s="517" t="s">
        <v>2553</v>
      </c>
      <c r="B6891" s="519">
        <v>1</v>
      </c>
      <c r="C6891" s="519">
        <v>11000</v>
      </c>
      <c r="D6891" s="519"/>
      <c r="E6891" s="519">
        <v>1</v>
      </c>
      <c r="F6891" s="519">
        <v>3000</v>
      </c>
      <c r="G6891" s="519">
        <v>50</v>
      </c>
      <c r="H6891" s="518"/>
      <c r="I6891" s="518"/>
      <c r="J6891" s="524" t="s">
        <v>2378</v>
      </c>
      <c r="K6891" s="567"/>
      <c r="L6891" s="567"/>
    </row>
    <row r="6892" spans="1:12" x14ac:dyDescent="0.25">
      <c r="A6892" s="517" t="s">
        <v>143</v>
      </c>
      <c r="B6892" s="519">
        <v>1</v>
      </c>
      <c r="C6892" s="519"/>
      <c r="D6892" s="519"/>
      <c r="E6892" s="519"/>
      <c r="F6892" s="519"/>
      <c r="G6892" s="519"/>
      <c r="H6892" s="518"/>
      <c r="I6892" s="518"/>
      <c r="J6892" s="524" t="s">
        <v>2215</v>
      </c>
      <c r="K6892" s="567"/>
      <c r="L6892" s="567"/>
    </row>
    <row r="6893" spans="1:12" x14ac:dyDescent="0.25">
      <c r="A6893" s="517" t="s">
        <v>1974</v>
      </c>
      <c r="B6893" s="519">
        <v>1</v>
      </c>
      <c r="C6893" s="519">
        <v>22000</v>
      </c>
      <c r="D6893" s="519"/>
      <c r="E6893" s="519">
        <v>1</v>
      </c>
      <c r="F6893" s="519">
        <v>4000</v>
      </c>
      <c r="G6893" s="519">
        <v>60</v>
      </c>
      <c r="H6893" s="518"/>
      <c r="I6893" s="518"/>
      <c r="J6893" s="524"/>
      <c r="K6893" s="567"/>
      <c r="L6893" s="567"/>
    </row>
    <row r="6894" spans="1:12" x14ac:dyDescent="0.25">
      <c r="A6894" s="517" t="s">
        <v>2086</v>
      </c>
      <c r="B6894" s="519">
        <v>1</v>
      </c>
      <c r="C6894" s="519">
        <v>24500</v>
      </c>
      <c r="D6894" s="519"/>
      <c r="E6894" s="519">
        <v>1</v>
      </c>
      <c r="F6894" s="519">
        <v>4000</v>
      </c>
      <c r="G6894" s="519">
        <v>60</v>
      </c>
      <c r="H6894" s="518"/>
      <c r="I6894" s="518"/>
      <c r="J6894" s="524"/>
      <c r="K6894" s="567"/>
      <c r="L6894" s="567"/>
    </row>
    <row r="6895" spans="1:12" x14ac:dyDescent="0.25">
      <c r="A6895" s="517" t="s">
        <v>1192</v>
      </c>
      <c r="B6895" s="519">
        <v>1</v>
      </c>
      <c r="C6895" s="519"/>
      <c r="D6895" s="519">
        <v>12000</v>
      </c>
      <c r="E6895" s="519">
        <v>1</v>
      </c>
      <c r="F6895" s="519">
        <v>4000</v>
      </c>
      <c r="G6895" s="519">
        <v>60</v>
      </c>
      <c r="H6895" s="518"/>
      <c r="I6895" s="518"/>
      <c r="J6895" s="524" t="s">
        <v>1157</v>
      </c>
      <c r="K6895" s="567"/>
      <c r="L6895" s="567"/>
    </row>
    <row r="6896" spans="1:12" x14ac:dyDescent="0.25">
      <c r="A6896" s="517" t="s">
        <v>1432</v>
      </c>
      <c r="B6896" s="519">
        <v>1</v>
      </c>
      <c r="C6896" s="519"/>
      <c r="D6896" s="519"/>
      <c r="E6896" s="519"/>
      <c r="F6896" s="519"/>
      <c r="G6896" s="519"/>
      <c r="H6896" s="518"/>
      <c r="I6896" s="518"/>
      <c r="J6896" s="524" t="s">
        <v>2554</v>
      </c>
      <c r="K6896" s="567"/>
      <c r="L6896" s="567"/>
    </row>
    <row r="6897" spans="1:12" x14ac:dyDescent="0.25">
      <c r="A6897" s="517" t="s">
        <v>1196</v>
      </c>
      <c r="B6897" s="519">
        <v>1</v>
      </c>
      <c r="C6897" s="519">
        <v>12000</v>
      </c>
      <c r="D6897" s="519"/>
      <c r="E6897" s="519">
        <v>1</v>
      </c>
      <c r="F6897" s="519">
        <v>4000</v>
      </c>
      <c r="G6897" s="519">
        <v>60</v>
      </c>
      <c r="H6897" s="518"/>
      <c r="I6897" s="518"/>
      <c r="J6897" s="524"/>
      <c r="K6897" s="567"/>
      <c r="L6897" s="567"/>
    </row>
    <row r="6898" spans="1:12" x14ac:dyDescent="0.25">
      <c r="A6898" s="517" t="s">
        <v>2555</v>
      </c>
      <c r="B6898" s="519">
        <v>1</v>
      </c>
      <c r="C6898" s="519">
        <v>41500</v>
      </c>
      <c r="D6898" s="519"/>
      <c r="E6898" s="519"/>
      <c r="F6898" s="519"/>
      <c r="G6898" s="519"/>
      <c r="H6898" s="518"/>
      <c r="I6898" s="518"/>
      <c r="J6898" s="524" t="s">
        <v>2378</v>
      </c>
    </row>
    <row r="6899" spans="1:12" x14ac:dyDescent="0.25">
      <c r="A6899" s="517"/>
      <c r="B6899" s="519"/>
      <c r="C6899" s="519"/>
      <c r="D6899" s="519"/>
      <c r="E6899" s="519"/>
      <c r="F6899" s="519"/>
      <c r="G6899" s="519"/>
      <c r="H6899" s="518"/>
      <c r="I6899" s="518"/>
      <c r="J6899" s="524"/>
    </row>
    <row r="6900" spans="1:12" x14ac:dyDescent="0.25">
      <c r="A6900" s="517"/>
      <c r="B6900" s="519"/>
      <c r="C6900" s="519"/>
      <c r="D6900" s="519"/>
      <c r="E6900" s="519"/>
      <c r="F6900" s="519"/>
      <c r="G6900" s="519"/>
      <c r="H6900" s="518"/>
      <c r="I6900" s="518"/>
      <c r="J6900" s="524"/>
    </row>
    <row r="6901" spans="1:12" x14ac:dyDescent="0.25">
      <c r="A6901" s="53" t="s">
        <v>2048</v>
      </c>
      <c r="B6901" s="198">
        <v>32</v>
      </c>
      <c r="C6901" s="198">
        <v>515300</v>
      </c>
      <c r="D6901" s="198">
        <v>109400</v>
      </c>
      <c r="E6901" s="198">
        <v>22</v>
      </c>
      <c r="F6901" s="198">
        <v>98500</v>
      </c>
      <c r="G6901" s="198"/>
      <c r="H6901" s="198">
        <v>4</v>
      </c>
      <c r="I6901" s="198"/>
      <c r="J6901" s="198">
        <v>25900</v>
      </c>
    </row>
    <row r="6902" spans="1:12" x14ac:dyDescent="0.25">
      <c r="A6902" s="492"/>
      <c r="B6902" s="365"/>
      <c r="C6902" s="365"/>
    </row>
    <row r="6903" spans="1:12" x14ac:dyDescent="0.25">
      <c r="B6903" s="365"/>
      <c r="C6903" s="365"/>
    </row>
    <row r="6904" spans="1:12" x14ac:dyDescent="0.25">
      <c r="B6904" s="493"/>
      <c r="C6904" s="493"/>
    </row>
    <row r="6905" spans="1:12" x14ac:dyDescent="0.25">
      <c r="G6905" s="575" t="s">
        <v>2278</v>
      </c>
    </row>
    <row r="6910" spans="1:12" x14ac:dyDescent="0.25">
      <c r="A6910" s="2204" t="s">
        <v>2557</v>
      </c>
      <c r="B6910" s="2204"/>
      <c r="C6910" s="2204"/>
      <c r="D6910" s="2204"/>
      <c r="E6910" s="2204"/>
      <c r="F6910" s="2204"/>
      <c r="G6910" s="2204"/>
      <c r="H6910" s="2204"/>
      <c r="I6910" s="2204"/>
      <c r="J6910" s="2204"/>
    </row>
    <row r="6911" spans="1:12" ht="30" x14ac:dyDescent="0.25">
      <c r="A6911" s="198" t="s">
        <v>14</v>
      </c>
      <c r="B6911" s="198" t="s">
        <v>5</v>
      </c>
      <c r="C6911" s="198" t="s">
        <v>10</v>
      </c>
      <c r="D6911" s="198" t="s">
        <v>11</v>
      </c>
      <c r="E6911" s="198" t="s">
        <v>753</v>
      </c>
      <c r="F6911" s="198" t="s">
        <v>27</v>
      </c>
      <c r="G6911" s="198" t="s">
        <v>2013</v>
      </c>
      <c r="H6911" s="140" t="s">
        <v>33</v>
      </c>
      <c r="I6911" s="140" t="s">
        <v>2016</v>
      </c>
      <c r="J6911" s="524" t="s">
        <v>32</v>
      </c>
      <c r="K6911" s="567"/>
    </row>
    <row r="6912" spans="1:12" x14ac:dyDescent="0.25">
      <c r="A6912" s="517" t="s">
        <v>2218</v>
      </c>
      <c r="B6912" s="519">
        <v>1</v>
      </c>
      <c r="C6912" s="519">
        <v>9000</v>
      </c>
      <c r="D6912" s="198"/>
      <c r="E6912" s="519"/>
      <c r="F6912" s="519"/>
      <c r="G6912" s="519"/>
      <c r="H6912" s="518"/>
      <c r="I6912" s="518"/>
      <c r="J6912" s="524" t="s">
        <v>2558</v>
      </c>
      <c r="K6912" s="574"/>
    </row>
    <row r="6913" spans="1:11" x14ac:dyDescent="0.25">
      <c r="A6913" s="517" t="s">
        <v>1590</v>
      </c>
      <c r="B6913" s="519">
        <v>1</v>
      </c>
      <c r="C6913" s="519">
        <v>19000</v>
      </c>
      <c r="D6913" s="519"/>
      <c r="E6913" s="519"/>
      <c r="F6913" s="519"/>
      <c r="G6913" s="519"/>
      <c r="H6913" s="518"/>
      <c r="I6913" s="518"/>
      <c r="J6913" s="524" t="s">
        <v>2558</v>
      </c>
      <c r="K6913" s="574"/>
    </row>
    <row r="6914" spans="1:11" x14ac:dyDescent="0.25">
      <c r="A6914" s="517" t="s">
        <v>2559</v>
      </c>
      <c r="B6914" s="519">
        <v>1</v>
      </c>
      <c r="C6914" s="519">
        <v>17000</v>
      </c>
      <c r="D6914" s="519"/>
      <c r="E6914" s="519"/>
      <c r="F6914" s="519"/>
      <c r="G6914" s="519"/>
      <c r="H6914" s="518"/>
      <c r="I6914" s="518"/>
      <c r="J6914" s="524" t="s">
        <v>2164</v>
      </c>
      <c r="K6914" s="574"/>
    </row>
    <row r="6915" spans="1:11" x14ac:dyDescent="0.25">
      <c r="A6915" s="517" t="s">
        <v>1475</v>
      </c>
      <c r="B6915" s="519">
        <v>1</v>
      </c>
      <c r="C6915" s="519">
        <v>38000</v>
      </c>
      <c r="D6915" s="519"/>
      <c r="E6915" s="519">
        <v>1</v>
      </c>
      <c r="F6915" s="519">
        <v>6000</v>
      </c>
      <c r="G6915" s="519">
        <v>100</v>
      </c>
      <c r="H6915" s="518">
        <v>1</v>
      </c>
      <c r="I6915" s="518">
        <v>45</v>
      </c>
      <c r="J6915" s="524" t="s">
        <v>2274</v>
      </c>
      <c r="K6915" s="574"/>
    </row>
    <row r="6916" spans="1:11" x14ac:dyDescent="0.25">
      <c r="A6916" s="517" t="s">
        <v>1517</v>
      </c>
      <c r="B6916" s="519">
        <v>1</v>
      </c>
      <c r="C6916" s="519">
        <v>15000</v>
      </c>
      <c r="D6916" s="519"/>
      <c r="E6916" s="519">
        <v>1</v>
      </c>
      <c r="F6916" s="519">
        <v>5000</v>
      </c>
      <c r="G6916" s="519">
        <v>70</v>
      </c>
      <c r="H6916" s="518">
        <v>2</v>
      </c>
      <c r="I6916" s="518">
        <v>75</v>
      </c>
      <c r="J6916" s="524" t="s">
        <v>2276</v>
      </c>
      <c r="K6916" s="574"/>
    </row>
    <row r="6917" spans="1:11" x14ac:dyDescent="0.25">
      <c r="A6917" s="517" t="s">
        <v>1424</v>
      </c>
      <c r="B6917" s="519">
        <v>1</v>
      </c>
      <c r="C6917" s="519">
        <v>27000</v>
      </c>
      <c r="D6917" s="519"/>
      <c r="E6917" s="519">
        <v>1</v>
      </c>
      <c r="F6917" s="519">
        <v>5000</v>
      </c>
      <c r="G6917" s="519">
        <v>70</v>
      </c>
      <c r="H6917" s="518">
        <v>1</v>
      </c>
      <c r="I6917" s="518">
        <v>40</v>
      </c>
      <c r="J6917" s="524" t="s">
        <v>2274</v>
      </c>
      <c r="K6917" s="574"/>
    </row>
    <row r="6918" spans="1:11" x14ac:dyDescent="0.25">
      <c r="A6918" s="517" t="s">
        <v>1442</v>
      </c>
      <c r="B6918" s="519">
        <v>1</v>
      </c>
      <c r="C6918" s="519">
        <v>14900</v>
      </c>
      <c r="D6918" s="519"/>
      <c r="E6918" s="519">
        <v>1</v>
      </c>
      <c r="F6918" s="519">
        <v>4000</v>
      </c>
      <c r="G6918" s="519">
        <v>60</v>
      </c>
      <c r="H6918" s="518"/>
      <c r="I6918" s="518"/>
      <c r="J6918" s="524" t="s">
        <v>1389</v>
      </c>
      <c r="K6918" s="574"/>
    </row>
    <row r="6919" spans="1:11" x14ac:dyDescent="0.25">
      <c r="A6919" s="517" t="s">
        <v>1432</v>
      </c>
      <c r="B6919" s="519">
        <v>1</v>
      </c>
      <c r="C6919" s="519"/>
      <c r="D6919" s="519">
        <v>25000</v>
      </c>
      <c r="E6919" s="519"/>
      <c r="F6919" s="519"/>
      <c r="G6919" s="519"/>
      <c r="H6919" s="518"/>
      <c r="I6919" s="518"/>
      <c r="J6919" s="524" t="s">
        <v>1157</v>
      </c>
      <c r="K6919" s="574"/>
    </row>
    <row r="6920" spans="1:11" x14ac:dyDescent="0.25">
      <c r="A6920" s="517" t="s">
        <v>1097</v>
      </c>
      <c r="B6920" s="519">
        <v>1</v>
      </c>
      <c r="C6920" s="519">
        <v>13800</v>
      </c>
      <c r="D6920" s="519"/>
      <c r="E6920" s="519"/>
      <c r="F6920" s="519"/>
      <c r="G6920" s="519"/>
      <c r="H6920" s="518">
        <v>1</v>
      </c>
      <c r="I6920" s="518">
        <v>60</v>
      </c>
      <c r="J6920" s="524" t="s">
        <v>2272</v>
      </c>
      <c r="K6920" s="574"/>
    </row>
    <row r="6921" spans="1:11" x14ac:dyDescent="0.25">
      <c r="A6921" s="517" t="s">
        <v>2432</v>
      </c>
      <c r="B6921" s="519">
        <v>2</v>
      </c>
      <c r="C6921" s="519">
        <v>48000</v>
      </c>
      <c r="D6921" s="519"/>
      <c r="E6921" s="519">
        <v>1</v>
      </c>
      <c r="F6921" s="519">
        <v>5000</v>
      </c>
      <c r="G6921" s="519">
        <v>70</v>
      </c>
      <c r="H6921" s="518"/>
      <c r="I6921" s="518"/>
      <c r="J6921" s="524" t="s">
        <v>2378</v>
      </c>
      <c r="K6921" s="574"/>
    </row>
    <row r="6922" spans="1:11" x14ac:dyDescent="0.25">
      <c r="A6922" s="517" t="s">
        <v>1434</v>
      </c>
      <c r="B6922" s="519">
        <v>1</v>
      </c>
      <c r="C6922" s="519">
        <v>12800</v>
      </c>
      <c r="D6922" s="519"/>
      <c r="E6922" s="519">
        <v>1</v>
      </c>
      <c r="F6922" s="519">
        <v>6000</v>
      </c>
      <c r="G6922" s="519">
        <v>80</v>
      </c>
      <c r="H6922" s="518" t="s">
        <v>879</v>
      </c>
      <c r="I6922" s="518"/>
      <c r="J6922" s="524" t="s">
        <v>2253</v>
      </c>
      <c r="K6922" s="574"/>
    </row>
    <row r="6923" spans="1:11" x14ac:dyDescent="0.25">
      <c r="A6923" s="517" t="s">
        <v>1490</v>
      </c>
      <c r="B6923" s="519">
        <v>1</v>
      </c>
      <c r="C6923" s="519">
        <v>22500</v>
      </c>
      <c r="D6923" s="519"/>
      <c r="E6923" s="519">
        <v>1</v>
      </c>
      <c r="F6923" s="519">
        <v>4500</v>
      </c>
      <c r="G6923" s="519">
        <v>66</v>
      </c>
      <c r="H6923" s="518"/>
      <c r="I6923" s="518"/>
      <c r="J6923" s="524" t="s">
        <v>2560</v>
      </c>
      <c r="K6923" s="574"/>
    </row>
    <row r="6924" spans="1:11" x14ac:dyDescent="0.25">
      <c r="A6924" s="517" t="s">
        <v>2154</v>
      </c>
      <c r="B6924" s="519">
        <v>1</v>
      </c>
      <c r="C6924" s="519">
        <v>33000</v>
      </c>
      <c r="D6924" s="519"/>
      <c r="E6924" s="519">
        <v>1</v>
      </c>
      <c r="F6924" s="519">
        <v>5000</v>
      </c>
      <c r="G6924" s="519">
        <v>70</v>
      </c>
      <c r="H6924" s="518"/>
      <c r="I6924" s="518"/>
      <c r="J6924" s="524"/>
      <c r="K6924" s="574"/>
    </row>
    <row r="6925" spans="1:11" x14ac:dyDescent="0.25">
      <c r="A6925" s="517" t="s">
        <v>2157</v>
      </c>
      <c r="B6925" s="519">
        <v>1</v>
      </c>
      <c r="C6925" s="519">
        <v>33000</v>
      </c>
      <c r="D6925" s="519"/>
      <c r="E6925" s="519">
        <v>1</v>
      </c>
      <c r="F6925" s="519">
        <v>5000</v>
      </c>
      <c r="G6925" s="519">
        <v>70</v>
      </c>
      <c r="H6925" s="518"/>
      <c r="I6925" s="518"/>
      <c r="J6925" s="524"/>
      <c r="K6925" s="574"/>
    </row>
    <row r="6926" spans="1:11" x14ac:dyDescent="0.25">
      <c r="A6926" s="517" t="s">
        <v>2561</v>
      </c>
      <c r="B6926" s="519">
        <v>1</v>
      </c>
      <c r="C6926" s="519">
        <v>19000</v>
      </c>
      <c r="D6926" s="519"/>
      <c r="E6926" s="519">
        <v>1</v>
      </c>
      <c r="F6926" s="519">
        <v>4000</v>
      </c>
      <c r="G6926" s="519">
        <v>60</v>
      </c>
      <c r="H6926" s="518"/>
      <c r="I6926" s="518"/>
      <c r="J6926" s="524"/>
      <c r="K6926" s="574"/>
    </row>
    <row r="6927" spans="1:11" x14ac:dyDescent="0.25">
      <c r="A6927" s="517" t="s">
        <v>1493</v>
      </c>
      <c r="B6927" s="519">
        <v>2</v>
      </c>
      <c r="C6927" s="519"/>
      <c r="D6927" s="519">
        <v>40000</v>
      </c>
      <c r="E6927" s="519"/>
      <c r="F6927" s="519"/>
      <c r="G6927" s="519"/>
      <c r="H6927" s="518"/>
      <c r="I6927" s="518"/>
      <c r="J6927" s="524" t="s">
        <v>1157</v>
      </c>
      <c r="K6927" s="574"/>
    </row>
    <row r="6928" spans="1:11" x14ac:dyDescent="0.25">
      <c r="A6928" s="517" t="s">
        <v>1203</v>
      </c>
      <c r="B6928" s="519">
        <v>1</v>
      </c>
      <c r="C6928" s="519">
        <v>17000</v>
      </c>
      <c r="D6928" s="519"/>
      <c r="E6928" s="519">
        <v>1</v>
      </c>
      <c r="F6928" s="519">
        <v>4000</v>
      </c>
      <c r="G6928" s="519">
        <v>60</v>
      </c>
      <c r="H6928" s="518"/>
      <c r="I6928" s="518"/>
      <c r="J6928" s="524"/>
      <c r="K6928" s="574"/>
    </row>
    <row r="6929" spans="1:11" x14ac:dyDescent="0.25">
      <c r="A6929" s="517" t="s">
        <v>1615</v>
      </c>
      <c r="B6929" s="519">
        <v>2</v>
      </c>
      <c r="C6929" s="519">
        <v>40000</v>
      </c>
      <c r="D6929" s="519"/>
      <c r="E6929" s="519"/>
      <c r="F6929" s="519"/>
      <c r="G6929" s="519"/>
      <c r="H6929" s="518"/>
      <c r="I6929" s="518"/>
      <c r="J6929" s="524"/>
      <c r="K6929" s="567"/>
    </row>
    <row r="6930" spans="1:11" x14ac:dyDescent="0.25">
      <c r="A6930" s="517" t="s">
        <v>1914</v>
      </c>
      <c r="B6930" s="519">
        <v>1</v>
      </c>
      <c r="C6930" s="519">
        <v>42700</v>
      </c>
      <c r="D6930" s="519"/>
      <c r="E6930" s="519"/>
      <c r="F6930" s="519"/>
      <c r="G6930" s="519"/>
      <c r="H6930" s="518"/>
      <c r="I6930" s="518"/>
      <c r="J6930" s="524"/>
      <c r="K6930" s="567"/>
    </row>
    <row r="6931" spans="1:11" x14ac:dyDescent="0.25">
      <c r="A6931" s="517" t="s">
        <v>1432</v>
      </c>
      <c r="B6931" s="519">
        <v>2</v>
      </c>
      <c r="C6931" s="519">
        <v>50000</v>
      </c>
      <c r="D6931" s="519"/>
      <c r="E6931" s="519"/>
      <c r="F6931" s="519"/>
      <c r="G6931" s="519"/>
      <c r="H6931" s="518"/>
      <c r="I6931" s="518"/>
      <c r="J6931" s="524" t="s">
        <v>2562</v>
      </c>
      <c r="K6931" s="567"/>
    </row>
    <row r="6932" spans="1:11" x14ac:dyDescent="0.25">
      <c r="A6932" s="517" t="s">
        <v>1199</v>
      </c>
      <c r="B6932" s="519">
        <v>1</v>
      </c>
      <c r="C6932" s="519">
        <v>15000</v>
      </c>
      <c r="D6932" s="519"/>
      <c r="E6932" s="519"/>
      <c r="F6932" s="519"/>
      <c r="G6932" s="519"/>
      <c r="H6932" s="518"/>
      <c r="I6932" s="518"/>
      <c r="J6932" s="524" t="s">
        <v>2563</v>
      </c>
      <c r="K6932" s="567"/>
    </row>
    <row r="6933" spans="1:11" x14ac:dyDescent="0.25">
      <c r="A6933" s="517" t="s">
        <v>1637</v>
      </c>
      <c r="B6933" s="519">
        <v>1</v>
      </c>
      <c r="C6933" s="519">
        <v>25000</v>
      </c>
      <c r="D6933" s="519"/>
      <c r="E6933" s="519"/>
      <c r="F6933" s="519"/>
      <c r="G6933" s="519"/>
      <c r="H6933" s="518"/>
      <c r="I6933" s="518"/>
      <c r="J6933" s="524" t="s">
        <v>2563</v>
      </c>
      <c r="K6933" s="567"/>
    </row>
    <row r="6934" spans="1:11" x14ac:dyDescent="0.25">
      <c r="A6934" s="517" t="s">
        <v>1490</v>
      </c>
      <c r="B6934" s="519">
        <v>2</v>
      </c>
      <c r="C6934" s="519">
        <v>44000</v>
      </c>
      <c r="D6934" s="519"/>
      <c r="E6934" s="519">
        <v>2</v>
      </c>
      <c r="F6934" s="519">
        <v>10000</v>
      </c>
      <c r="G6934" s="519" t="s">
        <v>2564</v>
      </c>
      <c r="H6934" s="518"/>
      <c r="I6934" s="518"/>
      <c r="J6934" s="524"/>
      <c r="K6934" s="567"/>
    </row>
    <row r="6935" spans="1:11" x14ac:dyDescent="0.25">
      <c r="A6935" s="517" t="s">
        <v>1608</v>
      </c>
      <c r="B6935" s="519">
        <v>1</v>
      </c>
      <c r="C6935" s="519">
        <v>30000</v>
      </c>
      <c r="D6935" s="519"/>
      <c r="E6935" s="519"/>
      <c r="F6935" s="519"/>
      <c r="G6935" s="519"/>
      <c r="H6935" s="518"/>
      <c r="I6935" s="518"/>
      <c r="J6935" s="524" t="s">
        <v>2565</v>
      </c>
      <c r="K6935" s="567"/>
    </row>
    <row r="6936" spans="1:11" x14ac:dyDescent="0.25">
      <c r="A6936" s="517" t="s">
        <v>2475</v>
      </c>
      <c r="B6936" s="519">
        <v>1</v>
      </c>
      <c r="C6936" s="519"/>
      <c r="D6936" s="519">
        <v>16000</v>
      </c>
      <c r="E6936" s="519">
        <v>1</v>
      </c>
      <c r="F6936" s="519">
        <v>4000</v>
      </c>
      <c r="G6936" s="519">
        <v>60</v>
      </c>
      <c r="H6936" s="518"/>
      <c r="I6936" s="518"/>
      <c r="J6936" s="524" t="s">
        <v>1157</v>
      </c>
      <c r="K6936" s="567"/>
    </row>
    <row r="6937" spans="1:11" x14ac:dyDescent="0.25">
      <c r="A6937" s="517"/>
      <c r="B6937" s="519"/>
      <c r="C6937" s="519"/>
      <c r="D6937" s="519"/>
      <c r="E6937" s="519"/>
      <c r="F6937" s="519"/>
      <c r="G6937" s="519"/>
      <c r="H6937" s="518"/>
      <c r="I6937" s="518"/>
      <c r="J6937" s="524"/>
      <c r="K6937" s="567"/>
    </row>
    <row r="6938" spans="1:11" x14ac:dyDescent="0.25">
      <c r="A6938" s="53" t="s">
        <v>2048</v>
      </c>
      <c r="B6938" s="198">
        <v>30</v>
      </c>
      <c r="C6938" s="198">
        <v>585700</v>
      </c>
      <c r="D6938" s="198">
        <v>81000</v>
      </c>
      <c r="E6938" s="198">
        <v>14</v>
      </c>
      <c r="F6938" s="198">
        <v>67500</v>
      </c>
      <c r="G6938" s="198"/>
      <c r="H6938" s="198">
        <v>5</v>
      </c>
      <c r="I6938" s="198"/>
      <c r="J6938" s="198">
        <v>23500</v>
      </c>
    </row>
    <row r="6939" spans="1:11" x14ac:dyDescent="0.25">
      <c r="A6939" s="492"/>
      <c r="B6939" s="365"/>
      <c r="C6939" s="365"/>
    </row>
    <row r="6940" spans="1:11" x14ac:dyDescent="0.25">
      <c r="B6940" s="365"/>
      <c r="C6940" s="365"/>
    </row>
    <row r="6941" spans="1:11" x14ac:dyDescent="0.25">
      <c r="B6941" s="493"/>
      <c r="C6941" s="493"/>
    </row>
    <row r="6942" spans="1:11" x14ac:dyDescent="0.25">
      <c r="G6942" s="576" t="s">
        <v>2278</v>
      </c>
    </row>
    <row r="6946" spans="1:11" x14ac:dyDescent="0.25">
      <c r="A6946" s="2204" t="s">
        <v>2566</v>
      </c>
      <c r="B6946" s="2204"/>
      <c r="C6946" s="2204"/>
      <c r="D6946" s="2204"/>
      <c r="E6946" s="2204"/>
      <c r="F6946" s="2204"/>
      <c r="G6946" s="2204"/>
      <c r="H6946" s="2204"/>
      <c r="I6946" s="2204"/>
      <c r="J6946" s="2204"/>
    </row>
    <row r="6947" spans="1:11" ht="30" x14ac:dyDescent="0.25">
      <c r="A6947" s="198" t="s">
        <v>14</v>
      </c>
      <c r="B6947" s="198" t="s">
        <v>5</v>
      </c>
      <c r="C6947" s="198" t="s">
        <v>10</v>
      </c>
      <c r="D6947" s="198" t="s">
        <v>11</v>
      </c>
      <c r="E6947" s="198" t="s">
        <v>753</v>
      </c>
      <c r="F6947" s="198" t="s">
        <v>27</v>
      </c>
      <c r="G6947" s="198" t="s">
        <v>2013</v>
      </c>
      <c r="H6947" s="140" t="s">
        <v>33</v>
      </c>
      <c r="I6947" s="140" t="s">
        <v>2016</v>
      </c>
      <c r="J6947" s="524" t="s">
        <v>32</v>
      </c>
      <c r="K6947" s="567"/>
    </row>
    <row r="6948" spans="1:11" x14ac:dyDescent="0.25">
      <c r="A6948" s="517" t="s">
        <v>1424</v>
      </c>
      <c r="B6948" s="519">
        <v>1</v>
      </c>
      <c r="C6948" s="519"/>
      <c r="D6948" s="519">
        <v>32000</v>
      </c>
      <c r="E6948" s="519"/>
      <c r="F6948" s="519"/>
      <c r="G6948" s="519"/>
      <c r="H6948" s="518"/>
      <c r="I6948" s="518"/>
      <c r="J6948" s="524" t="s">
        <v>1157</v>
      </c>
      <c r="K6948" s="574"/>
    </row>
    <row r="6949" spans="1:11" x14ac:dyDescent="0.25">
      <c r="A6949" s="517" t="s">
        <v>1608</v>
      </c>
      <c r="B6949" s="519">
        <v>1</v>
      </c>
      <c r="C6949" s="519"/>
      <c r="D6949" s="519">
        <v>21000</v>
      </c>
      <c r="E6949" s="519">
        <v>1</v>
      </c>
      <c r="F6949" s="519">
        <v>5000</v>
      </c>
      <c r="G6949" s="519">
        <v>70</v>
      </c>
      <c r="H6949" s="518"/>
      <c r="I6949" s="518"/>
      <c r="J6949" s="524" t="s">
        <v>1157</v>
      </c>
      <c r="K6949" s="574"/>
    </row>
    <row r="6950" spans="1:11" x14ac:dyDescent="0.25">
      <c r="A6950" s="517" t="s">
        <v>300</v>
      </c>
      <c r="B6950" s="519">
        <v>2</v>
      </c>
      <c r="C6950" s="519"/>
      <c r="D6950" s="519">
        <v>100000</v>
      </c>
      <c r="E6950" s="519"/>
      <c r="F6950" s="519"/>
      <c r="G6950" s="519"/>
      <c r="H6950" s="518"/>
      <c r="I6950" s="518"/>
      <c r="J6950" s="524" t="s">
        <v>2567</v>
      </c>
      <c r="K6950" s="574"/>
    </row>
    <row r="6951" spans="1:11" x14ac:dyDescent="0.25">
      <c r="A6951" s="517" t="s">
        <v>1424</v>
      </c>
      <c r="B6951" s="519">
        <v>1</v>
      </c>
      <c r="C6951" s="519">
        <v>32000</v>
      </c>
      <c r="D6951" s="519"/>
      <c r="E6951" s="519"/>
      <c r="F6951" s="519"/>
      <c r="G6951" s="519"/>
      <c r="H6951" s="518">
        <v>1</v>
      </c>
      <c r="I6951" s="518">
        <v>70</v>
      </c>
      <c r="J6951" s="524" t="s">
        <v>2273</v>
      </c>
      <c r="K6951" s="574"/>
    </row>
    <row r="6952" spans="1:11" x14ac:dyDescent="0.25">
      <c r="A6952" s="517" t="s">
        <v>1503</v>
      </c>
      <c r="B6952" s="519">
        <v>1</v>
      </c>
      <c r="C6952" s="519">
        <v>27000</v>
      </c>
      <c r="D6952" s="519"/>
      <c r="E6952" s="519">
        <v>1</v>
      </c>
      <c r="F6952" s="519">
        <v>5000</v>
      </c>
      <c r="G6952" s="519">
        <v>70</v>
      </c>
      <c r="H6952" s="518">
        <v>1</v>
      </c>
      <c r="I6952" s="518">
        <v>90</v>
      </c>
      <c r="J6952" s="524" t="s">
        <v>2271</v>
      </c>
      <c r="K6952" s="574"/>
    </row>
    <row r="6953" spans="1:11" x14ac:dyDescent="0.25">
      <c r="A6953" s="517" t="s">
        <v>1473</v>
      </c>
      <c r="B6953" s="519">
        <v>1</v>
      </c>
      <c r="C6953" s="519">
        <v>17000</v>
      </c>
      <c r="D6953" s="519"/>
      <c r="E6953" s="519"/>
      <c r="F6953" s="519"/>
      <c r="G6953" s="519"/>
      <c r="H6953" s="518"/>
      <c r="I6953" s="518"/>
      <c r="J6953" s="524" t="s">
        <v>2568</v>
      </c>
      <c r="K6953" s="574"/>
    </row>
    <row r="6954" spans="1:11" x14ac:dyDescent="0.25">
      <c r="A6954" s="517" t="s">
        <v>2020</v>
      </c>
      <c r="B6954" s="519">
        <v>1</v>
      </c>
      <c r="C6954" s="519"/>
      <c r="D6954" s="519">
        <v>12000</v>
      </c>
      <c r="E6954" s="519">
        <v>1</v>
      </c>
      <c r="F6954" s="519">
        <v>4000</v>
      </c>
      <c r="G6954" s="519">
        <v>60</v>
      </c>
      <c r="H6954" s="518"/>
      <c r="I6954" s="518"/>
      <c r="J6954" s="524" t="s">
        <v>1157</v>
      </c>
      <c r="K6954" s="574"/>
    </row>
    <row r="6955" spans="1:11" x14ac:dyDescent="0.25">
      <c r="A6955" s="517" t="s">
        <v>1343</v>
      </c>
      <c r="B6955" s="519">
        <v>1</v>
      </c>
      <c r="C6955" s="519">
        <v>15000</v>
      </c>
      <c r="D6955" s="519"/>
      <c r="E6955" s="519">
        <v>1</v>
      </c>
      <c r="F6955" s="519">
        <v>5000</v>
      </c>
      <c r="G6955" s="519">
        <v>70</v>
      </c>
      <c r="H6955" s="518" t="s">
        <v>109</v>
      </c>
      <c r="I6955" s="518"/>
      <c r="J6955" s="524" t="s">
        <v>2573</v>
      </c>
      <c r="K6955" s="574"/>
    </row>
    <row r="6956" spans="1:11" x14ac:dyDescent="0.25">
      <c r="A6956" s="517" t="s">
        <v>1462</v>
      </c>
      <c r="B6956" s="519">
        <v>1</v>
      </c>
      <c r="C6956" s="519"/>
      <c r="D6956" s="519">
        <v>25000</v>
      </c>
      <c r="E6956" s="519"/>
      <c r="F6956" s="519"/>
      <c r="G6956" s="519"/>
      <c r="H6956" s="518"/>
      <c r="I6956" s="518"/>
      <c r="J6956" s="524" t="s">
        <v>1157</v>
      </c>
      <c r="K6956" s="574"/>
    </row>
    <row r="6957" spans="1:11" x14ac:dyDescent="0.25">
      <c r="A6957" s="517" t="s">
        <v>2569</v>
      </c>
      <c r="B6957" s="519">
        <v>1</v>
      </c>
      <c r="C6957" s="519">
        <v>13000</v>
      </c>
      <c r="D6957" s="519"/>
      <c r="E6957" s="519">
        <v>1</v>
      </c>
      <c r="F6957" s="519">
        <v>3000</v>
      </c>
      <c r="G6957" s="519">
        <v>45</v>
      </c>
      <c r="H6957" s="518"/>
      <c r="I6957" s="518"/>
      <c r="J6957" s="524"/>
      <c r="K6957" s="574"/>
    </row>
    <row r="6958" spans="1:11" x14ac:dyDescent="0.25">
      <c r="A6958" s="517" t="s">
        <v>2086</v>
      </c>
      <c r="B6958" s="519">
        <v>1</v>
      </c>
      <c r="C6958" s="519">
        <v>24500</v>
      </c>
      <c r="D6958" s="519"/>
      <c r="E6958" s="519">
        <v>1</v>
      </c>
      <c r="F6958" s="519">
        <v>4000</v>
      </c>
      <c r="G6958" s="519">
        <v>60</v>
      </c>
      <c r="H6958" s="518"/>
      <c r="I6958" s="518"/>
      <c r="J6958" s="524"/>
      <c r="K6958" s="574"/>
    </row>
    <row r="6959" spans="1:11" x14ac:dyDescent="0.25">
      <c r="A6959" s="517" t="s">
        <v>2020</v>
      </c>
      <c r="B6959" s="519">
        <v>2</v>
      </c>
      <c r="C6959" s="519">
        <v>25000</v>
      </c>
      <c r="D6959" s="519"/>
      <c r="E6959" s="519">
        <v>2</v>
      </c>
      <c r="F6959" s="519">
        <v>9000</v>
      </c>
      <c r="G6959" s="519" t="s">
        <v>1524</v>
      </c>
      <c r="H6959" s="518"/>
      <c r="I6959" s="518"/>
      <c r="J6959" s="524" t="s">
        <v>2571</v>
      </c>
      <c r="K6959" s="574"/>
    </row>
    <row r="6960" spans="1:11" x14ac:dyDescent="0.25">
      <c r="A6960" s="517" t="s">
        <v>2570</v>
      </c>
      <c r="B6960" s="519">
        <v>1</v>
      </c>
      <c r="C6960" s="519">
        <v>17000</v>
      </c>
      <c r="D6960" s="519"/>
      <c r="E6960" s="519"/>
      <c r="F6960" s="519"/>
      <c r="G6960" s="519"/>
      <c r="H6960" s="518"/>
      <c r="I6960" s="518"/>
      <c r="J6960" s="524" t="s">
        <v>2571</v>
      </c>
      <c r="K6960" s="574"/>
    </row>
    <row r="6961" spans="1:11" x14ac:dyDescent="0.25">
      <c r="A6961" s="517" t="s">
        <v>1200</v>
      </c>
      <c r="B6961" s="519">
        <v>1</v>
      </c>
      <c r="C6961" s="519"/>
      <c r="D6961" s="519">
        <v>15000</v>
      </c>
      <c r="E6961" s="519"/>
      <c r="F6961" s="519"/>
      <c r="G6961" s="519"/>
      <c r="H6961" s="518"/>
      <c r="I6961" s="518"/>
      <c r="J6961" s="524" t="s">
        <v>1157</v>
      </c>
      <c r="K6961" s="574"/>
    </row>
    <row r="6962" spans="1:11" x14ac:dyDescent="0.25">
      <c r="A6962" s="517" t="s">
        <v>1932</v>
      </c>
      <c r="B6962" s="519">
        <v>1</v>
      </c>
      <c r="C6962" s="519">
        <v>16000</v>
      </c>
      <c r="D6962" s="519"/>
      <c r="E6962" s="519">
        <v>1</v>
      </c>
      <c r="F6962" s="519">
        <v>4000</v>
      </c>
      <c r="G6962" s="519">
        <v>60</v>
      </c>
      <c r="H6962" s="518"/>
      <c r="I6962" s="518"/>
      <c r="J6962" s="524"/>
      <c r="K6962" s="574"/>
    </row>
    <row r="6963" spans="1:11" x14ac:dyDescent="0.25">
      <c r="A6963" s="517" t="s">
        <v>1203</v>
      </c>
      <c r="B6963" s="519">
        <v>1</v>
      </c>
      <c r="C6963" s="519">
        <v>19000</v>
      </c>
      <c r="D6963" s="519"/>
      <c r="E6963" s="519">
        <v>1</v>
      </c>
      <c r="F6963" s="519">
        <v>4000</v>
      </c>
      <c r="G6963" s="519">
        <v>60</v>
      </c>
      <c r="H6963" s="518"/>
      <c r="I6963" s="518"/>
      <c r="J6963" s="524"/>
      <c r="K6963" s="574"/>
    </row>
    <row r="6964" spans="1:11" x14ac:dyDescent="0.25">
      <c r="A6964" s="517" t="s">
        <v>1932</v>
      </c>
      <c r="B6964" s="519">
        <v>1</v>
      </c>
      <c r="C6964" s="519"/>
      <c r="D6964" s="519">
        <v>20000</v>
      </c>
      <c r="E6964" s="519"/>
      <c r="F6964" s="519"/>
      <c r="G6964" s="519"/>
      <c r="H6964" s="518"/>
      <c r="I6964" s="518"/>
      <c r="J6964" s="524" t="s">
        <v>2156</v>
      </c>
      <c r="K6964" s="574"/>
    </row>
    <row r="6965" spans="1:11" x14ac:dyDescent="0.25">
      <c r="A6965" s="517" t="s">
        <v>1441</v>
      </c>
      <c r="B6965" s="519">
        <v>1</v>
      </c>
      <c r="C6965" s="519"/>
      <c r="D6965" s="519">
        <v>20000</v>
      </c>
      <c r="E6965" s="519"/>
      <c r="F6965" s="519"/>
      <c r="G6965" s="519"/>
      <c r="H6965" s="518"/>
      <c r="I6965" s="518"/>
      <c r="J6965" s="524" t="s">
        <v>2156</v>
      </c>
      <c r="K6965" s="567"/>
    </row>
    <row r="6966" spans="1:11" x14ac:dyDescent="0.25">
      <c r="A6966" s="517" t="s">
        <v>1107</v>
      </c>
      <c r="B6966" s="519">
        <v>1</v>
      </c>
      <c r="C6966" s="519">
        <v>20000</v>
      </c>
      <c r="D6966" s="519"/>
      <c r="E6966" s="519"/>
      <c r="F6966" s="519"/>
      <c r="G6966" s="519"/>
      <c r="H6966" s="518"/>
      <c r="I6966" s="518"/>
      <c r="J6966" s="524" t="s">
        <v>2572</v>
      </c>
      <c r="K6966" s="567"/>
    </row>
    <row r="6967" spans="1:11" x14ac:dyDescent="0.25">
      <c r="A6967" s="517" t="s">
        <v>2109</v>
      </c>
      <c r="B6967" s="519">
        <v>1</v>
      </c>
      <c r="C6967" s="519">
        <v>15000</v>
      </c>
      <c r="D6967" s="519"/>
      <c r="E6967" s="519"/>
      <c r="F6967" s="519"/>
      <c r="G6967" s="519"/>
      <c r="H6967" s="518"/>
      <c r="I6967" s="518"/>
      <c r="J6967" s="524"/>
      <c r="K6967" s="567"/>
    </row>
    <row r="6968" spans="1:11" x14ac:dyDescent="0.25">
      <c r="A6968" s="517" t="s">
        <v>1434</v>
      </c>
      <c r="B6968" s="519">
        <v>1</v>
      </c>
      <c r="C6968" s="519">
        <v>18000</v>
      </c>
      <c r="D6968" s="519"/>
      <c r="E6968" s="519"/>
      <c r="F6968" s="519"/>
      <c r="G6968" s="519"/>
      <c r="H6968" s="518"/>
      <c r="I6968" s="518"/>
      <c r="J6968" s="524"/>
      <c r="K6968" s="567"/>
    </row>
    <row r="6969" spans="1:11" x14ac:dyDescent="0.25">
      <c r="A6969" s="517" t="s">
        <v>1123</v>
      </c>
      <c r="B6969" s="519">
        <v>1</v>
      </c>
      <c r="C6969" s="519">
        <v>13000</v>
      </c>
      <c r="D6969" s="519"/>
      <c r="E6969" s="519">
        <v>1</v>
      </c>
      <c r="F6969" s="519">
        <v>4000</v>
      </c>
      <c r="G6969" s="519">
        <v>60</v>
      </c>
      <c r="H6969" s="518"/>
      <c r="I6969" s="518"/>
      <c r="J6969" s="524"/>
      <c r="K6969" s="567"/>
    </row>
    <row r="6970" spans="1:11" x14ac:dyDescent="0.25">
      <c r="A6970" s="517" t="s">
        <v>1343</v>
      </c>
      <c r="B6970" s="519">
        <v>1</v>
      </c>
      <c r="C6970" s="519"/>
      <c r="D6970" s="519">
        <v>20000</v>
      </c>
      <c r="E6970" s="519"/>
      <c r="F6970" s="519"/>
      <c r="G6970" s="519"/>
      <c r="H6970" s="518"/>
      <c r="I6970" s="518"/>
      <c r="J6970" s="524" t="s">
        <v>1157</v>
      </c>
      <c r="K6970" s="567"/>
    </row>
    <row r="6971" spans="1:11" x14ac:dyDescent="0.25">
      <c r="A6971" s="517" t="s">
        <v>1343</v>
      </c>
      <c r="B6971" s="519">
        <v>1</v>
      </c>
      <c r="C6971" s="519">
        <v>13800</v>
      </c>
      <c r="D6971" s="519"/>
      <c r="E6971" s="519">
        <v>1</v>
      </c>
      <c r="F6971" s="519">
        <v>5000</v>
      </c>
      <c r="G6971" s="519">
        <v>70</v>
      </c>
      <c r="H6971" s="518"/>
      <c r="I6971" s="518"/>
      <c r="J6971" s="524"/>
      <c r="K6971" s="567"/>
    </row>
    <row r="6972" spans="1:11" x14ac:dyDescent="0.25">
      <c r="A6972" s="517" t="s">
        <v>2086</v>
      </c>
      <c r="B6972" s="519">
        <v>1</v>
      </c>
      <c r="C6972" s="519"/>
      <c r="D6972" s="519">
        <v>28500</v>
      </c>
      <c r="E6972" s="519"/>
      <c r="F6972" s="519"/>
      <c r="G6972" s="519"/>
      <c r="H6972" s="518"/>
      <c r="I6972" s="518"/>
      <c r="J6972" s="524" t="s">
        <v>1157</v>
      </c>
      <c r="K6972" s="567"/>
    </row>
    <row r="6973" spans="1:11" x14ac:dyDescent="0.25">
      <c r="A6973" s="53" t="s">
        <v>2048</v>
      </c>
      <c r="B6973" s="198">
        <v>27</v>
      </c>
      <c r="C6973" s="198">
        <v>285300</v>
      </c>
      <c r="D6973" s="198">
        <v>293500</v>
      </c>
      <c r="E6973" s="198">
        <v>12</v>
      </c>
      <c r="F6973" s="198">
        <v>12</v>
      </c>
      <c r="G6973" s="198">
        <v>52000</v>
      </c>
      <c r="H6973" s="198">
        <v>2</v>
      </c>
      <c r="I6973" s="198"/>
      <c r="J6973" s="198">
        <v>15200</v>
      </c>
    </row>
    <row r="6974" spans="1:11" x14ac:dyDescent="0.25">
      <c r="A6974" s="492"/>
      <c r="B6974" s="365"/>
      <c r="C6974" s="365"/>
    </row>
    <row r="6975" spans="1:11" x14ac:dyDescent="0.25">
      <c r="B6975" s="365"/>
      <c r="C6975" s="365"/>
    </row>
    <row r="6976" spans="1:11" x14ac:dyDescent="0.25">
      <c r="B6976" s="493"/>
      <c r="C6976" s="493"/>
    </row>
    <row r="6977" spans="1:11" x14ac:dyDescent="0.25">
      <c r="G6977" s="577" t="s">
        <v>2278</v>
      </c>
    </row>
    <row r="6981" spans="1:11" x14ac:dyDescent="0.25">
      <c r="A6981" s="2204" t="s">
        <v>2574</v>
      </c>
      <c r="B6981" s="2204"/>
      <c r="C6981" s="2204"/>
      <c r="D6981" s="2204"/>
      <c r="E6981" s="2204"/>
      <c r="F6981" s="2204"/>
      <c r="G6981" s="2204"/>
      <c r="H6981" s="2204"/>
      <c r="I6981" s="2204"/>
      <c r="J6981" s="2204"/>
    </row>
    <row r="6982" spans="1:11" ht="30" x14ac:dyDescent="0.25">
      <c r="A6982" s="198" t="s">
        <v>14</v>
      </c>
      <c r="B6982" s="198" t="s">
        <v>5</v>
      </c>
      <c r="C6982" s="198" t="s">
        <v>10</v>
      </c>
      <c r="D6982" s="198" t="s">
        <v>11</v>
      </c>
      <c r="E6982" s="198" t="s">
        <v>753</v>
      </c>
      <c r="F6982" s="198" t="s">
        <v>27</v>
      </c>
      <c r="G6982" s="198" t="s">
        <v>2013</v>
      </c>
      <c r="H6982" s="140" t="s">
        <v>33</v>
      </c>
      <c r="I6982" s="140" t="s">
        <v>2016</v>
      </c>
      <c r="J6982" s="524" t="s">
        <v>32</v>
      </c>
      <c r="K6982" s="567"/>
    </row>
    <row r="6983" spans="1:11" x14ac:dyDescent="0.25">
      <c r="A6983" s="517" t="s">
        <v>2037</v>
      </c>
      <c r="B6983" s="519">
        <v>1</v>
      </c>
      <c r="C6983" s="519">
        <v>25500</v>
      </c>
      <c r="D6983" s="519"/>
      <c r="E6983" s="519"/>
      <c r="F6983" s="519"/>
      <c r="G6983" s="519"/>
      <c r="H6983" s="518"/>
      <c r="I6983" s="518"/>
      <c r="J6983" s="524" t="s">
        <v>2575</v>
      </c>
      <c r="K6983" s="574"/>
    </row>
    <row r="6984" spans="1:11" x14ac:dyDescent="0.25">
      <c r="A6984" s="517" t="s">
        <v>2576</v>
      </c>
      <c r="B6984" s="519">
        <v>1</v>
      </c>
      <c r="C6984" s="519">
        <v>25500</v>
      </c>
      <c r="D6984" s="519"/>
      <c r="E6984" s="519"/>
      <c r="F6984" s="519"/>
      <c r="G6984" s="519"/>
      <c r="H6984" s="518"/>
      <c r="I6984" s="518"/>
      <c r="J6984" s="524" t="s">
        <v>2575</v>
      </c>
      <c r="K6984" s="574"/>
    </row>
    <row r="6985" spans="1:11" x14ac:dyDescent="0.25">
      <c r="A6985" s="517" t="s">
        <v>2407</v>
      </c>
      <c r="B6985" s="519">
        <v>1</v>
      </c>
      <c r="C6985" s="519">
        <v>12900</v>
      </c>
      <c r="D6985" s="519"/>
      <c r="E6985" s="519">
        <v>1</v>
      </c>
      <c r="F6985" s="519">
        <v>5000</v>
      </c>
      <c r="G6985" s="519">
        <v>70</v>
      </c>
      <c r="H6985" s="518">
        <v>1</v>
      </c>
      <c r="I6985" s="518">
        <v>80</v>
      </c>
      <c r="J6985" s="524" t="s">
        <v>2271</v>
      </c>
      <c r="K6985" s="574"/>
    </row>
    <row r="6986" spans="1:11" x14ac:dyDescent="0.25">
      <c r="A6986" s="517" t="s">
        <v>2577</v>
      </c>
      <c r="B6986" s="519">
        <v>1</v>
      </c>
      <c r="C6986" s="519"/>
      <c r="D6986" s="519">
        <v>17900</v>
      </c>
      <c r="E6986" s="519"/>
      <c r="F6986" s="519"/>
      <c r="G6986" s="519"/>
      <c r="H6986" s="518"/>
      <c r="I6986" s="518"/>
      <c r="J6986" s="524" t="s">
        <v>2578</v>
      </c>
      <c r="K6986" s="574"/>
    </row>
    <row r="6987" spans="1:11" x14ac:dyDescent="0.25">
      <c r="A6987" s="517" t="s">
        <v>1424</v>
      </c>
      <c r="B6987" s="519">
        <v>1</v>
      </c>
      <c r="C6987" s="519">
        <v>32000</v>
      </c>
      <c r="D6987" s="519"/>
      <c r="E6987" s="519"/>
      <c r="F6987" s="519"/>
      <c r="G6987" s="519"/>
      <c r="H6987" s="518">
        <v>2</v>
      </c>
      <c r="I6987" s="518">
        <v>100</v>
      </c>
      <c r="J6987" s="524" t="s">
        <v>2579</v>
      </c>
      <c r="K6987" s="574"/>
    </row>
    <row r="6988" spans="1:11" x14ac:dyDescent="0.25">
      <c r="A6988" s="517" t="s">
        <v>1424</v>
      </c>
      <c r="B6988" s="519">
        <v>1</v>
      </c>
      <c r="C6988" s="519">
        <v>27000</v>
      </c>
      <c r="D6988" s="519"/>
      <c r="E6988" s="519">
        <v>1</v>
      </c>
      <c r="F6988" s="519">
        <v>5000</v>
      </c>
      <c r="G6988" s="519">
        <v>70</v>
      </c>
      <c r="H6988" s="518">
        <v>3</v>
      </c>
      <c r="I6988" s="518">
        <v>75</v>
      </c>
      <c r="J6988" s="524" t="s">
        <v>2580</v>
      </c>
      <c r="K6988" s="574"/>
    </row>
    <row r="6989" spans="1:11" x14ac:dyDescent="0.25">
      <c r="A6989" s="517" t="s">
        <v>2160</v>
      </c>
      <c r="B6989" s="519">
        <v>1</v>
      </c>
      <c r="C6989" s="519">
        <v>30000</v>
      </c>
      <c r="D6989" s="519"/>
      <c r="E6989" s="519"/>
      <c r="F6989" s="519"/>
      <c r="G6989" s="519"/>
      <c r="H6989" s="518"/>
      <c r="I6989" s="518"/>
      <c r="J6989" s="524"/>
      <c r="K6989" s="574"/>
    </row>
    <row r="6990" spans="1:11" x14ac:dyDescent="0.25">
      <c r="A6990" s="517" t="s">
        <v>1487</v>
      </c>
      <c r="B6990" s="519">
        <v>1</v>
      </c>
      <c r="C6990" s="519"/>
      <c r="D6990" s="519">
        <v>49000</v>
      </c>
      <c r="E6990" s="519"/>
      <c r="F6990" s="519"/>
      <c r="G6990" s="519"/>
      <c r="H6990" s="518"/>
      <c r="I6990" s="518"/>
      <c r="J6990" s="524" t="s">
        <v>2280</v>
      </c>
      <c r="K6990" s="574"/>
    </row>
    <row r="6991" spans="1:11" x14ac:dyDescent="0.25">
      <c r="A6991" s="517" t="s">
        <v>1194</v>
      </c>
      <c r="B6991" s="519">
        <v>1</v>
      </c>
      <c r="C6991" s="519">
        <v>19500</v>
      </c>
      <c r="D6991" s="519"/>
      <c r="E6991" s="519">
        <v>1</v>
      </c>
      <c r="F6991" s="519">
        <v>6000</v>
      </c>
      <c r="G6991" s="519">
        <v>100</v>
      </c>
      <c r="H6991" s="518"/>
      <c r="I6991" s="518"/>
      <c r="J6991" s="524"/>
      <c r="K6991" s="574"/>
    </row>
    <row r="6992" spans="1:11" x14ac:dyDescent="0.25">
      <c r="A6992" s="517" t="s">
        <v>1195</v>
      </c>
      <c r="B6992" s="519">
        <v>1</v>
      </c>
      <c r="C6992" s="519">
        <v>45000</v>
      </c>
      <c r="D6992" s="519"/>
      <c r="E6992" s="519">
        <v>1</v>
      </c>
      <c r="F6992" s="519">
        <v>5000</v>
      </c>
      <c r="G6992" s="519">
        <v>70</v>
      </c>
      <c r="H6992" s="518"/>
      <c r="I6992" s="518"/>
      <c r="J6992" s="524"/>
      <c r="K6992" s="574"/>
    </row>
    <row r="6993" spans="1:11" x14ac:dyDescent="0.25">
      <c r="A6993" s="517" t="s">
        <v>1343</v>
      </c>
      <c r="B6993" s="519">
        <v>1</v>
      </c>
      <c r="C6993" s="519">
        <v>13800</v>
      </c>
      <c r="D6993" s="519"/>
      <c r="E6993" s="519">
        <v>1</v>
      </c>
      <c r="F6993" s="519">
        <v>5000</v>
      </c>
      <c r="G6993" s="519">
        <v>70</v>
      </c>
      <c r="H6993" s="518"/>
      <c r="I6993" s="518"/>
      <c r="J6993" s="524"/>
      <c r="K6993" s="574"/>
    </row>
    <row r="6994" spans="1:11" x14ac:dyDescent="0.25">
      <c r="A6994" s="517" t="s">
        <v>1424</v>
      </c>
      <c r="B6994" s="519">
        <v>1</v>
      </c>
      <c r="C6994" s="519"/>
      <c r="D6994" s="519">
        <v>32000</v>
      </c>
      <c r="E6994" s="519"/>
      <c r="F6994" s="519"/>
      <c r="G6994" s="519"/>
      <c r="H6994" s="518"/>
      <c r="I6994" s="518"/>
      <c r="J6994" s="524" t="s">
        <v>1157</v>
      </c>
      <c r="K6994" s="574"/>
    </row>
    <row r="6995" spans="1:11" x14ac:dyDescent="0.25">
      <c r="A6995" s="517" t="s">
        <v>1556</v>
      </c>
      <c r="B6995" s="519">
        <v>1</v>
      </c>
      <c r="C6995" s="519">
        <v>24600</v>
      </c>
      <c r="D6995" s="519"/>
      <c r="E6995" s="519"/>
      <c r="F6995" s="519"/>
      <c r="G6995" s="519"/>
      <c r="H6995" s="518"/>
      <c r="I6995" s="518"/>
      <c r="J6995" s="524"/>
      <c r="K6995" s="574"/>
    </row>
    <row r="6996" spans="1:11" x14ac:dyDescent="0.25">
      <c r="A6996" s="517" t="s">
        <v>1724</v>
      </c>
      <c r="B6996" s="519">
        <v>1</v>
      </c>
      <c r="C6996" s="519">
        <v>13800</v>
      </c>
      <c r="D6996" s="519"/>
      <c r="E6996" s="519"/>
      <c r="F6996" s="519"/>
      <c r="G6996" s="519"/>
      <c r="H6996" s="518"/>
      <c r="I6996" s="518"/>
      <c r="J6996" s="524"/>
      <c r="K6996" s="574"/>
    </row>
    <row r="6997" spans="1:11" x14ac:dyDescent="0.25">
      <c r="A6997" s="517" t="s">
        <v>2020</v>
      </c>
      <c r="B6997" s="519">
        <v>1</v>
      </c>
      <c r="C6997" s="519">
        <v>16000</v>
      </c>
      <c r="D6997" s="519"/>
      <c r="E6997" s="519"/>
      <c r="F6997" s="519"/>
      <c r="G6997" s="519"/>
      <c r="H6997" s="518"/>
      <c r="I6997" s="518"/>
      <c r="J6997" s="524"/>
      <c r="K6997" s="574"/>
    </row>
    <row r="6998" spans="1:11" x14ac:dyDescent="0.25">
      <c r="A6998" s="517" t="s">
        <v>1343</v>
      </c>
      <c r="B6998" s="519">
        <v>1</v>
      </c>
      <c r="C6998" s="519">
        <v>18800</v>
      </c>
      <c r="D6998" s="519"/>
      <c r="E6998" s="519"/>
      <c r="F6998" s="519"/>
      <c r="G6998" s="519"/>
      <c r="H6998" s="518"/>
      <c r="I6998" s="518"/>
      <c r="J6998" s="524"/>
      <c r="K6998" s="574"/>
    </row>
    <row r="6999" spans="1:11" x14ac:dyDescent="0.25">
      <c r="A6999" s="517" t="s">
        <v>1292</v>
      </c>
      <c r="B6999" s="519">
        <v>1</v>
      </c>
      <c r="C6999" s="519">
        <v>24000</v>
      </c>
      <c r="D6999" s="519"/>
      <c r="E6999" s="519"/>
      <c r="F6999" s="519"/>
      <c r="G6999" s="519"/>
      <c r="H6999" s="518"/>
      <c r="I6999" s="518"/>
      <c r="J6999" s="524"/>
      <c r="K6999" s="574"/>
    </row>
    <row r="7000" spans="1:11" x14ac:dyDescent="0.25">
      <c r="A7000" s="517" t="s">
        <v>1195</v>
      </c>
      <c r="B7000" s="519">
        <v>1</v>
      </c>
      <c r="C7000" s="519"/>
      <c r="D7000" s="519">
        <v>50000</v>
      </c>
      <c r="E7000" s="519"/>
      <c r="F7000" s="519"/>
      <c r="G7000" s="519"/>
      <c r="H7000" s="518"/>
      <c r="I7000" s="518"/>
      <c r="J7000" s="524" t="s">
        <v>1157</v>
      </c>
      <c r="K7000" s="567"/>
    </row>
    <row r="7001" spans="1:11" x14ac:dyDescent="0.25">
      <c r="A7001" s="517" t="s">
        <v>1447</v>
      </c>
      <c r="B7001" s="519">
        <v>1</v>
      </c>
      <c r="C7001" s="519"/>
      <c r="D7001" s="519">
        <v>13800</v>
      </c>
      <c r="E7001" s="519"/>
      <c r="F7001" s="519"/>
      <c r="G7001" s="519"/>
      <c r="H7001" s="518"/>
      <c r="I7001" s="518"/>
      <c r="J7001" s="524" t="s">
        <v>1157</v>
      </c>
      <c r="K7001" s="567"/>
    </row>
    <row r="7002" spans="1:11" x14ac:dyDescent="0.25">
      <c r="A7002" s="517" t="s">
        <v>2162</v>
      </c>
      <c r="B7002" s="519">
        <v>1</v>
      </c>
      <c r="C7002" s="519">
        <v>18000</v>
      </c>
      <c r="D7002" s="519"/>
      <c r="E7002" s="519">
        <v>1</v>
      </c>
      <c r="F7002" s="519">
        <v>3000</v>
      </c>
      <c r="G7002" s="519">
        <v>45</v>
      </c>
      <c r="H7002" s="518"/>
      <c r="I7002" s="518"/>
      <c r="J7002" s="524" t="s">
        <v>2378</v>
      </c>
      <c r="K7002" s="567"/>
    </row>
    <row r="7003" spans="1:11" x14ac:dyDescent="0.25">
      <c r="A7003" s="517" t="s">
        <v>2206</v>
      </c>
      <c r="B7003" s="519">
        <v>1</v>
      </c>
      <c r="C7003" s="519">
        <v>20000</v>
      </c>
      <c r="D7003" s="519"/>
      <c r="E7003" s="519"/>
      <c r="F7003" s="519"/>
      <c r="G7003" s="519"/>
      <c r="H7003" s="518"/>
      <c r="I7003" s="518"/>
      <c r="J7003" s="524"/>
      <c r="K7003" s="567"/>
    </row>
    <row r="7004" spans="1:11" x14ac:dyDescent="0.25">
      <c r="A7004" s="517" t="s">
        <v>1447</v>
      </c>
      <c r="B7004" s="519">
        <v>1</v>
      </c>
      <c r="C7004" s="519"/>
      <c r="D7004" s="519">
        <v>9800</v>
      </c>
      <c r="E7004" s="519">
        <v>1</v>
      </c>
      <c r="F7004" s="519">
        <v>4000</v>
      </c>
      <c r="G7004" s="519">
        <v>60</v>
      </c>
      <c r="H7004" s="518"/>
      <c r="I7004" s="518"/>
      <c r="J7004" s="524" t="s">
        <v>1157</v>
      </c>
      <c r="K7004" s="567"/>
    </row>
    <row r="7005" spans="1:11" x14ac:dyDescent="0.25">
      <c r="A7005" s="517" t="s">
        <v>2410</v>
      </c>
      <c r="B7005" s="519">
        <v>1</v>
      </c>
      <c r="C7005" s="519">
        <v>12000</v>
      </c>
      <c r="D7005" s="519"/>
      <c r="E7005" s="519">
        <v>1</v>
      </c>
      <c r="F7005" s="519">
        <v>3000</v>
      </c>
      <c r="G7005" s="519">
        <v>50</v>
      </c>
      <c r="H7005" s="518"/>
      <c r="I7005" s="518"/>
      <c r="J7005" s="524"/>
      <c r="K7005" s="567"/>
    </row>
    <row r="7006" spans="1:11" x14ac:dyDescent="0.25">
      <c r="A7006" s="517" t="s">
        <v>2581</v>
      </c>
      <c r="B7006" s="519">
        <v>1</v>
      </c>
      <c r="C7006" s="519"/>
      <c r="D7006" s="519">
        <v>450</v>
      </c>
      <c r="E7006" s="519"/>
      <c r="F7006" s="519"/>
      <c r="G7006" s="519"/>
      <c r="H7006" s="518"/>
      <c r="I7006" s="518"/>
      <c r="J7006" s="524" t="s">
        <v>1157</v>
      </c>
      <c r="K7006" s="567"/>
    </row>
    <row r="7007" spans="1:11" x14ac:dyDescent="0.25">
      <c r="A7007" s="517"/>
      <c r="B7007" s="519"/>
      <c r="C7007" s="519"/>
      <c r="D7007" s="519"/>
      <c r="E7007" s="519"/>
      <c r="F7007" s="519"/>
      <c r="G7007" s="519"/>
      <c r="H7007" s="518"/>
      <c r="I7007" s="518"/>
      <c r="J7007" s="524"/>
      <c r="K7007" s="567"/>
    </row>
    <row r="7008" spans="1:11" x14ac:dyDescent="0.25">
      <c r="A7008" s="53" t="s">
        <v>2048</v>
      </c>
      <c r="B7008" s="198">
        <v>24</v>
      </c>
      <c r="C7008" s="198">
        <v>378400</v>
      </c>
      <c r="D7008" s="198">
        <v>172950</v>
      </c>
      <c r="E7008" s="198">
        <v>8</v>
      </c>
      <c r="F7008" s="198">
        <v>36000</v>
      </c>
      <c r="G7008" s="198"/>
      <c r="H7008" s="198">
        <v>6</v>
      </c>
      <c r="I7008" s="198"/>
      <c r="J7008" s="198">
        <v>33000</v>
      </c>
    </row>
    <row r="7009" spans="1:10" x14ac:dyDescent="0.25">
      <c r="A7009" s="492"/>
      <c r="B7009" s="365"/>
      <c r="C7009" s="365"/>
    </row>
    <row r="7010" spans="1:10" x14ac:dyDescent="0.25">
      <c r="B7010" s="365"/>
      <c r="C7010" s="365"/>
    </row>
    <row r="7011" spans="1:10" x14ac:dyDescent="0.25">
      <c r="B7011" s="493"/>
      <c r="C7011" s="493"/>
    </row>
    <row r="7012" spans="1:10" x14ac:dyDescent="0.25">
      <c r="G7012" s="578" t="s">
        <v>2278</v>
      </c>
    </row>
    <row r="7018" spans="1:10" x14ac:dyDescent="0.25">
      <c r="A7018" s="2204" t="s">
        <v>2582</v>
      </c>
      <c r="B7018" s="2204"/>
      <c r="C7018" s="2204"/>
      <c r="D7018" s="2204"/>
      <c r="E7018" s="2204"/>
      <c r="F7018" s="2204"/>
      <c r="G7018" s="2204"/>
      <c r="H7018" s="2204"/>
      <c r="I7018" s="2204"/>
      <c r="J7018" s="2204"/>
    </row>
    <row r="7019" spans="1:10" ht="30" x14ac:dyDescent="0.25">
      <c r="A7019" s="198" t="s">
        <v>14</v>
      </c>
      <c r="B7019" s="198" t="s">
        <v>5</v>
      </c>
      <c r="C7019" s="198" t="s">
        <v>10</v>
      </c>
      <c r="D7019" s="198" t="s">
        <v>11</v>
      </c>
      <c r="E7019" s="198" t="s">
        <v>753</v>
      </c>
      <c r="F7019" s="198" t="s">
        <v>27</v>
      </c>
      <c r="G7019" s="198" t="s">
        <v>2013</v>
      </c>
      <c r="H7019" s="140" t="s">
        <v>33</v>
      </c>
      <c r="I7019" s="140" t="s">
        <v>2016</v>
      </c>
      <c r="J7019" s="524" t="s">
        <v>32</v>
      </c>
    </row>
    <row r="7020" spans="1:10" x14ac:dyDescent="0.25">
      <c r="A7020" s="517" t="s">
        <v>2583</v>
      </c>
      <c r="B7020" s="519">
        <v>1</v>
      </c>
      <c r="C7020" s="519">
        <v>18600</v>
      </c>
      <c r="D7020" s="519"/>
      <c r="E7020" s="519">
        <v>1</v>
      </c>
      <c r="F7020" s="519">
        <v>6000</v>
      </c>
      <c r="G7020" s="519">
        <v>100</v>
      </c>
      <c r="H7020" s="518"/>
      <c r="I7020" s="518"/>
      <c r="J7020" s="524"/>
    </row>
    <row r="7021" spans="1:10" x14ac:dyDescent="0.25">
      <c r="A7021" s="517" t="s">
        <v>1526</v>
      </c>
      <c r="B7021" s="519">
        <v>1</v>
      </c>
      <c r="C7021" s="519">
        <v>16000</v>
      </c>
      <c r="D7021" s="519"/>
      <c r="E7021" s="519">
        <v>1</v>
      </c>
      <c r="F7021" s="519">
        <v>4000</v>
      </c>
      <c r="G7021" s="519">
        <v>60</v>
      </c>
      <c r="H7021" s="518"/>
      <c r="I7021" s="518"/>
      <c r="J7021" s="524"/>
    </row>
    <row r="7022" spans="1:10" x14ac:dyDescent="0.25">
      <c r="A7022" s="517" t="s">
        <v>1268</v>
      </c>
      <c r="B7022" s="519">
        <v>1</v>
      </c>
      <c r="C7022" s="519"/>
      <c r="D7022" s="519">
        <v>27000</v>
      </c>
      <c r="E7022" s="519"/>
      <c r="F7022" s="519"/>
      <c r="G7022" s="519"/>
      <c r="H7022" s="518"/>
      <c r="I7022" s="518"/>
      <c r="J7022" s="524" t="s">
        <v>2585</v>
      </c>
    </row>
    <row r="7023" spans="1:10" x14ac:dyDescent="0.25">
      <c r="A7023" s="517" t="s">
        <v>2584</v>
      </c>
      <c r="B7023" s="519">
        <v>1</v>
      </c>
      <c r="C7023" s="519">
        <v>25000</v>
      </c>
      <c r="D7023" s="519"/>
      <c r="E7023" s="519"/>
      <c r="F7023" s="519"/>
      <c r="G7023" s="519"/>
      <c r="H7023" s="518"/>
      <c r="I7023" s="518"/>
      <c r="J7023" s="524" t="s">
        <v>2586</v>
      </c>
    </row>
    <row r="7024" spans="1:10" x14ac:dyDescent="0.25">
      <c r="A7024" s="517" t="s">
        <v>1989</v>
      </c>
      <c r="B7024" s="519">
        <v>1</v>
      </c>
      <c r="C7024" s="519">
        <v>38000</v>
      </c>
      <c r="D7024" s="519"/>
      <c r="E7024" s="519">
        <v>1</v>
      </c>
      <c r="F7024" s="519">
        <v>6000</v>
      </c>
      <c r="G7024" s="519">
        <v>100</v>
      </c>
      <c r="H7024" s="518"/>
      <c r="I7024" s="518"/>
      <c r="J7024" s="524"/>
    </row>
    <row r="7025" spans="1:10" x14ac:dyDescent="0.25">
      <c r="A7025" s="517" t="s">
        <v>2587</v>
      </c>
      <c r="B7025" s="519">
        <v>1</v>
      </c>
      <c r="C7025" s="519">
        <v>32000</v>
      </c>
      <c r="D7025" s="519"/>
      <c r="E7025" s="519">
        <v>1</v>
      </c>
      <c r="F7025" s="519">
        <v>6000</v>
      </c>
      <c r="G7025" s="519">
        <v>100</v>
      </c>
      <c r="H7025" s="518">
        <v>1</v>
      </c>
      <c r="I7025" s="518">
        <v>75</v>
      </c>
      <c r="J7025" s="524">
        <v>5000</v>
      </c>
    </row>
    <row r="7026" spans="1:10" x14ac:dyDescent="0.25">
      <c r="A7026" s="517" t="s">
        <v>2588</v>
      </c>
      <c r="B7026" s="519">
        <v>1</v>
      </c>
      <c r="C7026" s="519">
        <v>12000</v>
      </c>
      <c r="D7026" s="519"/>
      <c r="E7026" s="519">
        <v>1</v>
      </c>
      <c r="F7026" s="519">
        <v>4000</v>
      </c>
      <c r="G7026" s="519">
        <v>60</v>
      </c>
      <c r="H7026" s="518">
        <v>3</v>
      </c>
      <c r="I7026" s="518">
        <v>70</v>
      </c>
      <c r="J7026" s="524">
        <v>15000</v>
      </c>
    </row>
    <row r="7027" spans="1:10" x14ac:dyDescent="0.25">
      <c r="A7027" s="517" t="s">
        <v>2589</v>
      </c>
      <c r="B7027" s="519">
        <v>1</v>
      </c>
      <c r="C7027" s="519">
        <v>13800</v>
      </c>
      <c r="D7027" s="519"/>
      <c r="E7027" s="519">
        <v>1</v>
      </c>
      <c r="F7027" s="519">
        <v>5000</v>
      </c>
      <c r="G7027" s="519">
        <v>70</v>
      </c>
      <c r="H7027" s="518"/>
      <c r="I7027" s="518"/>
      <c r="J7027" s="524"/>
    </row>
    <row r="7028" spans="1:10" x14ac:dyDescent="0.25">
      <c r="A7028" s="517" t="s">
        <v>2590</v>
      </c>
      <c r="B7028" s="519">
        <v>1</v>
      </c>
      <c r="C7028" s="519">
        <v>62000</v>
      </c>
      <c r="D7028" s="519"/>
      <c r="E7028" s="519">
        <v>1</v>
      </c>
      <c r="F7028" s="519">
        <v>6000</v>
      </c>
      <c r="G7028" s="519">
        <v>85</v>
      </c>
      <c r="H7028" s="518"/>
      <c r="I7028" s="518"/>
      <c r="J7028" s="524"/>
    </row>
    <row r="7029" spans="1:10" x14ac:dyDescent="0.25">
      <c r="A7029" s="517" t="s">
        <v>785</v>
      </c>
      <c r="B7029" s="519">
        <v>1</v>
      </c>
      <c r="C7029" s="519">
        <v>20000</v>
      </c>
      <c r="D7029" s="519"/>
      <c r="E7029" s="519">
        <v>1</v>
      </c>
      <c r="F7029" s="519">
        <v>4000</v>
      </c>
      <c r="G7029" s="519">
        <v>60</v>
      </c>
      <c r="H7029" s="518"/>
      <c r="I7029" s="518"/>
      <c r="J7029" s="524"/>
    </row>
    <row r="7030" spans="1:10" x14ac:dyDescent="0.25">
      <c r="A7030" s="517"/>
      <c r="B7030" s="519"/>
      <c r="C7030" s="519">
        <v>1600</v>
      </c>
      <c r="D7030" s="519"/>
      <c r="E7030" s="519"/>
      <c r="F7030" s="519"/>
      <c r="G7030" s="519"/>
      <c r="H7030" s="518" t="s">
        <v>109</v>
      </c>
      <c r="I7030" s="518"/>
      <c r="J7030" s="524">
        <v>3500</v>
      </c>
    </row>
    <row r="7031" spans="1:10" x14ac:dyDescent="0.25">
      <c r="A7031" s="517" t="s">
        <v>123</v>
      </c>
      <c r="B7031" s="519">
        <v>1</v>
      </c>
      <c r="C7031" s="519">
        <v>10800</v>
      </c>
      <c r="D7031" s="519"/>
      <c r="E7031" s="519">
        <v>1</v>
      </c>
      <c r="F7031" s="519">
        <v>4000</v>
      </c>
      <c r="G7031" s="519">
        <v>60</v>
      </c>
      <c r="H7031" s="518"/>
      <c r="I7031" s="518"/>
      <c r="J7031" s="524"/>
    </row>
    <row r="7032" spans="1:10" x14ac:dyDescent="0.25">
      <c r="A7032" s="517" t="s">
        <v>2591</v>
      </c>
      <c r="B7032" s="519">
        <v>1</v>
      </c>
      <c r="C7032" s="519">
        <v>14000</v>
      </c>
      <c r="D7032" s="519"/>
      <c r="E7032" s="519"/>
      <c r="F7032" s="519"/>
      <c r="G7032" s="519"/>
      <c r="H7032" s="518"/>
      <c r="I7032" s="518"/>
      <c r="J7032" s="524"/>
    </row>
    <row r="7033" spans="1:10" x14ac:dyDescent="0.25">
      <c r="A7033" s="517" t="s">
        <v>2584</v>
      </c>
      <c r="B7033" s="519">
        <v>1</v>
      </c>
      <c r="C7033" s="519">
        <v>18600</v>
      </c>
      <c r="D7033" s="519"/>
      <c r="E7033" s="519">
        <v>1</v>
      </c>
      <c r="F7033" s="519">
        <v>6000</v>
      </c>
      <c r="G7033" s="519">
        <v>90</v>
      </c>
      <c r="H7033" s="518"/>
      <c r="I7033" s="518"/>
      <c r="J7033" s="524"/>
    </row>
    <row r="7034" spans="1:10" x14ac:dyDescent="0.25">
      <c r="A7034" s="517" t="s">
        <v>2592</v>
      </c>
      <c r="B7034" s="519">
        <v>1</v>
      </c>
      <c r="C7034" s="519">
        <v>78000</v>
      </c>
      <c r="D7034" s="519"/>
      <c r="E7034" s="519">
        <v>1</v>
      </c>
      <c r="F7034" s="519">
        <v>6000</v>
      </c>
      <c r="G7034" s="519">
        <v>100</v>
      </c>
      <c r="H7034" s="518"/>
      <c r="I7034" s="518"/>
      <c r="J7034" s="524"/>
    </row>
    <row r="7035" spans="1:10" x14ac:dyDescent="0.25">
      <c r="A7035" s="517" t="s">
        <v>107</v>
      </c>
      <c r="B7035" s="519">
        <v>1</v>
      </c>
      <c r="C7035" s="519"/>
      <c r="D7035" s="519">
        <v>9800</v>
      </c>
      <c r="E7035" s="519">
        <v>1</v>
      </c>
      <c r="F7035" s="519">
        <v>4000</v>
      </c>
      <c r="G7035" s="519">
        <v>60</v>
      </c>
      <c r="H7035" s="518"/>
      <c r="I7035" s="518"/>
      <c r="J7035" s="524" t="s">
        <v>767</v>
      </c>
    </row>
    <row r="7036" spans="1:10" x14ac:dyDescent="0.25">
      <c r="A7036" s="517" t="s">
        <v>1995</v>
      </c>
      <c r="B7036" s="519">
        <v>1</v>
      </c>
      <c r="C7036" s="519">
        <v>12000</v>
      </c>
      <c r="D7036" s="519"/>
      <c r="E7036" s="519">
        <v>1</v>
      </c>
      <c r="F7036" s="519">
        <v>4000</v>
      </c>
      <c r="G7036" s="519">
        <v>60</v>
      </c>
      <c r="H7036" s="518"/>
      <c r="I7036" s="518"/>
      <c r="J7036" s="524"/>
    </row>
    <row r="7037" spans="1:10" x14ac:dyDescent="0.25">
      <c r="A7037" s="517" t="s">
        <v>1832</v>
      </c>
      <c r="B7037" s="519">
        <v>1</v>
      </c>
      <c r="C7037" s="519">
        <v>32000</v>
      </c>
      <c r="D7037" s="519"/>
      <c r="E7037" s="519"/>
      <c r="F7037" s="519"/>
      <c r="G7037" s="519"/>
      <c r="H7037" s="518"/>
      <c r="I7037" s="518"/>
      <c r="J7037" s="524"/>
    </row>
    <row r="7038" spans="1:10" x14ac:dyDescent="0.25">
      <c r="A7038" s="517"/>
      <c r="B7038" s="519">
        <f>SUM(B7020:B7037)</f>
        <v>17</v>
      </c>
      <c r="C7038" s="519">
        <f>SUM(C7020:C7037)</f>
        <v>404400</v>
      </c>
      <c r="D7038" s="519">
        <f>SUM(D7020:D7037)</f>
        <v>36800</v>
      </c>
      <c r="E7038" s="519">
        <f>SUM(E7020:E7037)</f>
        <v>13</v>
      </c>
      <c r="F7038" s="519">
        <f>SUM(F7020:F7037)</f>
        <v>65000</v>
      </c>
      <c r="G7038" s="519"/>
      <c r="H7038" s="518"/>
      <c r="I7038" s="518"/>
      <c r="J7038" s="524">
        <f>SUM(J7020:J7037)</f>
        <v>23500</v>
      </c>
    </row>
    <row r="7039" spans="1:10" x14ac:dyDescent="0.25">
      <c r="A7039" s="492"/>
      <c r="B7039" s="365"/>
      <c r="C7039" s="365"/>
    </row>
    <row r="7040" spans="1:10" x14ac:dyDescent="0.25">
      <c r="B7040" s="365"/>
      <c r="C7040" s="365"/>
    </row>
    <row r="7041" spans="1:10" x14ac:dyDescent="0.25">
      <c r="B7041" s="493"/>
      <c r="C7041" s="493"/>
    </row>
    <row r="7042" spans="1:10" x14ac:dyDescent="0.25">
      <c r="G7042" s="579" t="s">
        <v>2235</v>
      </c>
    </row>
    <row r="7046" spans="1:10" x14ac:dyDescent="0.25">
      <c r="A7046" s="2204" t="s">
        <v>2603</v>
      </c>
      <c r="B7046" s="2204"/>
      <c r="C7046" s="2204"/>
      <c r="D7046" s="2204"/>
      <c r="E7046" s="2204"/>
      <c r="F7046" s="2204"/>
      <c r="G7046" s="2204"/>
      <c r="H7046" s="2204"/>
      <c r="I7046" s="2204"/>
      <c r="J7046" s="2204"/>
    </row>
    <row r="7047" spans="1:10" ht="30" x14ac:dyDescent="0.25">
      <c r="A7047" s="198" t="s">
        <v>14</v>
      </c>
      <c r="B7047" s="198" t="s">
        <v>5</v>
      </c>
      <c r="C7047" s="198" t="s">
        <v>10</v>
      </c>
      <c r="D7047" s="198" t="s">
        <v>11</v>
      </c>
      <c r="E7047" s="198" t="s">
        <v>753</v>
      </c>
      <c r="F7047" s="198" t="s">
        <v>27</v>
      </c>
      <c r="G7047" s="198" t="s">
        <v>2013</v>
      </c>
      <c r="H7047" s="140" t="s">
        <v>33</v>
      </c>
      <c r="I7047" s="140" t="s">
        <v>2016</v>
      </c>
      <c r="J7047" s="524" t="s">
        <v>32</v>
      </c>
    </row>
    <row r="7048" spans="1:10" x14ac:dyDescent="0.25">
      <c r="A7048" s="517" t="s">
        <v>785</v>
      </c>
      <c r="B7048" s="519">
        <v>1</v>
      </c>
      <c r="C7048" s="519">
        <v>20000</v>
      </c>
      <c r="D7048" s="519"/>
      <c r="E7048" s="519">
        <v>1</v>
      </c>
      <c r="F7048" s="519">
        <v>4000</v>
      </c>
      <c r="G7048" s="519">
        <v>60</v>
      </c>
      <c r="H7048" s="518"/>
      <c r="I7048" s="518"/>
      <c r="J7048" s="524"/>
    </row>
    <row r="7049" spans="1:10" x14ac:dyDescent="0.25">
      <c r="A7049" s="517" t="s">
        <v>467</v>
      </c>
      <c r="B7049" s="519">
        <v>1</v>
      </c>
      <c r="C7049" s="519">
        <v>12000</v>
      </c>
      <c r="D7049" s="519"/>
      <c r="E7049" s="519">
        <v>1</v>
      </c>
      <c r="F7049" s="519">
        <v>4000</v>
      </c>
      <c r="G7049" s="519">
        <v>60</v>
      </c>
      <c r="H7049" s="518">
        <v>2</v>
      </c>
      <c r="I7049" s="518">
        <v>75</v>
      </c>
      <c r="J7049" s="524">
        <v>10000</v>
      </c>
    </row>
    <row r="7050" spans="1:10" x14ac:dyDescent="0.25">
      <c r="A7050" s="517" t="s">
        <v>2589</v>
      </c>
      <c r="B7050" s="519">
        <v>1</v>
      </c>
      <c r="C7050" s="519">
        <v>13800</v>
      </c>
      <c r="D7050" s="519"/>
      <c r="E7050" s="519">
        <v>1</v>
      </c>
      <c r="F7050" s="519">
        <v>5000</v>
      </c>
      <c r="G7050" s="519">
        <v>75</v>
      </c>
      <c r="H7050" s="518">
        <v>2</v>
      </c>
      <c r="I7050" s="518" t="s">
        <v>2602</v>
      </c>
      <c r="J7050" s="524">
        <v>12000</v>
      </c>
    </row>
    <row r="7051" spans="1:10" x14ac:dyDescent="0.25">
      <c r="A7051" s="517" t="s">
        <v>2593</v>
      </c>
      <c r="B7051" s="519">
        <v>1</v>
      </c>
      <c r="C7051" s="519">
        <v>13800</v>
      </c>
      <c r="D7051" s="519"/>
      <c r="E7051" s="519">
        <v>1</v>
      </c>
      <c r="F7051" s="519">
        <v>5000</v>
      </c>
      <c r="G7051" s="519">
        <v>70</v>
      </c>
      <c r="H7051" s="518">
        <v>1</v>
      </c>
      <c r="I7051" s="518">
        <v>60</v>
      </c>
      <c r="J7051" s="524">
        <v>4000</v>
      </c>
    </row>
    <row r="7052" spans="1:10" x14ac:dyDescent="0.25">
      <c r="A7052" s="517" t="s">
        <v>1996</v>
      </c>
      <c r="B7052" s="519">
        <v>1</v>
      </c>
      <c r="C7052" s="519"/>
      <c r="D7052" s="519">
        <v>25000</v>
      </c>
      <c r="E7052" s="519"/>
      <c r="F7052" s="519"/>
      <c r="G7052" s="519"/>
      <c r="H7052" s="518"/>
      <c r="I7052" s="518"/>
      <c r="J7052" s="524" t="s">
        <v>2280</v>
      </c>
    </row>
    <row r="7053" spans="1:10" x14ac:dyDescent="0.25">
      <c r="A7053" s="517" t="s">
        <v>2594</v>
      </c>
      <c r="B7053" s="519">
        <v>1</v>
      </c>
      <c r="C7053" s="519">
        <v>16000</v>
      </c>
      <c r="D7053" s="519"/>
      <c r="E7053" s="519"/>
      <c r="F7053" s="519"/>
      <c r="G7053" s="519"/>
      <c r="H7053" s="518" t="s">
        <v>633</v>
      </c>
      <c r="I7053" s="518"/>
      <c r="J7053" s="524">
        <v>2100</v>
      </c>
    </row>
    <row r="7054" spans="1:10" x14ac:dyDescent="0.25">
      <c r="A7054" s="517" t="s">
        <v>2594</v>
      </c>
      <c r="B7054" s="519">
        <v>1</v>
      </c>
      <c r="C7054" s="519">
        <v>11000</v>
      </c>
      <c r="D7054" s="519"/>
      <c r="E7054" s="519">
        <v>1</v>
      </c>
      <c r="F7054" s="519">
        <v>5000</v>
      </c>
      <c r="G7054" s="519">
        <v>74</v>
      </c>
      <c r="H7054" s="518"/>
      <c r="I7054" s="518"/>
      <c r="J7054" s="524"/>
    </row>
    <row r="7055" spans="1:10" x14ac:dyDescent="0.25">
      <c r="A7055" s="517" t="s">
        <v>1541</v>
      </c>
      <c r="B7055" s="519">
        <v>2</v>
      </c>
      <c r="C7055" s="519">
        <v>112000</v>
      </c>
      <c r="D7055" s="519"/>
      <c r="E7055" s="519"/>
      <c r="F7055" s="519"/>
      <c r="G7055" s="519"/>
      <c r="H7055" s="518"/>
      <c r="I7055" s="518"/>
      <c r="J7055" s="524" t="s">
        <v>2595</v>
      </c>
    </row>
    <row r="7056" spans="1:10" x14ac:dyDescent="0.25">
      <c r="A7056" s="517" t="s">
        <v>2596</v>
      </c>
      <c r="B7056" s="519">
        <v>1</v>
      </c>
      <c r="C7056" s="519">
        <v>15000</v>
      </c>
      <c r="D7056" s="519"/>
      <c r="E7056" s="519"/>
      <c r="F7056" s="519"/>
      <c r="G7056" s="519"/>
      <c r="H7056" s="518"/>
      <c r="I7056" s="518"/>
      <c r="J7056" s="524"/>
    </row>
    <row r="7057" spans="1:10" x14ac:dyDescent="0.25">
      <c r="A7057" s="517" t="s">
        <v>2597</v>
      </c>
      <c r="B7057" s="519">
        <v>1</v>
      </c>
      <c r="C7057" s="519"/>
      <c r="D7057" s="519">
        <v>38000</v>
      </c>
      <c r="E7057" s="519"/>
      <c r="F7057" s="519"/>
      <c r="G7057" s="519"/>
      <c r="H7057" s="518"/>
      <c r="I7057" s="518"/>
      <c r="J7057" s="524" t="s">
        <v>767</v>
      </c>
    </row>
    <row r="7058" spans="1:10" x14ac:dyDescent="0.25">
      <c r="A7058" s="517" t="s">
        <v>1950</v>
      </c>
      <c r="B7058" s="519">
        <v>1</v>
      </c>
      <c r="C7058" s="519"/>
      <c r="D7058" s="519">
        <v>20000</v>
      </c>
      <c r="E7058" s="519"/>
      <c r="F7058" s="519"/>
      <c r="G7058" s="519"/>
      <c r="H7058" s="518"/>
      <c r="I7058" s="518"/>
      <c r="J7058" s="524" t="s">
        <v>767</v>
      </c>
    </row>
    <row r="7059" spans="1:10" x14ac:dyDescent="0.25">
      <c r="A7059" s="517" t="s">
        <v>2598</v>
      </c>
      <c r="B7059" s="519">
        <v>1</v>
      </c>
      <c r="C7059" s="519">
        <v>25000</v>
      </c>
      <c r="D7059" s="519"/>
      <c r="E7059" s="519">
        <v>1</v>
      </c>
      <c r="F7059" s="519">
        <v>5000</v>
      </c>
      <c r="G7059" s="519">
        <v>70</v>
      </c>
      <c r="H7059" s="518"/>
      <c r="I7059" s="518"/>
      <c r="J7059" s="524"/>
    </row>
    <row r="7060" spans="1:10" x14ac:dyDescent="0.25">
      <c r="A7060" s="517" t="s">
        <v>217</v>
      </c>
      <c r="B7060" s="519">
        <v>1</v>
      </c>
      <c r="C7060" s="519">
        <v>24000</v>
      </c>
      <c r="D7060" s="519"/>
      <c r="E7060" s="519">
        <v>1</v>
      </c>
      <c r="F7060" s="519">
        <v>6000</v>
      </c>
      <c r="G7060" s="519">
        <v>100</v>
      </c>
      <c r="H7060" s="518"/>
      <c r="I7060" s="518"/>
      <c r="J7060" s="524"/>
    </row>
    <row r="7061" spans="1:10" x14ac:dyDescent="0.25">
      <c r="A7061" s="517" t="s">
        <v>1950</v>
      </c>
      <c r="B7061" s="519">
        <v>1</v>
      </c>
      <c r="C7061" s="519"/>
      <c r="D7061" s="519">
        <v>20000</v>
      </c>
      <c r="E7061" s="519"/>
      <c r="F7061" s="519"/>
      <c r="G7061" s="519"/>
      <c r="H7061" s="518"/>
      <c r="I7061" s="518"/>
      <c r="J7061" s="524" t="s">
        <v>2599</v>
      </c>
    </row>
    <row r="7062" spans="1:10" x14ac:dyDescent="0.25">
      <c r="A7062" s="517" t="s">
        <v>2600</v>
      </c>
      <c r="B7062" s="519">
        <v>1</v>
      </c>
      <c r="C7062" s="519">
        <v>12000</v>
      </c>
      <c r="D7062" s="519"/>
      <c r="E7062" s="519">
        <v>1</v>
      </c>
      <c r="F7062" s="519">
        <v>4000</v>
      </c>
      <c r="G7062" s="519">
        <v>60</v>
      </c>
      <c r="H7062" s="518"/>
      <c r="I7062" s="518"/>
      <c r="J7062" s="524"/>
    </row>
    <row r="7063" spans="1:10" x14ac:dyDescent="0.25">
      <c r="A7063" s="517" t="s">
        <v>2601</v>
      </c>
      <c r="B7063" s="519">
        <v>1</v>
      </c>
      <c r="C7063" s="519"/>
      <c r="D7063" s="519">
        <v>38000</v>
      </c>
      <c r="E7063" s="519"/>
      <c r="F7063" s="519"/>
      <c r="G7063" s="519"/>
      <c r="H7063" s="518"/>
      <c r="I7063" s="518"/>
      <c r="J7063" s="524" t="s">
        <v>767</v>
      </c>
    </row>
    <row r="7064" spans="1:10" x14ac:dyDescent="0.25">
      <c r="A7064" s="517" t="s">
        <v>1897</v>
      </c>
      <c r="B7064" s="519">
        <v>1</v>
      </c>
      <c r="C7064" s="519">
        <v>12000</v>
      </c>
      <c r="D7064" s="519"/>
      <c r="E7064" s="519">
        <v>1</v>
      </c>
      <c r="F7064" s="519">
        <v>4000</v>
      </c>
      <c r="G7064" s="519">
        <v>60</v>
      </c>
      <c r="H7064" s="518"/>
      <c r="I7064" s="518"/>
      <c r="J7064" s="524"/>
    </row>
    <row r="7065" spans="1:10" x14ac:dyDescent="0.25">
      <c r="A7065" s="517"/>
      <c r="B7065" s="519"/>
      <c r="C7065" s="519"/>
      <c r="D7065" s="519"/>
      <c r="E7065" s="519"/>
      <c r="F7065" s="519"/>
      <c r="G7065" s="519"/>
      <c r="H7065" s="518"/>
      <c r="I7065" s="518"/>
      <c r="J7065" s="524"/>
    </row>
    <row r="7066" spans="1:10" x14ac:dyDescent="0.25">
      <c r="A7066" s="517"/>
      <c r="B7066" s="519">
        <f>SUM(B7048:B7065)</f>
        <v>18</v>
      </c>
      <c r="C7066" s="519">
        <f>SUM(C7048:C7065)</f>
        <v>286600</v>
      </c>
      <c r="D7066" s="519">
        <f>SUM(D7048:D7065)</f>
        <v>141000</v>
      </c>
      <c r="E7066" s="519">
        <f>SUM(E7048:E7065)</f>
        <v>9</v>
      </c>
      <c r="F7066" s="519">
        <f>SUM(F7048:F7065)</f>
        <v>42000</v>
      </c>
      <c r="G7066" s="519"/>
      <c r="H7066" s="518"/>
      <c r="I7066" s="518"/>
      <c r="J7066" s="524">
        <f>SUM(J7048:J7065)</f>
        <v>28100</v>
      </c>
    </row>
    <row r="7067" spans="1:10" x14ac:dyDescent="0.25">
      <c r="A7067" s="492"/>
      <c r="B7067" s="365"/>
      <c r="C7067" s="365"/>
    </row>
    <row r="7068" spans="1:10" x14ac:dyDescent="0.25">
      <c r="B7068" s="365"/>
      <c r="C7068" s="365"/>
    </row>
    <row r="7069" spans="1:10" x14ac:dyDescent="0.25">
      <c r="B7069" s="493"/>
      <c r="C7069" s="493"/>
    </row>
    <row r="7070" spans="1:10" x14ac:dyDescent="0.25">
      <c r="G7070" s="579" t="s">
        <v>2235</v>
      </c>
    </row>
    <row r="7075" spans="1:10" x14ac:dyDescent="0.25">
      <c r="A7075" s="2204" t="s">
        <v>2604</v>
      </c>
      <c r="B7075" s="2204"/>
      <c r="C7075" s="2204"/>
      <c r="D7075" s="2204"/>
      <c r="E7075" s="2204"/>
      <c r="F7075" s="2204"/>
      <c r="G7075" s="2204"/>
      <c r="H7075" s="2204"/>
      <c r="I7075" s="2204"/>
      <c r="J7075" s="2204"/>
    </row>
    <row r="7076" spans="1:10" ht="30" x14ac:dyDescent="0.25">
      <c r="A7076" s="198" t="s">
        <v>14</v>
      </c>
      <c r="B7076" s="198" t="s">
        <v>5</v>
      </c>
      <c r="C7076" s="198" t="s">
        <v>10</v>
      </c>
      <c r="D7076" s="198" t="s">
        <v>11</v>
      </c>
      <c r="E7076" s="198" t="s">
        <v>753</v>
      </c>
      <c r="F7076" s="198" t="s">
        <v>27</v>
      </c>
      <c r="G7076" s="198" t="s">
        <v>2013</v>
      </c>
      <c r="H7076" s="140" t="s">
        <v>33</v>
      </c>
      <c r="I7076" s="140" t="s">
        <v>2016</v>
      </c>
      <c r="J7076" s="524" t="s">
        <v>32</v>
      </c>
    </row>
    <row r="7077" spans="1:10" x14ac:dyDescent="0.25">
      <c r="A7077" s="517" t="s">
        <v>2605</v>
      </c>
      <c r="B7077" s="519">
        <v>1</v>
      </c>
      <c r="C7077" s="519"/>
      <c r="D7077" s="519">
        <v>51000</v>
      </c>
      <c r="E7077" s="519"/>
      <c r="F7077" s="519"/>
      <c r="G7077" s="519"/>
      <c r="H7077" s="518"/>
      <c r="I7077" s="518"/>
      <c r="J7077" s="524" t="s">
        <v>2606</v>
      </c>
    </row>
    <row r="7078" spans="1:10" x14ac:dyDescent="0.25">
      <c r="A7078" s="517" t="s">
        <v>2607</v>
      </c>
      <c r="B7078" s="519">
        <v>1</v>
      </c>
      <c r="C7078" s="519">
        <v>19000</v>
      </c>
      <c r="D7078" s="519"/>
      <c r="E7078" s="519">
        <v>1</v>
      </c>
      <c r="F7078" s="519">
        <v>4000</v>
      </c>
      <c r="G7078" s="519">
        <v>60</v>
      </c>
      <c r="H7078" s="518"/>
      <c r="I7078" s="518"/>
      <c r="J7078" s="524"/>
    </row>
    <row r="7079" spans="1:10" x14ac:dyDescent="0.25">
      <c r="A7079" s="517" t="s">
        <v>2608</v>
      </c>
      <c r="B7079" s="519">
        <v>1</v>
      </c>
      <c r="C7079" s="519">
        <v>12500</v>
      </c>
      <c r="D7079" s="519"/>
      <c r="E7079" s="519">
        <v>1</v>
      </c>
      <c r="F7079" s="519">
        <v>4000</v>
      </c>
      <c r="G7079" s="519">
        <v>60</v>
      </c>
      <c r="H7079" s="518"/>
      <c r="I7079" s="518"/>
      <c r="J7079" s="524"/>
    </row>
    <row r="7080" spans="1:10" x14ac:dyDescent="0.25">
      <c r="A7080" s="517" t="s">
        <v>2607</v>
      </c>
      <c r="B7080" s="519">
        <v>1</v>
      </c>
      <c r="C7080" s="519"/>
      <c r="D7080" s="519">
        <v>19000</v>
      </c>
      <c r="E7080" s="519">
        <v>1</v>
      </c>
      <c r="F7080" s="519">
        <v>4000</v>
      </c>
      <c r="G7080" s="519">
        <v>60</v>
      </c>
      <c r="H7080" s="518"/>
      <c r="I7080" s="518"/>
      <c r="J7080" s="524" t="s">
        <v>1822</v>
      </c>
    </row>
    <row r="7081" spans="1:10" x14ac:dyDescent="0.25">
      <c r="A7081" s="517" t="s">
        <v>1871</v>
      </c>
      <c r="B7081" s="519">
        <v>2</v>
      </c>
      <c r="C7081" s="519">
        <v>58000</v>
      </c>
      <c r="D7081" s="519"/>
      <c r="E7081" s="519">
        <v>2</v>
      </c>
      <c r="F7081" s="519">
        <v>12000</v>
      </c>
      <c r="G7081" s="519" t="s">
        <v>2312</v>
      </c>
      <c r="H7081" s="518"/>
      <c r="I7081" s="518"/>
      <c r="J7081" s="524" t="s">
        <v>2609</v>
      </c>
    </row>
    <row r="7082" spans="1:10" x14ac:dyDescent="0.25">
      <c r="A7082" s="517" t="s">
        <v>2601</v>
      </c>
      <c r="B7082" s="519">
        <v>1</v>
      </c>
      <c r="C7082" s="519">
        <v>32000</v>
      </c>
      <c r="D7082" s="519"/>
      <c r="E7082" s="519">
        <v>1</v>
      </c>
      <c r="F7082" s="519">
        <v>6000</v>
      </c>
      <c r="G7082" s="519">
        <v>95</v>
      </c>
      <c r="H7082" s="518"/>
      <c r="I7082" s="518"/>
      <c r="J7082" s="524" t="s">
        <v>2609</v>
      </c>
    </row>
    <row r="7083" spans="1:10" x14ac:dyDescent="0.25">
      <c r="A7083" s="517" t="s">
        <v>2610</v>
      </c>
      <c r="B7083" s="519">
        <v>1</v>
      </c>
      <c r="C7083" s="519">
        <v>12500</v>
      </c>
      <c r="D7083" s="519"/>
      <c r="E7083" s="519">
        <v>1</v>
      </c>
      <c r="F7083" s="519">
        <v>5000</v>
      </c>
      <c r="G7083" s="519">
        <v>75</v>
      </c>
      <c r="H7083" s="518"/>
      <c r="I7083" s="518"/>
      <c r="J7083" s="524"/>
    </row>
    <row r="7084" spans="1:10" x14ac:dyDescent="0.25">
      <c r="A7084" s="517" t="s">
        <v>1826</v>
      </c>
      <c r="B7084" s="519">
        <v>1</v>
      </c>
      <c r="C7084" s="519">
        <v>12500</v>
      </c>
      <c r="D7084" s="519"/>
      <c r="E7084" s="519">
        <v>1</v>
      </c>
      <c r="F7084" s="519">
        <v>4000</v>
      </c>
      <c r="G7084" s="519">
        <v>60</v>
      </c>
      <c r="H7084" s="518" t="s">
        <v>633</v>
      </c>
      <c r="I7084" s="518"/>
      <c r="J7084" s="524">
        <v>2100</v>
      </c>
    </row>
    <row r="7085" spans="1:10" x14ac:dyDescent="0.25">
      <c r="A7085" s="517" t="s">
        <v>1996</v>
      </c>
      <c r="B7085" s="519">
        <v>1</v>
      </c>
      <c r="C7085" s="519">
        <v>25000</v>
      </c>
      <c r="D7085" s="519"/>
      <c r="E7085" s="519"/>
      <c r="F7085" s="519"/>
      <c r="G7085" s="519"/>
      <c r="H7085" s="518"/>
      <c r="I7085" s="518"/>
      <c r="J7085" s="524"/>
    </row>
    <row r="7086" spans="1:10" x14ac:dyDescent="0.25">
      <c r="A7086" s="517" t="s">
        <v>1541</v>
      </c>
      <c r="B7086" s="519">
        <v>2</v>
      </c>
      <c r="C7086" s="519">
        <v>86000</v>
      </c>
      <c r="D7086" s="519"/>
      <c r="E7086" s="519">
        <v>2</v>
      </c>
      <c r="F7086" s="519">
        <v>30000</v>
      </c>
      <c r="G7086" s="519">
        <v>225</v>
      </c>
      <c r="H7086" s="518"/>
      <c r="I7086" s="518"/>
      <c r="J7086" s="524"/>
    </row>
    <row r="7087" spans="1:10" x14ac:dyDescent="0.25">
      <c r="A7087" s="517" t="s">
        <v>2611</v>
      </c>
      <c r="B7087" s="519">
        <v>1</v>
      </c>
      <c r="C7087" s="519"/>
      <c r="D7087" s="519">
        <v>50000</v>
      </c>
      <c r="E7087" s="519"/>
      <c r="F7087" s="519"/>
      <c r="G7087" s="519"/>
      <c r="H7087" s="518"/>
      <c r="I7087" s="518"/>
      <c r="J7087" s="524" t="s">
        <v>1822</v>
      </c>
    </row>
    <row r="7088" spans="1:10" x14ac:dyDescent="0.25">
      <c r="A7088" s="517" t="s">
        <v>2612</v>
      </c>
      <c r="B7088" s="519">
        <v>1</v>
      </c>
      <c r="C7088" s="519">
        <v>22000</v>
      </c>
      <c r="D7088" s="519"/>
      <c r="E7088" s="519">
        <v>1</v>
      </c>
      <c r="F7088" s="519">
        <v>2000</v>
      </c>
      <c r="G7088" s="519">
        <v>42</v>
      </c>
      <c r="H7088" s="518"/>
      <c r="I7088" s="518"/>
      <c r="J7088" s="524"/>
    </row>
    <row r="7089" spans="1:10" x14ac:dyDescent="0.25">
      <c r="A7089" s="517" t="s">
        <v>171</v>
      </c>
      <c r="B7089" s="519">
        <v>1</v>
      </c>
      <c r="C7089" s="519">
        <v>11000</v>
      </c>
      <c r="D7089" s="519"/>
      <c r="E7089" s="519">
        <v>1</v>
      </c>
      <c r="F7089" s="519">
        <v>4000</v>
      </c>
      <c r="G7089" s="519">
        <v>60</v>
      </c>
      <c r="H7089" s="518"/>
      <c r="I7089" s="518"/>
      <c r="J7089" s="524"/>
    </row>
    <row r="7090" spans="1:10" x14ac:dyDescent="0.25">
      <c r="A7090" s="517" t="s">
        <v>1881</v>
      </c>
      <c r="B7090" s="519">
        <v>1</v>
      </c>
      <c r="C7090" s="519"/>
      <c r="D7090" s="519">
        <v>20000</v>
      </c>
      <c r="E7090" s="519"/>
      <c r="F7090" s="519"/>
      <c r="G7090" s="519"/>
      <c r="H7090" s="518"/>
      <c r="I7090" s="518"/>
      <c r="J7090" s="524" t="s">
        <v>1822</v>
      </c>
    </row>
    <row r="7091" spans="1:10" x14ac:dyDescent="0.25">
      <c r="A7091" s="517" t="s">
        <v>2607</v>
      </c>
      <c r="B7091" s="519">
        <v>1</v>
      </c>
      <c r="C7091" s="519"/>
      <c r="D7091" s="519">
        <v>19000</v>
      </c>
      <c r="E7091" s="519">
        <v>1</v>
      </c>
      <c r="F7091" s="519">
        <v>4000</v>
      </c>
      <c r="G7091" s="519">
        <v>60</v>
      </c>
      <c r="H7091" s="518"/>
      <c r="I7091" s="518"/>
      <c r="J7091" s="524" t="s">
        <v>2613</v>
      </c>
    </row>
    <row r="7092" spans="1:10" x14ac:dyDescent="0.25">
      <c r="A7092" s="517" t="s">
        <v>1995</v>
      </c>
      <c r="B7092" s="519">
        <v>1</v>
      </c>
      <c r="C7092" s="519"/>
      <c r="D7092" s="519">
        <v>12100</v>
      </c>
      <c r="E7092" s="519">
        <v>1</v>
      </c>
      <c r="F7092" s="519">
        <v>4000</v>
      </c>
      <c r="G7092" s="519">
        <v>60</v>
      </c>
      <c r="H7092" s="518"/>
      <c r="I7092" s="518"/>
      <c r="J7092" s="524" t="s">
        <v>2613</v>
      </c>
    </row>
    <row r="7093" spans="1:10" x14ac:dyDescent="0.25">
      <c r="A7093" s="517" t="s">
        <v>2589</v>
      </c>
      <c r="B7093" s="519">
        <v>1</v>
      </c>
      <c r="C7093" s="519">
        <v>13800</v>
      </c>
      <c r="D7093" s="519"/>
      <c r="E7093" s="519">
        <v>1</v>
      </c>
      <c r="F7093" s="519">
        <v>5000</v>
      </c>
      <c r="G7093" s="519">
        <v>75</v>
      </c>
      <c r="H7093" s="518">
        <v>1</v>
      </c>
      <c r="I7093" s="518">
        <v>70</v>
      </c>
      <c r="J7093" s="524">
        <v>5000</v>
      </c>
    </row>
    <row r="7094" spans="1:10" x14ac:dyDescent="0.25">
      <c r="A7094" s="517" t="s">
        <v>1881</v>
      </c>
      <c r="B7094" s="519">
        <v>1</v>
      </c>
      <c r="C7094" s="519">
        <v>14800</v>
      </c>
      <c r="D7094" s="519"/>
      <c r="E7094" s="519">
        <v>1</v>
      </c>
      <c r="F7094" s="519">
        <v>4000</v>
      </c>
      <c r="G7094" s="519">
        <v>60</v>
      </c>
      <c r="H7094" s="518">
        <v>1</v>
      </c>
      <c r="I7094" s="518">
        <v>60</v>
      </c>
      <c r="J7094" s="524">
        <v>4000</v>
      </c>
    </row>
    <row r="7095" spans="1:10" x14ac:dyDescent="0.25">
      <c r="A7095" s="517" t="s">
        <v>1995</v>
      </c>
      <c r="B7095" s="519">
        <v>1</v>
      </c>
      <c r="C7095" s="519">
        <v>12100</v>
      </c>
      <c r="D7095" s="519"/>
      <c r="E7095" s="519">
        <v>1</v>
      </c>
      <c r="F7095" s="519">
        <v>4000</v>
      </c>
      <c r="G7095" s="519">
        <v>60</v>
      </c>
      <c r="H7095" s="518">
        <v>1</v>
      </c>
      <c r="I7095" s="518">
        <v>100</v>
      </c>
      <c r="J7095" s="524">
        <v>6000</v>
      </c>
    </row>
    <row r="7096" spans="1:10" x14ac:dyDescent="0.25">
      <c r="A7096" s="517"/>
      <c r="B7096" s="519"/>
      <c r="C7096" s="519"/>
      <c r="D7096" s="519"/>
      <c r="E7096" s="519"/>
      <c r="F7096" s="519"/>
      <c r="G7096" s="519"/>
      <c r="H7096" s="518">
        <v>1</v>
      </c>
      <c r="I7096" s="518">
        <v>45</v>
      </c>
      <c r="J7096" s="524">
        <v>3000</v>
      </c>
    </row>
    <row r="7097" spans="1:10" x14ac:dyDescent="0.25">
      <c r="A7097" s="517"/>
      <c r="B7097" s="519">
        <f>SUM(B7077:B7096)</f>
        <v>21</v>
      </c>
      <c r="C7097" s="519">
        <f>SUM(C7077:C7096)</f>
        <v>331200</v>
      </c>
      <c r="D7097" s="519">
        <f>SUM(D7077:D7096)</f>
        <v>171100</v>
      </c>
      <c r="E7097" s="519">
        <f>SUM(E7077:E7096)</f>
        <v>17</v>
      </c>
      <c r="F7097" s="519">
        <f>SUM(F7077:F7096)</f>
        <v>96000</v>
      </c>
      <c r="G7097" s="519"/>
      <c r="H7097" s="518">
        <f>SUM(H7077:H7096)</f>
        <v>4</v>
      </c>
      <c r="I7097" s="518"/>
      <c r="J7097" s="524">
        <f>SUM(J7077:J7096)</f>
        <v>20100</v>
      </c>
    </row>
    <row r="7098" spans="1:10" x14ac:dyDescent="0.25">
      <c r="A7098" s="492"/>
      <c r="B7098" s="365"/>
      <c r="C7098" s="365"/>
    </row>
    <row r="7099" spans="1:10" x14ac:dyDescent="0.25">
      <c r="B7099" s="365"/>
      <c r="C7099" s="365"/>
    </row>
    <row r="7100" spans="1:10" x14ac:dyDescent="0.25">
      <c r="B7100" s="493"/>
      <c r="C7100" s="493"/>
    </row>
    <row r="7101" spans="1:10" x14ac:dyDescent="0.25">
      <c r="G7101" s="579" t="s">
        <v>2235</v>
      </c>
    </row>
    <row r="7104" spans="1:10" x14ac:dyDescent="0.25">
      <c r="A7104" s="2204" t="s">
        <v>2614</v>
      </c>
      <c r="B7104" s="2204"/>
      <c r="C7104" s="2204"/>
      <c r="D7104" s="2204"/>
      <c r="E7104" s="2204"/>
      <c r="F7104" s="2204"/>
      <c r="G7104" s="2204"/>
      <c r="H7104" s="2204"/>
      <c r="I7104" s="2204"/>
      <c r="J7104" s="2204"/>
    </row>
    <row r="7105" spans="1:10" ht="30" x14ac:dyDescent="0.25">
      <c r="A7105" s="198" t="s">
        <v>14</v>
      </c>
      <c r="B7105" s="198" t="s">
        <v>5</v>
      </c>
      <c r="C7105" s="198" t="s">
        <v>10</v>
      </c>
      <c r="D7105" s="198" t="s">
        <v>11</v>
      </c>
      <c r="E7105" s="198" t="s">
        <v>753</v>
      </c>
      <c r="F7105" s="198" t="s">
        <v>27</v>
      </c>
      <c r="G7105" s="198" t="s">
        <v>2013</v>
      </c>
      <c r="H7105" s="140" t="s">
        <v>33</v>
      </c>
      <c r="I7105" s="140" t="s">
        <v>2016</v>
      </c>
      <c r="J7105" s="524" t="s">
        <v>32</v>
      </c>
    </row>
    <row r="7106" spans="1:10" x14ac:dyDescent="0.25">
      <c r="A7106" s="517" t="s">
        <v>609</v>
      </c>
      <c r="B7106" s="519">
        <v>1</v>
      </c>
      <c r="C7106" s="519">
        <v>13800</v>
      </c>
      <c r="D7106" s="519"/>
      <c r="E7106" s="519">
        <v>1</v>
      </c>
      <c r="F7106" s="519">
        <v>5000</v>
      </c>
      <c r="G7106" s="519"/>
      <c r="H7106" s="518">
        <v>1</v>
      </c>
      <c r="I7106" s="518">
        <v>60</v>
      </c>
      <c r="J7106" s="524" t="s">
        <v>2511</v>
      </c>
    </row>
    <row r="7107" spans="1:10" x14ac:dyDescent="0.25">
      <c r="A7107" s="517" t="s">
        <v>1248</v>
      </c>
      <c r="B7107" s="519">
        <v>2</v>
      </c>
      <c r="C7107" s="519">
        <v>102000</v>
      </c>
      <c r="D7107" s="519"/>
      <c r="E7107" s="519"/>
      <c r="F7107" s="519"/>
      <c r="G7107" s="519"/>
      <c r="H7107" s="518"/>
      <c r="I7107" s="518"/>
      <c r="J7107" s="524" t="s">
        <v>2615</v>
      </c>
    </row>
    <row r="7108" spans="1:10" x14ac:dyDescent="0.25">
      <c r="A7108" s="517" t="s">
        <v>2616</v>
      </c>
      <c r="B7108" s="519">
        <v>1</v>
      </c>
      <c r="C7108" s="519">
        <v>19000</v>
      </c>
      <c r="D7108" s="519"/>
      <c r="E7108" s="519">
        <v>1</v>
      </c>
      <c r="F7108" s="519">
        <v>4000</v>
      </c>
      <c r="G7108" s="519"/>
      <c r="H7108" s="518">
        <v>1</v>
      </c>
      <c r="I7108" s="518">
        <v>75</v>
      </c>
      <c r="J7108" s="524" t="s">
        <v>2631</v>
      </c>
    </row>
    <row r="7109" spans="1:10" x14ac:dyDescent="0.25">
      <c r="A7109" s="517" t="s">
        <v>2617</v>
      </c>
      <c r="B7109" s="519">
        <v>1</v>
      </c>
      <c r="C7109" s="519"/>
      <c r="D7109" s="519">
        <v>17900</v>
      </c>
      <c r="E7109" s="519"/>
      <c r="F7109" s="519"/>
      <c r="G7109" s="519"/>
      <c r="H7109" s="518">
        <v>1</v>
      </c>
      <c r="I7109" s="518">
        <v>45</v>
      </c>
      <c r="J7109" s="524" t="s">
        <v>2629</v>
      </c>
    </row>
    <row r="7110" spans="1:10" x14ac:dyDescent="0.25">
      <c r="A7110" s="517" t="s">
        <v>2618</v>
      </c>
      <c r="B7110" s="519">
        <v>1</v>
      </c>
      <c r="C7110" s="519"/>
      <c r="D7110" s="519">
        <v>40000</v>
      </c>
      <c r="E7110" s="519"/>
      <c r="F7110" s="519"/>
      <c r="G7110" s="519"/>
      <c r="H7110" s="518"/>
      <c r="I7110" s="518"/>
      <c r="J7110" s="524" t="s">
        <v>2619</v>
      </c>
    </row>
    <row r="7111" spans="1:10" x14ac:dyDescent="0.25">
      <c r="A7111" s="517" t="s">
        <v>454</v>
      </c>
      <c r="B7111" s="519">
        <v>1</v>
      </c>
      <c r="C7111" s="519"/>
      <c r="D7111" s="519"/>
      <c r="E7111" s="519"/>
      <c r="F7111" s="519"/>
      <c r="G7111" s="519"/>
      <c r="H7111" s="518"/>
      <c r="I7111" s="518"/>
      <c r="J7111" s="524" t="s">
        <v>2620</v>
      </c>
    </row>
    <row r="7112" spans="1:10" x14ac:dyDescent="0.25">
      <c r="A7112" s="517" t="s">
        <v>115</v>
      </c>
      <c r="B7112" s="519">
        <v>1</v>
      </c>
      <c r="C7112" s="519">
        <v>16000</v>
      </c>
      <c r="D7112" s="519"/>
      <c r="E7112" s="519"/>
      <c r="F7112" s="519"/>
      <c r="G7112" s="519"/>
      <c r="H7112" s="518">
        <v>1</v>
      </c>
      <c r="I7112" s="518">
        <v>40</v>
      </c>
      <c r="J7112" s="524" t="s">
        <v>2630</v>
      </c>
    </row>
    <row r="7113" spans="1:10" x14ac:dyDescent="0.25">
      <c r="A7113" s="517" t="s">
        <v>2621</v>
      </c>
      <c r="B7113" s="519">
        <v>1</v>
      </c>
      <c r="C7113" s="519">
        <v>29000</v>
      </c>
      <c r="D7113" s="519"/>
      <c r="E7113" s="519">
        <v>1</v>
      </c>
      <c r="F7113" s="519">
        <v>4000</v>
      </c>
      <c r="G7113" s="519"/>
      <c r="H7113" s="518">
        <v>1</v>
      </c>
      <c r="I7113" s="518">
        <v>45</v>
      </c>
      <c r="J7113" s="524" t="s">
        <v>2629</v>
      </c>
    </row>
    <row r="7114" spans="1:10" x14ac:dyDescent="0.25">
      <c r="A7114" s="517" t="s">
        <v>2622</v>
      </c>
      <c r="B7114" s="519">
        <v>1</v>
      </c>
      <c r="C7114" s="519">
        <v>38000</v>
      </c>
      <c r="D7114" s="519"/>
      <c r="E7114" s="519"/>
      <c r="F7114" s="519"/>
      <c r="G7114" s="519"/>
      <c r="H7114" s="518"/>
      <c r="I7114" s="518"/>
      <c r="J7114" s="524" t="s">
        <v>2623</v>
      </c>
    </row>
    <row r="7115" spans="1:10" x14ac:dyDescent="0.25">
      <c r="A7115" s="517" t="s">
        <v>2624</v>
      </c>
      <c r="B7115" s="519">
        <v>1</v>
      </c>
      <c r="C7115" s="519">
        <v>24600</v>
      </c>
      <c r="D7115" s="519"/>
      <c r="E7115" s="519"/>
      <c r="F7115" s="519"/>
      <c r="G7115" s="519"/>
      <c r="H7115" s="518">
        <v>1</v>
      </c>
      <c r="I7115" s="518">
        <v>95</v>
      </c>
      <c r="J7115" s="524" t="s">
        <v>2271</v>
      </c>
    </row>
    <row r="7116" spans="1:10" x14ac:dyDescent="0.25">
      <c r="A7116" s="517" t="s">
        <v>907</v>
      </c>
      <c r="B7116" s="519">
        <v>1</v>
      </c>
      <c r="C7116" s="519">
        <v>19000</v>
      </c>
      <c r="D7116" s="519"/>
      <c r="E7116" s="519">
        <v>1</v>
      </c>
      <c r="F7116" s="519">
        <v>3000</v>
      </c>
      <c r="G7116" s="519"/>
      <c r="H7116" s="518">
        <v>1</v>
      </c>
      <c r="I7116" s="518">
        <v>60</v>
      </c>
      <c r="J7116" s="524" t="s">
        <v>2544</v>
      </c>
    </row>
    <row r="7117" spans="1:10" x14ac:dyDescent="0.25">
      <c r="A7117" s="517" t="s">
        <v>2625</v>
      </c>
      <c r="B7117" s="519">
        <v>2</v>
      </c>
      <c r="C7117" s="519">
        <v>124000</v>
      </c>
      <c r="D7117" s="519"/>
      <c r="E7117" s="519"/>
      <c r="F7117" s="519"/>
      <c r="G7117" s="519"/>
      <c r="H7117" s="518"/>
      <c r="I7117" s="518"/>
      <c r="J7117" s="524" t="s">
        <v>2626</v>
      </c>
    </row>
    <row r="7118" spans="1:10" x14ac:dyDescent="0.25">
      <c r="A7118" s="517" t="s">
        <v>2473</v>
      </c>
      <c r="B7118" s="519">
        <v>1</v>
      </c>
      <c r="C7118" s="519">
        <v>38000</v>
      </c>
      <c r="D7118" s="519"/>
      <c r="E7118" s="519"/>
      <c r="F7118" s="519"/>
      <c r="G7118" s="519"/>
      <c r="H7118" s="518" t="s">
        <v>109</v>
      </c>
      <c r="I7118" s="518"/>
      <c r="J7118" s="524" t="s">
        <v>2382</v>
      </c>
    </row>
    <row r="7119" spans="1:10" x14ac:dyDescent="0.25">
      <c r="A7119" s="517" t="s">
        <v>503</v>
      </c>
      <c r="B7119" s="519">
        <v>1</v>
      </c>
      <c r="C7119" s="519">
        <v>10800</v>
      </c>
      <c r="D7119" s="519"/>
      <c r="E7119" s="519">
        <v>1</v>
      </c>
      <c r="F7119" s="519">
        <v>4000</v>
      </c>
      <c r="G7119" s="519"/>
      <c r="H7119" s="518"/>
      <c r="I7119" s="518"/>
      <c r="J7119" s="524" t="s">
        <v>1389</v>
      </c>
    </row>
    <row r="7120" spans="1:10" x14ac:dyDescent="0.25">
      <c r="A7120" s="517" t="s">
        <v>907</v>
      </c>
      <c r="B7120" s="519">
        <v>1</v>
      </c>
      <c r="C7120" s="519"/>
      <c r="D7120" s="519">
        <v>22000</v>
      </c>
      <c r="E7120" s="519"/>
      <c r="F7120" s="519"/>
      <c r="G7120" s="519"/>
      <c r="H7120" s="518"/>
      <c r="I7120" s="518"/>
      <c r="J7120" s="524" t="s">
        <v>883</v>
      </c>
    </row>
    <row r="7121" spans="1:10" x14ac:dyDescent="0.25">
      <c r="A7121" s="517" t="s">
        <v>1046</v>
      </c>
      <c r="B7121" s="519">
        <v>1</v>
      </c>
      <c r="C7121" s="519"/>
      <c r="D7121" s="519">
        <v>14000</v>
      </c>
      <c r="E7121" s="519"/>
      <c r="F7121" s="519"/>
      <c r="G7121" s="519"/>
      <c r="H7121" s="518"/>
      <c r="I7121" s="518"/>
      <c r="J7121" s="524" t="s">
        <v>883</v>
      </c>
    </row>
    <row r="7122" spans="1:10" x14ac:dyDescent="0.25">
      <c r="A7122" s="517" t="s">
        <v>2627</v>
      </c>
      <c r="B7122" s="519">
        <v>1</v>
      </c>
      <c r="C7122" s="519"/>
      <c r="D7122" s="519">
        <v>28000</v>
      </c>
      <c r="E7122" s="519"/>
      <c r="F7122" s="519"/>
      <c r="G7122" s="519"/>
      <c r="H7122" s="518"/>
      <c r="I7122" s="518"/>
      <c r="J7122" s="524" t="s">
        <v>1157</v>
      </c>
    </row>
    <row r="7123" spans="1:10" x14ac:dyDescent="0.25">
      <c r="A7123" s="517" t="s">
        <v>2628</v>
      </c>
      <c r="B7123" s="519">
        <v>1</v>
      </c>
      <c r="C7123" s="519">
        <v>38000</v>
      </c>
      <c r="D7123" s="519"/>
      <c r="E7123" s="519"/>
      <c r="F7123" s="519"/>
      <c r="G7123" s="519"/>
      <c r="H7123" s="518"/>
      <c r="I7123" s="518"/>
      <c r="J7123" s="524"/>
    </row>
    <row r="7124" spans="1:10" x14ac:dyDescent="0.25">
      <c r="A7124" s="517" t="s">
        <v>177</v>
      </c>
      <c r="B7124" s="519">
        <v>1</v>
      </c>
      <c r="C7124" s="519"/>
      <c r="D7124" s="519">
        <v>20000</v>
      </c>
      <c r="E7124" s="519">
        <v>1</v>
      </c>
      <c r="F7124" s="519">
        <v>4000</v>
      </c>
      <c r="G7124" s="519"/>
      <c r="H7124" s="518"/>
      <c r="I7124" s="518"/>
      <c r="J7124" s="524" t="s">
        <v>883</v>
      </c>
    </row>
    <row r="7125" spans="1:10" x14ac:dyDescent="0.25">
      <c r="A7125" s="517" t="s">
        <v>279</v>
      </c>
      <c r="B7125" s="519">
        <v>1</v>
      </c>
      <c r="C7125" s="519">
        <v>32000</v>
      </c>
      <c r="D7125" s="519"/>
      <c r="E7125" s="519"/>
      <c r="F7125" s="519"/>
      <c r="G7125" s="519"/>
      <c r="H7125" s="518"/>
      <c r="I7125" s="518"/>
      <c r="J7125" s="524"/>
    </row>
    <row r="7126" spans="1:10" x14ac:dyDescent="0.25">
      <c r="A7126" s="517" t="s">
        <v>846</v>
      </c>
      <c r="B7126" s="519">
        <v>2</v>
      </c>
      <c r="C7126" s="519"/>
      <c r="D7126" s="519">
        <v>116000</v>
      </c>
      <c r="E7126" s="519"/>
      <c r="F7126" s="519"/>
      <c r="G7126" s="519"/>
      <c r="H7126" s="518"/>
      <c r="I7126" s="518"/>
      <c r="J7126" s="524" t="s">
        <v>883</v>
      </c>
    </row>
    <row r="7127" spans="1:10" x14ac:dyDescent="0.25">
      <c r="A7127" s="517" t="s">
        <v>861</v>
      </c>
      <c r="B7127" s="519">
        <v>1</v>
      </c>
      <c r="C7127" s="519">
        <v>25000</v>
      </c>
      <c r="D7127" s="519"/>
      <c r="E7127" s="519">
        <v>1</v>
      </c>
      <c r="F7127" s="519">
        <v>5000</v>
      </c>
      <c r="G7127" s="519"/>
      <c r="H7127" s="518"/>
      <c r="I7127" s="518"/>
      <c r="J7127" s="524" t="s">
        <v>2341</v>
      </c>
    </row>
    <row r="7128" spans="1:10" x14ac:dyDescent="0.25">
      <c r="A7128" s="517" t="s">
        <v>2473</v>
      </c>
      <c r="B7128" s="519">
        <v>1</v>
      </c>
      <c r="C7128" s="519">
        <v>32000</v>
      </c>
      <c r="D7128" s="519"/>
      <c r="E7128" s="519"/>
      <c r="F7128" s="519"/>
      <c r="G7128" s="519"/>
      <c r="H7128" s="518"/>
      <c r="I7128" s="518"/>
      <c r="J7128" s="524"/>
    </row>
    <row r="7129" spans="1:10" x14ac:dyDescent="0.25">
      <c r="A7129" s="517"/>
      <c r="B7129" s="519"/>
      <c r="C7129" s="519"/>
      <c r="D7129" s="519"/>
      <c r="E7129" s="519"/>
      <c r="F7129" s="519"/>
      <c r="G7129" s="519"/>
      <c r="H7129" s="518"/>
      <c r="I7129" s="518"/>
      <c r="J7129" s="524"/>
    </row>
    <row r="7130" spans="1:10" s="18" customFormat="1" x14ac:dyDescent="0.25">
      <c r="A7130" s="581"/>
      <c r="B7130" s="527">
        <f>SUM(B7106:B7129)</f>
        <v>26</v>
      </c>
      <c r="C7130" s="527">
        <f>SUM(C7106:C7129)</f>
        <v>561200</v>
      </c>
      <c r="D7130" s="527">
        <f>SUM(D7106:D7129)</f>
        <v>257900</v>
      </c>
      <c r="E7130" s="527">
        <f>SUM(E7106:E7129)</f>
        <v>7</v>
      </c>
      <c r="F7130" s="527">
        <f>SUM(F7106:F7129)</f>
        <v>29000</v>
      </c>
      <c r="G7130" s="527"/>
      <c r="H7130" s="582">
        <f>SUM(H7106:H7129)</f>
        <v>7</v>
      </c>
      <c r="I7130" s="582"/>
      <c r="J7130" s="410" t="s">
        <v>2632</v>
      </c>
    </row>
    <row r="7131" spans="1:10" x14ac:dyDescent="0.25">
      <c r="A7131" s="492"/>
      <c r="B7131" s="365"/>
      <c r="C7131" s="365"/>
    </row>
    <row r="7132" spans="1:10" x14ac:dyDescent="0.25">
      <c r="B7132" s="365"/>
      <c r="C7132" s="365"/>
    </row>
    <row r="7133" spans="1:10" x14ac:dyDescent="0.25">
      <c r="B7133" s="493"/>
      <c r="C7133" s="493"/>
    </row>
    <row r="7134" spans="1:10" x14ac:dyDescent="0.25">
      <c r="G7134" s="580" t="s">
        <v>2633</v>
      </c>
    </row>
    <row r="7136" spans="1:10" x14ac:dyDescent="0.25">
      <c r="A7136" s="2204" t="s">
        <v>2634</v>
      </c>
      <c r="B7136" s="2204"/>
      <c r="C7136" s="2204"/>
      <c r="D7136" s="2204"/>
      <c r="E7136" s="2204"/>
      <c r="F7136" s="2204"/>
      <c r="G7136" s="2204"/>
      <c r="H7136" s="2204"/>
      <c r="I7136" s="2204"/>
      <c r="J7136" s="2204"/>
    </row>
    <row r="7137" spans="1:10" ht="30" x14ac:dyDescent="0.25">
      <c r="A7137" s="198" t="s">
        <v>14</v>
      </c>
      <c r="B7137" s="198" t="s">
        <v>5</v>
      </c>
      <c r="C7137" s="198" t="s">
        <v>10</v>
      </c>
      <c r="D7137" s="198" t="s">
        <v>11</v>
      </c>
      <c r="E7137" s="198" t="s">
        <v>753</v>
      </c>
      <c r="F7137" s="198" t="s">
        <v>27</v>
      </c>
      <c r="G7137" s="198" t="s">
        <v>2013</v>
      </c>
      <c r="H7137" s="140" t="s">
        <v>33</v>
      </c>
      <c r="I7137" s="140" t="s">
        <v>2016</v>
      </c>
      <c r="J7137" s="524" t="s">
        <v>32</v>
      </c>
    </row>
    <row r="7138" spans="1:10" x14ac:dyDescent="0.25">
      <c r="A7138" s="517" t="s">
        <v>2154</v>
      </c>
      <c r="B7138" s="519">
        <v>1</v>
      </c>
      <c r="C7138" s="519">
        <v>38000</v>
      </c>
      <c r="D7138" s="519"/>
      <c r="E7138" s="519"/>
      <c r="F7138" s="519"/>
      <c r="G7138" s="519"/>
      <c r="H7138" s="518">
        <v>1</v>
      </c>
      <c r="I7138" s="518">
        <v>70</v>
      </c>
      <c r="J7138" s="524" t="s">
        <v>2273</v>
      </c>
    </row>
    <row r="7139" spans="1:10" x14ac:dyDescent="0.25">
      <c r="A7139" s="517" t="s">
        <v>1139</v>
      </c>
      <c r="B7139" s="519">
        <v>1</v>
      </c>
      <c r="C7139" s="519"/>
      <c r="D7139" s="519">
        <v>30000</v>
      </c>
      <c r="E7139" s="519">
        <v>1</v>
      </c>
      <c r="F7139" s="519">
        <v>8000</v>
      </c>
      <c r="G7139" s="519">
        <v>120</v>
      </c>
      <c r="H7139" s="518"/>
      <c r="I7139" s="518"/>
      <c r="J7139" s="524" t="s">
        <v>2635</v>
      </c>
    </row>
    <row r="7140" spans="1:10" x14ac:dyDescent="0.25">
      <c r="A7140" s="517" t="s">
        <v>1714</v>
      </c>
      <c r="B7140" s="519">
        <v>1</v>
      </c>
      <c r="C7140" s="519">
        <v>9800</v>
      </c>
      <c r="D7140" s="519"/>
      <c r="E7140" s="519">
        <v>1</v>
      </c>
      <c r="F7140" s="519">
        <v>4000</v>
      </c>
      <c r="G7140" s="519">
        <v>60</v>
      </c>
      <c r="H7140" s="518">
        <v>2</v>
      </c>
      <c r="I7140" s="518">
        <v>190</v>
      </c>
      <c r="J7140" s="524" t="s">
        <v>2459</v>
      </c>
    </row>
    <row r="7141" spans="1:10" x14ac:dyDescent="0.25">
      <c r="A7141" s="517" t="s">
        <v>1343</v>
      </c>
      <c r="B7141" s="519">
        <v>1</v>
      </c>
      <c r="C7141" s="519">
        <v>13800</v>
      </c>
      <c r="D7141" s="519"/>
      <c r="E7141" s="519">
        <v>1</v>
      </c>
      <c r="F7141" s="519">
        <v>5000</v>
      </c>
      <c r="G7141" s="519">
        <v>70</v>
      </c>
      <c r="H7141" s="518">
        <v>1</v>
      </c>
      <c r="I7141" s="518">
        <v>70</v>
      </c>
      <c r="J7141" s="524" t="s">
        <v>2273</v>
      </c>
    </row>
    <row r="7142" spans="1:10" x14ac:dyDescent="0.25">
      <c r="A7142" s="517" t="s">
        <v>2302</v>
      </c>
      <c r="B7142" s="519">
        <v>1</v>
      </c>
      <c r="C7142" s="519"/>
      <c r="D7142" s="519">
        <v>38000</v>
      </c>
      <c r="E7142" s="519"/>
      <c r="F7142" s="519"/>
      <c r="G7142" s="519"/>
      <c r="H7142" s="518"/>
      <c r="I7142" s="518"/>
      <c r="J7142" s="524" t="s">
        <v>2636</v>
      </c>
    </row>
    <row r="7143" spans="1:10" x14ac:dyDescent="0.25">
      <c r="A7143" s="517" t="s">
        <v>2637</v>
      </c>
      <c r="B7143" s="519">
        <v>17</v>
      </c>
      <c r="C7143" s="519"/>
      <c r="D7143" s="519">
        <v>510000</v>
      </c>
      <c r="E7143" s="519"/>
      <c r="F7143" s="519"/>
      <c r="G7143" s="519"/>
      <c r="H7143" s="518"/>
      <c r="I7143" s="518"/>
      <c r="J7143" s="524" t="s">
        <v>2638</v>
      </c>
    </row>
    <row r="7144" spans="1:10" x14ac:dyDescent="0.25">
      <c r="A7144" s="517" t="s">
        <v>1625</v>
      </c>
      <c r="B7144" s="519">
        <v>1</v>
      </c>
      <c r="C7144" s="519"/>
      <c r="D7144" s="519">
        <v>18500</v>
      </c>
      <c r="E7144" s="519"/>
      <c r="F7144" s="519"/>
      <c r="G7144" s="519"/>
      <c r="H7144" s="518"/>
      <c r="I7144" s="518"/>
      <c r="J7144" s="524" t="s">
        <v>2639</v>
      </c>
    </row>
    <row r="7145" spans="1:10" x14ac:dyDescent="0.25">
      <c r="A7145" s="517" t="s">
        <v>1123</v>
      </c>
      <c r="B7145" s="519">
        <v>1</v>
      </c>
      <c r="C7145" s="519">
        <v>17000</v>
      </c>
      <c r="D7145" s="519"/>
      <c r="E7145" s="519"/>
      <c r="F7145" s="519"/>
      <c r="G7145" s="519"/>
      <c r="H7145" s="518" t="s">
        <v>109</v>
      </c>
      <c r="I7145" s="518"/>
      <c r="J7145" s="524" t="s">
        <v>2382</v>
      </c>
    </row>
    <row r="7146" spans="1:10" x14ac:dyDescent="0.25">
      <c r="A7146" s="517" t="s">
        <v>2457</v>
      </c>
      <c r="B7146" s="519">
        <v>1</v>
      </c>
      <c r="C7146" s="519"/>
      <c r="D7146" s="519">
        <v>40000</v>
      </c>
      <c r="E7146" s="519"/>
      <c r="F7146" s="519"/>
      <c r="G7146" s="519"/>
      <c r="H7146" s="518"/>
      <c r="I7146" s="518"/>
      <c r="J7146" s="524" t="s">
        <v>1157</v>
      </c>
    </row>
    <row r="7147" spans="1:10" x14ac:dyDescent="0.25">
      <c r="A7147" s="517" t="s">
        <v>2640</v>
      </c>
      <c r="B7147" s="519">
        <v>1</v>
      </c>
      <c r="C7147" s="519"/>
      <c r="D7147" s="519">
        <v>24000</v>
      </c>
      <c r="E7147" s="519"/>
      <c r="F7147" s="519"/>
      <c r="G7147" s="519"/>
      <c r="H7147" s="518"/>
      <c r="I7147" s="518"/>
      <c r="J7147" s="524" t="s">
        <v>1157</v>
      </c>
    </row>
    <row r="7148" spans="1:10" x14ac:dyDescent="0.25">
      <c r="A7148" s="517" t="s">
        <v>2302</v>
      </c>
      <c r="B7148" s="519">
        <v>1</v>
      </c>
      <c r="C7148" s="519">
        <v>33000</v>
      </c>
      <c r="D7148" s="519"/>
      <c r="E7148" s="519">
        <v>1</v>
      </c>
      <c r="F7148" s="519">
        <v>5000</v>
      </c>
      <c r="G7148" s="519">
        <v>70</v>
      </c>
      <c r="H7148" s="518"/>
      <c r="I7148" s="518"/>
      <c r="J7148" s="524"/>
    </row>
    <row r="7149" spans="1:10" x14ac:dyDescent="0.25">
      <c r="A7149" s="517" t="s">
        <v>1660</v>
      </c>
      <c r="B7149" s="519">
        <v>1</v>
      </c>
      <c r="C7149" s="519">
        <v>11000</v>
      </c>
      <c r="D7149" s="519"/>
      <c r="E7149" s="519">
        <v>1</v>
      </c>
      <c r="F7149" s="519">
        <v>4000</v>
      </c>
      <c r="G7149" s="519">
        <v>60</v>
      </c>
      <c r="H7149" s="518"/>
      <c r="I7149" s="518"/>
      <c r="J7149" s="524"/>
    </row>
    <row r="7150" spans="1:10" x14ac:dyDescent="0.25">
      <c r="A7150" s="517" t="s">
        <v>1712</v>
      </c>
      <c r="B7150" s="519">
        <v>4</v>
      </c>
      <c r="C7150" s="519"/>
      <c r="D7150" s="519">
        <v>204000</v>
      </c>
      <c r="E7150" s="519"/>
      <c r="F7150" s="519"/>
      <c r="G7150" s="519"/>
      <c r="H7150" s="518"/>
      <c r="I7150" s="518"/>
      <c r="J7150" s="524" t="s">
        <v>2641</v>
      </c>
    </row>
    <row r="7151" spans="1:10" x14ac:dyDescent="0.25">
      <c r="A7151" s="517" t="s">
        <v>1683</v>
      </c>
      <c r="B7151" s="519">
        <v>1</v>
      </c>
      <c r="C7151" s="519">
        <v>17600</v>
      </c>
      <c r="D7151" s="519"/>
      <c r="E7151" s="519">
        <v>1</v>
      </c>
      <c r="F7151" s="519">
        <v>6000</v>
      </c>
      <c r="G7151" s="519">
        <v>100</v>
      </c>
      <c r="H7151" s="518"/>
      <c r="I7151" s="518"/>
      <c r="J7151" s="524" t="s">
        <v>2378</v>
      </c>
    </row>
    <row r="7152" spans="1:10" x14ac:dyDescent="0.25">
      <c r="A7152" s="517" t="s">
        <v>1732</v>
      </c>
      <c r="B7152" s="519">
        <v>1</v>
      </c>
      <c r="C7152" s="519">
        <v>21000</v>
      </c>
      <c r="D7152" s="519"/>
      <c r="E7152" s="519"/>
      <c r="F7152" s="519"/>
      <c r="G7152" s="519"/>
      <c r="H7152" s="518"/>
      <c r="I7152" s="518"/>
      <c r="J7152" s="524" t="s">
        <v>2563</v>
      </c>
    </row>
    <row r="7153" spans="1:11" x14ac:dyDescent="0.25">
      <c r="A7153" s="517" t="s">
        <v>2086</v>
      </c>
      <c r="B7153" s="519">
        <v>1</v>
      </c>
      <c r="C7153" s="519">
        <v>24500</v>
      </c>
      <c r="D7153" s="519"/>
      <c r="E7153" s="519">
        <v>1</v>
      </c>
      <c r="F7153" s="519">
        <v>4000</v>
      </c>
      <c r="G7153" s="519">
        <v>60</v>
      </c>
      <c r="H7153" s="518"/>
      <c r="I7153" s="518"/>
      <c r="J7153" s="524"/>
    </row>
    <row r="7154" spans="1:11" x14ac:dyDescent="0.25">
      <c r="A7154" s="517" t="s">
        <v>1248</v>
      </c>
      <c r="B7154" s="519">
        <v>2</v>
      </c>
      <c r="C7154" s="519"/>
      <c r="D7154" s="519">
        <v>102000</v>
      </c>
      <c r="E7154" s="519"/>
      <c r="F7154" s="519"/>
      <c r="G7154" s="519"/>
      <c r="H7154" s="518"/>
      <c r="I7154" s="518"/>
      <c r="J7154" s="524" t="s">
        <v>2642</v>
      </c>
    </row>
    <row r="7155" spans="1:11" x14ac:dyDescent="0.25">
      <c r="A7155" s="517" t="s">
        <v>1441</v>
      </c>
      <c r="B7155" s="519">
        <v>1</v>
      </c>
      <c r="C7155" s="519"/>
      <c r="D7155" s="519">
        <v>20000</v>
      </c>
      <c r="E7155" s="519"/>
      <c r="F7155" s="519"/>
      <c r="G7155" s="519"/>
      <c r="H7155" s="518"/>
      <c r="I7155" s="518"/>
      <c r="J7155" s="524" t="s">
        <v>2643</v>
      </c>
    </row>
    <row r="7156" spans="1:11" x14ac:dyDescent="0.25">
      <c r="A7156" s="517" t="s">
        <v>1193</v>
      </c>
      <c r="B7156" s="519">
        <v>2</v>
      </c>
      <c r="C7156" s="519"/>
      <c r="D7156" s="519">
        <v>116000</v>
      </c>
      <c r="E7156" s="519"/>
      <c r="F7156" s="519"/>
      <c r="G7156" s="519"/>
      <c r="H7156" s="518"/>
      <c r="I7156" s="518"/>
      <c r="J7156" s="524" t="s">
        <v>2280</v>
      </c>
    </row>
    <row r="7157" spans="1:11" x14ac:dyDescent="0.25">
      <c r="A7157" s="517" t="s">
        <v>392</v>
      </c>
      <c r="B7157" s="519">
        <v>2</v>
      </c>
      <c r="C7157" s="519"/>
      <c r="D7157" s="519">
        <v>98000</v>
      </c>
      <c r="E7157" s="519"/>
      <c r="F7157" s="519"/>
      <c r="G7157" s="519"/>
      <c r="H7157" s="518"/>
      <c r="I7157" s="518"/>
      <c r="J7157" s="524" t="s">
        <v>2280</v>
      </c>
    </row>
    <row r="7158" spans="1:11" x14ac:dyDescent="0.25">
      <c r="A7158" s="517" t="s">
        <v>1343</v>
      </c>
      <c r="B7158" s="519">
        <v>1</v>
      </c>
      <c r="C7158" s="519">
        <v>13800</v>
      </c>
      <c r="D7158" s="519"/>
      <c r="E7158" s="519">
        <v>1</v>
      </c>
      <c r="F7158" s="519">
        <v>5000</v>
      </c>
      <c r="G7158" s="519">
        <v>70</v>
      </c>
      <c r="H7158" s="518"/>
      <c r="I7158" s="518"/>
      <c r="J7158" s="524" t="s">
        <v>1389</v>
      </c>
    </row>
    <row r="7159" spans="1:11" x14ac:dyDescent="0.25">
      <c r="A7159" s="517" t="s">
        <v>2644</v>
      </c>
      <c r="B7159" s="519">
        <v>1</v>
      </c>
      <c r="C7159" s="519">
        <v>17000</v>
      </c>
      <c r="D7159" s="519"/>
      <c r="E7159" s="519">
        <v>1</v>
      </c>
      <c r="F7159" s="519">
        <v>3000</v>
      </c>
      <c r="G7159" s="519">
        <v>45</v>
      </c>
      <c r="H7159" s="518"/>
      <c r="I7159" s="518"/>
      <c r="J7159" s="524"/>
    </row>
    <row r="7160" spans="1:11" x14ac:dyDescent="0.25">
      <c r="A7160" s="517" t="s">
        <v>2645</v>
      </c>
      <c r="B7160" s="519">
        <v>1</v>
      </c>
      <c r="C7160" s="519">
        <v>13000</v>
      </c>
      <c r="D7160" s="519">
        <v>20000</v>
      </c>
      <c r="E7160" s="519">
        <v>1</v>
      </c>
      <c r="F7160" s="519">
        <v>5000</v>
      </c>
      <c r="G7160" s="519">
        <v>70</v>
      </c>
      <c r="H7160" s="518"/>
      <c r="I7160" s="518"/>
      <c r="J7160" s="524" t="s">
        <v>1157</v>
      </c>
    </row>
    <row r="7161" spans="1:11" x14ac:dyDescent="0.25">
      <c r="A7161" s="517" t="s">
        <v>1615</v>
      </c>
      <c r="B7161" s="519">
        <v>1</v>
      </c>
      <c r="C7161" s="519"/>
      <c r="D7161" s="519">
        <v>16000</v>
      </c>
      <c r="E7161" s="519">
        <v>1</v>
      </c>
      <c r="F7161" s="519">
        <v>4000</v>
      </c>
      <c r="G7161" s="519">
        <v>60</v>
      </c>
      <c r="H7161" s="518"/>
      <c r="I7161" s="518"/>
      <c r="J7161" s="524" t="s">
        <v>1157</v>
      </c>
    </row>
    <row r="7162" spans="1:11" x14ac:dyDescent="0.25">
      <c r="A7162" s="517" t="s">
        <v>1107</v>
      </c>
      <c r="B7162" s="519">
        <v>1</v>
      </c>
      <c r="C7162" s="519"/>
      <c r="D7162" s="519">
        <v>16000</v>
      </c>
      <c r="E7162" s="519">
        <v>1</v>
      </c>
      <c r="F7162" s="519">
        <v>4000</v>
      </c>
      <c r="G7162" s="519">
        <v>60</v>
      </c>
      <c r="H7162" s="518"/>
      <c r="I7162" s="518"/>
      <c r="J7162" s="524" t="s">
        <v>1157</v>
      </c>
    </row>
    <row r="7163" spans="1:11" x14ac:dyDescent="0.25">
      <c r="A7163" s="517" t="s">
        <v>2357</v>
      </c>
      <c r="B7163" s="519">
        <v>1</v>
      </c>
      <c r="C7163" s="519"/>
      <c r="D7163" s="519">
        <v>30500</v>
      </c>
      <c r="E7163" s="519">
        <v>1</v>
      </c>
      <c r="F7163" s="519">
        <v>4000</v>
      </c>
      <c r="G7163" s="519">
        <v>60</v>
      </c>
      <c r="H7163" s="518"/>
      <c r="I7163" s="518"/>
      <c r="J7163" s="524" t="s">
        <v>1157</v>
      </c>
    </row>
    <row r="7164" spans="1:11" x14ac:dyDescent="0.25">
      <c r="A7164" s="581"/>
      <c r="B7164" s="213">
        <f>SUM(B7138:B7163)</f>
        <v>48</v>
      </c>
      <c r="C7164" s="213">
        <f>SUM(C7138:C7163)</f>
        <v>229500</v>
      </c>
      <c r="D7164" s="213">
        <f>SUM(D7138:D7163)</f>
        <v>1283000</v>
      </c>
      <c r="E7164" s="213">
        <f>SUM(E7138:E7163)</f>
        <v>13</v>
      </c>
      <c r="F7164" s="213">
        <f>SUM(F7138:F7163)</f>
        <v>61000</v>
      </c>
      <c r="G7164" s="213"/>
      <c r="H7164" s="585">
        <f>SUM(H7138:H7163)</f>
        <v>4</v>
      </c>
      <c r="I7164" s="585"/>
      <c r="J7164" s="410">
        <v>40900</v>
      </c>
      <c r="K7164" s="18"/>
    </row>
    <row r="7165" spans="1:11" x14ac:dyDescent="0.25">
      <c r="A7165" s="492"/>
      <c r="B7165" s="365"/>
      <c r="C7165" s="365"/>
    </row>
    <row r="7166" spans="1:11" x14ac:dyDescent="0.25">
      <c r="B7166" s="365"/>
      <c r="C7166" s="365"/>
    </row>
    <row r="7167" spans="1:11" x14ac:dyDescent="0.25">
      <c r="B7167" s="493"/>
      <c r="C7167" s="493"/>
    </row>
    <row r="7168" spans="1:11" x14ac:dyDescent="0.25">
      <c r="G7168" s="583" t="s">
        <v>2633</v>
      </c>
    </row>
    <row r="7170" spans="1:10" x14ac:dyDescent="0.25">
      <c r="A7170" s="2204" t="s">
        <v>2646</v>
      </c>
      <c r="B7170" s="2204"/>
      <c r="C7170" s="2204"/>
      <c r="D7170" s="2204"/>
      <c r="E7170" s="2204"/>
      <c r="F7170" s="2204"/>
      <c r="G7170" s="2204"/>
      <c r="H7170" s="2204"/>
      <c r="I7170" s="2204"/>
      <c r="J7170" s="2204"/>
    </row>
    <row r="7171" spans="1:10" ht="30" x14ac:dyDescent="0.25">
      <c r="A7171" s="198" t="s">
        <v>14</v>
      </c>
      <c r="B7171" s="198" t="s">
        <v>5</v>
      </c>
      <c r="C7171" s="198" t="s">
        <v>10</v>
      </c>
      <c r="D7171" s="198" t="s">
        <v>11</v>
      </c>
      <c r="E7171" s="198" t="s">
        <v>753</v>
      </c>
      <c r="F7171" s="198" t="s">
        <v>27</v>
      </c>
      <c r="G7171" s="198" t="s">
        <v>2013</v>
      </c>
      <c r="H7171" s="140" t="s">
        <v>33</v>
      </c>
      <c r="I7171" s="140" t="s">
        <v>2016</v>
      </c>
      <c r="J7171" s="524" t="s">
        <v>32</v>
      </c>
    </row>
    <row r="7172" spans="1:10" x14ac:dyDescent="0.25">
      <c r="A7172" s="517" t="s">
        <v>1667</v>
      </c>
      <c r="B7172" s="519">
        <v>1</v>
      </c>
      <c r="C7172" s="519">
        <v>19000</v>
      </c>
      <c r="D7172" s="519"/>
      <c r="E7172" s="519"/>
      <c r="F7172" s="519"/>
      <c r="G7172" s="519"/>
      <c r="H7172" s="518">
        <v>1</v>
      </c>
      <c r="I7172" s="518">
        <v>70</v>
      </c>
      <c r="J7172" s="524" t="s">
        <v>2273</v>
      </c>
    </row>
    <row r="7173" spans="1:10" x14ac:dyDescent="0.25">
      <c r="A7173" s="517" t="s">
        <v>1194</v>
      </c>
      <c r="B7173" s="519">
        <v>1</v>
      </c>
      <c r="C7173" s="519">
        <v>25500</v>
      </c>
      <c r="D7173" s="519"/>
      <c r="E7173" s="519"/>
      <c r="F7173" s="519"/>
      <c r="G7173" s="519"/>
      <c r="H7173" s="518">
        <v>2</v>
      </c>
      <c r="I7173" s="518">
        <v>60</v>
      </c>
      <c r="J7173" s="524" t="s">
        <v>2293</v>
      </c>
    </row>
    <row r="7174" spans="1:10" x14ac:dyDescent="0.25">
      <c r="A7174" s="517" t="s">
        <v>2160</v>
      </c>
      <c r="B7174" s="519">
        <v>1</v>
      </c>
      <c r="C7174" s="519"/>
      <c r="D7174" s="519">
        <v>30000</v>
      </c>
      <c r="E7174" s="519"/>
      <c r="F7174" s="519"/>
      <c r="G7174" s="519"/>
      <c r="H7174" s="518"/>
      <c r="I7174" s="518"/>
      <c r="J7174" s="524" t="s">
        <v>1157</v>
      </c>
    </row>
    <row r="7175" spans="1:10" x14ac:dyDescent="0.25">
      <c r="A7175" s="517" t="s">
        <v>1545</v>
      </c>
      <c r="B7175" s="519">
        <v>1</v>
      </c>
      <c r="C7175" s="519">
        <v>18600</v>
      </c>
      <c r="D7175" s="519"/>
      <c r="E7175" s="519">
        <v>1</v>
      </c>
      <c r="F7175" s="519">
        <v>6000</v>
      </c>
      <c r="G7175" s="519">
        <v>100</v>
      </c>
      <c r="H7175" s="518">
        <v>1</v>
      </c>
      <c r="I7175" s="518">
        <v>70</v>
      </c>
      <c r="J7175" s="524" t="s">
        <v>2273</v>
      </c>
    </row>
    <row r="7176" spans="1:10" x14ac:dyDescent="0.25">
      <c r="A7176" s="517" t="s">
        <v>1343</v>
      </c>
      <c r="B7176" s="519">
        <v>1</v>
      </c>
      <c r="C7176" s="519">
        <v>14800</v>
      </c>
      <c r="D7176" s="519"/>
      <c r="E7176" s="519">
        <v>1</v>
      </c>
      <c r="F7176" s="519">
        <v>5000</v>
      </c>
      <c r="G7176" s="519">
        <v>70</v>
      </c>
      <c r="H7176" s="518"/>
      <c r="I7176" s="518"/>
      <c r="J7176" s="524" t="s">
        <v>1389</v>
      </c>
    </row>
    <row r="7177" spans="1:10" x14ac:dyDescent="0.25">
      <c r="A7177" s="517" t="s">
        <v>2645</v>
      </c>
      <c r="B7177" s="519">
        <v>1</v>
      </c>
      <c r="C7177" s="519"/>
      <c r="D7177" s="519"/>
      <c r="E7177" s="519"/>
      <c r="F7177" s="519"/>
      <c r="G7177" s="519"/>
      <c r="H7177" s="518"/>
      <c r="I7177" s="518"/>
      <c r="J7177" s="524" t="s">
        <v>2647</v>
      </c>
    </row>
    <row r="7178" spans="1:10" x14ac:dyDescent="0.25">
      <c r="A7178" s="517" t="s">
        <v>1492</v>
      </c>
      <c r="B7178" s="519">
        <v>2</v>
      </c>
      <c r="C7178" s="519"/>
      <c r="D7178" s="519">
        <v>58000</v>
      </c>
      <c r="E7178" s="519"/>
      <c r="F7178" s="519"/>
      <c r="G7178" s="519"/>
      <c r="H7178" s="518"/>
      <c r="I7178" s="518"/>
      <c r="J7178" s="524" t="s">
        <v>1157</v>
      </c>
    </row>
    <row r="7179" spans="1:10" x14ac:dyDescent="0.25">
      <c r="A7179" s="517" t="s">
        <v>1492</v>
      </c>
      <c r="B7179" s="519">
        <v>2</v>
      </c>
      <c r="C7179" s="519">
        <v>40000</v>
      </c>
      <c r="D7179" s="519"/>
      <c r="E7179" s="519">
        <v>2</v>
      </c>
      <c r="F7179" s="519">
        <v>12000</v>
      </c>
      <c r="G7179" s="519" t="s">
        <v>2312</v>
      </c>
      <c r="H7179" s="518">
        <v>1</v>
      </c>
      <c r="I7179" s="518">
        <v>60</v>
      </c>
      <c r="J7179" s="524" t="s">
        <v>2272</v>
      </c>
    </row>
    <row r="7180" spans="1:10" x14ac:dyDescent="0.25">
      <c r="A7180" s="517" t="s">
        <v>1200</v>
      </c>
      <c r="B7180" s="519">
        <v>1</v>
      </c>
      <c r="C7180" s="519">
        <v>11000</v>
      </c>
      <c r="D7180" s="519"/>
      <c r="E7180" s="519">
        <v>1</v>
      </c>
      <c r="F7180" s="519">
        <v>4000</v>
      </c>
      <c r="G7180" s="519">
        <v>60</v>
      </c>
      <c r="H7180" s="518" t="s">
        <v>109</v>
      </c>
      <c r="I7180" s="518"/>
      <c r="J7180" s="524" t="s">
        <v>2573</v>
      </c>
    </row>
    <row r="7181" spans="1:10" x14ac:dyDescent="0.25">
      <c r="A7181" s="517" t="s">
        <v>2160</v>
      </c>
      <c r="B7181" s="519">
        <v>1</v>
      </c>
      <c r="C7181" s="519">
        <v>25000</v>
      </c>
      <c r="D7181" s="519"/>
      <c r="E7181" s="519">
        <v>1</v>
      </c>
      <c r="F7181" s="519">
        <v>5000</v>
      </c>
      <c r="G7181" s="519">
        <v>70</v>
      </c>
      <c r="H7181" s="518"/>
      <c r="I7181" s="518"/>
      <c r="J7181" s="524"/>
    </row>
    <row r="7182" spans="1:10" x14ac:dyDescent="0.25">
      <c r="A7182" s="517" t="s">
        <v>1194</v>
      </c>
      <c r="B7182" s="519">
        <v>1</v>
      </c>
      <c r="C7182" s="519">
        <v>25500</v>
      </c>
      <c r="D7182" s="519"/>
      <c r="E7182" s="519"/>
      <c r="F7182" s="519"/>
      <c r="G7182" s="519"/>
      <c r="H7182" s="518"/>
      <c r="I7182" s="518"/>
      <c r="J7182" s="524"/>
    </row>
    <row r="7183" spans="1:10" x14ac:dyDescent="0.25">
      <c r="A7183" s="517" t="s">
        <v>2526</v>
      </c>
      <c r="B7183" s="519">
        <v>1</v>
      </c>
      <c r="C7183" s="519">
        <v>7500</v>
      </c>
      <c r="D7183" s="519"/>
      <c r="E7183" s="519"/>
      <c r="F7183" s="519"/>
      <c r="G7183" s="519"/>
      <c r="H7183" s="518"/>
      <c r="I7183" s="518"/>
      <c r="J7183" s="524" t="s">
        <v>2648</v>
      </c>
    </row>
    <row r="7184" spans="1:10" x14ac:dyDescent="0.25">
      <c r="A7184" s="517" t="s">
        <v>2534</v>
      </c>
      <c r="B7184" s="519">
        <v>1</v>
      </c>
      <c r="C7184" s="519">
        <v>25000</v>
      </c>
      <c r="D7184" s="519"/>
      <c r="E7184" s="519">
        <v>1</v>
      </c>
      <c r="F7184" s="519">
        <v>3000</v>
      </c>
      <c r="G7184" s="519">
        <v>45</v>
      </c>
      <c r="H7184" s="518"/>
      <c r="I7184" s="518"/>
      <c r="J7184" s="524"/>
    </row>
    <row r="7185" spans="1:10" x14ac:dyDescent="0.25">
      <c r="A7185" s="517" t="s">
        <v>2649</v>
      </c>
      <c r="B7185" s="519">
        <v>1</v>
      </c>
      <c r="C7185" s="519">
        <v>11500</v>
      </c>
      <c r="D7185" s="519"/>
      <c r="E7185" s="519">
        <v>1</v>
      </c>
      <c r="F7185" s="519">
        <v>4000</v>
      </c>
      <c r="G7185" s="519">
        <v>60</v>
      </c>
      <c r="H7185" s="518"/>
      <c r="I7185" s="518"/>
      <c r="J7185" s="524"/>
    </row>
    <row r="7186" spans="1:10" x14ac:dyDescent="0.25">
      <c r="A7186" s="517" t="s">
        <v>1763</v>
      </c>
      <c r="B7186" s="519">
        <v>1</v>
      </c>
      <c r="C7186" s="519">
        <v>20000</v>
      </c>
      <c r="D7186" s="519"/>
      <c r="E7186" s="519">
        <v>1</v>
      </c>
      <c r="F7186" s="519">
        <v>5000</v>
      </c>
      <c r="G7186" s="519">
        <v>70</v>
      </c>
      <c r="H7186" s="518"/>
      <c r="I7186" s="518"/>
      <c r="J7186" s="524"/>
    </row>
    <row r="7187" spans="1:10" x14ac:dyDescent="0.25">
      <c r="A7187" s="517" t="s">
        <v>2650</v>
      </c>
      <c r="B7187" s="519">
        <v>1</v>
      </c>
      <c r="C7187" s="519">
        <v>34500</v>
      </c>
      <c r="D7187" s="519"/>
      <c r="E7187" s="519">
        <v>2</v>
      </c>
      <c r="F7187" s="519">
        <v>9500</v>
      </c>
      <c r="G7187" s="519" t="s">
        <v>2651</v>
      </c>
      <c r="H7187" s="518"/>
      <c r="I7187" s="518"/>
      <c r="J7187" s="524"/>
    </row>
    <row r="7188" spans="1:10" x14ac:dyDescent="0.25">
      <c r="A7188" s="517" t="s">
        <v>491</v>
      </c>
      <c r="B7188" s="519">
        <v>2</v>
      </c>
      <c r="C7188" s="519">
        <v>125000</v>
      </c>
      <c r="D7188" s="519"/>
      <c r="E7188" s="519">
        <v>1</v>
      </c>
      <c r="F7188" s="519">
        <v>13000</v>
      </c>
      <c r="G7188" s="519">
        <v>190</v>
      </c>
      <c r="H7188" s="518"/>
      <c r="I7188" s="518"/>
      <c r="J7188" s="524" t="s">
        <v>1912</v>
      </c>
    </row>
    <row r="7189" spans="1:10" x14ac:dyDescent="0.25">
      <c r="A7189" s="517" t="s">
        <v>2475</v>
      </c>
      <c r="B7189" s="519">
        <v>1</v>
      </c>
      <c r="C7189" s="519">
        <v>16000</v>
      </c>
      <c r="D7189" s="519"/>
      <c r="E7189" s="519">
        <v>1</v>
      </c>
      <c r="F7189" s="519">
        <v>4000</v>
      </c>
      <c r="G7189" s="519">
        <v>60</v>
      </c>
      <c r="H7189" s="518"/>
      <c r="I7189" s="518"/>
      <c r="J7189" s="524"/>
    </row>
    <row r="7190" spans="1:10" x14ac:dyDescent="0.25">
      <c r="A7190" s="517" t="s">
        <v>1595</v>
      </c>
      <c r="B7190" s="519">
        <v>1</v>
      </c>
      <c r="C7190" s="519">
        <v>18000</v>
      </c>
      <c r="D7190" s="519"/>
      <c r="E7190" s="519"/>
      <c r="F7190" s="519"/>
      <c r="G7190" s="519"/>
      <c r="H7190" s="518"/>
      <c r="I7190" s="518"/>
      <c r="J7190" s="524"/>
    </row>
    <row r="7191" spans="1:10" x14ac:dyDescent="0.25">
      <c r="A7191" s="517" t="s">
        <v>1199</v>
      </c>
      <c r="B7191" s="519">
        <v>1</v>
      </c>
      <c r="C7191" s="519">
        <v>14500</v>
      </c>
      <c r="D7191" s="519"/>
      <c r="E7191" s="519"/>
      <c r="F7191" s="519"/>
      <c r="G7191" s="519"/>
      <c r="H7191" s="518"/>
      <c r="I7191" s="518"/>
      <c r="J7191" s="524"/>
    </row>
    <row r="7192" spans="1:10" x14ac:dyDescent="0.25">
      <c r="A7192" s="517" t="s">
        <v>2652</v>
      </c>
      <c r="B7192" s="519">
        <v>1</v>
      </c>
      <c r="C7192" s="519">
        <v>19500</v>
      </c>
      <c r="D7192" s="519">
        <v>7500</v>
      </c>
      <c r="E7192" s="519">
        <v>1</v>
      </c>
      <c r="F7192" s="519">
        <v>5000</v>
      </c>
      <c r="G7192" s="519">
        <v>70</v>
      </c>
      <c r="H7192" s="518"/>
      <c r="I7192" s="518"/>
      <c r="J7192" s="524" t="s">
        <v>1157</v>
      </c>
    </row>
    <row r="7193" spans="1:10" x14ac:dyDescent="0.25">
      <c r="A7193" s="517" t="s">
        <v>1974</v>
      </c>
      <c r="B7193" s="519">
        <v>1</v>
      </c>
      <c r="C7193" s="519">
        <v>21000</v>
      </c>
      <c r="D7193" s="519"/>
      <c r="E7193" s="519">
        <v>1</v>
      </c>
      <c r="F7193" s="519">
        <v>5000</v>
      </c>
      <c r="G7193" s="519">
        <v>70</v>
      </c>
      <c r="H7193" s="518"/>
      <c r="I7193" s="518"/>
      <c r="J7193" s="524"/>
    </row>
    <row r="7194" spans="1:10" x14ac:dyDescent="0.25">
      <c r="A7194" s="517" t="s">
        <v>2653</v>
      </c>
      <c r="B7194" s="519">
        <v>1</v>
      </c>
      <c r="C7194" s="519">
        <v>35000</v>
      </c>
      <c r="D7194" s="519"/>
      <c r="E7194" s="519">
        <v>1</v>
      </c>
      <c r="F7194" s="519">
        <v>5000</v>
      </c>
      <c r="G7194" s="519">
        <v>70</v>
      </c>
      <c r="H7194" s="518"/>
      <c r="I7194" s="518"/>
      <c r="J7194" s="524" t="s">
        <v>1389</v>
      </c>
    </row>
    <row r="7195" spans="1:10" x14ac:dyDescent="0.25">
      <c r="A7195" s="517" t="s">
        <v>1434</v>
      </c>
      <c r="B7195" s="519">
        <v>1</v>
      </c>
      <c r="C7195" s="519">
        <v>13800</v>
      </c>
      <c r="D7195" s="519"/>
      <c r="E7195" s="519">
        <v>1</v>
      </c>
      <c r="F7195" s="519">
        <v>5000</v>
      </c>
      <c r="G7195" s="519">
        <v>70</v>
      </c>
      <c r="H7195" s="518"/>
      <c r="I7195" s="518"/>
      <c r="J7195" s="524"/>
    </row>
    <row r="7196" spans="1:10" x14ac:dyDescent="0.25">
      <c r="A7196" s="517" t="s">
        <v>1545</v>
      </c>
      <c r="B7196" s="519">
        <v>1</v>
      </c>
      <c r="C7196" s="519">
        <v>18600</v>
      </c>
      <c r="D7196" s="519"/>
      <c r="E7196" s="519">
        <v>1</v>
      </c>
      <c r="F7196" s="519">
        <v>6000</v>
      </c>
      <c r="G7196" s="519">
        <v>90</v>
      </c>
      <c r="H7196" s="518"/>
      <c r="I7196" s="518"/>
      <c r="J7196" s="524"/>
    </row>
    <row r="7197" spans="1:10" x14ac:dyDescent="0.25">
      <c r="A7197" s="517" t="s">
        <v>2464</v>
      </c>
      <c r="B7197" s="519">
        <v>1</v>
      </c>
      <c r="C7197" s="519">
        <v>10000</v>
      </c>
      <c r="D7197" s="519"/>
      <c r="E7197" s="519"/>
      <c r="F7197" s="519"/>
      <c r="G7197" s="519"/>
      <c r="H7197" s="518"/>
      <c r="I7197" s="518"/>
      <c r="J7197" s="524"/>
    </row>
    <row r="7198" spans="1:10" x14ac:dyDescent="0.25">
      <c r="A7198" s="517" t="s">
        <v>1199</v>
      </c>
      <c r="B7198" s="519">
        <v>1</v>
      </c>
      <c r="C7198" s="519">
        <v>10500</v>
      </c>
      <c r="D7198" s="519"/>
      <c r="E7198" s="519">
        <v>1</v>
      </c>
      <c r="F7198" s="519">
        <v>4000</v>
      </c>
      <c r="G7198" s="519">
        <v>60</v>
      </c>
      <c r="H7198" s="518"/>
      <c r="I7198" s="518"/>
      <c r="J7198" s="524"/>
    </row>
    <row r="7199" spans="1:10" x14ac:dyDescent="0.25">
      <c r="A7199" s="517" t="s">
        <v>2654</v>
      </c>
      <c r="B7199" s="519">
        <v>1</v>
      </c>
      <c r="C7199" s="519">
        <v>8000</v>
      </c>
      <c r="D7199" s="519"/>
      <c r="E7199" s="519">
        <v>1</v>
      </c>
      <c r="F7199" s="519">
        <v>4000</v>
      </c>
      <c r="G7199" s="519">
        <v>60</v>
      </c>
      <c r="H7199" s="518"/>
      <c r="I7199" s="518"/>
      <c r="J7199" s="524"/>
    </row>
    <row r="7200" spans="1:10" x14ac:dyDescent="0.25">
      <c r="A7200" s="517" t="s">
        <v>2154</v>
      </c>
      <c r="B7200" s="519">
        <v>1</v>
      </c>
      <c r="C7200" s="519">
        <v>32000</v>
      </c>
      <c r="D7200" s="519"/>
      <c r="E7200" s="519">
        <v>1</v>
      </c>
      <c r="F7200" s="519">
        <v>6000</v>
      </c>
      <c r="G7200" s="519">
        <v>90</v>
      </c>
      <c r="H7200" s="518"/>
      <c r="I7200" s="518"/>
      <c r="J7200" s="524"/>
    </row>
    <row r="7201" spans="1:11" x14ac:dyDescent="0.25">
      <c r="A7201" s="517" t="s">
        <v>1559</v>
      </c>
      <c r="B7201" s="519">
        <v>1</v>
      </c>
      <c r="C7201" s="519"/>
      <c r="D7201" s="519">
        <v>21000</v>
      </c>
      <c r="E7201" s="519"/>
      <c r="F7201" s="519"/>
      <c r="G7201" s="519"/>
      <c r="H7201" s="518"/>
      <c r="I7201" s="518"/>
      <c r="J7201" s="524" t="s">
        <v>1157</v>
      </c>
    </row>
    <row r="7202" spans="1:11" x14ac:dyDescent="0.25">
      <c r="A7202" s="517" t="s">
        <v>1107</v>
      </c>
      <c r="B7202" s="519">
        <v>1</v>
      </c>
      <c r="C7202" s="519"/>
      <c r="D7202" s="519">
        <v>20000</v>
      </c>
      <c r="E7202" s="519"/>
      <c r="F7202" s="519"/>
      <c r="G7202" s="519"/>
      <c r="H7202" s="518"/>
      <c r="I7202" s="518"/>
      <c r="J7202" s="524" t="s">
        <v>1157</v>
      </c>
    </row>
    <row r="7203" spans="1:11" x14ac:dyDescent="0.25">
      <c r="A7203" s="517" t="s">
        <v>1343</v>
      </c>
      <c r="B7203" s="519">
        <v>1</v>
      </c>
      <c r="C7203" s="519">
        <v>13800</v>
      </c>
      <c r="D7203" s="519"/>
      <c r="E7203" s="519">
        <v>1</v>
      </c>
      <c r="F7203" s="519">
        <v>5000</v>
      </c>
      <c r="G7203" s="519">
        <v>70</v>
      </c>
      <c r="H7203" s="518"/>
      <c r="I7203" s="518"/>
      <c r="J7203" s="524"/>
    </row>
    <row r="7204" spans="1:11" x14ac:dyDescent="0.25">
      <c r="A7204" s="517" t="s">
        <v>1917</v>
      </c>
      <c r="B7204" s="519">
        <v>1</v>
      </c>
      <c r="C7204" s="519">
        <v>14000</v>
      </c>
      <c r="D7204" s="519"/>
      <c r="E7204" s="519">
        <v>1</v>
      </c>
      <c r="F7204" s="519">
        <v>5000</v>
      </c>
      <c r="G7204" s="519">
        <v>70</v>
      </c>
      <c r="H7204" s="518"/>
      <c r="I7204" s="518"/>
      <c r="J7204" s="524"/>
    </row>
    <row r="7205" spans="1:11" x14ac:dyDescent="0.25">
      <c r="A7205" s="581"/>
      <c r="B7205" s="213">
        <f>SUM(B7172:B7204)</f>
        <v>36</v>
      </c>
      <c r="C7205" s="213">
        <f>SUM(C7172:C7204)</f>
        <v>647600</v>
      </c>
      <c r="D7205" s="213">
        <f>SUM(D7172:D7204)</f>
        <v>136500</v>
      </c>
      <c r="E7205" s="213">
        <f>SUM(E7172:E7204)</f>
        <v>23</v>
      </c>
      <c r="F7205" s="213">
        <f>SUM(F7172:F7204)</f>
        <v>120500</v>
      </c>
      <c r="G7205" s="213"/>
      <c r="H7205" s="585">
        <f>SUM(H7172:H7204)</f>
        <v>5</v>
      </c>
      <c r="I7205" s="585"/>
      <c r="J7205" s="410">
        <v>26200</v>
      </c>
      <c r="K7205" s="18"/>
    </row>
    <row r="7206" spans="1:11" x14ac:dyDescent="0.25">
      <c r="A7206" s="492"/>
      <c r="B7206" s="365"/>
      <c r="C7206" s="365"/>
    </row>
    <row r="7207" spans="1:11" x14ac:dyDescent="0.25">
      <c r="B7207" s="365"/>
      <c r="C7207" s="365"/>
    </row>
    <row r="7208" spans="1:11" x14ac:dyDescent="0.25">
      <c r="B7208" s="493"/>
      <c r="C7208" s="493"/>
    </row>
    <row r="7209" spans="1:11" x14ac:dyDescent="0.25">
      <c r="G7209" s="584" t="s">
        <v>2633</v>
      </c>
    </row>
    <row r="7211" spans="1:11" x14ac:dyDescent="0.25">
      <c r="A7211" s="2204" t="s">
        <v>2655</v>
      </c>
      <c r="B7211" s="2204"/>
      <c r="C7211" s="2204"/>
      <c r="D7211" s="2204"/>
      <c r="E7211" s="2204"/>
      <c r="F7211" s="2204"/>
      <c r="G7211" s="2204"/>
      <c r="H7211" s="2204"/>
      <c r="I7211" s="2204"/>
      <c r="J7211" s="2204"/>
    </row>
    <row r="7212" spans="1:11" ht="30" x14ac:dyDescent="0.25">
      <c r="A7212" s="198" t="s">
        <v>14</v>
      </c>
      <c r="B7212" s="198" t="s">
        <v>5</v>
      </c>
      <c r="C7212" s="198" t="s">
        <v>10</v>
      </c>
      <c r="D7212" s="198" t="s">
        <v>11</v>
      </c>
      <c r="E7212" s="198" t="s">
        <v>753</v>
      </c>
      <c r="F7212" s="198" t="s">
        <v>27</v>
      </c>
      <c r="G7212" s="198" t="s">
        <v>2013</v>
      </c>
      <c r="H7212" s="140" t="s">
        <v>33</v>
      </c>
      <c r="I7212" s="140" t="s">
        <v>2016</v>
      </c>
      <c r="J7212" s="524" t="s">
        <v>32</v>
      </c>
    </row>
    <row r="7213" spans="1:11" x14ac:dyDescent="0.25">
      <c r="A7213" s="517" t="s">
        <v>1462</v>
      </c>
      <c r="B7213" s="519">
        <v>1</v>
      </c>
      <c r="C7213" s="519"/>
      <c r="D7213" s="519">
        <v>25000</v>
      </c>
      <c r="E7213" s="519"/>
      <c r="F7213" s="519"/>
      <c r="G7213" s="519"/>
      <c r="H7213" s="518"/>
      <c r="I7213" s="518"/>
      <c r="J7213" s="524" t="s">
        <v>2656</v>
      </c>
    </row>
    <row r="7214" spans="1:11" x14ac:dyDescent="0.25">
      <c r="A7214" s="517" t="s">
        <v>1434</v>
      </c>
      <c r="B7214" s="519">
        <v>1</v>
      </c>
      <c r="C7214" s="519">
        <v>14800</v>
      </c>
      <c r="D7214" s="519"/>
      <c r="E7214" s="519">
        <v>1</v>
      </c>
      <c r="F7214" s="519">
        <v>4000</v>
      </c>
      <c r="G7214" s="519">
        <v>60</v>
      </c>
      <c r="H7214" s="518">
        <v>1</v>
      </c>
      <c r="I7214" s="518">
        <v>50</v>
      </c>
      <c r="J7214" s="524" t="s">
        <v>2274</v>
      </c>
    </row>
    <row r="7215" spans="1:11" x14ac:dyDescent="0.25">
      <c r="A7215" s="517" t="s">
        <v>1199</v>
      </c>
      <c r="B7215" s="519">
        <v>1</v>
      </c>
      <c r="C7215" s="519">
        <v>10500</v>
      </c>
      <c r="D7215" s="519"/>
      <c r="E7215" s="519">
        <v>1</v>
      </c>
      <c r="F7215" s="519">
        <v>4000</v>
      </c>
      <c r="G7215" s="519">
        <v>60</v>
      </c>
      <c r="H7215" s="518">
        <v>2</v>
      </c>
      <c r="I7215" s="518">
        <v>100</v>
      </c>
      <c r="J7215" s="524" t="s">
        <v>2346</v>
      </c>
    </row>
    <row r="7216" spans="1:11" x14ac:dyDescent="0.25">
      <c r="A7216" s="517" t="s">
        <v>1432</v>
      </c>
      <c r="B7216" s="519">
        <v>1</v>
      </c>
      <c r="C7216" s="519">
        <v>25000</v>
      </c>
      <c r="D7216" s="519"/>
      <c r="E7216" s="519"/>
      <c r="F7216" s="519"/>
      <c r="G7216" s="519"/>
      <c r="H7216" s="518"/>
      <c r="I7216" s="518"/>
      <c r="J7216" s="524" t="s">
        <v>2657</v>
      </c>
    </row>
    <row r="7217" spans="1:10" x14ac:dyDescent="0.25">
      <c r="A7217" s="517" t="s">
        <v>1343</v>
      </c>
      <c r="B7217" s="519">
        <v>1</v>
      </c>
      <c r="C7217" s="519">
        <v>13800</v>
      </c>
      <c r="D7217" s="519"/>
      <c r="E7217" s="519">
        <v>1</v>
      </c>
      <c r="F7217" s="519">
        <v>5000</v>
      </c>
      <c r="G7217" s="519">
        <v>70</v>
      </c>
      <c r="H7217" s="518">
        <v>1</v>
      </c>
      <c r="I7217" s="518">
        <v>60</v>
      </c>
      <c r="J7217" s="524" t="s">
        <v>2272</v>
      </c>
    </row>
    <row r="7218" spans="1:10" x14ac:dyDescent="0.25">
      <c r="A7218" s="517" t="s">
        <v>2351</v>
      </c>
      <c r="B7218" s="519">
        <v>1</v>
      </c>
      <c r="C7218" s="519">
        <v>19000</v>
      </c>
      <c r="D7218" s="519"/>
      <c r="E7218" s="519">
        <v>1</v>
      </c>
      <c r="F7218" s="519">
        <v>3000</v>
      </c>
      <c r="G7218" s="519">
        <v>50</v>
      </c>
      <c r="H7218" s="518">
        <v>1</v>
      </c>
      <c r="I7218" s="518">
        <v>60</v>
      </c>
      <c r="J7218" s="524" t="s">
        <v>2272</v>
      </c>
    </row>
    <row r="7219" spans="1:10" x14ac:dyDescent="0.25">
      <c r="A7219" s="517" t="s">
        <v>2410</v>
      </c>
      <c r="B7219" s="519">
        <v>1</v>
      </c>
      <c r="C7219" s="519"/>
      <c r="D7219" s="519">
        <v>15000</v>
      </c>
      <c r="E7219" s="519"/>
      <c r="F7219" s="519"/>
      <c r="G7219" s="519"/>
      <c r="H7219" s="518"/>
      <c r="I7219" s="518"/>
      <c r="J7219" s="524" t="s">
        <v>1157</v>
      </c>
    </row>
    <row r="7220" spans="1:10" x14ac:dyDescent="0.25">
      <c r="A7220" s="517" t="s">
        <v>2658</v>
      </c>
      <c r="B7220" s="519">
        <v>1</v>
      </c>
      <c r="C7220" s="519"/>
      <c r="D7220" s="519">
        <v>51000</v>
      </c>
      <c r="E7220" s="519"/>
      <c r="F7220" s="519"/>
      <c r="G7220" s="519"/>
      <c r="H7220" s="518"/>
      <c r="I7220" s="518"/>
      <c r="J7220" s="524" t="s">
        <v>1157</v>
      </c>
    </row>
    <row r="7221" spans="1:10" x14ac:dyDescent="0.25">
      <c r="A7221" s="517" t="s">
        <v>2086</v>
      </c>
      <c r="B7221" s="519">
        <v>1</v>
      </c>
      <c r="C7221" s="519"/>
      <c r="D7221" s="519">
        <v>28500</v>
      </c>
      <c r="E7221" s="519"/>
      <c r="F7221" s="519"/>
      <c r="G7221" s="519"/>
      <c r="H7221" s="518"/>
      <c r="I7221" s="518"/>
      <c r="J7221" s="524" t="s">
        <v>1157</v>
      </c>
    </row>
    <row r="7222" spans="1:10" x14ac:dyDescent="0.25">
      <c r="A7222" s="517" t="s">
        <v>1301</v>
      </c>
      <c r="B7222" s="519">
        <v>2</v>
      </c>
      <c r="C7222" s="519">
        <v>70000</v>
      </c>
      <c r="D7222" s="519"/>
      <c r="E7222" s="519"/>
      <c r="F7222" s="519"/>
      <c r="G7222" s="519"/>
      <c r="H7222" s="518"/>
      <c r="I7222" s="518"/>
      <c r="J7222" s="524" t="s">
        <v>2659</v>
      </c>
    </row>
    <row r="7223" spans="1:10" x14ac:dyDescent="0.25">
      <c r="A7223" s="517" t="s">
        <v>1203</v>
      </c>
      <c r="B7223" s="519">
        <v>1</v>
      </c>
      <c r="C7223" s="519"/>
      <c r="D7223" s="519">
        <v>19000</v>
      </c>
      <c r="E7223" s="519">
        <v>1</v>
      </c>
      <c r="F7223" s="519">
        <v>4000</v>
      </c>
      <c r="G7223" s="519">
        <v>60</v>
      </c>
      <c r="H7223" s="518"/>
      <c r="I7223" s="518"/>
      <c r="J7223" s="524" t="s">
        <v>1157</v>
      </c>
    </row>
    <row r="7224" spans="1:10" x14ac:dyDescent="0.25">
      <c r="A7224" s="517" t="s">
        <v>1414</v>
      </c>
      <c r="B7224" s="519">
        <v>1</v>
      </c>
      <c r="C7224" s="519"/>
      <c r="D7224" s="519"/>
      <c r="E7224" s="519"/>
      <c r="F7224" s="519"/>
      <c r="G7224" s="519"/>
      <c r="H7224" s="518"/>
      <c r="I7224" s="518"/>
      <c r="J7224" s="524" t="s">
        <v>2660</v>
      </c>
    </row>
    <row r="7225" spans="1:10" x14ac:dyDescent="0.25">
      <c r="A7225" s="517" t="s">
        <v>2206</v>
      </c>
      <c r="B7225" s="519">
        <v>1</v>
      </c>
      <c r="C7225" s="519"/>
      <c r="D7225" s="519">
        <v>20000</v>
      </c>
      <c r="E7225" s="519"/>
      <c r="F7225" s="519"/>
      <c r="G7225" s="519"/>
      <c r="H7225" s="518"/>
      <c r="I7225" s="518"/>
      <c r="J7225" s="524" t="s">
        <v>1157</v>
      </c>
    </row>
    <row r="7226" spans="1:10" x14ac:dyDescent="0.25">
      <c r="A7226" s="517" t="s">
        <v>1424</v>
      </c>
      <c r="B7226" s="519">
        <v>1</v>
      </c>
      <c r="C7226" s="519"/>
      <c r="D7226" s="519">
        <v>32000</v>
      </c>
      <c r="E7226" s="519"/>
      <c r="F7226" s="519"/>
      <c r="G7226" s="519"/>
      <c r="H7226" s="518"/>
      <c r="I7226" s="518"/>
      <c r="J7226" s="524" t="s">
        <v>2661</v>
      </c>
    </row>
    <row r="7227" spans="1:10" x14ac:dyDescent="0.25">
      <c r="A7227" s="517" t="s">
        <v>2086</v>
      </c>
      <c r="B7227" s="519">
        <v>1</v>
      </c>
      <c r="C7227" s="519"/>
      <c r="D7227" s="519">
        <v>28000</v>
      </c>
      <c r="E7227" s="519"/>
      <c r="F7227" s="519"/>
      <c r="G7227" s="519"/>
      <c r="H7227" s="518"/>
      <c r="I7227" s="518"/>
      <c r="J7227" s="524" t="s">
        <v>1157</v>
      </c>
    </row>
    <row r="7228" spans="1:10" x14ac:dyDescent="0.25">
      <c r="A7228" s="517" t="s">
        <v>1483</v>
      </c>
      <c r="B7228" s="519">
        <v>1</v>
      </c>
      <c r="C7228" s="519"/>
      <c r="D7228" s="519">
        <v>12000</v>
      </c>
      <c r="E7228" s="519">
        <v>1</v>
      </c>
      <c r="F7228" s="519">
        <v>4000</v>
      </c>
      <c r="G7228" s="519">
        <v>60</v>
      </c>
      <c r="H7228" s="518"/>
      <c r="I7228" s="518"/>
      <c r="J7228" s="524" t="s">
        <v>1157</v>
      </c>
    </row>
    <row r="7229" spans="1:10" x14ac:dyDescent="0.25">
      <c r="A7229" s="517" t="s">
        <v>1297</v>
      </c>
      <c r="B7229" s="519">
        <v>1</v>
      </c>
      <c r="C7229" s="519"/>
      <c r="D7229" s="519">
        <v>13800</v>
      </c>
      <c r="E7229" s="519"/>
      <c r="F7229" s="519"/>
      <c r="G7229" s="519"/>
      <c r="H7229" s="518"/>
      <c r="I7229" s="518"/>
      <c r="J7229" s="524" t="s">
        <v>1157</v>
      </c>
    </row>
    <row r="7230" spans="1:10" x14ac:dyDescent="0.25">
      <c r="A7230" s="517" t="s">
        <v>2086</v>
      </c>
      <c r="B7230" s="519">
        <v>1</v>
      </c>
      <c r="C7230" s="519">
        <v>24500</v>
      </c>
      <c r="D7230" s="519"/>
      <c r="E7230" s="519">
        <v>1</v>
      </c>
      <c r="F7230" s="519">
        <v>4000</v>
      </c>
      <c r="G7230" s="519" t="s">
        <v>2662</v>
      </c>
      <c r="H7230" s="518">
        <v>1</v>
      </c>
      <c r="I7230" s="518">
        <v>60</v>
      </c>
      <c r="J7230" s="524" t="s">
        <v>2272</v>
      </c>
    </row>
    <row r="7231" spans="1:10" x14ac:dyDescent="0.25">
      <c r="A7231" s="517" t="s">
        <v>2479</v>
      </c>
      <c r="B7231" s="519">
        <v>1</v>
      </c>
      <c r="C7231" s="519">
        <v>24000</v>
      </c>
      <c r="D7231" s="519"/>
      <c r="E7231" s="519"/>
      <c r="F7231" s="519"/>
      <c r="G7231" s="519"/>
      <c r="H7231" s="518">
        <v>1</v>
      </c>
      <c r="I7231" s="518">
        <v>100</v>
      </c>
      <c r="J7231" s="524" t="s">
        <v>2271</v>
      </c>
    </row>
    <row r="7232" spans="1:10" x14ac:dyDescent="0.25">
      <c r="A7232" s="517" t="s">
        <v>1973</v>
      </c>
      <c r="B7232" s="519">
        <v>2</v>
      </c>
      <c r="C7232" s="519"/>
      <c r="D7232" s="519">
        <v>48000</v>
      </c>
      <c r="E7232" s="519"/>
      <c r="F7232" s="519"/>
      <c r="G7232" s="519"/>
      <c r="H7232" s="518"/>
      <c r="I7232" s="518"/>
      <c r="J7232" s="524" t="s">
        <v>1157</v>
      </c>
    </row>
    <row r="7233" spans="1:11" x14ac:dyDescent="0.25">
      <c r="A7233" s="517" t="s">
        <v>2306</v>
      </c>
      <c r="B7233" s="519">
        <v>1</v>
      </c>
      <c r="C7233" s="519">
        <v>15900</v>
      </c>
      <c r="D7233" s="519"/>
      <c r="E7233" s="519">
        <v>1</v>
      </c>
      <c r="F7233" s="519">
        <v>5000</v>
      </c>
      <c r="G7233" s="519">
        <v>70</v>
      </c>
      <c r="H7233" s="518">
        <v>1</v>
      </c>
      <c r="I7233" s="518">
        <v>60</v>
      </c>
      <c r="J7233" s="524" t="s">
        <v>2272</v>
      </c>
    </row>
    <row r="7234" spans="1:11" x14ac:dyDescent="0.25">
      <c r="A7234" s="517" t="s">
        <v>2410</v>
      </c>
      <c r="B7234" s="519">
        <v>1</v>
      </c>
      <c r="C7234" s="519">
        <v>10000</v>
      </c>
      <c r="D7234" s="519"/>
      <c r="E7234" s="519"/>
      <c r="F7234" s="519"/>
      <c r="G7234" s="519"/>
      <c r="H7234" s="518" t="s">
        <v>109</v>
      </c>
      <c r="I7234" s="518"/>
      <c r="J7234" s="524" t="s">
        <v>2573</v>
      </c>
    </row>
    <row r="7235" spans="1:11" x14ac:dyDescent="0.25">
      <c r="A7235" s="517" t="s">
        <v>1196</v>
      </c>
      <c r="B7235" s="519">
        <v>1</v>
      </c>
      <c r="C7235" s="519">
        <v>12100</v>
      </c>
      <c r="D7235" s="519"/>
      <c r="E7235" s="519">
        <v>1</v>
      </c>
      <c r="F7235" s="519">
        <v>4000</v>
      </c>
      <c r="G7235" s="519">
        <v>60</v>
      </c>
      <c r="H7235" s="518">
        <v>1</v>
      </c>
      <c r="I7235" s="518">
        <v>70</v>
      </c>
      <c r="J7235" s="524" t="s">
        <v>2273</v>
      </c>
    </row>
    <row r="7236" spans="1:11" x14ac:dyDescent="0.25">
      <c r="A7236" s="517" t="s">
        <v>1343</v>
      </c>
      <c r="B7236" s="519">
        <v>1</v>
      </c>
      <c r="C7236" s="519">
        <v>14800</v>
      </c>
      <c r="D7236" s="519"/>
      <c r="E7236" s="519">
        <v>1</v>
      </c>
      <c r="F7236" s="519">
        <v>4000</v>
      </c>
      <c r="G7236" s="519">
        <v>60</v>
      </c>
      <c r="H7236" s="518"/>
      <c r="I7236" s="518"/>
      <c r="J7236" s="524"/>
    </row>
    <row r="7237" spans="1:11" x14ac:dyDescent="0.25">
      <c r="A7237" s="517" t="s">
        <v>1301</v>
      </c>
      <c r="B7237" s="519">
        <v>1</v>
      </c>
      <c r="C7237" s="519"/>
      <c r="D7237" s="519">
        <v>29000</v>
      </c>
      <c r="E7237" s="519">
        <v>1</v>
      </c>
      <c r="F7237" s="519">
        <v>6000</v>
      </c>
      <c r="G7237" s="519">
        <v>100</v>
      </c>
      <c r="H7237" s="518"/>
      <c r="I7237" s="518"/>
      <c r="J7237" s="524" t="s">
        <v>2663</v>
      </c>
    </row>
    <row r="7238" spans="1:11" x14ac:dyDescent="0.25">
      <c r="A7238" s="517" t="s">
        <v>1200</v>
      </c>
      <c r="B7238" s="519">
        <v>1</v>
      </c>
      <c r="C7238" s="519"/>
      <c r="D7238" s="519">
        <v>11000</v>
      </c>
      <c r="E7238" s="519">
        <v>1</v>
      </c>
      <c r="F7238" s="519">
        <v>4000</v>
      </c>
      <c r="G7238" s="519">
        <v>60</v>
      </c>
      <c r="H7238" s="518"/>
      <c r="I7238" s="518"/>
      <c r="J7238" s="524" t="s">
        <v>1157</v>
      </c>
    </row>
    <row r="7239" spans="1:11" x14ac:dyDescent="0.25">
      <c r="A7239" s="517" t="s">
        <v>1107</v>
      </c>
      <c r="B7239" s="519">
        <v>2</v>
      </c>
      <c r="C7239" s="519">
        <v>40000</v>
      </c>
      <c r="D7239" s="519"/>
      <c r="E7239" s="519"/>
      <c r="F7239" s="519"/>
      <c r="G7239" s="519"/>
      <c r="H7239" s="518"/>
      <c r="I7239" s="518"/>
      <c r="J7239" s="524"/>
    </row>
    <row r="7240" spans="1:11" x14ac:dyDescent="0.25">
      <c r="A7240" s="517" t="s">
        <v>1615</v>
      </c>
      <c r="B7240" s="519">
        <v>1</v>
      </c>
      <c r="C7240" s="519">
        <v>20000</v>
      </c>
      <c r="D7240" s="519"/>
      <c r="E7240" s="519"/>
      <c r="F7240" s="519"/>
      <c r="G7240" s="519"/>
      <c r="H7240" s="518"/>
      <c r="I7240" s="518"/>
      <c r="J7240" s="524"/>
    </row>
    <row r="7241" spans="1:11" x14ac:dyDescent="0.25">
      <c r="A7241" s="517" t="s">
        <v>1973</v>
      </c>
      <c r="B7241" s="519">
        <v>1</v>
      </c>
      <c r="C7241" s="519">
        <v>19000</v>
      </c>
      <c r="D7241" s="519"/>
      <c r="E7241" s="519">
        <v>1</v>
      </c>
      <c r="F7241" s="519">
        <v>5000</v>
      </c>
      <c r="G7241" s="519">
        <v>70</v>
      </c>
      <c r="H7241" s="518"/>
      <c r="I7241" s="518"/>
      <c r="J7241" s="524"/>
    </row>
    <row r="7242" spans="1:11" x14ac:dyDescent="0.25">
      <c r="A7242" s="517" t="s">
        <v>1199</v>
      </c>
      <c r="B7242" s="519">
        <v>1</v>
      </c>
      <c r="C7242" s="519"/>
      <c r="D7242" s="519">
        <v>14500</v>
      </c>
      <c r="E7242" s="519"/>
      <c r="F7242" s="519"/>
      <c r="G7242" s="519"/>
      <c r="H7242" s="518"/>
      <c r="I7242" s="518"/>
      <c r="J7242" s="524" t="s">
        <v>1157</v>
      </c>
    </row>
    <row r="7243" spans="1:11" x14ac:dyDescent="0.25">
      <c r="A7243" s="517" t="s">
        <v>2664</v>
      </c>
      <c r="B7243" s="519">
        <v>1</v>
      </c>
      <c r="C7243" s="519"/>
      <c r="D7243" s="519">
        <v>29000</v>
      </c>
      <c r="E7243" s="519">
        <v>1</v>
      </c>
      <c r="F7243" s="519">
        <v>4000</v>
      </c>
      <c r="G7243" s="519">
        <v>60</v>
      </c>
      <c r="H7243" s="518"/>
      <c r="I7243" s="518"/>
      <c r="J7243" s="524" t="s">
        <v>1157</v>
      </c>
    </row>
    <row r="7244" spans="1:11" x14ac:dyDescent="0.25">
      <c r="A7244" s="517" t="s">
        <v>1107</v>
      </c>
      <c r="B7244" s="519">
        <v>1</v>
      </c>
      <c r="C7244" s="519"/>
      <c r="D7244" s="519">
        <v>20000</v>
      </c>
      <c r="E7244" s="519"/>
      <c r="F7244" s="519"/>
      <c r="G7244" s="519"/>
      <c r="H7244" s="518"/>
      <c r="I7244" s="518"/>
      <c r="J7244" s="524" t="s">
        <v>2665</v>
      </c>
    </row>
    <row r="7245" spans="1:11" x14ac:dyDescent="0.25">
      <c r="A7245" s="517"/>
      <c r="B7245" s="519"/>
      <c r="C7245" s="519"/>
      <c r="D7245" s="519"/>
      <c r="E7245" s="519"/>
      <c r="F7245" s="519"/>
      <c r="G7245" s="519"/>
      <c r="H7245" s="518"/>
      <c r="I7245" s="518"/>
      <c r="J7245" s="524"/>
    </row>
    <row r="7246" spans="1:11" x14ac:dyDescent="0.25">
      <c r="A7246" s="517"/>
      <c r="B7246" s="519"/>
      <c r="C7246" s="519"/>
      <c r="D7246" s="519"/>
      <c r="E7246" s="519"/>
      <c r="F7246" s="519"/>
      <c r="G7246" s="519"/>
      <c r="H7246" s="518"/>
      <c r="I7246" s="518"/>
      <c r="J7246" s="524"/>
    </row>
    <row r="7247" spans="1:11" x14ac:dyDescent="0.25">
      <c r="A7247" s="581"/>
      <c r="B7247" s="213">
        <f>SUM(B7213:B7246)</f>
        <v>35</v>
      </c>
      <c r="C7247" s="213">
        <f>SUM(C7213:C7246)</f>
        <v>333400</v>
      </c>
      <c r="D7247" s="213">
        <f>SUM(D7213:D7246)</f>
        <v>395800</v>
      </c>
      <c r="E7247" s="213">
        <f>SUM(E7213:E7246)</f>
        <v>14</v>
      </c>
      <c r="F7247" s="213">
        <f>SUM(F7213:F7246)</f>
        <v>60000</v>
      </c>
      <c r="G7247" s="213"/>
      <c r="H7247" s="585">
        <f>SUM(H7213:H7246)</f>
        <v>9</v>
      </c>
      <c r="I7247" s="585"/>
      <c r="J7247" s="410" t="s">
        <v>2666</v>
      </c>
      <c r="K7247" s="18"/>
    </row>
    <row r="7248" spans="1:11" x14ac:dyDescent="0.25">
      <c r="A7248" s="492"/>
      <c r="B7248" s="365"/>
      <c r="C7248" s="365"/>
    </row>
    <row r="7249" spans="1:10" x14ac:dyDescent="0.25">
      <c r="B7249" s="365"/>
      <c r="C7249" s="365"/>
    </row>
    <row r="7250" spans="1:10" x14ac:dyDescent="0.25">
      <c r="B7250" s="493"/>
      <c r="C7250" s="493"/>
    </row>
    <row r="7251" spans="1:10" x14ac:dyDescent="0.25">
      <c r="G7251" s="586" t="s">
        <v>2633</v>
      </c>
    </row>
    <row r="7258" spans="1:10" x14ac:dyDescent="0.25">
      <c r="A7258" s="2204" t="s">
        <v>2667</v>
      </c>
      <c r="B7258" s="2204"/>
      <c r="C7258" s="2204"/>
      <c r="D7258" s="2204"/>
      <c r="E7258" s="2204"/>
      <c r="F7258" s="2204"/>
      <c r="G7258" s="2204"/>
      <c r="H7258" s="2204"/>
      <c r="I7258" s="2204"/>
      <c r="J7258" s="2204"/>
    </row>
    <row r="7259" spans="1:10" ht="30" x14ac:dyDescent="0.25">
      <c r="A7259" s="198" t="s">
        <v>14</v>
      </c>
      <c r="B7259" s="198" t="s">
        <v>5</v>
      </c>
      <c r="C7259" s="198" t="s">
        <v>10</v>
      </c>
      <c r="D7259" s="198" t="s">
        <v>11</v>
      </c>
      <c r="E7259" s="198" t="s">
        <v>753</v>
      </c>
      <c r="F7259" s="198" t="s">
        <v>27</v>
      </c>
      <c r="G7259" s="198" t="s">
        <v>2013</v>
      </c>
      <c r="H7259" s="140" t="s">
        <v>33</v>
      </c>
      <c r="I7259" s="140" t="s">
        <v>2016</v>
      </c>
      <c r="J7259" s="524" t="s">
        <v>32</v>
      </c>
    </row>
    <row r="7260" spans="1:10" x14ac:dyDescent="0.25">
      <c r="A7260" s="517" t="s">
        <v>1342</v>
      </c>
      <c r="B7260" s="519">
        <v>1</v>
      </c>
      <c r="C7260" s="519">
        <v>9800</v>
      </c>
      <c r="D7260" s="519"/>
      <c r="E7260" s="519">
        <v>1</v>
      </c>
      <c r="F7260" s="519">
        <v>4000</v>
      </c>
      <c r="G7260" s="519">
        <v>60</v>
      </c>
      <c r="H7260" s="518">
        <v>1</v>
      </c>
      <c r="I7260" s="518">
        <v>70</v>
      </c>
      <c r="J7260" s="524" t="s">
        <v>2273</v>
      </c>
    </row>
    <row r="7261" spans="1:10" x14ac:dyDescent="0.25">
      <c r="A7261" s="517" t="s">
        <v>2431</v>
      </c>
      <c r="B7261" s="519">
        <v>1</v>
      </c>
      <c r="C7261" s="519">
        <v>17900</v>
      </c>
      <c r="D7261" s="519"/>
      <c r="E7261" s="519"/>
      <c r="F7261" s="519"/>
      <c r="G7261" s="519"/>
      <c r="H7261" s="518"/>
      <c r="I7261" s="518"/>
      <c r="J7261" s="524" t="s">
        <v>2668</v>
      </c>
    </row>
    <row r="7262" spans="1:10" x14ac:dyDescent="0.25">
      <c r="A7262" s="517" t="s">
        <v>2669</v>
      </c>
      <c r="B7262" s="519">
        <v>2</v>
      </c>
      <c r="C7262" s="519">
        <v>21000</v>
      </c>
      <c r="D7262" s="519"/>
      <c r="E7262" s="519">
        <v>6</v>
      </c>
      <c r="F7262" s="519">
        <v>33000</v>
      </c>
      <c r="G7262" s="519" t="s">
        <v>2670</v>
      </c>
      <c r="H7262" s="518">
        <v>1</v>
      </c>
      <c r="I7262" s="518">
        <v>70</v>
      </c>
      <c r="J7262" s="524" t="s">
        <v>2273</v>
      </c>
    </row>
    <row r="7263" spans="1:10" x14ac:dyDescent="0.25">
      <c r="A7263" s="517" t="s">
        <v>2671</v>
      </c>
      <c r="B7263" s="519">
        <v>2</v>
      </c>
      <c r="C7263" s="519">
        <v>30000</v>
      </c>
      <c r="D7263" s="519"/>
      <c r="E7263" s="519">
        <v>2</v>
      </c>
      <c r="F7263" s="519">
        <v>10000</v>
      </c>
      <c r="G7263" s="519" t="s">
        <v>2153</v>
      </c>
      <c r="H7263" s="518">
        <v>1</v>
      </c>
      <c r="I7263" s="518">
        <v>55</v>
      </c>
      <c r="J7263" s="524" t="s">
        <v>2274</v>
      </c>
    </row>
    <row r="7264" spans="1:10" x14ac:dyDescent="0.25">
      <c r="A7264" s="517" t="s">
        <v>2037</v>
      </c>
      <c r="B7264" s="519">
        <v>2</v>
      </c>
      <c r="C7264" s="519"/>
      <c r="D7264" s="519"/>
      <c r="E7264" s="519"/>
      <c r="F7264" s="519"/>
      <c r="G7264" s="519"/>
      <c r="H7264" s="518"/>
      <c r="I7264" s="518"/>
      <c r="J7264" s="524" t="s">
        <v>2672</v>
      </c>
    </row>
    <row r="7265" spans="1:10" x14ac:dyDescent="0.25">
      <c r="A7265" s="517" t="s">
        <v>1409</v>
      </c>
      <c r="B7265" s="519">
        <v>1</v>
      </c>
      <c r="C7265" s="519">
        <v>18800</v>
      </c>
      <c r="D7265" s="519"/>
      <c r="E7265" s="519"/>
      <c r="F7265" s="519"/>
      <c r="G7265" s="519"/>
      <c r="H7265" s="518">
        <v>1</v>
      </c>
      <c r="I7265" s="518">
        <v>45</v>
      </c>
      <c r="J7265" s="524" t="s">
        <v>2274</v>
      </c>
    </row>
    <row r="7266" spans="1:10" x14ac:dyDescent="0.25">
      <c r="A7266" s="517" t="s">
        <v>1301</v>
      </c>
      <c r="B7266" s="519">
        <v>1</v>
      </c>
      <c r="C7266" s="519">
        <v>29000</v>
      </c>
      <c r="D7266" s="519"/>
      <c r="E7266" s="519">
        <v>1</v>
      </c>
      <c r="F7266" s="519">
        <v>6000</v>
      </c>
      <c r="G7266" s="519">
        <v>100</v>
      </c>
      <c r="H7266" s="518">
        <v>1</v>
      </c>
      <c r="I7266" s="518">
        <v>70</v>
      </c>
      <c r="J7266" s="524" t="s">
        <v>2273</v>
      </c>
    </row>
    <row r="7267" spans="1:10" x14ac:dyDescent="0.25">
      <c r="A7267" s="517" t="s">
        <v>1343</v>
      </c>
      <c r="B7267" s="519">
        <v>1</v>
      </c>
      <c r="C7267" s="519">
        <v>18800</v>
      </c>
      <c r="D7267" s="519"/>
      <c r="E7267" s="519"/>
      <c r="F7267" s="519"/>
      <c r="G7267" s="519"/>
      <c r="H7267" s="518">
        <v>1</v>
      </c>
      <c r="I7267" s="518">
        <v>40</v>
      </c>
      <c r="J7267" s="524" t="s">
        <v>2467</v>
      </c>
    </row>
    <row r="7268" spans="1:10" x14ac:dyDescent="0.25">
      <c r="A7268" s="517" t="s">
        <v>2645</v>
      </c>
      <c r="B7268" s="519">
        <v>2</v>
      </c>
      <c r="C7268" s="519"/>
      <c r="D7268" s="519">
        <v>76000</v>
      </c>
      <c r="E7268" s="519"/>
      <c r="F7268" s="519"/>
      <c r="G7268" s="519"/>
      <c r="H7268" s="518"/>
      <c r="I7268" s="518"/>
      <c r="J7268" s="524" t="s">
        <v>2673</v>
      </c>
    </row>
    <row r="7269" spans="1:10" x14ac:dyDescent="0.25">
      <c r="A7269" s="517" t="s">
        <v>2644</v>
      </c>
      <c r="B7269" s="519">
        <v>1</v>
      </c>
      <c r="C7269" s="519"/>
      <c r="D7269" s="519">
        <v>20000</v>
      </c>
      <c r="E7269" s="519"/>
      <c r="F7269" s="519"/>
      <c r="G7269" s="519"/>
      <c r="H7269" s="518"/>
      <c r="I7269" s="518"/>
      <c r="J7269" s="524" t="s">
        <v>1157</v>
      </c>
    </row>
    <row r="7270" spans="1:10" x14ac:dyDescent="0.25">
      <c r="A7270" s="517" t="s">
        <v>1625</v>
      </c>
      <c r="B7270" s="519">
        <v>1</v>
      </c>
      <c r="C7270" s="519">
        <v>19000</v>
      </c>
      <c r="D7270" s="519"/>
      <c r="E7270" s="519">
        <v>1</v>
      </c>
      <c r="F7270" s="519">
        <v>4000</v>
      </c>
      <c r="G7270" s="519">
        <v>60</v>
      </c>
      <c r="H7270" s="518">
        <v>1</v>
      </c>
      <c r="I7270" s="518">
        <v>60</v>
      </c>
      <c r="J7270" s="524" t="s">
        <v>2272</v>
      </c>
    </row>
    <row r="7271" spans="1:10" x14ac:dyDescent="0.25">
      <c r="A7271" s="517" t="s">
        <v>1539</v>
      </c>
      <c r="B7271" s="519">
        <v>2</v>
      </c>
      <c r="C7271" s="519"/>
      <c r="D7271" s="519">
        <v>102000</v>
      </c>
      <c r="E7271" s="519"/>
      <c r="F7271" s="519"/>
      <c r="G7271" s="519"/>
      <c r="H7271" s="518"/>
      <c r="I7271" s="518"/>
      <c r="J7271" s="524" t="s">
        <v>2674</v>
      </c>
    </row>
    <row r="7272" spans="1:10" x14ac:dyDescent="0.25">
      <c r="A7272" s="517" t="s">
        <v>2640</v>
      </c>
      <c r="B7272" s="519">
        <v>1</v>
      </c>
      <c r="C7272" s="519"/>
      <c r="D7272" s="519">
        <v>26000</v>
      </c>
      <c r="E7272" s="519">
        <v>1</v>
      </c>
      <c r="F7272" s="519">
        <v>2000</v>
      </c>
      <c r="G7272" s="519">
        <v>35</v>
      </c>
      <c r="H7272" s="518">
        <v>1</v>
      </c>
      <c r="I7272" s="518">
        <v>45</v>
      </c>
      <c r="J7272" s="524" t="s">
        <v>2274</v>
      </c>
    </row>
    <row r="7273" spans="1:10" x14ac:dyDescent="0.25">
      <c r="A7273" s="517" t="s">
        <v>1442</v>
      </c>
      <c r="B7273" s="519">
        <v>1</v>
      </c>
      <c r="C7273" s="519">
        <v>13900</v>
      </c>
      <c r="D7273" s="519"/>
      <c r="E7273" s="519">
        <v>1</v>
      </c>
      <c r="F7273" s="519">
        <v>4000</v>
      </c>
      <c r="G7273" s="519">
        <v>60</v>
      </c>
      <c r="H7273" s="518">
        <v>1</v>
      </c>
      <c r="I7273" s="518">
        <v>75</v>
      </c>
      <c r="J7273" s="524" t="s">
        <v>2273</v>
      </c>
    </row>
    <row r="7274" spans="1:10" x14ac:dyDescent="0.25">
      <c r="A7274" s="517" t="s">
        <v>1444</v>
      </c>
      <c r="B7274" s="519">
        <v>1</v>
      </c>
      <c r="C7274" s="519">
        <v>24000</v>
      </c>
      <c r="D7274" s="519"/>
      <c r="E7274" s="519"/>
      <c r="F7274" s="519"/>
      <c r="G7274" s="519"/>
      <c r="H7274" s="518"/>
      <c r="I7274" s="518"/>
      <c r="J7274" s="524" t="s">
        <v>2675</v>
      </c>
    </row>
    <row r="7275" spans="1:10" x14ac:dyDescent="0.25">
      <c r="A7275" s="517" t="s">
        <v>1934</v>
      </c>
      <c r="B7275" s="519">
        <v>2</v>
      </c>
      <c r="C7275" s="519">
        <v>37600</v>
      </c>
      <c r="D7275" s="519"/>
      <c r="E7275" s="519"/>
      <c r="F7275" s="519"/>
      <c r="G7275" s="519"/>
      <c r="H7275" s="518" t="s">
        <v>967</v>
      </c>
      <c r="I7275" s="518"/>
      <c r="J7275" s="524" t="s">
        <v>2467</v>
      </c>
    </row>
    <row r="7276" spans="1:10" x14ac:dyDescent="0.25">
      <c r="A7276" s="517" t="s">
        <v>1292</v>
      </c>
      <c r="B7276" s="519">
        <v>1</v>
      </c>
      <c r="C7276" s="519"/>
      <c r="D7276" s="519">
        <v>24000</v>
      </c>
      <c r="E7276" s="519"/>
      <c r="F7276" s="519"/>
      <c r="G7276" s="519"/>
      <c r="H7276" s="518" t="s">
        <v>109</v>
      </c>
      <c r="I7276" s="518"/>
      <c r="J7276" s="524" t="s">
        <v>2382</v>
      </c>
    </row>
    <row r="7277" spans="1:10" x14ac:dyDescent="0.25">
      <c r="A7277" s="517" t="s">
        <v>1301</v>
      </c>
      <c r="B7277" s="519">
        <v>1</v>
      </c>
      <c r="C7277" s="519"/>
      <c r="D7277" s="519">
        <v>35000</v>
      </c>
      <c r="E7277" s="519"/>
      <c r="F7277" s="519"/>
      <c r="G7277" s="519"/>
      <c r="H7277" s="518"/>
      <c r="I7277" s="518"/>
      <c r="J7277" s="524" t="s">
        <v>1157</v>
      </c>
    </row>
    <row r="7278" spans="1:10" x14ac:dyDescent="0.25">
      <c r="A7278" s="517" t="s">
        <v>1459</v>
      </c>
      <c r="B7278" s="519">
        <v>1</v>
      </c>
      <c r="C7278" s="519">
        <v>13600</v>
      </c>
      <c r="D7278" s="519"/>
      <c r="E7278" s="519">
        <v>1</v>
      </c>
      <c r="F7278" s="519">
        <v>70</v>
      </c>
      <c r="G7278" s="519"/>
      <c r="H7278" s="518"/>
      <c r="I7278" s="518"/>
      <c r="J7278" s="524"/>
    </row>
    <row r="7279" spans="1:10" x14ac:dyDescent="0.25">
      <c r="A7279" s="517" t="s">
        <v>1492</v>
      </c>
      <c r="B7279" s="519">
        <v>1</v>
      </c>
      <c r="C7279" s="519"/>
      <c r="D7279" s="519">
        <v>30000</v>
      </c>
      <c r="E7279" s="519"/>
      <c r="F7279" s="519"/>
      <c r="G7279" s="519"/>
      <c r="H7279" s="518"/>
      <c r="I7279" s="518"/>
      <c r="J7279" s="524" t="s">
        <v>2676</v>
      </c>
    </row>
    <row r="7280" spans="1:10" x14ac:dyDescent="0.25">
      <c r="A7280" s="517" t="s">
        <v>2357</v>
      </c>
      <c r="B7280" s="519">
        <v>1</v>
      </c>
      <c r="C7280" s="519">
        <v>34000</v>
      </c>
      <c r="D7280" s="519"/>
      <c r="E7280" s="519"/>
      <c r="F7280" s="519"/>
      <c r="G7280" s="519"/>
      <c r="H7280" s="518"/>
      <c r="I7280" s="518"/>
      <c r="J7280" s="524"/>
    </row>
    <row r="7281" spans="1:11" x14ac:dyDescent="0.25">
      <c r="A7281" s="517" t="s">
        <v>1196</v>
      </c>
      <c r="B7281" s="519">
        <v>1</v>
      </c>
      <c r="C7281" s="519"/>
      <c r="D7281" s="519"/>
      <c r="E7281" s="519"/>
      <c r="F7281" s="519"/>
      <c r="G7281" s="519"/>
      <c r="H7281" s="518"/>
      <c r="I7281" s="518"/>
      <c r="J7281" s="524" t="s">
        <v>2092</v>
      </c>
    </row>
    <row r="7282" spans="1:11" x14ac:dyDescent="0.25">
      <c r="A7282" s="517" t="s">
        <v>1584</v>
      </c>
      <c r="B7282" s="519">
        <v>1</v>
      </c>
      <c r="C7282" s="519"/>
      <c r="D7282" s="519">
        <v>22500</v>
      </c>
      <c r="E7282" s="519">
        <v>1</v>
      </c>
      <c r="F7282" s="519">
        <v>4000</v>
      </c>
      <c r="G7282" s="519">
        <v>60</v>
      </c>
      <c r="H7282" s="518"/>
      <c r="I7282" s="518"/>
      <c r="J7282" s="524"/>
    </row>
    <row r="7283" spans="1:11" x14ac:dyDescent="0.25">
      <c r="A7283" s="517" t="s">
        <v>1200</v>
      </c>
      <c r="B7283" s="519">
        <v>1</v>
      </c>
      <c r="C7283" s="519">
        <v>11000</v>
      </c>
      <c r="D7283" s="519"/>
      <c r="E7283" s="519">
        <v>1</v>
      </c>
      <c r="F7283" s="519">
        <v>4000</v>
      </c>
      <c r="G7283" s="519">
        <v>60</v>
      </c>
      <c r="H7283" s="518"/>
      <c r="I7283" s="518"/>
      <c r="J7283" s="524"/>
    </row>
    <row r="7284" spans="1:11" x14ac:dyDescent="0.25">
      <c r="A7284" s="517" t="s">
        <v>1473</v>
      </c>
      <c r="B7284" s="519">
        <v>1</v>
      </c>
      <c r="C7284" s="519">
        <v>12500</v>
      </c>
      <c r="D7284" s="519"/>
      <c r="E7284" s="519">
        <v>1</v>
      </c>
      <c r="F7284" s="519">
        <v>4000</v>
      </c>
      <c r="G7284" s="519">
        <v>60</v>
      </c>
      <c r="H7284" s="518"/>
      <c r="I7284" s="518"/>
      <c r="J7284" s="524"/>
    </row>
    <row r="7285" spans="1:11" x14ac:dyDescent="0.25">
      <c r="A7285" s="517" t="s">
        <v>2029</v>
      </c>
      <c r="B7285" s="519">
        <v>1</v>
      </c>
      <c r="C7285" s="519">
        <v>7000</v>
      </c>
      <c r="D7285" s="519"/>
      <c r="E7285" s="519">
        <v>1</v>
      </c>
      <c r="F7285" s="519">
        <v>3000</v>
      </c>
      <c r="G7285" s="519">
        <v>50</v>
      </c>
      <c r="H7285" s="518"/>
      <c r="I7285" s="518"/>
      <c r="J7285" s="524"/>
    </row>
    <row r="7286" spans="1:11" x14ac:dyDescent="0.25">
      <c r="A7286" s="517" t="s">
        <v>1513</v>
      </c>
      <c r="B7286" s="519">
        <v>1</v>
      </c>
      <c r="C7286" s="519">
        <v>8900</v>
      </c>
      <c r="D7286" s="519"/>
      <c r="E7286" s="519">
        <v>2</v>
      </c>
      <c r="F7286" s="519">
        <v>9000</v>
      </c>
      <c r="G7286" s="519" t="s">
        <v>1524</v>
      </c>
      <c r="H7286" s="518"/>
      <c r="I7286" s="518"/>
      <c r="J7286" s="524"/>
    </row>
    <row r="7287" spans="1:11" x14ac:dyDescent="0.25">
      <c r="A7287" s="517" t="s">
        <v>1093</v>
      </c>
      <c r="B7287" s="519">
        <v>1</v>
      </c>
      <c r="C7287" s="519">
        <v>19000</v>
      </c>
      <c r="D7287" s="519"/>
      <c r="E7287" s="519"/>
      <c r="F7287" s="519"/>
      <c r="G7287" s="519"/>
      <c r="H7287" s="518"/>
      <c r="I7287" s="518"/>
      <c r="J7287" s="524" t="s">
        <v>2423</v>
      </c>
    </row>
    <row r="7288" spans="1:11" x14ac:dyDescent="0.25">
      <c r="A7288" s="517" t="s">
        <v>1485</v>
      </c>
      <c r="B7288" s="519">
        <v>1</v>
      </c>
      <c r="C7288" s="519"/>
      <c r="D7288" s="519">
        <v>15000</v>
      </c>
      <c r="E7288" s="519"/>
      <c r="F7288" s="519"/>
      <c r="G7288" s="519"/>
      <c r="H7288" s="518"/>
      <c r="I7288" s="518"/>
      <c r="J7288" s="524" t="s">
        <v>1157</v>
      </c>
    </row>
    <row r="7289" spans="1:11" x14ac:dyDescent="0.25">
      <c r="A7289" s="517" t="s">
        <v>1545</v>
      </c>
      <c r="B7289" s="519">
        <v>1</v>
      </c>
      <c r="C7289" s="519">
        <v>18600</v>
      </c>
      <c r="D7289" s="519"/>
      <c r="E7289" s="519">
        <v>1</v>
      </c>
      <c r="F7289" s="519">
        <v>6000</v>
      </c>
      <c r="G7289" s="519">
        <v>100</v>
      </c>
      <c r="H7289" s="518"/>
      <c r="I7289" s="518"/>
      <c r="J7289" s="524"/>
    </row>
    <row r="7290" spans="1:11" x14ac:dyDescent="0.25">
      <c r="A7290" s="517" t="s">
        <v>2020</v>
      </c>
      <c r="B7290" s="519">
        <v>1</v>
      </c>
      <c r="C7290" s="519"/>
      <c r="D7290" s="519">
        <v>12000</v>
      </c>
      <c r="E7290" s="519">
        <v>1</v>
      </c>
      <c r="F7290" s="519">
        <v>4000</v>
      </c>
      <c r="G7290" s="519">
        <v>60</v>
      </c>
      <c r="H7290" s="518"/>
      <c r="I7290" s="518"/>
      <c r="J7290" s="524" t="s">
        <v>1157</v>
      </c>
    </row>
    <row r="7291" spans="1:11" x14ac:dyDescent="0.25">
      <c r="A7291" s="517" t="s">
        <v>1301</v>
      </c>
      <c r="B7291" s="519">
        <v>1</v>
      </c>
      <c r="C7291" s="519">
        <v>35000</v>
      </c>
      <c r="D7291" s="519"/>
      <c r="E7291" s="519"/>
      <c r="F7291" s="519"/>
      <c r="G7291" s="519"/>
      <c r="H7291" s="518"/>
      <c r="I7291" s="518"/>
      <c r="J7291" s="524"/>
    </row>
    <row r="7292" spans="1:11" x14ac:dyDescent="0.25">
      <c r="A7292" s="517"/>
      <c r="B7292" s="519"/>
      <c r="C7292" s="519"/>
      <c r="D7292" s="519"/>
      <c r="E7292" s="519"/>
      <c r="F7292" s="519"/>
      <c r="G7292" s="519"/>
      <c r="H7292" s="518"/>
      <c r="I7292" s="518"/>
      <c r="J7292" s="524"/>
    </row>
    <row r="7293" spans="1:11" x14ac:dyDescent="0.25">
      <c r="A7293" s="517"/>
      <c r="B7293" s="519"/>
      <c r="C7293" s="519"/>
      <c r="D7293" s="519"/>
      <c r="E7293" s="519"/>
      <c r="F7293" s="519"/>
      <c r="G7293" s="519"/>
      <c r="H7293" s="518"/>
      <c r="I7293" s="518"/>
      <c r="J7293" s="524"/>
    </row>
    <row r="7294" spans="1:11" x14ac:dyDescent="0.25">
      <c r="A7294" s="581"/>
      <c r="B7294" s="213">
        <f>SUM(B7260:B7293)</f>
        <v>38</v>
      </c>
      <c r="C7294" s="213">
        <f>SUM(C7260:C7293)</f>
        <v>399400</v>
      </c>
      <c r="D7294" s="213">
        <f>SUM(D7260:D7293)</f>
        <v>362500</v>
      </c>
      <c r="E7294" s="213">
        <f>SUM(E7260:E7293)</f>
        <v>22</v>
      </c>
      <c r="F7294" s="213">
        <f>SUM(F7260:F7293)</f>
        <v>97070</v>
      </c>
      <c r="G7294" s="213"/>
      <c r="H7294" s="585">
        <f>SUM(H7260:H7293)</f>
        <v>9</v>
      </c>
      <c r="I7294" s="585"/>
      <c r="J7294" s="410">
        <v>41900</v>
      </c>
      <c r="K7294" s="18"/>
    </row>
    <row r="7295" spans="1:11" x14ac:dyDescent="0.25">
      <c r="A7295" s="492"/>
      <c r="B7295" s="365"/>
      <c r="C7295" s="365"/>
    </row>
    <row r="7296" spans="1:11" x14ac:dyDescent="0.25">
      <c r="B7296" s="365"/>
      <c r="C7296" s="365"/>
    </row>
    <row r="7297" spans="1:10" x14ac:dyDescent="0.25">
      <c r="B7297" s="493"/>
      <c r="C7297" s="493"/>
    </row>
    <row r="7298" spans="1:10" x14ac:dyDescent="0.25">
      <c r="G7298" s="587" t="s">
        <v>2633</v>
      </c>
    </row>
    <row r="7302" spans="1:10" x14ac:dyDescent="0.25">
      <c r="A7302" s="2204" t="s">
        <v>2677</v>
      </c>
      <c r="B7302" s="2204"/>
      <c r="C7302" s="2204"/>
      <c r="D7302" s="2204"/>
      <c r="E7302" s="2204"/>
      <c r="F7302" s="2204"/>
      <c r="G7302" s="2204"/>
      <c r="H7302" s="2204"/>
      <c r="I7302" s="2204"/>
      <c r="J7302" s="2204"/>
    </row>
    <row r="7303" spans="1:10" ht="30" x14ac:dyDescent="0.25">
      <c r="A7303" s="198" t="s">
        <v>14</v>
      </c>
      <c r="B7303" s="198" t="s">
        <v>5</v>
      </c>
      <c r="C7303" s="198" t="s">
        <v>10</v>
      </c>
      <c r="D7303" s="198" t="s">
        <v>11</v>
      </c>
      <c r="E7303" s="198" t="s">
        <v>753</v>
      </c>
      <c r="F7303" s="198" t="s">
        <v>27</v>
      </c>
      <c r="G7303" s="198" t="s">
        <v>2013</v>
      </c>
      <c r="H7303" s="140" t="s">
        <v>33</v>
      </c>
      <c r="I7303" s="140" t="s">
        <v>2016</v>
      </c>
      <c r="J7303" s="524" t="s">
        <v>32</v>
      </c>
    </row>
    <row r="7304" spans="1:10" x14ac:dyDescent="0.25">
      <c r="A7304" s="517" t="s">
        <v>2678</v>
      </c>
      <c r="B7304" s="519">
        <v>2</v>
      </c>
      <c r="C7304" s="519"/>
      <c r="D7304" s="519">
        <v>180000</v>
      </c>
      <c r="E7304" s="519"/>
      <c r="F7304" s="519"/>
      <c r="G7304" s="519"/>
      <c r="H7304" s="518"/>
      <c r="I7304" s="518"/>
      <c r="J7304" s="524" t="s">
        <v>2679</v>
      </c>
    </row>
    <row r="7305" spans="1:10" x14ac:dyDescent="0.25">
      <c r="A7305" s="517" t="s">
        <v>1428</v>
      </c>
      <c r="B7305" s="519">
        <v>1</v>
      </c>
      <c r="C7305" s="519">
        <v>33000</v>
      </c>
      <c r="D7305" s="519"/>
      <c r="E7305" s="519"/>
      <c r="F7305" s="519"/>
      <c r="G7305" s="519"/>
      <c r="H7305" s="518">
        <v>1</v>
      </c>
      <c r="I7305" s="518">
        <v>70</v>
      </c>
      <c r="J7305" s="524" t="s">
        <v>2273</v>
      </c>
    </row>
    <row r="7306" spans="1:10" x14ac:dyDescent="0.25">
      <c r="A7306" s="517" t="s">
        <v>1107</v>
      </c>
      <c r="B7306" s="519">
        <v>1</v>
      </c>
      <c r="C7306" s="519"/>
      <c r="D7306" s="519"/>
      <c r="E7306" s="519"/>
      <c r="F7306" s="519"/>
      <c r="G7306" s="519"/>
      <c r="H7306" s="518"/>
      <c r="I7306" s="518"/>
      <c r="J7306" s="524" t="s">
        <v>2680</v>
      </c>
    </row>
    <row r="7307" spans="1:10" x14ac:dyDescent="0.25">
      <c r="A7307" s="517" t="s">
        <v>1343</v>
      </c>
      <c r="B7307" s="519">
        <v>1</v>
      </c>
      <c r="C7307" s="519">
        <v>13800</v>
      </c>
      <c r="D7307" s="519"/>
      <c r="E7307" s="519">
        <v>1</v>
      </c>
      <c r="F7307" s="519">
        <v>5000</v>
      </c>
      <c r="G7307" s="519">
        <v>70</v>
      </c>
      <c r="H7307" s="518">
        <v>1</v>
      </c>
      <c r="I7307" s="518">
        <v>100</v>
      </c>
      <c r="J7307" s="524" t="s">
        <v>2273</v>
      </c>
    </row>
    <row r="7308" spans="1:10" x14ac:dyDescent="0.25">
      <c r="A7308" s="517" t="s">
        <v>1409</v>
      </c>
      <c r="B7308" s="519">
        <v>1</v>
      </c>
      <c r="C7308" s="519">
        <v>14800</v>
      </c>
      <c r="D7308" s="519"/>
      <c r="E7308" s="519">
        <v>1</v>
      </c>
      <c r="F7308" s="519">
        <v>4000</v>
      </c>
      <c r="G7308" s="519">
        <v>60</v>
      </c>
      <c r="H7308" s="518">
        <v>2</v>
      </c>
      <c r="I7308" s="518">
        <v>140</v>
      </c>
      <c r="J7308" s="524" t="s">
        <v>2686</v>
      </c>
    </row>
    <row r="7309" spans="1:10" x14ac:dyDescent="0.25">
      <c r="A7309" s="517" t="s">
        <v>1142</v>
      </c>
      <c r="B7309" s="519">
        <v>1</v>
      </c>
      <c r="C7309" s="519">
        <v>48000</v>
      </c>
      <c r="D7309" s="519"/>
      <c r="E7309" s="519"/>
      <c r="F7309" s="519"/>
      <c r="G7309" s="519"/>
      <c r="H7309" s="518"/>
      <c r="I7309" s="518"/>
      <c r="J7309" s="524" t="s">
        <v>2378</v>
      </c>
    </row>
    <row r="7310" spans="1:10" x14ac:dyDescent="0.25">
      <c r="A7310" s="517" t="s">
        <v>1974</v>
      </c>
      <c r="B7310" s="519">
        <v>1</v>
      </c>
      <c r="C7310" s="519"/>
      <c r="D7310" s="519"/>
      <c r="E7310" s="519"/>
      <c r="F7310" s="519"/>
      <c r="G7310" s="519"/>
      <c r="H7310" s="518"/>
      <c r="I7310" s="518"/>
      <c r="J7310" s="524" t="s">
        <v>2681</v>
      </c>
    </row>
    <row r="7311" spans="1:10" x14ac:dyDescent="0.25">
      <c r="A7311" s="517" t="s">
        <v>1559</v>
      </c>
      <c r="B7311" s="519">
        <v>1</v>
      </c>
      <c r="C7311" s="519"/>
      <c r="D7311" s="519">
        <v>21000</v>
      </c>
      <c r="E7311" s="519"/>
      <c r="F7311" s="519"/>
      <c r="G7311" s="519"/>
      <c r="H7311" s="518"/>
      <c r="I7311" s="518"/>
      <c r="J7311" s="524" t="s">
        <v>1157</v>
      </c>
    </row>
    <row r="7312" spans="1:10" x14ac:dyDescent="0.25">
      <c r="A7312" s="517" t="s">
        <v>2479</v>
      </c>
      <c r="B7312" s="519">
        <v>1</v>
      </c>
      <c r="C7312" s="519">
        <v>24000</v>
      </c>
      <c r="D7312" s="519"/>
      <c r="E7312" s="519"/>
      <c r="F7312" s="519"/>
      <c r="G7312" s="519"/>
      <c r="H7312" s="518">
        <v>1</v>
      </c>
      <c r="I7312" s="518">
        <v>60</v>
      </c>
      <c r="J7312" s="524" t="s">
        <v>2272</v>
      </c>
    </row>
    <row r="7313" spans="1:10" x14ac:dyDescent="0.25">
      <c r="A7313" s="517" t="s">
        <v>2086</v>
      </c>
      <c r="B7313" s="519">
        <v>1</v>
      </c>
      <c r="C7313" s="519">
        <v>8500</v>
      </c>
      <c r="D7313" s="519"/>
      <c r="E7313" s="519"/>
      <c r="F7313" s="519"/>
      <c r="G7313" s="519"/>
      <c r="H7313" s="518"/>
      <c r="I7313" s="518"/>
      <c r="J7313" s="524" t="s">
        <v>2682</v>
      </c>
    </row>
    <row r="7314" spans="1:10" x14ac:dyDescent="0.25">
      <c r="A7314" s="517" t="s">
        <v>1732</v>
      </c>
      <c r="B7314" s="519">
        <v>1</v>
      </c>
      <c r="C7314" s="519">
        <v>21000</v>
      </c>
      <c r="D7314" s="519"/>
      <c r="E7314" s="519"/>
      <c r="F7314" s="519"/>
      <c r="G7314" s="519"/>
      <c r="H7314" s="518"/>
      <c r="I7314" s="518"/>
      <c r="J7314" s="524" t="s">
        <v>2683</v>
      </c>
    </row>
    <row r="7315" spans="1:10" x14ac:dyDescent="0.25">
      <c r="A7315" s="517" t="s">
        <v>1139</v>
      </c>
      <c r="B7315" s="519">
        <v>2</v>
      </c>
      <c r="C7315" s="519">
        <v>76000</v>
      </c>
      <c r="D7315" s="519"/>
      <c r="E7315" s="519"/>
      <c r="F7315" s="519"/>
      <c r="G7315" s="519"/>
      <c r="H7315" s="518"/>
      <c r="I7315" s="518"/>
      <c r="J7315" s="524" t="s">
        <v>2684</v>
      </c>
    </row>
    <row r="7316" spans="1:10" x14ac:dyDescent="0.25">
      <c r="A7316" s="517" t="s">
        <v>1637</v>
      </c>
      <c r="B7316" s="519">
        <v>1</v>
      </c>
      <c r="C7316" s="519">
        <v>25000</v>
      </c>
      <c r="D7316" s="519"/>
      <c r="E7316" s="519"/>
      <c r="F7316" s="519"/>
      <c r="G7316" s="519"/>
      <c r="H7316" s="518">
        <v>1</v>
      </c>
      <c r="I7316" s="518">
        <v>70</v>
      </c>
      <c r="J7316" s="524" t="s">
        <v>2273</v>
      </c>
    </row>
    <row r="7317" spans="1:10" x14ac:dyDescent="0.25">
      <c r="A7317" s="517" t="s">
        <v>2302</v>
      </c>
      <c r="B7317" s="519">
        <v>1</v>
      </c>
      <c r="C7317" s="519">
        <v>34000</v>
      </c>
      <c r="D7317" s="519"/>
      <c r="E7317" s="519">
        <v>1</v>
      </c>
      <c r="F7317" s="519">
        <v>4000</v>
      </c>
      <c r="G7317" s="519">
        <v>60</v>
      </c>
      <c r="H7317" s="518" t="s">
        <v>109</v>
      </c>
      <c r="I7317" s="518"/>
      <c r="J7317" s="524" t="s">
        <v>2319</v>
      </c>
    </row>
    <row r="7318" spans="1:10" x14ac:dyDescent="0.25">
      <c r="A7318" s="517" t="s">
        <v>1196</v>
      </c>
      <c r="B7318" s="519">
        <v>1</v>
      </c>
      <c r="C7318" s="519">
        <v>12000</v>
      </c>
      <c r="D7318" s="519"/>
      <c r="E7318" s="519">
        <v>1</v>
      </c>
      <c r="F7318" s="519">
        <v>4000</v>
      </c>
      <c r="G7318" s="519">
        <v>60</v>
      </c>
      <c r="H7318" s="518"/>
      <c r="I7318" s="518"/>
      <c r="J7318" s="524"/>
    </row>
    <row r="7319" spans="1:10" x14ac:dyDescent="0.25">
      <c r="A7319" s="517" t="s">
        <v>1107</v>
      </c>
      <c r="B7319" s="519">
        <v>1</v>
      </c>
      <c r="C7319" s="519">
        <v>15000</v>
      </c>
      <c r="D7319" s="519"/>
      <c r="E7319" s="519">
        <v>1</v>
      </c>
      <c r="F7319" s="519">
        <v>5000</v>
      </c>
      <c r="G7319" s="519">
        <v>70</v>
      </c>
      <c r="H7319" s="518"/>
      <c r="I7319" s="518"/>
      <c r="J7319" s="524"/>
    </row>
    <row r="7320" spans="1:10" x14ac:dyDescent="0.25">
      <c r="A7320" s="517" t="s">
        <v>1791</v>
      </c>
      <c r="B7320" s="519">
        <v>1</v>
      </c>
      <c r="C7320" s="519">
        <v>24500</v>
      </c>
      <c r="D7320" s="519"/>
      <c r="E7320" s="519">
        <v>1</v>
      </c>
      <c r="F7320" s="519">
        <v>4000</v>
      </c>
      <c r="G7320" s="519">
        <v>60</v>
      </c>
      <c r="H7320" s="518"/>
      <c r="I7320" s="518"/>
      <c r="J7320" s="524"/>
    </row>
    <row r="7321" spans="1:10" x14ac:dyDescent="0.25">
      <c r="A7321" s="517" t="s">
        <v>2479</v>
      </c>
      <c r="B7321" s="519">
        <v>1</v>
      </c>
      <c r="C7321" s="519">
        <v>19000</v>
      </c>
      <c r="D7321" s="519"/>
      <c r="E7321" s="519">
        <v>1</v>
      </c>
      <c r="F7321" s="519">
        <v>5000</v>
      </c>
      <c r="G7321" s="519">
        <v>70</v>
      </c>
      <c r="H7321" s="518"/>
      <c r="I7321" s="518"/>
      <c r="J7321" s="524"/>
    </row>
    <row r="7322" spans="1:10" x14ac:dyDescent="0.25">
      <c r="A7322" s="517" t="s">
        <v>1200</v>
      </c>
      <c r="B7322" s="519">
        <v>1</v>
      </c>
      <c r="C7322" s="519">
        <v>11000</v>
      </c>
      <c r="D7322" s="519"/>
      <c r="E7322" s="519">
        <v>1</v>
      </c>
      <c r="F7322" s="519">
        <v>4000</v>
      </c>
      <c r="G7322" s="519">
        <v>60</v>
      </c>
      <c r="H7322" s="518"/>
      <c r="I7322" s="518"/>
      <c r="J7322" s="524"/>
    </row>
    <row r="7323" spans="1:10" x14ac:dyDescent="0.25">
      <c r="A7323" s="517" t="s">
        <v>1637</v>
      </c>
      <c r="B7323" s="519">
        <v>1</v>
      </c>
      <c r="C7323" s="519">
        <v>20000</v>
      </c>
      <c r="D7323" s="519"/>
      <c r="E7323" s="519">
        <v>1</v>
      </c>
      <c r="F7323" s="519">
        <v>5000</v>
      </c>
      <c r="G7323" s="519">
        <v>70</v>
      </c>
      <c r="H7323" s="518"/>
      <c r="I7323" s="518"/>
      <c r="J7323" s="524"/>
    </row>
    <row r="7324" spans="1:10" x14ac:dyDescent="0.25">
      <c r="A7324" s="517" t="s">
        <v>1292</v>
      </c>
      <c r="B7324" s="519">
        <v>1</v>
      </c>
      <c r="C7324" s="519"/>
      <c r="D7324" s="519">
        <v>20000</v>
      </c>
      <c r="E7324" s="519">
        <v>1</v>
      </c>
      <c r="F7324" s="519">
        <v>4000</v>
      </c>
      <c r="G7324" s="519">
        <v>60</v>
      </c>
      <c r="H7324" s="518"/>
      <c r="I7324" s="518"/>
      <c r="J7324" s="524" t="s">
        <v>1157</v>
      </c>
    </row>
    <row r="7325" spans="1:10" x14ac:dyDescent="0.25">
      <c r="A7325" s="517" t="s">
        <v>1301</v>
      </c>
      <c r="B7325" s="519">
        <v>1</v>
      </c>
      <c r="C7325" s="519">
        <v>29000</v>
      </c>
      <c r="D7325" s="519"/>
      <c r="E7325" s="519">
        <v>1</v>
      </c>
      <c r="F7325" s="519">
        <v>6000</v>
      </c>
      <c r="G7325" s="519">
        <v>100</v>
      </c>
      <c r="H7325" s="518"/>
      <c r="I7325" s="518"/>
      <c r="J7325" s="524"/>
    </row>
    <row r="7326" spans="1:10" x14ac:dyDescent="0.25">
      <c r="A7326" s="517" t="s">
        <v>2685</v>
      </c>
      <c r="B7326" s="519">
        <v>1</v>
      </c>
      <c r="C7326" s="519">
        <v>64000</v>
      </c>
      <c r="D7326" s="519"/>
      <c r="E7326" s="519">
        <v>1</v>
      </c>
      <c r="F7326" s="519">
        <v>6000</v>
      </c>
      <c r="G7326" s="519">
        <v>90</v>
      </c>
      <c r="H7326" s="518"/>
      <c r="I7326" s="518"/>
      <c r="J7326" s="524" t="s">
        <v>2341</v>
      </c>
    </row>
    <row r="7327" spans="1:10" x14ac:dyDescent="0.25">
      <c r="A7327" s="517" t="s">
        <v>2029</v>
      </c>
      <c r="B7327" s="519">
        <v>1</v>
      </c>
      <c r="C7327" s="519">
        <v>7000</v>
      </c>
      <c r="D7327" s="519"/>
      <c r="E7327" s="519">
        <v>1</v>
      </c>
      <c r="F7327" s="519">
        <v>3000</v>
      </c>
      <c r="G7327" s="519">
        <v>35</v>
      </c>
      <c r="H7327" s="518"/>
      <c r="I7327" s="518"/>
      <c r="J7327" s="524"/>
    </row>
    <row r="7328" spans="1:10" x14ac:dyDescent="0.25">
      <c r="A7328" s="517"/>
      <c r="B7328" s="519"/>
      <c r="C7328" s="519"/>
      <c r="D7328" s="519"/>
      <c r="E7328" s="519"/>
      <c r="F7328" s="519"/>
      <c r="G7328" s="519"/>
      <c r="H7328" s="518"/>
      <c r="I7328" s="518"/>
      <c r="J7328" s="524"/>
    </row>
    <row r="7329" spans="1:11" x14ac:dyDescent="0.25">
      <c r="A7329" s="581"/>
      <c r="B7329" s="213">
        <f>SUM(B7304:B7328)</f>
        <v>26</v>
      </c>
      <c r="C7329" s="213">
        <f>SUM(C7304:C7328)</f>
        <v>499600</v>
      </c>
      <c r="D7329" s="213">
        <f>SUM(D7304:D7328)</f>
        <v>221000</v>
      </c>
      <c r="E7329" s="213">
        <f>SUM(E7304:E7328)</f>
        <v>13</v>
      </c>
      <c r="F7329" s="213">
        <f>SUM(F7304:F7328)</f>
        <v>59000</v>
      </c>
      <c r="G7329" s="213"/>
      <c r="H7329" s="585">
        <f>SUM(H7304:H7328)</f>
        <v>6</v>
      </c>
      <c r="I7329" s="585"/>
      <c r="J7329" s="410">
        <v>41100</v>
      </c>
      <c r="K7329" s="18"/>
    </row>
    <row r="7330" spans="1:11" x14ac:dyDescent="0.25">
      <c r="A7330" s="492"/>
      <c r="B7330" s="365"/>
      <c r="C7330" s="365"/>
    </row>
    <row r="7331" spans="1:11" x14ac:dyDescent="0.25">
      <c r="B7331" s="365"/>
      <c r="C7331" s="365"/>
    </row>
    <row r="7332" spans="1:11" x14ac:dyDescent="0.25">
      <c r="B7332" s="493"/>
      <c r="C7332" s="493"/>
    </row>
    <row r="7333" spans="1:11" x14ac:dyDescent="0.25">
      <c r="G7333" s="587" t="s">
        <v>2633</v>
      </c>
    </row>
    <row r="7335" spans="1:11" x14ac:dyDescent="0.25">
      <c r="A7335" s="2204" t="s">
        <v>2687</v>
      </c>
      <c r="B7335" s="2204"/>
      <c r="C7335" s="2204"/>
      <c r="D7335" s="2204"/>
      <c r="E7335" s="2204"/>
      <c r="F7335" s="2204"/>
      <c r="G7335" s="2204"/>
      <c r="H7335" s="2204"/>
      <c r="I7335" s="2204"/>
      <c r="J7335" s="2204"/>
    </row>
    <row r="7336" spans="1:11" ht="30" x14ac:dyDescent="0.25">
      <c r="A7336" s="198" t="s">
        <v>14</v>
      </c>
      <c r="B7336" s="198" t="s">
        <v>5</v>
      </c>
      <c r="C7336" s="198" t="s">
        <v>10</v>
      </c>
      <c r="D7336" s="198" t="s">
        <v>11</v>
      </c>
      <c r="E7336" s="198" t="s">
        <v>753</v>
      </c>
      <c r="F7336" s="198" t="s">
        <v>27</v>
      </c>
      <c r="G7336" s="198" t="s">
        <v>2013</v>
      </c>
      <c r="H7336" s="140" t="s">
        <v>33</v>
      </c>
      <c r="I7336" s="140" t="s">
        <v>2016</v>
      </c>
      <c r="J7336" s="524" t="s">
        <v>32</v>
      </c>
    </row>
    <row r="7337" spans="1:11" x14ac:dyDescent="0.25">
      <c r="A7337" s="517" t="s">
        <v>2479</v>
      </c>
      <c r="B7337" s="519">
        <v>1</v>
      </c>
      <c r="C7337" s="519">
        <v>24000</v>
      </c>
      <c r="D7337" s="519"/>
      <c r="E7337" s="519"/>
      <c r="F7337" s="519"/>
      <c r="G7337" s="519"/>
      <c r="H7337" s="518">
        <v>1</v>
      </c>
      <c r="I7337" s="518">
        <v>70</v>
      </c>
      <c r="J7337" s="524" t="s">
        <v>2273</v>
      </c>
    </row>
    <row r="7338" spans="1:11" x14ac:dyDescent="0.25">
      <c r="A7338" s="517" t="s">
        <v>1473</v>
      </c>
      <c r="B7338" s="519">
        <v>1</v>
      </c>
      <c r="C7338" s="519">
        <v>12500</v>
      </c>
      <c r="D7338" s="519"/>
      <c r="E7338" s="519">
        <v>1</v>
      </c>
      <c r="F7338" s="519">
        <v>4000</v>
      </c>
      <c r="G7338" s="519">
        <v>60</v>
      </c>
      <c r="H7338" s="518"/>
      <c r="I7338" s="518"/>
      <c r="J7338" s="524" t="s">
        <v>2688</v>
      </c>
    </row>
    <row r="7339" spans="1:11" x14ac:dyDescent="0.25">
      <c r="A7339" s="517" t="s">
        <v>1343</v>
      </c>
      <c r="B7339" s="519">
        <v>1</v>
      </c>
      <c r="C7339" s="519">
        <v>13800</v>
      </c>
      <c r="D7339" s="519"/>
      <c r="E7339" s="519">
        <v>1</v>
      </c>
      <c r="F7339" s="519">
        <v>5000</v>
      </c>
      <c r="G7339" s="519">
        <v>70</v>
      </c>
      <c r="H7339" s="518">
        <v>1</v>
      </c>
      <c r="I7339" s="518">
        <v>75</v>
      </c>
      <c r="J7339" s="524" t="s">
        <v>2273</v>
      </c>
    </row>
    <row r="7340" spans="1:11" x14ac:dyDescent="0.25">
      <c r="A7340" s="517" t="s">
        <v>1107</v>
      </c>
      <c r="B7340" s="519">
        <v>1</v>
      </c>
      <c r="C7340" s="519">
        <v>20000</v>
      </c>
      <c r="D7340" s="519"/>
      <c r="E7340" s="519"/>
      <c r="F7340" s="519"/>
      <c r="G7340" s="519"/>
      <c r="H7340" s="518">
        <v>1</v>
      </c>
      <c r="I7340" s="518">
        <v>70</v>
      </c>
      <c r="J7340" s="524" t="s">
        <v>2273</v>
      </c>
    </row>
    <row r="7341" spans="1:11" x14ac:dyDescent="0.25">
      <c r="A7341" s="517" t="s">
        <v>1615</v>
      </c>
      <c r="B7341" s="519">
        <v>1</v>
      </c>
      <c r="C7341" s="519"/>
      <c r="D7341" s="519">
        <v>20000</v>
      </c>
      <c r="E7341" s="519"/>
      <c r="F7341" s="519"/>
      <c r="G7341" s="519"/>
      <c r="H7341" s="518"/>
      <c r="I7341" s="518"/>
      <c r="J7341" s="524" t="s">
        <v>1157</v>
      </c>
    </row>
    <row r="7342" spans="1:11" x14ac:dyDescent="0.25">
      <c r="A7342" s="517" t="s">
        <v>1194</v>
      </c>
      <c r="B7342" s="519">
        <v>1</v>
      </c>
      <c r="C7342" s="519">
        <v>19500</v>
      </c>
      <c r="D7342" s="519"/>
      <c r="E7342" s="519">
        <v>1</v>
      </c>
      <c r="F7342" s="519">
        <v>6000</v>
      </c>
      <c r="G7342" s="519">
        <v>100</v>
      </c>
      <c r="H7342" s="518">
        <v>1</v>
      </c>
      <c r="I7342" s="518">
        <v>100</v>
      </c>
      <c r="J7342" s="524" t="s">
        <v>2271</v>
      </c>
    </row>
    <row r="7343" spans="1:11" x14ac:dyDescent="0.25">
      <c r="A7343" s="517" t="s">
        <v>1200</v>
      </c>
      <c r="B7343" s="519">
        <v>1</v>
      </c>
      <c r="C7343" s="519"/>
      <c r="D7343" s="519">
        <v>11000</v>
      </c>
      <c r="E7343" s="519">
        <v>1</v>
      </c>
      <c r="F7343" s="519">
        <v>4000</v>
      </c>
      <c r="G7343" s="519">
        <v>60</v>
      </c>
      <c r="H7343" s="518"/>
      <c r="I7343" s="518"/>
      <c r="J7343" s="524" t="s">
        <v>1157</v>
      </c>
    </row>
    <row r="7344" spans="1:11" x14ac:dyDescent="0.25">
      <c r="A7344" s="517" t="s">
        <v>1343</v>
      </c>
      <c r="B7344" s="519">
        <v>1</v>
      </c>
      <c r="C7344" s="519">
        <v>13800</v>
      </c>
      <c r="D7344" s="519"/>
      <c r="E7344" s="519">
        <v>1</v>
      </c>
      <c r="F7344" s="519">
        <v>5000</v>
      </c>
      <c r="G7344" s="519">
        <v>70</v>
      </c>
      <c r="H7344" s="518">
        <v>1</v>
      </c>
      <c r="I7344" s="518">
        <v>70</v>
      </c>
      <c r="J7344" s="524" t="s">
        <v>2273</v>
      </c>
    </row>
    <row r="7345" spans="1:11" x14ac:dyDescent="0.25">
      <c r="A7345" s="517" t="s">
        <v>1200</v>
      </c>
      <c r="B7345" s="519">
        <v>1</v>
      </c>
      <c r="C7345" s="519">
        <v>11000</v>
      </c>
      <c r="D7345" s="519"/>
      <c r="E7345" s="519">
        <v>1</v>
      </c>
      <c r="F7345" s="519">
        <v>4000</v>
      </c>
      <c r="G7345" s="519">
        <v>60</v>
      </c>
      <c r="H7345" s="518">
        <v>1</v>
      </c>
      <c r="I7345" s="518">
        <v>100</v>
      </c>
      <c r="J7345" s="524" t="s">
        <v>2271</v>
      </c>
    </row>
    <row r="7346" spans="1:11" x14ac:dyDescent="0.25">
      <c r="A7346" s="517" t="s">
        <v>1409</v>
      </c>
      <c r="B7346" s="519">
        <v>1</v>
      </c>
      <c r="C7346" s="519">
        <v>18800</v>
      </c>
      <c r="D7346" s="519"/>
      <c r="E7346" s="519"/>
      <c r="F7346" s="519"/>
      <c r="G7346" s="519"/>
      <c r="H7346" s="518"/>
      <c r="I7346" s="518"/>
      <c r="J7346" s="524" t="s">
        <v>2689</v>
      </c>
    </row>
    <row r="7347" spans="1:11" x14ac:dyDescent="0.25">
      <c r="A7347" s="517" t="s">
        <v>1473</v>
      </c>
      <c r="B7347" s="519">
        <v>1</v>
      </c>
      <c r="C7347" s="519">
        <v>16500</v>
      </c>
      <c r="D7347" s="519"/>
      <c r="E7347" s="519"/>
      <c r="F7347" s="519"/>
      <c r="G7347" s="519"/>
      <c r="H7347" s="518">
        <v>1</v>
      </c>
      <c r="I7347" s="518">
        <v>60</v>
      </c>
      <c r="J7347" s="524" t="s">
        <v>2272</v>
      </c>
    </row>
    <row r="7348" spans="1:11" x14ac:dyDescent="0.25">
      <c r="A7348" s="517" t="s">
        <v>1934</v>
      </c>
      <c r="B7348" s="519">
        <v>1</v>
      </c>
      <c r="C7348" s="519">
        <v>18800</v>
      </c>
      <c r="D7348" s="519"/>
      <c r="E7348" s="519"/>
      <c r="F7348" s="519"/>
      <c r="G7348" s="519"/>
      <c r="H7348" s="518">
        <v>1</v>
      </c>
      <c r="I7348" s="518">
        <v>70</v>
      </c>
      <c r="J7348" s="524" t="s">
        <v>2273</v>
      </c>
    </row>
    <row r="7349" spans="1:11" x14ac:dyDescent="0.25">
      <c r="A7349" s="517" t="s">
        <v>2690</v>
      </c>
      <c r="B7349" s="519">
        <v>1</v>
      </c>
      <c r="C7349" s="519"/>
      <c r="D7349" s="519">
        <v>9900</v>
      </c>
      <c r="E7349" s="519"/>
      <c r="F7349" s="519"/>
      <c r="G7349" s="519"/>
      <c r="H7349" s="518"/>
      <c r="I7349" s="518"/>
      <c r="J7349" s="524" t="s">
        <v>1157</v>
      </c>
    </row>
    <row r="7350" spans="1:11" x14ac:dyDescent="0.25">
      <c r="A7350" s="517" t="s">
        <v>1107</v>
      </c>
      <c r="B7350" s="519">
        <v>1</v>
      </c>
      <c r="C7350" s="519">
        <v>15000</v>
      </c>
      <c r="D7350" s="519"/>
      <c r="E7350" s="519">
        <v>1</v>
      </c>
      <c r="F7350" s="519">
        <v>5000</v>
      </c>
      <c r="G7350" s="519">
        <v>70</v>
      </c>
      <c r="H7350" s="518" t="s">
        <v>879</v>
      </c>
      <c r="I7350" s="518"/>
      <c r="J7350" s="524" t="s">
        <v>2319</v>
      </c>
    </row>
    <row r="7351" spans="1:11" x14ac:dyDescent="0.25">
      <c r="A7351" s="517" t="s">
        <v>2691</v>
      </c>
      <c r="B7351" s="519">
        <v>1</v>
      </c>
      <c r="C7351" s="519">
        <v>16900</v>
      </c>
      <c r="D7351" s="519"/>
      <c r="E7351" s="519">
        <v>1</v>
      </c>
      <c r="F7351" s="519">
        <v>4000</v>
      </c>
      <c r="G7351" s="519">
        <v>60</v>
      </c>
      <c r="H7351" s="518" t="s">
        <v>2692</v>
      </c>
      <c r="I7351" s="518"/>
      <c r="J7351" s="524" t="s">
        <v>2693</v>
      </c>
    </row>
    <row r="7352" spans="1:11" x14ac:dyDescent="0.25">
      <c r="A7352" s="517" t="s">
        <v>1475</v>
      </c>
      <c r="B7352" s="519">
        <v>1</v>
      </c>
      <c r="C7352" s="519">
        <v>38000</v>
      </c>
      <c r="D7352" s="519"/>
      <c r="E7352" s="519">
        <v>1</v>
      </c>
      <c r="F7352" s="519">
        <v>6000</v>
      </c>
      <c r="G7352" s="519">
        <v>100</v>
      </c>
      <c r="H7352" s="518"/>
      <c r="I7352" s="518"/>
      <c r="J7352" s="524"/>
    </row>
    <row r="7353" spans="1:11" x14ac:dyDescent="0.25">
      <c r="A7353" s="517" t="s">
        <v>1625</v>
      </c>
      <c r="B7353" s="519">
        <v>1</v>
      </c>
      <c r="C7353" s="519">
        <v>18000</v>
      </c>
      <c r="D7353" s="519"/>
      <c r="E7353" s="519">
        <v>1</v>
      </c>
      <c r="F7353" s="519">
        <v>5000</v>
      </c>
      <c r="G7353" s="519">
        <v>75</v>
      </c>
      <c r="H7353" s="518"/>
      <c r="I7353" s="518"/>
      <c r="J7353" s="524"/>
    </row>
    <row r="7354" spans="1:11" x14ac:dyDescent="0.25">
      <c r="A7354" s="517" t="s">
        <v>1475</v>
      </c>
      <c r="B7354" s="519">
        <v>1</v>
      </c>
      <c r="C7354" s="519">
        <v>38000</v>
      </c>
      <c r="D7354" s="519"/>
      <c r="E7354" s="519">
        <v>1</v>
      </c>
      <c r="F7354" s="519">
        <v>6000</v>
      </c>
      <c r="G7354" s="519">
        <v>100</v>
      </c>
      <c r="H7354" s="518"/>
      <c r="I7354" s="518"/>
      <c r="J7354" s="524"/>
    </row>
    <row r="7355" spans="1:11" x14ac:dyDescent="0.25">
      <c r="A7355" s="517" t="s">
        <v>1934</v>
      </c>
      <c r="B7355" s="519">
        <v>1</v>
      </c>
      <c r="C7355" s="519">
        <v>13800</v>
      </c>
      <c r="D7355" s="519"/>
      <c r="E7355" s="519">
        <v>1</v>
      </c>
      <c r="F7355" s="519">
        <v>5000</v>
      </c>
      <c r="G7355" s="519">
        <v>70</v>
      </c>
      <c r="H7355" s="518"/>
      <c r="I7355" s="518"/>
      <c r="J7355" s="524"/>
    </row>
    <row r="7356" spans="1:11" x14ac:dyDescent="0.25">
      <c r="A7356" s="517" t="s">
        <v>1203</v>
      </c>
      <c r="B7356" s="519">
        <v>1</v>
      </c>
      <c r="C7356" s="519"/>
      <c r="D7356" s="519">
        <v>19000</v>
      </c>
      <c r="E7356" s="519">
        <v>1</v>
      </c>
      <c r="F7356" s="519">
        <v>4000</v>
      </c>
      <c r="G7356" s="519">
        <v>60</v>
      </c>
      <c r="H7356" s="518"/>
      <c r="I7356" s="518"/>
      <c r="J7356" s="524" t="s">
        <v>1157</v>
      </c>
    </row>
    <row r="7357" spans="1:11" x14ac:dyDescent="0.25">
      <c r="A7357" s="517" t="s">
        <v>2165</v>
      </c>
      <c r="B7357" s="519">
        <v>1</v>
      </c>
      <c r="C7357" s="519"/>
      <c r="D7357" s="519">
        <v>26000</v>
      </c>
      <c r="E7357" s="519">
        <v>1</v>
      </c>
      <c r="F7357" s="519">
        <v>4000</v>
      </c>
      <c r="G7357" s="519">
        <v>60</v>
      </c>
      <c r="H7357" s="518"/>
      <c r="I7357" s="518"/>
      <c r="J7357" s="524" t="s">
        <v>1157</v>
      </c>
    </row>
    <row r="7358" spans="1:11" x14ac:dyDescent="0.25">
      <c r="A7358" s="517"/>
      <c r="B7358" s="519"/>
      <c r="C7358" s="519"/>
      <c r="D7358" s="519"/>
      <c r="E7358" s="519"/>
      <c r="F7358" s="519"/>
      <c r="G7358" s="519"/>
      <c r="H7358" s="518"/>
      <c r="I7358" s="518"/>
      <c r="J7358" s="524"/>
    </row>
    <row r="7359" spans="1:11" x14ac:dyDescent="0.25">
      <c r="A7359" s="581"/>
      <c r="B7359" s="213">
        <f>SUM(B7337:B7358)</f>
        <v>21</v>
      </c>
      <c r="C7359" s="213">
        <f>SUM(C7337:C7358)</f>
        <v>308400</v>
      </c>
      <c r="D7359" s="213">
        <f>SUM(D7337:D7358)</f>
        <v>85900</v>
      </c>
      <c r="E7359" s="213">
        <f>SUM(E7337:E7358)</f>
        <v>14</v>
      </c>
      <c r="F7359" s="213">
        <f>SUM(F7337:F7358)</f>
        <v>67000</v>
      </c>
      <c r="G7359" s="213"/>
      <c r="H7359" s="585">
        <f>SUM(H7337:H7358)</f>
        <v>8</v>
      </c>
      <c r="I7359" s="585"/>
      <c r="J7359" s="410">
        <v>41100</v>
      </c>
      <c r="K7359" s="18"/>
    </row>
    <row r="7360" spans="1:11" x14ac:dyDescent="0.25">
      <c r="A7360" s="492"/>
      <c r="B7360" s="365"/>
      <c r="C7360" s="365"/>
    </row>
    <row r="7361" spans="1:10" x14ac:dyDescent="0.25">
      <c r="B7361" s="365"/>
      <c r="C7361" s="365"/>
    </row>
    <row r="7362" spans="1:10" x14ac:dyDescent="0.25">
      <c r="B7362" s="493"/>
      <c r="C7362" s="493"/>
    </row>
    <row r="7363" spans="1:10" x14ac:dyDescent="0.25">
      <c r="G7363" s="587" t="s">
        <v>2633</v>
      </c>
    </row>
    <row r="7366" spans="1:10" x14ac:dyDescent="0.25">
      <c r="A7366" s="2204" t="s">
        <v>2694</v>
      </c>
      <c r="B7366" s="2204"/>
      <c r="C7366" s="2204"/>
      <c r="D7366" s="2204"/>
      <c r="E7366" s="2204"/>
      <c r="F7366" s="2204"/>
      <c r="G7366" s="2204"/>
      <c r="H7366" s="2204"/>
      <c r="I7366" s="2204"/>
      <c r="J7366" s="2204"/>
    </row>
    <row r="7367" spans="1:10" ht="30" x14ac:dyDescent="0.25">
      <c r="A7367" s="198" t="s">
        <v>14</v>
      </c>
      <c r="B7367" s="198" t="s">
        <v>5</v>
      </c>
      <c r="C7367" s="198" t="s">
        <v>10</v>
      </c>
      <c r="D7367" s="198" t="s">
        <v>11</v>
      </c>
      <c r="E7367" s="198" t="s">
        <v>753</v>
      </c>
      <c r="F7367" s="198" t="s">
        <v>27</v>
      </c>
      <c r="G7367" s="198" t="s">
        <v>2013</v>
      </c>
      <c r="H7367" s="140" t="s">
        <v>33</v>
      </c>
      <c r="I7367" s="140" t="s">
        <v>2016</v>
      </c>
      <c r="J7367" s="524" t="s">
        <v>32</v>
      </c>
    </row>
    <row r="7368" spans="1:10" x14ac:dyDescent="0.25">
      <c r="A7368" s="517" t="s">
        <v>2701</v>
      </c>
      <c r="B7368" s="519">
        <v>2</v>
      </c>
      <c r="C7368" s="519">
        <v>84000</v>
      </c>
      <c r="D7368" s="519"/>
      <c r="E7368" s="519">
        <v>2</v>
      </c>
      <c r="F7368" s="519">
        <v>18000</v>
      </c>
      <c r="G7368" s="519" t="s">
        <v>2695</v>
      </c>
      <c r="H7368" s="518"/>
      <c r="I7368" s="518"/>
      <c r="J7368" s="524" t="s">
        <v>2696</v>
      </c>
    </row>
    <row r="7369" spans="1:10" x14ac:dyDescent="0.25">
      <c r="A7369" s="517" t="s">
        <v>1568</v>
      </c>
      <c r="B7369" s="519">
        <v>1</v>
      </c>
      <c r="C7369" s="519"/>
      <c r="D7369" s="519"/>
      <c r="E7369" s="519">
        <v>3</v>
      </c>
      <c r="F7369" s="519">
        <v>15000</v>
      </c>
      <c r="G7369" s="519" t="s">
        <v>2697</v>
      </c>
      <c r="H7369" s="518"/>
      <c r="I7369" s="518"/>
      <c r="J7369" s="524" t="s">
        <v>2698</v>
      </c>
    </row>
    <row r="7370" spans="1:10" x14ac:dyDescent="0.25">
      <c r="A7370" s="517" t="s">
        <v>1432</v>
      </c>
      <c r="B7370" s="519">
        <v>1</v>
      </c>
      <c r="C7370" s="519"/>
      <c r="D7370" s="519"/>
      <c r="E7370" s="519"/>
      <c r="F7370" s="519"/>
      <c r="G7370" s="519"/>
      <c r="H7370" s="518"/>
      <c r="I7370" s="518"/>
      <c r="J7370" s="524" t="s">
        <v>2554</v>
      </c>
    </row>
    <row r="7371" spans="1:10" x14ac:dyDescent="0.25">
      <c r="A7371" s="517" t="s">
        <v>1424</v>
      </c>
      <c r="B7371" s="519">
        <v>1</v>
      </c>
      <c r="C7371" s="519">
        <v>32000</v>
      </c>
      <c r="D7371" s="519"/>
      <c r="E7371" s="519"/>
      <c r="F7371" s="519"/>
      <c r="G7371" s="519"/>
      <c r="H7371" s="518">
        <v>1</v>
      </c>
      <c r="I7371" s="518">
        <v>100</v>
      </c>
      <c r="J7371" s="524" t="s">
        <v>2271</v>
      </c>
    </row>
    <row r="7372" spans="1:10" x14ac:dyDescent="0.25">
      <c r="A7372" s="517" t="s">
        <v>1444</v>
      </c>
      <c r="B7372" s="519">
        <v>2</v>
      </c>
      <c r="C7372" s="519">
        <v>46500</v>
      </c>
      <c r="D7372" s="519"/>
      <c r="E7372" s="519"/>
      <c r="F7372" s="519"/>
      <c r="G7372" s="519"/>
      <c r="H7372" s="518"/>
      <c r="I7372" s="518"/>
      <c r="J7372" s="524" t="s">
        <v>2699</v>
      </c>
    </row>
    <row r="7373" spans="1:10" x14ac:dyDescent="0.25">
      <c r="A7373" s="517" t="s">
        <v>1485</v>
      </c>
      <c r="B7373" s="519">
        <v>1</v>
      </c>
      <c r="C7373" s="519">
        <v>12000</v>
      </c>
      <c r="D7373" s="519"/>
      <c r="E7373" s="519">
        <v>1</v>
      </c>
      <c r="F7373" s="519">
        <v>3000</v>
      </c>
      <c r="G7373" s="519">
        <v>50</v>
      </c>
      <c r="H7373" s="518">
        <v>1</v>
      </c>
      <c r="I7373" s="518">
        <v>75</v>
      </c>
      <c r="J7373" s="524" t="s">
        <v>2273</v>
      </c>
    </row>
    <row r="7374" spans="1:10" x14ac:dyDescent="0.25">
      <c r="A7374" s="517" t="s">
        <v>1447</v>
      </c>
      <c r="B7374" s="519">
        <v>1</v>
      </c>
      <c r="C7374" s="519">
        <v>13800</v>
      </c>
      <c r="D7374" s="519"/>
      <c r="E7374" s="519"/>
      <c r="F7374" s="519"/>
      <c r="G7374" s="519"/>
      <c r="H7374" s="518">
        <v>1</v>
      </c>
      <c r="I7374" s="518">
        <v>75</v>
      </c>
      <c r="J7374" s="524" t="s">
        <v>2273</v>
      </c>
    </row>
    <row r="7375" spans="1:10" x14ac:dyDescent="0.25">
      <c r="A7375" s="517" t="s">
        <v>2700</v>
      </c>
      <c r="B7375" s="519">
        <v>1</v>
      </c>
      <c r="C7375" s="519">
        <v>16000</v>
      </c>
      <c r="D7375" s="519"/>
      <c r="E7375" s="519">
        <v>1</v>
      </c>
      <c r="F7375" s="519">
        <v>4000</v>
      </c>
      <c r="G7375" s="519">
        <v>60</v>
      </c>
      <c r="H7375" s="518" t="s">
        <v>109</v>
      </c>
      <c r="I7375" s="518"/>
      <c r="J7375" s="524" t="s">
        <v>2253</v>
      </c>
    </row>
    <row r="7376" spans="1:10" x14ac:dyDescent="0.25">
      <c r="A7376" s="517" t="s">
        <v>1424</v>
      </c>
      <c r="B7376" s="519">
        <v>1</v>
      </c>
      <c r="C7376" s="519">
        <v>27000</v>
      </c>
      <c r="D7376" s="519"/>
      <c r="E7376" s="519">
        <v>1</v>
      </c>
      <c r="F7376" s="519">
        <v>5000</v>
      </c>
      <c r="G7376" s="519">
        <v>70</v>
      </c>
      <c r="H7376" s="518"/>
      <c r="I7376" s="518"/>
      <c r="J7376" s="524"/>
    </row>
    <row r="7377" spans="1:10" x14ac:dyDescent="0.25">
      <c r="A7377" s="517" t="s">
        <v>1903</v>
      </c>
      <c r="B7377" s="519">
        <v>1</v>
      </c>
      <c r="C7377" s="519">
        <v>19000</v>
      </c>
      <c r="D7377" s="519"/>
      <c r="E7377" s="519">
        <v>1</v>
      </c>
      <c r="F7377" s="519">
        <v>4000</v>
      </c>
      <c r="G7377" s="519">
        <v>60</v>
      </c>
      <c r="H7377" s="518"/>
      <c r="I7377" s="518"/>
      <c r="J7377" s="524"/>
    </row>
    <row r="7378" spans="1:10" x14ac:dyDescent="0.25">
      <c r="A7378" s="517" t="s">
        <v>1301</v>
      </c>
      <c r="B7378" s="519">
        <v>1</v>
      </c>
      <c r="C7378" s="519">
        <v>26000</v>
      </c>
      <c r="D7378" s="519"/>
      <c r="E7378" s="519">
        <v>2</v>
      </c>
      <c r="F7378" s="519">
        <v>9000</v>
      </c>
      <c r="G7378" s="519" t="s">
        <v>2702</v>
      </c>
      <c r="H7378" s="518"/>
      <c r="I7378" s="518"/>
      <c r="J7378" s="524"/>
    </row>
    <row r="7379" spans="1:10" x14ac:dyDescent="0.25">
      <c r="A7379" s="517" t="s">
        <v>1617</v>
      </c>
      <c r="B7379" s="519">
        <v>1</v>
      </c>
      <c r="C7379" s="519"/>
      <c r="D7379" s="519">
        <v>13800</v>
      </c>
      <c r="E7379" s="519"/>
      <c r="F7379" s="519"/>
      <c r="G7379" s="519"/>
      <c r="H7379" s="518"/>
      <c r="I7379" s="518"/>
      <c r="J7379" s="524" t="s">
        <v>2703</v>
      </c>
    </row>
    <row r="7380" spans="1:10" x14ac:dyDescent="0.25">
      <c r="A7380" s="517" t="s">
        <v>2704</v>
      </c>
      <c r="B7380" s="519">
        <v>1</v>
      </c>
      <c r="C7380" s="519"/>
      <c r="D7380" s="519">
        <v>40000</v>
      </c>
      <c r="E7380" s="519"/>
      <c r="F7380" s="519"/>
      <c r="G7380" s="519"/>
      <c r="H7380" s="518"/>
      <c r="I7380" s="518"/>
      <c r="J7380" s="524" t="s">
        <v>1157</v>
      </c>
    </row>
    <row r="7381" spans="1:10" x14ac:dyDescent="0.25">
      <c r="A7381" s="517" t="s">
        <v>1545</v>
      </c>
      <c r="B7381" s="519">
        <v>1</v>
      </c>
      <c r="C7381" s="519">
        <v>18600</v>
      </c>
      <c r="D7381" s="519"/>
      <c r="E7381" s="519">
        <v>1</v>
      </c>
      <c r="F7381" s="519">
        <v>6000</v>
      </c>
      <c r="G7381" s="519">
        <v>100</v>
      </c>
      <c r="H7381" s="518"/>
      <c r="I7381" s="518"/>
      <c r="J7381" s="524"/>
    </row>
    <row r="7382" spans="1:10" x14ac:dyDescent="0.25">
      <c r="A7382" s="517" t="s">
        <v>1598</v>
      </c>
      <c r="B7382" s="519">
        <v>1</v>
      </c>
      <c r="C7382" s="519"/>
      <c r="D7382" s="519">
        <v>11000</v>
      </c>
      <c r="E7382" s="519">
        <v>1</v>
      </c>
      <c r="F7382" s="519">
        <v>4000</v>
      </c>
      <c r="G7382" s="519">
        <v>60</v>
      </c>
      <c r="H7382" s="518"/>
      <c r="I7382" s="518"/>
      <c r="J7382" s="524" t="s">
        <v>1157</v>
      </c>
    </row>
    <row r="7383" spans="1:10" x14ac:dyDescent="0.25">
      <c r="A7383" s="517" t="s">
        <v>2095</v>
      </c>
      <c r="B7383" s="519">
        <v>1</v>
      </c>
      <c r="C7383" s="519">
        <v>26000</v>
      </c>
      <c r="D7383" s="519"/>
      <c r="E7383" s="519"/>
      <c r="F7383" s="519"/>
      <c r="G7383" s="519"/>
      <c r="H7383" s="518"/>
      <c r="I7383" s="518"/>
      <c r="J7383" s="524" t="s">
        <v>2563</v>
      </c>
    </row>
    <row r="7384" spans="1:10" x14ac:dyDescent="0.25">
      <c r="A7384" s="517" t="s">
        <v>1598</v>
      </c>
      <c r="B7384" s="519">
        <v>1</v>
      </c>
      <c r="C7384" s="519">
        <v>14000</v>
      </c>
      <c r="D7384" s="519"/>
      <c r="E7384" s="519"/>
      <c r="F7384" s="519"/>
      <c r="G7384" s="519"/>
      <c r="H7384" s="518"/>
      <c r="I7384" s="518"/>
      <c r="J7384" s="524" t="s">
        <v>2563</v>
      </c>
    </row>
    <row r="7385" spans="1:10" x14ac:dyDescent="0.25">
      <c r="A7385" s="517" t="s">
        <v>2218</v>
      </c>
      <c r="B7385" s="519">
        <v>1</v>
      </c>
      <c r="C7385" s="519">
        <v>11000</v>
      </c>
      <c r="D7385" s="519"/>
      <c r="E7385" s="519"/>
      <c r="F7385" s="519"/>
      <c r="G7385" s="519"/>
      <c r="H7385" s="518"/>
      <c r="I7385" s="518"/>
      <c r="J7385" s="524" t="s">
        <v>2563</v>
      </c>
    </row>
    <row r="7386" spans="1:10" x14ac:dyDescent="0.25">
      <c r="A7386" s="517" t="s">
        <v>1559</v>
      </c>
      <c r="B7386" s="519">
        <v>1</v>
      </c>
      <c r="C7386" s="519">
        <v>19000</v>
      </c>
      <c r="D7386" s="519"/>
      <c r="E7386" s="519"/>
      <c r="F7386" s="519"/>
      <c r="G7386" s="519"/>
      <c r="H7386" s="518"/>
      <c r="I7386" s="518"/>
      <c r="J7386" s="524" t="s">
        <v>2563</v>
      </c>
    </row>
    <row r="7387" spans="1:10" x14ac:dyDescent="0.25">
      <c r="A7387" s="517" t="s">
        <v>1292</v>
      </c>
      <c r="B7387" s="519">
        <v>1</v>
      </c>
      <c r="C7387" s="519"/>
      <c r="D7387" s="519">
        <v>24000</v>
      </c>
      <c r="E7387" s="519"/>
      <c r="F7387" s="519"/>
      <c r="G7387" s="519"/>
      <c r="H7387" s="518"/>
      <c r="I7387" s="518"/>
      <c r="J7387" s="524" t="s">
        <v>1157</v>
      </c>
    </row>
    <row r="7388" spans="1:10" x14ac:dyDescent="0.25">
      <c r="A7388" s="517" t="s">
        <v>1932</v>
      </c>
      <c r="B7388" s="519">
        <v>1</v>
      </c>
      <c r="C7388" s="519">
        <v>16000</v>
      </c>
      <c r="D7388" s="519"/>
      <c r="E7388" s="519">
        <v>1</v>
      </c>
      <c r="F7388" s="519">
        <v>4000</v>
      </c>
      <c r="G7388" s="519">
        <v>60</v>
      </c>
      <c r="H7388" s="518"/>
      <c r="I7388" s="518"/>
      <c r="J7388" s="524"/>
    </row>
    <row r="7389" spans="1:10" x14ac:dyDescent="0.25">
      <c r="A7389" s="517" t="s">
        <v>1637</v>
      </c>
      <c r="B7389" s="519">
        <v>1</v>
      </c>
      <c r="C7389" s="519">
        <v>7000</v>
      </c>
      <c r="D7389" s="519">
        <v>14000</v>
      </c>
      <c r="E7389" s="519">
        <v>1</v>
      </c>
      <c r="F7389" s="519">
        <v>4000</v>
      </c>
      <c r="G7389" s="519">
        <v>60</v>
      </c>
      <c r="H7389" s="518"/>
      <c r="I7389" s="518"/>
      <c r="J7389" s="524" t="s">
        <v>1157</v>
      </c>
    </row>
    <row r="7390" spans="1:10" x14ac:dyDescent="0.25">
      <c r="A7390" s="517" t="s">
        <v>2705</v>
      </c>
      <c r="B7390" s="519">
        <v>1</v>
      </c>
      <c r="C7390" s="519">
        <v>10000</v>
      </c>
      <c r="D7390" s="519"/>
      <c r="E7390" s="519"/>
      <c r="F7390" s="519"/>
      <c r="G7390" s="519"/>
      <c r="H7390" s="518"/>
      <c r="I7390" s="518"/>
      <c r="J7390" s="524"/>
    </row>
    <row r="7391" spans="1:10" x14ac:dyDescent="0.25">
      <c r="A7391" s="517" t="s">
        <v>1744</v>
      </c>
      <c r="B7391" s="519">
        <v>1</v>
      </c>
      <c r="C7391" s="519">
        <v>21000</v>
      </c>
      <c r="D7391" s="519"/>
      <c r="E7391" s="519"/>
      <c r="F7391" s="519"/>
      <c r="G7391" s="519"/>
      <c r="H7391" s="518"/>
      <c r="I7391" s="518"/>
      <c r="J7391" s="524"/>
    </row>
    <row r="7392" spans="1:10" x14ac:dyDescent="0.25">
      <c r="A7392" s="517" t="s">
        <v>2086</v>
      </c>
      <c r="B7392" s="519">
        <v>1</v>
      </c>
      <c r="C7392" s="519">
        <v>24500</v>
      </c>
      <c r="D7392" s="519"/>
      <c r="E7392" s="519">
        <v>1</v>
      </c>
      <c r="F7392" s="519">
        <v>4000</v>
      </c>
      <c r="G7392" s="519">
        <v>60</v>
      </c>
      <c r="H7392" s="518"/>
      <c r="I7392" s="518"/>
      <c r="J7392" s="524"/>
    </row>
    <row r="7393" spans="1:11" x14ac:dyDescent="0.25">
      <c r="A7393" s="517" t="s">
        <v>2348</v>
      </c>
      <c r="B7393" s="519">
        <v>1</v>
      </c>
      <c r="C7393" s="519">
        <v>1500</v>
      </c>
      <c r="D7393" s="519">
        <v>34500</v>
      </c>
      <c r="E7393" s="519">
        <v>1</v>
      </c>
      <c r="F7393" s="519">
        <v>4000</v>
      </c>
      <c r="G7393" s="519">
        <v>60</v>
      </c>
      <c r="H7393" s="518"/>
      <c r="I7393" s="518"/>
      <c r="J7393" s="524" t="s">
        <v>2706</v>
      </c>
    </row>
    <row r="7394" spans="1:11" x14ac:dyDescent="0.25">
      <c r="A7394" s="517" t="s">
        <v>1459</v>
      </c>
      <c r="B7394" s="519">
        <v>1</v>
      </c>
      <c r="C7394" s="519">
        <v>13600</v>
      </c>
      <c r="D7394" s="519"/>
      <c r="E7394" s="519">
        <v>1</v>
      </c>
      <c r="F7394" s="519">
        <v>5000</v>
      </c>
      <c r="G7394" s="519">
        <v>70</v>
      </c>
      <c r="H7394" s="518"/>
      <c r="I7394" s="518"/>
      <c r="J7394" s="524"/>
    </row>
    <row r="7395" spans="1:11" x14ac:dyDescent="0.25">
      <c r="A7395" s="517" t="s">
        <v>2306</v>
      </c>
      <c r="B7395" s="519">
        <v>1</v>
      </c>
      <c r="C7395" s="519">
        <v>20900</v>
      </c>
      <c r="D7395" s="519"/>
      <c r="E7395" s="519"/>
      <c r="F7395" s="519"/>
      <c r="G7395" s="519"/>
      <c r="H7395" s="518"/>
      <c r="I7395" s="518"/>
      <c r="J7395" s="524"/>
    </row>
    <row r="7396" spans="1:11" x14ac:dyDescent="0.25">
      <c r="A7396" s="517" t="s">
        <v>1441</v>
      </c>
      <c r="B7396" s="519">
        <v>1</v>
      </c>
      <c r="C7396" s="519"/>
      <c r="D7396" s="519">
        <v>19000</v>
      </c>
      <c r="E7396" s="519"/>
      <c r="F7396" s="519"/>
      <c r="G7396" s="519"/>
      <c r="H7396" s="518"/>
      <c r="I7396" s="518"/>
      <c r="J7396" s="524" t="s">
        <v>2504</v>
      </c>
    </row>
    <row r="7397" spans="1:11" x14ac:dyDescent="0.25">
      <c r="A7397" s="517" t="s">
        <v>1098</v>
      </c>
      <c r="B7397" s="519">
        <v>1</v>
      </c>
      <c r="C7397" s="519">
        <v>14000</v>
      </c>
      <c r="D7397" s="519"/>
      <c r="E7397" s="519">
        <v>1</v>
      </c>
      <c r="F7397" s="519">
        <v>5000</v>
      </c>
      <c r="G7397" s="519">
        <v>70</v>
      </c>
      <c r="H7397" s="518"/>
      <c r="I7397" s="518"/>
      <c r="J7397" s="524"/>
    </row>
    <row r="7398" spans="1:11" x14ac:dyDescent="0.25">
      <c r="A7398" s="517" t="s">
        <v>1660</v>
      </c>
      <c r="B7398" s="519">
        <v>1</v>
      </c>
      <c r="C7398" s="519"/>
      <c r="D7398" s="519">
        <v>11000</v>
      </c>
      <c r="E7398" s="519">
        <v>1</v>
      </c>
      <c r="F7398" s="519">
        <v>4000</v>
      </c>
      <c r="G7398" s="519">
        <v>60</v>
      </c>
      <c r="H7398" s="518"/>
      <c r="I7398" s="518"/>
      <c r="J7398" s="524" t="s">
        <v>1157</v>
      </c>
    </row>
    <row r="7399" spans="1:11" x14ac:dyDescent="0.25">
      <c r="A7399" s="517" t="s">
        <v>1598</v>
      </c>
      <c r="B7399" s="519">
        <v>1</v>
      </c>
      <c r="C7399" s="519">
        <v>11000</v>
      </c>
      <c r="D7399" s="519"/>
      <c r="E7399" s="519">
        <v>1</v>
      </c>
      <c r="F7399" s="519">
        <v>4000</v>
      </c>
      <c r="G7399" s="519">
        <v>60</v>
      </c>
      <c r="H7399" s="518"/>
      <c r="I7399" s="518"/>
      <c r="J7399" s="524"/>
    </row>
    <row r="7400" spans="1:11" x14ac:dyDescent="0.25">
      <c r="A7400" s="517"/>
      <c r="B7400" s="519"/>
      <c r="C7400" s="519"/>
      <c r="D7400" s="519"/>
      <c r="E7400" s="519"/>
      <c r="F7400" s="519"/>
      <c r="G7400" s="519"/>
      <c r="H7400" s="518"/>
      <c r="I7400" s="518"/>
      <c r="J7400" s="524"/>
    </row>
    <row r="7401" spans="1:11" x14ac:dyDescent="0.25">
      <c r="A7401" s="581"/>
      <c r="B7401" s="213">
        <v>34</v>
      </c>
      <c r="C7401" s="213">
        <v>504400</v>
      </c>
      <c r="D7401" s="213">
        <v>167300</v>
      </c>
      <c r="E7401" s="213">
        <v>21</v>
      </c>
      <c r="F7401" s="213">
        <v>102000</v>
      </c>
      <c r="G7401" s="213"/>
      <c r="H7401" s="585">
        <v>3</v>
      </c>
      <c r="I7401" s="585"/>
      <c r="J7401" s="410">
        <v>19500</v>
      </c>
      <c r="K7401" s="18"/>
    </row>
    <row r="7402" spans="1:11" x14ac:dyDescent="0.25">
      <c r="A7402" s="492"/>
      <c r="B7402" s="365"/>
      <c r="C7402" s="365"/>
    </row>
    <row r="7403" spans="1:11" x14ac:dyDescent="0.25">
      <c r="B7403" s="365"/>
      <c r="C7403" s="365"/>
    </row>
    <row r="7404" spans="1:11" x14ac:dyDescent="0.25">
      <c r="B7404" s="493"/>
      <c r="C7404" s="493"/>
    </row>
    <row r="7405" spans="1:11" x14ac:dyDescent="0.25">
      <c r="G7405" s="588" t="s">
        <v>2633</v>
      </c>
    </row>
    <row r="7411" spans="1:10" x14ac:dyDescent="0.25">
      <c r="A7411" s="2204" t="s">
        <v>2707</v>
      </c>
      <c r="B7411" s="2204"/>
      <c r="C7411" s="2204"/>
      <c r="D7411" s="2204"/>
      <c r="E7411" s="2204"/>
      <c r="F7411" s="2204"/>
      <c r="G7411" s="2204"/>
      <c r="H7411" s="2204"/>
      <c r="I7411" s="2204"/>
      <c r="J7411" s="2204"/>
    </row>
    <row r="7412" spans="1:10" ht="30" x14ac:dyDescent="0.25">
      <c r="A7412" s="198" t="s">
        <v>14</v>
      </c>
      <c r="B7412" s="198" t="s">
        <v>5</v>
      </c>
      <c r="C7412" s="198" t="s">
        <v>10</v>
      </c>
      <c r="D7412" s="198" t="s">
        <v>11</v>
      </c>
      <c r="E7412" s="198" t="s">
        <v>753</v>
      </c>
      <c r="F7412" s="198" t="s">
        <v>27</v>
      </c>
      <c r="G7412" s="198" t="s">
        <v>2013</v>
      </c>
      <c r="H7412" s="140" t="s">
        <v>33</v>
      </c>
      <c r="I7412" s="140" t="s">
        <v>2016</v>
      </c>
      <c r="J7412" s="524" t="s">
        <v>32</v>
      </c>
    </row>
    <row r="7413" spans="1:10" x14ac:dyDescent="0.25">
      <c r="A7413" s="517" t="s">
        <v>1783</v>
      </c>
      <c r="B7413" s="519">
        <v>2</v>
      </c>
      <c r="C7413" s="519">
        <v>96000</v>
      </c>
      <c r="D7413" s="519"/>
      <c r="E7413" s="519"/>
      <c r="F7413" s="519"/>
      <c r="G7413" s="519"/>
      <c r="H7413" s="518"/>
      <c r="I7413" s="518"/>
      <c r="J7413" s="524" t="s">
        <v>2708</v>
      </c>
    </row>
    <row r="7414" spans="1:10" x14ac:dyDescent="0.25">
      <c r="A7414" s="517" t="s">
        <v>907</v>
      </c>
      <c r="B7414" s="519">
        <v>1</v>
      </c>
      <c r="C7414" s="519"/>
      <c r="D7414" s="519">
        <v>22000</v>
      </c>
      <c r="E7414" s="519"/>
      <c r="F7414" s="519"/>
      <c r="G7414" s="519"/>
      <c r="H7414" s="518"/>
      <c r="I7414" s="518"/>
      <c r="J7414" s="524" t="s">
        <v>1157</v>
      </c>
    </row>
    <row r="7415" spans="1:10" x14ac:dyDescent="0.25">
      <c r="A7415" s="517" t="s">
        <v>1205</v>
      </c>
      <c r="B7415" s="519">
        <v>1</v>
      </c>
      <c r="C7415" s="519">
        <v>10000</v>
      </c>
      <c r="D7415" s="519"/>
      <c r="E7415" s="519">
        <v>2</v>
      </c>
      <c r="F7415" s="519">
        <v>10000</v>
      </c>
      <c r="G7415" s="519" t="s">
        <v>2527</v>
      </c>
      <c r="H7415" s="518">
        <v>3</v>
      </c>
      <c r="I7415" s="518">
        <v>190</v>
      </c>
      <c r="J7415" s="524" t="s">
        <v>2718</v>
      </c>
    </row>
    <row r="7416" spans="1:10" x14ac:dyDescent="0.25">
      <c r="A7416" s="517" t="s">
        <v>2302</v>
      </c>
      <c r="B7416" s="519">
        <v>1</v>
      </c>
      <c r="C7416" s="519">
        <v>33000</v>
      </c>
      <c r="D7416" s="519"/>
      <c r="E7416" s="519">
        <v>1</v>
      </c>
      <c r="F7416" s="519">
        <v>5000</v>
      </c>
      <c r="G7416" s="519">
        <v>70</v>
      </c>
      <c r="H7416" s="518">
        <v>1</v>
      </c>
      <c r="I7416" s="518">
        <v>50</v>
      </c>
      <c r="J7416" s="524" t="s">
        <v>2274</v>
      </c>
    </row>
    <row r="7417" spans="1:10" x14ac:dyDescent="0.25">
      <c r="A7417" s="517" t="s">
        <v>2402</v>
      </c>
      <c r="B7417" s="519">
        <v>1</v>
      </c>
      <c r="C7417" s="519">
        <v>11500</v>
      </c>
      <c r="D7417" s="519"/>
      <c r="E7417" s="519">
        <v>1</v>
      </c>
      <c r="F7417" s="519">
        <v>4000</v>
      </c>
      <c r="G7417" s="519">
        <v>60</v>
      </c>
      <c r="H7417" s="518">
        <v>1</v>
      </c>
      <c r="I7417" s="518">
        <v>66</v>
      </c>
      <c r="J7417" s="524" t="s">
        <v>2719</v>
      </c>
    </row>
    <row r="7418" spans="1:10" x14ac:dyDescent="0.25">
      <c r="A7418" s="517" t="s">
        <v>1200</v>
      </c>
      <c r="B7418" s="519">
        <v>1</v>
      </c>
      <c r="C7418" s="519">
        <v>11000</v>
      </c>
      <c r="D7418" s="519"/>
      <c r="E7418" s="519">
        <v>1</v>
      </c>
      <c r="F7418" s="519">
        <v>4000</v>
      </c>
      <c r="G7418" s="519">
        <v>60</v>
      </c>
      <c r="H7418" s="518">
        <v>1</v>
      </c>
      <c r="I7418" s="518">
        <v>100</v>
      </c>
      <c r="J7418" s="524" t="s">
        <v>2271</v>
      </c>
    </row>
    <row r="7419" spans="1:10" x14ac:dyDescent="0.25">
      <c r="A7419" s="517" t="s">
        <v>2709</v>
      </c>
      <c r="B7419" s="519">
        <v>1</v>
      </c>
      <c r="C7419" s="519">
        <v>47000</v>
      </c>
      <c r="D7419" s="519"/>
      <c r="E7419" s="519">
        <v>1</v>
      </c>
      <c r="F7419" s="519">
        <v>6000</v>
      </c>
      <c r="G7419" s="519">
        <v>100</v>
      </c>
      <c r="H7419" s="518">
        <v>1</v>
      </c>
      <c r="I7419" s="518">
        <v>60</v>
      </c>
      <c r="J7419" s="524" t="s">
        <v>2272</v>
      </c>
    </row>
    <row r="7420" spans="1:10" x14ac:dyDescent="0.25">
      <c r="A7420" s="517" t="s">
        <v>2206</v>
      </c>
      <c r="B7420" s="519">
        <v>1</v>
      </c>
      <c r="C7420" s="519">
        <v>15000</v>
      </c>
      <c r="D7420" s="519"/>
      <c r="E7420" s="519">
        <v>1</v>
      </c>
      <c r="F7420" s="519">
        <v>5000</v>
      </c>
      <c r="G7420" s="519">
        <v>70</v>
      </c>
      <c r="H7420" s="518">
        <v>1</v>
      </c>
      <c r="I7420" s="518">
        <v>60</v>
      </c>
      <c r="J7420" s="524" t="s">
        <v>2272</v>
      </c>
    </row>
    <row r="7421" spans="1:10" x14ac:dyDescent="0.25">
      <c r="A7421" s="517" t="s">
        <v>2160</v>
      </c>
      <c r="B7421" s="519">
        <v>1</v>
      </c>
      <c r="C7421" s="519">
        <v>25000</v>
      </c>
      <c r="D7421" s="519"/>
      <c r="E7421" s="519">
        <v>1</v>
      </c>
      <c r="F7421" s="519">
        <v>5000</v>
      </c>
      <c r="G7421" s="519">
        <v>70</v>
      </c>
      <c r="H7421" s="518">
        <v>1</v>
      </c>
      <c r="I7421" s="518">
        <v>70</v>
      </c>
      <c r="J7421" s="524" t="s">
        <v>2273</v>
      </c>
    </row>
    <row r="7422" spans="1:10" x14ac:dyDescent="0.25">
      <c r="A7422" s="517" t="s">
        <v>1100</v>
      </c>
      <c r="B7422" s="519">
        <v>1</v>
      </c>
      <c r="C7422" s="519">
        <v>9800</v>
      </c>
      <c r="D7422" s="519"/>
      <c r="E7422" s="519">
        <v>1</v>
      </c>
      <c r="F7422" s="519">
        <v>4000</v>
      </c>
      <c r="G7422" s="519">
        <v>60</v>
      </c>
      <c r="H7422" s="518">
        <v>1</v>
      </c>
      <c r="I7422" s="518">
        <v>90</v>
      </c>
      <c r="J7422" s="524" t="s">
        <v>2271</v>
      </c>
    </row>
    <row r="7423" spans="1:10" x14ac:dyDescent="0.25">
      <c r="A7423" s="517" t="s">
        <v>2160</v>
      </c>
      <c r="B7423" s="519">
        <v>1</v>
      </c>
      <c r="C7423" s="519">
        <v>25000</v>
      </c>
      <c r="D7423" s="519"/>
      <c r="E7423" s="519">
        <v>1</v>
      </c>
      <c r="F7423" s="519">
        <v>5000</v>
      </c>
      <c r="G7423" s="519">
        <v>70</v>
      </c>
      <c r="H7423" s="518">
        <v>1</v>
      </c>
      <c r="I7423" s="518">
        <v>60</v>
      </c>
      <c r="J7423" s="524" t="s">
        <v>2272</v>
      </c>
    </row>
    <row r="7424" spans="1:10" x14ac:dyDescent="0.25">
      <c r="A7424" s="517" t="s">
        <v>1404</v>
      </c>
      <c r="B7424" s="519">
        <v>1</v>
      </c>
      <c r="C7424" s="519"/>
      <c r="D7424" s="519"/>
      <c r="E7424" s="519"/>
      <c r="F7424" s="519"/>
      <c r="G7424" s="519"/>
      <c r="H7424" s="518"/>
      <c r="I7424" s="518"/>
      <c r="J7424" s="524" t="s">
        <v>2710</v>
      </c>
    </row>
    <row r="7425" spans="1:11" x14ac:dyDescent="0.25">
      <c r="A7425" s="517" t="s">
        <v>2711</v>
      </c>
      <c r="B7425" s="519">
        <v>1</v>
      </c>
      <c r="C7425" s="519"/>
      <c r="D7425" s="519">
        <v>29000</v>
      </c>
      <c r="E7425" s="519"/>
      <c r="F7425" s="519"/>
      <c r="G7425" s="519"/>
      <c r="H7425" s="518"/>
      <c r="I7425" s="518"/>
      <c r="J7425" s="524" t="s">
        <v>1157</v>
      </c>
    </row>
    <row r="7426" spans="1:11" x14ac:dyDescent="0.25">
      <c r="A7426" s="517" t="s">
        <v>1493</v>
      </c>
      <c r="B7426" s="519">
        <v>2</v>
      </c>
      <c r="C7426" s="519"/>
      <c r="D7426" s="519">
        <v>40000</v>
      </c>
      <c r="E7426" s="519"/>
      <c r="F7426" s="519"/>
      <c r="G7426" s="519"/>
      <c r="H7426" s="518"/>
      <c r="I7426" s="518"/>
      <c r="J7426" s="524" t="s">
        <v>1157</v>
      </c>
    </row>
    <row r="7427" spans="1:11" x14ac:dyDescent="0.25">
      <c r="A7427" s="517" t="s">
        <v>1541</v>
      </c>
      <c r="B7427" s="519">
        <v>1</v>
      </c>
      <c r="C7427" s="519"/>
      <c r="D7427" s="519"/>
      <c r="E7427" s="519"/>
      <c r="F7427" s="519"/>
      <c r="G7427" s="519"/>
      <c r="H7427" s="518"/>
      <c r="I7427" s="518"/>
      <c r="J7427" s="524" t="s">
        <v>2712</v>
      </c>
    </row>
    <row r="7428" spans="1:11" x14ac:dyDescent="0.25">
      <c r="A7428" s="517" t="s">
        <v>1100</v>
      </c>
      <c r="B7428" s="519">
        <v>1</v>
      </c>
      <c r="C7428" s="519">
        <v>13800</v>
      </c>
      <c r="D7428" s="519"/>
      <c r="E7428" s="519"/>
      <c r="F7428" s="519"/>
      <c r="G7428" s="519"/>
      <c r="H7428" s="518" t="s">
        <v>109</v>
      </c>
      <c r="I7428" s="518"/>
      <c r="J7428" s="524" t="s">
        <v>2384</v>
      </c>
    </row>
    <row r="7429" spans="1:11" x14ac:dyDescent="0.25">
      <c r="A7429" s="517" t="s">
        <v>2154</v>
      </c>
      <c r="B7429" s="519">
        <v>1</v>
      </c>
      <c r="C7429" s="519"/>
      <c r="D7429" s="519">
        <v>38000</v>
      </c>
      <c r="E7429" s="519"/>
      <c r="F7429" s="519"/>
      <c r="G7429" s="519"/>
      <c r="H7429" s="518"/>
      <c r="I7429" s="518"/>
      <c r="J7429" s="524" t="s">
        <v>1157</v>
      </c>
    </row>
    <row r="7430" spans="1:11" x14ac:dyDescent="0.25">
      <c r="A7430" s="517" t="s">
        <v>1301</v>
      </c>
      <c r="B7430" s="519">
        <v>1</v>
      </c>
      <c r="C7430" s="519">
        <v>29000</v>
      </c>
      <c r="D7430" s="519"/>
      <c r="E7430" s="519">
        <v>1</v>
      </c>
      <c r="F7430" s="519">
        <v>6000</v>
      </c>
      <c r="G7430" s="519">
        <v>90</v>
      </c>
      <c r="H7430" s="518"/>
      <c r="I7430" s="518"/>
      <c r="J7430" s="524"/>
    </row>
    <row r="7431" spans="1:11" x14ac:dyDescent="0.25">
      <c r="A7431" s="517" t="s">
        <v>2713</v>
      </c>
      <c r="B7431" s="519">
        <v>1</v>
      </c>
      <c r="C7431" s="519">
        <v>11100</v>
      </c>
      <c r="D7431" s="519"/>
      <c r="E7431" s="519">
        <v>1</v>
      </c>
      <c r="F7431" s="519">
        <v>5000</v>
      </c>
      <c r="G7431" s="519">
        <v>75</v>
      </c>
      <c r="H7431" s="518"/>
      <c r="I7431" s="518"/>
      <c r="J7431" s="524"/>
    </row>
    <row r="7432" spans="1:11" x14ac:dyDescent="0.25">
      <c r="A7432" s="517" t="s">
        <v>2713</v>
      </c>
      <c r="B7432" s="519">
        <v>1</v>
      </c>
      <c r="C7432" s="519"/>
      <c r="D7432" s="519">
        <v>12100</v>
      </c>
      <c r="E7432" s="519">
        <v>1</v>
      </c>
      <c r="F7432" s="519">
        <v>4000</v>
      </c>
      <c r="G7432" s="519">
        <v>60</v>
      </c>
      <c r="H7432" s="518"/>
      <c r="I7432" s="518"/>
      <c r="J7432" s="524"/>
    </row>
    <row r="7433" spans="1:11" x14ac:dyDescent="0.25">
      <c r="A7433" s="517" t="s">
        <v>122</v>
      </c>
      <c r="B7433" s="519">
        <v>1</v>
      </c>
      <c r="C7433" s="519"/>
      <c r="D7433" s="519">
        <v>44000</v>
      </c>
      <c r="E7433" s="519"/>
      <c r="F7433" s="519"/>
      <c r="G7433" s="519"/>
      <c r="H7433" s="518"/>
      <c r="I7433" s="518"/>
      <c r="J7433" s="524" t="s">
        <v>2714</v>
      </c>
    </row>
    <row r="7434" spans="1:11" x14ac:dyDescent="0.25">
      <c r="A7434" s="517" t="s">
        <v>2715</v>
      </c>
      <c r="B7434" s="519">
        <v>8</v>
      </c>
      <c r="C7434" s="519">
        <v>30000</v>
      </c>
      <c r="D7434" s="519">
        <v>738000</v>
      </c>
      <c r="E7434" s="519"/>
      <c r="F7434" s="519"/>
      <c r="G7434" s="519"/>
      <c r="H7434" s="518"/>
      <c r="I7434" s="518"/>
      <c r="J7434" s="524" t="s">
        <v>2716</v>
      </c>
    </row>
    <row r="7435" spans="1:11" x14ac:dyDescent="0.25">
      <c r="A7435" s="517" t="s">
        <v>2020</v>
      </c>
      <c r="B7435" s="519">
        <v>1</v>
      </c>
      <c r="C7435" s="519">
        <v>13000</v>
      </c>
      <c r="D7435" s="519"/>
      <c r="E7435" s="519">
        <v>1</v>
      </c>
      <c r="F7435" s="519">
        <v>4000</v>
      </c>
      <c r="G7435" s="519">
        <v>60</v>
      </c>
      <c r="H7435" s="518"/>
      <c r="I7435" s="518"/>
      <c r="J7435" s="524" t="s">
        <v>2098</v>
      </c>
    </row>
    <row r="7436" spans="1:11" x14ac:dyDescent="0.25">
      <c r="A7436" s="541" t="s">
        <v>2717</v>
      </c>
      <c r="B7436" s="213">
        <v>32</v>
      </c>
      <c r="C7436" s="213">
        <v>380200</v>
      </c>
      <c r="D7436" s="213">
        <v>923100</v>
      </c>
      <c r="E7436" s="213">
        <v>14</v>
      </c>
      <c r="F7436" s="213">
        <v>67000</v>
      </c>
      <c r="G7436" s="213"/>
      <c r="H7436" s="585">
        <v>11</v>
      </c>
      <c r="I7436" s="585"/>
      <c r="J7436" s="410">
        <v>81100</v>
      </c>
      <c r="K7436" s="18"/>
    </row>
    <row r="7437" spans="1:11" x14ac:dyDescent="0.25">
      <c r="A7437" s="492"/>
      <c r="B7437" s="365"/>
      <c r="C7437" s="365"/>
    </row>
    <row r="7438" spans="1:11" x14ac:dyDescent="0.25">
      <c r="B7438" s="365"/>
      <c r="C7438" s="365"/>
    </row>
    <row r="7439" spans="1:11" x14ac:dyDescent="0.25">
      <c r="B7439" s="493"/>
      <c r="C7439" s="493"/>
    </row>
    <row r="7440" spans="1:11" x14ac:dyDescent="0.25">
      <c r="G7440" s="589" t="s">
        <v>2633</v>
      </c>
    </row>
    <row r="7444" spans="1:10" x14ac:dyDescent="0.25">
      <c r="A7444" s="2204" t="s">
        <v>2720</v>
      </c>
      <c r="B7444" s="2204"/>
      <c r="C7444" s="2204"/>
      <c r="D7444" s="2204"/>
      <c r="E7444" s="2204"/>
      <c r="F7444" s="2204"/>
      <c r="G7444" s="2204"/>
      <c r="H7444" s="2204"/>
      <c r="I7444" s="2204"/>
      <c r="J7444" s="2204"/>
    </row>
    <row r="7445" spans="1:10" ht="30" x14ac:dyDescent="0.25">
      <c r="A7445" s="198" t="s">
        <v>14</v>
      </c>
      <c r="B7445" s="198" t="s">
        <v>5</v>
      </c>
      <c r="C7445" s="198" t="s">
        <v>10</v>
      </c>
      <c r="D7445" s="198" t="s">
        <v>11</v>
      </c>
      <c r="E7445" s="198" t="s">
        <v>753</v>
      </c>
      <c r="F7445" s="198" t="s">
        <v>27</v>
      </c>
      <c r="G7445" s="198" t="s">
        <v>2013</v>
      </c>
      <c r="H7445" s="140" t="s">
        <v>33</v>
      </c>
      <c r="I7445" s="140" t="s">
        <v>2016</v>
      </c>
      <c r="J7445" s="524" t="s">
        <v>32</v>
      </c>
    </row>
    <row r="7446" spans="1:10" x14ac:dyDescent="0.25">
      <c r="A7446" s="517" t="s">
        <v>1292</v>
      </c>
      <c r="B7446" s="519">
        <v>1</v>
      </c>
      <c r="C7446" s="519"/>
      <c r="D7446" s="519">
        <v>20000</v>
      </c>
      <c r="E7446" s="519">
        <v>1</v>
      </c>
      <c r="F7446" s="519">
        <v>4000</v>
      </c>
      <c r="G7446" s="519">
        <v>60</v>
      </c>
      <c r="H7446" s="518"/>
      <c r="I7446" s="518"/>
      <c r="J7446" s="524" t="s">
        <v>1157</v>
      </c>
    </row>
    <row r="7447" spans="1:10" x14ac:dyDescent="0.25">
      <c r="A7447" s="517" t="s">
        <v>1783</v>
      </c>
      <c r="B7447" s="519">
        <v>2</v>
      </c>
      <c r="C7447" s="519"/>
      <c r="D7447" s="519">
        <v>98000</v>
      </c>
      <c r="E7447" s="519"/>
      <c r="F7447" s="519"/>
      <c r="G7447" s="519"/>
      <c r="H7447" s="518"/>
      <c r="I7447" s="518"/>
      <c r="J7447" s="524" t="s">
        <v>1157</v>
      </c>
    </row>
    <row r="7448" spans="1:10" x14ac:dyDescent="0.25">
      <c r="A7448" s="517" t="s">
        <v>1195</v>
      </c>
      <c r="B7448" s="519">
        <v>1</v>
      </c>
      <c r="C7448" s="519">
        <v>44000</v>
      </c>
      <c r="D7448" s="519"/>
      <c r="E7448" s="519">
        <v>1</v>
      </c>
      <c r="F7448" s="519">
        <v>6000</v>
      </c>
      <c r="G7448" s="519">
        <v>100</v>
      </c>
      <c r="H7448" s="518">
        <v>1</v>
      </c>
      <c r="I7448" s="518">
        <v>70</v>
      </c>
      <c r="J7448" s="524" t="s">
        <v>2273</v>
      </c>
    </row>
    <row r="7449" spans="1:10" x14ac:dyDescent="0.25">
      <c r="A7449" s="517" t="s">
        <v>2721</v>
      </c>
      <c r="B7449" s="519">
        <v>1</v>
      </c>
      <c r="C7449" s="519">
        <v>22500</v>
      </c>
      <c r="D7449" s="519"/>
      <c r="E7449" s="519">
        <v>1</v>
      </c>
      <c r="F7449" s="519">
        <v>4000</v>
      </c>
      <c r="G7449" s="519">
        <v>60</v>
      </c>
      <c r="H7449" s="518">
        <v>1</v>
      </c>
      <c r="I7449" s="518">
        <v>70</v>
      </c>
      <c r="J7449" s="524" t="s">
        <v>2273</v>
      </c>
    </row>
    <row r="7450" spans="1:10" x14ac:dyDescent="0.25">
      <c r="A7450" s="517" t="s">
        <v>1301</v>
      </c>
      <c r="B7450" s="519">
        <v>3</v>
      </c>
      <c r="C7450" s="519"/>
      <c r="D7450" s="519">
        <v>105000</v>
      </c>
      <c r="E7450" s="519"/>
      <c r="F7450" s="519"/>
      <c r="G7450" s="519"/>
      <c r="H7450" s="518"/>
      <c r="I7450" s="518"/>
      <c r="J7450" s="524" t="s">
        <v>2722</v>
      </c>
    </row>
    <row r="7451" spans="1:10" x14ac:dyDescent="0.25">
      <c r="A7451" s="517" t="s">
        <v>1424</v>
      </c>
      <c r="B7451" s="519">
        <v>1</v>
      </c>
      <c r="C7451" s="519">
        <v>25000</v>
      </c>
      <c r="D7451" s="519"/>
      <c r="E7451" s="519">
        <v>1</v>
      </c>
      <c r="F7451" s="519">
        <v>5000</v>
      </c>
      <c r="G7451" s="519">
        <v>70</v>
      </c>
      <c r="H7451" s="518"/>
      <c r="I7451" s="518"/>
      <c r="J7451" s="524" t="s">
        <v>2341</v>
      </c>
    </row>
    <row r="7452" spans="1:10" x14ac:dyDescent="0.25">
      <c r="A7452" s="517" t="s">
        <v>2723</v>
      </c>
      <c r="B7452" s="519">
        <v>1</v>
      </c>
      <c r="C7452" s="519"/>
      <c r="D7452" s="519">
        <v>22500</v>
      </c>
      <c r="E7452" s="519"/>
      <c r="F7452" s="519"/>
      <c r="G7452" s="519"/>
      <c r="H7452" s="518"/>
      <c r="I7452" s="518"/>
      <c r="J7452" s="524" t="s">
        <v>1157</v>
      </c>
    </row>
    <row r="7453" spans="1:10" x14ac:dyDescent="0.25">
      <c r="A7453" s="517" t="s">
        <v>2724</v>
      </c>
      <c r="B7453" s="519">
        <v>1</v>
      </c>
      <c r="C7453" s="519">
        <v>23000</v>
      </c>
      <c r="D7453" s="519"/>
      <c r="E7453" s="519"/>
      <c r="F7453" s="519"/>
      <c r="G7453" s="519"/>
      <c r="H7453" s="518">
        <v>1</v>
      </c>
      <c r="I7453" s="518">
        <v>60</v>
      </c>
      <c r="J7453" s="524" t="s">
        <v>2272</v>
      </c>
    </row>
    <row r="7454" spans="1:10" x14ac:dyDescent="0.25">
      <c r="A7454" s="517" t="s">
        <v>2160</v>
      </c>
      <c r="B7454" s="519">
        <v>1</v>
      </c>
      <c r="C7454" s="519">
        <v>30000</v>
      </c>
      <c r="D7454" s="519"/>
      <c r="E7454" s="519"/>
      <c r="F7454" s="519"/>
      <c r="G7454" s="519"/>
      <c r="H7454" s="518">
        <v>1</v>
      </c>
      <c r="I7454" s="518">
        <v>60</v>
      </c>
      <c r="J7454" s="524" t="s">
        <v>2272</v>
      </c>
    </row>
    <row r="7455" spans="1:10" x14ac:dyDescent="0.25">
      <c r="A7455" s="517" t="s">
        <v>1107</v>
      </c>
      <c r="B7455" s="519">
        <v>1</v>
      </c>
      <c r="C7455" s="519">
        <v>20000</v>
      </c>
      <c r="D7455" s="519"/>
      <c r="E7455" s="519"/>
      <c r="F7455" s="519"/>
      <c r="G7455" s="519"/>
      <c r="H7455" s="518"/>
      <c r="I7455" s="518"/>
      <c r="J7455" s="524" t="s">
        <v>2725</v>
      </c>
    </row>
    <row r="7456" spans="1:10" x14ac:dyDescent="0.25">
      <c r="A7456" s="517" t="s">
        <v>1445</v>
      </c>
      <c r="B7456" s="519">
        <v>1</v>
      </c>
      <c r="C7456" s="519">
        <v>16500</v>
      </c>
      <c r="D7456" s="519"/>
      <c r="E7456" s="519"/>
      <c r="F7456" s="519"/>
      <c r="G7456" s="519"/>
      <c r="H7456" s="518">
        <v>1</v>
      </c>
      <c r="I7456" s="518">
        <v>70</v>
      </c>
      <c r="J7456" s="524" t="s">
        <v>2273</v>
      </c>
    </row>
    <row r="7457" spans="1:11" x14ac:dyDescent="0.25">
      <c r="A7457" s="517" t="s">
        <v>2348</v>
      </c>
      <c r="B7457" s="519">
        <v>1</v>
      </c>
      <c r="C7457" s="519">
        <v>31000</v>
      </c>
      <c r="D7457" s="519"/>
      <c r="E7457" s="519">
        <v>1</v>
      </c>
      <c r="F7457" s="519">
        <v>5000</v>
      </c>
      <c r="G7457" s="519">
        <v>70</v>
      </c>
      <c r="H7457" s="518">
        <v>1</v>
      </c>
      <c r="I7457" s="518">
        <v>60</v>
      </c>
      <c r="J7457" s="524" t="s">
        <v>2272</v>
      </c>
    </row>
    <row r="7458" spans="1:11" x14ac:dyDescent="0.25">
      <c r="A7458" s="517" t="s">
        <v>1462</v>
      </c>
      <c r="B7458" s="519">
        <v>1</v>
      </c>
      <c r="C7458" s="519">
        <v>18600</v>
      </c>
      <c r="D7458" s="519"/>
      <c r="E7458" s="519">
        <v>1</v>
      </c>
      <c r="F7458" s="519">
        <v>6000</v>
      </c>
      <c r="G7458" s="519">
        <v>100</v>
      </c>
      <c r="H7458" s="518">
        <v>1</v>
      </c>
      <c r="I7458" s="518">
        <v>60</v>
      </c>
      <c r="J7458" s="524" t="s">
        <v>2272</v>
      </c>
    </row>
    <row r="7459" spans="1:11" x14ac:dyDescent="0.25">
      <c r="A7459" s="517" t="s">
        <v>1409</v>
      </c>
      <c r="B7459" s="519">
        <v>1</v>
      </c>
      <c r="C7459" s="519">
        <v>18800</v>
      </c>
      <c r="D7459" s="519"/>
      <c r="E7459" s="519"/>
      <c r="F7459" s="519"/>
      <c r="G7459" s="519"/>
      <c r="H7459" s="518">
        <v>1</v>
      </c>
      <c r="I7459" s="518">
        <v>60</v>
      </c>
      <c r="J7459" s="524" t="s">
        <v>2272</v>
      </c>
    </row>
    <row r="7460" spans="1:11" x14ac:dyDescent="0.25">
      <c r="A7460" s="517" t="s">
        <v>2160</v>
      </c>
      <c r="B7460" s="519">
        <v>1</v>
      </c>
      <c r="C7460" s="519"/>
      <c r="D7460" s="519">
        <v>30000</v>
      </c>
      <c r="E7460" s="519"/>
      <c r="F7460" s="519"/>
      <c r="G7460" s="519"/>
      <c r="H7460" s="518"/>
      <c r="I7460" s="518"/>
      <c r="J7460" s="524" t="s">
        <v>1157</v>
      </c>
    </row>
    <row r="7461" spans="1:11" x14ac:dyDescent="0.25">
      <c r="A7461" s="517" t="s">
        <v>1508</v>
      </c>
      <c r="B7461" s="519">
        <v>1</v>
      </c>
      <c r="C7461" s="519">
        <v>32000</v>
      </c>
      <c r="D7461" s="519"/>
      <c r="E7461" s="519">
        <v>2</v>
      </c>
      <c r="F7461" s="519">
        <v>12000</v>
      </c>
      <c r="G7461" s="519" t="s">
        <v>2726</v>
      </c>
      <c r="H7461" s="518" t="s">
        <v>109</v>
      </c>
      <c r="I7461" s="518"/>
      <c r="J7461" s="524" t="s">
        <v>2573</v>
      </c>
    </row>
    <row r="7462" spans="1:11" x14ac:dyDescent="0.25">
      <c r="A7462" s="517" t="s">
        <v>1490</v>
      </c>
      <c r="B7462" s="519">
        <v>1</v>
      </c>
      <c r="C7462" s="519">
        <v>22000</v>
      </c>
      <c r="D7462" s="519"/>
      <c r="E7462" s="519">
        <v>1</v>
      </c>
      <c r="F7462" s="519">
        <v>5000</v>
      </c>
      <c r="G7462" s="519">
        <v>70</v>
      </c>
      <c r="H7462" s="518"/>
      <c r="I7462" s="518"/>
      <c r="J7462" s="524" t="s">
        <v>2728</v>
      </c>
    </row>
    <row r="7463" spans="1:11" x14ac:dyDescent="0.25">
      <c r="A7463" s="517" t="s">
        <v>1301</v>
      </c>
      <c r="B7463" s="519">
        <v>1</v>
      </c>
      <c r="C7463" s="519">
        <v>35000</v>
      </c>
      <c r="D7463" s="519"/>
      <c r="E7463" s="519"/>
      <c r="F7463" s="519"/>
      <c r="G7463" s="519"/>
      <c r="H7463" s="518"/>
      <c r="I7463" s="518"/>
      <c r="J7463" s="524" t="s">
        <v>2727</v>
      </c>
    </row>
    <row r="7464" spans="1:11" x14ac:dyDescent="0.25">
      <c r="A7464" s="541" t="s">
        <v>2717</v>
      </c>
      <c r="B7464" s="213">
        <v>20</v>
      </c>
      <c r="C7464" s="213">
        <v>338400</v>
      </c>
      <c r="D7464" s="213">
        <v>275500</v>
      </c>
      <c r="E7464" s="213">
        <v>9</v>
      </c>
      <c r="F7464" s="213">
        <v>47000</v>
      </c>
      <c r="G7464" s="213"/>
      <c r="H7464" s="585">
        <v>8</v>
      </c>
      <c r="I7464" s="585"/>
      <c r="J7464" s="410">
        <v>69200</v>
      </c>
      <c r="K7464" s="18"/>
    </row>
    <row r="7465" spans="1:11" x14ac:dyDescent="0.25">
      <c r="A7465" s="492"/>
      <c r="B7465" s="365"/>
      <c r="C7465" s="365"/>
    </row>
    <row r="7466" spans="1:11" x14ac:dyDescent="0.25">
      <c r="B7466" s="365"/>
      <c r="C7466" s="365"/>
    </row>
    <row r="7467" spans="1:11" x14ac:dyDescent="0.25">
      <c r="B7467" s="493"/>
      <c r="C7467" s="493"/>
    </row>
    <row r="7468" spans="1:11" x14ac:dyDescent="0.25">
      <c r="G7468" s="590" t="s">
        <v>2633</v>
      </c>
    </row>
    <row r="7472" spans="1:11" x14ac:dyDescent="0.25">
      <c r="A7472" s="2204" t="s">
        <v>2729</v>
      </c>
      <c r="B7472" s="2204"/>
      <c r="C7472" s="2204"/>
      <c r="D7472" s="2204"/>
      <c r="E7472" s="2204"/>
      <c r="F7472" s="2204"/>
      <c r="G7472" s="2204"/>
      <c r="H7472" s="2204"/>
      <c r="I7472" s="2204"/>
      <c r="J7472" s="2204"/>
    </row>
    <row r="7473" spans="1:10" ht="30" x14ac:dyDescent="0.25">
      <c r="A7473" s="198" t="s">
        <v>14</v>
      </c>
      <c r="B7473" s="198" t="s">
        <v>5</v>
      </c>
      <c r="C7473" s="198" t="s">
        <v>10</v>
      </c>
      <c r="D7473" s="198" t="s">
        <v>11</v>
      </c>
      <c r="E7473" s="198" t="s">
        <v>753</v>
      </c>
      <c r="F7473" s="198" t="s">
        <v>27</v>
      </c>
      <c r="G7473" s="198" t="s">
        <v>2013</v>
      </c>
      <c r="H7473" s="140" t="s">
        <v>33</v>
      </c>
      <c r="I7473" s="140" t="s">
        <v>2016</v>
      </c>
      <c r="J7473" s="524" t="s">
        <v>32</v>
      </c>
    </row>
    <row r="7474" spans="1:10" x14ac:dyDescent="0.25">
      <c r="A7474" s="517" t="s">
        <v>1292</v>
      </c>
      <c r="B7474" s="519">
        <v>1</v>
      </c>
      <c r="C7474" s="519">
        <v>19000</v>
      </c>
      <c r="D7474" s="519"/>
      <c r="E7474" s="519">
        <v>1</v>
      </c>
      <c r="F7474" s="519">
        <v>5000</v>
      </c>
      <c r="G7474" s="519">
        <v>70</v>
      </c>
      <c r="H7474" s="518">
        <v>4</v>
      </c>
      <c r="I7474" s="518">
        <v>190</v>
      </c>
      <c r="J7474" s="524" t="s">
        <v>2738</v>
      </c>
    </row>
    <row r="7475" spans="1:10" x14ac:dyDescent="0.25">
      <c r="A7475" s="517" t="s">
        <v>1203</v>
      </c>
      <c r="B7475" s="519">
        <v>1</v>
      </c>
      <c r="C7475" s="519"/>
      <c r="D7475" s="519"/>
      <c r="E7475" s="519"/>
      <c r="F7475" s="519"/>
      <c r="G7475" s="519"/>
      <c r="H7475" s="518"/>
      <c r="I7475" s="518"/>
      <c r="J7475" s="524" t="s">
        <v>2730</v>
      </c>
    </row>
    <row r="7476" spans="1:10" x14ac:dyDescent="0.25">
      <c r="A7476" s="517" t="s">
        <v>392</v>
      </c>
      <c r="B7476" s="519">
        <v>2</v>
      </c>
      <c r="C7476" s="519"/>
      <c r="D7476" s="519">
        <v>98000</v>
      </c>
      <c r="E7476" s="519"/>
      <c r="F7476" s="519"/>
      <c r="G7476" s="519"/>
      <c r="H7476" s="518"/>
      <c r="I7476" s="518"/>
      <c r="J7476" s="524" t="s">
        <v>2731</v>
      </c>
    </row>
    <row r="7477" spans="1:10" x14ac:dyDescent="0.25">
      <c r="A7477" s="517" t="s">
        <v>1292</v>
      </c>
      <c r="B7477" s="519">
        <v>1</v>
      </c>
      <c r="C7477" s="519">
        <v>20000</v>
      </c>
      <c r="D7477" s="519"/>
      <c r="E7477" s="519">
        <v>1</v>
      </c>
      <c r="F7477" s="519">
        <v>4000</v>
      </c>
      <c r="G7477" s="519">
        <v>60</v>
      </c>
      <c r="H7477" s="518">
        <v>1</v>
      </c>
      <c r="I7477" s="518">
        <v>70</v>
      </c>
      <c r="J7477" s="524" t="s">
        <v>2273</v>
      </c>
    </row>
    <row r="7478" spans="1:10" x14ac:dyDescent="0.25">
      <c r="A7478" s="517" t="s">
        <v>1684</v>
      </c>
      <c r="B7478" s="519">
        <v>1</v>
      </c>
      <c r="C7478" s="519">
        <v>30000</v>
      </c>
      <c r="D7478" s="519"/>
      <c r="E7478" s="519">
        <v>1</v>
      </c>
      <c r="F7478" s="519">
        <v>4000</v>
      </c>
      <c r="G7478" s="519">
        <v>60</v>
      </c>
      <c r="H7478" s="518"/>
      <c r="I7478" s="518"/>
      <c r="J7478" s="524" t="s">
        <v>1389</v>
      </c>
    </row>
    <row r="7479" spans="1:10" x14ac:dyDescent="0.25">
      <c r="A7479" s="517" t="s">
        <v>1485</v>
      </c>
      <c r="B7479" s="519">
        <v>1</v>
      </c>
      <c r="C7479" s="519"/>
      <c r="D7479" s="519"/>
      <c r="E7479" s="519"/>
      <c r="F7479" s="519"/>
      <c r="G7479" s="519"/>
      <c r="H7479" s="518"/>
      <c r="I7479" s="518"/>
      <c r="J7479" s="524" t="s">
        <v>2732</v>
      </c>
    </row>
    <row r="7480" spans="1:10" x14ac:dyDescent="0.25">
      <c r="A7480" s="517" t="s">
        <v>1194</v>
      </c>
      <c r="B7480" s="519">
        <v>1</v>
      </c>
      <c r="C7480" s="519"/>
      <c r="D7480" s="519">
        <v>25500</v>
      </c>
      <c r="E7480" s="519"/>
      <c r="F7480" s="519"/>
      <c r="G7480" s="519"/>
      <c r="H7480" s="518"/>
      <c r="I7480" s="518"/>
      <c r="J7480" s="524" t="s">
        <v>2733</v>
      </c>
    </row>
    <row r="7481" spans="1:10" x14ac:dyDescent="0.25">
      <c r="A7481" s="517" t="s">
        <v>2037</v>
      </c>
      <c r="B7481" s="519">
        <v>2</v>
      </c>
      <c r="C7481" s="519"/>
      <c r="D7481" s="519">
        <v>55000</v>
      </c>
      <c r="E7481" s="519"/>
      <c r="F7481" s="519"/>
      <c r="G7481" s="519"/>
      <c r="H7481" s="518"/>
      <c r="I7481" s="518"/>
      <c r="J7481" s="524" t="s">
        <v>2733</v>
      </c>
    </row>
    <row r="7482" spans="1:10" x14ac:dyDescent="0.25">
      <c r="A7482" s="517" t="s">
        <v>1559</v>
      </c>
      <c r="B7482" s="519">
        <v>2</v>
      </c>
      <c r="C7482" s="519"/>
      <c r="D7482" s="519">
        <v>42000</v>
      </c>
      <c r="E7482" s="519"/>
      <c r="F7482" s="519"/>
      <c r="G7482" s="519"/>
      <c r="H7482" s="518"/>
      <c r="I7482" s="518"/>
      <c r="J7482" s="524" t="s">
        <v>2733</v>
      </c>
    </row>
    <row r="7483" spans="1:10" x14ac:dyDescent="0.25">
      <c r="A7483" s="517" t="s">
        <v>1107</v>
      </c>
      <c r="B7483" s="519">
        <v>1</v>
      </c>
      <c r="C7483" s="519">
        <v>15000</v>
      </c>
      <c r="D7483" s="519"/>
      <c r="E7483" s="519">
        <v>1</v>
      </c>
      <c r="F7483" s="519">
        <v>5000</v>
      </c>
      <c r="G7483" s="519">
        <v>70</v>
      </c>
      <c r="H7483" s="518">
        <v>2</v>
      </c>
      <c r="I7483" s="518" t="s">
        <v>2739</v>
      </c>
      <c r="J7483" s="524" t="s">
        <v>2539</v>
      </c>
    </row>
    <row r="7484" spans="1:10" x14ac:dyDescent="0.25">
      <c r="A7484" s="517" t="s">
        <v>1668</v>
      </c>
      <c r="B7484" s="519">
        <v>1</v>
      </c>
      <c r="C7484" s="519">
        <v>21000</v>
      </c>
      <c r="D7484" s="519"/>
      <c r="E7484" s="519"/>
      <c r="F7484" s="519"/>
      <c r="G7484" s="519"/>
      <c r="H7484" s="518"/>
      <c r="I7484" s="518"/>
      <c r="J7484" s="524" t="s">
        <v>2734</v>
      </c>
    </row>
    <row r="7485" spans="1:10" x14ac:dyDescent="0.25">
      <c r="A7485" s="517" t="s">
        <v>1559</v>
      </c>
      <c r="B7485" s="519">
        <v>1</v>
      </c>
      <c r="C7485" s="519">
        <v>21000</v>
      </c>
      <c r="D7485" s="519"/>
      <c r="E7485" s="519"/>
      <c r="F7485" s="519"/>
      <c r="G7485" s="519"/>
      <c r="H7485" s="518"/>
      <c r="I7485" s="518"/>
      <c r="J7485" s="524" t="s">
        <v>2734</v>
      </c>
    </row>
    <row r="7486" spans="1:10" x14ac:dyDescent="0.25">
      <c r="A7486" s="517" t="s">
        <v>1784</v>
      </c>
      <c r="B7486" s="519">
        <v>1</v>
      </c>
      <c r="C7486" s="519">
        <v>21000</v>
      </c>
      <c r="D7486" s="519"/>
      <c r="E7486" s="519"/>
      <c r="F7486" s="519"/>
      <c r="G7486" s="519"/>
      <c r="H7486" s="518"/>
      <c r="I7486" s="518"/>
      <c r="J7486" s="524" t="s">
        <v>2734</v>
      </c>
    </row>
    <row r="7487" spans="1:10" x14ac:dyDescent="0.25">
      <c r="A7487" s="517" t="s">
        <v>1462</v>
      </c>
      <c r="B7487" s="519">
        <v>1</v>
      </c>
      <c r="C7487" s="519"/>
      <c r="D7487" s="519"/>
      <c r="E7487" s="519"/>
      <c r="F7487" s="519"/>
      <c r="G7487" s="519"/>
      <c r="H7487" s="518"/>
      <c r="I7487" s="518"/>
      <c r="J7487" s="524" t="s">
        <v>2735</v>
      </c>
    </row>
    <row r="7488" spans="1:10" x14ac:dyDescent="0.25">
      <c r="A7488" s="517" t="s">
        <v>1493</v>
      </c>
      <c r="B7488" s="519">
        <v>1</v>
      </c>
      <c r="C7488" s="519"/>
      <c r="D7488" s="519">
        <v>20000</v>
      </c>
      <c r="E7488" s="519"/>
      <c r="F7488" s="519"/>
      <c r="G7488" s="519"/>
      <c r="H7488" s="518"/>
      <c r="I7488" s="518"/>
      <c r="J7488" s="524" t="s">
        <v>1157</v>
      </c>
    </row>
    <row r="7489" spans="1:11" x14ac:dyDescent="0.25">
      <c r="A7489" s="517" t="s">
        <v>1475</v>
      </c>
      <c r="B7489" s="519">
        <v>1</v>
      </c>
      <c r="C7489" s="519"/>
      <c r="D7489" s="519">
        <v>44000</v>
      </c>
      <c r="E7489" s="519"/>
      <c r="F7489" s="519"/>
      <c r="G7489" s="519"/>
      <c r="H7489" s="518"/>
      <c r="I7489" s="518"/>
      <c r="J7489" s="524" t="s">
        <v>1157</v>
      </c>
    </row>
    <row r="7490" spans="1:11" x14ac:dyDescent="0.25">
      <c r="A7490" s="517" t="s">
        <v>1292</v>
      </c>
      <c r="B7490" s="519">
        <v>1</v>
      </c>
      <c r="C7490" s="519"/>
      <c r="D7490" s="519">
        <v>20000</v>
      </c>
      <c r="E7490" s="519"/>
      <c r="F7490" s="519"/>
      <c r="G7490" s="519"/>
      <c r="H7490" s="518"/>
      <c r="I7490" s="518"/>
      <c r="J7490" s="524" t="s">
        <v>2736</v>
      </c>
    </row>
    <row r="7491" spans="1:11" x14ac:dyDescent="0.25">
      <c r="A7491" s="517" t="s">
        <v>2664</v>
      </c>
      <c r="B7491" s="519">
        <v>2</v>
      </c>
      <c r="C7491" s="519">
        <v>58000</v>
      </c>
      <c r="D7491" s="519"/>
      <c r="E7491" s="519">
        <v>2</v>
      </c>
      <c r="F7491" s="519">
        <v>8000</v>
      </c>
      <c r="G7491" s="519" t="s">
        <v>1764</v>
      </c>
      <c r="H7491" s="518">
        <v>1</v>
      </c>
      <c r="I7491" s="518">
        <v>70</v>
      </c>
      <c r="J7491" s="524" t="s">
        <v>2273</v>
      </c>
    </row>
    <row r="7492" spans="1:11" x14ac:dyDescent="0.25">
      <c r="A7492" s="517" t="s">
        <v>1490</v>
      </c>
      <c r="B7492" s="519">
        <v>2</v>
      </c>
      <c r="C7492" s="519"/>
      <c r="D7492" s="519">
        <v>54000</v>
      </c>
      <c r="E7492" s="519"/>
      <c r="F7492" s="519"/>
      <c r="G7492" s="519"/>
      <c r="H7492" s="518"/>
      <c r="I7492" s="518"/>
      <c r="J7492" s="524" t="s">
        <v>1157</v>
      </c>
    </row>
    <row r="7493" spans="1:11" x14ac:dyDescent="0.25">
      <c r="A7493" s="517" t="s">
        <v>2029</v>
      </c>
      <c r="B7493" s="519">
        <v>1</v>
      </c>
      <c r="C7493" s="519">
        <v>12000</v>
      </c>
      <c r="D7493" s="519"/>
      <c r="E7493" s="519">
        <v>1</v>
      </c>
      <c r="F7493" s="519">
        <v>3000</v>
      </c>
      <c r="G7493" s="519">
        <v>50</v>
      </c>
      <c r="H7493" s="518"/>
      <c r="I7493" s="518"/>
      <c r="J7493" s="524" t="s">
        <v>2737</v>
      </c>
    </row>
    <row r="7494" spans="1:11" x14ac:dyDescent="0.25">
      <c r="A7494" s="517" t="s">
        <v>1297</v>
      </c>
      <c r="B7494" s="519">
        <v>1</v>
      </c>
      <c r="C7494" s="519">
        <v>13800</v>
      </c>
      <c r="D7494" s="519"/>
      <c r="E7494" s="519"/>
      <c r="F7494" s="519"/>
      <c r="G7494" s="519"/>
      <c r="H7494" s="518">
        <v>1</v>
      </c>
      <c r="I7494" s="518">
        <v>100</v>
      </c>
      <c r="J7494" s="524" t="s">
        <v>2271</v>
      </c>
    </row>
    <row r="7495" spans="1:11" x14ac:dyDescent="0.25">
      <c r="A7495" s="517" t="s">
        <v>1621</v>
      </c>
      <c r="B7495" s="519">
        <v>1</v>
      </c>
      <c r="C7495" s="519">
        <v>28500</v>
      </c>
      <c r="D7495" s="519"/>
      <c r="E7495" s="519"/>
      <c r="F7495" s="519"/>
      <c r="G7495" s="519"/>
      <c r="H7495" s="518">
        <v>2</v>
      </c>
      <c r="I7495" s="518" t="s">
        <v>2740</v>
      </c>
      <c r="J7495" s="524" t="s">
        <v>2741</v>
      </c>
    </row>
    <row r="7496" spans="1:11" x14ac:dyDescent="0.25">
      <c r="A7496" s="517" t="s">
        <v>1421</v>
      </c>
      <c r="B7496" s="519">
        <v>1</v>
      </c>
      <c r="C7496" s="519"/>
      <c r="D7496" s="519">
        <v>9800</v>
      </c>
      <c r="E7496" s="519">
        <v>1</v>
      </c>
      <c r="F7496" s="519">
        <v>4000</v>
      </c>
      <c r="G7496" s="519">
        <v>60</v>
      </c>
      <c r="H7496" s="518"/>
      <c r="I7496" s="518"/>
      <c r="J7496" s="524" t="s">
        <v>1157</v>
      </c>
    </row>
    <row r="7497" spans="1:11" x14ac:dyDescent="0.25">
      <c r="A7497" s="517" t="s">
        <v>1107</v>
      </c>
      <c r="B7497" s="519">
        <v>1</v>
      </c>
      <c r="C7497" s="519">
        <v>15000</v>
      </c>
      <c r="D7497" s="519"/>
      <c r="E7497" s="519">
        <v>1</v>
      </c>
      <c r="F7497" s="519">
        <v>5000</v>
      </c>
      <c r="G7497" s="519">
        <v>70</v>
      </c>
      <c r="H7497" s="518"/>
      <c r="I7497" s="518"/>
      <c r="J7497" s="524" t="s">
        <v>1389</v>
      </c>
    </row>
    <row r="7498" spans="1:11" x14ac:dyDescent="0.25">
      <c r="A7498" s="517" t="s">
        <v>1615</v>
      </c>
      <c r="B7498" s="519">
        <v>1</v>
      </c>
      <c r="C7498" s="519">
        <v>16000</v>
      </c>
      <c r="D7498" s="519"/>
      <c r="E7498" s="519">
        <v>1</v>
      </c>
      <c r="F7498" s="519">
        <v>5000</v>
      </c>
      <c r="G7498" s="519">
        <v>70</v>
      </c>
      <c r="H7498" s="518"/>
      <c r="I7498" s="518"/>
      <c r="J7498" s="524" t="s">
        <v>1389</v>
      </c>
    </row>
    <row r="7499" spans="1:11" x14ac:dyDescent="0.25">
      <c r="A7499" s="517" t="s">
        <v>2515</v>
      </c>
      <c r="B7499" s="519">
        <v>1</v>
      </c>
      <c r="C7499" s="519">
        <v>8500</v>
      </c>
      <c r="D7499" s="519"/>
      <c r="E7499" s="519">
        <v>1</v>
      </c>
      <c r="F7499" s="519">
        <v>4000</v>
      </c>
      <c r="G7499" s="519">
        <v>60</v>
      </c>
      <c r="H7499" s="518" t="s">
        <v>109</v>
      </c>
      <c r="I7499" s="518"/>
      <c r="J7499" s="524" t="s">
        <v>2275</v>
      </c>
    </row>
    <row r="7500" spans="1:11" x14ac:dyDescent="0.25">
      <c r="A7500" s="517"/>
      <c r="B7500" s="519"/>
      <c r="C7500" s="519"/>
      <c r="D7500" s="519"/>
      <c r="E7500" s="519"/>
      <c r="F7500" s="519"/>
      <c r="G7500" s="519"/>
      <c r="H7500" s="518"/>
      <c r="I7500" s="518"/>
      <c r="J7500" s="524"/>
    </row>
    <row r="7501" spans="1:11" x14ac:dyDescent="0.25">
      <c r="A7501" s="541" t="s">
        <v>2717</v>
      </c>
      <c r="B7501" s="213">
        <v>31</v>
      </c>
      <c r="C7501" s="213">
        <v>298800</v>
      </c>
      <c r="D7501" s="213">
        <v>368300</v>
      </c>
      <c r="E7501" s="213">
        <v>11</v>
      </c>
      <c r="F7501" s="213">
        <v>47000</v>
      </c>
      <c r="G7501" s="213"/>
      <c r="H7501" s="585">
        <v>11</v>
      </c>
      <c r="I7501" s="585"/>
      <c r="J7501" s="410">
        <v>97800</v>
      </c>
      <c r="K7501" s="18"/>
    </row>
    <row r="7502" spans="1:11" x14ac:dyDescent="0.25">
      <c r="A7502" s="492"/>
      <c r="B7502" s="365"/>
      <c r="C7502" s="365"/>
    </row>
    <row r="7503" spans="1:11" x14ac:dyDescent="0.25">
      <c r="B7503" s="365"/>
      <c r="C7503" s="365"/>
    </row>
    <row r="7504" spans="1:11" x14ac:dyDescent="0.25">
      <c r="B7504" s="493"/>
      <c r="C7504" s="493"/>
    </row>
    <row r="7505" spans="1:10" x14ac:dyDescent="0.25">
      <c r="G7505" s="591" t="s">
        <v>2633</v>
      </c>
    </row>
    <row r="7507" spans="1:10" x14ac:dyDescent="0.25">
      <c r="A7507" s="2204" t="s">
        <v>2729</v>
      </c>
      <c r="B7507" s="2204"/>
      <c r="C7507" s="2204"/>
      <c r="D7507" s="2204"/>
      <c r="E7507" s="2204"/>
      <c r="F7507" s="2204"/>
      <c r="G7507" s="2204"/>
      <c r="H7507" s="2204"/>
      <c r="I7507" s="2204"/>
      <c r="J7507" s="2204"/>
    </row>
    <row r="7508" spans="1:10" ht="30" x14ac:dyDescent="0.25">
      <c r="A7508" s="198" t="s">
        <v>14</v>
      </c>
      <c r="B7508" s="198" t="s">
        <v>5</v>
      </c>
      <c r="C7508" s="198" t="s">
        <v>10</v>
      </c>
      <c r="D7508" s="198" t="s">
        <v>11</v>
      </c>
      <c r="E7508" s="198" t="s">
        <v>753</v>
      </c>
      <c r="F7508" s="198" t="s">
        <v>27</v>
      </c>
      <c r="G7508" s="198" t="s">
        <v>2013</v>
      </c>
      <c r="H7508" s="140" t="s">
        <v>33</v>
      </c>
      <c r="I7508" s="140" t="s">
        <v>2016</v>
      </c>
      <c r="J7508" s="524" t="s">
        <v>32</v>
      </c>
    </row>
    <row r="7509" spans="1:10" x14ac:dyDescent="0.25">
      <c r="A7509" s="517" t="s">
        <v>1292</v>
      </c>
      <c r="B7509" s="519">
        <v>1</v>
      </c>
      <c r="C7509" s="519">
        <v>19000</v>
      </c>
      <c r="D7509" s="519"/>
      <c r="E7509" s="519">
        <v>1</v>
      </c>
      <c r="F7509" s="519">
        <v>5000</v>
      </c>
      <c r="G7509" s="519">
        <v>70</v>
      </c>
      <c r="H7509" s="518">
        <v>4</v>
      </c>
      <c r="I7509" s="518">
        <v>190</v>
      </c>
      <c r="J7509" s="524" t="s">
        <v>2738</v>
      </c>
    </row>
    <row r="7510" spans="1:10" x14ac:dyDescent="0.25">
      <c r="A7510" s="517" t="s">
        <v>1203</v>
      </c>
      <c r="B7510" s="519">
        <v>1</v>
      </c>
      <c r="C7510" s="519"/>
      <c r="D7510" s="519"/>
      <c r="E7510" s="519"/>
      <c r="F7510" s="519"/>
      <c r="G7510" s="519"/>
      <c r="H7510" s="518"/>
      <c r="I7510" s="518"/>
      <c r="J7510" s="524" t="s">
        <v>2730</v>
      </c>
    </row>
    <row r="7511" spans="1:10" x14ac:dyDescent="0.25">
      <c r="A7511" s="517" t="s">
        <v>392</v>
      </c>
      <c r="B7511" s="519">
        <v>2</v>
      </c>
      <c r="C7511" s="519"/>
      <c r="D7511" s="519">
        <v>98000</v>
      </c>
      <c r="E7511" s="519"/>
      <c r="F7511" s="519"/>
      <c r="G7511" s="519"/>
      <c r="H7511" s="518"/>
      <c r="I7511" s="518"/>
      <c r="J7511" s="524" t="s">
        <v>2731</v>
      </c>
    </row>
    <row r="7512" spans="1:10" x14ac:dyDescent="0.25">
      <c r="A7512" s="517" t="s">
        <v>1292</v>
      </c>
      <c r="B7512" s="519">
        <v>1</v>
      </c>
      <c r="C7512" s="519">
        <v>20000</v>
      </c>
      <c r="D7512" s="519"/>
      <c r="E7512" s="519">
        <v>1</v>
      </c>
      <c r="F7512" s="519">
        <v>4000</v>
      </c>
      <c r="G7512" s="519">
        <v>60</v>
      </c>
      <c r="H7512" s="518">
        <v>1</v>
      </c>
      <c r="I7512" s="518">
        <v>70</v>
      </c>
      <c r="J7512" s="524" t="s">
        <v>2273</v>
      </c>
    </row>
    <row r="7513" spans="1:10" x14ac:dyDescent="0.25">
      <c r="A7513" s="517" t="s">
        <v>1684</v>
      </c>
      <c r="B7513" s="519">
        <v>1</v>
      </c>
      <c r="C7513" s="519">
        <v>30000</v>
      </c>
      <c r="D7513" s="519"/>
      <c r="E7513" s="519">
        <v>1</v>
      </c>
      <c r="F7513" s="519">
        <v>4000</v>
      </c>
      <c r="G7513" s="519">
        <v>60</v>
      </c>
      <c r="H7513" s="518"/>
      <c r="I7513" s="518"/>
      <c r="J7513" s="524" t="s">
        <v>1389</v>
      </c>
    </row>
    <row r="7514" spans="1:10" x14ac:dyDescent="0.25">
      <c r="A7514" s="517" t="s">
        <v>1485</v>
      </c>
      <c r="B7514" s="519">
        <v>1</v>
      </c>
      <c r="C7514" s="519"/>
      <c r="D7514" s="519"/>
      <c r="E7514" s="519"/>
      <c r="F7514" s="519"/>
      <c r="G7514" s="519"/>
      <c r="H7514" s="518"/>
      <c r="I7514" s="518"/>
      <c r="J7514" s="524" t="s">
        <v>2732</v>
      </c>
    </row>
    <row r="7515" spans="1:10" x14ac:dyDescent="0.25">
      <c r="A7515" s="517" t="s">
        <v>1194</v>
      </c>
      <c r="B7515" s="519">
        <v>1</v>
      </c>
      <c r="C7515" s="519"/>
      <c r="D7515" s="519">
        <v>25500</v>
      </c>
      <c r="E7515" s="519"/>
      <c r="F7515" s="519"/>
      <c r="G7515" s="519"/>
      <c r="H7515" s="518"/>
      <c r="I7515" s="518"/>
      <c r="J7515" s="524" t="s">
        <v>2733</v>
      </c>
    </row>
    <row r="7516" spans="1:10" x14ac:dyDescent="0.25">
      <c r="A7516" s="517" t="s">
        <v>2037</v>
      </c>
      <c r="B7516" s="519">
        <v>2</v>
      </c>
      <c r="C7516" s="519"/>
      <c r="D7516" s="519">
        <v>55000</v>
      </c>
      <c r="E7516" s="519"/>
      <c r="F7516" s="519"/>
      <c r="G7516" s="519"/>
      <c r="H7516" s="518"/>
      <c r="I7516" s="518"/>
      <c r="J7516" s="524" t="s">
        <v>2733</v>
      </c>
    </row>
    <row r="7517" spans="1:10" x14ac:dyDescent="0.25">
      <c r="A7517" s="517" t="s">
        <v>1559</v>
      </c>
      <c r="B7517" s="519">
        <v>2</v>
      </c>
      <c r="C7517" s="519"/>
      <c r="D7517" s="519">
        <v>42000</v>
      </c>
      <c r="E7517" s="519"/>
      <c r="F7517" s="519"/>
      <c r="G7517" s="519"/>
      <c r="H7517" s="518"/>
      <c r="I7517" s="518"/>
      <c r="J7517" s="524" t="s">
        <v>2733</v>
      </c>
    </row>
    <row r="7518" spans="1:10" x14ac:dyDescent="0.25">
      <c r="A7518" s="517" t="s">
        <v>1107</v>
      </c>
      <c r="B7518" s="519">
        <v>1</v>
      </c>
      <c r="C7518" s="519">
        <v>15000</v>
      </c>
      <c r="D7518" s="519"/>
      <c r="E7518" s="519">
        <v>1</v>
      </c>
      <c r="F7518" s="519">
        <v>5000</v>
      </c>
      <c r="G7518" s="519">
        <v>70</v>
      </c>
      <c r="H7518" s="518">
        <v>2</v>
      </c>
      <c r="I7518" s="518" t="s">
        <v>2739</v>
      </c>
      <c r="J7518" s="524" t="s">
        <v>2539</v>
      </c>
    </row>
    <row r="7519" spans="1:10" x14ac:dyDescent="0.25">
      <c r="A7519" s="517" t="s">
        <v>1668</v>
      </c>
      <c r="B7519" s="519">
        <v>1</v>
      </c>
      <c r="C7519" s="519">
        <v>21000</v>
      </c>
      <c r="D7519" s="519"/>
      <c r="E7519" s="519"/>
      <c r="F7519" s="519"/>
      <c r="G7519" s="519"/>
      <c r="H7519" s="518"/>
      <c r="I7519" s="518"/>
      <c r="J7519" s="524" t="s">
        <v>2734</v>
      </c>
    </row>
    <row r="7520" spans="1:10" x14ac:dyDescent="0.25">
      <c r="A7520" s="517" t="s">
        <v>1559</v>
      </c>
      <c r="B7520" s="519">
        <v>1</v>
      </c>
      <c r="C7520" s="519">
        <v>21000</v>
      </c>
      <c r="D7520" s="519"/>
      <c r="E7520" s="519"/>
      <c r="F7520" s="519"/>
      <c r="G7520" s="519"/>
      <c r="H7520" s="518"/>
      <c r="I7520" s="518"/>
      <c r="J7520" s="524" t="s">
        <v>2734</v>
      </c>
    </row>
    <row r="7521" spans="1:11" x14ac:dyDescent="0.25">
      <c r="A7521" s="517" t="s">
        <v>1784</v>
      </c>
      <c r="B7521" s="519">
        <v>1</v>
      </c>
      <c r="C7521" s="519">
        <v>21000</v>
      </c>
      <c r="D7521" s="519"/>
      <c r="E7521" s="519"/>
      <c r="F7521" s="519"/>
      <c r="G7521" s="519"/>
      <c r="H7521" s="518"/>
      <c r="I7521" s="518"/>
      <c r="J7521" s="524" t="s">
        <v>2734</v>
      </c>
    </row>
    <row r="7522" spans="1:11" x14ac:dyDescent="0.25">
      <c r="A7522" s="517" t="s">
        <v>1462</v>
      </c>
      <c r="B7522" s="519">
        <v>1</v>
      </c>
      <c r="C7522" s="519"/>
      <c r="D7522" s="519"/>
      <c r="E7522" s="519"/>
      <c r="F7522" s="519"/>
      <c r="G7522" s="519"/>
      <c r="H7522" s="518"/>
      <c r="I7522" s="518"/>
      <c r="J7522" s="524" t="s">
        <v>2735</v>
      </c>
    </row>
    <row r="7523" spans="1:11" x14ac:dyDescent="0.25">
      <c r="A7523" s="517" t="s">
        <v>1493</v>
      </c>
      <c r="B7523" s="519">
        <v>1</v>
      </c>
      <c r="C7523" s="519"/>
      <c r="D7523" s="519">
        <v>20000</v>
      </c>
      <c r="E7523" s="519"/>
      <c r="F7523" s="519"/>
      <c r="G7523" s="519"/>
      <c r="H7523" s="518"/>
      <c r="I7523" s="518"/>
      <c r="J7523" s="524" t="s">
        <v>1157</v>
      </c>
    </row>
    <row r="7524" spans="1:11" x14ac:dyDescent="0.25">
      <c r="A7524" s="517" t="s">
        <v>1475</v>
      </c>
      <c r="B7524" s="519">
        <v>1</v>
      </c>
      <c r="C7524" s="519"/>
      <c r="D7524" s="519">
        <v>44000</v>
      </c>
      <c r="E7524" s="519"/>
      <c r="F7524" s="519"/>
      <c r="G7524" s="519"/>
      <c r="H7524" s="518"/>
      <c r="I7524" s="518"/>
      <c r="J7524" s="524" t="s">
        <v>1157</v>
      </c>
    </row>
    <row r="7525" spans="1:11" x14ac:dyDescent="0.25">
      <c r="A7525" s="517" t="s">
        <v>1292</v>
      </c>
      <c r="B7525" s="519">
        <v>1</v>
      </c>
      <c r="C7525" s="519"/>
      <c r="D7525" s="519">
        <v>20000</v>
      </c>
      <c r="E7525" s="519"/>
      <c r="F7525" s="519"/>
      <c r="G7525" s="519"/>
      <c r="H7525" s="518"/>
      <c r="I7525" s="518"/>
      <c r="J7525" s="524" t="s">
        <v>2736</v>
      </c>
    </row>
    <row r="7526" spans="1:11" x14ac:dyDescent="0.25">
      <c r="A7526" s="517" t="s">
        <v>2664</v>
      </c>
      <c r="B7526" s="519">
        <v>2</v>
      </c>
      <c r="C7526" s="519">
        <v>58000</v>
      </c>
      <c r="D7526" s="519"/>
      <c r="E7526" s="519">
        <v>2</v>
      </c>
      <c r="F7526" s="519">
        <v>8000</v>
      </c>
      <c r="G7526" s="519" t="s">
        <v>1764</v>
      </c>
      <c r="H7526" s="518">
        <v>1</v>
      </c>
      <c r="I7526" s="518">
        <v>70</v>
      </c>
      <c r="J7526" s="524" t="s">
        <v>2273</v>
      </c>
    </row>
    <row r="7527" spans="1:11" x14ac:dyDescent="0.25">
      <c r="A7527" s="517" t="s">
        <v>1490</v>
      </c>
      <c r="B7527" s="519">
        <v>2</v>
      </c>
      <c r="C7527" s="519"/>
      <c r="D7527" s="519">
        <v>54000</v>
      </c>
      <c r="E7527" s="519"/>
      <c r="F7527" s="519"/>
      <c r="G7527" s="519"/>
      <c r="H7527" s="518"/>
      <c r="I7527" s="518"/>
      <c r="J7527" s="524" t="s">
        <v>1157</v>
      </c>
    </row>
    <row r="7528" spans="1:11" x14ac:dyDescent="0.25">
      <c r="A7528" s="517" t="s">
        <v>2029</v>
      </c>
      <c r="B7528" s="519">
        <v>1</v>
      </c>
      <c r="C7528" s="519">
        <v>12000</v>
      </c>
      <c r="D7528" s="519"/>
      <c r="E7528" s="519">
        <v>1</v>
      </c>
      <c r="F7528" s="519">
        <v>3000</v>
      </c>
      <c r="G7528" s="519">
        <v>50</v>
      </c>
      <c r="H7528" s="518"/>
      <c r="I7528" s="518"/>
      <c r="J7528" s="524" t="s">
        <v>2737</v>
      </c>
    </row>
    <row r="7529" spans="1:11" x14ac:dyDescent="0.25">
      <c r="A7529" s="517" t="s">
        <v>1297</v>
      </c>
      <c r="B7529" s="519">
        <v>1</v>
      </c>
      <c r="C7529" s="519">
        <v>13800</v>
      </c>
      <c r="D7529" s="519"/>
      <c r="E7529" s="519"/>
      <c r="F7529" s="519"/>
      <c r="G7529" s="519"/>
      <c r="H7529" s="518">
        <v>1</v>
      </c>
      <c r="I7529" s="518">
        <v>100</v>
      </c>
      <c r="J7529" s="524" t="s">
        <v>2271</v>
      </c>
    </row>
    <row r="7530" spans="1:11" x14ac:dyDescent="0.25">
      <c r="A7530" s="517" t="s">
        <v>1621</v>
      </c>
      <c r="B7530" s="519">
        <v>1</v>
      </c>
      <c r="C7530" s="519">
        <v>28500</v>
      </c>
      <c r="D7530" s="519"/>
      <c r="E7530" s="519"/>
      <c r="F7530" s="519"/>
      <c r="G7530" s="519"/>
      <c r="H7530" s="518">
        <v>2</v>
      </c>
      <c r="I7530" s="518" t="s">
        <v>2740</v>
      </c>
      <c r="J7530" s="524" t="s">
        <v>2741</v>
      </c>
    </row>
    <row r="7531" spans="1:11" x14ac:dyDescent="0.25">
      <c r="A7531" s="517" t="s">
        <v>1421</v>
      </c>
      <c r="B7531" s="519">
        <v>1</v>
      </c>
      <c r="C7531" s="519"/>
      <c r="D7531" s="519">
        <v>9800</v>
      </c>
      <c r="E7531" s="519">
        <v>1</v>
      </c>
      <c r="F7531" s="519">
        <v>4000</v>
      </c>
      <c r="G7531" s="519">
        <v>60</v>
      </c>
      <c r="H7531" s="518"/>
      <c r="I7531" s="518"/>
      <c r="J7531" s="524" t="s">
        <v>1157</v>
      </c>
    </row>
    <row r="7532" spans="1:11" x14ac:dyDescent="0.25">
      <c r="A7532" s="517" t="s">
        <v>1107</v>
      </c>
      <c r="B7532" s="519">
        <v>1</v>
      </c>
      <c r="C7532" s="519">
        <v>15000</v>
      </c>
      <c r="D7532" s="519"/>
      <c r="E7532" s="519">
        <v>1</v>
      </c>
      <c r="F7532" s="519">
        <v>5000</v>
      </c>
      <c r="G7532" s="519">
        <v>70</v>
      </c>
      <c r="H7532" s="518"/>
      <c r="I7532" s="518"/>
      <c r="J7532" s="524" t="s">
        <v>1389</v>
      </c>
    </row>
    <row r="7533" spans="1:11" x14ac:dyDescent="0.25">
      <c r="A7533" s="517" t="s">
        <v>1615</v>
      </c>
      <c r="B7533" s="519">
        <v>1</v>
      </c>
      <c r="C7533" s="519">
        <v>16000</v>
      </c>
      <c r="D7533" s="519"/>
      <c r="E7533" s="519">
        <v>1</v>
      </c>
      <c r="F7533" s="519">
        <v>5000</v>
      </c>
      <c r="G7533" s="519">
        <v>70</v>
      </c>
      <c r="H7533" s="518"/>
      <c r="I7533" s="518"/>
      <c r="J7533" s="524" t="s">
        <v>1389</v>
      </c>
    </row>
    <row r="7534" spans="1:11" x14ac:dyDescent="0.25">
      <c r="A7534" s="517" t="s">
        <v>2515</v>
      </c>
      <c r="B7534" s="519">
        <v>1</v>
      </c>
      <c r="C7534" s="519">
        <v>8500</v>
      </c>
      <c r="D7534" s="519"/>
      <c r="E7534" s="519">
        <v>1</v>
      </c>
      <c r="F7534" s="519">
        <v>4000</v>
      </c>
      <c r="G7534" s="519">
        <v>60</v>
      </c>
      <c r="H7534" s="518" t="s">
        <v>109</v>
      </c>
      <c r="I7534" s="518"/>
      <c r="J7534" s="524" t="s">
        <v>2275</v>
      </c>
    </row>
    <row r="7535" spans="1:11" x14ac:dyDescent="0.25">
      <c r="A7535" s="517"/>
      <c r="B7535" s="519"/>
      <c r="C7535" s="519"/>
      <c r="D7535" s="519"/>
      <c r="E7535" s="519"/>
      <c r="F7535" s="519"/>
      <c r="G7535" s="519"/>
      <c r="H7535" s="518">
        <v>1</v>
      </c>
      <c r="I7535" s="518">
        <v>60</v>
      </c>
      <c r="J7535" s="524" t="s">
        <v>2272</v>
      </c>
    </row>
    <row r="7536" spans="1:11" x14ac:dyDescent="0.25">
      <c r="A7536" s="541" t="s">
        <v>2717</v>
      </c>
      <c r="B7536" s="213">
        <v>31</v>
      </c>
      <c r="C7536" s="213">
        <v>298800</v>
      </c>
      <c r="D7536" s="213">
        <v>368300</v>
      </c>
      <c r="E7536" s="213">
        <v>11</v>
      </c>
      <c r="F7536" s="213">
        <v>47000</v>
      </c>
      <c r="G7536" s="213"/>
      <c r="H7536" s="585">
        <v>11</v>
      </c>
      <c r="I7536" s="585"/>
      <c r="J7536" s="410">
        <v>101800</v>
      </c>
      <c r="K7536" s="18"/>
    </row>
    <row r="7537" spans="1:10" x14ac:dyDescent="0.25">
      <c r="A7537" s="492"/>
      <c r="B7537" s="365"/>
      <c r="C7537" s="365"/>
    </row>
    <row r="7538" spans="1:10" x14ac:dyDescent="0.25">
      <c r="B7538" s="365"/>
      <c r="C7538" s="365"/>
    </row>
    <row r="7539" spans="1:10" x14ac:dyDescent="0.25">
      <c r="B7539" s="493"/>
      <c r="C7539" s="493"/>
    </row>
    <row r="7540" spans="1:10" x14ac:dyDescent="0.25">
      <c r="G7540" s="592" t="s">
        <v>2633</v>
      </c>
    </row>
    <row r="7544" spans="1:10" x14ac:dyDescent="0.25">
      <c r="A7544" s="2204" t="s">
        <v>2742</v>
      </c>
      <c r="B7544" s="2204"/>
      <c r="C7544" s="2204"/>
      <c r="D7544" s="2204"/>
      <c r="E7544" s="2204"/>
      <c r="F7544" s="2204"/>
      <c r="G7544" s="2204"/>
      <c r="H7544" s="2204"/>
      <c r="I7544" s="2204"/>
      <c r="J7544" s="2204"/>
    </row>
    <row r="7545" spans="1:10" ht="30" x14ac:dyDescent="0.25">
      <c r="A7545" s="198" t="s">
        <v>14</v>
      </c>
      <c r="B7545" s="198" t="s">
        <v>5</v>
      </c>
      <c r="C7545" s="198" t="s">
        <v>10</v>
      </c>
      <c r="D7545" s="198" t="s">
        <v>11</v>
      </c>
      <c r="E7545" s="198" t="s">
        <v>753</v>
      </c>
      <c r="F7545" s="198" t="s">
        <v>27</v>
      </c>
      <c r="G7545" s="198" t="s">
        <v>2013</v>
      </c>
      <c r="H7545" s="140" t="s">
        <v>33</v>
      </c>
      <c r="I7545" s="140" t="s">
        <v>2016</v>
      </c>
      <c r="J7545" s="524" t="s">
        <v>32</v>
      </c>
    </row>
    <row r="7546" spans="1:10" x14ac:dyDescent="0.25">
      <c r="A7546" s="517" t="s">
        <v>1541</v>
      </c>
      <c r="B7546" s="519">
        <v>2</v>
      </c>
      <c r="C7546" s="519">
        <v>116000</v>
      </c>
      <c r="D7546" s="519"/>
      <c r="E7546" s="519"/>
      <c r="F7546" s="519"/>
      <c r="G7546" s="519"/>
      <c r="H7546" s="518">
        <v>1</v>
      </c>
      <c r="I7546" s="518">
        <v>60</v>
      </c>
      <c r="J7546" s="524" t="s">
        <v>2272</v>
      </c>
    </row>
    <row r="7547" spans="1:10" x14ac:dyDescent="0.25">
      <c r="A7547" s="517" t="s">
        <v>2721</v>
      </c>
      <c r="B7547" s="519">
        <v>1</v>
      </c>
      <c r="C7547" s="519">
        <v>22500</v>
      </c>
      <c r="D7547" s="519"/>
      <c r="E7547" s="519">
        <v>1</v>
      </c>
      <c r="F7547" s="519">
        <v>4000</v>
      </c>
      <c r="G7547" s="519">
        <v>60</v>
      </c>
      <c r="H7547" s="518">
        <v>1</v>
      </c>
      <c r="I7547" s="518">
        <v>60</v>
      </c>
      <c r="J7547" s="524" t="s">
        <v>2272</v>
      </c>
    </row>
    <row r="7548" spans="1:10" x14ac:dyDescent="0.25">
      <c r="A7548" s="517" t="s">
        <v>1301</v>
      </c>
      <c r="B7548" s="519">
        <v>1</v>
      </c>
      <c r="C7548" s="519">
        <v>29000</v>
      </c>
      <c r="D7548" s="519"/>
      <c r="E7548" s="519">
        <v>1</v>
      </c>
      <c r="F7548" s="519">
        <v>6000</v>
      </c>
      <c r="G7548" s="519">
        <v>100</v>
      </c>
      <c r="H7548" s="518">
        <v>1</v>
      </c>
      <c r="I7548" s="518">
        <v>60</v>
      </c>
      <c r="J7548" s="524" t="s">
        <v>2272</v>
      </c>
    </row>
    <row r="7549" spans="1:10" x14ac:dyDescent="0.25">
      <c r="A7549" s="517" t="s">
        <v>1196</v>
      </c>
      <c r="B7549" s="519">
        <v>1</v>
      </c>
      <c r="C7549" s="519">
        <v>12100</v>
      </c>
      <c r="D7549" s="519"/>
      <c r="E7549" s="519">
        <v>1</v>
      </c>
      <c r="F7549" s="519">
        <v>4000</v>
      </c>
      <c r="G7549" s="519">
        <v>60</v>
      </c>
      <c r="H7549" s="518">
        <v>1</v>
      </c>
      <c r="I7549" s="518">
        <v>35</v>
      </c>
      <c r="J7549" s="524" t="s">
        <v>2274</v>
      </c>
    </row>
    <row r="7550" spans="1:10" x14ac:dyDescent="0.25">
      <c r="A7550" s="517" t="s">
        <v>2061</v>
      </c>
      <c r="B7550" s="519">
        <v>2</v>
      </c>
      <c r="C7550" s="519">
        <v>32000</v>
      </c>
      <c r="D7550" s="519"/>
      <c r="E7550" s="519">
        <v>2</v>
      </c>
      <c r="F7550" s="519">
        <v>12000</v>
      </c>
      <c r="G7550" s="519" t="s">
        <v>2743</v>
      </c>
      <c r="H7550" s="518">
        <v>1</v>
      </c>
      <c r="I7550" s="518">
        <v>100</v>
      </c>
      <c r="J7550" s="524" t="s">
        <v>2271</v>
      </c>
    </row>
    <row r="7551" spans="1:10" x14ac:dyDescent="0.25">
      <c r="A7551" s="517" t="s">
        <v>1504</v>
      </c>
      <c r="B7551" s="519">
        <v>1</v>
      </c>
      <c r="C7551" s="519">
        <v>25000</v>
      </c>
      <c r="D7551" s="519"/>
      <c r="E7551" s="519"/>
      <c r="F7551" s="519"/>
      <c r="G7551" s="519"/>
      <c r="H7551" s="518">
        <v>1</v>
      </c>
      <c r="I7551" s="518">
        <v>70</v>
      </c>
      <c r="J7551" s="524" t="s">
        <v>2273</v>
      </c>
    </row>
    <row r="7552" spans="1:10" x14ac:dyDescent="0.25">
      <c r="A7552" s="517" t="s">
        <v>1097</v>
      </c>
      <c r="B7552" s="519">
        <v>1</v>
      </c>
      <c r="C7552" s="519">
        <v>14800</v>
      </c>
      <c r="D7552" s="519"/>
      <c r="E7552" s="519"/>
      <c r="F7552" s="519"/>
      <c r="G7552" s="519"/>
      <c r="H7552" s="518"/>
      <c r="I7552" s="518"/>
      <c r="J7552" s="524" t="s">
        <v>1389</v>
      </c>
    </row>
    <row r="7553" spans="1:11" x14ac:dyDescent="0.25">
      <c r="A7553" s="517" t="s">
        <v>2160</v>
      </c>
      <c r="B7553" s="519">
        <v>1</v>
      </c>
      <c r="C7553" s="519">
        <v>25000</v>
      </c>
      <c r="D7553" s="519"/>
      <c r="E7553" s="519">
        <v>1</v>
      </c>
      <c r="F7553" s="519">
        <v>5000</v>
      </c>
      <c r="G7553" s="519">
        <v>70</v>
      </c>
      <c r="H7553" s="518">
        <v>2</v>
      </c>
      <c r="I7553" s="518" t="s">
        <v>2018</v>
      </c>
      <c r="J7553" s="524" t="s">
        <v>2294</v>
      </c>
    </row>
    <row r="7554" spans="1:11" x14ac:dyDescent="0.25">
      <c r="A7554" s="517" t="s">
        <v>1205</v>
      </c>
      <c r="B7554" s="519">
        <v>1</v>
      </c>
      <c r="C7554" s="519">
        <v>20000</v>
      </c>
      <c r="D7554" s="519"/>
      <c r="E7554" s="519"/>
      <c r="F7554" s="519"/>
      <c r="G7554" s="519"/>
      <c r="H7554" s="518">
        <v>1</v>
      </c>
      <c r="I7554" s="518">
        <v>60</v>
      </c>
      <c r="J7554" s="524" t="s">
        <v>2272</v>
      </c>
    </row>
    <row r="7555" spans="1:11" x14ac:dyDescent="0.25">
      <c r="A7555" s="517" t="s">
        <v>2160</v>
      </c>
      <c r="B7555" s="519">
        <v>1</v>
      </c>
      <c r="C7555" s="519">
        <v>25000</v>
      </c>
      <c r="D7555" s="519"/>
      <c r="E7555" s="519">
        <v>1</v>
      </c>
      <c r="F7555" s="519">
        <v>5000</v>
      </c>
      <c r="G7555" s="519">
        <v>70</v>
      </c>
      <c r="H7555" s="518" t="s">
        <v>109</v>
      </c>
      <c r="I7555" s="518"/>
      <c r="J7555" s="524" t="s">
        <v>2319</v>
      </c>
    </row>
    <row r="7556" spans="1:11" x14ac:dyDescent="0.25">
      <c r="A7556" s="517" t="s">
        <v>1974</v>
      </c>
      <c r="B7556" s="519">
        <v>1</v>
      </c>
      <c r="C7556" s="519">
        <v>16500</v>
      </c>
      <c r="D7556" s="519"/>
      <c r="E7556" s="519">
        <v>1</v>
      </c>
      <c r="F7556" s="519">
        <v>5000</v>
      </c>
      <c r="G7556" s="519">
        <v>70</v>
      </c>
      <c r="H7556" s="518"/>
      <c r="I7556" s="518"/>
      <c r="J7556" s="524" t="s">
        <v>2746</v>
      </c>
    </row>
    <row r="7557" spans="1:11" x14ac:dyDescent="0.25">
      <c r="A7557" s="517" t="s">
        <v>1342</v>
      </c>
      <c r="B7557" s="519">
        <v>1</v>
      </c>
      <c r="C7557" s="519">
        <v>9800</v>
      </c>
      <c r="D7557" s="519"/>
      <c r="E7557" s="519">
        <v>1</v>
      </c>
      <c r="F7557" s="519">
        <v>4000</v>
      </c>
      <c r="G7557" s="519">
        <v>60</v>
      </c>
      <c r="H7557" s="518"/>
      <c r="I7557" s="518"/>
      <c r="J7557" s="524"/>
    </row>
    <row r="7558" spans="1:11" x14ac:dyDescent="0.25">
      <c r="A7558" s="517" t="s">
        <v>1100</v>
      </c>
      <c r="B7558" s="519">
        <v>1</v>
      </c>
      <c r="C7558" s="519"/>
      <c r="D7558" s="519"/>
      <c r="E7558" s="519"/>
      <c r="F7558" s="519"/>
      <c r="G7558" s="519"/>
      <c r="H7558" s="518"/>
      <c r="I7558" s="518"/>
      <c r="J7558" s="524" t="s">
        <v>2744</v>
      </c>
    </row>
    <row r="7559" spans="1:11" x14ac:dyDescent="0.25">
      <c r="A7559" s="517"/>
      <c r="B7559" s="519"/>
      <c r="C7559" s="519"/>
      <c r="D7559" s="519"/>
      <c r="E7559" s="519"/>
      <c r="F7559" s="519"/>
      <c r="G7559" s="519"/>
      <c r="H7559" s="518"/>
      <c r="I7559" s="518"/>
      <c r="J7559" s="524"/>
    </row>
    <row r="7560" spans="1:11" x14ac:dyDescent="0.25">
      <c r="A7560" s="541" t="s">
        <v>2717</v>
      </c>
      <c r="B7560" s="213">
        <v>15</v>
      </c>
      <c r="C7560" s="213">
        <v>347700</v>
      </c>
      <c r="D7560" s="213"/>
      <c r="E7560" s="213">
        <v>9</v>
      </c>
      <c r="F7560" s="213">
        <v>45000</v>
      </c>
      <c r="G7560" s="213"/>
      <c r="H7560" s="585">
        <v>9</v>
      </c>
      <c r="I7560" s="585"/>
      <c r="J7560" s="410">
        <v>81100</v>
      </c>
      <c r="K7560" s="18"/>
    </row>
    <row r="7561" spans="1:11" x14ac:dyDescent="0.25">
      <c r="A7561" s="492"/>
      <c r="B7561" s="365"/>
      <c r="C7561" s="365"/>
    </row>
    <row r="7562" spans="1:11" x14ac:dyDescent="0.25">
      <c r="B7562" s="365"/>
      <c r="C7562" s="365"/>
    </row>
    <row r="7563" spans="1:11" x14ac:dyDescent="0.25">
      <c r="B7563" s="493"/>
      <c r="C7563" s="493"/>
    </row>
    <row r="7564" spans="1:11" x14ac:dyDescent="0.25">
      <c r="G7564" s="592" t="s">
        <v>2633</v>
      </c>
    </row>
    <row r="7569" spans="1:10" x14ac:dyDescent="0.25">
      <c r="A7569" s="2204" t="s">
        <v>2745</v>
      </c>
      <c r="B7569" s="2204"/>
      <c r="C7569" s="2204"/>
      <c r="D7569" s="2204"/>
      <c r="E7569" s="2204"/>
      <c r="F7569" s="2204"/>
      <c r="G7569" s="2204"/>
      <c r="H7569" s="2204"/>
      <c r="I7569" s="2204"/>
      <c r="J7569" s="2204"/>
    </row>
    <row r="7570" spans="1:10" ht="30" x14ac:dyDescent="0.25">
      <c r="A7570" s="198" t="s">
        <v>14</v>
      </c>
      <c r="B7570" s="198" t="s">
        <v>5</v>
      </c>
      <c r="C7570" s="198" t="s">
        <v>10</v>
      </c>
      <c r="D7570" s="198" t="s">
        <v>11</v>
      </c>
      <c r="E7570" s="198" t="s">
        <v>753</v>
      </c>
      <c r="F7570" s="198" t="s">
        <v>27</v>
      </c>
      <c r="G7570" s="198" t="s">
        <v>2013</v>
      </c>
      <c r="H7570" s="140" t="s">
        <v>33</v>
      </c>
      <c r="I7570" s="140" t="s">
        <v>2016</v>
      </c>
      <c r="J7570" s="524" t="s">
        <v>32</v>
      </c>
    </row>
    <row r="7571" spans="1:10" x14ac:dyDescent="0.25">
      <c r="A7571" s="517" t="s">
        <v>2704</v>
      </c>
      <c r="B7571" s="519">
        <v>1</v>
      </c>
      <c r="C7571" s="519"/>
      <c r="D7571" s="519">
        <v>40000</v>
      </c>
      <c r="E7571" s="519"/>
      <c r="F7571" s="519"/>
      <c r="G7571" s="519"/>
      <c r="H7571" s="518"/>
      <c r="I7571" s="518"/>
      <c r="J7571" s="524" t="s">
        <v>1157</v>
      </c>
    </row>
    <row r="7572" spans="1:10" x14ac:dyDescent="0.25">
      <c r="A7572" s="517" t="s">
        <v>2154</v>
      </c>
      <c r="B7572" s="519">
        <v>1</v>
      </c>
      <c r="C7572" s="519"/>
      <c r="D7572" s="519">
        <v>38000</v>
      </c>
      <c r="E7572" s="519"/>
      <c r="F7572" s="519"/>
      <c r="G7572" s="519"/>
      <c r="H7572" s="518"/>
      <c r="I7572" s="518"/>
      <c r="J7572" s="524" t="s">
        <v>1157</v>
      </c>
    </row>
    <row r="7573" spans="1:10" x14ac:dyDescent="0.25">
      <c r="A7573" s="517" t="s">
        <v>1100</v>
      </c>
      <c r="B7573" s="519">
        <v>1</v>
      </c>
      <c r="C7573" s="519"/>
      <c r="D7573" s="519">
        <v>9800</v>
      </c>
      <c r="E7573" s="519">
        <v>1</v>
      </c>
      <c r="F7573" s="519">
        <v>4000</v>
      </c>
      <c r="G7573" s="519">
        <v>60</v>
      </c>
      <c r="H7573" s="518"/>
      <c r="I7573" s="518"/>
      <c r="J7573" s="524" t="s">
        <v>1157</v>
      </c>
    </row>
    <row r="7574" spans="1:10" x14ac:dyDescent="0.25">
      <c r="A7574" s="517" t="s">
        <v>2645</v>
      </c>
      <c r="B7574" s="519">
        <v>1</v>
      </c>
      <c r="C7574" s="519">
        <v>32000</v>
      </c>
      <c r="D7574" s="519"/>
      <c r="E7574" s="519">
        <v>1</v>
      </c>
      <c r="F7574" s="519">
        <v>6000</v>
      </c>
      <c r="G7574" s="519">
        <v>80</v>
      </c>
      <c r="H7574" s="518">
        <v>1</v>
      </c>
      <c r="I7574" s="518">
        <v>75</v>
      </c>
      <c r="J7574" s="524" t="s">
        <v>2273</v>
      </c>
    </row>
    <row r="7575" spans="1:10" x14ac:dyDescent="0.25">
      <c r="A7575" s="517" t="s">
        <v>1096</v>
      </c>
      <c r="B7575" s="519">
        <v>1</v>
      </c>
      <c r="C7575" s="519"/>
      <c r="D7575" s="519">
        <v>50000</v>
      </c>
      <c r="E7575" s="519"/>
      <c r="F7575" s="519"/>
      <c r="G7575" s="519"/>
      <c r="H7575" s="518"/>
      <c r="I7575" s="518"/>
      <c r="J7575" s="524" t="s">
        <v>1157</v>
      </c>
    </row>
    <row r="7576" spans="1:10" x14ac:dyDescent="0.25">
      <c r="A7576" s="517" t="s">
        <v>1618</v>
      </c>
      <c r="B7576" s="519">
        <v>1</v>
      </c>
      <c r="C7576" s="519"/>
      <c r="D7576" s="519">
        <v>15000</v>
      </c>
      <c r="E7576" s="519"/>
      <c r="F7576" s="519"/>
      <c r="G7576" s="519"/>
      <c r="H7576" s="518"/>
      <c r="I7576" s="518"/>
      <c r="J7576" s="524" t="s">
        <v>1157</v>
      </c>
    </row>
    <row r="7577" spans="1:10" x14ac:dyDescent="0.25">
      <c r="A7577" s="517" t="s">
        <v>2402</v>
      </c>
      <c r="B7577" s="519">
        <v>1</v>
      </c>
      <c r="C7577" s="519"/>
      <c r="D7577" s="519">
        <v>12000</v>
      </c>
      <c r="E7577" s="519">
        <v>1</v>
      </c>
      <c r="F7577" s="519">
        <v>4000</v>
      </c>
      <c r="G7577" s="519">
        <v>60</v>
      </c>
      <c r="H7577" s="518"/>
      <c r="I7577" s="518"/>
      <c r="J7577" s="524" t="s">
        <v>1157</v>
      </c>
    </row>
    <row r="7578" spans="1:10" x14ac:dyDescent="0.25">
      <c r="A7578" s="517" t="s">
        <v>1618</v>
      </c>
      <c r="B7578" s="519">
        <v>1</v>
      </c>
      <c r="C7578" s="519"/>
      <c r="D7578" s="519">
        <v>15000</v>
      </c>
      <c r="E7578" s="519"/>
      <c r="F7578" s="519"/>
      <c r="G7578" s="519"/>
      <c r="H7578" s="518"/>
      <c r="I7578" s="518"/>
      <c r="J7578" s="524" t="s">
        <v>1157</v>
      </c>
    </row>
    <row r="7579" spans="1:10" x14ac:dyDescent="0.25">
      <c r="A7579" s="517" t="s">
        <v>1205</v>
      </c>
      <c r="B7579" s="519">
        <v>1</v>
      </c>
      <c r="C7579" s="519">
        <v>15000</v>
      </c>
      <c r="D7579" s="519"/>
      <c r="E7579" s="519">
        <v>1</v>
      </c>
      <c r="F7579" s="519">
        <v>5000</v>
      </c>
      <c r="G7579" s="519">
        <v>75</v>
      </c>
      <c r="H7579" s="518">
        <v>1</v>
      </c>
      <c r="I7579" s="518">
        <v>100</v>
      </c>
      <c r="J7579" s="524" t="s">
        <v>2271</v>
      </c>
    </row>
    <row r="7580" spans="1:10" x14ac:dyDescent="0.25">
      <c r="A7580" s="517" t="s">
        <v>2086</v>
      </c>
      <c r="B7580" s="519">
        <v>1</v>
      </c>
      <c r="C7580" s="519">
        <v>28500</v>
      </c>
      <c r="D7580" s="519"/>
      <c r="E7580" s="519"/>
      <c r="F7580" s="519"/>
      <c r="G7580" s="519"/>
      <c r="H7580" s="518">
        <v>1</v>
      </c>
      <c r="I7580" s="518">
        <v>50</v>
      </c>
      <c r="J7580" s="524" t="s">
        <v>2274</v>
      </c>
    </row>
    <row r="7581" spans="1:10" x14ac:dyDescent="0.25">
      <c r="A7581" s="517" t="s">
        <v>2160</v>
      </c>
      <c r="B7581" s="519">
        <v>1</v>
      </c>
      <c r="C7581" s="519"/>
      <c r="D7581" s="519">
        <v>30000</v>
      </c>
      <c r="E7581" s="519"/>
      <c r="F7581" s="519"/>
      <c r="G7581" s="519"/>
      <c r="H7581" s="518"/>
      <c r="I7581" s="518"/>
      <c r="J7581" s="524" t="s">
        <v>1157</v>
      </c>
    </row>
    <row r="7582" spans="1:10" x14ac:dyDescent="0.25">
      <c r="A7582" s="517" t="s">
        <v>1200</v>
      </c>
      <c r="B7582" s="519">
        <v>1</v>
      </c>
      <c r="C7582" s="519">
        <v>11000</v>
      </c>
      <c r="D7582" s="519"/>
      <c r="E7582" s="519">
        <v>1</v>
      </c>
      <c r="F7582" s="519">
        <v>4000</v>
      </c>
      <c r="G7582" s="519">
        <v>60</v>
      </c>
      <c r="H7582" s="518">
        <v>1</v>
      </c>
      <c r="I7582" s="518">
        <v>100</v>
      </c>
      <c r="J7582" s="524" t="s">
        <v>2271</v>
      </c>
    </row>
    <row r="7583" spans="1:10" x14ac:dyDescent="0.25">
      <c r="A7583" s="517" t="s">
        <v>1200</v>
      </c>
      <c r="B7583" s="519">
        <v>1</v>
      </c>
      <c r="C7583" s="519">
        <v>11000</v>
      </c>
      <c r="D7583" s="519"/>
      <c r="E7583" s="519">
        <v>1</v>
      </c>
      <c r="F7583" s="519">
        <v>4000</v>
      </c>
      <c r="G7583" s="519">
        <v>60</v>
      </c>
      <c r="H7583" s="518">
        <v>1</v>
      </c>
      <c r="I7583" s="518">
        <v>70</v>
      </c>
      <c r="J7583" s="524" t="s">
        <v>2273</v>
      </c>
    </row>
    <row r="7584" spans="1:10" x14ac:dyDescent="0.25">
      <c r="A7584" s="517" t="s">
        <v>1196</v>
      </c>
      <c r="B7584" s="519">
        <v>1</v>
      </c>
      <c r="C7584" s="519">
        <v>12100</v>
      </c>
      <c r="D7584" s="519"/>
      <c r="E7584" s="519">
        <v>1</v>
      </c>
      <c r="F7584" s="519">
        <v>4000</v>
      </c>
      <c r="G7584" s="519">
        <v>60</v>
      </c>
      <c r="H7584" s="518">
        <v>1</v>
      </c>
      <c r="I7584" s="518">
        <v>45</v>
      </c>
      <c r="J7584" s="524" t="s">
        <v>2274</v>
      </c>
    </row>
    <row r="7585" spans="1:11" x14ac:dyDescent="0.25">
      <c r="A7585" s="517"/>
      <c r="B7585" s="519"/>
      <c r="C7585" s="519"/>
      <c r="D7585" s="519"/>
      <c r="E7585" s="519"/>
      <c r="F7585" s="519"/>
      <c r="G7585" s="519"/>
      <c r="H7585" s="518" t="s">
        <v>109</v>
      </c>
      <c r="I7585" s="518"/>
      <c r="J7585" s="524" t="s">
        <v>2319</v>
      </c>
    </row>
    <row r="7586" spans="1:11" x14ac:dyDescent="0.25">
      <c r="A7586" s="517"/>
      <c r="B7586" s="519"/>
      <c r="C7586" s="519"/>
      <c r="D7586" s="519"/>
      <c r="E7586" s="519"/>
      <c r="F7586" s="519"/>
      <c r="G7586" s="519"/>
      <c r="H7586" s="518"/>
      <c r="I7586" s="518"/>
      <c r="J7586" s="524"/>
    </row>
    <row r="7587" spans="1:11" x14ac:dyDescent="0.25">
      <c r="A7587" s="541" t="s">
        <v>2717</v>
      </c>
      <c r="B7587" s="213">
        <v>14</v>
      </c>
      <c r="C7587" s="213">
        <v>109600</v>
      </c>
      <c r="D7587" s="213">
        <v>209800</v>
      </c>
      <c r="E7587" s="213">
        <v>7</v>
      </c>
      <c r="F7587" s="213">
        <v>31000</v>
      </c>
      <c r="G7587" s="213"/>
      <c r="H7587" s="585">
        <v>6</v>
      </c>
      <c r="I7587" s="585"/>
      <c r="J7587" s="410">
        <v>37100</v>
      </c>
      <c r="K7587" s="18"/>
    </row>
    <row r="7588" spans="1:11" x14ac:dyDescent="0.25">
      <c r="A7588" s="492"/>
      <c r="B7588" s="365"/>
      <c r="C7588" s="365"/>
    </row>
    <row r="7589" spans="1:11" x14ac:dyDescent="0.25">
      <c r="B7589" s="365"/>
      <c r="C7589" s="365"/>
    </row>
    <row r="7590" spans="1:11" x14ac:dyDescent="0.25">
      <c r="B7590" s="493"/>
      <c r="C7590" s="493"/>
    </row>
    <row r="7591" spans="1:11" x14ac:dyDescent="0.25">
      <c r="G7591" s="592" t="s">
        <v>2633</v>
      </c>
    </row>
    <row r="7599" spans="1:11" x14ac:dyDescent="0.25">
      <c r="A7599" s="2204" t="s">
        <v>2747</v>
      </c>
      <c r="B7599" s="2204"/>
      <c r="C7599" s="2204"/>
      <c r="D7599" s="2204"/>
      <c r="E7599" s="2204"/>
      <c r="F7599" s="2204"/>
      <c r="G7599" s="2204"/>
      <c r="H7599" s="2204"/>
      <c r="I7599" s="2204"/>
      <c r="J7599" s="2204"/>
    </row>
    <row r="7600" spans="1:11" ht="30" x14ac:dyDescent="0.25">
      <c r="A7600" s="198" t="s">
        <v>14</v>
      </c>
      <c r="B7600" s="198" t="s">
        <v>5</v>
      </c>
      <c r="C7600" s="198" t="s">
        <v>10</v>
      </c>
      <c r="D7600" s="198" t="s">
        <v>11</v>
      </c>
      <c r="E7600" s="198" t="s">
        <v>753</v>
      </c>
      <c r="F7600" s="198" t="s">
        <v>27</v>
      </c>
      <c r="G7600" s="198" t="s">
        <v>2013</v>
      </c>
      <c r="H7600" s="140" t="s">
        <v>33</v>
      </c>
      <c r="I7600" s="140" t="s">
        <v>2016</v>
      </c>
      <c r="J7600" s="524" t="s">
        <v>32</v>
      </c>
    </row>
    <row r="7601" spans="1:10" x14ac:dyDescent="0.25">
      <c r="A7601" s="517" t="s">
        <v>1100</v>
      </c>
      <c r="B7601" s="519">
        <v>1</v>
      </c>
      <c r="C7601" s="519">
        <v>9800</v>
      </c>
      <c r="D7601" s="519"/>
      <c r="E7601" s="519">
        <v>1</v>
      </c>
      <c r="F7601" s="519">
        <v>4000</v>
      </c>
      <c r="G7601" s="519">
        <v>60</v>
      </c>
      <c r="H7601" s="518">
        <v>1</v>
      </c>
      <c r="I7601" s="518">
        <v>100</v>
      </c>
      <c r="J7601" s="524" t="s">
        <v>2271</v>
      </c>
    </row>
    <row r="7602" spans="1:10" x14ac:dyDescent="0.25">
      <c r="A7602" s="517" t="s">
        <v>2709</v>
      </c>
      <c r="B7602" s="519">
        <v>1</v>
      </c>
      <c r="C7602" s="519">
        <v>55000</v>
      </c>
      <c r="D7602" s="519"/>
      <c r="E7602" s="519"/>
      <c r="F7602" s="519"/>
      <c r="G7602" s="519"/>
      <c r="H7602" s="518"/>
      <c r="I7602" s="518"/>
      <c r="J7602" s="524" t="s">
        <v>2748</v>
      </c>
    </row>
    <row r="7603" spans="1:10" x14ac:dyDescent="0.25">
      <c r="A7603" s="517" t="s">
        <v>2160</v>
      </c>
      <c r="B7603" s="519">
        <v>1</v>
      </c>
      <c r="C7603" s="519">
        <v>31000</v>
      </c>
      <c r="D7603" s="519"/>
      <c r="E7603" s="519"/>
      <c r="F7603" s="519"/>
      <c r="G7603" s="519"/>
      <c r="H7603" s="518"/>
      <c r="I7603" s="518"/>
      <c r="J7603" s="524" t="s">
        <v>2749</v>
      </c>
    </row>
    <row r="7604" spans="1:10" x14ac:dyDescent="0.25">
      <c r="A7604" s="517" t="s">
        <v>1660</v>
      </c>
      <c r="B7604" s="519">
        <v>1</v>
      </c>
      <c r="C7604" s="519"/>
      <c r="D7604" s="519">
        <v>15000</v>
      </c>
      <c r="E7604" s="519"/>
      <c r="F7604" s="519"/>
      <c r="G7604" s="519"/>
      <c r="H7604" s="518"/>
      <c r="I7604" s="518"/>
      <c r="J7604" s="524" t="s">
        <v>2636</v>
      </c>
    </row>
    <row r="7605" spans="1:10" x14ac:dyDescent="0.25">
      <c r="A7605" s="517" t="s">
        <v>2721</v>
      </c>
      <c r="B7605" s="519">
        <v>1</v>
      </c>
      <c r="C7605" s="519"/>
      <c r="D7605" s="519">
        <v>22500</v>
      </c>
      <c r="E7605" s="519">
        <v>1</v>
      </c>
      <c r="F7605" s="519">
        <v>4000</v>
      </c>
      <c r="G7605" s="519">
        <v>60</v>
      </c>
      <c r="H7605" s="518"/>
      <c r="I7605" s="518"/>
      <c r="J7605" s="524" t="s">
        <v>1157</v>
      </c>
    </row>
    <row r="7606" spans="1:10" x14ac:dyDescent="0.25">
      <c r="A7606" s="517" t="s">
        <v>2029</v>
      </c>
      <c r="B7606" s="519">
        <v>1</v>
      </c>
      <c r="C7606" s="519"/>
      <c r="D7606" s="519"/>
      <c r="E7606" s="519"/>
      <c r="F7606" s="519"/>
      <c r="G7606" s="519"/>
      <c r="H7606" s="518"/>
      <c r="I7606" s="518"/>
      <c r="J7606" s="524" t="s">
        <v>2750</v>
      </c>
    </row>
    <row r="7607" spans="1:10" x14ac:dyDescent="0.25">
      <c r="A7607" s="517" t="s">
        <v>2432</v>
      </c>
      <c r="B7607" s="519">
        <v>1</v>
      </c>
      <c r="C7607" s="519"/>
      <c r="D7607" s="519"/>
      <c r="E7607" s="519"/>
      <c r="F7607" s="519"/>
      <c r="G7607" s="519"/>
      <c r="H7607" s="518"/>
      <c r="I7607" s="518"/>
      <c r="J7607" s="524" t="s">
        <v>2751</v>
      </c>
    </row>
    <row r="7608" spans="1:10" x14ac:dyDescent="0.25">
      <c r="A7608" s="517" t="s">
        <v>143</v>
      </c>
      <c r="B7608" s="519">
        <v>2</v>
      </c>
      <c r="C7608" s="519"/>
      <c r="D7608" s="519">
        <v>160000</v>
      </c>
      <c r="E7608" s="519"/>
      <c r="F7608" s="519"/>
      <c r="G7608" s="519"/>
      <c r="H7608" s="518"/>
      <c r="I7608" s="518"/>
      <c r="J7608" s="524" t="s">
        <v>2752</v>
      </c>
    </row>
    <row r="7609" spans="1:10" x14ac:dyDescent="0.25">
      <c r="A7609" s="517" t="s">
        <v>1097</v>
      </c>
      <c r="B7609" s="519">
        <v>1</v>
      </c>
      <c r="C7609" s="519">
        <v>9800</v>
      </c>
      <c r="D7609" s="519"/>
      <c r="E7609" s="519">
        <v>1</v>
      </c>
      <c r="F7609" s="519">
        <v>4000</v>
      </c>
      <c r="G7609" s="519">
        <v>60</v>
      </c>
      <c r="H7609" s="518">
        <v>1</v>
      </c>
      <c r="I7609" s="518">
        <v>60</v>
      </c>
      <c r="J7609" s="524" t="s">
        <v>2272</v>
      </c>
    </row>
    <row r="7610" spans="1:10" x14ac:dyDescent="0.25">
      <c r="A7610" s="517" t="s">
        <v>1784</v>
      </c>
      <c r="B7610" s="519">
        <v>1</v>
      </c>
      <c r="C7610" s="519"/>
      <c r="D7610" s="519">
        <v>16000</v>
      </c>
      <c r="E7610" s="519">
        <v>1</v>
      </c>
      <c r="F7610" s="519">
        <v>5000</v>
      </c>
      <c r="G7610" s="519">
        <v>75</v>
      </c>
      <c r="H7610" s="518"/>
      <c r="I7610" s="518"/>
      <c r="J7610" s="524" t="s">
        <v>1157</v>
      </c>
    </row>
    <row r="7611" spans="1:10" x14ac:dyDescent="0.25">
      <c r="A7611" s="517" t="s">
        <v>1203</v>
      </c>
      <c r="B7611" s="519">
        <v>1</v>
      </c>
      <c r="C7611" s="519"/>
      <c r="D7611" s="519">
        <v>23000</v>
      </c>
      <c r="E7611" s="519"/>
      <c r="F7611" s="519"/>
      <c r="G7611" s="519"/>
      <c r="H7611" s="518"/>
      <c r="I7611" s="518"/>
      <c r="J7611" s="524" t="s">
        <v>2753</v>
      </c>
    </row>
    <row r="7612" spans="1:10" x14ac:dyDescent="0.25">
      <c r="A7612" s="517" t="s">
        <v>2754</v>
      </c>
      <c r="B7612" s="519">
        <v>1</v>
      </c>
      <c r="C7612" s="519">
        <v>20900</v>
      </c>
      <c r="D7612" s="519"/>
      <c r="E7612" s="519"/>
      <c r="F7612" s="519"/>
      <c r="G7612" s="519"/>
      <c r="H7612" s="518">
        <v>1</v>
      </c>
      <c r="I7612" s="518">
        <v>190</v>
      </c>
      <c r="J7612" s="524" t="s">
        <v>2474</v>
      </c>
    </row>
    <row r="7613" spans="1:10" x14ac:dyDescent="0.25">
      <c r="A7613" s="517" t="s">
        <v>1194</v>
      </c>
      <c r="B7613" s="519">
        <v>1</v>
      </c>
      <c r="C7613" s="519">
        <v>20500</v>
      </c>
      <c r="D7613" s="519"/>
      <c r="E7613" s="519">
        <v>1</v>
      </c>
      <c r="F7613" s="519">
        <v>6000</v>
      </c>
      <c r="G7613" s="519">
        <v>100</v>
      </c>
      <c r="H7613" s="518"/>
      <c r="I7613" s="518"/>
      <c r="J7613" s="524" t="s">
        <v>1389</v>
      </c>
    </row>
    <row r="7614" spans="1:10" x14ac:dyDescent="0.25">
      <c r="A7614" s="517" t="s">
        <v>2061</v>
      </c>
      <c r="B7614" s="519">
        <v>1</v>
      </c>
      <c r="C7614" s="519">
        <v>22000</v>
      </c>
      <c r="D7614" s="519"/>
      <c r="E7614" s="519"/>
      <c r="F7614" s="519"/>
      <c r="G7614" s="519"/>
      <c r="H7614" s="518" t="s">
        <v>109</v>
      </c>
      <c r="I7614" s="518"/>
      <c r="J7614" s="524" t="s">
        <v>2382</v>
      </c>
    </row>
    <row r="7615" spans="1:10" x14ac:dyDescent="0.25">
      <c r="A7615" s="517" t="s">
        <v>2755</v>
      </c>
      <c r="B7615" s="519">
        <v>1</v>
      </c>
      <c r="C7615" s="519">
        <v>53000</v>
      </c>
      <c r="D7615" s="519"/>
      <c r="E7615" s="519"/>
      <c r="F7615" s="519"/>
      <c r="G7615" s="519"/>
      <c r="H7615" s="518"/>
      <c r="I7615" s="518"/>
      <c r="J7615" s="524"/>
    </row>
    <row r="7616" spans="1:10" x14ac:dyDescent="0.25">
      <c r="A7616" s="517" t="s">
        <v>2154</v>
      </c>
      <c r="B7616" s="519">
        <v>1</v>
      </c>
      <c r="C7616" s="519"/>
      <c r="D7616" s="519">
        <v>32000</v>
      </c>
      <c r="E7616" s="519">
        <v>1</v>
      </c>
      <c r="F7616" s="519">
        <v>6000</v>
      </c>
      <c r="G7616" s="519">
        <v>100</v>
      </c>
      <c r="H7616" s="518"/>
      <c r="I7616" s="518"/>
      <c r="J7616" s="524" t="s">
        <v>1157</v>
      </c>
    </row>
    <row r="7617" spans="1:11" x14ac:dyDescent="0.25">
      <c r="A7617" s="517" t="s">
        <v>2756</v>
      </c>
      <c r="B7617" s="519">
        <v>1</v>
      </c>
      <c r="C7617" s="519">
        <v>35000</v>
      </c>
      <c r="D7617" s="519"/>
      <c r="E7617" s="519"/>
      <c r="F7617" s="519"/>
      <c r="G7617" s="519"/>
      <c r="H7617" s="518"/>
      <c r="I7617" s="518"/>
      <c r="J7617" s="524"/>
    </row>
    <row r="7618" spans="1:11" x14ac:dyDescent="0.25">
      <c r="A7618" s="517" t="s">
        <v>1424</v>
      </c>
      <c r="B7618" s="519">
        <v>1</v>
      </c>
      <c r="C7618" s="519">
        <v>29000</v>
      </c>
      <c r="D7618" s="519"/>
      <c r="E7618" s="519">
        <v>1</v>
      </c>
      <c r="F7618" s="519">
        <v>3000</v>
      </c>
      <c r="G7618" s="519">
        <v>45</v>
      </c>
      <c r="H7618" s="518"/>
      <c r="I7618" s="518"/>
      <c r="J7618" s="524"/>
    </row>
    <row r="7619" spans="1:11" x14ac:dyDescent="0.25">
      <c r="A7619" s="517" t="s">
        <v>1514</v>
      </c>
      <c r="B7619" s="519">
        <v>1</v>
      </c>
      <c r="C7619" s="519">
        <v>12000</v>
      </c>
      <c r="D7619" s="519"/>
      <c r="E7619" s="519">
        <v>1</v>
      </c>
      <c r="F7619" s="519">
        <v>3000</v>
      </c>
      <c r="G7619" s="519">
        <v>45</v>
      </c>
      <c r="H7619" s="518"/>
      <c r="I7619" s="518"/>
      <c r="J7619" s="524"/>
    </row>
    <row r="7620" spans="1:11" x14ac:dyDescent="0.25">
      <c r="A7620" s="517" t="s">
        <v>1413</v>
      </c>
      <c r="B7620" s="519">
        <v>1</v>
      </c>
      <c r="C7620" s="519">
        <v>29500</v>
      </c>
      <c r="D7620" s="519"/>
      <c r="E7620" s="519"/>
      <c r="F7620" s="519"/>
      <c r="G7620" s="519"/>
      <c r="H7620" s="518"/>
      <c r="I7620" s="518"/>
      <c r="J7620" s="524" t="s">
        <v>2563</v>
      </c>
    </row>
    <row r="7621" spans="1:11" x14ac:dyDescent="0.25">
      <c r="A7621" s="517" t="s">
        <v>1662</v>
      </c>
      <c r="B7621" s="519">
        <v>1</v>
      </c>
      <c r="C7621" s="519">
        <v>26500</v>
      </c>
      <c r="D7621" s="519"/>
      <c r="E7621" s="519">
        <v>1</v>
      </c>
      <c r="F7621" s="519">
        <v>6000</v>
      </c>
      <c r="G7621" s="519">
        <v>100</v>
      </c>
      <c r="H7621" s="518"/>
      <c r="I7621" s="518"/>
      <c r="J7621" s="524" t="s">
        <v>2303</v>
      </c>
    </row>
    <row r="7622" spans="1:11" x14ac:dyDescent="0.25">
      <c r="A7622" s="517" t="s">
        <v>1200</v>
      </c>
      <c r="B7622" s="519">
        <v>1</v>
      </c>
      <c r="C7622" s="519">
        <v>11000</v>
      </c>
      <c r="D7622" s="519"/>
      <c r="E7622" s="519">
        <v>1</v>
      </c>
      <c r="F7622" s="519">
        <v>4000</v>
      </c>
      <c r="G7622" s="519">
        <v>60</v>
      </c>
      <c r="H7622" s="518"/>
      <c r="I7622" s="518"/>
      <c r="J7622" s="524"/>
    </row>
    <row r="7623" spans="1:11" x14ac:dyDescent="0.25">
      <c r="A7623" s="541" t="s">
        <v>2717</v>
      </c>
      <c r="B7623" s="213">
        <v>23</v>
      </c>
      <c r="C7623" s="213">
        <v>365000</v>
      </c>
      <c r="D7623" s="213">
        <v>268500</v>
      </c>
      <c r="E7623" s="213">
        <v>10</v>
      </c>
      <c r="F7623" s="213">
        <v>45000</v>
      </c>
      <c r="G7623" s="213"/>
      <c r="H7623" s="585">
        <v>3</v>
      </c>
      <c r="I7623" s="585"/>
      <c r="J7623" s="410">
        <v>27900</v>
      </c>
      <c r="K7623" s="18"/>
    </row>
    <row r="7624" spans="1:11" x14ac:dyDescent="0.25">
      <c r="A7624" s="492"/>
      <c r="B7624" s="365"/>
      <c r="C7624" s="365"/>
    </row>
    <row r="7625" spans="1:11" x14ac:dyDescent="0.25">
      <c r="B7625" s="365"/>
      <c r="C7625" s="365"/>
    </row>
    <row r="7626" spans="1:11" x14ac:dyDescent="0.25">
      <c r="B7626" s="493"/>
      <c r="C7626" s="493"/>
    </row>
    <row r="7627" spans="1:11" x14ac:dyDescent="0.25">
      <c r="G7627" s="593" t="s">
        <v>2633</v>
      </c>
    </row>
    <row r="7633" spans="1:10" x14ac:dyDescent="0.25">
      <c r="A7633" s="2204" t="s">
        <v>2757</v>
      </c>
      <c r="B7633" s="2204"/>
      <c r="C7633" s="2204"/>
      <c r="D7633" s="2204"/>
      <c r="E7633" s="2204"/>
      <c r="F7633" s="2204"/>
      <c r="G7633" s="2204"/>
      <c r="H7633" s="2204"/>
      <c r="I7633" s="2204"/>
      <c r="J7633" s="2204"/>
    </row>
    <row r="7634" spans="1:10" ht="30" x14ac:dyDescent="0.25">
      <c r="A7634" s="198" t="s">
        <v>14</v>
      </c>
      <c r="B7634" s="198" t="s">
        <v>5</v>
      </c>
      <c r="C7634" s="198" t="s">
        <v>10</v>
      </c>
      <c r="D7634" s="198" t="s">
        <v>11</v>
      </c>
      <c r="E7634" s="198" t="s">
        <v>753</v>
      </c>
      <c r="F7634" s="198" t="s">
        <v>27</v>
      </c>
      <c r="G7634" s="198" t="s">
        <v>2013</v>
      </c>
      <c r="H7634" s="140" t="s">
        <v>33</v>
      </c>
      <c r="I7634" s="140" t="s">
        <v>2016</v>
      </c>
      <c r="J7634" s="524" t="s">
        <v>32</v>
      </c>
    </row>
    <row r="7635" spans="1:10" x14ac:dyDescent="0.25">
      <c r="A7635" s="517" t="s">
        <v>1744</v>
      </c>
      <c r="B7635" s="519">
        <v>2</v>
      </c>
      <c r="C7635" s="519">
        <v>43800</v>
      </c>
      <c r="D7635" s="519"/>
      <c r="E7635" s="519"/>
      <c r="F7635" s="519"/>
      <c r="G7635" s="519"/>
      <c r="H7635" s="518">
        <v>1</v>
      </c>
      <c r="I7635" s="518">
        <v>70</v>
      </c>
      <c r="J7635" s="524" t="s">
        <v>2273</v>
      </c>
    </row>
    <row r="7636" spans="1:10" x14ac:dyDescent="0.25">
      <c r="A7636" s="517" t="s">
        <v>1445</v>
      </c>
      <c r="B7636" s="519">
        <v>1</v>
      </c>
      <c r="C7636" s="519">
        <v>17000</v>
      </c>
      <c r="D7636" s="519"/>
      <c r="E7636" s="519"/>
      <c r="F7636" s="519"/>
      <c r="G7636" s="519"/>
      <c r="H7636" s="518">
        <v>1</v>
      </c>
      <c r="I7636" s="518">
        <v>40</v>
      </c>
      <c r="J7636" s="524" t="s">
        <v>2467</v>
      </c>
    </row>
    <row r="7637" spans="1:10" x14ac:dyDescent="0.25">
      <c r="A7637" s="517" t="s">
        <v>2649</v>
      </c>
      <c r="B7637" s="519">
        <v>1</v>
      </c>
      <c r="C7637" s="519">
        <v>12000</v>
      </c>
      <c r="D7637" s="519"/>
      <c r="E7637" s="519">
        <v>1</v>
      </c>
      <c r="F7637" s="519">
        <v>4000</v>
      </c>
      <c r="G7637" s="519">
        <v>60</v>
      </c>
      <c r="H7637" s="518">
        <v>1</v>
      </c>
      <c r="I7637" s="518">
        <v>60</v>
      </c>
      <c r="J7637" s="524" t="s">
        <v>2272</v>
      </c>
    </row>
    <row r="7638" spans="1:10" x14ac:dyDescent="0.25">
      <c r="A7638" s="517" t="s">
        <v>2157</v>
      </c>
      <c r="B7638" s="519">
        <v>1</v>
      </c>
      <c r="C7638" s="519">
        <v>26000</v>
      </c>
      <c r="D7638" s="519"/>
      <c r="E7638" s="519">
        <v>2</v>
      </c>
      <c r="F7638" s="519">
        <v>12000</v>
      </c>
      <c r="G7638" s="519" t="s">
        <v>2312</v>
      </c>
      <c r="H7638" s="518">
        <v>1</v>
      </c>
      <c r="I7638" s="518">
        <v>190</v>
      </c>
      <c r="J7638" s="524" t="s">
        <v>2474</v>
      </c>
    </row>
    <row r="7639" spans="1:10" x14ac:dyDescent="0.25">
      <c r="A7639" s="517" t="s">
        <v>2218</v>
      </c>
      <c r="B7639" s="519">
        <v>1</v>
      </c>
      <c r="C7639" s="519"/>
      <c r="D7639" s="519">
        <v>14000</v>
      </c>
      <c r="E7639" s="519"/>
      <c r="F7639" s="519"/>
      <c r="G7639" s="519"/>
      <c r="H7639" s="518"/>
      <c r="I7639" s="518"/>
      <c r="J7639" s="524" t="s">
        <v>1157</v>
      </c>
    </row>
    <row r="7640" spans="1:10" x14ac:dyDescent="0.25">
      <c r="A7640" s="517" t="s">
        <v>2066</v>
      </c>
      <c r="B7640" s="519">
        <v>1</v>
      </c>
      <c r="C7640" s="519">
        <v>19500</v>
      </c>
      <c r="D7640" s="519"/>
      <c r="E7640" s="519">
        <v>1</v>
      </c>
      <c r="F7640" s="519">
        <v>4000</v>
      </c>
      <c r="G7640" s="519">
        <v>60</v>
      </c>
      <c r="H7640" s="518"/>
      <c r="I7640" s="518"/>
      <c r="J7640" s="524" t="s">
        <v>2758</v>
      </c>
    </row>
    <row r="7641" spans="1:10" x14ac:dyDescent="0.25">
      <c r="A7641" s="517" t="s">
        <v>1123</v>
      </c>
      <c r="B7641" s="519">
        <v>1</v>
      </c>
      <c r="C7641" s="519"/>
      <c r="D7641" s="519">
        <v>13000</v>
      </c>
      <c r="E7641" s="519">
        <v>1</v>
      </c>
      <c r="F7641" s="519">
        <v>4000</v>
      </c>
      <c r="G7641" s="519">
        <v>60</v>
      </c>
      <c r="H7641" s="518"/>
      <c r="I7641" s="518"/>
      <c r="J7641" s="524" t="s">
        <v>1157</v>
      </c>
    </row>
    <row r="7642" spans="1:10" x14ac:dyDescent="0.25">
      <c r="A7642" s="517" t="s">
        <v>2339</v>
      </c>
      <c r="B7642" s="519">
        <v>1</v>
      </c>
      <c r="C7642" s="519">
        <v>19000</v>
      </c>
      <c r="D7642" s="519"/>
      <c r="E7642" s="519">
        <v>1</v>
      </c>
      <c r="F7642" s="519">
        <v>5000</v>
      </c>
      <c r="G7642" s="519">
        <v>75</v>
      </c>
      <c r="H7642" s="518">
        <v>1</v>
      </c>
      <c r="I7642" s="518">
        <v>70</v>
      </c>
      <c r="J7642" s="524" t="s">
        <v>2273</v>
      </c>
    </row>
    <row r="7643" spans="1:10" x14ac:dyDescent="0.25">
      <c r="A7643" s="517" t="s">
        <v>2526</v>
      </c>
      <c r="B7643" s="519">
        <v>1</v>
      </c>
      <c r="C7643" s="519"/>
      <c r="D7643" s="519">
        <v>19000</v>
      </c>
      <c r="E7643" s="519"/>
      <c r="F7643" s="519"/>
      <c r="G7643" s="519"/>
      <c r="H7643" s="518" t="s">
        <v>109</v>
      </c>
      <c r="I7643" s="518"/>
      <c r="J7643" s="524" t="s">
        <v>2382</v>
      </c>
    </row>
    <row r="7644" spans="1:10" x14ac:dyDescent="0.25">
      <c r="A7644" s="517" t="s">
        <v>1599</v>
      </c>
      <c r="B7644" s="519">
        <v>1</v>
      </c>
      <c r="C7644" s="519"/>
      <c r="D7644" s="519">
        <v>22500</v>
      </c>
      <c r="E7644" s="519"/>
      <c r="F7644" s="519"/>
      <c r="G7644" s="519"/>
      <c r="H7644" s="518"/>
      <c r="I7644" s="518"/>
      <c r="J7644" s="524" t="s">
        <v>2762</v>
      </c>
    </row>
    <row r="7645" spans="1:10" x14ac:dyDescent="0.25">
      <c r="A7645" s="517" t="s">
        <v>1444</v>
      </c>
      <c r="B7645" s="519">
        <v>1</v>
      </c>
      <c r="C7645" s="519"/>
      <c r="D7645" s="519">
        <v>20500</v>
      </c>
      <c r="E7645" s="519"/>
      <c r="F7645" s="519"/>
      <c r="G7645" s="519"/>
      <c r="H7645" s="518"/>
      <c r="I7645" s="518"/>
      <c r="J7645" s="524"/>
    </row>
    <row r="7646" spans="1:10" x14ac:dyDescent="0.25">
      <c r="A7646" s="517" t="s">
        <v>1203</v>
      </c>
      <c r="B7646" s="519">
        <v>1</v>
      </c>
      <c r="C7646" s="519"/>
      <c r="D7646" s="519">
        <v>19000</v>
      </c>
      <c r="E7646" s="519"/>
      <c r="F7646" s="519"/>
      <c r="G7646" s="519"/>
      <c r="H7646" s="518"/>
      <c r="I7646" s="518"/>
      <c r="J7646" s="524"/>
    </row>
    <row r="7647" spans="1:10" x14ac:dyDescent="0.25">
      <c r="A7647" s="517" t="s">
        <v>1504</v>
      </c>
      <c r="B7647" s="519">
        <v>1</v>
      </c>
      <c r="C7647" s="519"/>
      <c r="D7647" s="519">
        <v>21500</v>
      </c>
      <c r="E7647" s="519"/>
      <c r="F7647" s="519"/>
      <c r="G7647" s="519"/>
      <c r="H7647" s="518"/>
      <c r="I7647" s="518"/>
      <c r="J7647" s="524"/>
    </row>
    <row r="7648" spans="1:10" x14ac:dyDescent="0.25">
      <c r="A7648" s="517" t="s">
        <v>1123</v>
      </c>
      <c r="B7648" s="519">
        <v>1</v>
      </c>
      <c r="C7648" s="519"/>
      <c r="D7648" s="519">
        <v>14400</v>
      </c>
      <c r="E7648" s="519"/>
      <c r="F7648" s="519"/>
      <c r="G7648" s="519"/>
      <c r="H7648" s="518"/>
      <c r="I7648" s="518"/>
      <c r="J7648" s="524"/>
    </row>
    <row r="7649" spans="1:11" x14ac:dyDescent="0.25">
      <c r="A7649" s="517" t="s">
        <v>1796</v>
      </c>
      <c r="B7649" s="519">
        <v>1</v>
      </c>
      <c r="C7649" s="519"/>
      <c r="D7649" s="519">
        <v>12800</v>
      </c>
      <c r="E7649" s="519"/>
      <c r="F7649" s="519"/>
      <c r="G7649" s="519"/>
      <c r="H7649" s="518"/>
      <c r="I7649" s="518"/>
      <c r="J7649" s="524"/>
    </row>
    <row r="7650" spans="1:11" x14ac:dyDescent="0.25">
      <c r="A7650" s="517" t="s">
        <v>1192</v>
      </c>
      <c r="B7650" s="519">
        <v>1</v>
      </c>
      <c r="C7650" s="519"/>
      <c r="D7650" s="519">
        <v>12800</v>
      </c>
      <c r="E7650" s="519"/>
      <c r="F7650" s="519"/>
      <c r="G7650" s="519"/>
      <c r="H7650" s="518"/>
      <c r="I7650" s="518"/>
      <c r="J7650" s="524"/>
    </row>
    <row r="7651" spans="1:11" x14ac:dyDescent="0.25">
      <c r="A7651" s="517" t="s">
        <v>2759</v>
      </c>
      <c r="B7651" s="519">
        <v>2</v>
      </c>
      <c r="C7651" s="519"/>
      <c r="D7651" s="519">
        <v>104000</v>
      </c>
      <c r="E7651" s="519"/>
      <c r="F7651" s="519"/>
      <c r="G7651" s="519"/>
      <c r="H7651" s="518"/>
      <c r="I7651" s="518"/>
      <c r="J7651" s="524"/>
    </row>
    <row r="7652" spans="1:11" x14ac:dyDescent="0.25">
      <c r="A7652" s="517" t="s">
        <v>1107</v>
      </c>
      <c r="B7652" s="519">
        <v>1</v>
      </c>
      <c r="C7652" s="519"/>
      <c r="D7652" s="519">
        <v>16300</v>
      </c>
      <c r="E7652" s="519"/>
      <c r="F7652" s="519"/>
      <c r="G7652" s="519"/>
      <c r="H7652" s="518"/>
      <c r="I7652" s="518"/>
      <c r="J7652" s="524"/>
    </row>
    <row r="7653" spans="1:11" x14ac:dyDescent="0.25">
      <c r="A7653" s="517" t="s">
        <v>2760</v>
      </c>
      <c r="B7653" s="519">
        <v>1</v>
      </c>
      <c r="C7653" s="519">
        <v>10800</v>
      </c>
      <c r="D7653" s="519">
        <v>300</v>
      </c>
      <c r="E7653" s="519">
        <v>1</v>
      </c>
      <c r="F7653" s="519">
        <v>5000</v>
      </c>
      <c r="G7653" s="519">
        <v>70</v>
      </c>
      <c r="H7653" s="518"/>
      <c r="I7653" s="518"/>
      <c r="J7653" s="524" t="s">
        <v>1157</v>
      </c>
    </row>
    <row r="7654" spans="1:11" x14ac:dyDescent="0.25">
      <c r="A7654" s="517" t="s">
        <v>1556</v>
      </c>
      <c r="B7654" s="519">
        <v>1</v>
      </c>
      <c r="C7654" s="519">
        <v>24600</v>
      </c>
      <c r="D7654" s="519"/>
      <c r="E7654" s="519"/>
      <c r="F7654" s="519"/>
      <c r="G7654" s="519"/>
      <c r="H7654" s="518"/>
      <c r="I7654" s="518"/>
      <c r="J7654" s="524"/>
    </row>
    <row r="7655" spans="1:11" x14ac:dyDescent="0.25">
      <c r="A7655" s="517" t="s">
        <v>1660</v>
      </c>
      <c r="B7655" s="519">
        <v>1</v>
      </c>
      <c r="C7655" s="519">
        <v>7000</v>
      </c>
      <c r="D7655" s="519"/>
      <c r="E7655" s="519">
        <v>2</v>
      </c>
      <c r="F7655" s="519">
        <v>8000</v>
      </c>
      <c r="G7655" s="519" t="s">
        <v>1764</v>
      </c>
      <c r="H7655" s="518"/>
      <c r="I7655" s="518"/>
      <c r="J7655" s="524"/>
    </row>
    <row r="7656" spans="1:11" x14ac:dyDescent="0.25">
      <c r="A7656" s="517" t="s">
        <v>1502</v>
      </c>
      <c r="B7656" s="519">
        <v>1</v>
      </c>
      <c r="C7656" s="519">
        <v>1100</v>
      </c>
      <c r="D7656" s="519"/>
      <c r="E7656" s="519">
        <v>3</v>
      </c>
      <c r="F7656" s="519">
        <v>15000</v>
      </c>
      <c r="G7656" s="519" t="s">
        <v>2697</v>
      </c>
      <c r="H7656" s="518"/>
      <c r="I7656" s="518"/>
      <c r="J7656" s="524"/>
    </row>
    <row r="7657" spans="1:11" x14ac:dyDescent="0.25">
      <c r="A7657" s="517" t="s">
        <v>1490</v>
      </c>
      <c r="B7657" s="519">
        <v>1</v>
      </c>
      <c r="C7657" s="519">
        <v>27000</v>
      </c>
      <c r="D7657" s="519"/>
      <c r="E7657" s="519"/>
      <c r="F7657" s="519"/>
      <c r="G7657" s="519"/>
      <c r="H7657" s="518"/>
      <c r="I7657" s="518"/>
      <c r="J7657" s="524" t="s">
        <v>2761</v>
      </c>
    </row>
    <row r="7658" spans="1:11" x14ac:dyDescent="0.25">
      <c r="A7658" s="517" t="s">
        <v>2306</v>
      </c>
      <c r="B7658" s="519">
        <v>1</v>
      </c>
      <c r="C7658" s="519"/>
      <c r="D7658" s="519">
        <v>20900</v>
      </c>
      <c r="E7658" s="519"/>
      <c r="F7658" s="519"/>
      <c r="G7658" s="519"/>
      <c r="H7658" s="518"/>
      <c r="I7658" s="518"/>
      <c r="J7658" s="524" t="s">
        <v>1157</v>
      </c>
    </row>
    <row r="7659" spans="1:11" x14ac:dyDescent="0.25">
      <c r="A7659" s="517" t="s">
        <v>1475</v>
      </c>
      <c r="B7659" s="519">
        <v>1</v>
      </c>
      <c r="C7659" s="519">
        <v>38000</v>
      </c>
      <c r="D7659" s="519"/>
      <c r="E7659" s="519">
        <v>1</v>
      </c>
      <c r="F7659" s="519">
        <v>6000</v>
      </c>
      <c r="G7659" s="519">
        <v>100</v>
      </c>
      <c r="H7659" s="518"/>
      <c r="I7659" s="518"/>
      <c r="J7659" s="524"/>
    </row>
    <row r="7660" spans="1:11" x14ac:dyDescent="0.25">
      <c r="A7660" s="517" t="s">
        <v>1490</v>
      </c>
      <c r="B7660" s="519">
        <v>1</v>
      </c>
      <c r="C7660" s="519">
        <v>28000</v>
      </c>
      <c r="D7660" s="519"/>
      <c r="E7660" s="519"/>
      <c r="F7660" s="519"/>
      <c r="G7660" s="519"/>
      <c r="H7660" s="518"/>
      <c r="I7660" s="518"/>
      <c r="J7660" s="524" t="s">
        <v>1389</v>
      </c>
    </row>
    <row r="7661" spans="1:11" x14ac:dyDescent="0.25">
      <c r="A7661" s="541" t="s">
        <v>2717</v>
      </c>
      <c r="B7661" s="213">
        <v>28</v>
      </c>
      <c r="C7661" s="213">
        <v>273800</v>
      </c>
      <c r="D7661" s="213">
        <v>311000</v>
      </c>
      <c r="E7661" s="213">
        <v>13</v>
      </c>
      <c r="F7661" s="213">
        <v>63000</v>
      </c>
      <c r="G7661" s="213"/>
      <c r="H7661" s="585">
        <v>5</v>
      </c>
      <c r="I7661" s="585"/>
      <c r="J7661" s="410">
        <v>87000</v>
      </c>
      <c r="K7661" s="18"/>
    </row>
    <row r="7662" spans="1:11" x14ac:dyDescent="0.25">
      <c r="A7662" s="492"/>
      <c r="B7662" s="365"/>
      <c r="C7662" s="365"/>
    </row>
    <row r="7663" spans="1:11" x14ac:dyDescent="0.25">
      <c r="B7663" s="365"/>
      <c r="C7663" s="365"/>
    </row>
    <row r="7664" spans="1:11" x14ac:dyDescent="0.25">
      <c r="B7664" s="493"/>
      <c r="C7664" s="493"/>
    </row>
    <row r="7665" spans="1:10" x14ac:dyDescent="0.25">
      <c r="G7665" s="594" t="s">
        <v>2633</v>
      </c>
    </row>
    <row r="7671" spans="1:10" x14ac:dyDescent="0.25">
      <c r="A7671" s="2204" t="s">
        <v>2763</v>
      </c>
      <c r="B7671" s="2204"/>
      <c r="C7671" s="2204"/>
      <c r="D7671" s="2204"/>
      <c r="E7671" s="2204"/>
      <c r="F7671" s="2204"/>
      <c r="G7671" s="2204"/>
      <c r="H7671" s="2204"/>
      <c r="I7671" s="2204"/>
      <c r="J7671" s="2204"/>
    </row>
    <row r="7672" spans="1:10" ht="30" x14ac:dyDescent="0.25">
      <c r="A7672" s="198" t="s">
        <v>14</v>
      </c>
      <c r="B7672" s="198" t="s">
        <v>5</v>
      </c>
      <c r="C7672" s="198" t="s">
        <v>10</v>
      </c>
      <c r="D7672" s="198" t="s">
        <v>11</v>
      </c>
      <c r="E7672" s="198" t="s">
        <v>753</v>
      </c>
      <c r="F7672" s="198" t="s">
        <v>27</v>
      </c>
      <c r="G7672" s="198" t="s">
        <v>2013</v>
      </c>
      <c r="H7672" s="140" t="s">
        <v>33</v>
      </c>
      <c r="I7672" s="140" t="s">
        <v>2016</v>
      </c>
      <c r="J7672" s="524" t="s">
        <v>32</v>
      </c>
    </row>
    <row r="7673" spans="1:10" x14ac:dyDescent="0.25">
      <c r="A7673" s="1" t="s">
        <v>2764</v>
      </c>
      <c r="B7673" s="28">
        <v>1</v>
      </c>
      <c r="C7673" s="106">
        <v>25000</v>
      </c>
      <c r="D7673" s="106"/>
      <c r="E7673" s="106"/>
      <c r="F7673" s="106"/>
      <c r="G7673" s="519">
        <v>70</v>
      </c>
      <c r="H7673" s="518"/>
      <c r="I7673" s="518"/>
      <c r="J7673" s="524"/>
    </row>
    <row r="7674" spans="1:10" x14ac:dyDescent="0.25">
      <c r="A7674" s="1" t="s">
        <v>2765</v>
      </c>
      <c r="B7674" s="28">
        <v>1</v>
      </c>
      <c r="C7674" s="106">
        <v>15500</v>
      </c>
      <c r="D7674" s="106"/>
      <c r="E7674" s="106">
        <v>1</v>
      </c>
      <c r="F7674" s="106">
        <v>5000</v>
      </c>
      <c r="G7674" s="519"/>
      <c r="H7674" s="518"/>
      <c r="I7674" s="518"/>
      <c r="J7674" s="524"/>
    </row>
    <row r="7675" spans="1:10" x14ac:dyDescent="0.25">
      <c r="A7675" s="1" t="s">
        <v>2766</v>
      </c>
      <c r="B7675" s="28">
        <v>1</v>
      </c>
      <c r="C7675" s="106">
        <v>15500</v>
      </c>
      <c r="D7675" s="106"/>
      <c r="E7675" s="106"/>
      <c r="F7675" s="106"/>
      <c r="G7675" s="519">
        <v>66</v>
      </c>
      <c r="H7675" s="518"/>
      <c r="I7675" s="518"/>
      <c r="J7675" s="524"/>
    </row>
    <row r="7676" spans="1:10" x14ac:dyDescent="0.25">
      <c r="A7676" s="1" t="s">
        <v>2767</v>
      </c>
      <c r="B7676" s="28">
        <v>1</v>
      </c>
      <c r="C7676" s="106">
        <v>29000</v>
      </c>
      <c r="D7676" s="106"/>
      <c r="E7676" s="106">
        <v>1</v>
      </c>
      <c r="F7676" s="106">
        <v>4000</v>
      </c>
      <c r="G7676" s="519"/>
      <c r="H7676" s="518"/>
      <c r="I7676" s="518"/>
      <c r="J7676" s="524"/>
    </row>
    <row r="7677" spans="1:10" x14ac:dyDescent="0.25">
      <c r="A7677" s="1" t="s">
        <v>876</v>
      </c>
      <c r="B7677" s="8">
        <v>1</v>
      </c>
      <c r="C7677" s="106">
        <v>37000</v>
      </c>
      <c r="D7677" s="106"/>
      <c r="F7677" s="167"/>
      <c r="G7677" s="519"/>
      <c r="H7677" s="518"/>
      <c r="I7677" s="518"/>
      <c r="J7677" s="524"/>
    </row>
    <row r="7678" spans="1:10" x14ac:dyDescent="0.25">
      <c r="A7678" s="1" t="s">
        <v>2768</v>
      </c>
      <c r="B7678" s="28">
        <v>2</v>
      </c>
      <c r="C7678" s="106"/>
      <c r="D7678" s="106">
        <v>104000</v>
      </c>
      <c r="E7678" s="106"/>
      <c r="F7678" s="106"/>
      <c r="G7678" s="519"/>
      <c r="H7678" s="518"/>
      <c r="I7678" s="518"/>
      <c r="J7678" s="524"/>
    </row>
    <row r="7679" spans="1:10" x14ac:dyDescent="0.25">
      <c r="A7679" s="1" t="s">
        <v>1100</v>
      </c>
      <c r="B7679" s="28">
        <v>1</v>
      </c>
      <c r="C7679" s="106">
        <v>9800</v>
      </c>
      <c r="D7679" s="106"/>
      <c r="E7679" s="106">
        <v>1</v>
      </c>
      <c r="F7679" s="106">
        <v>4000</v>
      </c>
      <c r="G7679" s="519">
        <v>70</v>
      </c>
      <c r="H7679" s="518"/>
      <c r="I7679" s="518"/>
      <c r="J7679" s="524"/>
    </row>
    <row r="7680" spans="1:10" x14ac:dyDescent="0.25">
      <c r="A7680" s="1" t="s">
        <v>143</v>
      </c>
      <c r="B7680" s="28">
        <v>8</v>
      </c>
      <c r="C7680" s="106"/>
      <c r="D7680" s="106">
        <v>640000</v>
      </c>
      <c r="E7680" s="106"/>
      <c r="F7680" s="106"/>
      <c r="G7680" s="519">
        <v>70</v>
      </c>
      <c r="H7680" s="518"/>
      <c r="I7680" s="518"/>
      <c r="J7680" s="524"/>
    </row>
    <row r="7681" spans="1:10" x14ac:dyDescent="0.25">
      <c r="A7681" s="1" t="s">
        <v>1154</v>
      </c>
      <c r="B7681" s="28">
        <v>1</v>
      </c>
      <c r="C7681" s="106">
        <v>5000</v>
      </c>
      <c r="D7681" s="106">
        <v>7000</v>
      </c>
      <c r="E7681" s="106">
        <v>1</v>
      </c>
      <c r="F7681" s="106">
        <v>4000</v>
      </c>
      <c r="G7681" s="519">
        <v>60</v>
      </c>
      <c r="H7681" s="518"/>
      <c r="I7681" s="518"/>
      <c r="J7681" s="524"/>
    </row>
    <row r="7682" spans="1:10" x14ac:dyDescent="0.25">
      <c r="A7682" s="1" t="s">
        <v>141</v>
      </c>
      <c r="B7682" s="28">
        <v>1</v>
      </c>
      <c r="C7682" s="106"/>
      <c r="D7682" s="106">
        <v>21000</v>
      </c>
      <c r="E7682" s="106"/>
      <c r="F7682" s="106"/>
      <c r="G7682" s="519">
        <v>60</v>
      </c>
      <c r="H7682" s="518"/>
      <c r="I7682" s="518"/>
      <c r="J7682" s="524"/>
    </row>
    <row r="7683" spans="1:10" x14ac:dyDescent="0.25">
      <c r="A7683" s="1" t="s">
        <v>2769</v>
      </c>
      <c r="B7683" s="28">
        <v>1</v>
      </c>
      <c r="C7683" s="106"/>
      <c r="D7683" s="106">
        <v>38000</v>
      </c>
      <c r="E7683" s="106"/>
      <c r="F7683" s="106"/>
      <c r="G7683" s="519">
        <v>70</v>
      </c>
      <c r="H7683" s="518"/>
      <c r="I7683" s="518"/>
      <c r="J7683" s="524"/>
    </row>
    <row r="7684" spans="1:10" x14ac:dyDescent="0.25">
      <c r="A7684" s="1" t="s">
        <v>1100</v>
      </c>
      <c r="B7684" s="28">
        <v>1</v>
      </c>
      <c r="C7684" s="106">
        <v>9800</v>
      </c>
      <c r="D7684" s="167"/>
      <c r="E7684" s="106">
        <v>1</v>
      </c>
      <c r="F7684" s="106">
        <v>4000</v>
      </c>
      <c r="G7684" s="519">
        <v>45</v>
      </c>
      <c r="H7684" s="518"/>
      <c r="I7684" s="518"/>
      <c r="J7684" s="524"/>
    </row>
    <row r="7685" spans="1:10" x14ac:dyDescent="0.25">
      <c r="A7685" s="1" t="s">
        <v>264</v>
      </c>
      <c r="B7685" s="28">
        <v>1</v>
      </c>
      <c r="C7685" s="106"/>
      <c r="D7685" s="106">
        <v>38000</v>
      </c>
      <c r="E7685" s="106"/>
      <c r="F7685" s="106"/>
      <c r="G7685" s="519"/>
      <c r="H7685" s="518"/>
      <c r="I7685" s="518"/>
      <c r="J7685" s="524"/>
    </row>
    <row r="7686" spans="1:10" x14ac:dyDescent="0.25">
      <c r="A7686" s="1" t="s">
        <v>2770</v>
      </c>
      <c r="B7686" s="28">
        <v>1</v>
      </c>
      <c r="C7686" s="106">
        <v>24000</v>
      </c>
      <c r="D7686" s="106"/>
      <c r="E7686" s="106"/>
      <c r="F7686" s="106"/>
      <c r="G7686" s="519"/>
      <c r="H7686" s="518"/>
      <c r="I7686" s="518"/>
      <c r="J7686" s="524"/>
    </row>
    <row r="7687" spans="1:10" x14ac:dyDescent="0.25">
      <c r="A7687" s="1" t="s">
        <v>2771</v>
      </c>
      <c r="B7687" s="28">
        <v>1</v>
      </c>
      <c r="C7687" s="106">
        <v>19000</v>
      </c>
      <c r="D7687" s="106"/>
      <c r="E7687" s="106">
        <v>1</v>
      </c>
      <c r="F7687" s="106">
        <v>6000</v>
      </c>
      <c r="G7687" s="519">
        <v>60</v>
      </c>
      <c r="H7687" s="518"/>
      <c r="I7687" s="518"/>
      <c r="J7687" s="524"/>
    </row>
    <row r="7688" spans="1:10" x14ac:dyDescent="0.25">
      <c r="A7688" s="1" t="s">
        <v>2772</v>
      </c>
      <c r="B7688" s="28">
        <v>1</v>
      </c>
      <c r="C7688" s="106">
        <v>15000</v>
      </c>
      <c r="D7688" s="106"/>
      <c r="E7688" s="106">
        <v>1</v>
      </c>
      <c r="F7688" s="106">
        <v>5000</v>
      </c>
      <c r="G7688" s="519"/>
      <c r="H7688" s="518"/>
      <c r="I7688" s="518"/>
      <c r="J7688" s="524"/>
    </row>
    <row r="7689" spans="1:10" x14ac:dyDescent="0.25">
      <c r="A7689" s="598" t="s">
        <v>2048</v>
      </c>
      <c r="B7689" s="213">
        <f>SUM(B7673:B7688)</f>
        <v>24</v>
      </c>
      <c r="C7689" s="213">
        <f>SUM(C7673:C7688)</f>
        <v>204600</v>
      </c>
      <c r="D7689" s="213">
        <f>SUM(D7673:D7688)</f>
        <v>848000</v>
      </c>
      <c r="E7689" s="1"/>
      <c r="F7689" s="1"/>
      <c r="G7689" s="1"/>
      <c r="H7689" s="1"/>
      <c r="I7689" s="1"/>
      <c r="J7689" s="1"/>
    </row>
    <row r="7690" spans="1:10" x14ac:dyDescent="0.25">
      <c r="B7690" s="493"/>
      <c r="C7690" s="493"/>
    </row>
    <row r="7691" spans="1:10" x14ac:dyDescent="0.25">
      <c r="G7691" s="595" t="s">
        <v>2633</v>
      </c>
    </row>
    <row r="7695" spans="1:10" x14ac:dyDescent="0.25">
      <c r="A7695" s="2204" t="s">
        <v>2773</v>
      </c>
      <c r="B7695" s="2204"/>
      <c r="C7695" s="2204"/>
      <c r="D7695" s="2204"/>
      <c r="E7695" s="2204"/>
      <c r="F7695" s="2204"/>
      <c r="G7695" s="2204"/>
      <c r="H7695" s="2204"/>
      <c r="I7695" s="2204"/>
      <c r="J7695" s="2204"/>
    </row>
    <row r="7696" spans="1:10" ht="30" x14ac:dyDescent="0.25">
      <c r="A7696" s="198" t="s">
        <v>14</v>
      </c>
      <c r="B7696" s="198" t="s">
        <v>5</v>
      </c>
      <c r="C7696" s="198" t="s">
        <v>10</v>
      </c>
      <c r="D7696" s="198" t="s">
        <v>11</v>
      </c>
      <c r="E7696" s="198" t="s">
        <v>753</v>
      </c>
      <c r="F7696" s="198" t="s">
        <v>27</v>
      </c>
      <c r="G7696" s="198" t="s">
        <v>2013</v>
      </c>
      <c r="H7696" s="140" t="s">
        <v>33</v>
      </c>
      <c r="I7696" s="140" t="s">
        <v>2016</v>
      </c>
      <c r="J7696" s="524" t="s">
        <v>32</v>
      </c>
    </row>
    <row r="7697" spans="1:10" x14ac:dyDescent="0.25">
      <c r="A7697" s="1" t="s">
        <v>1618</v>
      </c>
      <c r="B7697" s="28">
        <v>1</v>
      </c>
      <c r="C7697" s="106"/>
      <c r="D7697" s="106">
        <v>15000</v>
      </c>
      <c r="E7697" s="106"/>
      <c r="F7697" s="106"/>
      <c r="G7697" s="519"/>
      <c r="H7697" s="518"/>
      <c r="I7697" s="518"/>
      <c r="J7697" s="524"/>
    </row>
    <row r="7698" spans="1:10" x14ac:dyDescent="0.25">
      <c r="A7698" s="1" t="s">
        <v>1783</v>
      </c>
      <c r="B7698" s="28">
        <v>2</v>
      </c>
      <c r="C7698" s="106"/>
      <c r="D7698" s="106">
        <v>98000</v>
      </c>
      <c r="E7698" s="106"/>
      <c r="F7698" s="106"/>
      <c r="G7698" s="519"/>
      <c r="H7698" s="518"/>
      <c r="I7698" s="518"/>
      <c r="J7698" s="524" t="s">
        <v>2094</v>
      </c>
    </row>
    <row r="7699" spans="1:10" x14ac:dyDescent="0.25">
      <c r="A7699" s="1" t="s">
        <v>1784</v>
      </c>
      <c r="B7699" s="28">
        <v>2</v>
      </c>
      <c r="C7699" s="106"/>
      <c r="D7699" s="106">
        <v>42000</v>
      </c>
      <c r="E7699" s="106"/>
      <c r="F7699" s="106"/>
      <c r="G7699" s="519"/>
      <c r="H7699" s="518"/>
      <c r="I7699" s="518"/>
      <c r="J7699" s="524" t="s">
        <v>2094</v>
      </c>
    </row>
    <row r="7700" spans="1:10" x14ac:dyDescent="0.25">
      <c r="A7700" s="1" t="s">
        <v>1618</v>
      </c>
      <c r="B7700" s="28">
        <v>1</v>
      </c>
      <c r="C7700" s="106"/>
      <c r="D7700" s="106">
        <v>15000</v>
      </c>
      <c r="E7700" s="106"/>
      <c r="F7700" s="106"/>
      <c r="G7700" s="519"/>
      <c r="H7700" s="518"/>
      <c r="I7700" s="518"/>
      <c r="J7700" s="524" t="s">
        <v>1157</v>
      </c>
    </row>
    <row r="7701" spans="1:10" x14ac:dyDescent="0.25">
      <c r="A7701" s="1" t="s">
        <v>1139</v>
      </c>
      <c r="B7701" s="8">
        <v>2</v>
      </c>
      <c r="C7701" s="106"/>
      <c r="D7701" s="106">
        <v>76000</v>
      </c>
      <c r="F7701" s="167"/>
      <c r="G7701" s="519"/>
      <c r="H7701" s="518"/>
      <c r="I7701" s="518"/>
      <c r="J7701" s="524" t="s">
        <v>2094</v>
      </c>
    </row>
    <row r="7702" spans="1:10" x14ac:dyDescent="0.25">
      <c r="A7702" s="1" t="s">
        <v>1504</v>
      </c>
      <c r="B7702" s="28">
        <v>1</v>
      </c>
      <c r="C7702" s="106">
        <v>19000</v>
      </c>
      <c r="D7702" s="106"/>
      <c r="E7702" s="106">
        <v>1</v>
      </c>
      <c r="F7702" s="106">
        <v>6000</v>
      </c>
      <c r="G7702" s="519">
        <v>100</v>
      </c>
      <c r="H7702" s="518"/>
      <c r="I7702" s="518"/>
      <c r="J7702" s="524"/>
    </row>
    <row r="7703" spans="1:10" x14ac:dyDescent="0.25">
      <c r="A7703" s="1" t="s">
        <v>2774</v>
      </c>
      <c r="B7703" s="28">
        <v>1</v>
      </c>
      <c r="C7703" s="106">
        <v>15000</v>
      </c>
      <c r="D7703" s="106"/>
      <c r="E7703" s="106">
        <v>1</v>
      </c>
      <c r="F7703" s="106">
        <v>5000</v>
      </c>
      <c r="G7703" s="519">
        <v>70</v>
      </c>
      <c r="H7703" s="518"/>
      <c r="I7703" s="518"/>
      <c r="J7703" s="524"/>
    </row>
    <row r="7704" spans="1:10" x14ac:dyDescent="0.25">
      <c r="A7704" s="1" t="s">
        <v>1932</v>
      </c>
      <c r="B7704" s="28">
        <v>1</v>
      </c>
      <c r="C7704" s="106"/>
      <c r="D7704" s="106">
        <v>16000</v>
      </c>
      <c r="E7704" s="106">
        <v>1</v>
      </c>
      <c r="F7704" s="106">
        <v>4</v>
      </c>
      <c r="G7704" s="519"/>
      <c r="H7704" s="518"/>
      <c r="I7704" s="518"/>
      <c r="J7704" s="524"/>
    </row>
    <row r="7705" spans="1:10" x14ac:dyDescent="0.25">
      <c r="A7705" s="1"/>
      <c r="B7705" s="28"/>
      <c r="C7705" s="106"/>
      <c r="D7705" s="106"/>
      <c r="E7705" s="106"/>
      <c r="F7705" s="106"/>
      <c r="G7705" s="519"/>
      <c r="H7705" s="518"/>
      <c r="I7705" s="518"/>
      <c r="J7705" s="524"/>
    </row>
    <row r="7706" spans="1:10" x14ac:dyDescent="0.25">
      <c r="A7706" s="1"/>
      <c r="B7706" s="28"/>
      <c r="C7706" s="106"/>
      <c r="D7706" s="106"/>
      <c r="E7706" s="106"/>
      <c r="F7706" s="106"/>
      <c r="G7706" s="519"/>
      <c r="H7706" s="518"/>
      <c r="I7706" s="518"/>
      <c r="J7706" s="524"/>
    </row>
    <row r="7707" spans="1:10" x14ac:dyDescent="0.25">
      <c r="A7707" s="1"/>
      <c r="B7707" s="28"/>
      <c r="C7707" s="106"/>
      <c r="D7707" s="106"/>
      <c r="E7707" s="106"/>
      <c r="F7707" s="106"/>
      <c r="G7707" s="519"/>
      <c r="H7707" s="518"/>
      <c r="I7707" s="518"/>
      <c r="J7707" s="524"/>
    </row>
    <row r="7708" spans="1:10" x14ac:dyDescent="0.25">
      <c r="A7708" s="1"/>
      <c r="B7708" s="28"/>
      <c r="C7708" s="106"/>
      <c r="D7708" s="167"/>
      <c r="E7708" s="106"/>
      <c r="F7708" s="106"/>
      <c r="G7708" s="519"/>
      <c r="H7708" s="518"/>
      <c r="I7708" s="518"/>
      <c r="J7708" s="524"/>
    </row>
    <row r="7709" spans="1:10" x14ac:dyDescent="0.25">
      <c r="A7709" s="1"/>
      <c r="B7709" s="28"/>
      <c r="C7709" s="106"/>
      <c r="D7709" s="106"/>
      <c r="E7709" s="106"/>
      <c r="F7709" s="106"/>
      <c r="G7709" s="519"/>
      <c r="H7709" s="518"/>
      <c r="I7709" s="518"/>
      <c r="J7709" s="524"/>
    </row>
    <row r="7710" spans="1:10" x14ac:dyDescent="0.25">
      <c r="A7710" s="1"/>
      <c r="B7710" s="28"/>
      <c r="C7710" s="106"/>
      <c r="D7710" s="106"/>
      <c r="E7710" s="106"/>
      <c r="F7710" s="106"/>
      <c r="G7710" s="519"/>
      <c r="H7710" s="518"/>
      <c r="I7710" s="518"/>
      <c r="J7710" s="524"/>
    </row>
    <row r="7711" spans="1:10" x14ac:dyDescent="0.25">
      <c r="A7711" s="1"/>
      <c r="B7711" s="28"/>
      <c r="C7711" s="106"/>
      <c r="D7711" s="106"/>
      <c r="E7711" s="106"/>
      <c r="F7711" s="106"/>
      <c r="G7711" s="519"/>
      <c r="H7711" s="518"/>
      <c r="I7711" s="518"/>
      <c r="J7711" s="524"/>
    </row>
    <row r="7712" spans="1:10" x14ac:dyDescent="0.25">
      <c r="A7712" s="1"/>
      <c r="B7712" s="28"/>
      <c r="C7712" s="106"/>
      <c r="D7712" s="106"/>
      <c r="E7712" s="106"/>
      <c r="F7712" s="106"/>
      <c r="G7712" s="519"/>
      <c r="H7712" s="518"/>
      <c r="I7712" s="518"/>
      <c r="J7712" s="524"/>
    </row>
    <row r="7713" spans="1:10" x14ac:dyDescent="0.25">
      <c r="A7713" s="598"/>
      <c r="B7713" s="213"/>
      <c r="C7713" s="213"/>
      <c r="D7713" s="213"/>
      <c r="E7713" s="1"/>
      <c r="F7713" s="1"/>
      <c r="G7713" s="1"/>
      <c r="H7713" s="1"/>
      <c r="I7713" s="1"/>
      <c r="J7713" s="1"/>
    </row>
    <row r="7714" spans="1:10" x14ac:dyDescent="0.25">
      <c r="B7714" s="493"/>
      <c r="C7714" s="493"/>
    </row>
    <row r="7715" spans="1:10" x14ac:dyDescent="0.25">
      <c r="G7715" s="596" t="s">
        <v>2633</v>
      </c>
    </row>
  </sheetData>
  <mergeCells count="462">
    <mergeCell ref="C3759:E3759"/>
    <mergeCell ref="A3879:J3879"/>
    <mergeCell ref="C3898:E3898"/>
    <mergeCell ref="C3935:E3935"/>
    <mergeCell ref="A3939:J3939"/>
    <mergeCell ref="A3813:J3813"/>
    <mergeCell ref="C3827:E3827"/>
    <mergeCell ref="A3853:J3853"/>
    <mergeCell ref="C3872:E3872"/>
    <mergeCell ref="A3834:J3834"/>
    <mergeCell ref="C3848:E3848"/>
    <mergeCell ref="A3766:J3766"/>
    <mergeCell ref="C3779:E3779"/>
    <mergeCell ref="A3785:J3785"/>
    <mergeCell ref="C3804:E3804"/>
    <mergeCell ref="A3903:J3903"/>
    <mergeCell ref="C3922:E3922"/>
    <mergeCell ref="A3925:J3925"/>
    <mergeCell ref="A3116:J3116"/>
    <mergeCell ref="C3227:E3227"/>
    <mergeCell ref="C3696:E3696"/>
    <mergeCell ref="C3646:E3646"/>
    <mergeCell ref="A3746:J3746"/>
    <mergeCell ref="A3584:J3584"/>
    <mergeCell ref="C3595:E3595"/>
    <mergeCell ref="A3561:J3561"/>
    <mergeCell ref="C3578:E3578"/>
    <mergeCell ref="A3598:J3598"/>
    <mergeCell ref="C3609:E3609"/>
    <mergeCell ref="C3540:E3540"/>
    <mergeCell ref="A3503:J3503"/>
    <mergeCell ref="A3615:J3615"/>
    <mergeCell ref="C3624:E3624"/>
    <mergeCell ref="A3627:J3627"/>
    <mergeCell ref="A3546:J3546"/>
    <mergeCell ref="C3249:E3249"/>
    <mergeCell ref="A3482:J3482"/>
    <mergeCell ref="A3677:J3677"/>
    <mergeCell ref="A2884:J2884"/>
    <mergeCell ref="C2892:E2892"/>
    <mergeCell ref="A2863:J2863"/>
    <mergeCell ref="A2896:J2896"/>
    <mergeCell ref="C3557:E3557"/>
    <mergeCell ref="A3384:J3384"/>
    <mergeCell ref="C3398:E3398"/>
    <mergeCell ref="C3520:E3520"/>
    <mergeCell ref="A3435:J3435"/>
    <mergeCell ref="C3456:E3456"/>
    <mergeCell ref="A3462:J3462"/>
    <mergeCell ref="C3477:E3477"/>
    <mergeCell ref="C3274:E3274"/>
    <mergeCell ref="A3336:J3336"/>
    <mergeCell ref="A3096:J3096"/>
    <mergeCell ref="A3233:J3233"/>
    <mergeCell ref="A3405:J3405"/>
    <mergeCell ref="A3527:J3527"/>
    <mergeCell ref="C3426:E3426"/>
    <mergeCell ref="C3314:E3314"/>
    <mergeCell ref="A3318:J3318"/>
    <mergeCell ref="C3328:E3328"/>
    <mergeCell ref="C3497:E3497"/>
    <mergeCell ref="C3129:E3129"/>
    <mergeCell ref="C2933:E2933"/>
    <mergeCell ref="A3360:J3360"/>
    <mergeCell ref="C3374:E3374"/>
    <mergeCell ref="A3258:J3258"/>
    <mergeCell ref="C3194:E3194"/>
    <mergeCell ref="A3201:J3201"/>
    <mergeCell ref="A2999:J2999"/>
    <mergeCell ref="C3021:E3021"/>
    <mergeCell ref="A3027:J3027"/>
    <mergeCell ref="A2980:J2980"/>
    <mergeCell ref="C2993:E2993"/>
    <mergeCell ref="C3109:E3109"/>
    <mergeCell ref="C3040:E3040"/>
    <mergeCell ref="A3046:J3046"/>
    <mergeCell ref="C3068:E3068"/>
    <mergeCell ref="C3354:E3354"/>
    <mergeCell ref="A3280:J3280"/>
    <mergeCell ref="C3293:E3293"/>
    <mergeCell ref="A3298:J3298"/>
    <mergeCell ref="C3182:E3182"/>
    <mergeCell ref="C3164:E3164"/>
    <mergeCell ref="A3169:J3169"/>
    <mergeCell ref="A3186:J3186"/>
    <mergeCell ref="A3075:J3075"/>
    <mergeCell ref="A2221:J2221"/>
    <mergeCell ref="A2195:J2195"/>
    <mergeCell ref="C2190:E2190"/>
    <mergeCell ref="A2756:J2756"/>
    <mergeCell ref="A2620:J2620"/>
    <mergeCell ref="A2663:J2663"/>
    <mergeCell ref="C2681:E2681"/>
    <mergeCell ref="A2817:J2817"/>
    <mergeCell ref="A2771:J2771"/>
    <mergeCell ref="A2638:J2638"/>
    <mergeCell ref="A2473:J2473"/>
    <mergeCell ref="C2635:E2635"/>
    <mergeCell ref="C2617:E2617"/>
    <mergeCell ref="C2282:E2282"/>
    <mergeCell ref="A2452:J2452"/>
    <mergeCell ref="A2318:J2318"/>
    <mergeCell ref="C2449:E2449"/>
    <mergeCell ref="A2384:J2384"/>
    <mergeCell ref="C2660:E2660"/>
    <mergeCell ref="A2704:J2704"/>
    <mergeCell ref="C2216:E2216"/>
    <mergeCell ref="C2470:E2470"/>
    <mergeCell ref="A2408:J2408"/>
    <mergeCell ref="A2603:J2603"/>
    <mergeCell ref="A2176:J2176"/>
    <mergeCell ref="A2361:J2361"/>
    <mergeCell ref="A2339:J2339"/>
    <mergeCell ref="C2357:E2357"/>
    <mergeCell ref="A2565:J2565"/>
    <mergeCell ref="A2684:J2684"/>
    <mergeCell ref="C2314:E2314"/>
    <mergeCell ref="C2261:E2261"/>
    <mergeCell ref="C2336:E2336"/>
    <mergeCell ref="A2285:J2285"/>
    <mergeCell ref="A2519:J2519"/>
    <mergeCell ref="C2534:E2534"/>
    <mergeCell ref="C2600:E2600"/>
    <mergeCell ref="C2381:E2381"/>
    <mergeCell ref="C2405:E2405"/>
    <mergeCell ref="C2580:E2580"/>
    <mergeCell ref="A2537:J2537"/>
    <mergeCell ref="C2560:E2560"/>
    <mergeCell ref="A2494:J2494"/>
    <mergeCell ref="A2585:J2585"/>
    <mergeCell ref="C2516:E2516"/>
    <mergeCell ref="A2432:J2432"/>
    <mergeCell ref="C2491:E2491"/>
    <mergeCell ref="C2429:E2429"/>
    <mergeCell ref="A2252:J2252"/>
    <mergeCell ref="C2860:E2860"/>
    <mergeCell ref="A2796:J2796"/>
    <mergeCell ref="C2814:E2814"/>
    <mergeCell ref="A2834:J2834"/>
    <mergeCell ref="C2247:E2247"/>
    <mergeCell ref="A2266:J2266"/>
    <mergeCell ref="C2701:E2701"/>
    <mergeCell ref="C2733:E2733"/>
    <mergeCell ref="J2726:J2728"/>
    <mergeCell ref="C2768:E2768"/>
    <mergeCell ref="A2736:J2736"/>
    <mergeCell ref="C2753:E2753"/>
    <mergeCell ref="C2831:E2831"/>
    <mergeCell ref="C3088:E3088"/>
    <mergeCell ref="A2112:J2112"/>
    <mergeCell ref="C1978:E1978"/>
    <mergeCell ref="A2092:J2092"/>
    <mergeCell ref="C2049:E2049"/>
    <mergeCell ref="C2122:E2122"/>
    <mergeCell ref="C2066:E2066"/>
    <mergeCell ref="C2172:E2172"/>
    <mergeCell ref="A1981:J1981"/>
    <mergeCell ref="C1995:E1995"/>
    <mergeCell ref="C2108:E2108"/>
    <mergeCell ref="C2013:E2013"/>
    <mergeCell ref="C2033:E2033"/>
    <mergeCell ref="A2016:J2016"/>
    <mergeCell ref="A1998:J1998"/>
    <mergeCell ref="A2037:J2037"/>
    <mergeCell ref="A2070:J2070"/>
    <mergeCell ref="C2086:E2086"/>
    <mergeCell ref="A2125:J2125"/>
    <mergeCell ref="A2054:J2054"/>
    <mergeCell ref="A2160:J2160"/>
    <mergeCell ref="A2142:J2142"/>
    <mergeCell ref="C2156:E2156"/>
    <mergeCell ref="C2135:E2135"/>
    <mergeCell ref="A414:J414"/>
    <mergeCell ref="A245:J245"/>
    <mergeCell ref="A370:J370"/>
    <mergeCell ref="A345:J345"/>
    <mergeCell ref="A318:J318"/>
    <mergeCell ref="A288:J288"/>
    <mergeCell ref="A389:J389"/>
    <mergeCell ref="U3728:AB3728"/>
    <mergeCell ref="W3741:Y3741"/>
    <mergeCell ref="A3722:J3722"/>
    <mergeCell ref="C3735:E3735"/>
    <mergeCell ref="A3703:J3703"/>
    <mergeCell ref="C3716:E3716"/>
    <mergeCell ref="A3652:J3652"/>
    <mergeCell ref="C3671:E3671"/>
    <mergeCell ref="C2793:E2793"/>
    <mergeCell ref="C2881:E2881"/>
    <mergeCell ref="A2963:J2963"/>
    <mergeCell ref="C2976:E2976"/>
    <mergeCell ref="A2939:J2939"/>
    <mergeCell ref="C2961:E2961"/>
    <mergeCell ref="A3138:J3138"/>
    <mergeCell ref="C3146:E3146"/>
    <mergeCell ref="A3151:J3151"/>
    <mergeCell ref="A1587:J1587"/>
    <mergeCell ref="A1362:J1362"/>
    <mergeCell ref="A1302:J1302"/>
    <mergeCell ref="A1327:J1327"/>
    <mergeCell ref="A803:J803"/>
    <mergeCell ref="A1342:J1342"/>
    <mergeCell ref="A1285:J1285"/>
    <mergeCell ref="A1892:J1892"/>
    <mergeCell ref="A1:J1"/>
    <mergeCell ref="A63:J63"/>
    <mergeCell ref="A117:J117"/>
    <mergeCell ref="A168:J168"/>
    <mergeCell ref="A211:J211"/>
    <mergeCell ref="A865:J865"/>
    <mergeCell ref="A1159:J1159"/>
    <mergeCell ref="A1116:J1116"/>
    <mergeCell ref="A1270:J1270"/>
    <mergeCell ref="A1193:J1193"/>
    <mergeCell ref="A939:J939"/>
    <mergeCell ref="A1023:J1023"/>
    <mergeCell ref="A1223:J1223"/>
    <mergeCell ref="A1247:J1247"/>
    <mergeCell ref="A610:J610"/>
    <mergeCell ref="A578:J578"/>
    <mergeCell ref="A432:J432"/>
    <mergeCell ref="A500:J500"/>
    <mergeCell ref="A646:J646"/>
    <mergeCell ref="A480:J480"/>
    <mergeCell ref="A453:J453"/>
    <mergeCell ref="A548:J548"/>
    <mergeCell ref="A563:J563"/>
    <mergeCell ref="A522:J522"/>
    <mergeCell ref="A1962:J1962"/>
    <mergeCell ref="C1944:D1944"/>
    <mergeCell ref="A1828:J1828"/>
    <mergeCell ref="A708:J708"/>
    <mergeCell ref="A1377:J1377"/>
    <mergeCell ref="A1409:J1409"/>
    <mergeCell ref="A1395:J1395"/>
    <mergeCell ref="A1564:J1564"/>
    <mergeCell ref="A1502:J1502"/>
    <mergeCell ref="A1478:J1478"/>
    <mergeCell ref="A1548:J1548"/>
    <mergeCell ref="A1521:J1521"/>
    <mergeCell ref="A1535:J1535"/>
    <mergeCell ref="A1437:J1437"/>
    <mergeCell ref="A1455:J1455"/>
    <mergeCell ref="A1726:J1726"/>
    <mergeCell ref="C1959:E1959"/>
    <mergeCell ref="A1777:J1777"/>
    <mergeCell ref="A1812:J1812"/>
    <mergeCell ref="A1948:J1948"/>
    <mergeCell ref="C1958:D1958"/>
    <mergeCell ref="A1908:J1908"/>
    <mergeCell ref="A1876:J1876"/>
    <mergeCell ref="A1608:J1608"/>
    <mergeCell ref="A1706:J1706"/>
    <mergeCell ref="A1737:J1737"/>
    <mergeCell ref="A1797:J1797"/>
    <mergeCell ref="A1625:J1625"/>
    <mergeCell ref="A1643:J1643"/>
    <mergeCell ref="A1847:J1847"/>
    <mergeCell ref="A1860:J1860"/>
    <mergeCell ref="A1684:J1684"/>
    <mergeCell ref="A1667:J1667"/>
    <mergeCell ref="A1759:J1759"/>
    <mergeCell ref="C1945:E1945"/>
    <mergeCell ref="A1925:J1925"/>
    <mergeCell ref="C4401:E4401"/>
    <mergeCell ref="A4151:J4151"/>
    <mergeCell ref="C4168:E4168"/>
    <mergeCell ref="C3956:E3956"/>
    <mergeCell ref="A4001:J4001"/>
    <mergeCell ref="A4136:J4136"/>
    <mergeCell ref="C4147:E4147"/>
    <mergeCell ref="A4109:J4109"/>
    <mergeCell ref="C4131:E4131"/>
    <mergeCell ref="A4081:J4081"/>
    <mergeCell ref="C4102:E4102"/>
    <mergeCell ref="A4021:J4021"/>
    <mergeCell ref="C4040:E4040"/>
    <mergeCell ref="A4044:J4044"/>
    <mergeCell ref="C4059:E4059"/>
    <mergeCell ref="A4065:J4065"/>
    <mergeCell ref="C4076:E4076"/>
    <mergeCell ref="C4016:E4016"/>
    <mergeCell ref="A3980:J3980"/>
    <mergeCell ref="C3995:E3995"/>
    <mergeCell ref="A3960:J3960"/>
    <mergeCell ref="C3975:E3975"/>
    <mergeCell ref="A4719:J4719"/>
    <mergeCell ref="A4211:J4211"/>
    <mergeCell ref="C4234:E4234"/>
    <mergeCell ref="A4404:J4404"/>
    <mergeCell ref="C4421:E4421"/>
    <mergeCell ref="A4172:J4172"/>
    <mergeCell ref="C4183:E4183"/>
    <mergeCell ref="A4186:J4186"/>
    <mergeCell ref="C4208:E4208"/>
    <mergeCell ref="A4261:J4261"/>
    <mergeCell ref="C4281:E4281"/>
    <mergeCell ref="A4364:J4364"/>
    <mergeCell ref="C4384:E4384"/>
    <mergeCell ref="A4350:J4350"/>
    <mergeCell ref="C4361:E4361"/>
    <mergeCell ref="A4312:J4312"/>
    <mergeCell ref="C4324:E4324"/>
    <mergeCell ref="A4328:J4328"/>
    <mergeCell ref="C4347:E4347"/>
    <mergeCell ref="A4239:J4239"/>
    <mergeCell ref="C4255:E4255"/>
    <mergeCell ref="A4287:J4287"/>
    <mergeCell ref="C4309:E4309"/>
    <mergeCell ref="A4388:J4388"/>
    <mergeCell ref="A4696:J4696"/>
    <mergeCell ref="C4712:E4712"/>
    <mergeCell ref="A4553:J4553"/>
    <mergeCell ref="C4573:E4573"/>
    <mergeCell ref="A4478:J4478"/>
    <mergeCell ref="C4496:E4496"/>
    <mergeCell ref="A4499:J4499"/>
    <mergeCell ref="C4521:E4521"/>
    <mergeCell ref="C4640:E4640"/>
    <mergeCell ref="A4578:J4578"/>
    <mergeCell ref="C4609:E4609"/>
    <mergeCell ref="A4526:J4526"/>
    <mergeCell ref="C4549:E4549"/>
    <mergeCell ref="A4424:J4424"/>
    <mergeCell ref="C4450:E4450"/>
    <mergeCell ref="A4615:J4615"/>
    <mergeCell ref="A4650:J4650"/>
    <mergeCell ref="A4453:J4453"/>
    <mergeCell ref="C4474:E4474"/>
    <mergeCell ref="C4670:E4670"/>
    <mergeCell ref="A4675:J4675"/>
    <mergeCell ref="C4689:E4689"/>
    <mergeCell ref="C4866:E4866"/>
    <mergeCell ref="A4870:J4870"/>
    <mergeCell ref="C4885:E4885"/>
    <mergeCell ref="A4747:J4747"/>
    <mergeCell ref="C4757:E4757"/>
    <mergeCell ref="A4819:J4819"/>
    <mergeCell ref="C4840:E4840"/>
    <mergeCell ref="A4845:J4845"/>
    <mergeCell ref="C4739:E4739"/>
    <mergeCell ref="A4793:J4793"/>
    <mergeCell ref="C4814:E4814"/>
    <mergeCell ref="A4762:J4762"/>
    <mergeCell ref="C4789:E4789"/>
    <mergeCell ref="A4945:J4945"/>
    <mergeCell ref="C4975:E4975"/>
    <mergeCell ref="A4920:J4920"/>
    <mergeCell ref="C4940:E4940"/>
    <mergeCell ref="A5037:J5037"/>
    <mergeCell ref="C5060:E5060"/>
    <mergeCell ref="A5065:J5065"/>
    <mergeCell ref="A4889:J4889"/>
    <mergeCell ref="C4916:E4916"/>
    <mergeCell ref="C5237:E5237"/>
    <mergeCell ref="A5241:J5241"/>
    <mergeCell ref="A5084:J5084"/>
    <mergeCell ref="C5107:E5107"/>
    <mergeCell ref="A5009:J5009"/>
    <mergeCell ref="C5033:E5033"/>
    <mergeCell ref="C5079:E5079"/>
    <mergeCell ref="A4979:J4979"/>
    <mergeCell ref="C5003:E5003"/>
    <mergeCell ref="A5113:J5113"/>
    <mergeCell ref="C5130:E5130"/>
    <mergeCell ref="A5133:J5133"/>
    <mergeCell ref="C5156:E5156"/>
    <mergeCell ref="A5159:J5159"/>
    <mergeCell ref="C5182:E5182"/>
    <mergeCell ref="A5188:J5188"/>
    <mergeCell ref="C5211:E5211"/>
    <mergeCell ref="A5218:J5218"/>
    <mergeCell ref="C5254:E5254"/>
    <mergeCell ref="A5312:J5312"/>
    <mergeCell ref="C5336:E5336"/>
    <mergeCell ref="A5368:J5368"/>
    <mergeCell ref="A5285:J5285"/>
    <mergeCell ref="C5307:E5307"/>
    <mergeCell ref="A5341:J5341"/>
    <mergeCell ref="C5363:E5363"/>
    <mergeCell ref="A5258:J5258"/>
    <mergeCell ref="C5278:E5278"/>
    <mergeCell ref="A5581:J5581"/>
    <mergeCell ref="C5594:E5594"/>
    <mergeCell ref="A5853:J5853"/>
    <mergeCell ref="A5729:J5729"/>
    <mergeCell ref="A5781:J5781"/>
    <mergeCell ref="A5628:J5628"/>
    <mergeCell ref="C5657:E5657"/>
    <mergeCell ref="A5808:J5808"/>
    <mergeCell ref="A5692:J5692"/>
    <mergeCell ref="A5662:J5662"/>
    <mergeCell ref="C5687:E5687"/>
    <mergeCell ref="C5390:E5390"/>
    <mergeCell ref="A5395:J5395"/>
    <mergeCell ref="C5417:E5417"/>
    <mergeCell ref="A5421:J5421"/>
    <mergeCell ref="C5437:E5437"/>
    <mergeCell ref="C5578:E5578"/>
    <mergeCell ref="A5559:J5559"/>
    <mergeCell ref="C5522:E5522"/>
    <mergeCell ref="C5555:E5555"/>
    <mergeCell ref="C5494:E5494"/>
    <mergeCell ref="C5468:E5468"/>
    <mergeCell ref="A6487:J6487"/>
    <mergeCell ref="A6086:J6086"/>
    <mergeCell ref="A6317:J6317"/>
    <mergeCell ref="A6238:J6238"/>
    <mergeCell ref="A6115:J6115"/>
    <mergeCell ref="A6020:J6020"/>
    <mergeCell ref="A6051:J6051"/>
    <mergeCell ref="A5914:J5914"/>
    <mergeCell ref="A5881:J5881"/>
    <mergeCell ref="A6553:J6553"/>
    <mergeCell ref="A6584:J6584"/>
    <mergeCell ref="A6946:J6946"/>
    <mergeCell ref="A7018:J7018"/>
    <mergeCell ref="A7046:J7046"/>
    <mergeCell ref="A7075:J7075"/>
    <mergeCell ref="A6866:J6866"/>
    <mergeCell ref="A6518:J6518"/>
    <mergeCell ref="A5598:J5598"/>
    <mergeCell ref="C5623:E5623"/>
    <mergeCell ref="A6395:J6395"/>
    <mergeCell ref="A6427:J6427"/>
    <mergeCell ref="A6462:J6462"/>
    <mergeCell ref="A6747:J6747"/>
    <mergeCell ref="A6776:J6776"/>
    <mergeCell ref="A6356:J6356"/>
    <mergeCell ref="A6277:J6277"/>
    <mergeCell ref="A6630:J6630"/>
    <mergeCell ref="A5947:J5947"/>
    <mergeCell ref="A5970:J5970"/>
    <mergeCell ref="A6000:J6000"/>
    <mergeCell ref="A6151:J6151"/>
    <mergeCell ref="A6181:J6181"/>
    <mergeCell ref="A6216:J6216"/>
    <mergeCell ref="A6981:J6981"/>
    <mergeCell ref="A6910:J6910"/>
    <mergeCell ref="A7411:J7411"/>
    <mergeCell ref="A6790:J6790"/>
    <mergeCell ref="A6816:J6816"/>
    <mergeCell ref="A6847:J6847"/>
    <mergeCell ref="A7211:J7211"/>
    <mergeCell ref="A6712:J6712"/>
    <mergeCell ref="A6648:J6648"/>
    <mergeCell ref="A7136:J7136"/>
    <mergeCell ref="A7695:J7695"/>
    <mergeCell ref="A7472:J7472"/>
    <mergeCell ref="A7444:J7444"/>
    <mergeCell ref="A7366:J7366"/>
    <mergeCell ref="A7258:J7258"/>
    <mergeCell ref="A7302:J7302"/>
    <mergeCell ref="A7335:J7335"/>
    <mergeCell ref="A7170:J7170"/>
    <mergeCell ref="A7104:J7104"/>
    <mergeCell ref="A7671:J7671"/>
    <mergeCell ref="A7633:J7633"/>
    <mergeCell ref="A7599:J7599"/>
    <mergeCell ref="A7507:J7507"/>
    <mergeCell ref="A7544:J7544"/>
    <mergeCell ref="A7569:J7569"/>
  </mergeCells>
  <pageMargins left="0" right="0" top="0.74803149606299213" bottom="0.74803149606299213" header="0.31496062992125984" footer="0.31496062992125984"/>
  <pageSetup paperSize="9" scale="7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2339"/>
  <sheetViews>
    <sheetView topLeftCell="A2317" workbookViewId="0">
      <selection activeCell="A2325" sqref="A2325:J2339"/>
    </sheetView>
  </sheetViews>
  <sheetFormatPr defaultColWidth="16.85546875" defaultRowHeight="15" x14ac:dyDescent="0.25"/>
  <cols>
    <col min="1" max="1" width="28" customWidth="1"/>
    <col min="2" max="2" width="9.42578125" bestFit="1" customWidth="1"/>
    <col min="5" max="5" width="9.140625" customWidth="1"/>
    <col min="6" max="6" width="18" customWidth="1"/>
    <col min="7" max="7" width="20.85546875" customWidth="1"/>
    <col min="8" max="8" width="17.85546875" bestFit="1" customWidth="1"/>
    <col min="9" max="9" width="23.7109375" customWidth="1"/>
    <col min="10" max="10" width="50" style="352" customWidth="1"/>
  </cols>
  <sheetData>
    <row r="5" spans="1:10" x14ac:dyDescent="0.25">
      <c r="A5" s="2204" t="s">
        <v>2773</v>
      </c>
      <c r="B5" s="2204"/>
      <c r="C5" s="2204"/>
      <c r="D5" s="2204"/>
      <c r="E5" s="2204"/>
      <c r="F5" s="2204"/>
      <c r="G5" s="2204"/>
      <c r="H5" s="2204"/>
      <c r="I5" s="2204"/>
      <c r="J5" s="2204"/>
    </row>
    <row r="6" spans="1:10" x14ac:dyDescent="0.25">
      <c r="A6" s="198" t="s">
        <v>14</v>
      </c>
      <c r="B6" s="198" t="s">
        <v>5</v>
      </c>
      <c r="C6" s="198" t="s">
        <v>10</v>
      </c>
      <c r="D6" s="198" t="s">
        <v>11</v>
      </c>
      <c r="E6" s="198" t="s">
        <v>753</v>
      </c>
      <c r="F6" s="198" t="s">
        <v>27</v>
      </c>
      <c r="G6" s="198" t="s">
        <v>2013</v>
      </c>
      <c r="H6" s="198" t="s">
        <v>2776</v>
      </c>
      <c r="I6" s="198" t="s">
        <v>2777</v>
      </c>
      <c r="J6" s="607" t="s">
        <v>32</v>
      </c>
    </row>
    <row r="7" spans="1:10" x14ac:dyDescent="0.25">
      <c r="A7" s="1" t="s">
        <v>1618</v>
      </c>
      <c r="B7" s="28">
        <v>1</v>
      </c>
      <c r="C7" s="106"/>
      <c r="D7" s="106">
        <v>15000</v>
      </c>
      <c r="E7" s="106"/>
      <c r="F7" s="106"/>
      <c r="G7" s="519"/>
      <c r="H7" s="519"/>
      <c r="I7" s="519" t="s">
        <v>109</v>
      </c>
      <c r="J7" s="607" t="s">
        <v>2382</v>
      </c>
    </row>
    <row r="8" spans="1:10" x14ac:dyDescent="0.25">
      <c r="A8" s="1" t="s">
        <v>1783</v>
      </c>
      <c r="B8" s="28">
        <v>2</v>
      </c>
      <c r="C8" s="106"/>
      <c r="D8" s="106">
        <v>98000</v>
      </c>
      <c r="E8" s="106"/>
      <c r="F8" s="106"/>
      <c r="G8" s="519"/>
      <c r="H8" s="519"/>
      <c r="I8" s="519"/>
      <c r="J8" s="607" t="s">
        <v>2094</v>
      </c>
    </row>
    <row r="9" spans="1:10" x14ac:dyDescent="0.25">
      <c r="A9" s="1" t="s">
        <v>1784</v>
      </c>
      <c r="B9" s="28">
        <v>2</v>
      </c>
      <c r="C9" s="106"/>
      <c r="D9" s="106">
        <v>42000</v>
      </c>
      <c r="E9" s="106"/>
      <c r="F9" s="106"/>
      <c r="G9" s="519"/>
      <c r="H9" s="519"/>
      <c r="I9" s="519"/>
      <c r="J9" s="607" t="s">
        <v>2094</v>
      </c>
    </row>
    <row r="10" spans="1:10" x14ac:dyDescent="0.25">
      <c r="A10" s="1" t="s">
        <v>1618</v>
      </c>
      <c r="B10" s="28">
        <v>1</v>
      </c>
      <c r="C10" s="106"/>
      <c r="D10" s="106">
        <v>15000</v>
      </c>
      <c r="E10" s="106"/>
      <c r="F10" s="106"/>
      <c r="G10" s="519"/>
      <c r="H10" s="519"/>
      <c r="I10" s="519"/>
      <c r="J10" s="607" t="s">
        <v>1157</v>
      </c>
    </row>
    <row r="11" spans="1:10" x14ac:dyDescent="0.25">
      <c r="A11" s="1" t="s">
        <v>1139</v>
      </c>
      <c r="B11" s="8">
        <v>2</v>
      </c>
      <c r="C11" s="106"/>
      <c r="D11" s="106">
        <v>76000</v>
      </c>
      <c r="F11" s="167"/>
      <c r="G11" s="519"/>
      <c r="H11" s="519"/>
      <c r="I11" s="519"/>
      <c r="J11" s="607" t="s">
        <v>2094</v>
      </c>
    </row>
    <row r="12" spans="1:10" x14ac:dyDescent="0.25">
      <c r="A12" s="1" t="s">
        <v>1504</v>
      </c>
      <c r="B12" s="28">
        <v>1</v>
      </c>
      <c r="C12" s="106">
        <v>19000</v>
      </c>
      <c r="D12" s="106"/>
      <c r="E12" s="106">
        <v>1</v>
      </c>
      <c r="F12" s="106">
        <v>6000</v>
      </c>
      <c r="G12" s="519">
        <v>100</v>
      </c>
      <c r="H12" s="519"/>
      <c r="I12" s="519"/>
      <c r="J12" s="607"/>
    </row>
    <row r="13" spans="1:10" x14ac:dyDescent="0.25">
      <c r="A13" s="1" t="s">
        <v>2774</v>
      </c>
      <c r="B13" s="28">
        <v>1</v>
      </c>
      <c r="C13" s="106">
        <v>15000</v>
      </c>
      <c r="D13" s="106"/>
      <c r="E13" s="106">
        <v>1</v>
      </c>
      <c r="F13" s="106">
        <v>5000</v>
      </c>
      <c r="G13" s="519">
        <v>70</v>
      </c>
      <c r="H13" s="519"/>
      <c r="I13" s="519"/>
      <c r="J13" s="607"/>
    </row>
    <row r="14" spans="1:10" x14ac:dyDescent="0.25">
      <c r="A14" s="1" t="s">
        <v>1932</v>
      </c>
      <c r="B14" s="28">
        <v>1</v>
      </c>
      <c r="C14" s="106"/>
      <c r="D14" s="106">
        <v>16000</v>
      </c>
      <c r="E14" s="106">
        <v>1</v>
      </c>
      <c r="F14" s="106">
        <v>4000</v>
      </c>
      <c r="G14" s="519">
        <v>60</v>
      </c>
      <c r="H14" s="519"/>
      <c r="I14" s="519"/>
      <c r="J14" s="607" t="s">
        <v>767</v>
      </c>
    </row>
    <row r="15" spans="1:10" x14ac:dyDescent="0.25">
      <c r="A15" s="1" t="s">
        <v>1541</v>
      </c>
      <c r="B15" s="28">
        <v>2</v>
      </c>
      <c r="C15" s="106">
        <v>86000</v>
      </c>
      <c r="D15" s="106"/>
      <c r="E15" s="106">
        <v>2</v>
      </c>
      <c r="F15" s="106">
        <v>30000</v>
      </c>
      <c r="G15" s="519" t="s">
        <v>2775</v>
      </c>
      <c r="H15" s="519"/>
      <c r="I15" s="519"/>
      <c r="J15" s="607"/>
    </row>
    <row r="16" spans="1:10" x14ac:dyDescent="0.25">
      <c r="A16" s="1" t="s">
        <v>1123</v>
      </c>
      <c r="B16" s="28">
        <v>1</v>
      </c>
      <c r="C16" s="106">
        <v>12000</v>
      </c>
      <c r="D16" s="106"/>
      <c r="E16" s="106">
        <v>1</v>
      </c>
      <c r="F16" s="106">
        <v>4000</v>
      </c>
      <c r="G16" s="519"/>
      <c r="H16" s="519"/>
      <c r="I16" s="519"/>
      <c r="J16" s="607" t="s">
        <v>2378</v>
      </c>
    </row>
    <row r="17" spans="1:10" x14ac:dyDescent="0.25">
      <c r="A17" s="1" t="s">
        <v>1445</v>
      </c>
      <c r="B17" s="28">
        <v>1</v>
      </c>
      <c r="C17" s="106">
        <v>15500</v>
      </c>
      <c r="D17" s="106"/>
      <c r="E17" s="106"/>
      <c r="F17" s="106"/>
      <c r="G17" s="519"/>
      <c r="H17" s="519"/>
      <c r="I17" s="519"/>
      <c r="J17" s="607" t="s">
        <v>2378</v>
      </c>
    </row>
    <row r="18" spans="1:10" x14ac:dyDescent="0.25">
      <c r="A18" s="1" t="s">
        <v>1097</v>
      </c>
      <c r="B18" s="28">
        <v>1</v>
      </c>
      <c r="C18" s="106">
        <v>9800</v>
      </c>
      <c r="D18" s="167"/>
      <c r="E18" s="106">
        <v>1</v>
      </c>
      <c r="F18" s="106">
        <v>4000</v>
      </c>
      <c r="G18" s="519">
        <v>60</v>
      </c>
      <c r="H18" s="519"/>
      <c r="I18" s="519"/>
      <c r="J18" s="607"/>
    </row>
    <row r="19" spans="1:10" x14ac:dyDescent="0.25">
      <c r="A19" s="1" t="s">
        <v>2721</v>
      </c>
      <c r="B19" s="28">
        <v>1</v>
      </c>
      <c r="C19" s="106"/>
      <c r="D19" s="106">
        <v>26500</v>
      </c>
      <c r="E19" s="106"/>
      <c r="F19" s="106"/>
      <c r="G19" s="519"/>
      <c r="H19" s="519"/>
      <c r="I19" s="519"/>
      <c r="J19" s="607" t="s">
        <v>1157</v>
      </c>
    </row>
    <row r="20" spans="1:10" x14ac:dyDescent="0.25">
      <c r="A20" s="1" t="s">
        <v>1683</v>
      </c>
      <c r="B20" s="28">
        <v>1</v>
      </c>
      <c r="C20" s="106">
        <v>19000</v>
      </c>
      <c r="D20" s="106"/>
      <c r="E20" s="106">
        <v>1</v>
      </c>
      <c r="F20" s="106">
        <v>6000</v>
      </c>
      <c r="G20" s="519">
        <v>100</v>
      </c>
      <c r="H20" s="519"/>
      <c r="I20" s="519"/>
      <c r="J20" s="607"/>
    </row>
    <row r="21" spans="1:10" x14ac:dyDescent="0.25">
      <c r="A21" s="1" t="s">
        <v>1200</v>
      </c>
      <c r="B21" s="28">
        <v>1</v>
      </c>
      <c r="C21" s="106"/>
      <c r="D21" s="106">
        <v>15000</v>
      </c>
      <c r="E21" s="106"/>
      <c r="F21" s="106"/>
      <c r="G21" s="519"/>
      <c r="H21" s="519"/>
      <c r="I21" s="519"/>
      <c r="J21" s="607" t="s">
        <v>1157</v>
      </c>
    </row>
    <row r="22" spans="1:10" x14ac:dyDescent="0.25">
      <c r="A22" s="1" t="s">
        <v>1200</v>
      </c>
      <c r="B22" s="28">
        <v>1</v>
      </c>
      <c r="C22" s="106"/>
      <c r="D22" s="106">
        <v>11000</v>
      </c>
      <c r="E22" s="106">
        <v>1</v>
      </c>
      <c r="F22" s="106">
        <v>4000</v>
      </c>
      <c r="G22" s="519">
        <v>60</v>
      </c>
      <c r="H22" s="519"/>
      <c r="I22" s="519"/>
      <c r="J22" s="607" t="s">
        <v>1157</v>
      </c>
    </row>
    <row r="23" spans="1:10" x14ac:dyDescent="0.25">
      <c r="A23" s="1"/>
      <c r="B23" s="28"/>
      <c r="C23" s="106"/>
      <c r="D23" s="106"/>
      <c r="E23" s="106"/>
      <c r="F23" s="106"/>
      <c r="G23" s="519"/>
      <c r="H23" s="519"/>
      <c r="I23" s="519"/>
      <c r="J23" s="607"/>
    </row>
    <row r="24" spans="1:10" x14ac:dyDescent="0.25">
      <c r="A24" s="1"/>
      <c r="B24" s="28"/>
      <c r="C24" s="106"/>
      <c r="D24" s="106"/>
      <c r="E24" s="106"/>
      <c r="F24" s="106"/>
      <c r="G24" s="519"/>
      <c r="H24" s="519"/>
      <c r="I24" s="519"/>
      <c r="J24" s="607"/>
    </row>
    <row r="25" spans="1:10" x14ac:dyDescent="0.25">
      <c r="A25" s="1"/>
      <c r="B25" s="28"/>
      <c r="C25" s="106"/>
      <c r="D25" s="106"/>
      <c r="E25" s="106"/>
      <c r="F25" s="106"/>
      <c r="G25" s="519"/>
      <c r="H25" s="519"/>
      <c r="I25" s="519"/>
      <c r="J25" s="607" t="s">
        <v>2382</v>
      </c>
    </row>
    <row r="26" spans="1:10" x14ac:dyDescent="0.25">
      <c r="A26" s="599" t="s">
        <v>2717</v>
      </c>
      <c r="B26" s="213">
        <v>20</v>
      </c>
      <c r="C26" s="213">
        <v>176300</v>
      </c>
      <c r="D26" s="213">
        <v>314500</v>
      </c>
      <c r="E26" s="180">
        <v>9</v>
      </c>
      <c r="F26" s="180">
        <v>63000</v>
      </c>
      <c r="G26" s="1"/>
      <c r="H26" s="180"/>
      <c r="I26" s="1"/>
      <c r="J26" s="608">
        <v>4900</v>
      </c>
    </row>
    <row r="27" spans="1:10" x14ac:dyDescent="0.25">
      <c r="B27" s="493"/>
      <c r="C27" s="493"/>
    </row>
    <row r="28" spans="1:10" x14ac:dyDescent="0.25">
      <c r="G28" s="597" t="s">
        <v>2633</v>
      </c>
      <c r="H28" s="597"/>
      <c r="I28" s="597"/>
    </row>
    <row r="33" spans="1:10" x14ac:dyDescent="0.25">
      <c r="A33" s="2204" t="s">
        <v>2778</v>
      </c>
      <c r="B33" s="2204"/>
      <c r="C33" s="2204"/>
      <c r="D33" s="2204"/>
      <c r="E33" s="2204"/>
      <c r="F33" s="2204"/>
      <c r="G33" s="2204"/>
      <c r="H33" s="2204"/>
      <c r="I33" s="2204"/>
      <c r="J33" s="2204"/>
    </row>
    <row r="34" spans="1:10" x14ac:dyDescent="0.25">
      <c r="A34" s="198" t="s">
        <v>14</v>
      </c>
      <c r="B34" s="198" t="s">
        <v>5</v>
      </c>
      <c r="C34" s="198" t="s">
        <v>10</v>
      </c>
      <c r="D34" s="198" t="s">
        <v>11</v>
      </c>
      <c r="E34" s="198" t="s">
        <v>753</v>
      </c>
      <c r="F34" s="198" t="s">
        <v>27</v>
      </c>
      <c r="G34" s="198" t="s">
        <v>2013</v>
      </c>
      <c r="H34" s="198" t="s">
        <v>2776</v>
      </c>
      <c r="I34" s="198" t="s">
        <v>2777</v>
      </c>
      <c r="J34" s="607" t="s">
        <v>32</v>
      </c>
    </row>
    <row r="35" spans="1:10" x14ac:dyDescent="0.25">
      <c r="A35" s="1" t="s">
        <v>2779</v>
      </c>
      <c r="B35" s="28">
        <v>1</v>
      </c>
      <c r="C35" s="106">
        <v>4500</v>
      </c>
      <c r="D35" s="106"/>
      <c r="E35" s="106"/>
      <c r="F35" s="106"/>
      <c r="G35" s="519"/>
      <c r="H35" s="519"/>
      <c r="I35" s="519"/>
      <c r="J35" s="607" t="s">
        <v>2801</v>
      </c>
    </row>
    <row r="36" spans="1:10" x14ac:dyDescent="0.25">
      <c r="A36" s="1" t="s">
        <v>114</v>
      </c>
      <c r="B36" s="28">
        <v>1</v>
      </c>
      <c r="C36" s="106">
        <v>3000</v>
      </c>
      <c r="D36" s="106"/>
      <c r="E36" s="106"/>
      <c r="F36" s="106"/>
      <c r="G36" s="519"/>
      <c r="H36" s="519"/>
      <c r="I36" s="519"/>
      <c r="J36" s="607" t="s">
        <v>2780</v>
      </c>
    </row>
    <row r="37" spans="1:10" x14ac:dyDescent="0.25">
      <c r="A37" s="1" t="s">
        <v>2781</v>
      </c>
      <c r="B37" s="28">
        <v>1</v>
      </c>
      <c r="C37" s="106">
        <v>21500</v>
      </c>
      <c r="D37" s="106"/>
      <c r="E37" s="106"/>
      <c r="F37" s="106"/>
      <c r="G37" s="519"/>
      <c r="H37" s="519">
        <v>1</v>
      </c>
      <c r="I37" s="519">
        <v>100</v>
      </c>
      <c r="J37" s="51">
        <v>6000</v>
      </c>
    </row>
    <row r="38" spans="1:10" x14ac:dyDescent="0.25">
      <c r="A38" s="1" t="s">
        <v>2782</v>
      </c>
      <c r="B38" s="28">
        <v>1</v>
      </c>
      <c r="C38" s="106">
        <v>28500</v>
      </c>
      <c r="D38" s="106"/>
      <c r="E38" s="106"/>
      <c r="F38" s="106"/>
      <c r="G38" s="519"/>
      <c r="H38" s="519">
        <v>1</v>
      </c>
      <c r="I38" s="519">
        <v>70</v>
      </c>
      <c r="J38" s="51">
        <v>5000</v>
      </c>
    </row>
    <row r="39" spans="1:10" x14ac:dyDescent="0.25">
      <c r="A39" s="1" t="s">
        <v>2783</v>
      </c>
      <c r="B39" s="8">
        <v>1</v>
      </c>
      <c r="C39" s="106">
        <v>28500</v>
      </c>
      <c r="D39" s="106"/>
      <c r="F39" s="167"/>
      <c r="G39" s="519"/>
      <c r="H39" s="519">
        <v>1</v>
      </c>
      <c r="I39" s="519">
        <v>60</v>
      </c>
      <c r="J39" s="51">
        <v>4000</v>
      </c>
    </row>
    <row r="40" spans="1:10" x14ac:dyDescent="0.25">
      <c r="A40" s="1" t="s">
        <v>2784</v>
      </c>
      <c r="B40" s="28">
        <v>1</v>
      </c>
      <c r="C40" s="106">
        <v>12500</v>
      </c>
      <c r="D40" s="106"/>
      <c r="E40" s="106">
        <v>1</v>
      </c>
      <c r="F40" s="106">
        <v>3000</v>
      </c>
      <c r="G40" s="519">
        <v>45</v>
      </c>
      <c r="H40" s="519">
        <v>2</v>
      </c>
      <c r="I40" s="519">
        <v>190</v>
      </c>
      <c r="J40" s="51">
        <v>26000</v>
      </c>
    </row>
    <row r="41" spans="1:10" x14ac:dyDescent="0.25">
      <c r="A41" s="1" t="s">
        <v>114</v>
      </c>
      <c r="B41" s="28">
        <v>1</v>
      </c>
      <c r="C41" s="106"/>
      <c r="D41" s="106">
        <v>18000</v>
      </c>
      <c r="E41" s="106">
        <v>1</v>
      </c>
      <c r="F41" s="106">
        <v>5000</v>
      </c>
      <c r="G41" s="519">
        <v>70</v>
      </c>
      <c r="H41" s="519"/>
      <c r="I41" s="519"/>
      <c r="J41" s="51" t="s">
        <v>1822</v>
      </c>
    </row>
    <row r="42" spans="1:10" x14ac:dyDescent="0.25">
      <c r="A42" s="1" t="s">
        <v>2785</v>
      </c>
      <c r="B42" s="28">
        <v>1</v>
      </c>
      <c r="C42" s="106">
        <v>10000</v>
      </c>
      <c r="D42" s="106"/>
      <c r="E42" s="106">
        <v>1</v>
      </c>
      <c r="F42" s="106">
        <v>6000</v>
      </c>
      <c r="G42" s="519">
        <v>100</v>
      </c>
      <c r="H42" s="519"/>
      <c r="I42" s="519"/>
      <c r="J42" s="51"/>
    </row>
    <row r="43" spans="1:10" x14ac:dyDescent="0.25">
      <c r="A43" s="1" t="s">
        <v>1268</v>
      </c>
      <c r="B43" s="28">
        <v>1</v>
      </c>
      <c r="C43" s="106">
        <v>22000</v>
      </c>
      <c r="D43" s="106"/>
      <c r="E43" s="106">
        <v>1</v>
      </c>
      <c r="F43" s="106">
        <v>5000</v>
      </c>
      <c r="G43" s="519">
        <v>75</v>
      </c>
      <c r="H43" s="519"/>
      <c r="I43" s="519" t="s">
        <v>633</v>
      </c>
      <c r="J43" s="51">
        <v>4900</v>
      </c>
    </row>
    <row r="44" spans="1:10" x14ac:dyDescent="0.25">
      <c r="A44" s="1" t="s">
        <v>2601</v>
      </c>
      <c r="B44" s="28">
        <v>1</v>
      </c>
      <c r="C44" s="106">
        <v>32000</v>
      </c>
      <c r="D44" s="106"/>
      <c r="E44" s="106"/>
      <c r="F44" s="106"/>
      <c r="G44" s="519"/>
      <c r="H44" s="519"/>
      <c r="I44" s="519"/>
      <c r="J44" s="51"/>
    </row>
    <row r="45" spans="1:10" x14ac:dyDescent="0.25">
      <c r="A45" s="1" t="s">
        <v>1996</v>
      </c>
      <c r="B45" s="28">
        <v>1</v>
      </c>
      <c r="C45" s="106"/>
      <c r="D45" s="106">
        <v>25000</v>
      </c>
      <c r="E45" s="106"/>
      <c r="F45" s="106"/>
      <c r="G45" s="519"/>
      <c r="H45" s="519"/>
      <c r="I45" s="519"/>
      <c r="J45" s="51" t="s">
        <v>2786</v>
      </c>
    </row>
    <row r="46" spans="1:10" x14ac:dyDescent="0.25">
      <c r="A46" s="1" t="s">
        <v>2787</v>
      </c>
      <c r="B46" s="28">
        <v>1</v>
      </c>
      <c r="C46" s="106">
        <v>18000</v>
      </c>
      <c r="D46" s="167"/>
      <c r="E46" s="106">
        <v>1</v>
      </c>
      <c r="F46" s="106">
        <v>3000</v>
      </c>
      <c r="G46" s="519">
        <v>45</v>
      </c>
      <c r="H46" s="519"/>
      <c r="I46" s="519"/>
      <c r="J46" s="51"/>
    </row>
    <row r="47" spans="1:10" x14ac:dyDescent="0.25">
      <c r="A47" s="1" t="s">
        <v>2788</v>
      </c>
      <c r="B47" s="28">
        <v>1</v>
      </c>
      <c r="C47" s="106">
        <v>14000</v>
      </c>
      <c r="D47" s="106"/>
      <c r="E47" s="106">
        <v>1</v>
      </c>
      <c r="F47" s="106">
        <v>4000</v>
      </c>
      <c r="G47" s="519">
        <v>60</v>
      </c>
      <c r="H47" s="519"/>
      <c r="I47" s="519"/>
      <c r="J47" s="51" t="s">
        <v>2789</v>
      </c>
    </row>
    <row r="48" spans="1:10" x14ac:dyDescent="0.25">
      <c r="A48" s="1" t="s">
        <v>2043</v>
      </c>
      <c r="B48" s="28">
        <v>1</v>
      </c>
      <c r="C48" s="106"/>
      <c r="D48" s="106">
        <v>12900</v>
      </c>
      <c r="E48" s="106">
        <v>1</v>
      </c>
      <c r="F48" s="106">
        <v>5000</v>
      </c>
      <c r="G48" s="519">
        <v>70</v>
      </c>
      <c r="H48" s="519"/>
      <c r="I48" s="519"/>
      <c r="J48" s="51" t="s">
        <v>767</v>
      </c>
    </row>
    <row r="49" spans="1:10" x14ac:dyDescent="0.25">
      <c r="A49" s="1" t="s">
        <v>132</v>
      </c>
      <c r="B49" s="28">
        <v>1</v>
      </c>
      <c r="C49" s="106">
        <v>9800</v>
      </c>
      <c r="D49" s="106"/>
      <c r="E49" s="106">
        <v>1</v>
      </c>
      <c r="F49" s="106">
        <v>4000</v>
      </c>
      <c r="G49" s="519">
        <v>60</v>
      </c>
      <c r="H49" s="519"/>
      <c r="I49" s="519"/>
      <c r="J49" s="51"/>
    </row>
    <row r="50" spans="1:10" x14ac:dyDescent="0.25">
      <c r="A50" s="1" t="s">
        <v>2790</v>
      </c>
      <c r="B50" s="28">
        <v>1</v>
      </c>
      <c r="C50" s="106">
        <v>35000</v>
      </c>
      <c r="D50" s="106"/>
      <c r="E50" s="106">
        <v>1</v>
      </c>
      <c r="F50" s="106">
        <v>5000</v>
      </c>
      <c r="G50" s="519">
        <v>70</v>
      </c>
      <c r="H50" s="519"/>
      <c r="I50" s="519"/>
      <c r="J50" s="51"/>
    </row>
    <row r="51" spans="1:10" x14ac:dyDescent="0.25">
      <c r="A51" s="1" t="s">
        <v>132</v>
      </c>
      <c r="B51" s="28">
        <v>1</v>
      </c>
      <c r="C51" s="106"/>
      <c r="D51" s="106">
        <v>9800</v>
      </c>
      <c r="E51" s="106">
        <v>1</v>
      </c>
      <c r="F51" s="106">
        <v>4000</v>
      </c>
      <c r="G51" s="519">
        <v>60</v>
      </c>
      <c r="H51" s="519"/>
      <c r="I51" s="519"/>
      <c r="J51" s="51" t="s">
        <v>2791</v>
      </c>
    </row>
    <row r="52" spans="1:10" x14ac:dyDescent="0.25">
      <c r="A52" s="1" t="s">
        <v>2601</v>
      </c>
      <c r="B52" s="28">
        <v>1</v>
      </c>
      <c r="C52" s="106">
        <v>29000</v>
      </c>
      <c r="D52" s="106"/>
      <c r="E52" s="106">
        <v>1</v>
      </c>
      <c r="F52" s="106">
        <v>6000</v>
      </c>
      <c r="G52" s="519">
        <v>100</v>
      </c>
      <c r="H52" s="519"/>
      <c r="I52" s="519"/>
      <c r="J52" s="51" t="s">
        <v>2792</v>
      </c>
    </row>
    <row r="53" spans="1:10" x14ac:dyDescent="0.25">
      <c r="A53" s="1" t="s">
        <v>1832</v>
      </c>
      <c r="B53" s="28">
        <v>1</v>
      </c>
      <c r="C53" s="106"/>
      <c r="D53" s="106">
        <v>27500</v>
      </c>
      <c r="E53" s="106">
        <v>1</v>
      </c>
      <c r="F53" s="106">
        <v>4500</v>
      </c>
      <c r="G53" s="519">
        <v>66</v>
      </c>
      <c r="H53" s="519"/>
      <c r="I53" s="519"/>
      <c r="J53" s="51" t="s">
        <v>2613</v>
      </c>
    </row>
    <row r="54" spans="1:10" s="548" customFormat="1" x14ac:dyDescent="0.25">
      <c r="A54" s="602" t="s">
        <v>2793</v>
      </c>
      <c r="B54" s="527">
        <v>1</v>
      </c>
      <c r="C54" s="527"/>
      <c r="D54" s="527">
        <v>15500</v>
      </c>
      <c r="E54" s="603">
        <v>1</v>
      </c>
      <c r="F54" s="603">
        <v>4500</v>
      </c>
      <c r="G54" s="526">
        <v>66</v>
      </c>
      <c r="H54" s="603"/>
      <c r="I54" s="604"/>
      <c r="J54" s="44" t="s">
        <v>2613</v>
      </c>
    </row>
    <row r="55" spans="1:10" x14ac:dyDescent="0.25">
      <c r="A55" s="1" t="s">
        <v>1956</v>
      </c>
      <c r="B55" s="28">
        <v>1</v>
      </c>
      <c r="C55" s="106">
        <v>11000</v>
      </c>
      <c r="D55" s="106"/>
      <c r="E55" s="106">
        <v>1</v>
      </c>
      <c r="F55" s="106">
        <v>4000</v>
      </c>
      <c r="G55" s="519">
        <v>60</v>
      </c>
      <c r="H55" s="519"/>
      <c r="I55" s="519"/>
      <c r="J55" s="51" t="s">
        <v>2794</v>
      </c>
    </row>
    <row r="56" spans="1:10" x14ac:dyDescent="0.25">
      <c r="A56" s="1" t="s">
        <v>2795</v>
      </c>
      <c r="B56" s="28">
        <v>1</v>
      </c>
      <c r="C56" s="106">
        <v>12000</v>
      </c>
      <c r="D56" s="106"/>
      <c r="E56" s="106">
        <v>1</v>
      </c>
      <c r="F56" s="106">
        <v>3000</v>
      </c>
      <c r="G56" s="519">
        <v>50</v>
      </c>
      <c r="H56" s="519"/>
      <c r="I56" s="519"/>
      <c r="J56" s="51"/>
    </row>
    <row r="57" spans="1:10" s="548" customFormat="1" x14ac:dyDescent="0.25">
      <c r="A57" s="602" t="s">
        <v>2796</v>
      </c>
      <c r="B57" s="527">
        <v>1</v>
      </c>
      <c r="C57" s="527">
        <v>19500</v>
      </c>
      <c r="D57" s="527"/>
      <c r="E57" s="603">
        <v>1</v>
      </c>
      <c r="F57" s="603">
        <v>6000</v>
      </c>
      <c r="G57" s="603">
        <v>100</v>
      </c>
      <c r="H57" s="603"/>
      <c r="I57" s="604"/>
      <c r="J57" s="44"/>
    </row>
    <row r="58" spans="1:10" x14ac:dyDescent="0.25">
      <c r="A58" s="1" t="s">
        <v>2797</v>
      </c>
      <c r="B58" s="28">
        <v>1</v>
      </c>
      <c r="C58" s="106">
        <v>36500</v>
      </c>
      <c r="D58" s="106"/>
      <c r="E58" s="106">
        <v>1</v>
      </c>
      <c r="F58" s="106">
        <v>6000</v>
      </c>
      <c r="G58" s="519">
        <v>100</v>
      </c>
      <c r="H58" s="519"/>
      <c r="I58" s="519"/>
      <c r="J58" s="51"/>
    </row>
    <row r="59" spans="1:10" x14ac:dyDescent="0.25">
      <c r="A59" s="1" t="s">
        <v>1348</v>
      </c>
      <c r="B59" s="28">
        <v>1</v>
      </c>
      <c r="C59" s="106">
        <v>16000</v>
      </c>
      <c r="D59" s="106"/>
      <c r="E59" s="106">
        <v>1</v>
      </c>
      <c r="F59" s="106">
        <v>4000</v>
      </c>
      <c r="G59" s="519">
        <v>60</v>
      </c>
      <c r="H59" s="519"/>
      <c r="I59" s="519"/>
      <c r="J59" s="51"/>
    </row>
    <row r="60" spans="1:10" x14ac:dyDescent="0.25">
      <c r="A60" s="602" t="s">
        <v>392</v>
      </c>
      <c r="B60" s="527">
        <v>1</v>
      </c>
      <c r="C60" s="527">
        <v>49000</v>
      </c>
      <c r="D60" s="213"/>
      <c r="E60" s="180"/>
      <c r="F60" s="180"/>
      <c r="G60" s="1"/>
      <c r="H60" s="180"/>
      <c r="I60" s="1"/>
      <c r="J60" s="44" t="s">
        <v>2798</v>
      </c>
    </row>
    <row r="61" spans="1:10" x14ac:dyDescent="0.25">
      <c r="A61" s="1" t="s">
        <v>2787</v>
      </c>
      <c r="B61" s="28">
        <v>1</v>
      </c>
      <c r="C61" s="106">
        <v>19000</v>
      </c>
      <c r="D61" s="106"/>
      <c r="E61" s="106">
        <v>1</v>
      </c>
      <c r="F61" s="106">
        <v>3000</v>
      </c>
      <c r="G61" s="519">
        <v>45</v>
      </c>
      <c r="H61" s="519"/>
      <c r="I61" s="519"/>
      <c r="J61" s="51"/>
    </row>
    <row r="62" spans="1:10" x14ac:dyDescent="0.25">
      <c r="A62" s="1" t="s">
        <v>291</v>
      </c>
      <c r="B62" s="28">
        <v>1</v>
      </c>
      <c r="C62" s="106">
        <v>13900</v>
      </c>
      <c r="D62" s="106"/>
      <c r="E62" s="106">
        <v>1</v>
      </c>
      <c r="F62" s="106">
        <v>4000</v>
      </c>
      <c r="G62" s="519">
        <v>60</v>
      </c>
      <c r="H62" s="519"/>
      <c r="I62" s="519"/>
      <c r="J62" s="51"/>
    </row>
    <row r="63" spans="1:10" x14ac:dyDescent="0.25">
      <c r="A63" s="1" t="s">
        <v>2799</v>
      </c>
      <c r="B63" s="28">
        <v>1</v>
      </c>
      <c r="C63" s="106">
        <v>22000</v>
      </c>
      <c r="D63" s="106"/>
      <c r="E63" s="106"/>
      <c r="F63" s="106"/>
      <c r="G63" s="519"/>
      <c r="H63" s="519"/>
      <c r="I63" s="519"/>
      <c r="J63" s="51"/>
    </row>
    <row r="64" spans="1:10" x14ac:dyDescent="0.25">
      <c r="A64" s="599"/>
      <c r="B64" s="213">
        <f>SUM(B35:B63)</f>
        <v>29</v>
      </c>
      <c r="C64" s="213">
        <f>SUM(C35:C63)</f>
        <v>467200</v>
      </c>
      <c r="D64" s="213">
        <f>SUM(D35:D63)</f>
        <v>108700</v>
      </c>
      <c r="E64" s="180">
        <f>SUM(E35:E63)</f>
        <v>20</v>
      </c>
      <c r="F64" s="180">
        <f>SUM(F35:F63)</f>
        <v>89000</v>
      </c>
      <c r="G64" s="1"/>
      <c r="H64" s="180">
        <f>SUM(H35:H63)</f>
        <v>5</v>
      </c>
      <c r="I64" s="1"/>
      <c r="J64" s="608">
        <f>SUM(J37:J63)</f>
        <v>45900</v>
      </c>
    </row>
    <row r="65" spans="1:10" x14ac:dyDescent="0.25">
      <c r="B65" s="493"/>
      <c r="C65" s="493"/>
    </row>
    <row r="66" spans="1:10" x14ac:dyDescent="0.25">
      <c r="G66" s="600" t="s">
        <v>2800</v>
      </c>
      <c r="H66" s="600"/>
      <c r="I66" s="600"/>
    </row>
    <row r="70" spans="1:10" x14ac:dyDescent="0.25">
      <c r="A70" s="2204" t="s">
        <v>2802</v>
      </c>
      <c r="B70" s="2204"/>
      <c r="C70" s="2204"/>
      <c r="D70" s="2204"/>
      <c r="E70" s="2204"/>
      <c r="F70" s="2204"/>
      <c r="G70" s="2204"/>
      <c r="H70" s="2204"/>
      <c r="I70" s="2204"/>
      <c r="J70" s="2204"/>
    </row>
    <row r="71" spans="1:10" x14ac:dyDescent="0.25">
      <c r="A71" s="198" t="s">
        <v>14</v>
      </c>
      <c r="B71" s="198" t="s">
        <v>5</v>
      </c>
      <c r="C71" s="198" t="s">
        <v>10</v>
      </c>
      <c r="D71" s="198" t="s">
        <v>11</v>
      </c>
      <c r="E71" s="198" t="s">
        <v>753</v>
      </c>
      <c r="F71" s="198" t="s">
        <v>27</v>
      </c>
      <c r="G71" s="198" t="s">
        <v>2013</v>
      </c>
      <c r="H71" s="198" t="s">
        <v>2776</v>
      </c>
      <c r="I71" s="198" t="s">
        <v>2777</v>
      </c>
      <c r="J71" s="607" t="s">
        <v>32</v>
      </c>
    </row>
    <row r="72" spans="1:10" x14ac:dyDescent="0.25">
      <c r="A72" s="1" t="s">
        <v>2803</v>
      </c>
      <c r="B72" s="28">
        <v>1</v>
      </c>
      <c r="C72" s="106">
        <v>13600</v>
      </c>
      <c r="D72" s="106"/>
      <c r="E72" s="106">
        <v>1</v>
      </c>
      <c r="F72" s="106">
        <v>5000</v>
      </c>
      <c r="G72" s="519">
        <v>70</v>
      </c>
      <c r="H72" s="519"/>
      <c r="I72" s="519"/>
      <c r="J72" s="607"/>
    </row>
    <row r="73" spans="1:10" x14ac:dyDescent="0.25">
      <c r="A73" s="1" t="s">
        <v>2781</v>
      </c>
      <c r="B73" s="28">
        <v>1</v>
      </c>
      <c r="C73" s="106"/>
      <c r="D73" s="106">
        <v>21500</v>
      </c>
      <c r="E73" s="106"/>
      <c r="F73" s="106"/>
      <c r="G73" s="519"/>
      <c r="H73" s="519"/>
      <c r="I73" s="519"/>
      <c r="J73" s="607" t="s">
        <v>767</v>
      </c>
    </row>
    <row r="74" spans="1:10" x14ac:dyDescent="0.25">
      <c r="A74" s="1" t="s">
        <v>2781</v>
      </c>
      <c r="B74" s="28">
        <v>1</v>
      </c>
      <c r="C74" s="106">
        <v>16500</v>
      </c>
      <c r="D74" s="106"/>
      <c r="E74" s="106">
        <v>1</v>
      </c>
      <c r="F74" s="106">
        <v>5000</v>
      </c>
      <c r="G74" s="519">
        <v>70</v>
      </c>
      <c r="H74" s="519"/>
      <c r="I74" s="519"/>
      <c r="J74" s="51"/>
    </row>
    <row r="75" spans="1:10" x14ac:dyDescent="0.25">
      <c r="A75" s="1" t="s">
        <v>114</v>
      </c>
      <c r="B75" s="28">
        <v>1</v>
      </c>
      <c r="C75" s="106"/>
      <c r="D75" s="106">
        <v>20000</v>
      </c>
      <c r="E75" s="106">
        <v>1</v>
      </c>
      <c r="F75" s="106">
        <v>4000</v>
      </c>
      <c r="G75" s="519">
        <v>60</v>
      </c>
      <c r="H75" s="519"/>
      <c r="I75" s="519"/>
      <c r="J75" s="51" t="s">
        <v>2804</v>
      </c>
    </row>
    <row r="76" spans="1:10" x14ac:dyDescent="0.25">
      <c r="A76" s="1" t="s">
        <v>2805</v>
      </c>
      <c r="B76" s="8">
        <v>1</v>
      </c>
      <c r="C76" s="106">
        <v>35000</v>
      </c>
      <c r="D76" s="106"/>
      <c r="E76" s="605">
        <v>1</v>
      </c>
      <c r="F76" s="167">
        <v>5000</v>
      </c>
      <c r="G76" s="519">
        <v>70</v>
      </c>
      <c r="H76" s="519"/>
      <c r="I76" s="519"/>
      <c r="J76" s="51"/>
    </row>
    <row r="77" spans="1:10" x14ac:dyDescent="0.25">
      <c r="A77" s="1" t="s">
        <v>1266</v>
      </c>
      <c r="B77" s="28">
        <v>1</v>
      </c>
      <c r="C77" s="106">
        <v>9800</v>
      </c>
      <c r="D77" s="106"/>
      <c r="E77" s="106">
        <v>1</v>
      </c>
      <c r="F77" s="106">
        <v>4000</v>
      </c>
      <c r="G77" s="519">
        <v>60</v>
      </c>
      <c r="H77" s="519"/>
      <c r="I77" s="519"/>
      <c r="J77" s="51"/>
    </row>
    <row r="78" spans="1:10" x14ac:dyDescent="0.25">
      <c r="A78" s="1" t="s">
        <v>2806</v>
      </c>
      <c r="B78" s="28">
        <v>2</v>
      </c>
      <c r="C78" s="106">
        <v>32000</v>
      </c>
      <c r="D78" s="106"/>
      <c r="E78" s="106">
        <v>2</v>
      </c>
      <c r="F78" s="106">
        <v>11000</v>
      </c>
      <c r="G78" s="519" t="s">
        <v>2354</v>
      </c>
      <c r="H78" s="519"/>
      <c r="I78" s="519"/>
      <c r="J78" s="51"/>
    </row>
    <row r="79" spans="1:10" x14ac:dyDescent="0.25">
      <c r="A79" s="1" t="s">
        <v>2807</v>
      </c>
      <c r="B79" s="28">
        <v>1</v>
      </c>
      <c r="C79" s="106"/>
      <c r="D79" s="106">
        <v>15000</v>
      </c>
      <c r="E79" s="106">
        <v>1</v>
      </c>
      <c r="F79" s="106">
        <v>5000</v>
      </c>
      <c r="G79" s="519">
        <v>70</v>
      </c>
      <c r="H79" s="519"/>
      <c r="I79" s="519"/>
      <c r="J79" s="51" t="s">
        <v>2808</v>
      </c>
    </row>
    <row r="80" spans="1:10" x14ac:dyDescent="0.25">
      <c r="A80" s="1" t="s">
        <v>2809</v>
      </c>
      <c r="B80" s="28">
        <v>2</v>
      </c>
      <c r="C80" s="106">
        <v>198000</v>
      </c>
      <c r="D80" s="106"/>
      <c r="E80" s="106">
        <v>2</v>
      </c>
      <c r="F80" s="106">
        <v>30000</v>
      </c>
      <c r="G80" s="519" t="s">
        <v>2810</v>
      </c>
      <c r="H80" s="519"/>
      <c r="I80" s="519"/>
      <c r="J80" s="51"/>
    </row>
    <row r="81" spans="1:10" x14ac:dyDescent="0.25">
      <c r="A81" s="1" t="s">
        <v>1268</v>
      </c>
      <c r="B81" s="28">
        <v>1</v>
      </c>
      <c r="C81" s="106"/>
      <c r="D81" s="106">
        <v>27000</v>
      </c>
      <c r="E81" s="106"/>
      <c r="F81" s="106"/>
      <c r="G81" s="519"/>
      <c r="H81" s="519"/>
      <c r="I81" s="519"/>
      <c r="J81" s="51" t="s">
        <v>1822</v>
      </c>
    </row>
    <row r="82" spans="1:10" x14ac:dyDescent="0.25">
      <c r="A82" s="1" t="s">
        <v>1898</v>
      </c>
      <c r="B82" s="28">
        <v>1</v>
      </c>
      <c r="C82" s="106">
        <v>15500</v>
      </c>
      <c r="D82" s="167"/>
      <c r="E82" s="106">
        <v>1</v>
      </c>
      <c r="F82" s="106">
        <v>5000</v>
      </c>
      <c r="G82" s="519">
        <v>70</v>
      </c>
      <c r="H82" s="519"/>
      <c r="I82" s="519"/>
      <c r="J82" s="51"/>
    </row>
    <row r="83" spans="1:10" x14ac:dyDescent="0.25">
      <c r="A83" s="1" t="s">
        <v>2781</v>
      </c>
      <c r="B83" s="28">
        <v>1</v>
      </c>
      <c r="C83" s="106">
        <v>17500</v>
      </c>
      <c r="D83" s="106"/>
      <c r="E83" s="106">
        <v>1</v>
      </c>
      <c r="F83" s="106">
        <v>4000</v>
      </c>
      <c r="G83" s="519">
        <v>60</v>
      </c>
      <c r="H83" s="519">
        <v>1</v>
      </c>
      <c r="I83" s="519">
        <v>140</v>
      </c>
      <c r="J83" s="51">
        <v>10000</v>
      </c>
    </row>
    <row r="84" spans="1:10" x14ac:dyDescent="0.25">
      <c r="A84" s="1" t="s">
        <v>2811</v>
      </c>
      <c r="B84" s="28">
        <v>1</v>
      </c>
      <c r="C84" s="106">
        <v>24000</v>
      </c>
      <c r="D84" s="106"/>
      <c r="E84" s="106"/>
      <c r="F84" s="106"/>
      <c r="G84" s="519"/>
      <c r="H84" s="519">
        <v>2</v>
      </c>
      <c r="I84" s="519">
        <v>100</v>
      </c>
      <c r="J84" s="51">
        <v>12000</v>
      </c>
    </row>
    <row r="85" spans="1:10" x14ac:dyDescent="0.25">
      <c r="A85" s="1" t="s">
        <v>254</v>
      </c>
      <c r="B85" s="28">
        <v>1</v>
      </c>
      <c r="C85" s="106">
        <v>17900</v>
      </c>
      <c r="D85" s="106"/>
      <c r="E85" s="106"/>
      <c r="F85" s="106"/>
      <c r="G85" s="519"/>
      <c r="H85" s="519"/>
      <c r="I85" s="519" t="s">
        <v>2825</v>
      </c>
      <c r="J85" s="51">
        <v>4900</v>
      </c>
    </row>
    <row r="86" spans="1:10" x14ac:dyDescent="0.25">
      <c r="A86" s="1" t="s">
        <v>2812</v>
      </c>
      <c r="B86" s="28">
        <v>1</v>
      </c>
      <c r="C86" s="106">
        <v>27000</v>
      </c>
      <c r="D86" s="106"/>
      <c r="E86" s="106">
        <v>1</v>
      </c>
      <c r="F86" s="106">
        <v>6000</v>
      </c>
      <c r="G86" s="519">
        <v>90</v>
      </c>
      <c r="H86" s="519"/>
      <c r="I86" s="519"/>
      <c r="J86" s="51"/>
    </row>
    <row r="87" spans="1:10" x14ac:dyDescent="0.25">
      <c r="A87" s="1" t="s">
        <v>141</v>
      </c>
      <c r="B87" s="28">
        <v>8</v>
      </c>
      <c r="C87" s="106"/>
      <c r="D87" s="106">
        <v>176000</v>
      </c>
      <c r="E87" s="106"/>
      <c r="F87" s="106"/>
      <c r="G87" s="519"/>
      <c r="H87" s="519"/>
      <c r="I87" s="519"/>
      <c r="J87" s="51" t="s">
        <v>2813</v>
      </c>
    </row>
    <row r="88" spans="1:10" x14ac:dyDescent="0.25">
      <c r="A88" s="1" t="s">
        <v>2814</v>
      </c>
      <c r="B88" s="28">
        <v>2</v>
      </c>
      <c r="C88" s="106">
        <v>38000</v>
      </c>
      <c r="D88" s="106"/>
      <c r="E88" s="106"/>
      <c r="F88" s="106"/>
      <c r="G88" s="519"/>
      <c r="H88" s="519"/>
      <c r="I88" s="519"/>
      <c r="J88" s="51"/>
    </row>
    <row r="89" spans="1:10" x14ac:dyDescent="0.25">
      <c r="A89" s="602" t="s">
        <v>2815</v>
      </c>
      <c r="B89" s="527">
        <v>1</v>
      </c>
      <c r="C89" s="527">
        <v>18000</v>
      </c>
      <c r="D89" s="527"/>
      <c r="E89" s="603"/>
      <c r="F89" s="603"/>
      <c r="G89" s="526"/>
      <c r="H89" s="603"/>
      <c r="I89" s="604"/>
      <c r="J89" s="44"/>
    </row>
    <row r="90" spans="1:10" x14ac:dyDescent="0.25">
      <c r="A90" s="1" t="s">
        <v>2816</v>
      </c>
      <c r="B90" s="28">
        <v>1</v>
      </c>
      <c r="C90" s="106"/>
      <c r="D90" s="106">
        <v>22500</v>
      </c>
      <c r="E90" s="106">
        <v>1</v>
      </c>
      <c r="F90" s="106">
        <v>4000</v>
      </c>
      <c r="G90" s="519">
        <v>60</v>
      </c>
      <c r="H90" s="519"/>
      <c r="I90" s="519"/>
      <c r="J90" s="51" t="s">
        <v>767</v>
      </c>
    </row>
    <row r="91" spans="1:10" x14ac:dyDescent="0.25">
      <c r="A91" s="1" t="s">
        <v>1348</v>
      </c>
      <c r="B91" s="28">
        <v>1</v>
      </c>
      <c r="C91" s="106"/>
      <c r="D91" s="106">
        <v>15000</v>
      </c>
      <c r="E91" s="106">
        <v>1</v>
      </c>
      <c r="F91" s="106">
        <v>4000</v>
      </c>
      <c r="G91" s="519">
        <v>60</v>
      </c>
      <c r="H91" s="519"/>
      <c r="I91" s="519"/>
      <c r="J91" s="51" t="s">
        <v>2817</v>
      </c>
    </row>
    <row r="92" spans="1:10" x14ac:dyDescent="0.25">
      <c r="A92" s="602" t="s">
        <v>2818</v>
      </c>
      <c r="B92" s="527">
        <v>1</v>
      </c>
      <c r="C92" s="527">
        <v>7000</v>
      </c>
      <c r="D92" s="527"/>
      <c r="E92" s="603">
        <v>1</v>
      </c>
      <c r="F92" s="603">
        <v>3000</v>
      </c>
      <c r="G92" s="603">
        <v>50</v>
      </c>
      <c r="H92" s="603"/>
      <c r="I92" s="604"/>
      <c r="J92" s="44"/>
    </row>
    <row r="93" spans="1:10" x14ac:dyDescent="0.25">
      <c r="A93" s="1" t="s">
        <v>2594</v>
      </c>
      <c r="B93" s="28">
        <v>1</v>
      </c>
      <c r="C93" s="106"/>
      <c r="D93" s="106">
        <v>12000</v>
      </c>
      <c r="E93" s="106">
        <v>1</v>
      </c>
      <c r="F93" s="106">
        <v>4000</v>
      </c>
      <c r="G93" s="519">
        <v>60</v>
      </c>
      <c r="H93" s="519"/>
      <c r="I93" s="519"/>
      <c r="J93" s="51" t="s">
        <v>2819</v>
      </c>
    </row>
    <row r="94" spans="1:10" x14ac:dyDescent="0.25">
      <c r="A94" s="1" t="s">
        <v>2820</v>
      </c>
      <c r="B94" s="28">
        <v>1</v>
      </c>
      <c r="C94" s="106"/>
      <c r="D94" s="106">
        <v>9800</v>
      </c>
      <c r="E94" s="106">
        <v>1</v>
      </c>
      <c r="F94" s="106">
        <v>4000</v>
      </c>
      <c r="G94" s="519">
        <v>60</v>
      </c>
      <c r="H94" s="519"/>
      <c r="I94" s="519"/>
      <c r="J94" s="51" t="s">
        <v>1822</v>
      </c>
    </row>
    <row r="95" spans="1:10" x14ac:dyDescent="0.25">
      <c r="A95" s="602" t="s">
        <v>2821</v>
      </c>
      <c r="B95" s="527">
        <v>1</v>
      </c>
      <c r="C95" s="527">
        <v>33000</v>
      </c>
      <c r="D95" s="213"/>
      <c r="E95" s="180"/>
      <c r="F95" s="180"/>
      <c r="G95" s="1"/>
      <c r="H95" s="180"/>
      <c r="I95" s="1"/>
      <c r="J95" s="44"/>
    </row>
    <row r="96" spans="1:10" x14ac:dyDescent="0.25">
      <c r="A96" s="1" t="s">
        <v>2822</v>
      </c>
      <c r="B96" s="28">
        <v>1</v>
      </c>
      <c r="C96" s="106">
        <v>23000</v>
      </c>
      <c r="D96" s="106"/>
      <c r="E96" s="106"/>
      <c r="F96" s="106"/>
      <c r="G96" s="519"/>
      <c r="H96" s="519"/>
      <c r="I96" s="519"/>
      <c r="J96" s="51"/>
    </row>
    <row r="97" spans="1:10" x14ac:dyDescent="0.25">
      <c r="A97" s="1" t="s">
        <v>2823</v>
      </c>
      <c r="B97" s="28">
        <v>1</v>
      </c>
      <c r="C97" s="106"/>
      <c r="D97" s="106">
        <v>23000</v>
      </c>
      <c r="E97" s="106">
        <v>1</v>
      </c>
      <c r="F97" s="106">
        <v>4000</v>
      </c>
      <c r="G97" s="519">
        <v>60</v>
      </c>
      <c r="H97" s="519"/>
      <c r="I97" s="519"/>
      <c r="J97" s="51" t="s">
        <v>767</v>
      </c>
    </row>
    <row r="98" spans="1:10" x14ac:dyDescent="0.25">
      <c r="A98" s="1" t="s">
        <v>2822</v>
      </c>
      <c r="B98" s="28">
        <v>1</v>
      </c>
      <c r="C98" s="106"/>
      <c r="D98" s="106">
        <v>20000</v>
      </c>
      <c r="E98" s="106">
        <v>1</v>
      </c>
      <c r="F98" s="106">
        <v>4000</v>
      </c>
      <c r="G98" s="519">
        <v>60</v>
      </c>
      <c r="H98" s="519"/>
      <c r="I98" s="519"/>
      <c r="J98" s="51" t="s">
        <v>1822</v>
      </c>
    </row>
    <row r="99" spans="1:10" x14ac:dyDescent="0.25">
      <c r="A99" s="1" t="s">
        <v>2824</v>
      </c>
      <c r="B99" s="28">
        <v>1</v>
      </c>
      <c r="C99" s="106">
        <v>33000</v>
      </c>
      <c r="D99" s="106"/>
      <c r="E99" s="106"/>
      <c r="F99" s="106"/>
      <c r="G99" s="519"/>
      <c r="H99" s="519"/>
      <c r="I99" s="519"/>
      <c r="J99" s="51"/>
    </row>
    <row r="100" spans="1:10" x14ac:dyDescent="0.25">
      <c r="A100" s="2214" t="s">
        <v>2959</v>
      </c>
      <c r="B100" s="2215"/>
      <c r="C100" s="134">
        <f>SUM(C72:C99)</f>
        <v>558800</v>
      </c>
      <c r="D100" s="134">
        <f>SUM(D72:D99)</f>
        <v>361800</v>
      </c>
      <c r="E100" s="134">
        <f>SUM(E72:E99)</f>
        <v>20</v>
      </c>
      <c r="F100" s="106"/>
      <c r="G100" s="519"/>
      <c r="H100" s="519"/>
      <c r="I100" s="519"/>
      <c r="J100" s="51"/>
    </row>
    <row r="101" spans="1:10" x14ac:dyDescent="0.25">
      <c r="B101" s="493"/>
      <c r="C101" s="493"/>
    </row>
    <row r="102" spans="1:10" x14ac:dyDescent="0.25">
      <c r="G102" s="601" t="s">
        <v>2826</v>
      </c>
      <c r="H102" s="601"/>
      <c r="I102" s="601"/>
    </row>
    <row r="107" spans="1:10" x14ac:dyDescent="0.25">
      <c r="A107" s="2204" t="s">
        <v>2827</v>
      </c>
      <c r="B107" s="2204"/>
      <c r="C107" s="2204"/>
      <c r="D107" s="2204"/>
      <c r="E107" s="2204"/>
      <c r="F107" s="2204"/>
      <c r="G107" s="2204"/>
      <c r="H107" s="2204"/>
      <c r="I107" s="2204"/>
      <c r="J107" s="2204"/>
    </row>
    <row r="108" spans="1:10" x14ac:dyDescent="0.25">
      <c r="A108" s="198" t="s">
        <v>14</v>
      </c>
      <c r="B108" s="198" t="s">
        <v>5</v>
      </c>
      <c r="C108" s="198" t="s">
        <v>10</v>
      </c>
      <c r="D108" s="198" t="s">
        <v>11</v>
      </c>
      <c r="E108" s="198" t="s">
        <v>753</v>
      </c>
      <c r="F108" s="198" t="s">
        <v>27</v>
      </c>
      <c r="G108" s="198" t="s">
        <v>2013</v>
      </c>
      <c r="H108" s="198" t="s">
        <v>2776</v>
      </c>
      <c r="I108" s="198" t="s">
        <v>2777</v>
      </c>
      <c r="J108" s="607" t="s">
        <v>32</v>
      </c>
    </row>
    <row r="109" spans="1:10" x14ac:dyDescent="0.25">
      <c r="A109" s="1" t="s">
        <v>2828</v>
      </c>
      <c r="B109" s="28">
        <v>1</v>
      </c>
      <c r="C109" s="106">
        <v>17900</v>
      </c>
      <c r="D109" s="106"/>
      <c r="E109" s="106"/>
      <c r="F109" s="106"/>
      <c r="G109" s="519"/>
      <c r="H109" s="519"/>
      <c r="I109" s="519"/>
      <c r="J109" s="607"/>
    </row>
    <row r="110" spans="1:10" x14ac:dyDescent="0.25">
      <c r="A110" s="1" t="s">
        <v>1894</v>
      </c>
      <c r="B110" s="28">
        <v>1</v>
      </c>
      <c r="C110" s="106"/>
      <c r="D110" s="106">
        <v>20900</v>
      </c>
      <c r="E110" s="106"/>
      <c r="F110" s="106"/>
      <c r="G110" s="519"/>
      <c r="H110" s="519"/>
      <c r="I110" s="519"/>
      <c r="J110" s="607" t="s">
        <v>767</v>
      </c>
    </row>
    <row r="111" spans="1:10" x14ac:dyDescent="0.25">
      <c r="A111" s="1" t="s">
        <v>1268</v>
      </c>
      <c r="B111" s="28">
        <v>1</v>
      </c>
      <c r="C111" s="106">
        <v>27000</v>
      </c>
      <c r="D111" s="106"/>
      <c r="E111" s="106"/>
      <c r="F111" s="106"/>
      <c r="G111" s="519"/>
      <c r="H111" s="519"/>
      <c r="I111" s="519"/>
      <c r="J111" s="51"/>
    </row>
    <row r="112" spans="1:10" x14ac:dyDescent="0.25">
      <c r="A112" s="1" t="s">
        <v>504</v>
      </c>
      <c r="B112" s="28">
        <v>1</v>
      </c>
      <c r="C112" s="106">
        <v>9800</v>
      </c>
      <c r="D112" s="106"/>
      <c r="E112" s="106">
        <v>1</v>
      </c>
      <c r="F112" s="106">
        <v>4000</v>
      </c>
      <c r="G112" s="519">
        <v>60</v>
      </c>
      <c r="H112" s="519"/>
      <c r="I112" s="519"/>
      <c r="J112" s="51"/>
    </row>
    <row r="113" spans="1:10" x14ac:dyDescent="0.25">
      <c r="A113" s="1" t="s">
        <v>1950</v>
      </c>
      <c r="B113" s="8">
        <v>1</v>
      </c>
      <c r="C113" s="106"/>
      <c r="D113" s="106">
        <v>15500</v>
      </c>
      <c r="E113" s="605">
        <v>1</v>
      </c>
      <c r="F113" s="167">
        <v>4500</v>
      </c>
      <c r="G113" s="519">
        <v>66</v>
      </c>
      <c r="H113" s="519"/>
      <c r="I113" s="519"/>
      <c r="J113" s="51" t="s">
        <v>1822</v>
      </c>
    </row>
    <row r="114" spans="1:10" x14ac:dyDescent="0.25">
      <c r="A114" s="1" t="s">
        <v>1995</v>
      </c>
      <c r="B114" s="28">
        <v>1</v>
      </c>
      <c r="C114" s="106"/>
      <c r="D114" s="106">
        <v>16100</v>
      </c>
      <c r="E114" s="106"/>
      <c r="F114" s="106"/>
      <c r="G114" s="519"/>
      <c r="H114" s="519"/>
      <c r="I114" s="519"/>
      <c r="J114" s="51" t="s">
        <v>2829</v>
      </c>
    </row>
    <row r="115" spans="1:10" x14ac:dyDescent="0.25">
      <c r="A115" s="1" t="s">
        <v>171</v>
      </c>
      <c r="B115" s="28">
        <v>1</v>
      </c>
      <c r="C115" s="106">
        <v>12000</v>
      </c>
      <c r="D115" s="106"/>
      <c r="E115" s="106">
        <v>1</v>
      </c>
      <c r="F115" s="106">
        <v>3000</v>
      </c>
      <c r="G115" s="519">
        <v>45</v>
      </c>
      <c r="H115" s="519"/>
      <c r="I115" s="519"/>
      <c r="J115" s="51"/>
    </row>
    <row r="116" spans="1:10" x14ac:dyDescent="0.25">
      <c r="A116" s="1" t="s">
        <v>504</v>
      </c>
      <c r="B116" s="28">
        <v>1</v>
      </c>
      <c r="C116" s="106">
        <v>9800</v>
      </c>
      <c r="D116" s="106"/>
      <c r="E116" s="106">
        <v>1</v>
      </c>
      <c r="F116" s="106">
        <v>4000</v>
      </c>
      <c r="G116" s="519">
        <v>60</v>
      </c>
      <c r="H116" s="519">
        <v>1</v>
      </c>
      <c r="I116" s="519">
        <v>60</v>
      </c>
      <c r="J116" s="51">
        <v>5000</v>
      </c>
    </row>
    <row r="117" spans="1:10" x14ac:dyDescent="0.25">
      <c r="A117" s="1" t="s">
        <v>2830</v>
      </c>
      <c r="B117" s="28">
        <v>1</v>
      </c>
      <c r="C117" s="106">
        <v>11000</v>
      </c>
      <c r="D117" s="106"/>
      <c r="E117" s="106">
        <v>1</v>
      </c>
      <c r="F117" s="106">
        <v>4000</v>
      </c>
      <c r="G117" s="519">
        <v>60</v>
      </c>
      <c r="H117" s="519">
        <v>1</v>
      </c>
      <c r="I117" s="519">
        <v>140</v>
      </c>
      <c r="J117" s="51">
        <v>10000</v>
      </c>
    </row>
    <row r="118" spans="1:10" x14ac:dyDescent="0.25">
      <c r="A118" s="1" t="s">
        <v>2831</v>
      </c>
      <c r="B118" s="28">
        <v>1</v>
      </c>
      <c r="C118" s="106">
        <v>12000</v>
      </c>
      <c r="D118" s="106"/>
      <c r="E118" s="106">
        <v>1</v>
      </c>
      <c r="F118" s="106">
        <v>3000</v>
      </c>
      <c r="G118" s="519">
        <v>45</v>
      </c>
      <c r="H118" s="519">
        <v>1</v>
      </c>
      <c r="I118" s="519">
        <v>100</v>
      </c>
      <c r="J118" s="51">
        <v>6000</v>
      </c>
    </row>
    <row r="119" spans="1:10" x14ac:dyDescent="0.25">
      <c r="A119" s="1" t="s">
        <v>2832</v>
      </c>
      <c r="B119" s="28">
        <v>1</v>
      </c>
      <c r="C119" s="106">
        <v>32000</v>
      </c>
      <c r="D119" s="167"/>
      <c r="E119" s="106">
        <v>1</v>
      </c>
      <c r="F119" s="106">
        <v>6000</v>
      </c>
      <c r="G119" s="519">
        <v>100</v>
      </c>
      <c r="H119" s="519"/>
      <c r="I119" s="519" t="s">
        <v>633</v>
      </c>
      <c r="J119" s="51">
        <v>6300</v>
      </c>
    </row>
    <row r="120" spans="1:10" x14ac:dyDescent="0.25">
      <c r="A120" s="1" t="s">
        <v>2793</v>
      </c>
      <c r="B120" s="28">
        <v>1</v>
      </c>
      <c r="C120" s="106">
        <v>13800</v>
      </c>
      <c r="D120" s="106"/>
      <c r="E120" s="106">
        <v>1</v>
      </c>
      <c r="F120" s="106">
        <v>5000</v>
      </c>
      <c r="G120" s="519">
        <v>70</v>
      </c>
      <c r="H120" s="519"/>
      <c r="I120" s="519"/>
      <c r="J120" s="51"/>
    </row>
    <row r="121" spans="1:10" x14ac:dyDescent="0.25">
      <c r="A121" s="1" t="s">
        <v>1881</v>
      </c>
      <c r="B121" s="28">
        <v>1</v>
      </c>
      <c r="C121" s="106"/>
      <c r="D121" s="106">
        <v>15000</v>
      </c>
      <c r="E121" s="106">
        <v>1</v>
      </c>
      <c r="F121" s="106">
        <v>5000</v>
      </c>
      <c r="G121" s="519">
        <v>70</v>
      </c>
      <c r="H121" s="519"/>
      <c r="I121" s="519"/>
      <c r="J121" s="51" t="s">
        <v>767</v>
      </c>
    </row>
    <row r="122" spans="1:10" x14ac:dyDescent="0.25">
      <c r="A122" s="1" t="s">
        <v>2610</v>
      </c>
      <c r="B122" s="28">
        <v>1</v>
      </c>
      <c r="C122" s="106"/>
      <c r="D122" s="106">
        <v>15000</v>
      </c>
      <c r="E122" s="106">
        <v>1</v>
      </c>
      <c r="F122" s="106">
        <v>4000</v>
      </c>
      <c r="G122" s="519">
        <v>60</v>
      </c>
      <c r="H122" s="519"/>
      <c r="I122" s="519"/>
      <c r="J122" s="51" t="s">
        <v>767</v>
      </c>
    </row>
    <row r="123" spans="1:10" x14ac:dyDescent="0.25">
      <c r="A123" s="1" t="s">
        <v>544</v>
      </c>
      <c r="B123" s="28">
        <v>1</v>
      </c>
      <c r="C123" s="106">
        <v>12000</v>
      </c>
      <c r="D123" s="106"/>
      <c r="E123" s="106">
        <v>1</v>
      </c>
      <c r="F123" s="106">
        <v>4000</v>
      </c>
      <c r="G123" s="519">
        <v>60</v>
      </c>
      <c r="H123" s="519"/>
      <c r="I123" s="519"/>
      <c r="J123" s="51"/>
    </row>
    <row r="124" spans="1:10" x14ac:dyDescent="0.25">
      <c r="A124" s="1" t="s">
        <v>143</v>
      </c>
      <c r="B124" s="28">
        <v>2</v>
      </c>
      <c r="C124" s="106"/>
      <c r="D124" s="106">
        <v>160000</v>
      </c>
      <c r="E124" s="106"/>
      <c r="F124" s="106"/>
      <c r="G124" s="519"/>
      <c r="H124" s="519"/>
      <c r="I124" s="519"/>
      <c r="J124" s="51" t="s">
        <v>2501</v>
      </c>
    </row>
    <row r="125" spans="1:10" x14ac:dyDescent="0.25">
      <c r="A125" s="1" t="s">
        <v>2833</v>
      </c>
      <c r="B125" s="28">
        <v>2</v>
      </c>
      <c r="C125" s="106">
        <v>63000</v>
      </c>
      <c r="D125" s="106"/>
      <c r="E125" s="106">
        <v>2</v>
      </c>
      <c r="F125" s="106">
        <v>9000</v>
      </c>
      <c r="G125" s="519" t="s">
        <v>2018</v>
      </c>
      <c r="H125" s="519"/>
      <c r="I125" s="519"/>
      <c r="J125" s="51"/>
    </row>
    <row r="126" spans="1:10" x14ac:dyDescent="0.25">
      <c r="A126" s="602" t="s">
        <v>1881</v>
      </c>
      <c r="B126" s="527">
        <v>1</v>
      </c>
      <c r="C126" s="527">
        <v>13800</v>
      </c>
      <c r="D126" s="527"/>
      <c r="E126" s="603">
        <v>1</v>
      </c>
      <c r="F126" s="603">
        <v>5000</v>
      </c>
      <c r="G126" s="526">
        <v>70</v>
      </c>
      <c r="H126" s="603"/>
      <c r="I126" s="604"/>
      <c r="J126" s="44"/>
    </row>
    <row r="127" spans="1:10" x14ac:dyDescent="0.25">
      <c r="A127" s="1" t="s">
        <v>151</v>
      </c>
      <c r="B127" s="28">
        <v>1</v>
      </c>
      <c r="C127" s="106">
        <v>20000</v>
      </c>
      <c r="D127" s="106"/>
      <c r="E127" s="106">
        <v>1</v>
      </c>
      <c r="F127" s="106">
        <v>4000</v>
      </c>
      <c r="G127" s="519">
        <v>60</v>
      </c>
      <c r="H127" s="519"/>
      <c r="I127" s="519"/>
      <c r="J127" s="51"/>
    </row>
    <row r="128" spans="1:10" x14ac:dyDescent="0.25">
      <c r="A128" s="1" t="s">
        <v>2834</v>
      </c>
      <c r="B128" s="28">
        <v>1</v>
      </c>
      <c r="C128" s="106"/>
      <c r="D128" s="106">
        <v>13800</v>
      </c>
      <c r="E128" s="106"/>
      <c r="F128" s="106"/>
      <c r="G128" s="519"/>
      <c r="H128" s="519"/>
      <c r="I128" s="519"/>
      <c r="J128" s="51" t="s">
        <v>767</v>
      </c>
    </row>
    <row r="129" spans="1:10" x14ac:dyDescent="0.25">
      <c r="A129" s="602" t="s">
        <v>2835</v>
      </c>
      <c r="B129" s="527">
        <v>1</v>
      </c>
      <c r="C129" s="527"/>
      <c r="D129" s="527">
        <v>11000</v>
      </c>
      <c r="E129" s="603">
        <v>1</v>
      </c>
      <c r="F129" s="603">
        <v>4000</v>
      </c>
      <c r="G129" s="603">
        <v>60</v>
      </c>
      <c r="H129" s="603"/>
      <c r="I129" s="604"/>
      <c r="J129" s="44" t="s">
        <v>767</v>
      </c>
    </row>
    <row r="130" spans="1:10" x14ac:dyDescent="0.25">
      <c r="A130" s="1" t="s">
        <v>2836</v>
      </c>
      <c r="B130" s="28">
        <v>1</v>
      </c>
      <c r="C130" s="106"/>
      <c r="D130" s="106">
        <v>22500</v>
      </c>
      <c r="E130" s="106">
        <v>1</v>
      </c>
      <c r="F130" s="106">
        <v>4000</v>
      </c>
      <c r="G130" s="519">
        <v>60</v>
      </c>
      <c r="H130" s="519"/>
      <c r="I130" s="519"/>
      <c r="J130" s="51" t="s">
        <v>767</v>
      </c>
    </row>
    <row r="131" spans="1:10" x14ac:dyDescent="0.25">
      <c r="A131" s="1"/>
      <c r="B131" s="28"/>
      <c r="C131" s="106"/>
      <c r="D131" s="106"/>
      <c r="E131" s="106"/>
      <c r="F131" s="106"/>
      <c r="G131" s="519"/>
      <c r="H131" s="519"/>
      <c r="I131" s="519"/>
      <c r="J131" s="51"/>
    </row>
    <row r="132" spans="1:10" x14ac:dyDescent="0.25">
      <c r="A132" s="602"/>
      <c r="B132" s="213">
        <f>SUM(B109:B131)</f>
        <v>24</v>
      </c>
      <c r="C132" s="213">
        <f>SUM(C109:C131)</f>
        <v>254100</v>
      </c>
      <c r="D132" s="213">
        <f>SUM(D109:D131)</f>
        <v>289800</v>
      </c>
      <c r="E132" s="180">
        <f>SUM(E109:E131)</f>
        <v>17</v>
      </c>
      <c r="F132" s="180">
        <f>SUM(F109:F131)</f>
        <v>72500</v>
      </c>
      <c r="G132" s="1"/>
      <c r="H132" s="180">
        <f>SUM(H116:H131)</f>
        <v>3</v>
      </c>
      <c r="I132" s="1"/>
      <c r="J132" s="44">
        <f>SUM(J116:J131)</f>
        <v>27300</v>
      </c>
    </row>
    <row r="133" spans="1:10" x14ac:dyDescent="0.25">
      <c r="B133" s="493"/>
      <c r="C133" s="493"/>
    </row>
    <row r="134" spans="1:10" x14ac:dyDescent="0.25">
      <c r="G134" s="606" t="s">
        <v>2800</v>
      </c>
      <c r="H134" s="606"/>
      <c r="I134" s="606"/>
    </row>
    <row r="139" spans="1:10" x14ac:dyDescent="0.25">
      <c r="A139" s="2204" t="s">
        <v>2837</v>
      </c>
      <c r="B139" s="2204"/>
      <c r="C139" s="2204"/>
      <c r="D139" s="2204"/>
      <c r="E139" s="2204"/>
      <c r="F139" s="2204"/>
      <c r="G139" s="2204"/>
      <c r="H139" s="2204"/>
      <c r="I139" s="2204"/>
      <c r="J139" s="2204"/>
    </row>
    <row r="140" spans="1:10" x14ac:dyDescent="0.25">
      <c r="A140" s="198" t="s">
        <v>14</v>
      </c>
      <c r="B140" s="198" t="s">
        <v>5</v>
      </c>
      <c r="C140" s="198" t="s">
        <v>10</v>
      </c>
      <c r="D140" s="198" t="s">
        <v>11</v>
      </c>
      <c r="E140" s="198" t="s">
        <v>753</v>
      </c>
      <c r="F140" s="198" t="s">
        <v>27</v>
      </c>
      <c r="G140" s="198" t="s">
        <v>2013</v>
      </c>
      <c r="H140" s="198" t="s">
        <v>2776</v>
      </c>
      <c r="I140" s="198" t="s">
        <v>2777</v>
      </c>
      <c r="J140" s="607" t="s">
        <v>32</v>
      </c>
    </row>
    <row r="141" spans="1:10" x14ac:dyDescent="0.25">
      <c r="A141" s="1" t="s">
        <v>2838</v>
      </c>
      <c r="B141" s="28">
        <v>1</v>
      </c>
      <c r="C141" s="106">
        <v>12000</v>
      </c>
      <c r="D141" s="106"/>
      <c r="E141" s="106"/>
      <c r="F141" s="106"/>
      <c r="G141" s="519"/>
      <c r="H141" s="519"/>
      <c r="I141" s="519"/>
      <c r="J141" s="607"/>
    </row>
    <row r="142" spans="1:10" x14ac:dyDescent="0.25">
      <c r="A142" s="1" t="s">
        <v>1881</v>
      </c>
      <c r="B142" s="28">
        <v>1</v>
      </c>
      <c r="C142" s="106">
        <v>13800</v>
      </c>
      <c r="D142" s="106"/>
      <c r="E142" s="106">
        <v>1</v>
      </c>
      <c r="F142" s="106">
        <v>5000</v>
      </c>
      <c r="G142" s="519">
        <v>70</v>
      </c>
      <c r="H142" s="519"/>
      <c r="I142" s="519"/>
      <c r="J142" s="607"/>
    </row>
    <row r="143" spans="1:10" x14ac:dyDescent="0.25">
      <c r="A143" s="1" t="s">
        <v>1832</v>
      </c>
      <c r="B143" s="28">
        <v>3</v>
      </c>
      <c r="C143" s="106"/>
      <c r="D143" s="106">
        <v>98000</v>
      </c>
      <c r="E143" s="106"/>
      <c r="F143" s="106"/>
      <c r="G143" s="519"/>
      <c r="H143" s="519"/>
      <c r="I143" s="519"/>
      <c r="J143" s="51" t="s">
        <v>2853</v>
      </c>
    </row>
    <row r="144" spans="1:10" x14ac:dyDescent="0.25">
      <c r="A144" s="1" t="s">
        <v>2839</v>
      </c>
      <c r="B144" s="28">
        <v>1</v>
      </c>
      <c r="C144" s="106"/>
      <c r="D144" s="106">
        <v>22000</v>
      </c>
      <c r="E144" s="106"/>
      <c r="F144" s="106"/>
      <c r="G144" s="519"/>
      <c r="H144" s="519"/>
      <c r="I144" s="519"/>
      <c r="J144" s="51" t="s">
        <v>2840</v>
      </c>
    </row>
    <row r="145" spans="1:10" x14ac:dyDescent="0.25">
      <c r="A145" s="1" t="s">
        <v>2594</v>
      </c>
      <c r="B145" s="8">
        <v>1</v>
      </c>
      <c r="C145" s="106">
        <v>12000</v>
      </c>
      <c r="D145" s="106"/>
      <c r="E145" s="605">
        <v>1</v>
      </c>
      <c r="F145" s="167">
        <v>4000</v>
      </c>
      <c r="G145" s="519">
        <v>60</v>
      </c>
      <c r="H145" s="519"/>
      <c r="I145" s="519"/>
      <c r="J145" s="51"/>
    </row>
    <row r="146" spans="1:10" x14ac:dyDescent="0.25">
      <c r="A146" s="1" t="s">
        <v>255</v>
      </c>
      <c r="B146" s="28">
        <v>1</v>
      </c>
      <c r="C146" s="106"/>
      <c r="D146" s="106">
        <v>21000</v>
      </c>
      <c r="E146" s="106">
        <v>1</v>
      </c>
      <c r="F146" s="106">
        <v>4000</v>
      </c>
      <c r="G146" s="519">
        <v>60</v>
      </c>
      <c r="H146" s="519"/>
      <c r="I146" s="519"/>
      <c r="J146" s="51" t="s">
        <v>2841</v>
      </c>
    </row>
    <row r="147" spans="1:10" x14ac:dyDescent="0.25">
      <c r="A147" s="1" t="s">
        <v>123</v>
      </c>
      <c r="B147" s="28">
        <v>1</v>
      </c>
      <c r="C147" s="106"/>
      <c r="D147" s="106">
        <v>9800</v>
      </c>
      <c r="E147" s="106">
        <v>1</v>
      </c>
      <c r="F147" s="106">
        <v>4000</v>
      </c>
      <c r="G147" s="519">
        <v>60</v>
      </c>
      <c r="H147" s="519"/>
      <c r="I147" s="519"/>
      <c r="J147" s="51" t="s">
        <v>1822</v>
      </c>
    </row>
    <row r="148" spans="1:10" x14ac:dyDescent="0.25">
      <c r="A148" s="1" t="s">
        <v>1995</v>
      </c>
      <c r="B148" s="28">
        <v>1</v>
      </c>
      <c r="C148" s="106"/>
      <c r="D148" s="106"/>
      <c r="E148" s="106"/>
      <c r="F148" s="106"/>
      <c r="G148" s="519"/>
      <c r="H148" s="519"/>
      <c r="I148" s="519"/>
      <c r="J148" s="51" t="s">
        <v>2842</v>
      </c>
    </row>
    <row r="149" spans="1:10" x14ac:dyDescent="0.25">
      <c r="A149" s="1" t="s">
        <v>163</v>
      </c>
      <c r="B149" s="28">
        <v>1</v>
      </c>
      <c r="C149" s="106">
        <v>20000</v>
      </c>
      <c r="D149" s="106"/>
      <c r="E149" s="106">
        <v>1</v>
      </c>
      <c r="F149" s="106">
        <v>4000</v>
      </c>
      <c r="G149" s="519">
        <v>60</v>
      </c>
      <c r="H149" s="519"/>
      <c r="I149" s="519"/>
      <c r="J149" s="51"/>
    </row>
    <row r="150" spans="1:10" x14ac:dyDescent="0.25">
      <c r="A150" s="1" t="s">
        <v>2787</v>
      </c>
      <c r="B150" s="28">
        <v>1</v>
      </c>
      <c r="C150" s="106">
        <v>18000</v>
      </c>
      <c r="D150" s="106"/>
      <c r="E150" s="106">
        <v>1</v>
      </c>
      <c r="F150" s="106">
        <v>3000</v>
      </c>
      <c r="G150" s="519">
        <v>50</v>
      </c>
      <c r="H150" s="519"/>
      <c r="I150" s="519"/>
      <c r="J150" s="51" t="s">
        <v>1720</v>
      </c>
    </row>
    <row r="151" spans="1:10" x14ac:dyDescent="0.25">
      <c r="A151" s="1" t="s">
        <v>2078</v>
      </c>
      <c r="B151" s="28">
        <v>1</v>
      </c>
      <c r="C151" s="106">
        <v>19000</v>
      </c>
      <c r="D151" s="167"/>
      <c r="E151" s="106">
        <v>1</v>
      </c>
      <c r="F151" s="106">
        <v>5000</v>
      </c>
      <c r="G151" s="519">
        <v>70</v>
      </c>
      <c r="H151" s="519"/>
      <c r="I151" s="519"/>
      <c r="J151" s="51"/>
    </row>
    <row r="152" spans="1:10" x14ac:dyDescent="0.25">
      <c r="A152" s="1" t="s">
        <v>785</v>
      </c>
      <c r="B152" s="28">
        <v>1</v>
      </c>
      <c r="C152" s="106"/>
      <c r="D152" s="106">
        <v>20000</v>
      </c>
      <c r="E152" s="106">
        <v>1</v>
      </c>
      <c r="F152" s="106">
        <v>4000</v>
      </c>
      <c r="G152" s="519">
        <v>60</v>
      </c>
      <c r="H152" s="519"/>
      <c r="I152" s="519"/>
      <c r="J152" s="51" t="s">
        <v>2613</v>
      </c>
    </row>
    <row r="153" spans="1:10" x14ac:dyDescent="0.25">
      <c r="A153" s="1" t="s">
        <v>2843</v>
      </c>
      <c r="B153" s="28">
        <v>1</v>
      </c>
      <c r="C153" s="106">
        <v>32000</v>
      </c>
      <c r="D153" s="106"/>
      <c r="E153" s="106">
        <v>1</v>
      </c>
      <c r="F153" s="106">
        <v>6000</v>
      </c>
      <c r="G153" s="519">
        <v>100</v>
      </c>
      <c r="H153" s="519">
        <v>1</v>
      </c>
      <c r="I153" s="519">
        <v>70</v>
      </c>
      <c r="J153" s="51">
        <v>5000</v>
      </c>
    </row>
    <row r="154" spans="1:10" x14ac:dyDescent="0.25">
      <c r="A154" s="1" t="s">
        <v>2844</v>
      </c>
      <c r="B154" s="28">
        <v>1</v>
      </c>
      <c r="C154" s="106">
        <v>18600</v>
      </c>
      <c r="D154" s="106"/>
      <c r="E154" s="106">
        <v>1</v>
      </c>
      <c r="F154" s="106">
        <v>6000</v>
      </c>
      <c r="G154" s="519">
        <v>100</v>
      </c>
      <c r="H154" s="519"/>
      <c r="I154" s="519" t="s">
        <v>109</v>
      </c>
      <c r="J154" s="51">
        <v>5600</v>
      </c>
    </row>
    <row r="155" spans="1:10" x14ac:dyDescent="0.25">
      <c r="A155" s="1" t="s">
        <v>2845</v>
      </c>
      <c r="B155" s="28">
        <v>1</v>
      </c>
      <c r="C155" s="106"/>
      <c r="D155" s="106">
        <v>19000</v>
      </c>
      <c r="E155" s="106">
        <v>1</v>
      </c>
      <c r="F155" s="106">
        <v>4000</v>
      </c>
      <c r="G155" s="519">
        <v>60</v>
      </c>
      <c r="H155" s="519"/>
      <c r="I155" s="519"/>
      <c r="J155" s="51" t="s">
        <v>2846</v>
      </c>
    </row>
    <row r="156" spans="1:10" x14ac:dyDescent="0.25">
      <c r="A156" s="1" t="s">
        <v>2847</v>
      </c>
      <c r="B156" s="28">
        <v>1</v>
      </c>
      <c r="C156" s="106"/>
      <c r="D156" s="106"/>
      <c r="E156" s="106"/>
      <c r="F156" s="106"/>
      <c r="G156" s="519"/>
      <c r="H156" s="519"/>
      <c r="I156" s="519"/>
      <c r="J156" s="51" t="s">
        <v>2848</v>
      </c>
    </row>
    <row r="157" spans="1:10" x14ac:dyDescent="0.25">
      <c r="A157" s="1" t="s">
        <v>2849</v>
      </c>
      <c r="B157" s="28">
        <v>1</v>
      </c>
      <c r="C157" s="106">
        <v>20000</v>
      </c>
      <c r="D157" s="106"/>
      <c r="E157" s="106"/>
      <c r="F157" s="106"/>
      <c r="G157" s="519"/>
      <c r="H157" s="519"/>
      <c r="I157" s="519"/>
      <c r="J157" s="51"/>
    </row>
    <row r="158" spans="1:10" x14ac:dyDescent="0.25">
      <c r="A158" s="602" t="s">
        <v>351</v>
      </c>
      <c r="B158" s="527">
        <v>1</v>
      </c>
      <c r="C158" s="527">
        <v>23000</v>
      </c>
      <c r="D158" s="527"/>
      <c r="E158" s="603"/>
      <c r="F158" s="603"/>
      <c r="G158" s="526"/>
      <c r="H158" s="603"/>
      <c r="I158" s="604"/>
      <c r="J158" s="44" t="s">
        <v>2852</v>
      </c>
    </row>
    <row r="159" spans="1:10" x14ac:dyDescent="0.25">
      <c r="A159" s="1" t="s">
        <v>2850</v>
      </c>
      <c r="B159" s="28">
        <v>1</v>
      </c>
      <c r="C159" s="106"/>
      <c r="D159" s="106">
        <v>30000</v>
      </c>
      <c r="E159" s="106"/>
      <c r="F159" s="106"/>
      <c r="G159" s="519"/>
      <c r="H159" s="519"/>
      <c r="I159" s="519"/>
      <c r="J159" s="51" t="s">
        <v>2851</v>
      </c>
    </row>
    <row r="160" spans="1:10" x14ac:dyDescent="0.25">
      <c r="A160" s="1" t="s">
        <v>245</v>
      </c>
      <c r="B160" s="28">
        <v>1</v>
      </c>
      <c r="C160" s="106"/>
      <c r="D160" s="106">
        <v>25500</v>
      </c>
      <c r="E160" s="106"/>
      <c r="F160" s="106"/>
      <c r="G160" s="519"/>
      <c r="H160" s="519"/>
      <c r="I160" s="519"/>
      <c r="J160" s="51"/>
    </row>
    <row r="161" spans="1:11" x14ac:dyDescent="0.25">
      <c r="A161" s="602" t="s">
        <v>785</v>
      </c>
      <c r="B161" s="527">
        <v>1</v>
      </c>
      <c r="C161" s="527"/>
      <c r="D161" s="527">
        <v>20000</v>
      </c>
      <c r="E161" s="603">
        <v>1</v>
      </c>
      <c r="F161" s="603">
        <v>4000</v>
      </c>
      <c r="G161" s="603">
        <v>60</v>
      </c>
      <c r="H161" s="603"/>
      <c r="I161" s="604"/>
      <c r="J161" s="44" t="s">
        <v>2613</v>
      </c>
    </row>
    <row r="162" spans="1:11" x14ac:dyDescent="0.25">
      <c r="A162" s="1"/>
      <c r="B162" s="28"/>
      <c r="C162" s="106"/>
      <c r="D162" s="106"/>
      <c r="E162" s="106"/>
      <c r="F162" s="106"/>
      <c r="G162" s="519"/>
      <c r="H162" s="519"/>
      <c r="I162" s="519"/>
      <c r="J162" s="51"/>
    </row>
    <row r="163" spans="1:11" x14ac:dyDescent="0.25">
      <c r="A163" s="1"/>
      <c r="B163" s="28"/>
      <c r="C163" s="106"/>
      <c r="D163" s="106"/>
      <c r="E163" s="106"/>
      <c r="F163" s="106"/>
      <c r="G163" s="519"/>
      <c r="H163" s="519"/>
      <c r="I163" s="519"/>
      <c r="J163" s="51"/>
    </row>
    <row r="164" spans="1:11" x14ac:dyDescent="0.25">
      <c r="A164" s="602"/>
      <c r="B164" s="213">
        <f>SUM(B141:B163)</f>
        <v>23</v>
      </c>
      <c r="C164" s="213">
        <f>SUM(C141:C163)</f>
        <v>188400</v>
      </c>
      <c r="D164" s="213">
        <f>SUM(D141:D163)</f>
        <v>265300</v>
      </c>
      <c r="E164" s="180">
        <f>SUM(E141:E163)</f>
        <v>12</v>
      </c>
      <c r="F164" s="180">
        <f>SUM(F141:F163)</f>
        <v>53000</v>
      </c>
      <c r="G164" s="1"/>
      <c r="H164" s="180">
        <f>SUM(H153:H163)</f>
        <v>1</v>
      </c>
      <c r="I164" s="1"/>
      <c r="J164" s="44">
        <f>SUM(J153:J163)</f>
        <v>10600</v>
      </c>
    </row>
    <row r="165" spans="1:11" x14ac:dyDescent="0.25">
      <c r="B165" s="493"/>
      <c r="C165" s="493"/>
    </row>
    <row r="166" spans="1:11" x14ac:dyDescent="0.25">
      <c r="G166" s="609" t="s">
        <v>2800</v>
      </c>
      <c r="H166" s="609"/>
      <c r="I166" s="609"/>
    </row>
    <row r="169" spans="1:11" x14ac:dyDescent="0.25">
      <c r="A169" s="2204" t="s">
        <v>2854</v>
      </c>
      <c r="B169" s="2204"/>
      <c r="C169" s="2204"/>
      <c r="D169" s="2204"/>
      <c r="E169" s="2204"/>
      <c r="F169" s="2204"/>
      <c r="G169" s="2204"/>
      <c r="H169" s="2204"/>
      <c r="I169" s="2204"/>
      <c r="J169" s="2204"/>
    </row>
    <row r="170" spans="1:11" x14ac:dyDescent="0.25">
      <c r="A170" s="198" t="s">
        <v>14</v>
      </c>
      <c r="B170" s="198" t="s">
        <v>5</v>
      </c>
      <c r="C170" s="198" t="s">
        <v>10</v>
      </c>
      <c r="D170" s="198" t="s">
        <v>11</v>
      </c>
      <c r="E170" s="198" t="s">
        <v>753</v>
      </c>
      <c r="F170" s="198" t="s">
        <v>27</v>
      </c>
      <c r="G170" s="198" t="s">
        <v>2013</v>
      </c>
      <c r="H170" s="198" t="s">
        <v>2776</v>
      </c>
      <c r="I170" s="198" t="s">
        <v>2777</v>
      </c>
      <c r="J170" s="607" t="s">
        <v>32</v>
      </c>
    </row>
    <row r="171" spans="1:11" x14ac:dyDescent="0.25">
      <c r="A171" s="1" t="s">
        <v>2473</v>
      </c>
      <c r="B171" s="28">
        <v>1</v>
      </c>
      <c r="C171" s="106">
        <v>33000</v>
      </c>
      <c r="D171" s="106"/>
      <c r="E171" s="106">
        <v>1</v>
      </c>
      <c r="F171" s="106">
        <v>6000</v>
      </c>
      <c r="G171" s="519">
        <v>100</v>
      </c>
      <c r="H171" s="519">
        <v>1</v>
      </c>
      <c r="I171" s="519">
        <v>60</v>
      </c>
      <c r="J171" s="607">
        <v>4000</v>
      </c>
    </row>
    <row r="172" spans="1:11" x14ac:dyDescent="0.25">
      <c r="A172" s="1" t="s">
        <v>474</v>
      </c>
      <c r="B172" s="28">
        <v>1</v>
      </c>
      <c r="C172" s="106">
        <v>13800</v>
      </c>
      <c r="D172" s="106"/>
      <c r="E172" s="106">
        <v>1</v>
      </c>
      <c r="F172" s="106">
        <v>5000</v>
      </c>
      <c r="G172" s="519">
        <v>70</v>
      </c>
      <c r="H172" s="519">
        <v>1</v>
      </c>
      <c r="I172" s="519">
        <v>100</v>
      </c>
      <c r="J172" s="607">
        <v>6000</v>
      </c>
    </row>
    <row r="173" spans="1:11" x14ac:dyDescent="0.25">
      <c r="A173" s="1" t="s">
        <v>454</v>
      </c>
      <c r="B173" s="28">
        <v>1</v>
      </c>
      <c r="C173" s="106">
        <v>18600</v>
      </c>
      <c r="D173" s="106"/>
      <c r="E173" s="106">
        <v>1</v>
      </c>
      <c r="F173" s="106">
        <v>6000</v>
      </c>
      <c r="G173" s="519">
        <v>100</v>
      </c>
      <c r="H173" s="519" t="s">
        <v>109</v>
      </c>
      <c r="I173" s="519"/>
      <c r="J173" s="524">
        <v>6300</v>
      </c>
    </row>
    <row r="174" spans="1:11" x14ac:dyDescent="0.25">
      <c r="A174" s="1" t="s">
        <v>1871</v>
      </c>
      <c r="B174" s="28">
        <v>1</v>
      </c>
      <c r="C174" s="106">
        <v>28000</v>
      </c>
      <c r="D174" s="106"/>
      <c r="E174" s="106">
        <v>1</v>
      </c>
      <c r="F174" s="106">
        <v>6000</v>
      </c>
      <c r="G174" s="519">
        <v>100</v>
      </c>
      <c r="H174" s="519"/>
      <c r="I174" s="519"/>
      <c r="J174" s="524"/>
      <c r="K174" s="336"/>
    </row>
    <row r="175" spans="1:11" x14ac:dyDescent="0.25">
      <c r="A175" s="1" t="s">
        <v>2855</v>
      </c>
      <c r="B175" s="8">
        <v>1</v>
      </c>
      <c r="C175" s="106"/>
      <c r="D175" s="106">
        <v>16000</v>
      </c>
      <c r="E175" s="605">
        <v>1</v>
      </c>
      <c r="F175" s="167">
        <v>4000</v>
      </c>
      <c r="G175" s="519">
        <v>60</v>
      </c>
      <c r="H175" s="519"/>
      <c r="I175" s="519"/>
      <c r="J175" s="524" t="s">
        <v>1388</v>
      </c>
      <c r="K175" s="336"/>
    </row>
    <row r="176" spans="1:11" x14ac:dyDescent="0.25">
      <c r="A176" s="1" t="s">
        <v>2856</v>
      </c>
      <c r="B176" s="28">
        <v>1</v>
      </c>
      <c r="C176" s="106">
        <v>25000</v>
      </c>
      <c r="D176" s="106"/>
      <c r="E176" s="106">
        <v>1</v>
      </c>
      <c r="F176" s="106">
        <v>5000</v>
      </c>
      <c r="G176" s="519">
        <v>70</v>
      </c>
      <c r="H176" s="519"/>
      <c r="I176" s="519"/>
      <c r="J176" s="524"/>
      <c r="K176" s="336"/>
    </row>
    <row r="177" spans="1:11" x14ac:dyDescent="0.25">
      <c r="A177" s="1" t="s">
        <v>107</v>
      </c>
      <c r="B177" s="28">
        <v>1</v>
      </c>
      <c r="C177" s="106">
        <v>9800</v>
      </c>
      <c r="D177" s="106"/>
      <c r="E177" s="106">
        <v>1</v>
      </c>
      <c r="F177" s="106">
        <v>4000</v>
      </c>
      <c r="G177" s="519">
        <v>60</v>
      </c>
      <c r="H177" s="519"/>
      <c r="I177" s="519"/>
      <c r="J177" s="524"/>
      <c r="K177" s="336"/>
    </row>
    <row r="178" spans="1:11" x14ac:dyDescent="0.25">
      <c r="A178" s="1" t="s">
        <v>544</v>
      </c>
      <c r="B178" s="28">
        <v>1</v>
      </c>
      <c r="C178" s="106">
        <v>12000</v>
      </c>
      <c r="D178" s="106"/>
      <c r="E178" s="106">
        <v>1</v>
      </c>
      <c r="F178" s="106">
        <v>4000</v>
      </c>
      <c r="G178" s="519">
        <v>60</v>
      </c>
      <c r="H178" s="519"/>
      <c r="I178" s="519"/>
      <c r="J178" s="524"/>
      <c r="K178" s="336"/>
    </row>
    <row r="179" spans="1:11" x14ac:dyDescent="0.25">
      <c r="A179" s="1" t="s">
        <v>107</v>
      </c>
      <c r="B179" s="28">
        <v>1</v>
      </c>
      <c r="C179" s="106"/>
      <c r="D179" s="106">
        <v>9800</v>
      </c>
      <c r="E179" s="106">
        <v>1</v>
      </c>
      <c r="F179" s="106">
        <v>4000</v>
      </c>
      <c r="G179" s="519">
        <v>60</v>
      </c>
      <c r="H179" s="519"/>
      <c r="I179" s="519"/>
      <c r="J179" s="524" t="s">
        <v>1388</v>
      </c>
      <c r="K179" s="336"/>
    </row>
    <row r="180" spans="1:11" x14ac:dyDescent="0.25">
      <c r="A180" s="1" t="s">
        <v>2856</v>
      </c>
      <c r="B180" s="28">
        <v>1</v>
      </c>
      <c r="D180" s="106">
        <v>25000</v>
      </c>
      <c r="E180" s="106">
        <v>1</v>
      </c>
      <c r="F180" s="106">
        <v>5000</v>
      </c>
      <c r="G180" s="519">
        <v>70</v>
      </c>
      <c r="H180" s="519"/>
      <c r="I180" s="519"/>
      <c r="J180" s="524" t="s">
        <v>767</v>
      </c>
      <c r="K180" s="336"/>
    </row>
    <row r="181" spans="1:11" x14ac:dyDescent="0.25">
      <c r="A181" s="1" t="s">
        <v>653</v>
      </c>
      <c r="B181" s="28">
        <v>1</v>
      </c>
      <c r="C181" s="106"/>
      <c r="D181" s="167">
        <v>38000</v>
      </c>
      <c r="E181" s="106"/>
      <c r="F181" s="106"/>
      <c r="G181" s="519"/>
      <c r="H181" s="519"/>
      <c r="I181" s="519"/>
      <c r="J181" s="524" t="s">
        <v>767</v>
      </c>
      <c r="K181" s="336"/>
    </row>
    <row r="182" spans="1:11" x14ac:dyDescent="0.25">
      <c r="A182" s="1" t="s">
        <v>247</v>
      </c>
      <c r="B182" s="28">
        <v>2</v>
      </c>
      <c r="C182" s="106"/>
      <c r="D182" s="106">
        <v>50000</v>
      </c>
      <c r="E182" s="106"/>
      <c r="F182" s="106"/>
      <c r="G182" s="519"/>
      <c r="H182" s="519"/>
      <c r="I182" s="519"/>
      <c r="J182" s="524" t="s">
        <v>2857</v>
      </c>
      <c r="K182" s="336"/>
    </row>
    <row r="183" spans="1:11" x14ac:dyDescent="0.25">
      <c r="A183" s="1" t="s">
        <v>255</v>
      </c>
      <c r="B183" s="28">
        <v>1</v>
      </c>
      <c r="C183" s="106"/>
      <c r="D183" s="106">
        <v>24000</v>
      </c>
      <c r="E183" s="106"/>
      <c r="F183" s="106"/>
      <c r="G183" s="519"/>
      <c r="H183" s="519"/>
      <c r="I183" s="519"/>
      <c r="J183" s="524" t="s">
        <v>2858</v>
      </c>
      <c r="K183" s="336"/>
    </row>
    <row r="184" spans="1:11" x14ac:dyDescent="0.25">
      <c r="A184" s="1" t="s">
        <v>137</v>
      </c>
      <c r="B184" s="28">
        <v>1</v>
      </c>
      <c r="C184" s="106">
        <v>21500</v>
      </c>
      <c r="D184" s="106"/>
      <c r="E184" s="106">
        <v>1</v>
      </c>
      <c r="F184" s="106">
        <v>5000</v>
      </c>
      <c r="G184" s="519">
        <v>70</v>
      </c>
      <c r="H184" s="519"/>
      <c r="I184" s="519"/>
      <c r="J184" s="524"/>
      <c r="K184" s="336"/>
    </row>
    <row r="185" spans="1:11" x14ac:dyDescent="0.25">
      <c r="A185" s="1" t="s">
        <v>231</v>
      </c>
      <c r="B185" s="28">
        <v>1</v>
      </c>
      <c r="C185" s="106"/>
      <c r="D185" s="106"/>
      <c r="E185" s="106"/>
      <c r="F185" s="106"/>
      <c r="G185" s="519"/>
      <c r="H185" s="519"/>
      <c r="I185" s="519"/>
      <c r="J185" s="524" t="s">
        <v>2859</v>
      </c>
      <c r="K185" s="336"/>
    </row>
    <row r="186" spans="1:11" x14ac:dyDescent="0.25">
      <c r="A186" s="1" t="s">
        <v>1871</v>
      </c>
      <c r="B186" s="28">
        <v>1</v>
      </c>
      <c r="C186" s="106">
        <v>29000</v>
      </c>
      <c r="D186" s="106"/>
      <c r="E186" s="106">
        <v>1</v>
      </c>
      <c r="F186" s="106">
        <v>6000</v>
      </c>
      <c r="G186" s="519">
        <v>100</v>
      </c>
      <c r="H186" s="519"/>
      <c r="I186" s="519"/>
      <c r="J186" s="524"/>
      <c r="K186" s="336"/>
    </row>
    <row r="187" spans="1:11" x14ac:dyDescent="0.25">
      <c r="A187" s="1" t="s">
        <v>609</v>
      </c>
      <c r="B187" s="28">
        <v>1</v>
      </c>
      <c r="C187" s="106"/>
      <c r="D187" s="106">
        <v>16000</v>
      </c>
      <c r="E187" s="106">
        <v>1</v>
      </c>
      <c r="F187" s="106">
        <v>4000</v>
      </c>
      <c r="G187" s="519">
        <v>60</v>
      </c>
      <c r="H187" s="519"/>
      <c r="I187" s="519"/>
      <c r="J187" s="524" t="s">
        <v>767</v>
      </c>
      <c r="K187" s="336"/>
    </row>
    <row r="188" spans="1:11" x14ac:dyDescent="0.25">
      <c r="A188" s="602" t="s">
        <v>177</v>
      </c>
      <c r="B188" s="527">
        <v>1</v>
      </c>
      <c r="C188" s="527">
        <v>20000</v>
      </c>
      <c r="D188" s="527"/>
      <c r="E188" s="603">
        <v>1</v>
      </c>
      <c r="F188" s="603">
        <v>4000</v>
      </c>
      <c r="G188" s="526">
        <v>60</v>
      </c>
      <c r="H188" s="603"/>
      <c r="I188" s="604"/>
      <c r="J188" s="183"/>
      <c r="K188" s="336"/>
    </row>
    <row r="189" spans="1:11" x14ac:dyDescent="0.25">
      <c r="A189" s="1" t="s">
        <v>504</v>
      </c>
      <c r="B189" s="28">
        <v>1</v>
      </c>
      <c r="C189" s="106">
        <v>10800</v>
      </c>
      <c r="D189" s="106"/>
      <c r="E189" s="106">
        <v>1</v>
      </c>
      <c r="F189" s="106">
        <v>4000</v>
      </c>
      <c r="G189" s="519">
        <v>60</v>
      </c>
      <c r="H189" s="519"/>
      <c r="I189" s="519"/>
      <c r="J189" s="524" t="s">
        <v>1389</v>
      </c>
      <c r="K189" s="336"/>
    </row>
    <row r="190" spans="1:11" x14ac:dyDescent="0.25">
      <c r="A190" s="1" t="s">
        <v>266</v>
      </c>
      <c r="B190" s="28">
        <v>1</v>
      </c>
      <c r="C190" s="106">
        <v>15000</v>
      </c>
      <c r="D190" s="106"/>
      <c r="E190" s="106"/>
      <c r="F190" s="106"/>
      <c r="G190" s="519"/>
      <c r="H190" s="519"/>
      <c r="I190" s="519"/>
      <c r="J190" s="524"/>
      <c r="K190" s="336"/>
    </row>
    <row r="191" spans="1:11" x14ac:dyDescent="0.25">
      <c r="A191" s="602" t="s">
        <v>104</v>
      </c>
      <c r="B191" s="527">
        <v>1</v>
      </c>
      <c r="C191" s="527">
        <v>20000</v>
      </c>
      <c r="D191" s="527"/>
      <c r="E191" s="603">
        <v>1</v>
      </c>
      <c r="F191" s="603">
        <v>5000</v>
      </c>
      <c r="G191" s="603">
        <v>70</v>
      </c>
      <c r="H191" s="603"/>
      <c r="I191" s="604"/>
      <c r="J191" s="183"/>
      <c r="K191" s="336"/>
    </row>
    <row r="192" spans="1:11" x14ac:dyDescent="0.25">
      <c r="A192" s="1" t="s">
        <v>1442</v>
      </c>
      <c r="B192" s="28">
        <v>1</v>
      </c>
      <c r="C192" s="106">
        <v>17900</v>
      </c>
      <c r="D192" s="106"/>
      <c r="E192" s="106"/>
      <c r="F192" s="106"/>
      <c r="G192" s="519"/>
      <c r="H192" s="519"/>
      <c r="I192" s="519"/>
      <c r="J192" s="524"/>
      <c r="K192" s="336"/>
    </row>
    <row r="193" spans="1:21" x14ac:dyDescent="0.25">
      <c r="A193" s="602"/>
      <c r="B193" s="213">
        <f>SUM(B171:B192)</f>
        <v>23</v>
      </c>
      <c r="C193" s="213">
        <f>SUM(C171:C192)</f>
        <v>274400</v>
      </c>
      <c r="D193" s="213">
        <f>SUM(D171:D192)</f>
        <v>178800</v>
      </c>
      <c r="E193" s="180">
        <f>SUM(E171:E192)</f>
        <v>16</v>
      </c>
      <c r="F193" s="180">
        <f>SUM(F171:F192)</f>
        <v>77000</v>
      </c>
      <c r="G193" s="1"/>
      <c r="H193" s="180">
        <v>2</v>
      </c>
      <c r="I193" s="1"/>
      <c r="J193" s="183">
        <v>16300</v>
      </c>
      <c r="K193" s="336"/>
    </row>
    <row r="194" spans="1:21" x14ac:dyDescent="0.25">
      <c r="B194" s="493"/>
      <c r="C194" s="493"/>
    </row>
    <row r="195" spans="1:21" x14ac:dyDescent="0.25">
      <c r="G195" s="610" t="s">
        <v>2867</v>
      </c>
      <c r="H195" s="610"/>
      <c r="I195" s="610"/>
    </row>
    <row r="198" spans="1:21" x14ac:dyDescent="0.25">
      <c r="A198" s="2204" t="s">
        <v>2860</v>
      </c>
      <c r="B198" s="2204"/>
      <c r="C198" s="2204"/>
      <c r="D198" s="2204"/>
      <c r="E198" s="2204"/>
      <c r="F198" s="2204"/>
      <c r="G198" s="2204"/>
      <c r="H198" s="2204"/>
      <c r="I198" s="2204"/>
      <c r="J198" s="2204"/>
      <c r="U198" s="352"/>
    </row>
    <row r="199" spans="1:21" x14ac:dyDescent="0.25">
      <c r="A199" s="198" t="s">
        <v>14</v>
      </c>
      <c r="B199" s="198" t="s">
        <v>5</v>
      </c>
      <c r="C199" s="198" t="s">
        <v>10</v>
      </c>
      <c r="D199" s="198" t="s">
        <v>11</v>
      </c>
      <c r="E199" s="198" t="s">
        <v>753</v>
      </c>
      <c r="F199" s="198" t="s">
        <v>27</v>
      </c>
      <c r="G199" s="198" t="s">
        <v>2013</v>
      </c>
      <c r="H199" s="198" t="s">
        <v>2776</v>
      </c>
      <c r="I199" s="198" t="s">
        <v>2777</v>
      </c>
      <c r="J199" s="607" t="s">
        <v>32</v>
      </c>
      <c r="U199" s="352"/>
    </row>
    <row r="200" spans="1:21" x14ac:dyDescent="0.25">
      <c r="A200" s="1" t="s">
        <v>1914</v>
      </c>
      <c r="B200" s="28">
        <v>1</v>
      </c>
      <c r="C200" s="106"/>
      <c r="D200" s="106"/>
      <c r="E200" s="106"/>
      <c r="F200" s="106"/>
      <c r="G200" s="519"/>
      <c r="H200" s="519"/>
      <c r="I200" s="519"/>
      <c r="J200" s="614" t="s">
        <v>2167</v>
      </c>
      <c r="U200" s="352"/>
    </row>
    <row r="201" spans="1:21" x14ac:dyDescent="0.25">
      <c r="A201" s="1" t="s">
        <v>1200</v>
      </c>
      <c r="B201" s="28">
        <v>1</v>
      </c>
      <c r="C201" s="106">
        <v>11000</v>
      </c>
      <c r="D201" s="106"/>
      <c r="E201" s="106">
        <v>1</v>
      </c>
      <c r="F201" s="106">
        <v>4000</v>
      </c>
      <c r="G201" s="519">
        <v>60</v>
      </c>
      <c r="H201" s="519">
        <v>1</v>
      </c>
      <c r="I201" s="519">
        <v>100</v>
      </c>
      <c r="J201" s="607" t="s">
        <v>2271</v>
      </c>
      <c r="U201" s="352"/>
    </row>
    <row r="202" spans="1:21" x14ac:dyDescent="0.25">
      <c r="A202" s="1" t="s">
        <v>2709</v>
      </c>
      <c r="B202" s="28">
        <v>1</v>
      </c>
      <c r="C202" s="106">
        <v>41000</v>
      </c>
      <c r="D202" s="106"/>
      <c r="E202" s="106">
        <v>2</v>
      </c>
      <c r="F202" s="106">
        <v>12000</v>
      </c>
      <c r="G202" s="519" t="s">
        <v>2743</v>
      </c>
      <c r="H202" s="519">
        <v>1</v>
      </c>
      <c r="I202" s="519">
        <v>60</v>
      </c>
      <c r="J202" s="524" t="s">
        <v>2272</v>
      </c>
      <c r="U202" s="352"/>
    </row>
    <row r="203" spans="1:21" x14ac:dyDescent="0.25">
      <c r="A203" s="1" t="s">
        <v>2863</v>
      </c>
      <c r="B203" s="28">
        <v>2</v>
      </c>
      <c r="C203" s="106">
        <v>36000</v>
      </c>
      <c r="D203" s="106"/>
      <c r="E203" s="106">
        <v>2</v>
      </c>
      <c r="F203" s="106">
        <v>10000</v>
      </c>
      <c r="G203" s="519" t="s">
        <v>2153</v>
      </c>
      <c r="H203" s="519">
        <v>1</v>
      </c>
      <c r="I203" s="519">
        <v>70</v>
      </c>
      <c r="J203" s="524" t="s">
        <v>2273</v>
      </c>
      <c r="U203" s="352"/>
    </row>
    <row r="204" spans="1:21" x14ac:dyDescent="0.25">
      <c r="A204" s="1" t="s">
        <v>1123</v>
      </c>
      <c r="B204" s="8">
        <v>1</v>
      </c>
      <c r="C204" s="106">
        <v>13000</v>
      </c>
      <c r="D204" s="106"/>
      <c r="E204" s="605">
        <v>1</v>
      </c>
      <c r="F204" s="167">
        <v>4000</v>
      </c>
      <c r="G204" s="519">
        <v>60</v>
      </c>
      <c r="H204" s="519">
        <v>1</v>
      </c>
      <c r="I204" s="519" t="s">
        <v>2139</v>
      </c>
      <c r="J204" s="524" t="s">
        <v>2477</v>
      </c>
      <c r="U204" s="352"/>
    </row>
    <row r="205" spans="1:21" x14ac:dyDescent="0.25">
      <c r="A205" s="1" t="s">
        <v>2020</v>
      </c>
      <c r="B205" s="28">
        <v>1</v>
      </c>
      <c r="C205" s="106">
        <v>12000</v>
      </c>
      <c r="D205" s="106"/>
      <c r="E205" s="106">
        <v>1</v>
      </c>
      <c r="F205" s="106">
        <v>4000</v>
      </c>
      <c r="G205" s="519">
        <v>60</v>
      </c>
      <c r="H205" s="519" t="s">
        <v>109</v>
      </c>
      <c r="I205" s="519"/>
      <c r="J205" s="524" t="s">
        <v>2319</v>
      </c>
      <c r="U205" s="352"/>
    </row>
    <row r="206" spans="1:21" x14ac:dyDescent="0.25">
      <c r="A206" s="1" t="s">
        <v>1974</v>
      </c>
      <c r="B206" s="28">
        <v>1</v>
      </c>
      <c r="C206" s="106">
        <v>16500</v>
      </c>
      <c r="D206" s="106"/>
      <c r="E206" s="106">
        <v>1</v>
      </c>
      <c r="F206" s="106">
        <v>5000</v>
      </c>
      <c r="G206" s="519">
        <v>70</v>
      </c>
      <c r="H206" s="519"/>
      <c r="I206" s="519"/>
      <c r="J206" s="524"/>
      <c r="U206" s="352"/>
    </row>
    <row r="207" spans="1:21" x14ac:dyDescent="0.25">
      <c r="A207" s="1" t="s">
        <v>2160</v>
      </c>
      <c r="B207" s="28">
        <v>1</v>
      </c>
      <c r="C207" s="106"/>
      <c r="D207" s="106">
        <v>30000</v>
      </c>
      <c r="E207" s="106"/>
      <c r="F207" s="106"/>
      <c r="G207" s="519"/>
      <c r="H207" s="519"/>
      <c r="I207" s="519"/>
      <c r="J207" s="524" t="s">
        <v>1157</v>
      </c>
      <c r="U207" s="352"/>
    </row>
    <row r="208" spans="1:21" x14ac:dyDescent="0.25">
      <c r="A208" s="1" t="s">
        <v>2864</v>
      </c>
      <c r="B208" s="28">
        <v>1</v>
      </c>
      <c r="C208" s="106"/>
      <c r="D208" s="106">
        <v>26000</v>
      </c>
      <c r="E208" s="106"/>
      <c r="F208" s="106"/>
      <c r="G208" s="519"/>
      <c r="H208" s="519"/>
      <c r="I208" s="519"/>
      <c r="J208" s="524" t="s">
        <v>1157</v>
      </c>
      <c r="U208" s="352"/>
    </row>
    <row r="209" spans="1:21" x14ac:dyDescent="0.25">
      <c r="A209" s="1" t="s">
        <v>2407</v>
      </c>
      <c r="B209" s="28">
        <v>1</v>
      </c>
      <c r="C209" s="605">
        <v>7900</v>
      </c>
      <c r="D209" s="106"/>
      <c r="E209" s="106">
        <v>2</v>
      </c>
      <c r="F209" s="106">
        <v>10000</v>
      </c>
      <c r="G209" s="519" t="s">
        <v>1099</v>
      </c>
      <c r="H209" s="519"/>
      <c r="I209" s="519"/>
      <c r="J209" s="51"/>
      <c r="U209" s="352"/>
    </row>
    <row r="210" spans="1:21" x14ac:dyDescent="0.25">
      <c r="A210" s="1" t="s">
        <v>1409</v>
      </c>
      <c r="B210" s="28">
        <v>1</v>
      </c>
      <c r="C210" s="106">
        <v>15000</v>
      </c>
      <c r="D210" s="167"/>
      <c r="E210" s="106">
        <v>1</v>
      </c>
      <c r="F210" s="106">
        <v>5000</v>
      </c>
      <c r="G210" s="519">
        <v>70</v>
      </c>
      <c r="H210" s="519"/>
      <c r="I210" s="519"/>
      <c r="J210" s="51"/>
      <c r="U210" s="352"/>
    </row>
    <row r="211" spans="1:21" x14ac:dyDescent="0.25">
      <c r="A211" s="1" t="s">
        <v>1342</v>
      </c>
      <c r="B211" s="28">
        <v>1</v>
      </c>
      <c r="C211" s="106">
        <v>9800</v>
      </c>
      <c r="D211" s="106"/>
      <c r="E211" s="106">
        <v>1</v>
      </c>
      <c r="F211" s="106">
        <v>4000</v>
      </c>
      <c r="G211" s="519">
        <v>60</v>
      </c>
      <c r="H211" s="519"/>
      <c r="I211" s="519"/>
      <c r="J211" s="51"/>
      <c r="U211" s="352"/>
    </row>
    <row r="212" spans="1:21" x14ac:dyDescent="0.25">
      <c r="A212" s="1" t="s">
        <v>2410</v>
      </c>
      <c r="B212" s="28">
        <v>1</v>
      </c>
      <c r="C212" s="106"/>
      <c r="D212" s="106">
        <v>14000</v>
      </c>
      <c r="E212" s="106"/>
      <c r="F212" s="106"/>
      <c r="G212" s="519"/>
      <c r="H212" s="519"/>
      <c r="I212" s="519"/>
      <c r="J212" s="524" t="s">
        <v>2865</v>
      </c>
      <c r="U212" s="352"/>
    </row>
    <row r="213" spans="1:21" x14ac:dyDescent="0.25">
      <c r="A213" s="1" t="s">
        <v>1492</v>
      </c>
      <c r="B213" s="28">
        <v>1</v>
      </c>
      <c r="C213" s="106">
        <v>25000</v>
      </c>
      <c r="D213" s="106"/>
      <c r="E213" s="106"/>
      <c r="F213" s="106"/>
      <c r="G213" s="519"/>
      <c r="H213" s="519"/>
      <c r="I213" s="519"/>
      <c r="J213" s="51"/>
      <c r="U213" s="352"/>
    </row>
    <row r="214" spans="1:21" x14ac:dyDescent="0.25">
      <c r="A214" s="1" t="s">
        <v>1617</v>
      </c>
      <c r="B214" s="28">
        <v>2</v>
      </c>
      <c r="C214" s="106"/>
      <c r="D214" s="106">
        <v>27000</v>
      </c>
      <c r="E214" s="106"/>
      <c r="F214" s="106"/>
      <c r="G214" s="519"/>
      <c r="H214" s="519"/>
      <c r="I214" s="519"/>
      <c r="J214" s="524" t="s">
        <v>1157</v>
      </c>
      <c r="U214" s="352"/>
    </row>
    <row r="215" spans="1:21" x14ac:dyDescent="0.25">
      <c r="A215" s="1" t="s">
        <v>1447</v>
      </c>
      <c r="B215" s="28">
        <v>5</v>
      </c>
      <c r="C215" s="106"/>
      <c r="D215" s="106">
        <v>67500</v>
      </c>
      <c r="E215" s="106"/>
      <c r="F215" s="106"/>
      <c r="G215" s="519"/>
      <c r="H215" s="519"/>
      <c r="I215" s="519"/>
      <c r="J215" s="524" t="s">
        <v>1157</v>
      </c>
      <c r="U215" s="352"/>
    </row>
    <row r="216" spans="1:21" x14ac:dyDescent="0.25">
      <c r="A216" s="1" t="s">
        <v>2020</v>
      </c>
      <c r="B216" s="28">
        <v>1</v>
      </c>
      <c r="C216" s="106">
        <v>12000</v>
      </c>
      <c r="D216" s="106"/>
      <c r="E216" s="106">
        <v>1</v>
      </c>
      <c r="F216" s="106">
        <v>4000</v>
      </c>
      <c r="G216" s="519">
        <v>60</v>
      </c>
      <c r="H216" s="519"/>
      <c r="I216" s="519"/>
      <c r="J216" s="51"/>
      <c r="U216" s="352"/>
    </row>
    <row r="217" spans="1:21" x14ac:dyDescent="0.25">
      <c r="A217" s="602" t="s">
        <v>2864</v>
      </c>
      <c r="B217" s="527">
        <v>1</v>
      </c>
      <c r="C217" s="527">
        <v>21000</v>
      </c>
      <c r="D217" s="527"/>
      <c r="E217" s="603">
        <v>1</v>
      </c>
      <c r="F217" s="603">
        <v>5000</v>
      </c>
      <c r="G217" s="526">
        <v>70</v>
      </c>
      <c r="H217" s="603"/>
      <c r="I217" s="604"/>
      <c r="J217" s="44"/>
      <c r="U217" s="352"/>
    </row>
    <row r="218" spans="1:21" x14ac:dyDescent="0.25">
      <c r="A218" s="1" t="s">
        <v>2866</v>
      </c>
      <c r="B218" s="28">
        <v>1</v>
      </c>
      <c r="C218" s="106">
        <v>16500</v>
      </c>
      <c r="D218" s="106"/>
      <c r="E218" s="106">
        <v>1</v>
      </c>
      <c r="F218" s="106">
        <v>5000</v>
      </c>
      <c r="G218" s="519">
        <v>70</v>
      </c>
      <c r="H218" s="519"/>
      <c r="I218" s="519"/>
      <c r="J218" s="51"/>
      <c r="U218" s="352"/>
    </row>
    <row r="219" spans="1:21" x14ac:dyDescent="0.25">
      <c r="A219" s="1" t="s">
        <v>1205</v>
      </c>
      <c r="B219" s="28">
        <v>1</v>
      </c>
      <c r="C219" s="106">
        <v>20000</v>
      </c>
      <c r="D219" s="106"/>
      <c r="E219" s="106"/>
      <c r="F219" s="106"/>
      <c r="G219" s="519"/>
      <c r="H219" s="519"/>
      <c r="I219" s="519"/>
      <c r="J219" s="51"/>
      <c r="U219" s="352"/>
    </row>
    <row r="220" spans="1:21" x14ac:dyDescent="0.25">
      <c r="A220" s="602" t="s">
        <v>1123</v>
      </c>
      <c r="B220" s="527">
        <v>1</v>
      </c>
      <c r="C220" s="527">
        <v>13000</v>
      </c>
      <c r="D220" s="527"/>
      <c r="E220" s="603">
        <v>1</v>
      </c>
      <c r="F220" s="603">
        <v>4000</v>
      </c>
      <c r="G220" s="603">
        <v>60</v>
      </c>
      <c r="H220" s="603"/>
      <c r="I220" s="604"/>
      <c r="J220" s="44"/>
      <c r="U220" s="352"/>
    </row>
    <row r="221" spans="1:21" x14ac:dyDescent="0.25">
      <c r="A221" s="1"/>
      <c r="B221" s="28"/>
      <c r="C221" s="106"/>
      <c r="D221" s="106"/>
      <c r="E221" s="106"/>
      <c r="F221" s="106"/>
      <c r="G221" s="519"/>
      <c r="H221" s="519"/>
      <c r="I221" s="519"/>
      <c r="J221" s="51"/>
      <c r="U221" s="352"/>
    </row>
    <row r="222" spans="1:21" x14ac:dyDescent="0.25">
      <c r="A222" s="602"/>
      <c r="B222" s="213">
        <f>SUM(B200:B221)</f>
        <v>27</v>
      </c>
      <c r="C222" s="213">
        <f>SUM(C200:C221)</f>
        <v>269700</v>
      </c>
      <c r="D222" s="213">
        <f>SUM(D200:D221)</f>
        <v>164500</v>
      </c>
      <c r="E222" s="180">
        <f>SUM(E200:E221)</f>
        <v>16</v>
      </c>
      <c r="F222" s="180">
        <f>SUM(F200:F221)</f>
        <v>76000</v>
      </c>
      <c r="G222" s="1"/>
      <c r="H222" s="180">
        <v>4</v>
      </c>
      <c r="I222" s="1"/>
      <c r="J222" s="183">
        <v>17600</v>
      </c>
      <c r="U222" s="352"/>
    </row>
    <row r="223" spans="1:21" x14ac:dyDescent="0.25">
      <c r="B223" s="493"/>
      <c r="C223" s="493"/>
      <c r="U223" s="352"/>
    </row>
    <row r="224" spans="1:21" x14ac:dyDescent="0.25">
      <c r="G224" s="611" t="s">
        <v>2800</v>
      </c>
      <c r="H224" s="611" t="s">
        <v>2861</v>
      </c>
      <c r="I224" s="613" t="s">
        <v>2862</v>
      </c>
      <c r="U224" s="352"/>
    </row>
    <row r="225" spans="1:21" x14ac:dyDescent="0.25">
      <c r="U225" s="352"/>
    </row>
    <row r="226" spans="1:21" x14ac:dyDescent="0.25">
      <c r="A226" s="2204" t="s">
        <v>2868</v>
      </c>
      <c r="B226" s="2204"/>
      <c r="C226" s="2204"/>
      <c r="D226" s="2204"/>
      <c r="E226" s="2204"/>
      <c r="F226" s="2204"/>
      <c r="G226" s="2204"/>
      <c r="H226" s="2204"/>
      <c r="I226" s="2204"/>
      <c r="J226" s="2204"/>
      <c r="U226" s="352"/>
    </row>
    <row r="227" spans="1:21" x14ac:dyDescent="0.25">
      <c r="A227" s="198" t="s">
        <v>14</v>
      </c>
      <c r="B227" s="198" t="s">
        <v>5</v>
      </c>
      <c r="C227" s="198" t="s">
        <v>10</v>
      </c>
      <c r="D227" s="198" t="s">
        <v>11</v>
      </c>
      <c r="E227" s="198" t="s">
        <v>753</v>
      </c>
      <c r="F227" s="198" t="s">
        <v>27</v>
      </c>
      <c r="G227" s="198" t="s">
        <v>2013</v>
      </c>
      <c r="H227" s="198" t="s">
        <v>2776</v>
      </c>
      <c r="I227" s="198" t="s">
        <v>2777</v>
      </c>
      <c r="J227" s="607" t="s">
        <v>32</v>
      </c>
      <c r="U227" s="352"/>
    </row>
    <row r="228" spans="1:21" x14ac:dyDescent="0.25">
      <c r="A228" s="1" t="s">
        <v>2302</v>
      </c>
      <c r="B228" s="28">
        <v>1</v>
      </c>
      <c r="C228" s="106">
        <v>38000</v>
      </c>
      <c r="D228" s="106"/>
      <c r="E228" s="106"/>
      <c r="F228" s="106"/>
      <c r="G228" s="519"/>
      <c r="H228" s="519">
        <v>1</v>
      </c>
      <c r="I228" s="519">
        <v>60</v>
      </c>
      <c r="J228" s="524">
        <v>4000</v>
      </c>
      <c r="U228" s="352"/>
    </row>
    <row r="229" spans="1:21" x14ac:dyDescent="0.25">
      <c r="A229" s="1" t="s">
        <v>2425</v>
      </c>
      <c r="B229" s="28">
        <v>1</v>
      </c>
      <c r="C229" s="106">
        <v>4800</v>
      </c>
      <c r="D229" s="106"/>
      <c r="E229" s="106">
        <v>2</v>
      </c>
      <c r="F229" s="106">
        <v>9000</v>
      </c>
      <c r="G229" s="519" t="s">
        <v>2018</v>
      </c>
      <c r="H229" s="519">
        <v>1</v>
      </c>
      <c r="I229" s="519">
        <v>100</v>
      </c>
      <c r="J229" s="607">
        <v>6000</v>
      </c>
      <c r="U229" s="352"/>
    </row>
    <row r="230" spans="1:21" x14ac:dyDescent="0.25">
      <c r="A230" s="1" t="s">
        <v>1926</v>
      </c>
      <c r="B230" s="28">
        <v>1</v>
      </c>
      <c r="C230" s="106"/>
      <c r="D230" s="106">
        <v>19000</v>
      </c>
      <c r="E230" s="106">
        <v>1</v>
      </c>
      <c r="F230" s="106">
        <v>4000</v>
      </c>
      <c r="G230" s="519">
        <v>60</v>
      </c>
      <c r="H230" s="519"/>
      <c r="I230" s="519"/>
      <c r="J230" s="524" t="s">
        <v>1157</v>
      </c>
      <c r="U230" s="352"/>
    </row>
    <row r="231" spans="1:21" x14ac:dyDescent="0.25">
      <c r="A231" s="1" t="s">
        <v>1343</v>
      </c>
      <c r="B231" s="28">
        <v>1</v>
      </c>
      <c r="C231" s="106">
        <v>14800</v>
      </c>
      <c r="D231" s="106"/>
      <c r="E231" s="106">
        <v>1</v>
      </c>
      <c r="F231" s="106">
        <v>4000</v>
      </c>
      <c r="G231" s="519">
        <v>60</v>
      </c>
      <c r="H231" s="519"/>
      <c r="I231" s="519"/>
      <c r="J231" s="524"/>
      <c r="U231" s="352"/>
    </row>
    <row r="232" spans="1:21" x14ac:dyDescent="0.25">
      <c r="A232" s="1" t="s">
        <v>1447</v>
      </c>
      <c r="B232" s="8">
        <v>1</v>
      </c>
      <c r="C232" s="106">
        <v>9800</v>
      </c>
      <c r="D232" s="106"/>
      <c r="E232" s="605">
        <v>1</v>
      </c>
      <c r="F232" s="167">
        <v>4000</v>
      </c>
      <c r="G232" s="519">
        <v>60</v>
      </c>
      <c r="H232" s="519">
        <v>1</v>
      </c>
      <c r="I232" s="519">
        <v>60</v>
      </c>
      <c r="J232" s="524">
        <v>4000</v>
      </c>
      <c r="U232" s="352"/>
    </row>
    <row r="233" spans="1:21" x14ac:dyDescent="0.25">
      <c r="A233" s="1" t="s">
        <v>1203</v>
      </c>
      <c r="B233" s="28">
        <v>1</v>
      </c>
      <c r="C233" s="106">
        <v>19000</v>
      </c>
      <c r="D233" s="106"/>
      <c r="E233" s="106">
        <v>1</v>
      </c>
      <c r="F233" s="106">
        <v>4000</v>
      </c>
      <c r="G233" s="519">
        <v>60</v>
      </c>
      <c r="H233" s="519">
        <v>1</v>
      </c>
      <c r="I233" s="519">
        <v>100</v>
      </c>
      <c r="J233" s="524">
        <v>6000</v>
      </c>
      <c r="U233" s="352"/>
    </row>
    <row r="234" spans="1:21" x14ac:dyDescent="0.25">
      <c r="A234" s="1" t="s">
        <v>1432</v>
      </c>
      <c r="B234" s="28">
        <v>1</v>
      </c>
      <c r="C234" s="106">
        <v>19000</v>
      </c>
      <c r="D234" s="106"/>
      <c r="E234" s="106">
        <v>1</v>
      </c>
      <c r="F234" s="106">
        <v>6000</v>
      </c>
      <c r="G234" s="519">
        <v>100</v>
      </c>
      <c r="H234" s="519">
        <v>1</v>
      </c>
      <c r="I234" s="519">
        <v>70</v>
      </c>
      <c r="J234" s="524">
        <v>5000</v>
      </c>
      <c r="U234" s="352"/>
    </row>
    <row r="235" spans="1:21" x14ac:dyDescent="0.25">
      <c r="A235" s="1" t="s">
        <v>1203</v>
      </c>
      <c r="B235" s="28">
        <v>1</v>
      </c>
      <c r="C235" s="106">
        <v>19000</v>
      </c>
      <c r="D235" s="106"/>
      <c r="E235" s="106">
        <v>1</v>
      </c>
      <c r="F235" s="106">
        <v>4000</v>
      </c>
      <c r="G235" s="519">
        <v>60</v>
      </c>
      <c r="H235" s="519">
        <v>1</v>
      </c>
      <c r="I235" s="519">
        <v>70</v>
      </c>
      <c r="J235" s="524">
        <v>5000</v>
      </c>
      <c r="U235" s="352"/>
    </row>
    <row r="236" spans="1:21" x14ac:dyDescent="0.25">
      <c r="A236" s="1" t="s">
        <v>2359</v>
      </c>
      <c r="B236" s="28">
        <v>1</v>
      </c>
      <c r="C236" s="106"/>
      <c r="D236" s="106">
        <v>20000</v>
      </c>
      <c r="E236" s="106"/>
      <c r="F236" s="106"/>
      <c r="G236" s="519"/>
      <c r="H236" s="519"/>
      <c r="I236" s="519"/>
      <c r="J236" s="524" t="s">
        <v>1157</v>
      </c>
      <c r="U236" s="352"/>
    </row>
    <row r="237" spans="1:21" x14ac:dyDescent="0.25">
      <c r="A237" s="1" t="s">
        <v>1599</v>
      </c>
      <c r="B237" s="28">
        <v>1</v>
      </c>
      <c r="C237" s="605">
        <v>22500</v>
      </c>
      <c r="D237" s="106"/>
      <c r="E237" s="106">
        <v>1</v>
      </c>
      <c r="F237" s="106">
        <v>4000</v>
      </c>
      <c r="G237" s="519">
        <v>60</v>
      </c>
      <c r="H237" s="519">
        <v>1</v>
      </c>
      <c r="I237" s="519">
        <v>70</v>
      </c>
      <c r="J237" s="524">
        <v>5000</v>
      </c>
      <c r="U237" s="352"/>
    </row>
    <row r="238" spans="1:21" x14ac:dyDescent="0.25">
      <c r="A238" s="1" t="s">
        <v>2165</v>
      </c>
      <c r="B238" s="28">
        <v>1</v>
      </c>
      <c r="C238" s="106">
        <v>25000</v>
      </c>
      <c r="D238" s="167"/>
      <c r="E238" s="106">
        <v>1</v>
      </c>
      <c r="F238" s="106">
        <v>5000</v>
      </c>
      <c r="G238" s="519">
        <v>70</v>
      </c>
      <c r="H238" s="519"/>
      <c r="I238" s="519"/>
      <c r="J238" s="524" t="s">
        <v>2869</v>
      </c>
      <c r="U238" s="352"/>
    </row>
    <row r="239" spans="1:21" x14ac:dyDescent="0.25">
      <c r="A239" s="1" t="s">
        <v>1123</v>
      </c>
      <c r="B239" s="28">
        <v>1</v>
      </c>
      <c r="C239" s="106">
        <v>13000</v>
      </c>
      <c r="D239" s="106"/>
      <c r="E239" s="106">
        <v>1</v>
      </c>
      <c r="F239" s="106">
        <v>4000</v>
      </c>
      <c r="G239" s="519">
        <v>60</v>
      </c>
      <c r="H239" s="519" t="s">
        <v>109</v>
      </c>
      <c r="I239" s="519"/>
      <c r="J239" s="524">
        <v>3500</v>
      </c>
      <c r="U239" s="352"/>
    </row>
    <row r="240" spans="1:21" x14ac:dyDescent="0.25">
      <c r="A240" s="1" t="s">
        <v>1545</v>
      </c>
      <c r="B240" s="28">
        <v>1</v>
      </c>
      <c r="C240" s="106">
        <v>18600</v>
      </c>
      <c r="D240" s="106"/>
      <c r="E240" s="106">
        <v>1</v>
      </c>
      <c r="F240" s="106">
        <v>6000</v>
      </c>
      <c r="G240" s="519">
        <v>100</v>
      </c>
      <c r="H240" s="519"/>
      <c r="I240" s="519"/>
      <c r="J240" s="524"/>
      <c r="U240" s="352"/>
    </row>
    <row r="241" spans="1:21" x14ac:dyDescent="0.25">
      <c r="A241" s="1" t="s">
        <v>1343</v>
      </c>
      <c r="B241" s="28">
        <v>1</v>
      </c>
      <c r="C241" s="106"/>
      <c r="D241" s="106">
        <v>16000</v>
      </c>
      <c r="E241" s="106">
        <v>1</v>
      </c>
      <c r="F241" s="106">
        <v>4000</v>
      </c>
      <c r="G241" s="519">
        <v>60</v>
      </c>
      <c r="H241" s="519"/>
      <c r="I241" s="519"/>
      <c r="J241" s="524" t="s">
        <v>1157</v>
      </c>
      <c r="U241" s="352"/>
    </row>
    <row r="242" spans="1:21" x14ac:dyDescent="0.25">
      <c r="A242" s="1" t="s">
        <v>1492</v>
      </c>
      <c r="B242" s="28">
        <v>1</v>
      </c>
      <c r="C242" s="106">
        <v>21000</v>
      </c>
      <c r="D242" s="106"/>
      <c r="E242" s="106">
        <v>1</v>
      </c>
      <c r="F242" s="106">
        <v>4000</v>
      </c>
      <c r="G242" s="519">
        <v>60</v>
      </c>
      <c r="H242" s="519"/>
      <c r="I242" s="519"/>
      <c r="J242" s="524"/>
      <c r="U242" s="352"/>
    </row>
    <row r="243" spans="1:21" x14ac:dyDescent="0.25">
      <c r="A243" s="1" t="s">
        <v>1432</v>
      </c>
      <c r="B243" s="28">
        <v>1</v>
      </c>
      <c r="C243" s="106">
        <v>15000</v>
      </c>
      <c r="D243" s="106"/>
      <c r="E243" s="106">
        <v>2</v>
      </c>
      <c r="F243" s="106">
        <v>10000</v>
      </c>
      <c r="G243" s="519" t="s">
        <v>2148</v>
      </c>
      <c r="H243" s="519"/>
      <c r="I243" s="519"/>
      <c r="J243" s="524"/>
      <c r="U243" s="352"/>
    </row>
    <row r="244" spans="1:21" x14ac:dyDescent="0.25">
      <c r="A244" s="1" t="s">
        <v>1714</v>
      </c>
      <c r="B244" s="28">
        <v>1</v>
      </c>
      <c r="C244" s="106"/>
      <c r="D244" s="106">
        <v>9800</v>
      </c>
      <c r="E244" s="106">
        <v>1</v>
      </c>
      <c r="F244" s="106">
        <v>4000</v>
      </c>
      <c r="G244" s="519">
        <v>60</v>
      </c>
      <c r="H244" s="519"/>
      <c r="I244" s="519"/>
      <c r="J244" s="524" t="s">
        <v>1157</v>
      </c>
      <c r="U244" s="352"/>
    </row>
    <row r="245" spans="1:21" x14ac:dyDescent="0.25">
      <c r="A245" s="602" t="s">
        <v>1107</v>
      </c>
      <c r="B245" s="527">
        <v>1</v>
      </c>
      <c r="C245" s="527"/>
      <c r="D245" s="527">
        <v>20000</v>
      </c>
      <c r="E245" s="603"/>
      <c r="F245" s="603"/>
      <c r="G245" s="526"/>
      <c r="H245" s="603"/>
      <c r="I245" s="604"/>
      <c r="J245" s="183" t="s">
        <v>1157</v>
      </c>
      <c r="U245" s="352"/>
    </row>
    <row r="246" spans="1:21" x14ac:dyDescent="0.25">
      <c r="A246" s="1" t="s">
        <v>2160</v>
      </c>
      <c r="B246" s="28">
        <v>1</v>
      </c>
      <c r="C246" s="106">
        <v>30000</v>
      </c>
      <c r="D246" s="106"/>
      <c r="E246" s="106"/>
      <c r="F246" s="106"/>
      <c r="G246" s="519"/>
      <c r="H246" s="519"/>
      <c r="I246" s="519"/>
      <c r="J246" s="51"/>
      <c r="U246" s="352"/>
    </row>
    <row r="247" spans="1:21" x14ac:dyDescent="0.25">
      <c r="A247" s="1" t="s">
        <v>1343</v>
      </c>
      <c r="B247" s="28">
        <v>1</v>
      </c>
      <c r="C247" s="106">
        <v>13800</v>
      </c>
      <c r="D247" s="106"/>
      <c r="E247" s="106">
        <v>1</v>
      </c>
      <c r="F247" s="106">
        <v>5000</v>
      </c>
      <c r="G247" s="519">
        <v>70</v>
      </c>
      <c r="H247" s="519"/>
      <c r="I247" s="519"/>
      <c r="J247" s="51"/>
      <c r="U247" s="352"/>
    </row>
    <row r="248" spans="1:21" x14ac:dyDescent="0.25">
      <c r="A248" s="602"/>
      <c r="B248" s="527"/>
      <c r="C248" s="527"/>
      <c r="D248" s="527"/>
      <c r="E248" s="603"/>
      <c r="F248" s="603"/>
      <c r="G248" s="603"/>
      <c r="H248" s="603"/>
      <c r="I248" s="604"/>
      <c r="J248" s="44"/>
      <c r="U248" s="352"/>
    </row>
    <row r="249" spans="1:21" x14ac:dyDescent="0.25">
      <c r="A249" s="1"/>
      <c r="B249" s="28"/>
      <c r="C249" s="106"/>
      <c r="D249" s="106"/>
      <c r="E249" s="106"/>
      <c r="F249" s="106"/>
      <c r="G249" s="519"/>
      <c r="H249" s="519"/>
      <c r="I249" s="519"/>
      <c r="J249" s="51"/>
      <c r="U249" s="352"/>
    </row>
    <row r="250" spans="1:21" x14ac:dyDescent="0.25">
      <c r="A250" s="602"/>
      <c r="B250" s="213">
        <f>SUM(B228:B249)</f>
        <v>20</v>
      </c>
      <c r="C250" s="213">
        <f>SUM(C228:C249)</f>
        <v>283300</v>
      </c>
      <c r="D250" s="213">
        <f>SUM(D228:D249)</f>
        <v>84800</v>
      </c>
      <c r="E250" s="180">
        <f>SUM(E228:E249)</f>
        <v>18</v>
      </c>
      <c r="F250" s="180">
        <f>SUM(F228:F249)</f>
        <v>81000</v>
      </c>
      <c r="G250" s="1"/>
      <c r="H250" s="180"/>
      <c r="I250" s="1"/>
      <c r="J250" s="183">
        <f>J228+J229+J232+J233+J234+J235+J237+J239</f>
        <v>38500</v>
      </c>
      <c r="U250" s="352"/>
    </row>
    <row r="251" spans="1:21" x14ac:dyDescent="0.25">
      <c r="B251" s="493"/>
      <c r="C251" s="493"/>
      <c r="U251" s="352"/>
    </row>
    <row r="252" spans="1:21" x14ac:dyDescent="0.25">
      <c r="G252" s="611" t="s">
        <v>2800</v>
      </c>
      <c r="H252" s="611" t="s">
        <v>2861</v>
      </c>
      <c r="I252" s="613" t="s">
        <v>2862</v>
      </c>
      <c r="U252" s="352"/>
    </row>
    <row r="256" spans="1:21" x14ac:dyDescent="0.25">
      <c r="A256" s="2204" t="s">
        <v>2882</v>
      </c>
      <c r="B256" s="2204"/>
      <c r="C256" s="2204"/>
      <c r="D256" s="2204"/>
      <c r="E256" s="2204"/>
      <c r="F256" s="2204"/>
      <c r="G256" s="2204"/>
      <c r="H256" s="2204"/>
      <c r="I256" s="2204"/>
      <c r="J256" s="2204"/>
      <c r="U256" s="352"/>
    </row>
    <row r="257" spans="1:21" x14ac:dyDescent="0.25">
      <c r="A257" s="198" t="s">
        <v>14</v>
      </c>
      <c r="B257" s="198" t="s">
        <v>5</v>
      </c>
      <c r="C257" s="198" t="s">
        <v>10</v>
      </c>
      <c r="D257" s="198" t="s">
        <v>11</v>
      </c>
      <c r="E257" s="198" t="s">
        <v>753</v>
      </c>
      <c r="F257" s="198" t="s">
        <v>27</v>
      </c>
      <c r="G257" s="198" t="s">
        <v>2013</v>
      </c>
      <c r="H257" s="198" t="s">
        <v>2776</v>
      </c>
      <c r="I257" s="198" t="s">
        <v>2777</v>
      </c>
      <c r="J257" s="607" t="s">
        <v>32</v>
      </c>
      <c r="U257" s="352"/>
    </row>
    <row r="258" spans="1:21" x14ac:dyDescent="0.25">
      <c r="A258" s="517" t="s">
        <v>1196</v>
      </c>
      <c r="B258" s="519">
        <v>1</v>
      </c>
      <c r="C258" s="519"/>
      <c r="D258" s="519"/>
      <c r="E258" s="519"/>
      <c r="F258" s="519"/>
      <c r="G258" s="519"/>
      <c r="H258" s="519"/>
      <c r="I258" s="519"/>
      <c r="J258" s="524" t="s">
        <v>2870</v>
      </c>
      <c r="K258" s="22"/>
      <c r="L258" s="336"/>
      <c r="U258" s="352"/>
    </row>
    <row r="259" spans="1:21" x14ac:dyDescent="0.25">
      <c r="A259" s="517" t="s">
        <v>1306</v>
      </c>
      <c r="B259" s="519">
        <v>1</v>
      </c>
      <c r="C259" s="519">
        <v>8800</v>
      </c>
      <c r="D259" s="519"/>
      <c r="E259" s="519">
        <v>1</v>
      </c>
      <c r="F259" s="519">
        <v>5000</v>
      </c>
      <c r="G259" s="519">
        <v>70</v>
      </c>
      <c r="H259" s="519">
        <v>1</v>
      </c>
      <c r="I259" s="519">
        <v>100</v>
      </c>
      <c r="J259" s="524">
        <v>6000</v>
      </c>
      <c r="K259" s="22"/>
      <c r="L259" s="336"/>
      <c r="U259" s="352"/>
    </row>
    <row r="260" spans="1:21" x14ac:dyDescent="0.25">
      <c r="A260" s="517" t="s">
        <v>1292</v>
      </c>
      <c r="B260" s="519">
        <v>1</v>
      </c>
      <c r="C260" s="519"/>
      <c r="D260" s="519">
        <v>20000</v>
      </c>
      <c r="E260" s="519">
        <v>1</v>
      </c>
      <c r="F260" s="519">
        <v>4000</v>
      </c>
      <c r="G260" s="519">
        <v>60</v>
      </c>
      <c r="H260" s="519"/>
      <c r="I260" s="519"/>
      <c r="J260" s="524" t="s">
        <v>1157</v>
      </c>
      <c r="K260" s="22"/>
      <c r="L260" s="336"/>
      <c r="U260" s="352"/>
    </row>
    <row r="261" spans="1:21" x14ac:dyDescent="0.25">
      <c r="A261" s="517" t="s">
        <v>2306</v>
      </c>
      <c r="B261" s="519">
        <v>1</v>
      </c>
      <c r="C261" s="519"/>
      <c r="D261" s="519">
        <v>16900</v>
      </c>
      <c r="E261" s="519">
        <v>1</v>
      </c>
      <c r="F261" s="519">
        <v>4000</v>
      </c>
      <c r="G261" s="519">
        <v>60</v>
      </c>
      <c r="H261" s="519"/>
      <c r="I261" s="519"/>
      <c r="J261" s="524" t="s">
        <v>1157</v>
      </c>
      <c r="K261" s="22"/>
      <c r="L261" s="336"/>
      <c r="U261" s="352"/>
    </row>
    <row r="262" spans="1:21" x14ac:dyDescent="0.25">
      <c r="A262" s="517" t="s">
        <v>2020</v>
      </c>
      <c r="B262" s="519">
        <v>1</v>
      </c>
      <c r="C262" s="519"/>
      <c r="D262" s="519">
        <v>12000</v>
      </c>
      <c r="E262" s="519">
        <v>1</v>
      </c>
      <c r="F262" s="519">
        <v>4000</v>
      </c>
      <c r="G262" s="519">
        <v>60</v>
      </c>
      <c r="H262" s="519"/>
      <c r="I262" s="519"/>
      <c r="J262" s="524" t="s">
        <v>1157</v>
      </c>
      <c r="K262" s="22"/>
      <c r="L262" s="336"/>
      <c r="U262" s="352"/>
    </row>
    <row r="263" spans="1:21" x14ac:dyDescent="0.25">
      <c r="A263" s="517" t="s">
        <v>1974</v>
      </c>
      <c r="B263" s="519">
        <v>1</v>
      </c>
      <c r="C263" s="519">
        <v>16500</v>
      </c>
      <c r="D263" s="519"/>
      <c r="E263" s="519">
        <v>1</v>
      </c>
      <c r="F263" s="519">
        <v>5000</v>
      </c>
      <c r="G263" s="519">
        <v>70</v>
      </c>
      <c r="H263" s="519">
        <v>1</v>
      </c>
      <c r="I263" s="519">
        <v>95</v>
      </c>
      <c r="J263" s="524">
        <v>6000</v>
      </c>
      <c r="K263" s="22"/>
      <c r="L263" s="336"/>
      <c r="U263" s="352"/>
    </row>
    <row r="264" spans="1:21" x14ac:dyDescent="0.25">
      <c r="A264" s="517" t="s">
        <v>2721</v>
      </c>
      <c r="B264" s="519">
        <v>1</v>
      </c>
      <c r="C264" s="519">
        <v>26500</v>
      </c>
      <c r="D264" s="519"/>
      <c r="E264" s="519"/>
      <c r="F264" s="519"/>
      <c r="G264" s="519"/>
      <c r="H264" s="519">
        <v>1</v>
      </c>
      <c r="I264" s="519">
        <v>50</v>
      </c>
      <c r="J264" s="524">
        <v>3000</v>
      </c>
      <c r="K264" s="22"/>
      <c r="L264" s="336"/>
      <c r="U264" s="352"/>
    </row>
    <row r="265" spans="1:21" x14ac:dyDescent="0.25">
      <c r="A265" s="517" t="s">
        <v>2534</v>
      </c>
      <c r="B265" s="519">
        <v>1</v>
      </c>
      <c r="C265" s="519"/>
      <c r="D265" s="519">
        <v>26000</v>
      </c>
      <c r="E265" s="519">
        <v>1</v>
      </c>
      <c r="F265" s="519">
        <v>3000</v>
      </c>
      <c r="G265" s="519">
        <v>50</v>
      </c>
      <c r="H265" s="519"/>
      <c r="I265" s="519"/>
      <c r="J265" s="524" t="s">
        <v>1157</v>
      </c>
      <c r="K265" s="22"/>
      <c r="L265" s="336"/>
      <c r="U265" s="352"/>
    </row>
    <row r="266" spans="1:21" x14ac:dyDescent="0.25">
      <c r="A266" s="517" t="s">
        <v>2157</v>
      </c>
      <c r="B266" s="519">
        <v>1</v>
      </c>
      <c r="C266" s="519">
        <v>38000</v>
      </c>
      <c r="D266" s="519"/>
      <c r="E266" s="519"/>
      <c r="F266" s="519"/>
      <c r="G266" s="519"/>
      <c r="H266" s="519">
        <v>1</v>
      </c>
      <c r="I266" s="519">
        <v>45</v>
      </c>
      <c r="J266" s="524">
        <v>3000</v>
      </c>
      <c r="K266" s="22"/>
      <c r="L266" s="336"/>
      <c r="U266" s="352"/>
    </row>
    <row r="267" spans="1:21" x14ac:dyDescent="0.25">
      <c r="A267" s="517" t="s">
        <v>2724</v>
      </c>
      <c r="B267" s="519">
        <v>1</v>
      </c>
      <c r="C267" s="519">
        <v>18000</v>
      </c>
      <c r="D267" s="519"/>
      <c r="E267" s="519">
        <v>1</v>
      </c>
      <c r="F267" s="519">
        <v>5000</v>
      </c>
      <c r="G267" s="519">
        <v>70</v>
      </c>
      <c r="H267" s="519">
        <v>1</v>
      </c>
      <c r="I267" s="519">
        <v>60</v>
      </c>
      <c r="J267" s="524">
        <v>4000</v>
      </c>
      <c r="K267" s="22"/>
      <c r="L267" s="336"/>
      <c r="U267" s="352"/>
    </row>
    <row r="268" spans="1:21" x14ac:dyDescent="0.25">
      <c r="A268" s="517" t="s">
        <v>2871</v>
      </c>
      <c r="B268" s="519">
        <v>1</v>
      </c>
      <c r="C268" s="519">
        <v>20000</v>
      </c>
      <c r="D268" s="519"/>
      <c r="E268" s="519"/>
      <c r="F268" s="519"/>
      <c r="G268" s="519"/>
      <c r="H268" s="519"/>
      <c r="I268" s="519"/>
      <c r="J268" s="524" t="s">
        <v>2872</v>
      </c>
      <c r="K268" s="22"/>
      <c r="L268" s="336"/>
      <c r="U268" s="352"/>
    </row>
    <row r="269" spans="1:21" x14ac:dyDescent="0.25">
      <c r="A269" s="517" t="s">
        <v>2873</v>
      </c>
      <c r="B269" s="519">
        <v>1</v>
      </c>
      <c r="C269" s="519"/>
      <c r="D269" s="519">
        <v>48500</v>
      </c>
      <c r="E269" s="519"/>
      <c r="F269" s="519"/>
      <c r="G269" s="519"/>
      <c r="H269" s="519"/>
      <c r="I269" s="519"/>
      <c r="J269" s="524" t="s">
        <v>2439</v>
      </c>
      <c r="K269" s="22"/>
      <c r="L269" s="336"/>
      <c r="U269" s="352"/>
    </row>
    <row r="270" spans="1:21" x14ac:dyDescent="0.25">
      <c r="A270" s="517" t="s">
        <v>2240</v>
      </c>
      <c r="B270" s="519">
        <v>1</v>
      </c>
      <c r="C270" s="519">
        <v>20000</v>
      </c>
      <c r="D270" s="519"/>
      <c r="E270" s="519">
        <v>1</v>
      </c>
      <c r="F270" s="519">
        <v>4000</v>
      </c>
      <c r="G270" s="519">
        <v>60</v>
      </c>
      <c r="H270" s="519"/>
      <c r="I270" s="519"/>
      <c r="J270" s="524" t="s">
        <v>1389</v>
      </c>
      <c r="K270" s="22"/>
      <c r="L270" s="336"/>
      <c r="U270" s="352"/>
    </row>
    <row r="271" spans="1:21" x14ac:dyDescent="0.25">
      <c r="A271" s="517" t="s">
        <v>1200</v>
      </c>
      <c r="B271" s="519">
        <v>1</v>
      </c>
      <c r="C271" s="519">
        <v>12000</v>
      </c>
      <c r="D271" s="519"/>
      <c r="E271" s="519">
        <v>1</v>
      </c>
      <c r="F271" s="519">
        <v>4000</v>
      </c>
      <c r="G271" s="519">
        <v>60</v>
      </c>
      <c r="H271" s="519"/>
      <c r="I271" s="519"/>
      <c r="J271" s="524" t="s">
        <v>1389</v>
      </c>
      <c r="K271" s="22"/>
      <c r="L271" s="336"/>
      <c r="U271" s="352"/>
    </row>
    <row r="272" spans="1:21" x14ac:dyDescent="0.25">
      <c r="A272" s="517" t="s">
        <v>2398</v>
      </c>
      <c r="B272" s="519">
        <v>1</v>
      </c>
      <c r="C272" s="519">
        <v>27000</v>
      </c>
      <c r="D272" s="519"/>
      <c r="E272" s="519"/>
      <c r="F272" s="519"/>
      <c r="G272" s="519"/>
      <c r="H272" s="519">
        <v>1</v>
      </c>
      <c r="I272" s="519">
        <v>70</v>
      </c>
      <c r="J272" s="524">
        <v>5000</v>
      </c>
      <c r="K272" s="22"/>
      <c r="L272" s="336"/>
      <c r="U272" s="352"/>
    </row>
    <row r="273" spans="1:21" x14ac:dyDescent="0.25">
      <c r="A273" s="517" t="s">
        <v>2874</v>
      </c>
      <c r="B273" s="519">
        <v>43</v>
      </c>
      <c r="C273" s="519"/>
      <c r="D273" s="519">
        <v>2111000</v>
      </c>
      <c r="E273" s="519"/>
      <c r="F273" s="519"/>
      <c r="G273" s="519"/>
      <c r="H273" s="519"/>
      <c r="I273" s="519"/>
      <c r="J273" s="524" t="s">
        <v>2875</v>
      </c>
      <c r="K273" s="22"/>
      <c r="L273" s="336"/>
      <c r="U273" s="352"/>
    </row>
    <row r="274" spans="1:21" x14ac:dyDescent="0.25">
      <c r="A274" s="517" t="s">
        <v>2348</v>
      </c>
      <c r="B274" s="519">
        <v>1</v>
      </c>
      <c r="C274" s="519"/>
      <c r="D274" s="519">
        <v>36000</v>
      </c>
      <c r="E274" s="519"/>
      <c r="F274" s="519"/>
      <c r="G274" s="519"/>
      <c r="H274" s="519"/>
      <c r="I274" s="519"/>
      <c r="J274" s="524" t="s">
        <v>1157</v>
      </c>
      <c r="K274" s="22"/>
      <c r="L274" s="336"/>
      <c r="U274" s="352"/>
    </row>
    <row r="275" spans="1:21" x14ac:dyDescent="0.25">
      <c r="A275" s="517" t="s">
        <v>2020</v>
      </c>
      <c r="B275" s="519">
        <v>1</v>
      </c>
      <c r="C275" s="519">
        <v>12000</v>
      </c>
      <c r="D275" s="519"/>
      <c r="E275" s="519">
        <v>1</v>
      </c>
      <c r="F275" s="519">
        <v>4000</v>
      </c>
      <c r="G275" s="519">
        <v>60</v>
      </c>
      <c r="H275" s="519">
        <v>1</v>
      </c>
      <c r="I275" s="519">
        <v>75</v>
      </c>
      <c r="J275" s="524">
        <v>5000</v>
      </c>
      <c r="K275" s="22"/>
      <c r="L275" s="336"/>
      <c r="U275" s="352"/>
    </row>
    <row r="276" spans="1:21" x14ac:dyDescent="0.25">
      <c r="A276" s="517" t="s">
        <v>2876</v>
      </c>
      <c r="B276" s="519">
        <v>1</v>
      </c>
      <c r="C276" s="519">
        <v>6700</v>
      </c>
      <c r="D276" s="519"/>
      <c r="E276" s="519"/>
      <c r="F276" s="519"/>
      <c r="G276" s="519"/>
      <c r="H276" s="519">
        <v>1</v>
      </c>
      <c r="I276" s="519">
        <v>100</v>
      </c>
      <c r="J276" s="524">
        <v>6000</v>
      </c>
      <c r="K276" s="22"/>
      <c r="L276" s="336"/>
      <c r="U276" s="352"/>
    </row>
    <row r="277" spans="1:21" x14ac:dyDescent="0.25">
      <c r="A277" s="517" t="s">
        <v>2721</v>
      </c>
      <c r="B277" s="519">
        <v>1</v>
      </c>
      <c r="C277" s="519"/>
      <c r="D277" s="519">
        <v>22500</v>
      </c>
      <c r="E277" s="519">
        <v>1</v>
      </c>
      <c r="F277" s="519">
        <v>4000</v>
      </c>
      <c r="G277" s="519">
        <v>60</v>
      </c>
      <c r="H277" s="519"/>
      <c r="I277" s="519"/>
      <c r="J277" s="524" t="s">
        <v>1157</v>
      </c>
      <c r="K277" s="22"/>
      <c r="L277" s="336"/>
      <c r="U277" s="352"/>
    </row>
    <row r="278" spans="1:21" x14ac:dyDescent="0.25">
      <c r="A278" s="517" t="s">
        <v>2877</v>
      </c>
      <c r="B278" s="519">
        <v>1</v>
      </c>
      <c r="C278" s="519">
        <v>11000</v>
      </c>
      <c r="D278" s="519"/>
      <c r="E278" s="519">
        <v>1</v>
      </c>
      <c r="F278" s="519">
        <v>3000</v>
      </c>
      <c r="G278" s="519">
        <v>45</v>
      </c>
      <c r="H278" s="519"/>
      <c r="I278" s="519"/>
      <c r="J278" s="524"/>
      <c r="K278" s="22"/>
      <c r="L278" s="336"/>
      <c r="U278" s="352"/>
    </row>
    <row r="279" spans="1:21" x14ac:dyDescent="0.25">
      <c r="A279" s="617" t="s">
        <v>2289</v>
      </c>
      <c r="B279" s="519">
        <v>2</v>
      </c>
      <c r="C279" s="526"/>
      <c r="D279" s="526">
        <v>53000</v>
      </c>
      <c r="E279" s="526"/>
      <c r="F279" s="526"/>
      <c r="G279" s="519"/>
      <c r="H279" s="519"/>
      <c r="I279" s="519"/>
      <c r="J279" s="524" t="s">
        <v>2878</v>
      </c>
      <c r="K279" s="22"/>
      <c r="L279" s="336"/>
      <c r="U279" s="352"/>
    </row>
    <row r="280" spans="1:21" x14ac:dyDescent="0.25">
      <c r="A280" s="617" t="s">
        <v>2218</v>
      </c>
      <c r="B280" s="519">
        <v>1</v>
      </c>
      <c r="C280" s="526"/>
      <c r="D280" s="526">
        <v>14000</v>
      </c>
      <c r="E280" s="526"/>
      <c r="F280" s="526"/>
      <c r="G280" s="519"/>
      <c r="H280" s="519"/>
      <c r="I280" s="519"/>
      <c r="J280" s="524" t="s">
        <v>1157</v>
      </c>
      <c r="K280" s="22"/>
      <c r="L280" s="336"/>
      <c r="U280" s="352"/>
    </row>
    <row r="281" spans="1:21" x14ac:dyDescent="0.25">
      <c r="A281" s="617" t="s">
        <v>2402</v>
      </c>
      <c r="B281" s="519">
        <v>1</v>
      </c>
      <c r="C281" s="526">
        <v>11500</v>
      </c>
      <c r="D281" s="526"/>
      <c r="E281" s="526">
        <v>1</v>
      </c>
      <c r="F281" s="526">
        <v>4000</v>
      </c>
      <c r="G281" s="519">
        <v>60</v>
      </c>
      <c r="H281" s="519"/>
      <c r="I281" s="519"/>
      <c r="J281" s="524"/>
      <c r="K281" s="22"/>
      <c r="L281" s="336"/>
      <c r="U281" s="352"/>
    </row>
    <row r="282" spans="1:21" x14ac:dyDescent="0.25">
      <c r="A282" s="617" t="s">
        <v>2398</v>
      </c>
      <c r="B282" s="519">
        <v>1</v>
      </c>
      <c r="C282" s="526"/>
      <c r="D282" s="526">
        <v>27000</v>
      </c>
      <c r="E282" s="526"/>
      <c r="F282" s="526"/>
      <c r="G282" s="519"/>
      <c r="H282" s="519"/>
      <c r="I282" s="519"/>
      <c r="J282" s="524" t="s">
        <v>1157</v>
      </c>
      <c r="K282" s="22"/>
      <c r="L282" s="336"/>
      <c r="U282" s="352"/>
    </row>
    <row r="283" spans="1:21" x14ac:dyDescent="0.25">
      <c r="A283" s="617" t="s">
        <v>2879</v>
      </c>
      <c r="B283" s="603">
        <v>1</v>
      </c>
      <c r="C283" s="526">
        <v>17900</v>
      </c>
      <c r="D283" s="526"/>
      <c r="E283" s="618"/>
      <c r="F283" s="619"/>
      <c r="G283" s="519"/>
      <c r="H283" s="519"/>
      <c r="I283" s="519"/>
      <c r="J283" s="524"/>
      <c r="K283" s="22"/>
      <c r="L283" s="336"/>
      <c r="U283" s="352"/>
    </row>
    <row r="284" spans="1:21" x14ac:dyDescent="0.25">
      <c r="A284" s="617" t="s">
        <v>2366</v>
      </c>
      <c r="B284" s="519">
        <v>1</v>
      </c>
      <c r="C284" s="526">
        <v>15000</v>
      </c>
      <c r="D284" s="526"/>
      <c r="E284" s="526"/>
      <c r="F284" s="526"/>
      <c r="G284" s="519"/>
      <c r="H284" s="519"/>
      <c r="I284" s="519"/>
      <c r="J284" s="524"/>
      <c r="K284" s="22"/>
      <c r="L284" s="336"/>
      <c r="U284" s="352"/>
    </row>
    <row r="285" spans="1:21" x14ac:dyDescent="0.25">
      <c r="A285" s="617" t="s">
        <v>2348</v>
      </c>
      <c r="B285" s="519">
        <v>1</v>
      </c>
      <c r="C285" s="526">
        <v>32000</v>
      </c>
      <c r="D285" s="526"/>
      <c r="E285" s="526">
        <v>1</v>
      </c>
      <c r="F285" s="526">
        <v>5000</v>
      </c>
      <c r="G285" s="519">
        <v>70</v>
      </c>
      <c r="H285" s="519"/>
      <c r="I285" s="519"/>
      <c r="J285" s="524" t="s">
        <v>1389</v>
      </c>
      <c r="K285" s="22"/>
      <c r="L285" s="336"/>
      <c r="U285" s="352"/>
    </row>
    <row r="286" spans="1:21" x14ac:dyDescent="0.25">
      <c r="A286" s="617" t="s">
        <v>2880</v>
      </c>
      <c r="B286" s="519">
        <v>1</v>
      </c>
      <c r="C286" s="526">
        <v>33500</v>
      </c>
      <c r="D286" s="526"/>
      <c r="E286" s="526"/>
      <c r="F286" s="526"/>
      <c r="G286" s="519"/>
      <c r="H286" s="519"/>
      <c r="I286" s="519"/>
      <c r="J286" s="524"/>
      <c r="K286" s="22"/>
      <c r="L286" s="336"/>
      <c r="U286" s="352"/>
    </row>
    <row r="287" spans="1:21" x14ac:dyDescent="0.25">
      <c r="A287" s="617" t="s">
        <v>1504</v>
      </c>
      <c r="B287" s="519">
        <v>1</v>
      </c>
      <c r="C287" s="526">
        <v>19000</v>
      </c>
      <c r="D287" s="526"/>
      <c r="E287" s="526">
        <v>1</v>
      </c>
      <c r="F287" s="526">
        <v>6000</v>
      </c>
      <c r="G287" s="519">
        <v>100</v>
      </c>
      <c r="H287" s="519"/>
      <c r="I287" s="519"/>
      <c r="J287" s="524"/>
      <c r="K287" s="22"/>
      <c r="L287" s="336"/>
      <c r="U287" s="352"/>
    </row>
    <row r="288" spans="1:21" x14ac:dyDescent="0.25">
      <c r="A288" s="617" t="s">
        <v>1301</v>
      </c>
      <c r="B288" s="519">
        <v>1</v>
      </c>
      <c r="C288" s="618">
        <v>29000</v>
      </c>
      <c r="D288" s="526"/>
      <c r="E288" s="526">
        <v>1</v>
      </c>
      <c r="F288" s="526">
        <v>6000</v>
      </c>
      <c r="G288" s="519">
        <v>100</v>
      </c>
      <c r="H288" s="519"/>
      <c r="I288" s="519"/>
      <c r="J288" s="524"/>
      <c r="K288" s="22"/>
      <c r="L288" s="336"/>
      <c r="U288" s="352"/>
    </row>
    <row r="289" spans="1:21" x14ac:dyDescent="0.25">
      <c r="A289" s="617" t="s">
        <v>1194</v>
      </c>
      <c r="B289" s="519">
        <v>1</v>
      </c>
      <c r="C289" s="526">
        <v>21500</v>
      </c>
      <c r="D289" s="619"/>
      <c r="E289" s="526">
        <v>1</v>
      </c>
      <c r="F289" s="526">
        <v>6000</v>
      </c>
      <c r="G289" s="519">
        <v>100</v>
      </c>
      <c r="H289" s="519"/>
      <c r="I289" s="519"/>
      <c r="J289" s="524" t="s">
        <v>1389</v>
      </c>
      <c r="K289" s="22"/>
      <c r="L289" s="336"/>
      <c r="U289" s="352"/>
    </row>
    <row r="290" spans="1:21" x14ac:dyDescent="0.25">
      <c r="A290" s="617" t="s">
        <v>2366</v>
      </c>
      <c r="B290" s="519">
        <v>1</v>
      </c>
      <c r="C290" s="526">
        <v>12000</v>
      </c>
      <c r="D290" s="526"/>
      <c r="E290" s="526">
        <v>1</v>
      </c>
      <c r="F290" s="526">
        <v>3000</v>
      </c>
      <c r="G290" s="519">
        <v>45</v>
      </c>
      <c r="H290" s="519"/>
      <c r="I290" s="519"/>
      <c r="J290" s="524"/>
      <c r="K290" s="22"/>
      <c r="L290" s="336"/>
      <c r="U290" s="352"/>
    </row>
    <row r="291" spans="1:21" x14ac:dyDescent="0.25">
      <c r="A291" s="617" t="s">
        <v>2645</v>
      </c>
      <c r="B291" s="519">
        <v>1</v>
      </c>
      <c r="C291" s="526">
        <v>33000</v>
      </c>
      <c r="D291" s="526"/>
      <c r="E291" s="526">
        <v>1</v>
      </c>
      <c r="F291" s="526">
        <v>5000</v>
      </c>
      <c r="G291" s="519">
        <v>70</v>
      </c>
      <c r="H291" s="519"/>
      <c r="I291" s="519"/>
      <c r="J291" s="524"/>
      <c r="K291" s="22"/>
      <c r="L291" s="336"/>
      <c r="U291" s="352"/>
    </row>
    <row r="292" spans="1:21" x14ac:dyDescent="0.25">
      <c r="A292" s="617" t="s">
        <v>1928</v>
      </c>
      <c r="B292" s="519">
        <v>1</v>
      </c>
      <c r="C292" s="526">
        <v>20000</v>
      </c>
      <c r="D292" s="526"/>
      <c r="E292" s="526">
        <v>1</v>
      </c>
      <c r="F292" s="526">
        <v>4000</v>
      </c>
      <c r="G292" s="519">
        <v>60</v>
      </c>
      <c r="H292" s="519"/>
      <c r="I292" s="519"/>
      <c r="J292" s="524"/>
      <c r="K292" s="22"/>
      <c r="L292" s="336"/>
      <c r="U292" s="352"/>
    </row>
    <row r="293" spans="1:21" x14ac:dyDescent="0.25">
      <c r="A293" s="617" t="s">
        <v>1107</v>
      </c>
      <c r="B293" s="519">
        <v>1</v>
      </c>
      <c r="C293" s="526">
        <v>15000</v>
      </c>
      <c r="D293" s="526"/>
      <c r="E293" s="526">
        <v>1</v>
      </c>
      <c r="F293" s="526">
        <v>5000</v>
      </c>
      <c r="G293" s="519">
        <v>70</v>
      </c>
      <c r="H293" s="519"/>
      <c r="I293" s="519"/>
      <c r="J293" s="524"/>
      <c r="K293" s="22"/>
      <c r="L293" s="336"/>
      <c r="U293" s="352"/>
    </row>
    <row r="294" spans="1:21" x14ac:dyDescent="0.25">
      <c r="A294" s="617" t="s">
        <v>1343</v>
      </c>
      <c r="B294" s="519">
        <v>1</v>
      </c>
      <c r="C294" s="526">
        <v>18800</v>
      </c>
      <c r="D294" s="526"/>
      <c r="E294" s="526"/>
      <c r="F294" s="526"/>
      <c r="G294" s="519"/>
      <c r="H294" s="519"/>
      <c r="I294" s="519"/>
      <c r="J294" s="524"/>
      <c r="K294" s="22"/>
      <c r="L294" s="336"/>
      <c r="U294" s="352"/>
    </row>
    <row r="295" spans="1:21" x14ac:dyDescent="0.25">
      <c r="A295" s="617" t="s">
        <v>1732</v>
      </c>
      <c r="B295" s="519">
        <v>1</v>
      </c>
      <c r="C295" s="526">
        <v>16000</v>
      </c>
      <c r="D295" s="526"/>
      <c r="E295" s="526">
        <v>1</v>
      </c>
      <c r="F295" s="526">
        <v>6000</v>
      </c>
      <c r="G295" s="519">
        <v>100</v>
      </c>
      <c r="H295" s="519"/>
      <c r="I295" s="519"/>
      <c r="J295" s="524"/>
      <c r="K295" s="22"/>
      <c r="L295" s="336"/>
      <c r="U295" s="352"/>
    </row>
    <row r="296" spans="1:21" x14ac:dyDescent="0.25">
      <c r="A296" s="617" t="s">
        <v>1098</v>
      </c>
      <c r="B296" s="519">
        <v>1</v>
      </c>
      <c r="C296" s="526">
        <v>19000</v>
      </c>
      <c r="D296" s="526"/>
      <c r="E296" s="526"/>
      <c r="F296" s="526"/>
      <c r="G296" s="519"/>
      <c r="H296" s="519"/>
      <c r="I296" s="519"/>
      <c r="J296" s="524" t="s">
        <v>2881</v>
      </c>
      <c r="K296" s="22"/>
      <c r="L296" s="336"/>
      <c r="U296" s="352"/>
    </row>
    <row r="297" spans="1:21" x14ac:dyDescent="0.25">
      <c r="A297" s="617" t="s">
        <v>1342</v>
      </c>
      <c r="B297" s="519">
        <v>1</v>
      </c>
      <c r="C297" s="526"/>
      <c r="D297" s="526">
        <v>13800</v>
      </c>
      <c r="E297" s="526"/>
      <c r="F297" s="526"/>
      <c r="G297" s="519"/>
      <c r="H297" s="519"/>
      <c r="I297" s="519"/>
      <c r="J297" s="524" t="s">
        <v>1157</v>
      </c>
      <c r="K297" s="22"/>
      <c r="L297" s="336"/>
      <c r="U297" s="352"/>
    </row>
    <row r="298" spans="1:21" x14ac:dyDescent="0.25">
      <c r="A298" s="617" t="s">
        <v>1342</v>
      </c>
      <c r="B298" s="519">
        <v>1</v>
      </c>
      <c r="C298" s="526"/>
      <c r="D298" s="526">
        <v>9800</v>
      </c>
      <c r="E298" s="526">
        <v>1</v>
      </c>
      <c r="F298" s="526">
        <v>4000</v>
      </c>
      <c r="G298" s="519">
        <v>60</v>
      </c>
      <c r="H298" s="519"/>
      <c r="I298" s="519"/>
      <c r="J298" s="524" t="s">
        <v>1157</v>
      </c>
      <c r="K298" s="22"/>
      <c r="L298" s="336"/>
      <c r="U298" s="352"/>
    </row>
    <row r="299" spans="1:21" x14ac:dyDescent="0.25">
      <c r="A299" s="617" t="s">
        <v>1928</v>
      </c>
      <c r="B299" s="519">
        <v>1</v>
      </c>
      <c r="C299" s="526"/>
      <c r="D299" s="526">
        <v>20000</v>
      </c>
      <c r="E299" s="526"/>
      <c r="F299" s="526"/>
      <c r="G299" s="519"/>
      <c r="H299" s="519"/>
      <c r="I299" s="519"/>
      <c r="J299" s="524" t="s">
        <v>1157</v>
      </c>
      <c r="K299" s="22"/>
      <c r="L299" s="336"/>
      <c r="U299" s="352"/>
    </row>
    <row r="300" spans="1:21" x14ac:dyDescent="0.25">
      <c r="A300" s="617" t="s">
        <v>1732</v>
      </c>
      <c r="B300" s="519">
        <v>1</v>
      </c>
      <c r="C300" s="526">
        <v>20000</v>
      </c>
      <c r="D300" s="526"/>
      <c r="E300" s="526"/>
      <c r="F300" s="526"/>
      <c r="G300" s="519"/>
      <c r="H300" s="519"/>
      <c r="I300" s="519"/>
      <c r="J300" s="524" t="s">
        <v>2563</v>
      </c>
      <c r="K300" s="22"/>
      <c r="L300" s="336"/>
      <c r="U300" s="352"/>
    </row>
    <row r="301" spans="1:21" x14ac:dyDescent="0.25">
      <c r="A301" s="616" t="s">
        <v>2431</v>
      </c>
      <c r="B301" s="527">
        <v>1</v>
      </c>
      <c r="C301" s="527"/>
      <c r="D301" s="527">
        <v>13900</v>
      </c>
      <c r="E301" s="603"/>
      <c r="F301" s="603"/>
      <c r="G301" s="526"/>
      <c r="H301" s="603"/>
      <c r="I301" s="603"/>
      <c r="J301" s="183" t="s">
        <v>1157</v>
      </c>
      <c r="K301" s="22"/>
      <c r="L301" s="336"/>
      <c r="U301" s="352"/>
    </row>
    <row r="302" spans="1:21" x14ac:dyDescent="0.25">
      <c r="A302" s="617" t="s">
        <v>1343</v>
      </c>
      <c r="B302" s="519">
        <v>1</v>
      </c>
      <c r="C302" s="526"/>
      <c r="D302" s="526">
        <v>16000</v>
      </c>
      <c r="E302" s="526">
        <v>1</v>
      </c>
      <c r="F302" s="526">
        <v>4000</v>
      </c>
      <c r="G302" s="519">
        <v>60</v>
      </c>
      <c r="H302" s="519"/>
      <c r="I302" s="519"/>
      <c r="J302" s="524" t="s">
        <v>1157</v>
      </c>
      <c r="K302" s="22"/>
      <c r="L302" s="336"/>
      <c r="U302" s="352"/>
    </row>
    <row r="303" spans="1:21" x14ac:dyDescent="0.25">
      <c r="A303" s="602"/>
      <c r="B303" s="213">
        <v>88</v>
      </c>
      <c r="C303" s="213">
        <v>549700</v>
      </c>
      <c r="D303" s="213">
        <v>2460400</v>
      </c>
      <c r="E303" s="180">
        <v>24</v>
      </c>
      <c r="F303" s="180">
        <v>107000</v>
      </c>
      <c r="G303" s="1"/>
      <c r="H303" s="180">
        <v>7</v>
      </c>
      <c r="I303" s="1"/>
      <c r="J303" s="183">
        <v>44300</v>
      </c>
      <c r="U303" s="352"/>
    </row>
    <row r="304" spans="1:21" x14ac:dyDescent="0.25">
      <c r="B304" s="493"/>
      <c r="C304" s="493"/>
      <c r="U304" s="352"/>
    </row>
    <row r="305" spans="1:21" x14ac:dyDescent="0.25">
      <c r="G305" s="612" t="s">
        <v>2800</v>
      </c>
      <c r="H305" s="612" t="s">
        <v>2861</v>
      </c>
      <c r="I305" s="613" t="s">
        <v>2862</v>
      </c>
      <c r="U305" s="352"/>
    </row>
    <row r="306" spans="1:21" x14ac:dyDescent="0.25">
      <c r="U306" s="352"/>
    </row>
    <row r="308" spans="1:21" x14ac:dyDescent="0.25">
      <c r="A308" s="2204" t="s">
        <v>2883</v>
      </c>
      <c r="B308" s="2204"/>
      <c r="C308" s="2204"/>
      <c r="D308" s="2204"/>
      <c r="E308" s="2204"/>
      <c r="F308" s="2204"/>
      <c r="G308" s="2204"/>
      <c r="H308" s="2204"/>
      <c r="I308" s="2204"/>
      <c r="J308" s="2204"/>
    </row>
    <row r="309" spans="1:21" x14ac:dyDescent="0.25">
      <c r="A309" s="198" t="s">
        <v>14</v>
      </c>
      <c r="B309" s="198" t="s">
        <v>5</v>
      </c>
      <c r="C309" s="198" t="s">
        <v>10</v>
      </c>
      <c r="D309" s="198" t="s">
        <v>11</v>
      </c>
      <c r="E309" s="198" t="s">
        <v>753</v>
      </c>
      <c r="F309" s="198" t="s">
        <v>27</v>
      </c>
      <c r="G309" s="198" t="s">
        <v>2013</v>
      </c>
      <c r="H309" s="198" t="s">
        <v>2776</v>
      </c>
      <c r="I309" s="198" t="s">
        <v>2777</v>
      </c>
      <c r="J309" s="607" t="s">
        <v>32</v>
      </c>
    </row>
    <row r="310" spans="1:21" x14ac:dyDescent="0.25">
      <c r="A310" s="517" t="s">
        <v>2884</v>
      </c>
      <c r="B310" s="519">
        <v>1</v>
      </c>
      <c r="C310" s="519">
        <v>18600</v>
      </c>
      <c r="D310" s="519"/>
      <c r="E310" s="519">
        <v>1</v>
      </c>
      <c r="F310" s="519">
        <v>6000</v>
      </c>
      <c r="G310" s="519">
        <v>100</v>
      </c>
      <c r="H310" s="519"/>
      <c r="I310" s="519" t="s">
        <v>109</v>
      </c>
      <c r="J310" s="524">
        <v>6300</v>
      </c>
    </row>
    <row r="311" spans="1:21" x14ac:dyDescent="0.25">
      <c r="A311" s="517" t="s">
        <v>2194</v>
      </c>
      <c r="B311" s="519">
        <v>1</v>
      </c>
      <c r="C311" s="519"/>
      <c r="D311" s="519">
        <v>19000</v>
      </c>
      <c r="E311" s="519">
        <v>1</v>
      </c>
      <c r="F311" s="519">
        <v>4000</v>
      </c>
      <c r="G311" s="519">
        <v>60</v>
      </c>
      <c r="H311" s="519"/>
      <c r="I311" s="519"/>
      <c r="J311" s="524" t="s">
        <v>767</v>
      </c>
    </row>
    <row r="312" spans="1:21" x14ac:dyDescent="0.25">
      <c r="A312" s="517" t="s">
        <v>2885</v>
      </c>
      <c r="B312" s="519">
        <v>1</v>
      </c>
      <c r="C312" s="519">
        <v>14500</v>
      </c>
      <c r="D312" s="519"/>
      <c r="E312" s="519">
        <v>1</v>
      </c>
      <c r="F312" s="519">
        <v>4500</v>
      </c>
      <c r="G312" s="519">
        <v>66</v>
      </c>
      <c r="H312" s="519">
        <v>1</v>
      </c>
      <c r="I312" s="519">
        <v>45</v>
      </c>
      <c r="J312" s="524">
        <v>3000</v>
      </c>
    </row>
    <row r="313" spans="1:21" x14ac:dyDescent="0.25">
      <c r="A313" s="517" t="s">
        <v>2469</v>
      </c>
      <c r="B313" s="519">
        <v>1</v>
      </c>
      <c r="C313" s="519"/>
      <c r="D313" s="519">
        <v>27000</v>
      </c>
      <c r="E313" s="519">
        <v>1</v>
      </c>
      <c r="F313" s="519">
        <v>6000</v>
      </c>
      <c r="G313" s="519">
        <v>100</v>
      </c>
      <c r="H313" s="519"/>
      <c r="I313" s="519"/>
      <c r="J313" s="524" t="s">
        <v>1157</v>
      </c>
    </row>
    <row r="314" spans="1:21" x14ac:dyDescent="0.25">
      <c r="A314" s="517" t="s">
        <v>1541</v>
      </c>
      <c r="B314" s="519">
        <v>2</v>
      </c>
      <c r="C314" s="519"/>
      <c r="D314" s="519">
        <v>90000</v>
      </c>
      <c r="E314" s="519">
        <v>2</v>
      </c>
      <c r="F314" s="519">
        <v>26000</v>
      </c>
      <c r="G314" s="519">
        <v>230</v>
      </c>
      <c r="H314" s="519"/>
      <c r="I314" s="519"/>
      <c r="J314" s="524" t="s">
        <v>2886</v>
      </c>
    </row>
    <row r="315" spans="1:21" x14ac:dyDescent="0.25">
      <c r="A315" s="517" t="s">
        <v>2469</v>
      </c>
      <c r="B315" s="519">
        <v>1</v>
      </c>
      <c r="C315" s="519">
        <v>29000</v>
      </c>
      <c r="D315" s="519"/>
      <c r="E315" s="519">
        <v>1</v>
      </c>
      <c r="F315" s="519">
        <v>6000</v>
      </c>
      <c r="G315" s="519">
        <v>100</v>
      </c>
      <c r="H315" s="519">
        <v>1</v>
      </c>
      <c r="I315" s="519">
        <v>60</v>
      </c>
      <c r="J315" s="524">
        <v>4000</v>
      </c>
    </row>
    <row r="316" spans="1:21" x14ac:dyDescent="0.25">
      <c r="A316" s="517" t="s">
        <v>2887</v>
      </c>
      <c r="B316" s="519">
        <v>1</v>
      </c>
      <c r="C316" s="519">
        <v>18000</v>
      </c>
      <c r="D316" s="519"/>
      <c r="E316" s="519">
        <v>1</v>
      </c>
      <c r="F316" s="519">
        <v>5000</v>
      </c>
      <c r="G316" s="519">
        <v>70</v>
      </c>
      <c r="H316" s="519">
        <v>1</v>
      </c>
      <c r="I316" s="519">
        <v>70</v>
      </c>
      <c r="J316" s="524">
        <v>5000</v>
      </c>
    </row>
    <row r="317" spans="1:21" x14ac:dyDescent="0.25">
      <c r="A317" s="517" t="s">
        <v>2622</v>
      </c>
      <c r="B317" s="519">
        <v>1</v>
      </c>
      <c r="C317" s="519">
        <v>32000</v>
      </c>
      <c r="D317" s="519"/>
      <c r="E317" s="519">
        <v>1</v>
      </c>
      <c r="F317" s="519">
        <v>5000</v>
      </c>
      <c r="G317" s="519">
        <v>70</v>
      </c>
      <c r="H317" s="519">
        <v>1</v>
      </c>
      <c r="I317" s="519">
        <v>45</v>
      </c>
      <c r="J317" s="524">
        <v>3000</v>
      </c>
    </row>
    <row r="318" spans="1:21" x14ac:dyDescent="0.25">
      <c r="A318" s="517" t="s">
        <v>1816</v>
      </c>
      <c r="B318" s="519">
        <v>1</v>
      </c>
      <c r="C318" s="519"/>
      <c r="D318" s="519">
        <v>20000</v>
      </c>
      <c r="E318" s="519">
        <v>1</v>
      </c>
      <c r="F318" s="519">
        <v>4000</v>
      </c>
      <c r="G318" s="519">
        <v>60</v>
      </c>
      <c r="H318" s="519"/>
      <c r="I318" s="519"/>
      <c r="J318" s="524" t="s">
        <v>1157</v>
      </c>
    </row>
    <row r="319" spans="1:21" x14ac:dyDescent="0.25">
      <c r="A319" s="517" t="s">
        <v>101</v>
      </c>
      <c r="B319" s="519">
        <v>1</v>
      </c>
      <c r="C319" s="519"/>
      <c r="D319" s="519">
        <v>15500</v>
      </c>
      <c r="E319" s="519">
        <v>1</v>
      </c>
      <c r="F319" s="519">
        <v>4000</v>
      </c>
      <c r="G319" s="519">
        <v>60</v>
      </c>
      <c r="H319" s="519"/>
      <c r="I319" s="519"/>
      <c r="J319" s="524" t="s">
        <v>2888</v>
      </c>
    </row>
    <row r="320" spans="1:21" x14ac:dyDescent="0.25">
      <c r="A320" s="517" t="s">
        <v>2889</v>
      </c>
      <c r="B320" s="519">
        <v>1</v>
      </c>
      <c r="C320" s="519">
        <v>26000</v>
      </c>
      <c r="D320" s="519"/>
      <c r="E320" s="519">
        <v>1</v>
      </c>
      <c r="F320" s="519">
        <v>6000</v>
      </c>
      <c r="G320" s="519">
        <v>100</v>
      </c>
      <c r="H320" s="519">
        <v>1</v>
      </c>
      <c r="I320" s="519">
        <v>70</v>
      </c>
      <c r="J320" s="524">
        <v>5000</v>
      </c>
    </row>
    <row r="321" spans="1:10" x14ac:dyDescent="0.25">
      <c r="A321" s="517" t="s">
        <v>2856</v>
      </c>
      <c r="B321" s="519">
        <v>2</v>
      </c>
      <c r="C321" s="519">
        <v>60000</v>
      </c>
      <c r="D321" s="519"/>
      <c r="E321" s="519"/>
      <c r="F321" s="519"/>
      <c r="G321" s="519"/>
      <c r="H321" s="519"/>
      <c r="I321" s="519"/>
      <c r="J321" s="524" t="s">
        <v>2890</v>
      </c>
    </row>
    <row r="322" spans="1:10" x14ac:dyDescent="0.25">
      <c r="A322" s="517" t="s">
        <v>292</v>
      </c>
      <c r="B322" s="519">
        <v>1</v>
      </c>
      <c r="C322" s="519">
        <v>20500</v>
      </c>
      <c r="D322" s="519"/>
      <c r="E322" s="519">
        <v>1</v>
      </c>
      <c r="F322" s="519">
        <v>5000</v>
      </c>
      <c r="G322" s="519">
        <v>70</v>
      </c>
      <c r="H322" s="519">
        <v>1</v>
      </c>
      <c r="I322" s="519">
        <v>100</v>
      </c>
      <c r="J322" s="524">
        <v>6000</v>
      </c>
    </row>
    <row r="323" spans="1:10" x14ac:dyDescent="0.25">
      <c r="A323" s="517" t="s">
        <v>1816</v>
      </c>
      <c r="B323" s="519">
        <v>1</v>
      </c>
      <c r="C323" s="519">
        <v>24000</v>
      </c>
      <c r="D323" s="519"/>
      <c r="E323" s="519"/>
      <c r="F323" s="519"/>
      <c r="G323" s="519"/>
      <c r="H323" s="519">
        <v>2</v>
      </c>
      <c r="I323" s="519">
        <v>140</v>
      </c>
      <c r="J323" s="524">
        <v>20000</v>
      </c>
    </row>
    <row r="324" spans="1:10" x14ac:dyDescent="0.25">
      <c r="A324" s="517" t="s">
        <v>2891</v>
      </c>
      <c r="B324" s="519">
        <v>1</v>
      </c>
      <c r="C324" s="519">
        <v>26500</v>
      </c>
      <c r="D324" s="519"/>
      <c r="E324" s="519">
        <v>1</v>
      </c>
      <c r="F324" s="519">
        <v>3000</v>
      </c>
      <c r="G324" s="519">
        <v>45</v>
      </c>
      <c r="H324" s="519">
        <v>1</v>
      </c>
      <c r="I324" s="519">
        <v>60</v>
      </c>
      <c r="J324" s="524">
        <v>4000</v>
      </c>
    </row>
    <row r="325" spans="1:10" x14ac:dyDescent="0.25">
      <c r="A325" s="517" t="s">
        <v>2469</v>
      </c>
      <c r="B325" s="519">
        <v>1</v>
      </c>
      <c r="C325" s="519">
        <v>29000</v>
      </c>
      <c r="D325" s="519"/>
      <c r="E325" s="519">
        <v>1</v>
      </c>
      <c r="F325" s="519">
        <v>6000</v>
      </c>
      <c r="G325" s="519">
        <v>100</v>
      </c>
      <c r="H325" s="519">
        <v>8</v>
      </c>
      <c r="I325" s="519">
        <v>60</v>
      </c>
      <c r="J325" s="524">
        <v>36000</v>
      </c>
    </row>
    <row r="326" spans="1:10" x14ac:dyDescent="0.25">
      <c r="A326" s="517" t="s">
        <v>2050</v>
      </c>
      <c r="B326" s="519">
        <v>1</v>
      </c>
      <c r="C326" s="519"/>
      <c r="D326" s="519">
        <v>22000</v>
      </c>
      <c r="E326" s="519">
        <v>1</v>
      </c>
      <c r="F326" s="519">
        <v>5000</v>
      </c>
      <c r="G326" s="519">
        <v>70</v>
      </c>
      <c r="H326" s="519"/>
      <c r="I326" s="519"/>
      <c r="J326" s="524" t="s">
        <v>1157</v>
      </c>
    </row>
    <row r="327" spans="1:10" x14ac:dyDescent="0.25">
      <c r="A327" s="517" t="s">
        <v>91</v>
      </c>
      <c r="B327" s="519">
        <v>1</v>
      </c>
      <c r="C327" s="519">
        <v>17000</v>
      </c>
      <c r="D327" s="519"/>
      <c r="E327" s="519">
        <v>1</v>
      </c>
      <c r="F327" s="519">
        <v>4000</v>
      </c>
      <c r="G327" s="519">
        <v>60</v>
      </c>
      <c r="H327" s="519"/>
      <c r="I327" s="519"/>
      <c r="J327" s="524" t="s">
        <v>1389</v>
      </c>
    </row>
    <row r="328" spans="1:10" x14ac:dyDescent="0.25">
      <c r="A328" s="517" t="s">
        <v>748</v>
      </c>
      <c r="B328" s="519">
        <v>1</v>
      </c>
      <c r="C328" s="519">
        <v>17000</v>
      </c>
      <c r="D328" s="519"/>
      <c r="E328" s="519">
        <v>1</v>
      </c>
      <c r="F328" s="519">
        <v>5000</v>
      </c>
      <c r="G328" s="519">
        <v>70</v>
      </c>
      <c r="H328" s="519"/>
      <c r="I328" s="519"/>
      <c r="J328" s="524" t="s">
        <v>1389</v>
      </c>
    </row>
    <row r="329" spans="1:10" x14ac:dyDescent="0.25">
      <c r="A329" s="517" t="s">
        <v>721</v>
      </c>
      <c r="B329" s="519">
        <v>1</v>
      </c>
      <c r="C329" s="519">
        <v>29500</v>
      </c>
      <c r="D329" s="519"/>
      <c r="E329" s="519">
        <v>1</v>
      </c>
      <c r="F329" s="519">
        <v>4000</v>
      </c>
      <c r="G329" s="519">
        <v>60</v>
      </c>
      <c r="H329" s="519"/>
      <c r="I329" s="519"/>
      <c r="J329" s="524" t="s">
        <v>1389</v>
      </c>
    </row>
    <row r="330" spans="1:10" x14ac:dyDescent="0.25">
      <c r="A330" s="517" t="s">
        <v>2892</v>
      </c>
      <c r="B330" s="519">
        <v>1</v>
      </c>
      <c r="C330" s="519">
        <v>20000</v>
      </c>
      <c r="D330" s="519"/>
      <c r="E330" s="519"/>
      <c r="F330" s="519"/>
      <c r="G330" s="519"/>
      <c r="H330" s="519">
        <v>1</v>
      </c>
      <c r="I330" s="519">
        <v>35</v>
      </c>
      <c r="J330" s="524">
        <v>3000</v>
      </c>
    </row>
    <row r="331" spans="1:10" x14ac:dyDescent="0.25">
      <c r="A331" s="622" t="s">
        <v>454</v>
      </c>
      <c r="B331" s="519">
        <v>1</v>
      </c>
      <c r="C331" s="526">
        <v>24600</v>
      </c>
      <c r="D331" s="526"/>
      <c r="E331" s="526"/>
      <c r="F331" s="526"/>
      <c r="G331" s="519"/>
      <c r="H331" s="519">
        <v>4</v>
      </c>
      <c r="I331" s="519">
        <v>20</v>
      </c>
      <c r="J331" s="524">
        <v>2000</v>
      </c>
    </row>
    <row r="332" spans="1:10" x14ac:dyDescent="0.25">
      <c r="A332" s="622" t="s">
        <v>2624</v>
      </c>
      <c r="B332" s="519">
        <v>1</v>
      </c>
      <c r="C332" s="526">
        <v>24600</v>
      </c>
      <c r="D332" s="526"/>
      <c r="E332" s="526"/>
      <c r="F332" s="526"/>
      <c r="G332" s="519"/>
      <c r="H332" s="519">
        <v>1</v>
      </c>
      <c r="I332" s="519">
        <v>120</v>
      </c>
      <c r="J332" s="524">
        <v>10000</v>
      </c>
    </row>
    <row r="333" spans="1:10" x14ac:dyDescent="0.25">
      <c r="A333" s="622" t="s">
        <v>2893</v>
      </c>
      <c r="B333" s="519">
        <v>1</v>
      </c>
      <c r="C333" s="526">
        <v>9800</v>
      </c>
      <c r="D333" s="526"/>
      <c r="E333" s="526">
        <v>1</v>
      </c>
      <c r="F333" s="526">
        <v>4000</v>
      </c>
      <c r="G333" s="519">
        <v>60</v>
      </c>
      <c r="H333" s="519"/>
      <c r="I333" s="519"/>
      <c r="J333" s="524"/>
    </row>
    <row r="334" spans="1:10" x14ac:dyDescent="0.25">
      <c r="A334" s="622" t="s">
        <v>454</v>
      </c>
      <c r="B334" s="519">
        <v>1</v>
      </c>
      <c r="C334" s="526">
        <v>18600</v>
      </c>
      <c r="D334" s="526"/>
      <c r="E334" s="526">
        <v>1</v>
      </c>
      <c r="F334" s="526">
        <v>6000</v>
      </c>
      <c r="G334" s="519">
        <v>100</v>
      </c>
      <c r="H334" s="519"/>
      <c r="I334" s="519"/>
      <c r="J334" s="524"/>
    </row>
    <row r="335" spans="1:10" x14ac:dyDescent="0.25">
      <c r="A335" s="622" t="s">
        <v>2894</v>
      </c>
      <c r="B335" s="603">
        <v>2</v>
      </c>
      <c r="C335" s="526">
        <v>34000</v>
      </c>
      <c r="D335" s="526"/>
      <c r="E335" s="618">
        <v>2</v>
      </c>
      <c r="F335" s="619">
        <v>10000</v>
      </c>
      <c r="G335" s="519">
        <v>70</v>
      </c>
      <c r="H335" s="519"/>
      <c r="I335" s="519"/>
      <c r="J335" s="524" t="s">
        <v>1389</v>
      </c>
    </row>
    <row r="336" spans="1:10" x14ac:dyDescent="0.25">
      <c r="A336" s="622" t="s">
        <v>907</v>
      </c>
      <c r="B336" s="519">
        <v>1</v>
      </c>
      <c r="C336" s="526"/>
      <c r="D336" s="526">
        <v>19000</v>
      </c>
      <c r="E336" s="526"/>
      <c r="F336" s="526"/>
      <c r="G336" s="519"/>
      <c r="H336" s="519"/>
      <c r="I336" s="519"/>
      <c r="J336" s="524" t="s">
        <v>1157</v>
      </c>
    </row>
    <row r="337" spans="1:10" x14ac:dyDescent="0.25">
      <c r="A337" s="622" t="s">
        <v>454</v>
      </c>
      <c r="B337" s="519">
        <v>1</v>
      </c>
      <c r="C337" s="526">
        <v>18600</v>
      </c>
      <c r="D337" s="526"/>
      <c r="E337" s="526">
        <v>1</v>
      </c>
      <c r="F337" s="526">
        <v>6000</v>
      </c>
      <c r="G337" s="519">
        <v>100</v>
      </c>
      <c r="H337" s="519"/>
      <c r="I337" s="519"/>
      <c r="J337" s="524"/>
    </row>
    <row r="338" spans="1:10" x14ac:dyDescent="0.25">
      <c r="A338" s="622" t="s">
        <v>2187</v>
      </c>
      <c r="B338" s="519">
        <v>1</v>
      </c>
      <c r="C338" s="526">
        <v>15000</v>
      </c>
      <c r="D338" s="526"/>
      <c r="E338" s="526"/>
      <c r="F338" s="526"/>
      <c r="G338" s="519"/>
      <c r="H338" s="519"/>
      <c r="I338" s="519"/>
      <c r="J338" s="524"/>
    </row>
    <row r="339" spans="1:10" x14ac:dyDescent="0.25">
      <c r="A339" s="622" t="s">
        <v>2895</v>
      </c>
      <c r="B339" s="519">
        <v>1</v>
      </c>
      <c r="C339" s="526">
        <v>30000</v>
      </c>
      <c r="D339" s="526"/>
      <c r="E339" s="526">
        <v>1</v>
      </c>
      <c r="F339" s="526">
        <v>4000</v>
      </c>
      <c r="G339" s="519">
        <v>60</v>
      </c>
      <c r="H339" s="519"/>
      <c r="I339" s="519"/>
      <c r="J339" s="524"/>
    </row>
    <row r="340" spans="1:10" x14ac:dyDescent="0.25">
      <c r="A340" s="622" t="s">
        <v>2896</v>
      </c>
      <c r="B340" s="519">
        <v>1</v>
      </c>
      <c r="C340" s="618">
        <v>12500</v>
      </c>
      <c r="D340" s="526"/>
      <c r="E340" s="526"/>
      <c r="F340" s="526"/>
      <c r="G340" s="519"/>
      <c r="H340" s="519"/>
      <c r="I340" s="519"/>
      <c r="J340" s="524"/>
    </row>
    <row r="341" spans="1:10" x14ac:dyDescent="0.25">
      <c r="A341" s="622" t="s">
        <v>2897</v>
      </c>
      <c r="B341" s="519">
        <v>1</v>
      </c>
      <c r="C341" s="526">
        <v>42000</v>
      </c>
      <c r="D341" s="619"/>
      <c r="E341" s="526">
        <v>1</v>
      </c>
      <c r="F341" s="526">
        <v>5000</v>
      </c>
      <c r="G341" s="519">
        <v>70</v>
      </c>
      <c r="H341" s="519"/>
      <c r="I341" s="519"/>
      <c r="J341" s="524"/>
    </row>
    <row r="342" spans="1:10" x14ac:dyDescent="0.25">
      <c r="A342" s="622" t="s">
        <v>1848</v>
      </c>
      <c r="B342" s="519">
        <v>2</v>
      </c>
      <c r="C342" s="526">
        <v>76000</v>
      </c>
      <c r="D342" s="526"/>
      <c r="E342" s="526"/>
      <c r="F342" s="526"/>
      <c r="G342" s="519"/>
      <c r="H342" s="519"/>
      <c r="I342" s="519"/>
      <c r="J342" s="524"/>
    </row>
    <row r="343" spans="1:10" x14ac:dyDescent="0.25">
      <c r="A343" s="622" t="s">
        <v>646</v>
      </c>
      <c r="B343" s="519">
        <v>1</v>
      </c>
      <c r="C343" s="526">
        <v>12500</v>
      </c>
      <c r="D343" s="526"/>
      <c r="E343" s="526">
        <v>1</v>
      </c>
      <c r="F343" s="526">
        <v>4000</v>
      </c>
      <c r="G343" s="519">
        <v>60</v>
      </c>
      <c r="H343" s="519"/>
      <c r="I343" s="519"/>
      <c r="J343" s="524"/>
    </row>
    <row r="344" spans="1:10" x14ac:dyDescent="0.25">
      <c r="A344" s="622" t="s">
        <v>101</v>
      </c>
      <c r="B344" s="519">
        <v>1</v>
      </c>
      <c r="C344" s="526">
        <v>12000</v>
      </c>
      <c r="D344" s="526"/>
      <c r="E344" s="526">
        <v>1</v>
      </c>
      <c r="F344" s="526">
        <v>5000</v>
      </c>
      <c r="G344" s="519">
        <v>70</v>
      </c>
      <c r="H344" s="519"/>
      <c r="I344" s="519"/>
      <c r="J344" s="524" t="s">
        <v>1389</v>
      </c>
    </row>
    <row r="345" spans="1:10" x14ac:dyDescent="0.25">
      <c r="A345" s="622" t="s">
        <v>907</v>
      </c>
      <c r="B345" s="519">
        <v>1</v>
      </c>
      <c r="C345" s="526">
        <v>22000</v>
      </c>
      <c r="D345" s="526"/>
      <c r="E345" s="526"/>
      <c r="F345" s="526"/>
      <c r="G345" s="519"/>
      <c r="H345" s="519"/>
      <c r="I345" s="519"/>
      <c r="J345" s="524"/>
    </row>
    <row r="346" spans="1:10" x14ac:dyDescent="0.25">
      <c r="A346" s="622" t="s">
        <v>292</v>
      </c>
      <c r="B346" s="519">
        <v>1</v>
      </c>
      <c r="C346" s="526">
        <v>19500</v>
      </c>
      <c r="D346" s="526"/>
      <c r="E346" s="526">
        <v>1</v>
      </c>
      <c r="F346" s="526">
        <v>6000</v>
      </c>
      <c r="G346" s="519">
        <v>100</v>
      </c>
      <c r="H346" s="519"/>
      <c r="I346" s="519"/>
      <c r="J346" s="524"/>
    </row>
    <row r="347" spans="1:10" x14ac:dyDescent="0.25">
      <c r="A347" s="622" t="s">
        <v>2887</v>
      </c>
      <c r="B347" s="519">
        <v>1</v>
      </c>
      <c r="C347" s="526">
        <v>19000</v>
      </c>
      <c r="D347" s="526"/>
      <c r="E347" s="526">
        <v>1</v>
      </c>
      <c r="F347" s="526">
        <v>5000</v>
      </c>
      <c r="G347" s="519">
        <v>70</v>
      </c>
      <c r="H347" s="519"/>
      <c r="I347" s="519"/>
      <c r="J347" s="524"/>
    </row>
    <row r="348" spans="1:10" x14ac:dyDescent="0.25">
      <c r="A348" s="622" t="s">
        <v>2187</v>
      </c>
      <c r="B348" s="519">
        <v>2</v>
      </c>
      <c r="C348" s="526">
        <v>25000</v>
      </c>
      <c r="D348" s="526"/>
      <c r="E348" s="526">
        <v>1</v>
      </c>
      <c r="F348" s="526">
        <v>5000</v>
      </c>
      <c r="G348" s="519">
        <v>70</v>
      </c>
      <c r="H348" s="519"/>
      <c r="I348" s="519"/>
      <c r="J348" s="524"/>
    </row>
    <row r="349" spans="1:10" x14ac:dyDescent="0.25">
      <c r="A349" s="622" t="s">
        <v>2898</v>
      </c>
      <c r="B349" s="519">
        <v>1</v>
      </c>
      <c r="C349" s="526">
        <v>19000</v>
      </c>
      <c r="D349" s="526"/>
      <c r="E349" s="526">
        <v>1</v>
      </c>
      <c r="F349" s="526">
        <v>4000</v>
      </c>
      <c r="G349" s="519">
        <v>60</v>
      </c>
      <c r="H349" s="519"/>
      <c r="I349" s="519"/>
      <c r="J349" s="524"/>
    </row>
    <row r="350" spans="1:10" x14ac:dyDescent="0.25">
      <c r="A350" s="622" t="s">
        <v>292</v>
      </c>
      <c r="B350" s="519">
        <v>1</v>
      </c>
      <c r="C350" s="526">
        <v>25500</v>
      </c>
      <c r="D350" s="526"/>
      <c r="E350" s="526"/>
      <c r="F350" s="526"/>
      <c r="G350" s="519"/>
      <c r="H350" s="519"/>
      <c r="I350" s="519"/>
      <c r="J350" s="524"/>
    </row>
    <row r="351" spans="1:10" x14ac:dyDescent="0.25">
      <c r="A351" s="622" t="s">
        <v>2187</v>
      </c>
      <c r="B351" s="519">
        <v>1</v>
      </c>
      <c r="C351" s="526"/>
      <c r="D351" s="526">
        <v>11000</v>
      </c>
      <c r="E351" s="526">
        <v>1</v>
      </c>
      <c r="F351" s="526">
        <v>4000</v>
      </c>
      <c r="G351" s="519">
        <v>60</v>
      </c>
      <c r="H351" s="519"/>
      <c r="I351" s="519"/>
      <c r="J351" s="524" t="s">
        <v>1157</v>
      </c>
    </row>
    <row r="352" spans="1:10" x14ac:dyDescent="0.25">
      <c r="A352" s="622" t="s">
        <v>2899</v>
      </c>
      <c r="B352" s="519">
        <v>1</v>
      </c>
      <c r="C352" s="526">
        <v>10800</v>
      </c>
      <c r="D352" s="526"/>
      <c r="E352" s="526">
        <v>1</v>
      </c>
      <c r="F352" s="526">
        <v>4000</v>
      </c>
      <c r="G352" s="519">
        <v>60</v>
      </c>
      <c r="H352" s="519"/>
      <c r="I352" s="519"/>
      <c r="J352" s="524" t="s">
        <v>1389</v>
      </c>
    </row>
    <row r="353" spans="1:10" x14ac:dyDescent="0.25">
      <c r="A353" s="622" t="s">
        <v>2900</v>
      </c>
      <c r="B353" s="519">
        <v>1</v>
      </c>
      <c r="C353" s="526">
        <v>22500</v>
      </c>
      <c r="D353" s="526"/>
      <c r="E353" s="526">
        <v>1</v>
      </c>
      <c r="F353" s="526">
        <v>4000</v>
      </c>
      <c r="G353" s="519">
        <v>60</v>
      </c>
      <c r="H353" s="519"/>
      <c r="I353" s="519"/>
      <c r="J353" s="524"/>
    </row>
    <row r="354" spans="1:10" x14ac:dyDescent="0.25">
      <c r="A354" s="622" t="s">
        <v>2901</v>
      </c>
      <c r="B354" s="519">
        <v>1</v>
      </c>
      <c r="C354" s="526"/>
      <c r="D354" s="526">
        <v>12000</v>
      </c>
      <c r="E354" s="526">
        <v>1</v>
      </c>
      <c r="F354" s="526">
        <v>4000</v>
      </c>
      <c r="G354" s="519">
        <v>60</v>
      </c>
      <c r="H354" s="519"/>
      <c r="I354" s="519"/>
      <c r="J354" s="524" t="s">
        <v>767</v>
      </c>
    </row>
    <row r="355" spans="1:10" x14ac:dyDescent="0.25">
      <c r="A355" s="622" t="s">
        <v>2469</v>
      </c>
      <c r="B355" s="519">
        <v>1</v>
      </c>
      <c r="C355" s="526">
        <v>29000</v>
      </c>
      <c r="D355" s="526"/>
      <c r="E355" s="526">
        <v>1</v>
      </c>
      <c r="F355" s="526">
        <v>6000</v>
      </c>
      <c r="G355" s="519">
        <v>100</v>
      </c>
      <c r="H355" s="519"/>
      <c r="I355" s="519"/>
      <c r="J355" s="524"/>
    </row>
    <row r="356" spans="1:10" x14ac:dyDescent="0.25">
      <c r="A356" s="622" t="s">
        <v>2469</v>
      </c>
      <c r="B356" s="519">
        <v>1</v>
      </c>
      <c r="C356" s="526">
        <v>13000</v>
      </c>
      <c r="D356" s="526"/>
      <c r="E356" s="526">
        <v>4</v>
      </c>
      <c r="F356" s="526">
        <v>22000</v>
      </c>
      <c r="G356" s="519" t="s">
        <v>2902</v>
      </c>
      <c r="H356" s="519"/>
      <c r="I356" s="519"/>
      <c r="J356" s="524"/>
    </row>
    <row r="357" spans="1:10" x14ac:dyDescent="0.25">
      <c r="A357" s="622" t="s">
        <v>2903</v>
      </c>
      <c r="B357" s="519">
        <v>1</v>
      </c>
      <c r="C357" s="526">
        <v>21900</v>
      </c>
      <c r="D357" s="526"/>
      <c r="E357" s="526"/>
      <c r="F357" s="526"/>
      <c r="G357" s="519"/>
      <c r="H357" s="519"/>
      <c r="I357" s="519"/>
      <c r="J357" s="524"/>
    </row>
    <row r="358" spans="1:10" x14ac:dyDescent="0.25">
      <c r="A358" s="622" t="s">
        <v>677</v>
      </c>
      <c r="B358" s="519">
        <v>2</v>
      </c>
      <c r="C358" s="526">
        <v>25800</v>
      </c>
      <c r="D358" s="526"/>
      <c r="E358" s="526">
        <v>2</v>
      </c>
      <c r="F358" s="526">
        <v>10000</v>
      </c>
      <c r="G358" s="519" t="s">
        <v>1099</v>
      </c>
      <c r="H358" s="519"/>
      <c r="I358" s="519"/>
      <c r="J358" s="524"/>
    </row>
    <row r="359" spans="1:10" x14ac:dyDescent="0.25">
      <c r="A359" s="622" t="s">
        <v>907</v>
      </c>
      <c r="B359" s="519">
        <v>1</v>
      </c>
      <c r="C359" s="526">
        <v>19000</v>
      </c>
      <c r="D359" s="526"/>
      <c r="E359" s="526">
        <v>1</v>
      </c>
      <c r="F359" s="526">
        <v>3000</v>
      </c>
      <c r="G359" s="519">
        <v>45</v>
      </c>
      <c r="H359" s="519"/>
      <c r="I359" s="519"/>
      <c r="J359" s="524"/>
    </row>
    <row r="360" spans="1:10" x14ac:dyDescent="0.25">
      <c r="A360" s="622" t="s">
        <v>103</v>
      </c>
      <c r="B360" s="519">
        <v>1</v>
      </c>
      <c r="C360" s="526"/>
      <c r="D360" s="526">
        <v>9900</v>
      </c>
      <c r="E360" s="526"/>
      <c r="F360" s="526"/>
      <c r="G360" s="519"/>
      <c r="H360" s="519"/>
      <c r="I360" s="519"/>
      <c r="J360" s="524" t="s">
        <v>767</v>
      </c>
    </row>
    <row r="361" spans="1:10" x14ac:dyDescent="0.25">
      <c r="A361" s="622" t="s">
        <v>752</v>
      </c>
      <c r="B361" s="519">
        <v>1</v>
      </c>
      <c r="C361" s="526"/>
      <c r="D361" s="526">
        <v>33500</v>
      </c>
      <c r="E361" s="526">
        <v>1</v>
      </c>
      <c r="F361" s="526">
        <v>4500</v>
      </c>
      <c r="G361" s="519">
        <v>66</v>
      </c>
      <c r="H361" s="519"/>
      <c r="I361" s="519"/>
      <c r="J361" s="524" t="s">
        <v>767</v>
      </c>
    </row>
    <row r="362" spans="1:10" x14ac:dyDescent="0.25">
      <c r="A362" s="622" t="s">
        <v>2904</v>
      </c>
      <c r="B362" s="519">
        <v>1</v>
      </c>
      <c r="C362" s="526">
        <v>19500</v>
      </c>
      <c r="D362" s="526"/>
      <c r="E362" s="526"/>
      <c r="F362" s="526"/>
      <c r="G362" s="519"/>
      <c r="H362" s="519"/>
      <c r="I362" s="519"/>
      <c r="J362" s="524"/>
    </row>
    <row r="363" spans="1:10" x14ac:dyDescent="0.25">
      <c r="A363" s="622" t="s">
        <v>609</v>
      </c>
      <c r="B363" s="519">
        <v>1</v>
      </c>
      <c r="C363" s="526"/>
      <c r="D363" s="526">
        <v>15000</v>
      </c>
      <c r="E363" s="526">
        <v>1</v>
      </c>
      <c r="F363" s="526">
        <v>5000</v>
      </c>
      <c r="G363" s="519">
        <v>70</v>
      </c>
      <c r="H363" s="519"/>
      <c r="I363" s="519"/>
      <c r="J363" s="524" t="s">
        <v>1157</v>
      </c>
    </row>
    <row r="364" spans="1:10" x14ac:dyDescent="0.25">
      <c r="A364" s="622" t="s">
        <v>2050</v>
      </c>
      <c r="B364" s="519">
        <v>1</v>
      </c>
      <c r="C364" s="526"/>
      <c r="D364" s="526">
        <v>27000</v>
      </c>
      <c r="E364" s="526"/>
      <c r="F364" s="526"/>
      <c r="G364" s="519"/>
      <c r="H364" s="519"/>
      <c r="I364" s="519"/>
      <c r="J364" s="524" t="s">
        <v>767</v>
      </c>
    </row>
    <row r="365" spans="1:10" x14ac:dyDescent="0.25">
      <c r="A365" s="622" t="s">
        <v>2473</v>
      </c>
      <c r="B365" s="519">
        <v>1</v>
      </c>
      <c r="C365" s="526">
        <v>38000</v>
      </c>
      <c r="D365" s="526"/>
      <c r="E365" s="526"/>
      <c r="F365" s="526"/>
      <c r="G365" s="519"/>
      <c r="H365" s="519"/>
      <c r="I365" s="519"/>
      <c r="J365" s="524" t="s">
        <v>2905</v>
      </c>
    </row>
    <row r="366" spans="1:10" x14ac:dyDescent="0.25">
      <c r="A366" s="622" t="s">
        <v>2050</v>
      </c>
      <c r="B366" s="519">
        <v>1</v>
      </c>
      <c r="C366" s="526"/>
      <c r="D366" s="526">
        <v>27000</v>
      </c>
      <c r="E366" s="526">
        <v>1</v>
      </c>
      <c r="F366" s="526"/>
      <c r="G366" s="519"/>
      <c r="H366" s="519"/>
      <c r="I366" s="519"/>
      <c r="J366" s="524" t="s">
        <v>767</v>
      </c>
    </row>
    <row r="367" spans="1:10" x14ac:dyDescent="0.25">
      <c r="A367" s="622" t="s">
        <v>2856</v>
      </c>
      <c r="B367" s="519">
        <v>1</v>
      </c>
      <c r="C367" s="526">
        <v>26000</v>
      </c>
      <c r="D367" s="526"/>
      <c r="E367" s="526">
        <v>1</v>
      </c>
      <c r="F367" s="526">
        <v>4000</v>
      </c>
      <c r="G367" s="519">
        <v>60</v>
      </c>
      <c r="H367" s="519"/>
      <c r="I367" s="519"/>
      <c r="J367" s="524"/>
    </row>
    <row r="368" spans="1:10" x14ac:dyDescent="0.25">
      <c r="A368" s="622" t="s">
        <v>1848</v>
      </c>
      <c r="B368" s="519">
        <v>1</v>
      </c>
      <c r="C368" s="526">
        <v>38000</v>
      </c>
      <c r="D368" s="526"/>
      <c r="E368" s="526"/>
      <c r="F368" s="526"/>
      <c r="G368" s="519"/>
      <c r="H368" s="519"/>
      <c r="I368" s="519"/>
      <c r="J368" s="524"/>
    </row>
    <row r="369" spans="1:10" x14ac:dyDescent="0.25">
      <c r="A369" s="622" t="s">
        <v>137</v>
      </c>
      <c r="B369" s="519">
        <v>1</v>
      </c>
      <c r="C369" s="526">
        <v>21000</v>
      </c>
      <c r="D369" s="526"/>
      <c r="E369" s="526">
        <v>1</v>
      </c>
      <c r="F369" s="526">
        <v>5000</v>
      </c>
      <c r="G369" s="519">
        <v>70</v>
      </c>
      <c r="H369" s="519"/>
      <c r="I369" s="519"/>
      <c r="J369" s="524"/>
    </row>
    <row r="370" spans="1:10" x14ac:dyDescent="0.25">
      <c r="A370" s="622" t="s">
        <v>1863</v>
      </c>
      <c r="B370" s="519">
        <v>1</v>
      </c>
      <c r="C370" s="526">
        <v>14000</v>
      </c>
      <c r="D370" s="526"/>
      <c r="E370" s="526">
        <v>1</v>
      </c>
      <c r="F370" s="526">
        <v>5000</v>
      </c>
      <c r="G370" s="519">
        <v>70</v>
      </c>
      <c r="H370" s="519"/>
      <c r="I370" s="519"/>
      <c r="J370" s="524"/>
    </row>
    <row r="371" spans="1:10" x14ac:dyDescent="0.25">
      <c r="A371" s="622" t="s">
        <v>745</v>
      </c>
      <c r="B371" s="519">
        <v>1</v>
      </c>
      <c r="C371" s="526">
        <v>25000</v>
      </c>
      <c r="D371" s="526"/>
      <c r="E371" s="526"/>
      <c r="F371" s="526"/>
      <c r="G371" s="519"/>
      <c r="H371" s="519"/>
      <c r="I371" s="519"/>
      <c r="J371" s="524" t="s">
        <v>2906</v>
      </c>
    </row>
    <row r="372" spans="1:10" x14ac:dyDescent="0.25">
      <c r="A372" s="622" t="s">
        <v>2907</v>
      </c>
      <c r="B372" s="519">
        <v>1</v>
      </c>
      <c r="C372" s="526">
        <v>33000</v>
      </c>
      <c r="D372" s="526"/>
      <c r="E372" s="526"/>
      <c r="F372" s="526"/>
      <c r="G372" s="519"/>
      <c r="H372" s="519"/>
      <c r="I372" s="519"/>
      <c r="J372" s="524" t="s">
        <v>2908</v>
      </c>
    </row>
    <row r="373" spans="1:10" x14ac:dyDescent="0.25">
      <c r="A373" s="622" t="s">
        <v>1350</v>
      </c>
      <c r="B373" s="519">
        <v>2</v>
      </c>
      <c r="C373" s="526"/>
      <c r="D373" s="526">
        <v>100000</v>
      </c>
      <c r="E373" s="526"/>
      <c r="F373" s="526"/>
      <c r="G373" s="519"/>
      <c r="H373" s="519"/>
      <c r="I373" s="519"/>
      <c r="J373" s="524" t="s">
        <v>767</v>
      </c>
    </row>
    <row r="374" spans="1:10" x14ac:dyDescent="0.25">
      <c r="A374" s="622" t="s">
        <v>1232</v>
      </c>
      <c r="B374" s="519">
        <v>2</v>
      </c>
      <c r="C374" s="526">
        <v>140000</v>
      </c>
      <c r="D374" s="526"/>
      <c r="E374" s="526"/>
      <c r="F374" s="526"/>
      <c r="G374" s="519"/>
      <c r="H374" s="519"/>
      <c r="I374" s="519"/>
      <c r="J374" s="524"/>
    </row>
    <row r="375" spans="1:10" x14ac:dyDescent="0.25">
      <c r="A375" s="622" t="s">
        <v>2909</v>
      </c>
      <c r="B375" s="519">
        <v>1</v>
      </c>
      <c r="C375" s="526"/>
      <c r="D375" s="526">
        <v>13800</v>
      </c>
      <c r="E375" s="526"/>
      <c r="F375" s="526"/>
      <c r="G375" s="519"/>
      <c r="H375" s="519"/>
      <c r="I375" s="519"/>
      <c r="J375" s="524" t="s">
        <v>1157</v>
      </c>
    </row>
    <row r="376" spans="1:10" x14ac:dyDescent="0.25">
      <c r="A376" s="622" t="s">
        <v>94</v>
      </c>
      <c r="B376" s="519">
        <v>1</v>
      </c>
      <c r="C376" s="526">
        <v>33000</v>
      </c>
      <c r="D376" s="526"/>
      <c r="E376" s="526"/>
      <c r="F376" s="526"/>
      <c r="G376" s="519"/>
      <c r="H376" s="519"/>
      <c r="I376" s="519"/>
      <c r="J376" s="524" t="s">
        <v>1389</v>
      </c>
    </row>
    <row r="377" spans="1:10" x14ac:dyDescent="0.25">
      <c r="A377" s="622" t="s">
        <v>2891</v>
      </c>
      <c r="B377" s="519">
        <v>1</v>
      </c>
      <c r="C377" s="526">
        <v>25500</v>
      </c>
      <c r="D377" s="526"/>
      <c r="E377" s="526">
        <v>1</v>
      </c>
      <c r="F377" s="526">
        <v>4000</v>
      </c>
      <c r="G377" s="519">
        <v>60</v>
      </c>
      <c r="H377" s="519"/>
      <c r="I377" s="519"/>
      <c r="J377" s="524" t="s">
        <v>1389</v>
      </c>
    </row>
    <row r="378" spans="1:10" x14ac:dyDescent="0.25">
      <c r="A378" s="622" t="s">
        <v>609</v>
      </c>
      <c r="B378" s="519">
        <v>1</v>
      </c>
      <c r="C378" s="526"/>
      <c r="D378" s="526">
        <v>15000</v>
      </c>
      <c r="E378" s="526">
        <v>1</v>
      </c>
      <c r="F378" s="526">
        <v>5000</v>
      </c>
      <c r="G378" s="519">
        <v>70</v>
      </c>
      <c r="H378" s="519"/>
      <c r="I378" s="519"/>
      <c r="J378" s="524" t="s">
        <v>767</v>
      </c>
    </row>
    <row r="379" spans="1:10" x14ac:dyDescent="0.25">
      <c r="A379" s="622" t="s">
        <v>2892</v>
      </c>
      <c r="B379" s="519">
        <v>1</v>
      </c>
      <c r="C379" s="526">
        <v>20000</v>
      </c>
      <c r="D379" s="526"/>
      <c r="E379" s="526"/>
      <c r="F379" s="526"/>
      <c r="G379" s="519"/>
      <c r="H379" s="519"/>
      <c r="I379" s="519"/>
      <c r="J379" s="524"/>
    </row>
    <row r="380" spans="1:10" x14ac:dyDescent="0.25">
      <c r="A380" s="602"/>
      <c r="B380" s="213">
        <f>SUM(B310:B379)</f>
        <v>78</v>
      </c>
      <c r="C380" s="213">
        <f>SUM(C310:C379)</f>
        <v>1416800</v>
      </c>
      <c r="D380" s="213">
        <f>SUM(D310:D379)</f>
        <v>476700</v>
      </c>
      <c r="E380" s="213">
        <f>SUM(E310:E379)</f>
        <v>52</v>
      </c>
      <c r="F380" s="213">
        <f>SUM(F310:F379)</f>
        <v>262000</v>
      </c>
      <c r="G380" s="279"/>
      <c r="H380" s="620">
        <f>SUM(H310:H379)</f>
        <v>23</v>
      </c>
      <c r="I380" s="279"/>
      <c r="J380" s="621">
        <f>J310+J312+J315+J316+J317+J320+J322+J323+J324+J325+J330+J331+J332</f>
        <v>107300</v>
      </c>
    </row>
    <row r="381" spans="1:10" x14ac:dyDescent="0.25">
      <c r="B381" s="493"/>
      <c r="C381" s="493"/>
    </row>
    <row r="382" spans="1:10" x14ac:dyDescent="0.25">
      <c r="G382" s="615" t="s">
        <v>2800</v>
      </c>
      <c r="H382" s="615" t="s">
        <v>2861</v>
      </c>
      <c r="I382" s="613" t="s">
        <v>2862</v>
      </c>
    </row>
    <row r="386" spans="1:10" x14ac:dyDescent="0.25">
      <c r="A386" s="2204" t="s">
        <v>2910</v>
      </c>
      <c r="B386" s="2204"/>
      <c r="C386" s="2204"/>
      <c r="D386" s="2204"/>
      <c r="E386" s="2204"/>
      <c r="F386" s="2204"/>
      <c r="G386" s="2204"/>
      <c r="H386" s="2204"/>
      <c r="I386" s="2204"/>
      <c r="J386" s="2204"/>
    </row>
    <row r="387" spans="1:10" x14ac:dyDescent="0.25">
      <c r="A387" s="198" t="s">
        <v>14</v>
      </c>
      <c r="B387" s="198" t="s">
        <v>5</v>
      </c>
      <c r="C387" s="198" t="s">
        <v>10</v>
      </c>
      <c r="D387" s="198" t="s">
        <v>11</v>
      </c>
      <c r="E387" s="198" t="s">
        <v>753</v>
      </c>
      <c r="F387" s="198" t="s">
        <v>27</v>
      </c>
      <c r="G387" s="198" t="s">
        <v>2013</v>
      </c>
      <c r="H387" s="198" t="s">
        <v>2776</v>
      </c>
      <c r="I387" s="198" t="s">
        <v>2777</v>
      </c>
      <c r="J387" s="607" t="s">
        <v>32</v>
      </c>
    </row>
    <row r="388" spans="1:10" x14ac:dyDescent="0.25">
      <c r="A388" s="517" t="s">
        <v>653</v>
      </c>
      <c r="B388" s="519">
        <v>1</v>
      </c>
      <c r="C388" s="519"/>
      <c r="D388" s="519">
        <v>33000</v>
      </c>
      <c r="E388" s="519">
        <v>1</v>
      </c>
      <c r="F388" s="519">
        <v>5000</v>
      </c>
      <c r="G388" s="519">
        <v>70</v>
      </c>
      <c r="H388" s="198"/>
      <c r="I388" s="198" t="s">
        <v>109</v>
      </c>
      <c r="J388" s="607">
        <v>7000</v>
      </c>
    </row>
    <row r="389" spans="1:10" x14ac:dyDescent="0.25">
      <c r="A389" s="517" t="s">
        <v>2856</v>
      </c>
      <c r="B389" s="519">
        <v>1</v>
      </c>
      <c r="C389" s="519">
        <v>21000</v>
      </c>
      <c r="D389" s="519"/>
      <c r="E389" s="519">
        <v>1</v>
      </c>
      <c r="F389" s="519">
        <v>5000</v>
      </c>
      <c r="G389" s="519">
        <v>70</v>
      </c>
      <c r="H389" s="519">
        <v>1</v>
      </c>
      <c r="I389" s="519">
        <v>42</v>
      </c>
      <c r="J389" s="524">
        <v>2500</v>
      </c>
    </row>
    <row r="390" spans="1:10" x14ac:dyDescent="0.25">
      <c r="A390" s="517" t="s">
        <v>721</v>
      </c>
      <c r="B390" s="519">
        <v>1</v>
      </c>
      <c r="C390" s="519">
        <v>29500</v>
      </c>
      <c r="D390" s="519"/>
      <c r="E390" s="519">
        <v>1</v>
      </c>
      <c r="F390" s="519">
        <v>4000</v>
      </c>
      <c r="G390" s="519">
        <v>60</v>
      </c>
      <c r="H390" s="519">
        <v>1</v>
      </c>
      <c r="I390" s="519">
        <v>60</v>
      </c>
      <c r="J390" s="524">
        <v>4000</v>
      </c>
    </row>
    <row r="391" spans="1:10" x14ac:dyDescent="0.25">
      <c r="A391" s="517" t="s">
        <v>2473</v>
      </c>
      <c r="B391" s="519">
        <v>1</v>
      </c>
      <c r="C391" s="519"/>
      <c r="D391" s="519">
        <v>38000</v>
      </c>
      <c r="E391" s="519"/>
      <c r="F391" s="519"/>
      <c r="G391" s="519"/>
      <c r="H391" s="519"/>
      <c r="I391" s="519"/>
      <c r="J391" s="524" t="s">
        <v>2911</v>
      </c>
    </row>
    <row r="392" spans="1:10" x14ac:dyDescent="0.25">
      <c r="A392" s="517" t="s">
        <v>1816</v>
      </c>
      <c r="B392" s="519">
        <v>1</v>
      </c>
      <c r="C392" s="519"/>
      <c r="D392" s="519">
        <v>24000</v>
      </c>
      <c r="E392" s="519"/>
      <c r="F392" s="519"/>
      <c r="G392" s="519"/>
      <c r="H392" s="519">
        <v>1</v>
      </c>
      <c r="I392" s="519">
        <v>60</v>
      </c>
      <c r="J392" s="524">
        <v>4000</v>
      </c>
    </row>
    <row r="393" spans="1:10" x14ac:dyDescent="0.25">
      <c r="A393" s="517" t="s">
        <v>2912</v>
      </c>
      <c r="B393" s="519">
        <v>1</v>
      </c>
      <c r="C393" s="519"/>
      <c r="D393" s="519">
        <v>20000</v>
      </c>
      <c r="E393" s="519">
        <v>1</v>
      </c>
      <c r="F393" s="519">
        <v>3000</v>
      </c>
      <c r="G393" s="519">
        <v>55</v>
      </c>
      <c r="H393" s="519"/>
      <c r="I393" s="519"/>
      <c r="J393" s="524" t="s">
        <v>1157</v>
      </c>
    </row>
    <row r="394" spans="1:10" x14ac:dyDescent="0.25">
      <c r="A394" s="517" t="s">
        <v>1816</v>
      </c>
      <c r="B394" s="519">
        <v>1</v>
      </c>
      <c r="C394" s="519">
        <v>20000</v>
      </c>
      <c r="D394" s="519"/>
      <c r="E394" s="519">
        <v>1</v>
      </c>
      <c r="F394" s="519">
        <v>4000</v>
      </c>
      <c r="G394" s="519">
        <v>60</v>
      </c>
      <c r="H394" s="519">
        <v>1</v>
      </c>
      <c r="I394" s="519">
        <v>100</v>
      </c>
      <c r="J394" s="524">
        <v>6000</v>
      </c>
    </row>
    <row r="395" spans="1:10" x14ac:dyDescent="0.25">
      <c r="A395" s="517" t="s">
        <v>248</v>
      </c>
      <c r="B395" s="519">
        <v>1</v>
      </c>
      <c r="C395" s="519"/>
      <c r="D395" s="519">
        <v>18000</v>
      </c>
      <c r="E395" s="519">
        <v>1</v>
      </c>
      <c r="F395" s="519">
        <v>6000</v>
      </c>
      <c r="G395" s="519">
        <v>90</v>
      </c>
      <c r="H395" s="519">
        <v>1</v>
      </c>
      <c r="I395" s="519">
        <v>100</v>
      </c>
      <c r="J395" s="524">
        <v>6000</v>
      </c>
    </row>
    <row r="396" spans="1:10" x14ac:dyDescent="0.25">
      <c r="A396" s="517" t="s">
        <v>244</v>
      </c>
      <c r="B396" s="519">
        <v>1</v>
      </c>
      <c r="C396" s="519">
        <v>16000</v>
      </c>
      <c r="D396" s="519"/>
      <c r="E396" s="519">
        <v>1</v>
      </c>
      <c r="F396" s="519">
        <v>4000</v>
      </c>
      <c r="G396" s="519">
        <v>60</v>
      </c>
      <c r="H396" s="519">
        <v>1</v>
      </c>
      <c r="I396" s="519">
        <v>60</v>
      </c>
      <c r="J396" s="524">
        <v>4000</v>
      </c>
    </row>
    <row r="397" spans="1:10" x14ac:dyDescent="0.25">
      <c r="A397" s="517" t="s">
        <v>2913</v>
      </c>
      <c r="B397" s="519">
        <v>1</v>
      </c>
      <c r="C397" s="519">
        <v>13000</v>
      </c>
      <c r="D397" s="519"/>
      <c r="E397" s="519">
        <v>1</v>
      </c>
      <c r="F397" s="519">
        <v>5000</v>
      </c>
      <c r="G397" s="519">
        <v>70</v>
      </c>
      <c r="H397" s="519">
        <v>1</v>
      </c>
      <c r="I397" s="519">
        <v>70</v>
      </c>
      <c r="J397" s="524">
        <v>5000</v>
      </c>
    </row>
    <row r="398" spans="1:10" x14ac:dyDescent="0.25">
      <c r="A398" s="517" t="s">
        <v>2914</v>
      </c>
      <c r="B398" s="519">
        <v>1</v>
      </c>
      <c r="C398" s="519">
        <v>21000</v>
      </c>
      <c r="D398" s="519"/>
      <c r="E398" s="519">
        <v>1</v>
      </c>
      <c r="F398" s="519">
        <v>4000</v>
      </c>
      <c r="G398" s="519">
        <v>60</v>
      </c>
      <c r="H398" s="519">
        <v>1</v>
      </c>
      <c r="I398" s="519">
        <v>60</v>
      </c>
      <c r="J398" s="524">
        <v>4000</v>
      </c>
    </row>
    <row r="399" spans="1:10" x14ac:dyDescent="0.25">
      <c r="A399" s="517" t="s">
        <v>1816</v>
      </c>
      <c r="B399" s="519">
        <v>1</v>
      </c>
      <c r="C399" s="519">
        <v>21000</v>
      </c>
      <c r="D399" s="519"/>
      <c r="E399" s="519">
        <v>1</v>
      </c>
      <c r="F399" s="519">
        <v>4000</v>
      </c>
      <c r="G399" s="519">
        <v>60</v>
      </c>
      <c r="H399" s="519"/>
      <c r="I399" s="519"/>
      <c r="J399" s="524" t="s">
        <v>1389</v>
      </c>
    </row>
    <row r="400" spans="1:10" x14ac:dyDescent="0.25">
      <c r="A400" s="517" t="s">
        <v>2622</v>
      </c>
      <c r="B400" s="519">
        <v>1</v>
      </c>
      <c r="C400" s="519"/>
      <c r="D400" s="519">
        <v>36000</v>
      </c>
      <c r="E400" s="519"/>
      <c r="F400" s="519"/>
      <c r="G400" s="519"/>
      <c r="H400" s="519"/>
      <c r="I400" s="519"/>
      <c r="J400" s="524" t="s">
        <v>2915</v>
      </c>
    </row>
    <row r="401" spans="1:10" x14ac:dyDescent="0.25">
      <c r="A401" s="517" t="s">
        <v>2916</v>
      </c>
      <c r="B401" s="519">
        <v>2</v>
      </c>
      <c r="C401" s="519">
        <v>82000</v>
      </c>
      <c r="D401" s="519"/>
      <c r="E401" s="519">
        <v>2</v>
      </c>
      <c r="F401" s="519">
        <v>20000</v>
      </c>
      <c r="G401" s="519">
        <v>140</v>
      </c>
      <c r="H401" s="519">
        <v>1</v>
      </c>
      <c r="I401" s="519">
        <v>70</v>
      </c>
      <c r="J401" s="524">
        <v>5000</v>
      </c>
    </row>
    <row r="402" spans="1:10" x14ac:dyDescent="0.25">
      <c r="A402" s="517" t="s">
        <v>2856</v>
      </c>
      <c r="B402" s="519">
        <v>1</v>
      </c>
      <c r="C402" s="519">
        <v>25000</v>
      </c>
      <c r="D402" s="519"/>
      <c r="E402" s="519">
        <v>1</v>
      </c>
      <c r="F402" s="519">
        <v>5000</v>
      </c>
      <c r="G402" s="519">
        <v>70</v>
      </c>
      <c r="H402" s="519">
        <v>1</v>
      </c>
      <c r="I402" s="519">
        <v>90</v>
      </c>
      <c r="J402" s="524">
        <v>6000</v>
      </c>
    </row>
    <row r="403" spans="1:10" x14ac:dyDescent="0.25">
      <c r="A403" s="517" t="s">
        <v>609</v>
      </c>
      <c r="B403" s="519">
        <v>1</v>
      </c>
      <c r="C403" s="519">
        <v>14800</v>
      </c>
      <c r="D403" s="519"/>
      <c r="E403" s="519">
        <v>1</v>
      </c>
      <c r="F403" s="519">
        <v>4000</v>
      </c>
      <c r="G403" s="519">
        <v>60</v>
      </c>
      <c r="H403" s="519">
        <v>1</v>
      </c>
      <c r="I403" s="519">
        <v>70</v>
      </c>
      <c r="J403" s="524">
        <v>5000</v>
      </c>
    </row>
    <row r="404" spans="1:10" x14ac:dyDescent="0.25">
      <c r="A404" s="517" t="s">
        <v>2856</v>
      </c>
      <c r="B404" s="519">
        <v>1</v>
      </c>
      <c r="C404" s="519">
        <v>25000</v>
      </c>
      <c r="D404" s="519"/>
      <c r="E404" s="519">
        <v>1</v>
      </c>
      <c r="F404" s="519">
        <v>5000</v>
      </c>
      <c r="G404" s="519">
        <v>70</v>
      </c>
      <c r="H404" s="519">
        <v>1</v>
      </c>
      <c r="I404" s="519">
        <v>100</v>
      </c>
      <c r="J404" s="524">
        <v>6000</v>
      </c>
    </row>
    <row r="405" spans="1:10" x14ac:dyDescent="0.25">
      <c r="A405" s="517" t="s">
        <v>2912</v>
      </c>
      <c r="B405" s="519">
        <v>1</v>
      </c>
      <c r="C405" s="519">
        <v>19000</v>
      </c>
      <c r="D405" s="519"/>
      <c r="E405" s="519">
        <v>1</v>
      </c>
      <c r="F405" s="519">
        <v>4000</v>
      </c>
      <c r="G405" s="519">
        <v>60</v>
      </c>
      <c r="H405" s="519"/>
      <c r="I405" s="519"/>
      <c r="J405" s="524"/>
    </row>
    <row r="406" spans="1:10" x14ac:dyDescent="0.25">
      <c r="A406" s="517" t="s">
        <v>330</v>
      </c>
      <c r="B406" s="519">
        <v>1</v>
      </c>
      <c r="C406" s="519">
        <v>25000</v>
      </c>
      <c r="D406" s="519"/>
      <c r="E406" s="519"/>
      <c r="F406" s="519"/>
      <c r="G406" s="519"/>
      <c r="H406" s="519"/>
      <c r="I406" s="519"/>
      <c r="J406" s="524"/>
    </row>
    <row r="407" spans="1:10" x14ac:dyDescent="0.25">
      <c r="A407" s="517" t="s">
        <v>2900</v>
      </c>
      <c r="B407" s="519">
        <v>1</v>
      </c>
      <c r="C407" s="519">
        <v>22500</v>
      </c>
      <c r="D407" s="519"/>
      <c r="E407" s="519">
        <v>1</v>
      </c>
      <c r="F407" s="519">
        <v>4000</v>
      </c>
      <c r="G407" s="519">
        <v>60</v>
      </c>
      <c r="H407" s="519"/>
      <c r="I407" s="519"/>
      <c r="J407" s="524"/>
    </row>
    <row r="408" spans="1:10" x14ac:dyDescent="0.25">
      <c r="A408" s="517" t="s">
        <v>475</v>
      </c>
      <c r="B408" s="519">
        <v>1</v>
      </c>
      <c r="C408" s="519"/>
      <c r="D408" s="519">
        <v>20000</v>
      </c>
      <c r="E408" s="519">
        <v>1</v>
      </c>
      <c r="F408" s="519">
        <v>5000</v>
      </c>
      <c r="G408" s="519">
        <v>70</v>
      </c>
      <c r="H408" s="519"/>
      <c r="I408" s="519"/>
      <c r="J408" s="524" t="s">
        <v>767</v>
      </c>
    </row>
    <row r="409" spans="1:10" x14ac:dyDescent="0.25">
      <c r="A409" s="517" t="s">
        <v>2900</v>
      </c>
      <c r="B409" s="519">
        <v>1</v>
      </c>
      <c r="C409" s="519">
        <v>22500</v>
      </c>
      <c r="D409" s="519"/>
      <c r="E409" s="519">
        <v>1</v>
      </c>
      <c r="F409" s="519">
        <v>4000</v>
      </c>
      <c r="G409" s="519">
        <v>60</v>
      </c>
      <c r="H409" s="519"/>
      <c r="I409" s="519"/>
      <c r="J409" s="524"/>
    </row>
    <row r="410" spans="1:10" x14ac:dyDescent="0.25">
      <c r="A410" s="517" t="s">
        <v>889</v>
      </c>
      <c r="B410" s="519">
        <v>1</v>
      </c>
      <c r="C410" s="519">
        <v>24000</v>
      </c>
      <c r="D410" s="519"/>
      <c r="E410" s="519">
        <v>1</v>
      </c>
      <c r="F410" s="519">
        <v>3000</v>
      </c>
      <c r="G410" s="519">
        <v>50</v>
      </c>
      <c r="H410" s="519"/>
      <c r="I410" s="519"/>
      <c r="J410" s="524"/>
    </row>
    <row r="411" spans="1:10" x14ac:dyDescent="0.25">
      <c r="A411" s="622" t="s">
        <v>2899</v>
      </c>
      <c r="B411" s="519">
        <v>1</v>
      </c>
      <c r="C411" s="526">
        <v>9800</v>
      </c>
      <c r="D411" s="526"/>
      <c r="E411" s="526">
        <v>1</v>
      </c>
      <c r="F411" s="526">
        <v>4000</v>
      </c>
      <c r="G411" s="519">
        <v>60</v>
      </c>
      <c r="H411" s="519"/>
      <c r="I411" s="519"/>
      <c r="J411" s="524"/>
    </row>
    <row r="412" spans="1:10" x14ac:dyDescent="0.25">
      <c r="A412" s="622" t="s">
        <v>2917</v>
      </c>
      <c r="B412" s="519">
        <v>1</v>
      </c>
      <c r="C412" s="526">
        <v>38000</v>
      </c>
      <c r="D412" s="526"/>
      <c r="E412" s="526"/>
      <c r="F412" s="526"/>
      <c r="G412" s="519"/>
      <c r="H412" s="519"/>
      <c r="I412" s="519"/>
      <c r="J412" s="524"/>
    </row>
    <row r="413" spans="1:10" x14ac:dyDescent="0.25">
      <c r="A413" s="622" t="s">
        <v>2045</v>
      </c>
      <c r="B413" s="519">
        <v>2</v>
      </c>
      <c r="C413" s="526">
        <v>24000</v>
      </c>
      <c r="D413" s="526"/>
      <c r="E413" s="526">
        <v>2</v>
      </c>
      <c r="F413" s="526">
        <v>8000</v>
      </c>
      <c r="G413" s="519">
        <v>60</v>
      </c>
      <c r="H413" s="519"/>
      <c r="I413" s="519"/>
      <c r="J413" s="524"/>
    </row>
    <row r="414" spans="1:10" x14ac:dyDescent="0.25">
      <c r="A414" s="622" t="s">
        <v>1149</v>
      </c>
      <c r="B414" s="519">
        <v>8</v>
      </c>
      <c r="C414" s="526"/>
      <c r="D414" s="526">
        <v>408000</v>
      </c>
      <c r="E414" s="526"/>
      <c r="F414" s="526"/>
      <c r="G414" s="519"/>
      <c r="H414" s="519"/>
      <c r="I414" s="519"/>
      <c r="J414" s="524" t="s">
        <v>2280</v>
      </c>
    </row>
    <row r="415" spans="1:10" x14ac:dyDescent="0.25">
      <c r="A415" s="622" t="s">
        <v>2187</v>
      </c>
      <c r="B415" s="603">
        <v>1</v>
      </c>
      <c r="C415" s="526">
        <v>7000</v>
      </c>
      <c r="D415" s="526"/>
      <c r="E415" s="618">
        <v>2</v>
      </c>
      <c r="F415" s="619">
        <v>8000</v>
      </c>
      <c r="G415" s="519">
        <v>60</v>
      </c>
      <c r="H415" s="519"/>
      <c r="I415" s="519"/>
      <c r="J415" s="524"/>
    </row>
    <row r="416" spans="1:10" x14ac:dyDescent="0.25">
      <c r="A416" s="622" t="s">
        <v>2187</v>
      </c>
      <c r="B416" s="519">
        <v>1</v>
      </c>
      <c r="C416" s="526">
        <v>11000</v>
      </c>
      <c r="D416" s="526"/>
      <c r="E416" s="526">
        <v>1</v>
      </c>
      <c r="F416" s="526">
        <v>4000</v>
      </c>
      <c r="G416" s="519">
        <v>60</v>
      </c>
      <c r="H416" s="519"/>
      <c r="I416" s="519"/>
      <c r="J416" s="524"/>
    </row>
    <row r="417" spans="1:10" x14ac:dyDescent="0.25">
      <c r="A417" s="622" t="s">
        <v>2918</v>
      </c>
      <c r="B417" s="519">
        <v>1</v>
      </c>
      <c r="C417" s="526">
        <v>53000</v>
      </c>
      <c r="D417" s="526"/>
      <c r="E417" s="526"/>
      <c r="F417" s="526"/>
      <c r="G417" s="519"/>
      <c r="H417" s="519"/>
      <c r="I417" s="519"/>
      <c r="J417" s="524"/>
    </row>
    <row r="418" spans="1:10" x14ac:dyDescent="0.25">
      <c r="A418" s="622" t="s">
        <v>1149</v>
      </c>
      <c r="B418" s="519">
        <v>2</v>
      </c>
      <c r="C418" s="526"/>
      <c r="D418" s="526">
        <v>102000</v>
      </c>
      <c r="E418" s="526"/>
      <c r="F418" s="526"/>
      <c r="G418" s="519"/>
      <c r="H418" s="519"/>
      <c r="I418" s="519"/>
      <c r="J418" s="524" t="s">
        <v>2919</v>
      </c>
    </row>
    <row r="419" spans="1:10" x14ac:dyDescent="0.25">
      <c r="A419" s="622" t="s">
        <v>272</v>
      </c>
      <c r="B419" s="519">
        <v>1</v>
      </c>
      <c r="C419" s="526">
        <v>12100</v>
      </c>
      <c r="D419" s="526"/>
      <c r="E419" s="526">
        <v>1</v>
      </c>
      <c r="F419" s="526">
        <v>4000</v>
      </c>
      <c r="G419" s="519">
        <v>60</v>
      </c>
      <c r="H419" s="519"/>
      <c r="I419" s="519"/>
      <c r="J419" s="524"/>
    </row>
    <row r="420" spans="1:10" x14ac:dyDescent="0.25">
      <c r="A420" s="622" t="s">
        <v>388</v>
      </c>
      <c r="B420" s="519">
        <v>1</v>
      </c>
      <c r="C420" s="618">
        <v>21500</v>
      </c>
      <c r="D420" s="526"/>
      <c r="E420" s="526"/>
      <c r="F420" s="526"/>
      <c r="G420" s="519"/>
      <c r="H420" s="519"/>
      <c r="I420" s="519"/>
      <c r="J420" s="524"/>
    </row>
    <row r="421" spans="1:10" x14ac:dyDescent="0.25">
      <c r="A421" s="622" t="s">
        <v>245</v>
      </c>
      <c r="B421" s="519">
        <v>2</v>
      </c>
      <c r="C421" s="526">
        <v>7000</v>
      </c>
      <c r="D421" s="619"/>
      <c r="E421" s="526">
        <v>5</v>
      </c>
      <c r="F421" s="526">
        <v>44000</v>
      </c>
      <c r="G421" s="519" t="s">
        <v>2920</v>
      </c>
      <c r="H421" s="519"/>
      <c r="I421" s="519"/>
      <c r="J421" s="524"/>
    </row>
    <row r="422" spans="1:10" x14ac:dyDescent="0.25">
      <c r="A422" s="622" t="s">
        <v>2622</v>
      </c>
      <c r="B422" s="519">
        <v>1</v>
      </c>
      <c r="C422" s="526">
        <v>32000</v>
      </c>
      <c r="D422" s="526"/>
      <c r="E422" s="526">
        <v>1</v>
      </c>
      <c r="F422" s="526">
        <v>6000</v>
      </c>
      <c r="G422" s="519">
        <v>100</v>
      </c>
      <c r="H422" s="519"/>
      <c r="I422" s="519"/>
      <c r="J422" s="524"/>
    </row>
    <row r="423" spans="1:10" x14ac:dyDescent="0.25">
      <c r="A423" s="622" t="s">
        <v>2921</v>
      </c>
      <c r="B423" s="519">
        <v>1</v>
      </c>
      <c r="C423" s="526">
        <v>10000</v>
      </c>
      <c r="D423" s="526"/>
      <c r="E423" s="526">
        <v>1</v>
      </c>
      <c r="F423" s="526">
        <v>4000</v>
      </c>
      <c r="G423" s="519">
        <v>60</v>
      </c>
      <c r="H423" s="519"/>
      <c r="I423" s="519"/>
      <c r="J423" s="524"/>
    </row>
    <row r="424" spans="1:10" x14ac:dyDescent="0.25">
      <c r="A424" s="622" t="s">
        <v>2856</v>
      </c>
      <c r="B424" s="519">
        <v>1</v>
      </c>
      <c r="C424" s="526">
        <v>25000</v>
      </c>
      <c r="D424" s="526"/>
      <c r="E424" s="526">
        <v>1</v>
      </c>
      <c r="F424" s="526">
        <v>5000</v>
      </c>
      <c r="G424" s="519">
        <v>70</v>
      </c>
      <c r="H424" s="519"/>
      <c r="I424" s="519"/>
      <c r="J424" s="524"/>
    </row>
    <row r="425" spans="1:10" x14ac:dyDescent="0.25">
      <c r="A425" s="622" t="s">
        <v>2921</v>
      </c>
      <c r="B425" s="519">
        <v>1</v>
      </c>
      <c r="C425" s="526">
        <v>11000</v>
      </c>
      <c r="D425" s="526"/>
      <c r="E425" s="526">
        <v>1</v>
      </c>
      <c r="F425" s="526">
        <v>4000</v>
      </c>
      <c r="G425" s="519">
        <v>60</v>
      </c>
      <c r="H425" s="519"/>
      <c r="I425" s="519"/>
      <c r="J425" s="524"/>
    </row>
    <row r="426" spans="1:10" x14ac:dyDescent="0.25">
      <c r="A426" s="622" t="s">
        <v>1807</v>
      </c>
      <c r="B426" s="519">
        <v>1</v>
      </c>
      <c r="C426" s="526">
        <v>24500</v>
      </c>
      <c r="D426" s="526"/>
      <c r="E426" s="526">
        <v>1</v>
      </c>
      <c r="F426" s="526">
        <v>4000</v>
      </c>
      <c r="G426" s="519">
        <v>60</v>
      </c>
      <c r="H426" s="519"/>
      <c r="I426" s="519"/>
      <c r="J426" s="524"/>
    </row>
    <row r="427" spans="1:10" x14ac:dyDescent="0.25">
      <c r="A427" s="622" t="s">
        <v>272</v>
      </c>
      <c r="B427" s="519">
        <v>1</v>
      </c>
      <c r="C427" s="526">
        <v>12000</v>
      </c>
      <c r="D427" s="526"/>
      <c r="E427" s="526">
        <v>1</v>
      </c>
      <c r="F427" s="526">
        <v>4000</v>
      </c>
      <c r="G427" s="519">
        <v>60</v>
      </c>
      <c r="H427" s="519"/>
      <c r="I427" s="519"/>
      <c r="J427" s="524"/>
    </row>
    <row r="428" spans="1:10" x14ac:dyDescent="0.25">
      <c r="A428" s="622" t="s">
        <v>247</v>
      </c>
      <c r="B428" s="519">
        <v>1</v>
      </c>
      <c r="C428" s="526">
        <v>25000</v>
      </c>
      <c r="D428" s="526"/>
      <c r="E428" s="526"/>
      <c r="F428" s="526"/>
      <c r="G428" s="519"/>
      <c r="H428" s="519"/>
      <c r="I428" s="519"/>
      <c r="J428" s="524"/>
    </row>
    <row r="429" spans="1:10" x14ac:dyDescent="0.25">
      <c r="A429" s="622" t="s">
        <v>247</v>
      </c>
      <c r="B429" s="519">
        <v>1</v>
      </c>
      <c r="C429" s="526"/>
      <c r="D429" s="526">
        <v>20000</v>
      </c>
      <c r="E429" s="526">
        <v>1</v>
      </c>
      <c r="F429" s="526">
        <v>5000</v>
      </c>
      <c r="G429" s="519">
        <v>100</v>
      </c>
      <c r="H429" s="519"/>
      <c r="I429" s="519"/>
      <c r="J429" s="524" t="s">
        <v>1157</v>
      </c>
    </row>
    <row r="430" spans="1:10" x14ac:dyDescent="0.25">
      <c r="A430" s="622" t="s">
        <v>2469</v>
      </c>
      <c r="B430" s="519">
        <v>1</v>
      </c>
      <c r="C430" s="526">
        <v>35000</v>
      </c>
      <c r="D430" s="526"/>
      <c r="E430" s="526"/>
      <c r="F430" s="526"/>
      <c r="G430" s="519"/>
      <c r="H430" s="519"/>
      <c r="I430" s="519"/>
      <c r="J430" s="524"/>
    </row>
    <row r="431" spans="1:10" x14ac:dyDescent="0.25">
      <c r="A431" s="622" t="s">
        <v>91</v>
      </c>
      <c r="B431" s="519">
        <v>1</v>
      </c>
      <c r="C431" s="526">
        <v>15000</v>
      </c>
      <c r="D431" s="526"/>
      <c r="E431" s="526"/>
      <c r="F431" s="526"/>
      <c r="G431" s="519"/>
      <c r="H431" s="519"/>
      <c r="I431" s="519"/>
      <c r="J431" s="524"/>
    </row>
    <row r="432" spans="1:10" x14ac:dyDescent="0.25">
      <c r="A432" s="622" t="s">
        <v>1810</v>
      </c>
      <c r="B432" s="519">
        <v>1</v>
      </c>
      <c r="C432" s="526">
        <v>9800</v>
      </c>
      <c r="D432" s="526"/>
      <c r="E432" s="526">
        <v>1</v>
      </c>
      <c r="F432" s="526">
        <v>4000</v>
      </c>
      <c r="G432" s="519">
        <v>60</v>
      </c>
      <c r="H432" s="519"/>
      <c r="I432" s="519"/>
      <c r="J432" s="524"/>
    </row>
    <row r="433" spans="1:10" x14ac:dyDescent="0.25">
      <c r="A433" s="622" t="s">
        <v>2893</v>
      </c>
      <c r="B433" s="519">
        <v>1</v>
      </c>
      <c r="C433" s="526">
        <v>13800</v>
      </c>
      <c r="D433" s="526"/>
      <c r="E433" s="526"/>
      <c r="F433" s="526"/>
      <c r="G433" s="519"/>
      <c r="H433" s="519"/>
      <c r="I433" s="519"/>
      <c r="J433" s="524"/>
    </row>
    <row r="434" spans="1:10" x14ac:dyDescent="0.25">
      <c r="A434" s="622" t="s">
        <v>609</v>
      </c>
      <c r="B434" s="519">
        <v>1</v>
      </c>
      <c r="C434" s="526"/>
      <c r="D434" s="526">
        <v>15000</v>
      </c>
      <c r="E434" s="526">
        <v>1</v>
      </c>
      <c r="F434" s="526">
        <v>5000</v>
      </c>
      <c r="G434" s="519">
        <v>70</v>
      </c>
      <c r="H434" s="519"/>
      <c r="I434" s="519"/>
      <c r="J434" s="524" t="s">
        <v>2922</v>
      </c>
    </row>
    <row r="435" spans="1:10" x14ac:dyDescent="0.25">
      <c r="A435" s="622" t="s">
        <v>2923</v>
      </c>
      <c r="B435" s="519">
        <v>1</v>
      </c>
      <c r="C435" s="526">
        <v>9800</v>
      </c>
      <c r="D435" s="526"/>
      <c r="E435" s="526">
        <v>1</v>
      </c>
      <c r="F435" s="526">
        <v>4000</v>
      </c>
      <c r="G435" s="519">
        <v>60</v>
      </c>
      <c r="H435" s="519"/>
      <c r="I435" s="519"/>
      <c r="J435" s="524"/>
    </row>
    <row r="436" spans="1:10" x14ac:dyDescent="0.25">
      <c r="A436" s="622" t="s">
        <v>2923</v>
      </c>
      <c r="B436" s="519">
        <v>1</v>
      </c>
      <c r="C436" s="526"/>
      <c r="D436" s="526">
        <v>13800</v>
      </c>
      <c r="E436" s="526"/>
      <c r="F436" s="526"/>
      <c r="G436" s="519"/>
      <c r="H436" s="519"/>
      <c r="I436" s="519"/>
      <c r="J436" s="524" t="s">
        <v>1157</v>
      </c>
    </row>
    <row r="437" spans="1:10" x14ac:dyDescent="0.25">
      <c r="A437" s="622" t="s">
        <v>2924</v>
      </c>
      <c r="B437" s="519">
        <v>1</v>
      </c>
      <c r="C437" s="526">
        <v>9800</v>
      </c>
      <c r="D437" s="526"/>
      <c r="E437" s="526">
        <v>1</v>
      </c>
      <c r="F437" s="526">
        <v>4000</v>
      </c>
      <c r="G437" s="519">
        <v>60</v>
      </c>
      <c r="H437" s="519"/>
      <c r="I437" s="519"/>
      <c r="J437" s="524"/>
    </row>
    <row r="438" spans="1:10" x14ac:dyDescent="0.25">
      <c r="A438" s="622" t="s">
        <v>272</v>
      </c>
      <c r="B438" s="519">
        <v>1</v>
      </c>
      <c r="C438" s="526"/>
      <c r="D438" s="526">
        <v>16100</v>
      </c>
      <c r="E438" s="526"/>
      <c r="F438" s="526"/>
      <c r="G438" s="519"/>
      <c r="H438" s="519"/>
      <c r="I438" s="519"/>
      <c r="J438" s="524" t="s">
        <v>767</v>
      </c>
    </row>
    <row r="439" spans="1:10" x14ac:dyDescent="0.25">
      <c r="A439" s="622" t="s">
        <v>2199</v>
      </c>
      <c r="B439" s="519">
        <v>1</v>
      </c>
      <c r="C439" s="526">
        <v>14000</v>
      </c>
      <c r="D439" s="526"/>
      <c r="E439" s="526">
        <v>1</v>
      </c>
      <c r="F439" s="526">
        <v>5000</v>
      </c>
      <c r="G439" s="519">
        <v>70</v>
      </c>
      <c r="H439" s="519"/>
      <c r="I439" s="519"/>
      <c r="J439" s="524"/>
    </row>
    <row r="440" spans="1:10" x14ac:dyDescent="0.25">
      <c r="A440" s="622" t="s">
        <v>248</v>
      </c>
      <c r="B440" s="519">
        <v>1</v>
      </c>
      <c r="C440" s="526"/>
      <c r="D440" s="526">
        <v>25000</v>
      </c>
      <c r="E440" s="526"/>
      <c r="F440" s="526"/>
      <c r="G440" s="519"/>
      <c r="H440" s="519"/>
      <c r="I440" s="519"/>
      <c r="J440" s="524" t="s">
        <v>2925</v>
      </c>
    </row>
    <row r="441" spans="1:10" x14ac:dyDescent="0.25">
      <c r="A441" s="622" t="s">
        <v>907</v>
      </c>
      <c r="B441" s="519">
        <v>1</v>
      </c>
      <c r="C441" s="526">
        <v>19000</v>
      </c>
      <c r="D441" s="526"/>
      <c r="E441" s="526">
        <v>1</v>
      </c>
      <c r="F441" s="526">
        <v>3000</v>
      </c>
      <c r="G441" s="519">
        <v>45</v>
      </c>
      <c r="H441" s="519"/>
      <c r="I441" s="519"/>
      <c r="J441" s="524"/>
    </row>
    <row r="442" spans="1:10" x14ac:dyDescent="0.25">
      <c r="A442" s="622" t="s">
        <v>2926</v>
      </c>
      <c r="B442" s="519">
        <v>1</v>
      </c>
      <c r="C442" s="526">
        <v>12000</v>
      </c>
      <c r="D442" s="526"/>
      <c r="E442" s="526">
        <v>1</v>
      </c>
      <c r="F442" s="526">
        <v>9000</v>
      </c>
      <c r="G442" s="519" t="s">
        <v>1431</v>
      </c>
      <c r="H442" s="519"/>
      <c r="I442" s="519"/>
      <c r="J442" s="524"/>
    </row>
    <row r="443" spans="1:10" x14ac:dyDescent="0.25">
      <c r="A443" s="622" t="s">
        <v>2473</v>
      </c>
      <c r="B443" s="519">
        <v>1</v>
      </c>
      <c r="C443" s="526">
        <v>32000</v>
      </c>
      <c r="D443" s="526"/>
      <c r="E443" s="526">
        <v>1</v>
      </c>
      <c r="F443" s="526">
        <v>6000</v>
      </c>
      <c r="G443" s="519">
        <v>100</v>
      </c>
      <c r="H443" s="519"/>
      <c r="I443" s="519"/>
      <c r="J443" s="524"/>
    </row>
    <row r="444" spans="1:10" x14ac:dyDescent="0.25">
      <c r="A444" s="622" t="s">
        <v>2856</v>
      </c>
      <c r="B444" s="519">
        <v>1</v>
      </c>
      <c r="C444" s="526">
        <v>25000</v>
      </c>
      <c r="D444" s="526"/>
      <c r="E444" s="526">
        <v>1</v>
      </c>
      <c r="F444" s="526">
        <v>5000</v>
      </c>
      <c r="G444" s="519">
        <v>70</v>
      </c>
      <c r="H444" s="519"/>
      <c r="I444" s="519"/>
      <c r="J444" s="524"/>
    </row>
    <row r="445" spans="1:10" x14ac:dyDescent="0.25">
      <c r="A445" s="622" t="s">
        <v>330</v>
      </c>
      <c r="B445" s="519">
        <v>1</v>
      </c>
      <c r="C445" s="526">
        <v>21000</v>
      </c>
      <c r="D445" s="526"/>
      <c r="E445" s="526">
        <v>1</v>
      </c>
      <c r="F445" s="526">
        <v>4000</v>
      </c>
      <c r="G445" s="519">
        <v>60</v>
      </c>
      <c r="H445" s="519"/>
      <c r="I445" s="519"/>
      <c r="J445" s="524"/>
    </row>
    <row r="446" spans="1:10" x14ac:dyDescent="0.25">
      <c r="A446" s="622" t="s">
        <v>2927</v>
      </c>
      <c r="B446" s="519">
        <v>2</v>
      </c>
      <c r="C446" s="526">
        <v>50000</v>
      </c>
      <c r="D446" s="526"/>
      <c r="E446" s="526"/>
      <c r="F446" s="526"/>
      <c r="G446" s="519"/>
      <c r="H446" s="519"/>
      <c r="I446" s="519"/>
      <c r="J446" s="524"/>
    </row>
    <row r="447" spans="1:10" x14ac:dyDescent="0.25">
      <c r="A447" s="622" t="s">
        <v>1853</v>
      </c>
      <c r="B447" s="519">
        <v>1</v>
      </c>
      <c r="C447" s="526"/>
      <c r="D447" s="526">
        <v>15000</v>
      </c>
      <c r="E447" s="526"/>
      <c r="F447" s="526"/>
      <c r="G447" s="519"/>
      <c r="H447" s="519"/>
      <c r="I447" s="519"/>
      <c r="J447" s="524" t="s">
        <v>767</v>
      </c>
    </row>
    <row r="448" spans="1:10" x14ac:dyDescent="0.25">
      <c r="A448" s="622" t="s">
        <v>91</v>
      </c>
      <c r="B448" s="519">
        <v>1</v>
      </c>
      <c r="C448" s="526">
        <v>15000</v>
      </c>
      <c r="D448" s="526"/>
      <c r="E448" s="526">
        <v>1</v>
      </c>
      <c r="F448" s="526">
        <v>5000</v>
      </c>
      <c r="G448" s="519">
        <v>70</v>
      </c>
      <c r="H448" s="519"/>
      <c r="I448" s="519"/>
      <c r="J448" s="524"/>
    </row>
    <row r="449" spans="1:10" x14ac:dyDescent="0.25">
      <c r="A449" s="622" t="s">
        <v>179</v>
      </c>
      <c r="B449" s="519">
        <v>1</v>
      </c>
      <c r="C449" s="526"/>
      <c r="D449" s="526">
        <v>29000</v>
      </c>
      <c r="E449" s="526">
        <v>1</v>
      </c>
      <c r="F449" s="526">
        <v>4000</v>
      </c>
      <c r="G449" s="519">
        <v>60</v>
      </c>
      <c r="H449" s="519"/>
      <c r="I449" s="519"/>
      <c r="J449" s="524" t="s">
        <v>767</v>
      </c>
    </row>
    <row r="450" spans="1:10" x14ac:dyDescent="0.25">
      <c r="A450" s="622" t="s">
        <v>539</v>
      </c>
      <c r="B450" s="519">
        <v>1</v>
      </c>
      <c r="C450" s="526">
        <v>26000</v>
      </c>
      <c r="D450" s="526"/>
      <c r="E450" s="526">
        <v>1</v>
      </c>
      <c r="F450" s="526">
        <v>3000</v>
      </c>
      <c r="G450" s="519">
        <v>45</v>
      </c>
      <c r="H450" s="519"/>
      <c r="I450" s="519"/>
      <c r="J450" s="524"/>
    </row>
    <row r="451" spans="1:10" x14ac:dyDescent="0.25">
      <c r="A451" s="622" t="s">
        <v>248</v>
      </c>
      <c r="B451" s="519">
        <v>1</v>
      </c>
      <c r="C451" s="526">
        <v>25000</v>
      </c>
      <c r="D451" s="526"/>
      <c r="E451" s="526"/>
      <c r="F451" s="526"/>
      <c r="G451" s="519"/>
      <c r="H451" s="519"/>
      <c r="I451" s="519"/>
      <c r="J451" s="524"/>
    </row>
    <row r="452" spans="1:10" x14ac:dyDescent="0.25">
      <c r="A452" s="622" t="s">
        <v>609</v>
      </c>
      <c r="B452" s="519">
        <v>1</v>
      </c>
      <c r="C452" s="526"/>
      <c r="D452" s="526">
        <v>16000</v>
      </c>
      <c r="E452" s="526">
        <v>1</v>
      </c>
      <c r="F452" s="526">
        <v>4000</v>
      </c>
      <c r="G452" s="519">
        <v>60</v>
      </c>
      <c r="H452" s="519"/>
      <c r="I452" s="519"/>
      <c r="J452" s="524" t="s">
        <v>1157</v>
      </c>
    </row>
    <row r="453" spans="1:10" x14ac:dyDescent="0.25">
      <c r="A453" s="622" t="s">
        <v>697</v>
      </c>
      <c r="B453" s="519">
        <v>1</v>
      </c>
      <c r="C453" s="526"/>
      <c r="D453" s="526">
        <v>29000</v>
      </c>
      <c r="E453" s="526">
        <v>1</v>
      </c>
      <c r="F453" s="526">
        <v>4000</v>
      </c>
      <c r="G453" s="519">
        <v>60</v>
      </c>
      <c r="H453" s="519"/>
      <c r="I453" s="519"/>
      <c r="J453" s="524" t="s">
        <v>767</v>
      </c>
    </row>
    <row r="454" spans="1:10" x14ac:dyDescent="0.25">
      <c r="A454" s="622" t="s">
        <v>248</v>
      </c>
      <c r="B454" s="519">
        <v>1</v>
      </c>
      <c r="C454" s="526">
        <v>21000</v>
      </c>
      <c r="D454" s="526"/>
      <c r="E454" s="526">
        <v>1</v>
      </c>
      <c r="F454" s="526">
        <v>5000</v>
      </c>
      <c r="G454" s="519">
        <v>70</v>
      </c>
      <c r="H454" s="519"/>
      <c r="I454" s="519"/>
      <c r="J454" s="524"/>
    </row>
    <row r="455" spans="1:10" x14ac:dyDescent="0.25">
      <c r="A455" s="622" t="s">
        <v>272</v>
      </c>
      <c r="B455" s="519">
        <v>1</v>
      </c>
      <c r="C455" s="526"/>
      <c r="D455" s="526">
        <v>11000</v>
      </c>
      <c r="E455" s="526">
        <v>1</v>
      </c>
      <c r="F455" s="526">
        <v>5000</v>
      </c>
      <c r="G455" s="519">
        <v>70</v>
      </c>
      <c r="H455" s="519"/>
      <c r="I455" s="519"/>
      <c r="J455" s="524"/>
    </row>
    <row r="456" spans="1:10" x14ac:dyDescent="0.25">
      <c r="A456" s="622" t="s">
        <v>2913</v>
      </c>
      <c r="B456" s="519">
        <v>1</v>
      </c>
      <c r="C456" s="526">
        <v>17900</v>
      </c>
      <c r="D456" s="526"/>
      <c r="E456" s="526"/>
      <c r="F456" s="526"/>
      <c r="G456" s="519"/>
      <c r="H456" s="519"/>
      <c r="I456" s="519"/>
      <c r="J456" s="524"/>
    </row>
    <row r="457" spans="1:10" x14ac:dyDescent="0.25">
      <c r="A457" s="622"/>
      <c r="B457" s="519"/>
      <c r="C457" s="526"/>
      <c r="D457" s="526"/>
      <c r="E457" s="526"/>
      <c r="F457" s="526"/>
      <c r="G457" s="519"/>
      <c r="H457" s="519"/>
      <c r="I457" s="519"/>
      <c r="J457" s="524"/>
    </row>
    <row r="458" spans="1:10" x14ac:dyDescent="0.25">
      <c r="A458" s="622"/>
      <c r="B458" s="519"/>
      <c r="C458" s="526"/>
      <c r="D458" s="526"/>
      <c r="E458" s="526"/>
      <c r="F458" s="526"/>
      <c r="G458" s="519"/>
      <c r="H458" s="519"/>
      <c r="I458" s="519"/>
      <c r="J458" s="524"/>
    </row>
    <row r="459" spans="1:10" x14ac:dyDescent="0.25">
      <c r="A459" s="602"/>
      <c r="B459" s="213">
        <f>SUM(B388:B458)</f>
        <v>81</v>
      </c>
      <c r="C459" s="213">
        <f>SUM(C388:C458)</f>
        <v>1095300</v>
      </c>
      <c r="D459" s="213">
        <f>SUM(D388:D458)</f>
        <v>888900</v>
      </c>
      <c r="E459" s="213">
        <f>SUM(E388:E458)</f>
        <v>56</v>
      </c>
      <c r="F459" s="213"/>
      <c r="G459" s="279"/>
      <c r="H459" s="620">
        <f>SUM(H389:H458)</f>
        <v>12</v>
      </c>
      <c r="I459" s="279"/>
      <c r="J459" s="621">
        <f>J388+J389+J390+J392+J394+J395+J396+J397+J398+J401+J402+J403+J404</f>
        <v>64500</v>
      </c>
    </row>
    <row r="460" spans="1:10" x14ac:dyDescent="0.25">
      <c r="B460" s="493"/>
      <c r="C460" s="493"/>
    </row>
    <row r="461" spans="1:10" x14ac:dyDescent="0.25">
      <c r="G461" s="623" t="s">
        <v>2928</v>
      </c>
      <c r="H461" s="623" t="s">
        <v>2861</v>
      </c>
      <c r="I461" s="613" t="s">
        <v>2862</v>
      </c>
    </row>
    <row r="465" spans="1:10" x14ac:dyDescent="0.25">
      <c r="A465" s="2204" t="s">
        <v>2929</v>
      </c>
      <c r="B465" s="2204"/>
      <c r="C465" s="2204"/>
      <c r="D465" s="2204"/>
      <c r="E465" s="2204"/>
      <c r="F465" s="2204"/>
      <c r="G465" s="2204"/>
      <c r="H465" s="2204"/>
      <c r="I465" s="2204"/>
      <c r="J465" s="2204"/>
    </row>
    <row r="466" spans="1:10" x14ac:dyDescent="0.25">
      <c r="A466" s="198" t="s">
        <v>14</v>
      </c>
      <c r="B466" s="198" t="s">
        <v>5</v>
      </c>
      <c r="C466" s="198" t="s">
        <v>10</v>
      </c>
      <c r="D466" s="198" t="s">
        <v>11</v>
      </c>
      <c r="E466" s="198" t="s">
        <v>753</v>
      </c>
      <c r="F466" s="198" t="s">
        <v>27</v>
      </c>
      <c r="G466" s="198" t="s">
        <v>2013</v>
      </c>
      <c r="H466" s="198" t="s">
        <v>2776</v>
      </c>
      <c r="I466" s="198" t="s">
        <v>2777</v>
      </c>
      <c r="J466" s="607" t="s">
        <v>32</v>
      </c>
    </row>
    <row r="467" spans="1:10" x14ac:dyDescent="0.25">
      <c r="A467" s="517" t="s">
        <v>2930</v>
      </c>
      <c r="B467" s="519">
        <v>1</v>
      </c>
      <c r="C467" s="519"/>
      <c r="D467" s="519">
        <v>50000</v>
      </c>
      <c r="E467" s="519"/>
      <c r="F467" s="519"/>
      <c r="G467" s="519"/>
      <c r="H467" s="198"/>
      <c r="I467" s="198"/>
      <c r="J467" s="607" t="s">
        <v>2280</v>
      </c>
    </row>
    <row r="468" spans="1:10" x14ac:dyDescent="0.25">
      <c r="A468" s="517" t="s">
        <v>1996</v>
      </c>
      <c r="B468" s="519">
        <v>1</v>
      </c>
      <c r="C468" s="519">
        <v>25000</v>
      </c>
      <c r="D468" s="519"/>
      <c r="E468" s="519"/>
      <c r="F468" s="519"/>
      <c r="G468" s="519"/>
      <c r="H468" s="519"/>
      <c r="I468" s="519"/>
      <c r="J468" s="524"/>
    </row>
    <row r="469" spans="1:10" x14ac:dyDescent="0.25">
      <c r="A469" s="517" t="s">
        <v>504</v>
      </c>
      <c r="B469" s="519">
        <v>1</v>
      </c>
      <c r="C469" s="519"/>
      <c r="D469" s="519">
        <v>9800</v>
      </c>
      <c r="E469" s="519">
        <v>1</v>
      </c>
      <c r="F469" s="519">
        <v>4000</v>
      </c>
      <c r="G469" s="519">
        <v>60</v>
      </c>
      <c r="H469" s="519"/>
      <c r="I469" s="519"/>
      <c r="J469" s="524" t="s">
        <v>883</v>
      </c>
    </row>
    <row r="470" spans="1:10" x14ac:dyDescent="0.25">
      <c r="A470" s="517" t="s">
        <v>2931</v>
      </c>
      <c r="B470" s="519">
        <v>1</v>
      </c>
      <c r="C470" s="519">
        <v>16000</v>
      </c>
      <c r="D470" s="519"/>
      <c r="E470" s="519"/>
      <c r="F470" s="519"/>
      <c r="G470" s="519"/>
      <c r="H470" s="519"/>
      <c r="I470" s="519"/>
      <c r="J470" s="524"/>
    </row>
    <row r="471" spans="1:10" x14ac:dyDescent="0.25">
      <c r="A471" s="517" t="s">
        <v>2932</v>
      </c>
      <c r="B471" s="519">
        <v>1</v>
      </c>
      <c r="C471" s="519">
        <v>14000</v>
      </c>
      <c r="D471" s="519"/>
      <c r="E471" s="519"/>
      <c r="F471" s="519"/>
      <c r="G471" s="519"/>
      <c r="H471" s="519"/>
      <c r="I471" s="519"/>
      <c r="J471" s="524"/>
    </row>
    <row r="472" spans="1:10" x14ac:dyDescent="0.25">
      <c r="A472" s="517" t="s">
        <v>2855</v>
      </c>
      <c r="B472" s="519">
        <v>1</v>
      </c>
      <c r="C472" s="519">
        <v>6000</v>
      </c>
      <c r="D472" s="519">
        <v>10000</v>
      </c>
      <c r="E472" s="519">
        <v>1</v>
      </c>
      <c r="F472" s="519">
        <v>4000</v>
      </c>
      <c r="G472" s="519">
        <v>60</v>
      </c>
      <c r="H472" s="519"/>
      <c r="I472" s="519"/>
      <c r="J472" s="524" t="s">
        <v>1888</v>
      </c>
    </row>
    <row r="473" spans="1:10" x14ac:dyDescent="0.25">
      <c r="A473" s="517" t="s">
        <v>2933</v>
      </c>
      <c r="B473" s="519">
        <v>1</v>
      </c>
      <c r="C473" s="519">
        <v>14000</v>
      </c>
      <c r="D473" s="519"/>
      <c r="E473" s="519">
        <v>1</v>
      </c>
      <c r="F473" s="519">
        <v>5000</v>
      </c>
      <c r="G473" s="519">
        <v>70</v>
      </c>
      <c r="H473" s="519"/>
      <c r="I473" s="519"/>
      <c r="J473" s="524"/>
    </row>
    <row r="474" spans="1:10" x14ac:dyDescent="0.25">
      <c r="A474" s="517" t="s">
        <v>1989</v>
      </c>
      <c r="B474" s="519">
        <v>1</v>
      </c>
      <c r="C474" s="519">
        <v>44000</v>
      </c>
      <c r="D474" s="519"/>
      <c r="E474" s="519"/>
      <c r="F474" s="519"/>
      <c r="G474" s="519"/>
      <c r="H474" s="519"/>
      <c r="I474" s="519"/>
      <c r="J474" s="524" t="s">
        <v>2934</v>
      </c>
    </row>
    <row r="475" spans="1:10" x14ac:dyDescent="0.25">
      <c r="A475" s="517" t="s">
        <v>2935</v>
      </c>
      <c r="B475" s="519">
        <v>1</v>
      </c>
      <c r="C475" s="519">
        <v>27000</v>
      </c>
      <c r="D475" s="519"/>
      <c r="E475" s="519">
        <v>1</v>
      </c>
      <c r="F475" s="519">
        <v>5000</v>
      </c>
      <c r="G475" s="519">
        <v>70</v>
      </c>
      <c r="H475" s="519"/>
      <c r="I475" s="519"/>
      <c r="J475" s="524"/>
    </row>
    <row r="476" spans="1:10" x14ac:dyDescent="0.25">
      <c r="A476" s="517" t="s">
        <v>2843</v>
      </c>
      <c r="B476" s="519">
        <v>1</v>
      </c>
      <c r="C476" s="519">
        <v>33000</v>
      </c>
      <c r="D476" s="519"/>
      <c r="E476" s="519">
        <v>1</v>
      </c>
      <c r="F476" s="519">
        <v>5000</v>
      </c>
      <c r="G476" s="519">
        <v>70</v>
      </c>
      <c r="H476" s="519"/>
      <c r="I476" s="519"/>
      <c r="J476" s="524"/>
    </row>
    <row r="477" spans="1:10" x14ac:dyDescent="0.25">
      <c r="A477" s="517" t="s">
        <v>1348</v>
      </c>
      <c r="B477" s="519">
        <v>1</v>
      </c>
      <c r="C477" s="519">
        <v>17000</v>
      </c>
      <c r="D477" s="519"/>
      <c r="E477" s="519">
        <v>1</v>
      </c>
      <c r="F477" s="519">
        <v>3000</v>
      </c>
      <c r="G477" s="519">
        <v>45</v>
      </c>
      <c r="H477" s="519"/>
      <c r="I477" s="519"/>
      <c r="J477" s="524"/>
    </row>
    <row r="478" spans="1:10" x14ac:dyDescent="0.25">
      <c r="A478" s="517" t="s">
        <v>1541</v>
      </c>
      <c r="B478" s="519">
        <v>2</v>
      </c>
      <c r="C478" s="519">
        <v>86000</v>
      </c>
      <c r="D478" s="519"/>
      <c r="E478" s="519">
        <v>1</v>
      </c>
      <c r="F478" s="519">
        <v>30000</v>
      </c>
      <c r="G478" s="519" t="s">
        <v>2775</v>
      </c>
      <c r="H478" s="519"/>
      <c r="I478" s="519"/>
      <c r="J478" s="524"/>
    </row>
    <row r="479" spans="1:10" x14ac:dyDescent="0.25">
      <c r="A479" s="517" t="s">
        <v>498</v>
      </c>
      <c r="B479" s="519">
        <v>1</v>
      </c>
      <c r="C479" s="519">
        <v>9800</v>
      </c>
      <c r="D479" s="519"/>
      <c r="E479" s="519">
        <v>1</v>
      </c>
      <c r="F479" s="519">
        <v>4000</v>
      </c>
      <c r="G479" s="519">
        <v>60</v>
      </c>
      <c r="H479" s="519"/>
      <c r="I479" s="519"/>
      <c r="J479" s="524"/>
    </row>
    <row r="480" spans="1:10" x14ac:dyDescent="0.25">
      <c r="A480" s="517" t="s">
        <v>2936</v>
      </c>
      <c r="B480" s="519">
        <v>1</v>
      </c>
      <c r="C480" s="519"/>
      <c r="D480" s="519">
        <v>20000</v>
      </c>
      <c r="E480" s="519">
        <v>1</v>
      </c>
      <c r="F480" s="519">
        <v>5000</v>
      </c>
      <c r="G480" s="519">
        <v>70</v>
      </c>
      <c r="H480" s="519"/>
      <c r="I480" s="519"/>
      <c r="J480" s="524" t="s">
        <v>2937</v>
      </c>
    </row>
    <row r="481" spans="1:10" x14ac:dyDescent="0.25">
      <c r="A481" s="517" t="s">
        <v>2938</v>
      </c>
      <c r="B481" s="519">
        <v>1</v>
      </c>
      <c r="C481" s="519">
        <v>11000</v>
      </c>
      <c r="D481" s="519"/>
      <c r="E481" s="519">
        <v>1</v>
      </c>
      <c r="F481" s="519">
        <v>4000</v>
      </c>
      <c r="G481" s="519">
        <v>60</v>
      </c>
      <c r="H481" s="519"/>
      <c r="I481" s="519"/>
      <c r="J481" s="524"/>
    </row>
    <row r="482" spans="1:10" x14ac:dyDescent="0.25">
      <c r="A482" s="517" t="s">
        <v>1956</v>
      </c>
      <c r="B482" s="519">
        <v>1</v>
      </c>
      <c r="C482" s="519">
        <v>13000</v>
      </c>
      <c r="D482" s="519"/>
      <c r="E482" s="519">
        <v>1</v>
      </c>
      <c r="F482" s="519">
        <v>4000</v>
      </c>
      <c r="G482" s="519">
        <v>60</v>
      </c>
      <c r="H482" s="519"/>
      <c r="I482" s="519"/>
      <c r="J482" s="524"/>
    </row>
    <row r="483" spans="1:10" x14ac:dyDescent="0.25">
      <c r="A483" s="517" t="s">
        <v>2939</v>
      </c>
      <c r="B483" s="519">
        <v>1</v>
      </c>
      <c r="C483" s="519"/>
      <c r="D483" s="519">
        <v>35500</v>
      </c>
      <c r="E483" s="519">
        <v>2</v>
      </c>
      <c r="F483" s="519">
        <v>10000</v>
      </c>
      <c r="G483" s="519" t="s">
        <v>1099</v>
      </c>
      <c r="H483" s="519"/>
      <c r="I483" s="519"/>
      <c r="J483" s="524" t="s">
        <v>2613</v>
      </c>
    </row>
    <row r="484" spans="1:10" x14ac:dyDescent="0.25">
      <c r="A484" s="517" t="s">
        <v>163</v>
      </c>
      <c r="B484" s="519">
        <v>1</v>
      </c>
      <c r="C484" s="519">
        <v>6000</v>
      </c>
      <c r="D484" s="519">
        <v>11000</v>
      </c>
      <c r="E484" s="519">
        <v>1</v>
      </c>
      <c r="F484" s="519">
        <v>4000</v>
      </c>
      <c r="G484" s="519">
        <v>60</v>
      </c>
      <c r="H484" s="519"/>
      <c r="I484" s="519"/>
      <c r="J484" s="524" t="s">
        <v>2940</v>
      </c>
    </row>
    <row r="485" spans="1:10" x14ac:dyDescent="0.25">
      <c r="A485" s="517" t="s">
        <v>2941</v>
      </c>
      <c r="B485" s="519">
        <v>1</v>
      </c>
      <c r="C485" s="519">
        <v>20500</v>
      </c>
      <c r="D485" s="519"/>
      <c r="E485" s="519">
        <v>1</v>
      </c>
      <c r="F485" s="519">
        <v>6000</v>
      </c>
      <c r="G485" s="519">
        <v>100</v>
      </c>
      <c r="H485" s="519"/>
      <c r="I485" s="519"/>
      <c r="J485" s="524" t="s">
        <v>1453</v>
      </c>
    </row>
    <row r="486" spans="1:10" x14ac:dyDescent="0.25">
      <c r="A486" s="517" t="s">
        <v>2942</v>
      </c>
      <c r="B486" s="519">
        <v>1</v>
      </c>
      <c r="C486" s="519">
        <v>11000</v>
      </c>
      <c r="D486" s="519"/>
      <c r="E486" s="519">
        <v>1</v>
      </c>
      <c r="F486" s="519">
        <v>4000</v>
      </c>
      <c r="G486" s="519">
        <v>60</v>
      </c>
      <c r="H486" s="519"/>
      <c r="I486" s="519"/>
      <c r="J486" s="524"/>
    </row>
    <row r="487" spans="1:10" x14ac:dyDescent="0.25">
      <c r="A487" s="517" t="s">
        <v>2943</v>
      </c>
      <c r="B487" s="519">
        <v>1</v>
      </c>
      <c r="C487" s="519">
        <v>31000</v>
      </c>
      <c r="D487" s="519"/>
      <c r="E487" s="519">
        <v>1</v>
      </c>
      <c r="F487" s="519">
        <v>5000</v>
      </c>
      <c r="G487" s="519">
        <v>70</v>
      </c>
      <c r="H487" s="519"/>
      <c r="I487" s="519"/>
      <c r="J487" s="524"/>
    </row>
    <row r="488" spans="1:10" x14ac:dyDescent="0.25">
      <c r="A488" s="517" t="s">
        <v>2601</v>
      </c>
      <c r="B488" s="519">
        <v>1</v>
      </c>
      <c r="C488" s="519">
        <v>32000</v>
      </c>
      <c r="D488" s="519"/>
      <c r="E488" s="519">
        <v>1</v>
      </c>
      <c r="F488" s="519">
        <v>6000</v>
      </c>
      <c r="G488" s="519">
        <v>100</v>
      </c>
      <c r="H488" s="519"/>
      <c r="I488" s="519"/>
      <c r="J488" s="524"/>
    </row>
    <row r="489" spans="1:10" x14ac:dyDescent="0.25">
      <c r="A489" s="622" t="s">
        <v>2944</v>
      </c>
      <c r="B489" s="519">
        <v>1</v>
      </c>
      <c r="C489" s="526">
        <v>7000</v>
      </c>
      <c r="D489" s="526"/>
      <c r="E489" s="526">
        <v>1</v>
      </c>
      <c r="F489" s="526">
        <v>3000</v>
      </c>
      <c r="G489" s="519">
        <v>45</v>
      </c>
      <c r="H489" s="519"/>
      <c r="I489" s="519"/>
      <c r="J489" s="524"/>
    </row>
    <row r="490" spans="1:10" x14ac:dyDescent="0.25">
      <c r="A490" s="622" t="s">
        <v>1954</v>
      </c>
      <c r="B490" s="519">
        <v>1</v>
      </c>
      <c r="C490" s="526"/>
      <c r="D490" s="526">
        <v>20000</v>
      </c>
      <c r="E490" s="526">
        <v>1</v>
      </c>
      <c r="F490" s="526"/>
      <c r="G490" s="519"/>
      <c r="H490" s="519"/>
      <c r="I490" s="519"/>
      <c r="J490" s="524" t="s">
        <v>2613</v>
      </c>
    </row>
    <row r="491" spans="1:10" x14ac:dyDescent="0.25">
      <c r="A491" s="622" t="s">
        <v>1871</v>
      </c>
      <c r="B491" s="519">
        <v>1</v>
      </c>
      <c r="C491" s="526">
        <v>25000</v>
      </c>
      <c r="D491" s="526"/>
      <c r="E491" s="526">
        <v>2</v>
      </c>
      <c r="F491" s="526">
        <v>10000</v>
      </c>
      <c r="G491" s="519" t="s">
        <v>1099</v>
      </c>
      <c r="H491" s="519"/>
      <c r="I491" s="519"/>
      <c r="J491" s="524"/>
    </row>
    <row r="492" spans="1:10" x14ac:dyDescent="0.25">
      <c r="A492" s="622" t="s">
        <v>2943</v>
      </c>
      <c r="B492" s="519">
        <v>1</v>
      </c>
      <c r="C492" s="526">
        <v>31000</v>
      </c>
      <c r="D492" s="526"/>
      <c r="E492" s="526">
        <v>1</v>
      </c>
      <c r="F492" s="526">
        <v>4000</v>
      </c>
      <c r="G492" s="519">
        <v>60</v>
      </c>
      <c r="H492" s="519"/>
      <c r="I492" s="519"/>
      <c r="J492" s="524"/>
    </row>
    <row r="493" spans="1:10" x14ac:dyDescent="0.25">
      <c r="A493" s="622" t="s">
        <v>1881</v>
      </c>
      <c r="B493" s="603">
        <v>1</v>
      </c>
      <c r="C493" s="526">
        <v>13800</v>
      </c>
      <c r="D493" s="526"/>
      <c r="E493" s="618">
        <v>1</v>
      </c>
      <c r="F493" s="619">
        <v>5000</v>
      </c>
      <c r="G493" s="519">
        <v>70</v>
      </c>
      <c r="H493" s="519"/>
      <c r="I493" s="519" t="s">
        <v>109</v>
      </c>
      <c r="J493" s="524">
        <v>6300</v>
      </c>
    </row>
    <row r="494" spans="1:10" x14ac:dyDescent="0.25">
      <c r="A494" s="622" t="s">
        <v>2945</v>
      </c>
      <c r="B494" s="519">
        <v>1</v>
      </c>
      <c r="C494" s="526"/>
      <c r="D494" s="526">
        <v>44000</v>
      </c>
      <c r="E494" s="526"/>
      <c r="F494" s="526"/>
      <c r="G494" s="519"/>
      <c r="H494" s="519"/>
      <c r="I494" s="519"/>
      <c r="J494" s="524" t="s">
        <v>1822</v>
      </c>
    </row>
    <row r="495" spans="1:10" x14ac:dyDescent="0.25">
      <c r="A495" s="622" t="s">
        <v>2946</v>
      </c>
      <c r="B495" s="519">
        <v>1</v>
      </c>
      <c r="C495" s="526"/>
      <c r="D495" s="526">
        <v>13000</v>
      </c>
      <c r="E495" s="526">
        <v>1</v>
      </c>
      <c r="F495" s="526">
        <v>4000</v>
      </c>
      <c r="G495" s="519">
        <v>60</v>
      </c>
      <c r="H495" s="519"/>
      <c r="I495" s="519"/>
      <c r="J495" s="524" t="s">
        <v>2613</v>
      </c>
    </row>
    <row r="496" spans="1:10" x14ac:dyDescent="0.25">
      <c r="A496" s="622" t="s">
        <v>2947</v>
      </c>
      <c r="B496" s="519">
        <v>2</v>
      </c>
      <c r="C496" s="526">
        <v>74000</v>
      </c>
      <c r="D496" s="526"/>
      <c r="E496" s="526"/>
      <c r="F496" s="526"/>
      <c r="G496" s="519"/>
      <c r="H496" s="519">
        <v>1</v>
      </c>
      <c r="I496" s="519">
        <v>70</v>
      </c>
      <c r="J496" s="524">
        <v>5000</v>
      </c>
    </row>
    <row r="497" spans="1:10" x14ac:dyDescent="0.25">
      <c r="A497" s="622" t="s">
        <v>255</v>
      </c>
      <c r="B497" s="519">
        <v>1</v>
      </c>
      <c r="C497" s="526">
        <v>20000</v>
      </c>
      <c r="D497" s="526"/>
      <c r="E497" s="526">
        <v>1</v>
      </c>
      <c r="F497" s="526">
        <v>4000</v>
      </c>
      <c r="G497" s="519">
        <v>60</v>
      </c>
      <c r="H497" s="519">
        <v>1</v>
      </c>
      <c r="I497" s="519">
        <v>45</v>
      </c>
      <c r="J497" s="524">
        <v>3000</v>
      </c>
    </row>
    <row r="498" spans="1:10" x14ac:dyDescent="0.25">
      <c r="A498" s="622" t="s">
        <v>2592</v>
      </c>
      <c r="B498" s="519">
        <v>1</v>
      </c>
      <c r="C498" s="618">
        <v>78000</v>
      </c>
      <c r="D498" s="526"/>
      <c r="E498" s="526">
        <v>1</v>
      </c>
      <c r="F498" s="526">
        <v>6000</v>
      </c>
      <c r="G498" s="519">
        <v>100</v>
      </c>
      <c r="H498" s="519">
        <v>2</v>
      </c>
      <c r="I498" s="519" t="s">
        <v>2312</v>
      </c>
      <c r="J498" s="524">
        <v>12000</v>
      </c>
    </row>
    <row r="499" spans="1:10" x14ac:dyDescent="0.25">
      <c r="A499" s="622" t="s">
        <v>1996</v>
      </c>
      <c r="B499" s="519">
        <v>2</v>
      </c>
      <c r="C499" s="526">
        <v>40000</v>
      </c>
      <c r="D499" s="619"/>
      <c r="E499" s="526"/>
      <c r="F499" s="526"/>
      <c r="G499" s="519"/>
      <c r="H499" s="519">
        <v>1</v>
      </c>
      <c r="I499" s="519">
        <v>60</v>
      </c>
      <c r="J499" s="524">
        <v>4000</v>
      </c>
    </row>
    <row r="500" spans="1:10" x14ac:dyDescent="0.25">
      <c r="A500" s="622" t="s">
        <v>123</v>
      </c>
      <c r="B500" s="519">
        <v>1</v>
      </c>
      <c r="C500" s="526">
        <v>9800</v>
      </c>
      <c r="D500" s="526"/>
      <c r="E500" s="526">
        <v>1</v>
      </c>
      <c r="F500" s="526">
        <v>4000</v>
      </c>
      <c r="G500" s="519">
        <v>60</v>
      </c>
      <c r="H500" s="519">
        <v>1</v>
      </c>
      <c r="I500" s="519">
        <v>60</v>
      </c>
      <c r="J500" s="524">
        <v>4000</v>
      </c>
    </row>
    <row r="501" spans="1:10" x14ac:dyDescent="0.25">
      <c r="A501" s="622" t="s">
        <v>2948</v>
      </c>
      <c r="B501" s="519">
        <v>1</v>
      </c>
      <c r="C501" s="526">
        <v>14000</v>
      </c>
      <c r="D501" s="526"/>
      <c r="E501" s="526">
        <v>1</v>
      </c>
      <c r="F501" s="526">
        <v>5000</v>
      </c>
      <c r="G501" s="519">
        <v>75</v>
      </c>
      <c r="H501" s="519">
        <v>1</v>
      </c>
      <c r="I501" s="519">
        <v>60</v>
      </c>
      <c r="J501" s="524">
        <v>4000</v>
      </c>
    </row>
    <row r="502" spans="1:10" x14ac:dyDescent="0.25">
      <c r="A502" s="622" t="s">
        <v>2850</v>
      </c>
      <c r="B502" s="519">
        <v>1</v>
      </c>
      <c r="C502" s="526">
        <v>25000</v>
      </c>
      <c r="D502" s="526"/>
      <c r="E502" s="526">
        <v>1</v>
      </c>
      <c r="F502" s="526">
        <v>5000</v>
      </c>
      <c r="G502" s="519">
        <v>70</v>
      </c>
      <c r="H502" s="519">
        <v>1</v>
      </c>
      <c r="I502" s="519">
        <v>70</v>
      </c>
      <c r="J502" s="524">
        <v>5000</v>
      </c>
    </row>
    <row r="503" spans="1:10" x14ac:dyDescent="0.25">
      <c r="A503" s="622" t="s">
        <v>1982</v>
      </c>
      <c r="B503" s="519">
        <v>1</v>
      </c>
      <c r="C503" s="526"/>
      <c r="D503" s="526">
        <v>17000</v>
      </c>
      <c r="E503" s="526">
        <v>1</v>
      </c>
      <c r="F503" s="526">
        <v>4000</v>
      </c>
      <c r="G503" s="519">
        <v>60</v>
      </c>
      <c r="H503" s="519"/>
      <c r="I503" s="519"/>
      <c r="J503" s="524" t="s">
        <v>2613</v>
      </c>
    </row>
    <row r="504" spans="1:10" x14ac:dyDescent="0.25">
      <c r="A504" s="622" t="s">
        <v>504</v>
      </c>
      <c r="B504" s="519">
        <v>1</v>
      </c>
      <c r="C504" s="526">
        <v>9800</v>
      </c>
      <c r="D504" s="526"/>
      <c r="E504" s="526">
        <v>1</v>
      </c>
      <c r="F504" s="526">
        <v>4000</v>
      </c>
      <c r="G504" s="519">
        <v>60</v>
      </c>
      <c r="H504" s="519">
        <v>1</v>
      </c>
      <c r="I504" s="519">
        <v>70</v>
      </c>
      <c r="J504" s="524">
        <v>5000</v>
      </c>
    </row>
    <row r="505" spans="1:10" x14ac:dyDescent="0.25">
      <c r="A505" s="622" t="s">
        <v>2949</v>
      </c>
      <c r="B505" s="519">
        <v>1</v>
      </c>
      <c r="C505" s="526">
        <v>43000</v>
      </c>
      <c r="D505" s="526"/>
      <c r="E505" s="526">
        <v>1</v>
      </c>
      <c r="F505" s="526">
        <v>6000</v>
      </c>
      <c r="G505" s="519">
        <v>100</v>
      </c>
      <c r="H505" s="519"/>
      <c r="I505" s="519"/>
      <c r="J505" s="524" t="s">
        <v>1745</v>
      </c>
    </row>
    <row r="506" spans="1:10" x14ac:dyDescent="0.25">
      <c r="A506" s="622" t="s">
        <v>544</v>
      </c>
      <c r="B506" s="519">
        <v>2</v>
      </c>
      <c r="C506" s="526">
        <v>24000</v>
      </c>
      <c r="D506" s="526"/>
      <c r="E506" s="526">
        <v>2</v>
      </c>
      <c r="F506" s="526">
        <v>8000</v>
      </c>
      <c r="G506" s="519" t="s">
        <v>1764</v>
      </c>
      <c r="H506" s="519"/>
      <c r="I506" s="519"/>
      <c r="J506" s="524"/>
    </row>
    <row r="507" spans="1:10" x14ac:dyDescent="0.25">
      <c r="A507" s="622" t="s">
        <v>2950</v>
      </c>
      <c r="B507" s="519">
        <v>1</v>
      </c>
      <c r="C507" s="526">
        <v>21500</v>
      </c>
      <c r="D507" s="526"/>
      <c r="E507" s="526"/>
      <c r="F507" s="526"/>
      <c r="G507" s="519"/>
      <c r="H507" s="519"/>
      <c r="I507" s="519"/>
      <c r="J507" s="524" t="s">
        <v>2951</v>
      </c>
    </row>
    <row r="508" spans="1:10" x14ac:dyDescent="0.25">
      <c r="A508" s="622" t="s">
        <v>1825</v>
      </c>
      <c r="B508" s="519">
        <v>1</v>
      </c>
      <c r="C508" s="526">
        <v>12000</v>
      </c>
      <c r="D508" s="526"/>
      <c r="E508" s="526">
        <v>1</v>
      </c>
      <c r="F508" s="526">
        <v>4000</v>
      </c>
      <c r="G508" s="519">
        <v>60</v>
      </c>
      <c r="H508" s="519"/>
      <c r="I508" s="519"/>
      <c r="J508" s="524" t="s">
        <v>2952</v>
      </c>
    </row>
    <row r="509" spans="1:10" x14ac:dyDescent="0.25">
      <c r="A509" s="622" t="s">
        <v>677</v>
      </c>
      <c r="B509" s="519">
        <v>1</v>
      </c>
      <c r="C509" s="526">
        <v>12900</v>
      </c>
      <c r="D509" s="526"/>
      <c r="E509" s="526">
        <v>1</v>
      </c>
      <c r="F509" s="526">
        <v>5000</v>
      </c>
      <c r="G509" s="519">
        <v>70</v>
      </c>
      <c r="H509" s="519"/>
      <c r="I509" s="519"/>
      <c r="J509" s="524"/>
    </row>
    <row r="510" spans="1:10" x14ac:dyDescent="0.25">
      <c r="A510" s="622" t="s">
        <v>2953</v>
      </c>
      <c r="B510" s="519">
        <v>1</v>
      </c>
      <c r="C510" s="526"/>
      <c r="D510" s="526">
        <v>28500</v>
      </c>
      <c r="E510" s="526"/>
      <c r="F510" s="526"/>
      <c r="G510" s="519"/>
      <c r="H510" s="519"/>
      <c r="I510" s="519"/>
      <c r="J510" s="524" t="s">
        <v>2613</v>
      </c>
    </row>
    <row r="511" spans="1:10" x14ac:dyDescent="0.25">
      <c r="A511" s="622" t="s">
        <v>2954</v>
      </c>
      <c r="B511" s="519">
        <v>1</v>
      </c>
      <c r="C511" s="526">
        <v>13000</v>
      </c>
      <c r="D511" s="526"/>
      <c r="E511" s="526">
        <v>1</v>
      </c>
      <c r="F511" s="526">
        <v>4000</v>
      </c>
      <c r="G511" s="519">
        <v>60</v>
      </c>
      <c r="H511" s="519"/>
      <c r="I511" s="519"/>
      <c r="J511" s="524" t="s">
        <v>2955</v>
      </c>
    </row>
    <row r="512" spans="1:10" x14ac:dyDescent="0.25">
      <c r="A512" s="622" t="s">
        <v>1878</v>
      </c>
      <c r="B512" s="519">
        <v>1</v>
      </c>
      <c r="C512" s="526"/>
      <c r="D512" s="526">
        <v>16100</v>
      </c>
      <c r="E512" s="526"/>
      <c r="F512" s="526"/>
      <c r="G512" s="519"/>
      <c r="H512" s="519"/>
      <c r="I512" s="519"/>
      <c r="J512" s="524" t="s">
        <v>1822</v>
      </c>
    </row>
    <row r="513" spans="1:21" x14ac:dyDescent="0.25">
      <c r="A513" s="622" t="s">
        <v>1956</v>
      </c>
      <c r="B513" s="519">
        <v>1</v>
      </c>
      <c r="C513" s="526">
        <v>13000</v>
      </c>
      <c r="D513" s="526"/>
      <c r="E513" s="526">
        <v>1</v>
      </c>
      <c r="F513" s="526">
        <v>4000</v>
      </c>
      <c r="G513" s="519">
        <v>60</v>
      </c>
      <c r="H513" s="519"/>
      <c r="I513" s="519"/>
      <c r="J513" s="524"/>
    </row>
    <row r="514" spans="1:21" x14ac:dyDescent="0.25">
      <c r="A514" s="622" t="s">
        <v>2956</v>
      </c>
      <c r="B514" s="519">
        <v>1</v>
      </c>
      <c r="C514" s="526"/>
      <c r="D514" s="526">
        <v>24800</v>
      </c>
      <c r="E514" s="526"/>
      <c r="F514" s="526"/>
      <c r="G514" s="519"/>
      <c r="H514" s="519"/>
      <c r="I514" s="519"/>
      <c r="J514" s="524" t="s">
        <v>2957</v>
      </c>
    </row>
    <row r="515" spans="1:21" x14ac:dyDescent="0.25">
      <c r="A515" s="622" t="s">
        <v>2933</v>
      </c>
      <c r="B515" s="519">
        <v>1</v>
      </c>
      <c r="C515" s="526">
        <v>14000</v>
      </c>
      <c r="D515" s="526"/>
      <c r="E515" s="526">
        <v>1</v>
      </c>
      <c r="F515" s="526">
        <v>4000</v>
      </c>
      <c r="G515" s="519">
        <v>60</v>
      </c>
      <c r="H515" s="519"/>
      <c r="I515" s="519"/>
      <c r="J515" s="524" t="s">
        <v>2958</v>
      </c>
    </row>
    <row r="516" spans="1:21" x14ac:dyDescent="0.25">
      <c r="A516" s="622" t="s">
        <v>1989</v>
      </c>
      <c r="B516" s="519">
        <v>1</v>
      </c>
      <c r="C516" s="526">
        <v>40000</v>
      </c>
      <c r="D516" s="526"/>
      <c r="E516" s="526">
        <v>1</v>
      </c>
      <c r="F516" s="526">
        <v>4000</v>
      </c>
      <c r="G516" s="519">
        <v>60</v>
      </c>
      <c r="H516" s="519"/>
      <c r="I516" s="519"/>
      <c r="J516" s="524"/>
    </row>
    <row r="517" spans="1:21" x14ac:dyDescent="0.25">
      <c r="A517" s="622" t="s">
        <v>2805</v>
      </c>
      <c r="B517" s="519">
        <v>1</v>
      </c>
      <c r="C517" s="526"/>
      <c r="D517" s="526">
        <v>40000</v>
      </c>
      <c r="E517" s="526"/>
      <c r="F517" s="526"/>
      <c r="G517" s="519"/>
      <c r="H517" s="519"/>
      <c r="I517" s="519"/>
      <c r="J517" s="524" t="s">
        <v>767</v>
      </c>
    </row>
    <row r="518" spans="1:21" x14ac:dyDescent="0.25">
      <c r="A518" s="622" t="s">
        <v>2941</v>
      </c>
      <c r="B518" s="519">
        <v>1</v>
      </c>
      <c r="C518" s="526">
        <v>19500</v>
      </c>
      <c r="D518" s="526"/>
      <c r="E518" s="526">
        <v>1</v>
      </c>
      <c r="F518" s="526">
        <v>6000</v>
      </c>
      <c r="G518" s="519">
        <v>100</v>
      </c>
      <c r="H518" s="519"/>
      <c r="I518" s="519"/>
      <c r="J518" s="524"/>
    </row>
    <row r="519" spans="1:21" x14ac:dyDescent="0.25">
      <c r="A519" s="622"/>
      <c r="B519" s="519"/>
      <c r="C519" s="526"/>
      <c r="D519" s="526"/>
      <c r="E519" s="526"/>
      <c r="F519" s="526"/>
      <c r="G519" s="519"/>
      <c r="H519" s="519"/>
      <c r="I519" s="519"/>
      <c r="J519" s="524"/>
    </row>
    <row r="520" spans="1:21" x14ac:dyDescent="0.25">
      <c r="A520" s="622"/>
      <c r="B520" s="519"/>
      <c r="C520" s="526"/>
      <c r="D520" s="526"/>
      <c r="E520" s="526"/>
      <c r="F520" s="526"/>
      <c r="G520" s="519"/>
      <c r="H520" s="519"/>
      <c r="I520" s="519"/>
      <c r="J520" s="524"/>
    </row>
    <row r="521" spans="1:21" x14ac:dyDescent="0.25">
      <c r="A521" s="622"/>
      <c r="B521" s="198">
        <f>SUM(B467:B520)</f>
        <v>56</v>
      </c>
      <c r="C521" s="6">
        <f>SUM(C467:C520)</f>
        <v>976600</v>
      </c>
      <c r="D521" s="6">
        <f>SUM(D467:D520)</f>
        <v>339700</v>
      </c>
      <c r="E521" s="6">
        <f>SUM(E467:E520)</f>
        <v>42</v>
      </c>
      <c r="F521" s="6">
        <f>SUM(F467:F520)</f>
        <v>211000</v>
      </c>
      <c r="G521" s="198"/>
      <c r="H521" s="198">
        <f>SUM(H467:H520)</f>
        <v>9</v>
      </c>
      <c r="I521" s="198"/>
      <c r="J521" s="524">
        <f>SUM(J467:J520)</f>
        <v>48300</v>
      </c>
    </row>
    <row r="522" spans="1:21" x14ac:dyDescent="0.25">
      <c r="B522" s="493"/>
      <c r="C522" s="493"/>
    </row>
    <row r="523" spans="1:21" x14ac:dyDescent="0.25">
      <c r="G523" s="624" t="s">
        <v>2928</v>
      </c>
      <c r="H523" s="624" t="s">
        <v>2861</v>
      </c>
      <c r="I523" s="613" t="s">
        <v>2862</v>
      </c>
    </row>
    <row r="525" spans="1:21" x14ac:dyDescent="0.25">
      <c r="A525" s="2204" t="s">
        <v>2960</v>
      </c>
      <c r="B525" s="2204"/>
      <c r="C525" s="2204"/>
      <c r="D525" s="2204"/>
      <c r="E525" s="2204"/>
      <c r="F525" s="2204"/>
      <c r="G525" s="2204"/>
      <c r="H525" s="2204"/>
      <c r="I525" s="2204"/>
      <c r="J525" s="2204"/>
      <c r="U525" s="352"/>
    </row>
    <row r="526" spans="1:21" x14ac:dyDescent="0.25">
      <c r="A526" s="198" t="s">
        <v>14</v>
      </c>
      <c r="B526" s="198" t="s">
        <v>5</v>
      </c>
      <c r="C526" s="198" t="s">
        <v>10</v>
      </c>
      <c r="D526" s="198" t="s">
        <v>11</v>
      </c>
      <c r="E526" s="198" t="s">
        <v>753</v>
      </c>
      <c r="F526" s="198" t="s">
        <v>27</v>
      </c>
      <c r="G526" s="198" t="s">
        <v>2013</v>
      </c>
      <c r="H526" s="198" t="s">
        <v>2776</v>
      </c>
      <c r="I526" s="198" t="s">
        <v>2777</v>
      </c>
      <c r="J526" s="607" t="s">
        <v>32</v>
      </c>
      <c r="U526" s="352"/>
    </row>
    <row r="527" spans="1:21" x14ac:dyDescent="0.25">
      <c r="A527" s="517" t="s">
        <v>1123</v>
      </c>
      <c r="B527" s="519">
        <v>1</v>
      </c>
      <c r="C527" s="519">
        <v>12500</v>
      </c>
      <c r="D527" s="519"/>
      <c r="E527" s="519">
        <v>1</v>
      </c>
      <c r="F527" s="519">
        <v>4000</v>
      </c>
      <c r="G527" s="519">
        <v>60</v>
      </c>
      <c r="H527" s="198"/>
      <c r="I527" s="198"/>
      <c r="J527" s="607" t="s">
        <v>2961</v>
      </c>
      <c r="U527" s="352"/>
    </row>
    <row r="528" spans="1:21" x14ac:dyDescent="0.25">
      <c r="A528" s="517" t="s">
        <v>1107</v>
      </c>
      <c r="B528" s="519">
        <v>1</v>
      </c>
      <c r="C528" s="519">
        <v>20000</v>
      </c>
      <c r="D528" s="519"/>
      <c r="E528" s="519"/>
      <c r="F528" s="519"/>
      <c r="G528" s="519"/>
      <c r="H528" s="519">
        <v>1</v>
      </c>
      <c r="I528" s="519">
        <v>60</v>
      </c>
      <c r="J528" s="524">
        <v>4000</v>
      </c>
      <c r="U528" s="352"/>
    </row>
    <row r="529" spans="1:21" x14ac:dyDescent="0.25">
      <c r="A529" s="517" t="s">
        <v>1584</v>
      </c>
      <c r="B529" s="519">
        <v>1</v>
      </c>
      <c r="C529" s="519"/>
      <c r="D529" s="519">
        <v>22500</v>
      </c>
      <c r="E529" s="519">
        <v>1</v>
      </c>
      <c r="F529" s="519">
        <v>4000</v>
      </c>
      <c r="G529" s="519">
        <v>60</v>
      </c>
      <c r="H529" s="519"/>
      <c r="I529" s="519"/>
      <c r="J529" s="524" t="s">
        <v>1157</v>
      </c>
      <c r="U529" s="352"/>
    </row>
    <row r="530" spans="1:21" x14ac:dyDescent="0.25">
      <c r="A530" s="517" t="s">
        <v>1060</v>
      </c>
      <c r="B530" s="519">
        <v>1</v>
      </c>
      <c r="C530" s="519"/>
      <c r="D530" s="519"/>
      <c r="E530" s="519"/>
      <c r="F530" s="519"/>
      <c r="G530" s="519"/>
      <c r="H530" s="519"/>
      <c r="I530" s="519"/>
      <c r="J530" s="524" t="s">
        <v>3008</v>
      </c>
      <c r="U530" s="352"/>
    </row>
    <row r="531" spans="1:21" x14ac:dyDescent="0.25">
      <c r="A531" s="517" t="s">
        <v>2105</v>
      </c>
      <c r="B531" s="519">
        <v>1</v>
      </c>
      <c r="C531" s="519">
        <v>35000</v>
      </c>
      <c r="D531" s="519"/>
      <c r="E531" s="519"/>
      <c r="F531" s="519"/>
      <c r="G531" s="519"/>
      <c r="H531" s="519">
        <v>1</v>
      </c>
      <c r="I531" s="519">
        <v>70</v>
      </c>
      <c r="J531" s="524">
        <v>5000</v>
      </c>
      <c r="U531" s="352"/>
    </row>
    <row r="532" spans="1:21" x14ac:dyDescent="0.25">
      <c r="A532" s="517" t="s">
        <v>2962</v>
      </c>
      <c r="B532" s="519">
        <v>1</v>
      </c>
      <c r="C532" s="519">
        <v>3800</v>
      </c>
      <c r="D532" s="519"/>
      <c r="E532" s="519">
        <v>2</v>
      </c>
      <c r="F532" s="519">
        <v>10000</v>
      </c>
      <c r="G532" s="519" t="s">
        <v>1295</v>
      </c>
      <c r="H532" s="519">
        <v>1</v>
      </c>
      <c r="I532" s="519">
        <v>100</v>
      </c>
      <c r="J532" s="524">
        <v>6000</v>
      </c>
      <c r="U532" s="352"/>
    </row>
    <row r="533" spans="1:21" x14ac:dyDescent="0.25">
      <c r="A533" s="517" t="s">
        <v>1196</v>
      </c>
      <c r="B533" s="519">
        <v>1</v>
      </c>
      <c r="C533" s="519"/>
      <c r="D533" s="519">
        <v>12100</v>
      </c>
      <c r="E533" s="519">
        <v>1</v>
      </c>
      <c r="F533" s="519">
        <v>4000</v>
      </c>
      <c r="G533" s="519">
        <v>60</v>
      </c>
      <c r="H533" s="519"/>
      <c r="I533" s="519"/>
      <c r="J533" s="524" t="s">
        <v>1157</v>
      </c>
      <c r="U533" s="352"/>
    </row>
    <row r="534" spans="1:21" x14ac:dyDescent="0.25">
      <c r="A534" s="517" t="s">
        <v>1011</v>
      </c>
      <c r="B534" s="519">
        <v>1</v>
      </c>
      <c r="C534" s="519"/>
      <c r="D534" s="519"/>
      <c r="E534" s="519"/>
      <c r="F534" s="519"/>
      <c r="G534" s="519"/>
      <c r="H534" s="519"/>
      <c r="I534" s="519"/>
      <c r="J534" s="524" t="s">
        <v>3008</v>
      </c>
      <c r="U534" s="352"/>
    </row>
    <row r="535" spans="1:21" x14ac:dyDescent="0.25">
      <c r="A535" s="517" t="s">
        <v>1599</v>
      </c>
      <c r="B535" s="519">
        <v>1</v>
      </c>
      <c r="C535" s="519">
        <v>26500</v>
      </c>
      <c r="D535" s="519"/>
      <c r="E535" s="519"/>
      <c r="F535" s="519"/>
      <c r="G535" s="519"/>
      <c r="H535" s="519">
        <v>2</v>
      </c>
      <c r="I535" s="519">
        <v>140</v>
      </c>
      <c r="J535" s="524">
        <v>20000</v>
      </c>
      <c r="U535" s="352"/>
    </row>
    <row r="536" spans="1:21" x14ac:dyDescent="0.25">
      <c r="A536" s="517" t="s">
        <v>2963</v>
      </c>
      <c r="B536" s="519">
        <v>1</v>
      </c>
      <c r="C536" s="519"/>
      <c r="D536" s="519">
        <v>36000</v>
      </c>
      <c r="E536" s="519">
        <v>1</v>
      </c>
      <c r="F536" s="519">
        <v>4000</v>
      </c>
      <c r="G536" s="519">
        <v>60</v>
      </c>
      <c r="H536" s="519"/>
      <c r="I536" s="519"/>
      <c r="J536" s="524" t="s">
        <v>1389</v>
      </c>
      <c r="U536" s="352"/>
    </row>
    <row r="537" spans="1:21" x14ac:dyDescent="0.25">
      <c r="A537" s="517" t="s">
        <v>1424</v>
      </c>
      <c r="B537" s="519">
        <v>2</v>
      </c>
      <c r="C537" s="519">
        <v>66000</v>
      </c>
      <c r="D537" s="519"/>
      <c r="E537" s="519"/>
      <c r="F537" s="519"/>
      <c r="G537" s="519"/>
      <c r="H537" s="519"/>
      <c r="I537" s="519"/>
      <c r="J537" s="524" t="s">
        <v>2107</v>
      </c>
      <c r="U537" s="352"/>
    </row>
    <row r="538" spans="1:21" x14ac:dyDescent="0.25">
      <c r="A538" s="517" t="s">
        <v>1444</v>
      </c>
      <c r="B538" s="519">
        <v>2</v>
      </c>
      <c r="C538" s="519">
        <v>50000</v>
      </c>
      <c r="D538" s="519"/>
      <c r="E538" s="519"/>
      <c r="F538" s="519"/>
      <c r="G538" s="519"/>
      <c r="H538" s="519"/>
      <c r="I538" s="519"/>
      <c r="J538" s="524" t="s">
        <v>2107</v>
      </c>
      <c r="U538" s="352"/>
    </row>
    <row r="539" spans="1:21" x14ac:dyDescent="0.25">
      <c r="A539" s="517" t="s">
        <v>2721</v>
      </c>
      <c r="B539" s="519">
        <v>1</v>
      </c>
      <c r="C539" s="519">
        <v>22500</v>
      </c>
      <c r="D539" s="519"/>
      <c r="E539" s="519">
        <v>1</v>
      </c>
      <c r="F539" s="519">
        <v>4000</v>
      </c>
      <c r="G539" s="519">
        <v>60</v>
      </c>
      <c r="H539" s="519"/>
      <c r="I539" s="519"/>
      <c r="J539" s="524" t="s">
        <v>1389</v>
      </c>
      <c r="U539" s="352"/>
    </row>
    <row r="540" spans="1:21" x14ac:dyDescent="0.25">
      <c r="A540" s="517" t="s">
        <v>2534</v>
      </c>
      <c r="B540" s="519">
        <v>1</v>
      </c>
      <c r="C540" s="519">
        <v>25000</v>
      </c>
      <c r="D540" s="519"/>
      <c r="E540" s="519">
        <v>1</v>
      </c>
      <c r="F540" s="519">
        <v>3000</v>
      </c>
      <c r="G540" s="519">
        <v>45</v>
      </c>
      <c r="H540" s="519">
        <v>1</v>
      </c>
      <c r="I540" s="519">
        <v>60</v>
      </c>
      <c r="J540" s="524">
        <v>4000</v>
      </c>
      <c r="U540" s="352"/>
    </row>
    <row r="541" spans="1:21" x14ac:dyDescent="0.25">
      <c r="A541" s="517" t="s">
        <v>2348</v>
      </c>
      <c r="B541" s="519">
        <v>1</v>
      </c>
      <c r="C541" s="519">
        <v>32000</v>
      </c>
      <c r="D541" s="519"/>
      <c r="E541" s="519">
        <v>1</v>
      </c>
      <c r="F541" s="519">
        <v>5000</v>
      </c>
      <c r="G541" s="519">
        <v>70</v>
      </c>
      <c r="H541" s="519"/>
      <c r="I541" s="519"/>
      <c r="J541" s="524" t="s">
        <v>1389</v>
      </c>
      <c r="U541" s="352"/>
    </row>
    <row r="542" spans="1:21" x14ac:dyDescent="0.25">
      <c r="A542" s="517" t="s">
        <v>1490</v>
      </c>
      <c r="B542" s="519">
        <v>1</v>
      </c>
      <c r="C542" s="519">
        <v>21000</v>
      </c>
      <c r="D542" s="519"/>
      <c r="E542" s="519">
        <v>1</v>
      </c>
      <c r="F542" s="519">
        <v>4500</v>
      </c>
      <c r="G542" s="519">
        <v>70</v>
      </c>
      <c r="H542" s="519" t="s">
        <v>109</v>
      </c>
      <c r="I542" s="519"/>
      <c r="J542" s="524">
        <v>6300</v>
      </c>
      <c r="U542" s="352"/>
    </row>
    <row r="543" spans="1:21" x14ac:dyDescent="0.25">
      <c r="A543" s="517" t="s">
        <v>2435</v>
      </c>
      <c r="B543" s="519">
        <v>1</v>
      </c>
      <c r="C543" s="519">
        <v>24000</v>
      </c>
      <c r="D543" s="519"/>
      <c r="E543" s="519"/>
      <c r="F543" s="519"/>
      <c r="G543" s="519"/>
      <c r="H543" s="519" t="s">
        <v>2985</v>
      </c>
      <c r="I543" s="519"/>
      <c r="J543" s="524">
        <v>2200</v>
      </c>
      <c r="U543" s="352"/>
    </row>
    <row r="544" spans="1:21" x14ac:dyDescent="0.25">
      <c r="A544" s="517" t="s">
        <v>1584</v>
      </c>
      <c r="B544" s="519">
        <v>4</v>
      </c>
      <c r="C544" s="519"/>
      <c r="D544" s="519">
        <v>106000</v>
      </c>
      <c r="E544" s="519"/>
      <c r="F544" s="519"/>
      <c r="G544" s="519"/>
      <c r="H544" s="519"/>
      <c r="I544" s="519"/>
      <c r="J544" s="524" t="s">
        <v>2964</v>
      </c>
      <c r="U544" s="352"/>
    </row>
    <row r="545" spans="1:21" x14ac:dyDescent="0.25">
      <c r="A545" s="517" t="s">
        <v>2896</v>
      </c>
      <c r="B545" s="519">
        <v>1</v>
      </c>
      <c r="C545" s="519"/>
      <c r="D545" s="519"/>
      <c r="E545" s="519"/>
      <c r="F545" s="519"/>
      <c r="G545" s="519"/>
      <c r="H545" s="519"/>
      <c r="I545" s="519"/>
      <c r="J545" s="524" t="s">
        <v>3008</v>
      </c>
      <c r="U545" s="352"/>
    </row>
    <row r="546" spans="1:21" x14ac:dyDescent="0.25">
      <c r="A546" s="517" t="s">
        <v>1475</v>
      </c>
      <c r="B546" s="519">
        <v>1</v>
      </c>
      <c r="C546" s="519"/>
      <c r="D546" s="519">
        <v>44000</v>
      </c>
      <c r="E546" s="519"/>
      <c r="F546" s="519"/>
      <c r="G546" s="519"/>
      <c r="H546" s="519"/>
      <c r="I546" s="519"/>
      <c r="J546" s="524" t="s">
        <v>2965</v>
      </c>
      <c r="U546" s="352"/>
    </row>
    <row r="547" spans="1:21" x14ac:dyDescent="0.25">
      <c r="A547" s="517" t="s">
        <v>143</v>
      </c>
      <c r="B547" s="519">
        <v>2</v>
      </c>
      <c r="C547" s="519"/>
      <c r="D547" s="519">
        <v>160000</v>
      </c>
      <c r="E547" s="519"/>
      <c r="F547" s="519"/>
      <c r="G547" s="519"/>
      <c r="H547" s="519"/>
      <c r="I547" s="519"/>
      <c r="J547" s="524" t="s">
        <v>2966</v>
      </c>
      <c r="U547" s="352"/>
    </row>
    <row r="548" spans="1:21" x14ac:dyDescent="0.25">
      <c r="A548" s="517" t="s">
        <v>1608</v>
      </c>
      <c r="B548" s="519">
        <v>1</v>
      </c>
      <c r="C548" s="519"/>
      <c r="D548" s="519">
        <v>22000</v>
      </c>
      <c r="E548" s="519">
        <v>1</v>
      </c>
      <c r="F548" s="519">
        <v>4000</v>
      </c>
      <c r="G548" s="519">
        <v>60</v>
      </c>
      <c r="H548" s="519"/>
      <c r="I548" s="519"/>
      <c r="J548" s="524" t="s">
        <v>2967</v>
      </c>
      <c r="U548" s="352"/>
    </row>
    <row r="549" spans="1:21" x14ac:dyDescent="0.25">
      <c r="A549" s="517" t="s">
        <v>1784</v>
      </c>
      <c r="B549" s="519">
        <v>2</v>
      </c>
      <c r="C549" s="519"/>
      <c r="D549" s="519">
        <v>42000</v>
      </c>
      <c r="E549" s="519"/>
      <c r="F549" s="519"/>
      <c r="G549" s="519"/>
      <c r="H549" s="519"/>
      <c r="I549" s="519"/>
      <c r="J549" s="524" t="s">
        <v>2968</v>
      </c>
      <c r="U549" s="352"/>
    </row>
    <row r="550" spans="1:21" x14ac:dyDescent="0.25">
      <c r="A550" s="517" t="s">
        <v>1626</v>
      </c>
      <c r="B550" s="519">
        <v>1</v>
      </c>
      <c r="C550" s="519">
        <v>13900</v>
      </c>
      <c r="D550" s="519"/>
      <c r="E550" s="519">
        <v>1</v>
      </c>
      <c r="F550" s="519">
        <v>4000</v>
      </c>
      <c r="G550" s="519">
        <v>60</v>
      </c>
      <c r="H550" s="519">
        <v>1</v>
      </c>
      <c r="I550" s="519">
        <v>60</v>
      </c>
      <c r="J550" s="524">
        <v>4000</v>
      </c>
      <c r="U550" s="352"/>
    </row>
    <row r="551" spans="1:21" x14ac:dyDescent="0.25">
      <c r="A551" s="622" t="s">
        <v>1475</v>
      </c>
      <c r="B551" s="519">
        <v>1</v>
      </c>
      <c r="C551" s="526"/>
      <c r="D551" s="526">
        <v>38000</v>
      </c>
      <c r="E551" s="526"/>
      <c r="F551" s="526"/>
      <c r="G551" s="519"/>
      <c r="H551" s="519"/>
      <c r="I551" s="519"/>
      <c r="J551" s="524" t="s">
        <v>2967</v>
      </c>
      <c r="U551" s="352"/>
    </row>
    <row r="552" spans="1:21" x14ac:dyDescent="0.25">
      <c r="A552" s="622" t="s">
        <v>2721</v>
      </c>
      <c r="B552" s="519">
        <v>1</v>
      </c>
      <c r="C552" s="526">
        <v>22500</v>
      </c>
      <c r="D552" s="526"/>
      <c r="E552" s="526">
        <v>1</v>
      </c>
      <c r="F552" s="526">
        <v>4000</v>
      </c>
      <c r="G552" s="519">
        <v>60</v>
      </c>
      <c r="H552" s="519">
        <v>1</v>
      </c>
      <c r="I552" s="519">
        <v>45</v>
      </c>
      <c r="J552" s="524">
        <v>3000</v>
      </c>
      <c r="U552" s="352"/>
    </row>
    <row r="553" spans="1:21" x14ac:dyDescent="0.25">
      <c r="A553" s="622" t="s">
        <v>1444</v>
      </c>
      <c r="B553" s="519">
        <v>1</v>
      </c>
      <c r="C553" s="526">
        <v>19000</v>
      </c>
      <c r="D553" s="526"/>
      <c r="E553" s="526">
        <v>1</v>
      </c>
      <c r="F553" s="526">
        <v>5000</v>
      </c>
      <c r="G553" s="519">
        <v>70</v>
      </c>
      <c r="H553" s="519">
        <v>1</v>
      </c>
      <c r="I553" s="519">
        <v>60</v>
      </c>
      <c r="J553" s="524">
        <v>4000</v>
      </c>
      <c r="U553" s="352"/>
    </row>
    <row r="554" spans="1:21" x14ac:dyDescent="0.25">
      <c r="A554" s="622" t="s">
        <v>1205</v>
      </c>
      <c r="B554" s="519">
        <v>1</v>
      </c>
      <c r="C554" s="526">
        <v>14000</v>
      </c>
      <c r="D554" s="526"/>
      <c r="E554" s="526">
        <v>1</v>
      </c>
      <c r="F554" s="526">
        <v>6000</v>
      </c>
      <c r="G554" s="519">
        <v>100</v>
      </c>
      <c r="H554" s="519">
        <v>1</v>
      </c>
      <c r="I554" s="519">
        <v>60</v>
      </c>
      <c r="J554" s="524">
        <v>4000</v>
      </c>
      <c r="U554" s="352"/>
    </row>
    <row r="555" spans="1:21" x14ac:dyDescent="0.25">
      <c r="A555" s="622" t="s">
        <v>2969</v>
      </c>
      <c r="B555" s="603">
        <v>1</v>
      </c>
      <c r="C555" s="526">
        <v>14000</v>
      </c>
      <c r="D555" s="526"/>
      <c r="E555" s="618">
        <v>1</v>
      </c>
      <c r="F555" s="619">
        <v>6000</v>
      </c>
      <c r="G555" s="519">
        <v>100</v>
      </c>
      <c r="H555" s="519">
        <v>1</v>
      </c>
      <c r="I555" s="519">
        <v>70</v>
      </c>
      <c r="J555" s="524">
        <v>5000</v>
      </c>
      <c r="U555" s="352"/>
    </row>
    <row r="556" spans="1:21" x14ac:dyDescent="0.25">
      <c r="A556" s="622" t="s">
        <v>2340</v>
      </c>
      <c r="B556" s="519">
        <v>1</v>
      </c>
      <c r="C556" s="526">
        <v>49000</v>
      </c>
      <c r="D556" s="526"/>
      <c r="E556" s="526">
        <v>1</v>
      </c>
      <c r="F556" s="526">
        <v>6000</v>
      </c>
      <c r="G556" s="519">
        <v>100</v>
      </c>
      <c r="H556" s="519">
        <v>1</v>
      </c>
      <c r="I556" s="519">
        <v>100</v>
      </c>
      <c r="J556" s="524">
        <v>6000</v>
      </c>
      <c r="U556" s="352"/>
    </row>
    <row r="557" spans="1:21" x14ac:dyDescent="0.25">
      <c r="A557" s="622" t="s">
        <v>2160</v>
      </c>
      <c r="B557" s="519">
        <v>1</v>
      </c>
      <c r="C557" s="526">
        <v>25000</v>
      </c>
      <c r="D557" s="526"/>
      <c r="E557" s="526">
        <v>1</v>
      </c>
      <c r="F557" s="526">
        <v>5000</v>
      </c>
      <c r="G557" s="519">
        <v>70</v>
      </c>
      <c r="H557" s="519"/>
      <c r="I557" s="519"/>
      <c r="J557" s="524"/>
      <c r="U557" s="352"/>
    </row>
    <row r="558" spans="1:21" x14ac:dyDescent="0.25">
      <c r="A558" s="622" t="s">
        <v>503</v>
      </c>
      <c r="B558" s="519">
        <v>1</v>
      </c>
      <c r="C558" s="526"/>
      <c r="D558" s="526"/>
      <c r="E558" s="526"/>
      <c r="F558" s="526"/>
      <c r="G558" s="519"/>
      <c r="H558" s="519"/>
      <c r="I558" s="519"/>
      <c r="J558" s="524" t="s">
        <v>3008</v>
      </c>
      <c r="U558" s="352"/>
    </row>
    <row r="559" spans="1:21" x14ac:dyDescent="0.25">
      <c r="A559" s="622" t="s">
        <v>1444</v>
      </c>
      <c r="B559" s="519">
        <v>1</v>
      </c>
      <c r="C559" s="526"/>
      <c r="D559" s="526">
        <v>19500</v>
      </c>
      <c r="E559" s="526">
        <v>1</v>
      </c>
      <c r="F559" s="526">
        <v>4500</v>
      </c>
      <c r="G559" s="519">
        <v>66</v>
      </c>
      <c r="H559" s="519"/>
      <c r="I559" s="519"/>
      <c r="J559" s="524" t="s">
        <v>1157</v>
      </c>
      <c r="U559" s="352"/>
    </row>
    <row r="560" spans="1:21" x14ac:dyDescent="0.25">
      <c r="A560" s="622" t="s">
        <v>1559</v>
      </c>
      <c r="B560" s="519">
        <v>2</v>
      </c>
      <c r="C560" s="526"/>
      <c r="D560" s="526">
        <v>44000</v>
      </c>
      <c r="E560" s="526"/>
      <c r="F560" s="526"/>
      <c r="G560" s="519"/>
      <c r="H560" s="519"/>
      <c r="I560" s="519"/>
      <c r="J560" s="524" t="s">
        <v>2970</v>
      </c>
      <c r="U560" s="352"/>
    </row>
    <row r="561" spans="1:21" x14ac:dyDescent="0.25">
      <c r="A561" s="622" t="s">
        <v>2561</v>
      </c>
      <c r="B561" s="519">
        <v>1</v>
      </c>
      <c r="C561" s="618"/>
      <c r="D561" s="526"/>
      <c r="E561" s="526"/>
      <c r="F561" s="526"/>
      <c r="G561" s="519"/>
      <c r="H561" s="519"/>
      <c r="I561" s="519"/>
      <c r="J561" s="524" t="s">
        <v>2971</v>
      </c>
      <c r="U561" s="352"/>
    </row>
    <row r="562" spans="1:21" x14ac:dyDescent="0.25">
      <c r="A562" s="622" t="s">
        <v>1139</v>
      </c>
      <c r="B562" s="519">
        <v>2</v>
      </c>
      <c r="C562" s="526"/>
      <c r="D562" s="619">
        <v>76000</v>
      </c>
      <c r="E562" s="526"/>
      <c r="F562" s="526"/>
      <c r="G562" s="519"/>
      <c r="H562" s="519"/>
      <c r="I562" s="519"/>
      <c r="J562" s="524" t="s">
        <v>2972</v>
      </c>
      <c r="U562" s="352"/>
    </row>
    <row r="563" spans="1:21" x14ac:dyDescent="0.25">
      <c r="A563" s="622" t="s">
        <v>1444</v>
      </c>
      <c r="B563" s="519">
        <v>1</v>
      </c>
      <c r="C563" s="526">
        <v>19000</v>
      </c>
      <c r="D563" s="526"/>
      <c r="E563" s="526">
        <v>1</v>
      </c>
      <c r="F563" s="526">
        <v>5000</v>
      </c>
      <c r="G563" s="519">
        <v>70</v>
      </c>
      <c r="H563" s="519" t="s">
        <v>2986</v>
      </c>
      <c r="I563" s="519"/>
      <c r="J563" s="524">
        <v>2000</v>
      </c>
      <c r="U563" s="352"/>
    </row>
    <row r="564" spans="1:21" x14ac:dyDescent="0.25">
      <c r="A564" s="622" t="s">
        <v>1712</v>
      </c>
      <c r="B564" s="519">
        <v>2</v>
      </c>
      <c r="C564" s="526">
        <v>102000</v>
      </c>
      <c r="D564" s="526"/>
      <c r="E564" s="526"/>
      <c r="F564" s="526"/>
      <c r="G564" s="519"/>
      <c r="H564" s="519"/>
      <c r="I564" s="519"/>
      <c r="J564" s="524" t="s">
        <v>2973</v>
      </c>
      <c r="U564" s="352"/>
    </row>
    <row r="565" spans="1:21" x14ac:dyDescent="0.25">
      <c r="A565" s="622" t="s">
        <v>1424</v>
      </c>
      <c r="B565" s="519">
        <v>1</v>
      </c>
      <c r="C565" s="526">
        <v>27000</v>
      </c>
      <c r="D565" s="526"/>
      <c r="E565" s="526">
        <v>1</v>
      </c>
      <c r="F565" s="526">
        <v>5000</v>
      </c>
      <c r="G565" s="519">
        <v>70</v>
      </c>
      <c r="H565" s="519"/>
      <c r="I565" s="519"/>
      <c r="J565" s="524"/>
      <c r="U565" s="352"/>
    </row>
    <row r="566" spans="1:21" x14ac:dyDescent="0.25">
      <c r="A566" s="622" t="s">
        <v>1301</v>
      </c>
      <c r="B566" s="519">
        <v>1</v>
      </c>
      <c r="C566" s="526"/>
      <c r="D566" s="526">
        <v>36000</v>
      </c>
      <c r="E566" s="526"/>
      <c r="F566" s="526"/>
      <c r="G566" s="519"/>
      <c r="H566" s="519"/>
      <c r="I566" s="519"/>
      <c r="J566" s="524" t="s">
        <v>2974</v>
      </c>
      <c r="U566" s="352"/>
    </row>
    <row r="567" spans="1:21" x14ac:dyDescent="0.25">
      <c r="A567" s="622" t="s">
        <v>2975</v>
      </c>
      <c r="B567" s="519">
        <v>1</v>
      </c>
      <c r="C567" s="526"/>
      <c r="D567" s="526">
        <v>39000</v>
      </c>
      <c r="E567" s="526">
        <v>1</v>
      </c>
      <c r="F567" s="526">
        <v>6000</v>
      </c>
      <c r="G567" s="519">
        <v>100</v>
      </c>
      <c r="H567" s="519"/>
      <c r="I567" s="519"/>
      <c r="J567" s="524" t="s">
        <v>767</v>
      </c>
      <c r="U567" s="352"/>
    </row>
    <row r="568" spans="1:21" x14ac:dyDescent="0.25">
      <c r="A568" s="622" t="s">
        <v>1625</v>
      </c>
      <c r="B568" s="519">
        <v>1</v>
      </c>
      <c r="C568" s="526">
        <v>20000</v>
      </c>
      <c r="D568" s="526"/>
      <c r="E568" s="526">
        <v>1</v>
      </c>
      <c r="F568" s="526">
        <v>4000</v>
      </c>
      <c r="G568" s="519">
        <v>60</v>
      </c>
      <c r="H568" s="519"/>
      <c r="I568" s="519"/>
      <c r="J568" s="524"/>
      <c r="U568" s="352"/>
    </row>
    <row r="569" spans="1:21" x14ac:dyDescent="0.25">
      <c r="A569" s="622" t="s">
        <v>1107</v>
      </c>
      <c r="B569" s="519">
        <v>1</v>
      </c>
      <c r="C569" s="526"/>
      <c r="D569" s="526">
        <v>20000</v>
      </c>
      <c r="E569" s="526"/>
      <c r="F569" s="526"/>
      <c r="G569" s="519"/>
      <c r="H569" s="519"/>
      <c r="I569" s="519"/>
      <c r="J569" s="524" t="s">
        <v>1157</v>
      </c>
      <c r="U569" s="352"/>
    </row>
    <row r="570" spans="1:21" x14ac:dyDescent="0.25">
      <c r="A570" s="622" t="s">
        <v>1200</v>
      </c>
      <c r="B570" s="519">
        <v>1</v>
      </c>
      <c r="C570" s="526">
        <v>15000</v>
      </c>
      <c r="D570" s="526"/>
      <c r="E570" s="526"/>
      <c r="F570" s="526"/>
      <c r="G570" s="519"/>
      <c r="H570" s="519" t="s">
        <v>3007</v>
      </c>
      <c r="I570" s="519"/>
      <c r="J570" s="524">
        <v>4000</v>
      </c>
      <c r="U570" s="352"/>
    </row>
    <row r="571" spans="1:21" x14ac:dyDescent="0.25">
      <c r="A571" s="622" t="s">
        <v>2020</v>
      </c>
      <c r="B571" s="519">
        <v>1</v>
      </c>
      <c r="C571" s="526">
        <v>16000</v>
      </c>
      <c r="D571" s="526"/>
      <c r="E571" s="526"/>
      <c r="F571" s="526"/>
      <c r="G571" s="519"/>
      <c r="H571" s="519"/>
      <c r="I571" s="519"/>
      <c r="J571" s="524"/>
      <c r="U571" s="352"/>
    </row>
    <row r="572" spans="1:21" x14ac:dyDescent="0.25">
      <c r="A572" s="622" t="s">
        <v>1504</v>
      </c>
      <c r="B572" s="519">
        <v>1</v>
      </c>
      <c r="C572" s="526">
        <v>19000</v>
      </c>
      <c r="D572" s="526"/>
      <c r="E572" s="526">
        <v>1</v>
      </c>
      <c r="F572" s="526">
        <v>6000</v>
      </c>
      <c r="G572" s="519">
        <v>100</v>
      </c>
      <c r="H572" s="519"/>
      <c r="I572" s="519"/>
      <c r="J572" s="524"/>
      <c r="U572" s="352"/>
    </row>
    <row r="573" spans="1:21" x14ac:dyDescent="0.25">
      <c r="A573" s="622" t="s">
        <v>1432</v>
      </c>
      <c r="B573" s="519">
        <v>1</v>
      </c>
      <c r="C573" s="526">
        <v>19000</v>
      </c>
      <c r="D573" s="526"/>
      <c r="E573" s="526">
        <v>1</v>
      </c>
      <c r="F573" s="526">
        <v>6000</v>
      </c>
      <c r="G573" s="519">
        <v>100</v>
      </c>
      <c r="H573" s="519"/>
      <c r="I573" s="519"/>
      <c r="J573" s="524"/>
      <c r="U573" s="352"/>
    </row>
    <row r="574" spans="1:21" x14ac:dyDescent="0.25">
      <c r="A574" s="622" t="s">
        <v>2976</v>
      </c>
      <c r="B574" s="519">
        <v>2</v>
      </c>
      <c r="C574" s="526"/>
      <c r="D574" s="526">
        <v>68000</v>
      </c>
      <c r="E574" s="526"/>
      <c r="F574" s="526"/>
      <c r="G574" s="519"/>
      <c r="H574" s="519"/>
      <c r="I574" s="519"/>
      <c r="J574" s="524" t="s">
        <v>2977</v>
      </c>
      <c r="U574" s="352"/>
    </row>
    <row r="575" spans="1:21" x14ac:dyDescent="0.25">
      <c r="A575" s="622" t="s">
        <v>1684</v>
      </c>
      <c r="B575" s="519">
        <v>1</v>
      </c>
      <c r="C575" s="526"/>
      <c r="D575" s="526">
        <v>33000</v>
      </c>
      <c r="E575" s="526"/>
      <c r="F575" s="526"/>
      <c r="G575" s="519"/>
      <c r="H575" s="519"/>
      <c r="I575" s="519"/>
      <c r="J575" s="524" t="s">
        <v>1157</v>
      </c>
      <c r="U575" s="352"/>
    </row>
    <row r="576" spans="1:21" x14ac:dyDescent="0.25">
      <c r="A576" s="622" t="s">
        <v>2431</v>
      </c>
      <c r="B576" s="519">
        <v>1</v>
      </c>
      <c r="C576" s="526">
        <v>17900</v>
      </c>
      <c r="D576" s="526"/>
      <c r="E576" s="526"/>
      <c r="F576" s="526"/>
      <c r="G576" s="519"/>
      <c r="H576" s="519"/>
      <c r="I576" s="519"/>
      <c r="J576" s="524"/>
      <c r="U576" s="352"/>
    </row>
    <row r="577" spans="1:21" x14ac:dyDescent="0.25">
      <c r="A577" s="622" t="s">
        <v>2978</v>
      </c>
      <c r="B577" s="519">
        <v>2</v>
      </c>
      <c r="C577" s="526">
        <v>102000</v>
      </c>
      <c r="D577" s="526"/>
      <c r="E577" s="526"/>
      <c r="F577" s="526"/>
      <c r="G577" s="519"/>
      <c r="H577" s="519"/>
      <c r="I577" s="519"/>
      <c r="J577" s="246" t="s">
        <v>3004</v>
      </c>
      <c r="U577" s="352"/>
    </row>
    <row r="578" spans="1:21" x14ac:dyDescent="0.25">
      <c r="A578" s="622" t="s">
        <v>646</v>
      </c>
      <c r="B578" s="519">
        <v>1</v>
      </c>
      <c r="C578" s="526">
        <v>13000</v>
      </c>
      <c r="D578" s="526"/>
      <c r="E578" s="526">
        <v>1</v>
      </c>
      <c r="F578" s="526">
        <v>4000</v>
      </c>
      <c r="G578" s="519">
        <v>60</v>
      </c>
      <c r="H578" s="519"/>
      <c r="I578" s="519"/>
      <c r="J578" s="524"/>
      <c r="U578" s="352"/>
    </row>
    <row r="579" spans="1:21" x14ac:dyDescent="0.25">
      <c r="A579" s="622" t="s">
        <v>1139</v>
      </c>
      <c r="B579" s="519">
        <v>2</v>
      </c>
      <c r="C579" s="526"/>
      <c r="D579" s="526">
        <v>76000</v>
      </c>
      <c r="E579" s="526"/>
      <c r="F579" s="526"/>
      <c r="G579" s="519"/>
      <c r="H579" s="519"/>
      <c r="I579" s="519"/>
      <c r="J579" s="524" t="s">
        <v>2979</v>
      </c>
      <c r="U579" s="352"/>
    </row>
    <row r="580" spans="1:21" x14ac:dyDescent="0.25">
      <c r="A580" s="622" t="s">
        <v>143</v>
      </c>
      <c r="B580" s="519">
        <v>4</v>
      </c>
      <c r="C580" s="526"/>
      <c r="D580" s="526">
        <v>320000</v>
      </c>
      <c r="E580" s="526"/>
      <c r="F580" s="526"/>
      <c r="G580" s="519"/>
      <c r="H580" s="519"/>
      <c r="I580" s="519"/>
      <c r="J580" s="524" t="s">
        <v>2980</v>
      </c>
      <c r="U580" s="352"/>
    </row>
    <row r="581" spans="1:21" x14ac:dyDescent="0.25">
      <c r="A581" s="622" t="s">
        <v>1480</v>
      </c>
      <c r="B581" s="519">
        <v>2</v>
      </c>
      <c r="C581" s="526"/>
      <c r="D581" s="526">
        <v>180000</v>
      </c>
      <c r="E581" s="526"/>
      <c r="F581" s="526"/>
      <c r="G581" s="519"/>
      <c r="H581" s="519"/>
      <c r="I581" s="519"/>
      <c r="J581" s="524" t="s">
        <v>2506</v>
      </c>
      <c r="U581" s="352"/>
    </row>
    <row r="582" spans="1:21" x14ac:dyDescent="0.25">
      <c r="A582" s="622" t="s">
        <v>1301</v>
      </c>
      <c r="B582" s="519">
        <v>1</v>
      </c>
      <c r="C582" s="526">
        <v>35000</v>
      </c>
      <c r="D582" s="526"/>
      <c r="E582" s="526"/>
      <c r="F582" s="526"/>
      <c r="G582" s="519"/>
      <c r="H582" s="519"/>
      <c r="I582" s="519"/>
      <c r="J582" s="524" t="s">
        <v>2981</v>
      </c>
      <c r="U582" s="352"/>
    </row>
    <row r="583" spans="1:21" x14ac:dyDescent="0.25">
      <c r="A583" s="622" t="s">
        <v>2982</v>
      </c>
      <c r="B583" s="519">
        <v>1</v>
      </c>
      <c r="C583" s="526">
        <v>38000</v>
      </c>
      <c r="D583" s="526"/>
      <c r="E583" s="526"/>
      <c r="F583" s="526"/>
      <c r="G583" s="519"/>
      <c r="H583" s="519"/>
      <c r="I583" s="519"/>
      <c r="J583" s="524"/>
      <c r="U583" s="352"/>
    </row>
    <row r="584" spans="1:21" x14ac:dyDescent="0.25">
      <c r="A584" s="622" t="s">
        <v>2873</v>
      </c>
      <c r="B584" s="519">
        <v>1</v>
      </c>
      <c r="C584" s="526">
        <v>47000</v>
      </c>
      <c r="D584" s="526"/>
      <c r="E584" s="526"/>
      <c r="F584" s="526"/>
      <c r="G584" s="519"/>
      <c r="H584" s="519"/>
      <c r="I584" s="519"/>
      <c r="J584" s="524" t="s">
        <v>2983</v>
      </c>
      <c r="U584" s="352"/>
    </row>
    <row r="585" spans="1:21" x14ac:dyDescent="0.25">
      <c r="A585" s="622" t="s">
        <v>2721</v>
      </c>
      <c r="B585" s="519">
        <v>1</v>
      </c>
      <c r="C585" s="526"/>
      <c r="D585" s="526">
        <v>22500</v>
      </c>
      <c r="E585" s="526">
        <v>1</v>
      </c>
      <c r="F585" s="526">
        <v>4000</v>
      </c>
      <c r="G585" s="519">
        <v>60</v>
      </c>
      <c r="H585" s="519"/>
      <c r="I585" s="519"/>
      <c r="J585" s="524" t="s">
        <v>767</v>
      </c>
      <c r="U585" s="352"/>
    </row>
    <row r="586" spans="1:21" x14ac:dyDescent="0.25">
      <c r="A586" s="622" t="s">
        <v>1559</v>
      </c>
      <c r="B586" s="519">
        <v>1</v>
      </c>
      <c r="C586" s="526">
        <v>15000</v>
      </c>
      <c r="D586" s="526"/>
      <c r="E586" s="526">
        <v>1</v>
      </c>
      <c r="F586" s="526">
        <v>6000</v>
      </c>
      <c r="G586" s="519">
        <v>100</v>
      </c>
      <c r="H586" s="519"/>
      <c r="I586" s="519"/>
      <c r="J586" s="524"/>
      <c r="U586" s="352"/>
    </row>
    <row r="587" spans="1:21" x14ac:dyDescent="0.25">
      <c r="A587" s="622" t="s">
        <v>1459</v>
      </c>
      <c r="B587" s="519">
        <v>1</v>
      </c>
      <c r="C587" s="526"/>
      <c r="D587" s="526">
        <v>14500</v>
      </c>
      <c r="E587" s="526">
        <v>1</v>
      </c>
      <c r="F587" s="526">
        <v>4000</v>
      </c>
      <c r="G587" s="519">
        <v>60</v>
      </c>
      <c r="H587" s="519"/>
      <c r="I587" s="519"/>
      <c r="J587" s="524" t="s">
        <v>1157</v>
      </c>
      <c r="U587" s="352"/>
    </row>
    <row r="588" spans="1:21" x14ac:dyDescent="0.25">
      <c r="A588" s="622" t="s">
        <v>2652</v>
      </c>
      <c r="B588" s="519">
        <v>1</v>
      </c>
      <c r="C588" s="526"/>
      <c r="D588" s="526">
        <v>32000</v>
      </c>
      <c r="E588" s="526"/>
      <c r="F588" s="526"/>
      <c r="G588" s="519"/>
      <c r="H588" s="519"/>
      <c r="I588" s="519"/>
      <c r="J588" s="524" t="s">
        <v>2613</v>
      </c>
      <c r="U588" s="352"/>
    </row>
    <row r="589" spans="1:21" x14ac:dyDescent="0.25">
      <c r="A589" s="622" t="s">
        <v>1107</v>
      </c>
      <c r="B589" s="519">
        <v>1</v>
      </c>
      <c r="C589" s="526"/>
      <c r="D589" s="526">
        <v>15000</v>
      </c>
      <c r="E589" s="526">
        <v>1</v>
      </c>
      <c r="F589" s="526">
        <v>5000</v>
      </c>
      <c r="G589" s="519">
        <v>70</v>
      </c>
      <c r="H589" s="519"/>
      <c r="I589" s="519"/>
      <c r="J589" s="524" t="s">
        <v>1157</v>
      </c>
      <c r="U589" s="352"/>
    </row>
    <row r="590" spans="1:21" x14ac:dyDescent="0.25">
      <c r="A590" s="622" t="s">
        <v>1413</v>
      </c>
      <c r="B590" s="519">
        <v>1</v>
      </c>
      <c r="C590" s="526">
        <v>2000</v>
      </c>
      <c r="D590" s="526"/>
      <c r="E590" s="526">
        <v>6</v>
      </c>
      <c r="F590" s="526">
        <v>30000</v>
      </c>
      <c r="G590" s="519" t="s">
        <v>2984</v>
      </c>
      <c r="H590" s="519"/>
      <c r="I590" s="519"/>
      <c r="J590" s="524"/>
      <c r="U590" s="352"/>
    </row>
    <row r="591" spans="1:21" x14ac:dyDescent="0.25">
      <c r="A591" s="622" t="s">
        <v>1404</v>
      </c>
      <c r="B591" s="519">
        <v>1</v>
      </c>
      <c r="C591" s="526">
        <v>24000</v>
      </c>
      <c r="D591" s="526"/>
      <c r="E591" s="526"/>
      <c r="F591" s="526"/>
      <c r="G591" s="519"/>
      <c r="H591" s="519"/>
      <c r="I591" s="519"/>
      <c r="J591" s="524"/>
      <c r="U591" s="352"/>
    </row>
    <row r="592" spans="1:21" x14ac:dyDescent="0.25">
      <c r="A592" s="622" t="s">
        <v>2759</v>
      </c>
      <c r="B592" s="519">
        <v>2</v>
      </c>
      <c r="C592" s="526">
        <v>94000</v>
      </c>
      <c r="D592" s="526"/>
      <c r="E592" s="526">
        <v>2</v>
      </c>
      <c r="F592" s="526">
        <v>26000</v>
      </c>
      <c r="G592" s="519" t="s">
        <v>2418</v>
      </c>
      <c r="H592" s="519"/>
      <c r="I592" s="519"/>
      <c r="J592" s="524"/>
      <c r="U592" s="352"/>
    </row>
    <row r="593" spans="1:21" x14ac:dyDescent="0.25">
      <c r="A593" s="622" t="s">
        <v>2724</v>
      </c>
      <c r="B593" s="519">
        <v>1</v>
      </c>
      <c r="C593" s="526">
        <v>19000</v>
      </c>
      <c r="D593" s="526"/>
      <c r="E593" s="526">
        <v>1</v>
      </c>
      <c r="F593" s="526">
        <v>4000</v>
      </c>
      <c r="G593" s="519">
        <v>60</v>
      </c>
      <c r="H593" s="519"/>
      <c r="I593" s="519"/>
      <c r="J593" s="524"/>
      <c r="U593" s="352"/>
    </row>
    <row r="594" spans="1:21" x14ac:dyDescent="0.25">
      <c r="A594" s="622" t="s">
        <v>1196</v>
      </c>
      <c r="B594" s="519">
        <v>1</v>
      </c>
      <c r="C594" s="526"/>
      <c r="D594" s="526">
        <v>16000</v>
      </c>
      <c r="E594" s="526"/>
      <c r="F594" s="526"/>
      <c r="G594" s="519"/>
      <c r="H594" s="519"/>
      <c r="I594" s="519"/>
      <c r="J594" s="524" t="s">
        <v>767</v>
      </c>
      <c r="U594" s="352"/>
    </row>
    <row r="595" spans="1:21" s="18" customFormat="1" x14ac:dyDescent="0.25">
      <c r="A595" s="626"/>
      <c r="B595" s="213">
        <f>SUM(B527:B594)</f>
        <v>86</v>
      </c>
      <c r="C595" s="134">
        <f>SUM(C527:C594)</f>
        <v>1139600</v>
      </c>
      <c r="D595" s="134">
        <f>SUM(D527:D594)</f>
        <v>1494100</v>
      </c>
      <c r="E595" s="134">
        <f>SUM(E527:E594)</f>
        <v>39</v>
      </c>
      <c r="F595" s="134">
        <f>SUM(F527:F594)</f>
        <v>202000</v>
      </c>
      <c r="G595" s="213"/>
      <c r="H595" s="213">
        <f>SUM(H527:H594)</f>
        <v>12</v>
      </c>
      <c r="I595" s="213"/>
      <c r="J595" s="410">
        <f>SUM(J527:J594)</f>
        <v>79500</v>
      </c>
      <c r="U595" s="627"/>
    </row>
    <row r="596" spans="1:21" x14ac:dyDescent="0.25">
      <c r="B596" s="493"/>
      <c r="C596" s="493"/>
      <c r="K596" s="18"/>
      <c r="U596" s="352"/>
    </row>
    <row r="597" spans="1:21" x14ac:dyDescent="0.25">
      <c r="G597" s="625" t="s">
        <v>2928</v>
      </c>
      <c r="H597" s="625" t="s">
        <v>2861</v>
      </c>
      <c r="I597" s="613" t="s">
        <v>2862</v>
      </c>
      <c r="U597" s="352"/>
    </row>
    <row r="598" spans="1:21" x14ac:dyDescent="0.25">
      <c r="U598" s="352"/>
    </row>
    <row r="600" spans="1:21" x14ac:dyDescent="0.25">
      <c r="U600" s="352"/>
    </row>
    <row r="601" spans="1:21" x14ac:dyDescent="0.25">
      <c r="A601" s="2204" t="s">
        <v>2987</v>
      </c>
      <c r="B601" s="2204"/>
      <c r="C601" s="2204"/>
      <c r="D601" s="2204"/>
      <c r="E601" s="2204"/>
      <c r="F601" s="2204"/>
      <c r="G601" s="2204"/>
      <c r="H601" s="2204"/>
      <c r="I601" s="2204"/>
      <c r="J601" s="2204"/>
      <c r="U601" s="352"/>
    </row>
    <row r="602" spans="1:21" x14ac:dyDescent="0.25">
      <c r="A602" s="198" t="s">
        <v>14</v>
      </c>
      <c r="B602" s="198" t="s">
        <v>5</v>
      </c>
      <c r="C602" s="198" t="s">
        <v>10</v>
      </c>
      <c r="D602" s="198" t="s">
        <v>11</v>
      </c>
      <c r="E602" s="198" t="s">
        <v>753</v>
      </c>
      <c r="F602" s="198" t="s">
        <v>27</v>
      </c>
      <c r="G602" s="198" t="s">
        <v>2013</v>
      </c>
      <c r="H602" s="198" t="s">
        <v>2776</v>
      </c>
      <c r="I602" s="198" t="s">
        <v>2777</v>
      </c>
      <c r="J602" s="607" t="s">
        <v>32</v>
      </c>
      <c r="U602" s="352"/>
    </row>
    <row r="603" spans="1:21" x14ac:dyDescent="0.25">
      <c r="A603" s="622" t="s">
        <v>2165</v>
      </c>
      <c r="B603" s="519">
        <v>2</v>
      </c>
      <c r="C603" s="526">
        <v>50000</v>
      </c>
      <c r="D603" s="526"/>
      <c r="E603" s="526">
        <v>2</v>
      </c>
      <c r="F603" s="526">
        <v>10000</v>
      </c>
      <c r="G603" s="519" t="s">
        <v>1099</v>
      </c>
      <c r="H603" s="519"/>
      <c r="I603" s="519"/>
      <c r="J603" s="524"/>
      <c r="U603" s="352"/>
    </row>
    <row r="604" spans="1:21" x14ac:dyDescent="0.25">
      <c r="A604" s="622" t="s">
        <v>2218</v>
      </c>
      <c r="B604" s="519">
        <v>1</v>
      </c>
      <c r="C604" s="526">
        <v>10000</v>
      </c>
      <c r="D604" s="526"/>
      <c r="E604" s="526"/>
      <c r="F604" s="526"/>
      <c r="G604" s="519"/>
      <c r="H604" s="519"/>
      <c r="I604" s="519"/>
      <c r="J604" s="524"/>
      <c r="U604" s="352"/>
    </row>
    <row r="605" spans="1:21" x14ac:dyDescent="0.25">
      <c r="A605" s="622" t="s">
        <v>1100</v>
      </c>
      <c r="B605" s="519">
        <v>1</v>
      </c>
      <c r="C605" s="526">
        <v>13800</v>
      </c>
      <c r="D605" s="526"/>
      <c r="E605" s="526"/>
      <c r="F605" s="526"/>
      <c r="G605" s="519"/>
      <c r="H605" s="519"/>
      <c r="I605" s="519"/>
      <c r="J605" s="524"/>
      <c r="U605" s="352"/>
    </row>
    <row r="606" spans="1:21" x14ac:dyDescent="0.25">
      <c r="A606" s="622" t="s">
        <v>1274</v>
      </c>
      <c r="B606" s="519">
        <v>1</v>
      </c>
      <c r="C606" s="526">
        <v>5000</v>
      </c>
      <c r="D606" s="526"/>
      <c r="E606" s="526"/>
      <c r="F606" s="526"/>
      <c r="G606" s="519"/>
      <c r="H606" s="519"/>
      <c r="I606" s="519"/>
      <c r="J606" s="524"/>
      <c r="U606" s="352"/>
    </row>
    <row r="607" spans="1:21" x14ac:dyDescent="0.25">
      <c r="A607" s="517" t="s">
        <v>1447</v>
      </c>
      <c r="B607" s="519">
        <v>1</v>
      </c>
      <c r="C607" s="519">
        <v>7800</v>
      </c>
      <c r="D607" s="519"/>
      <c r="E607" s="519">
        <v>1</v>
      </c>
      <c r="F607" s="519">
        <v>6000</v>
      </c>
      <c r="G607" s="519">
        <v>100</v>
      </c>
      <c r="H607" s="198">
        <v>1</v>
      </c>
      <c r="I607" s="198">
        <v>60</v>
      </c>
      <c r="J607" s="607">
        <v>4000</v>
      </c>
      <c r="U607" s="352"/>
    </row>
    <row r="608" spans="1:21" x14ac:dyDescent="0.25">
      <c r="A608" s="517" t="s">
        <v>2988</v>
      </c>
      <c r="B608" s="519">
        <v>1</v>
      </c>
      <c r="C608" s="519">
        <v>12900</v>
      </c>
      <c r="D608" s="519"/>
      <c r="E608" s="519">
        <v>1</v>
      </c>
      <c r="F608" s="519">
        <v>5000</v>
      </c>
      <c r="G608" s="519">
        <v>70</v>
      </c>
      <c r="H608" s="519">
        <v>1</v>
      </c>
      <c r="I608" s="519">
        <v>60</v>
      </c>
      <c r="J608" s="524">
        <v>4000</v>
      </c>
      <c r="U608" s="352"/>
    </row>
    <row r="609" spans="1:21" x14ac:dyDescent="0.25">
      <c r="A609" s="517" t="s">
        <v>2160</v>
      </c>
      <c r="B609" s="519">
        <v>1</v>
      </c>
      <c r="C609" s="519">
        <v>26000</v>
      </c>
      <c r="D609" s="519"/>
      <c r="E609" s="519">
        <v>1</v>
      </c>
      <c r="F609" s="519">
        <v>4000</v>
      </c>
      <c r="G609" s="519">
        <v>60</v>
      </c>
      <c r="H609" s="519">
        <v>1</v>
      </c>
      <c r="I609" s="519">
        <v>45</v>
      </c>
      <c r="J609" s="524">
        <v>3000</v>
      </c>
      <c r="U609" s="352"/>
    </row>
    <row r="610" spans="1:21" x14ac:dyDescent="0.25">
      <c r="A610" s="517" t="s">
        <v>3009</v>
      </c>
      <c r="B610" s="519">
        <v>1</v>
      </c>
      <c r="C610" s="519"/>
      <c r="D610" s="519"/>
      <c r="E610" s="519"/>
      <c r="F610" s="519"/>
      <c r="G610" s="519"/>
      <c r="H610" s="519"/>
      <c r="I610" s="519"/>
      <c r="J610" s="524" t="s">
        <v>3008</v>
      </c>
      <c r="U610" s="352"/>
    </row>
    <row r="611" spans="1:21" x14ac:dyDescent="0.25">
      <c r="A611" s="517" t="s">
        <v>2160</v>
      </c>
      <c r="B611" s="519">
        <v>1</v>
      </c>
      <c r="C611" s="519">
        <v>26000</v>
      </c>
      <c r="D611" s="519"/>
      <c r="E611" s="519">
        <v>1</v>
      </c>
      <c r="F611" s="519">
        <v>4000</v>
      </c>
      <c r="G611" s="519">
        <v>60</v>
      </c>
      <c r="H611" s="519">
        <v>1</v>
      </c>
      <c r="I611" s="519">
        <v>100</v>
      </c>
      <c r="J611" s="524">
        <v>6000</v>
      </c>
      <c r="U611" s="352"/>
    </row>
    <row r="612" spans="1:21" x14ac:dyDescent="0.25">
      <c r="A612" s="517" t="s">
        <v>1343</v>
      </c>
      <c r="B612" s="519">
        <v>1</v>
      </c>
      <c r="C612" s="519"/>
      <c r="D612" s="519">
        <v>16000</v>
      </c>
      <c r="E612" s="519">
        <v>1</v>
      </c>
      <c r="F612" s="519">
        <v>4000</v>
      </c>
      <c r="G612" s="519">
        <v>60</v>
      </c>
      <c r="H612" s="519"/>
      <c r="I612" s="519"/>
      <c r="J612" s="524" t="s">
        <v>767</v>
      </c>
      <c r="U612" s="352"/>
    </row>
    <row r="613" spans="1:21" x14ac:dyDescent="0.25">
      <c r="A613" s="517" t="s">
        <v>1403</v>
      </c>
      <c r="B613" s="519">
        <v>1</v>
      </c>
      <c r="C613" s="519">
        <v>16500</v>
      </c>
      <c r="D613" s="519"/>
      <c r="E613" s="519"/>
      <c r="F613" s="519"/>
      <c r="G613" s="519"/>
      <c r="H613" s="519">
        <v>1</v>
      </c>
      <c r="I613" s="519">
        <v>70</v>
      </c>
      <c r="J613" s="524">
        <v>5000</v>
      </c>
      <c r="U613" s="352"/>
    </row>
    <row r="614" spans="1:21" x14ac:dyDescent="0.25">
      <c r="A614" s="517" t="s">
        <v>1424</v>
      </c>
      <c r="B614" s="519">
        <v>1</v>
      </c>
      <c r="C614" s="519">
        <v>27000</v>
      </c>
      <c r="D614" s="519"/>
      <c r="E614" s="519">
        <v>1</v>
      </c>
      <c r="F614" s="519">
        <v>5000</v>
      </c>
      <c r="G614" s="519">
        <v>70</v>
      </c>
      <c r="H614" s="519">
        <v>1</v>
      </c>
      <c r="I614" s="519">
        <v>100</v>
      </c>
      <c r="J614" s="524">
        <v>6000</v>
      </c>
      <c r="U614" s="352"/>
    </row>
    <row r="615" spans="1:21" x14ac:dyDescent="0.25">
      <c r="A615" s="517" t="s">
        <v>1196</v>
      </c>
      <c r="B615" s="519">
        <v>1</v>
      </c>
      <c r="C615" s="519">
        <v>12100</v>
      </c>
      <c r="D615" s="519"/>
      <c r="E615" s="519">
        <v>1</v>
      </c>
      <c r="F615" s="519">
        <v>4000</v>
      </c>
      <c r="G615" s="519">
        <v>60</v>
      </c>
      <c r="H615" s="519">
        <v>2</v>
      </c>
      <c r="I615" s="519" t="s">
        <v>1099</v>
      </c>
      <c r="J615" s="524">
        <v>10000</v>
      </c>
      <c r="U615" s="352"/>
    </row>
    <row r="616" spans="1:21" x14ac:dyDescent="0.25">
      <c r="A616" s="517" t="s">
        <v>2398</v>
      </c>
      <c r="B616" s="519">
        <v>1</v>
      </c>
      <c r="C616" s="519">
        <v>27000</v>
      </c>
      <c r="D616" s="519"/>
      <c r="E616" s="519"/>
      <c r="F616" s="519"/>
      <c r="G616" s="519"/>
      <c r="H616" s="519">
        <v>1</v>
      </c>
      <c r="I616" s="519">
        <v>60</v>
      </c>
      <c r="J616" s="524">
        <v>4000</v>
      </c>
      <c r="U616" s="352"/>
    </row>
    <row r="617" spans="1:21" x14ac:dyDescent="0.25">
      <c r="A617" s="517" t="s">
        <v>1432</v>
      </c>
      <c r="B617" s="519">
        <v>1</v>
      </c>
      <c r="C617" s="519">
        <v>19000</v>
      </c>
      <c r="D617" s="519"/>
      <c r="E617" s="519">
        <v>1</v>
      </c>
      <c r="F617" s="519">
        <v>6000</v>
      </c>
      <c r="G617" s="519">
        <v>100</v>
      </c>
      <c r="H617" s="519" t="s">
        <v>109</v>
      </c>
      <c r="I617" s="519"/>
      <c r="J617" s="524">
        <v>2100</v>
      </c>
      <c r="U617" s="352"/>
    </row>
    <row r="618" spans="1:21" x14ac:dyDescent="0.25">
      <c r="A618" s="517" t="s">
        <v>2989</v>
      </c>
      <c r="B618" s="519">
        <v>1</v>
      </c>
      <c r="C618" s="519">
        <v>15000</v>
      </c>
      <c r="D618" s="519">
        <v>11500</v>
      </c>
      <c r="E618" s="519">
        <v>1</v>
      </c>
      <c r="F618" s="519">
        <v>3000</v>
      </c>
      <c r="G618" s="519">
        <v>45</v>
      </c>
      <c r="H618" s="519"/>
      <c r="I618" s="519"/>
      <c r="J618" s="524" t="s">
        <v>767</v>
      </c>
      <c r="U618" s="352"/>
    </row>
    <row r="619" spans="1:21" x14ac:dyDescent="0.25">
      <c r="A619" s="517" t="s">
        <v>114</v>
      </c>
      <c r="B619" s="519">
        <v>1</v>
      </c>
      <c r="C619" s="519"/>
      <c r="D619" s="519"/>
      <c r="E619" s="519"/>
      <c r="F619" s="519"/>
      <c r="G619" s="519"/>
      <c r="H619" s="519"/>
      <c r="I619" s="519"/>
      <c r="J619" s="524" t="s">
        <v>3008</v>
      </c>
      <c r="U619" s="352"/>
    </row>
    <row r="620" spans="1:21" x14ac:dyDescent="0.25">
      <c r="A620" s="517" t="s">
        <v>1424</v>
      </c>
      <c r="B620" s="519">
        <v>1</v>
      </c>
      <c r="C620" s="519">
        <v>28000</v>
      </c>
      <c r="D620" s="519"/>
      <c r="E620" s="519">
        <v>1</v>
      </c>
      <c r="F620" s="519">
        <v>4000</v>
      </c>
      <c r="G620" s="519">
        <v>60</v>
      </c>
      <c r="H620" s="519"/>
      <c r="I620" s="519"/>
      <c r="J620" s="524"/>
      <c r="U620" s="352"/>
    </row>
    <row r="621" spans="1:21" x14ac:dyDescent="0.25">
      <c r="A621" s="517" t="s">
        <v>1936</v>
      </c>
      <c r="B621" s="519">
        <v>1</v>
      </c>
      <c r="C621" s="519">
        <v>84000</v>
      </c>
      <c r="D621" s="519"/>
      <c r="E621" s="519"/>
      <c r="F621" s="519"/>
      <c r="G621" s="519"/>
      <c r="H621" s="519"/>
      <c r="I621" s="519"/>
      <c r="J621" s="524"/>
      <c r="U621" s="352"/>
    </row>
    <row r="622" spans="1:21" x14ac:dyDescent="0.25">
      <c r="A622" s="517" t="s">
        <v>1584</v>
      </c>
      <c r="B622" s="519">
        <v>1</v>
      </c>
      <c r="C622" s="519">
        <v>21500</v>
      </c>
      <c r="D622" s="519"/>
      <c r="E622" s="519">
        <v>1</v>
      </c>
      <c r="F622" s="519">
        <v>5000</v>
      </c>
      <c r="G622" s="519">
        <v>70</v>
      </c>
      <c r="H622" s="519"/>
      <c r="I622" s="519"/>
      <c r="J622" s="524"/>
      <c r="U622" s="352"/>
    </row>
    <row r="623" spans="1:21" x14ac:dyDescent="0.25">
      <c r="A623" s="517" t="s">
        <v>1504</v>
      </c>
      <c r="B623" s="519">
        <v>1</v>
      </c>
      <c r="C623" s="519"/>
      <c r="D623" s="519">
        <v>20000</v>
      </c>
      <c r="E623" s="519">
        <v>1</v>
      </c>
      <c r="F623" s="519">
        <v>5000</v>
      </c>
      <c r="G623" s="519">
        <v>70</v>
      </c>
      <c r="H623" s="519"/>
      <c r="I623" s="519"/>
      <c r="J623" s="524" t="s">
        <v>1157</v>
      </c>
      <c r="U623" s="352"/>
    </row>
    <row r="624" spans="1:21" x14ac:dyDescent="0.25">
      <c r="A624" s="517" t="s">
        <v>1539</v>
      </c>
      <c r="B624" s="519">
        <v>1</v>
      </c>
      <c r="C624" s="519"/>
      <c r="D624" s="519">
        <v>40000</v>
      </c>
      <c r="E624" s="519">
        <v>1</v>
      </c>
      <c r="F624" s="519">
        <v>10000</v>
      </c>
      <c r="G624" s="519">
        <v>140</v>
      </c>
      <c r="H624" s="519"/>
      <c r="I624" s="519"/>
      <c r="J624" s="524" t="s">
        <v>2990</v>
      </c>
      <c r="U624" s="352"/>
    </row>
    <row r="625" spans="1:21" x14ac:dyDescent="0.25">
      <c r="A625" s="517" t="s">
        <v>3005</v>
      </c>
      <c r="B625" s="519">
        <v>1</v>
      </c>
      <c r="C625" s="519">
        <v>1000</v>
      </c>
      <c r="D625" s="519">
        <v>33000</v>
      </c>
      <c r="E625" s="519"/>
      <c r="F625" s="519"/>
      <c r="G625" s="519"/>
      <c r="H625" s="519"/>
      <c r="I625" s="519"/>
      <c r="J625" s="524" t="s">
        <v>767</v>
      </c>
      <c r="U625" s="352"/>
    </row>
    <row r="626" spans="1:21" x14ac:dyDescent="0.25">
      <c r="A626" s="517" t="s">
        <v>1490</v>
      </c>
      <c r="B626" s="519">
        <v>1</v>
      </c>
      <c r="C626" s="519">
        <v>21000</v>
      </c>
      <c r="D626" s="519"/>
      <c r="E626" s="519">
        <v>1</v>
      </c>
      <c r="F626" s="519">
        <v>6000</v>
      </c>
      <c r="G626" s="519">
        <v>100</v>
      </c>
      <c r="H626" s="519"/>
      <c r="I626" s="519"/>
      <c r="J626" s="524"/>
      <c r="U626" s="352"/>
    </row>
    <row r="627" spans="1:21" x14ac:dyDescent="0.25">
      <c r="A627" s="517" t="s">
        <v>1732</v>
      </c>
      <c r="B627" s="519">
        <v>1</v>
      </c>
      <c r="C627" s="519">
        <v>16000</v>
      </c>
      <c r="D627" s="519"/>
      <c r="E627" s="519">
        <v>1</v>
      </c>
      <c r="F627" s="519">
        <v>6000</v>
      </c>
      <c r="G627" s="519">
        <v>100</v>
      </c>
      <c r="H627" s="519"/>
      <c r="I627" s="519"/>
      <c r="J627" s="524"/>
      <c r="U627" s="352"/>
    </row>
    <row r="628" spans="1:21" x14ac:dyDescent="0.25">
      <c r="A628" s="517" t="s">
        <v>1492</v>
      </c>
      <c r="B628" s="519">
        <v>1</v>
      </c>
      <c r="C628" s="519"/>
      <c r="D628" s="519">
        <v>25000</v>
      </c>
      <c r="E628" s="519"/>
      <c r="F628" s="519"/>
      <c r="G628" s="519"/>
      <c r="H628" s="519"/>
      <c r="I628" s="519"/>
      <c r="J628" s="524" t="s">
        <v>1157</v>
      </c>
      <c r="U628" s="352"/>
    </row>
    <row r="629" spans="1:21" x14ac:dyDescent="0.25">
      <c r="A629" s="517" t="s">
        <v>2991</v>
      </c>
      <c r="B629" s="519">
        <v>1</v>
      </c>
      <c r="C629" s="519"/>
      <c r="D629" s="519">
        <v>10000</v>
      </c>
      <c r="E629" s="519"/>
      <c r="F629" s="519"/>
      <c r="G629" s="519"/>
      <c r="H629" s="519"/>
      <c r="I629" s="519"/>
      <c r="J629" s="524" t="s">
        <v>1157</v>
      </c>
      <c r="U629" s="352"/>
    </row>
    <row r="630" spans="1:21" x14ac:dyDescent="0.25">
      <c r="A630" s="622" t="s">
        <v>1097</v>
      </c>
      <c r="B630" s="519">
        <v>1</v>
      </c>
      <c r="C630" s="526"/>
      <c r="D630" s="526">
        <v>9800</v>
      </c>
      <c r="E630" s="526">
        <v>1</v>
      </c>
      <c r="F630" s="526">
        <v>4000</v>
      </c>
      <c r="G630" s="519">
        <v>60</v>
      </c>
      <c r="H630" s="519"/>
      <c r="I630" s="519"/>
      <c r="J630" s="524" t="s">
        <v>767</v>
      </c>
      <c r="U630" s="352"/>
    </row>
    <row r="631" spans="1:21" x14ac:dyDescent="0.25">
      <c r="A631" s="622" t="s">
        <v>2992</v>
      </c>
      <c r="B631" s="519">
        <v>1</v>
      </c>
      <c r="C631" s="526">
        <v>11000</v>
      </c>
      <c r="D631" s="526"/>
      <c r="E631" s="526">
        <v>1</v>
      </c>
      <c r="F631" s="526">
        <v>4000</v>
      </c>
      <c r="G631" s="519">
        <v>60</v>
      </c>
      <c r="H631" s="519"/>
      <c r="I631" s="519"/>
      <c r="J631" s="524"/>
      <c r="U631" s="352"/>
    </row>
    <row r="632" spans="1:21" x14ac:dyDescent="0.25">
      <c r="A632" s="622" t="s">
        <v>2086</v>
      </c>
      <c r="B632" s="519">
        <v>1</v>
      </c>
      <c r="C632" s="526">
        <v>24500</v>
      </c>
      <c r="D632" s="526"/>
      <c r="E632" s="526">
        <v>1</v>
      </c>
      <c r="F632" s="526">
        <v>4000</v>
      </c>
      <c r="G632" s="519">
        <v>60</v>
      </c>
      <c r="H632" s="519"/>
      <c r="I632" s="519"/>
      <c r="J632" s="524"/>
      <c r="U632" s="352"/>
    </row>
    <row r="633" spans="1:21" x14ac:dyDescent="0.25">
      <c r="A633" s="622" t="s">
        <v>1196</v>
      </c>
      <c r="B633" s="519">
        <v>1</v>
      </c>
      <c r="C633" s="526"/>
      <c r="D633" s="526"/>
      <c r="E633" s="526"/>
      <c r="F633" s="526"/>
      <c r="G633" s="519"/>
      <c r="H633" s="519"/>
      <c r="I633" s="519"/>
      <c r="J633" s="524" t="s">
        <v>3008</v>
      </c>
      <c r="U633" s="352"/>
    </row>
    <row r="634" spans="1:21" x14ac:dyDescent="0.25">
      <c r="A634" s="622" t="s">
        <v>1447</v>
      </c>
      <c r="B634" s="519">
        <v>1</v>
      </c>
      <c r="C634" s="526"/>
      <c r="D634" s="526">
        <v>13800</v>
      </c>
      <c r="E634" s="526"/>
      <c r="F634" s="526"/>
      <c r="G634" s="519"/>
      <c r="H634" s="519"/>
      <c r="I634" s="519"/>
      <c r="J634" s="524" t="s">
        <v>1157</v>
      </c>
      <c r="U634" s="352"/>
    </row>
    <row r="635" spans="1:21" x14ac:dyDescent="0.25">
      <c r="A635" s="622" t="s">
        <v>1492</v>
      </c>
      <c r="B635" s="603">
        <v>1</v>
      </c>
      <c r="C635" s="526">
        <v>19000</v>
      </c>
      <c r="D635" s="526"/>
      <c r="E635" s="618">
        <v>1</v>
      </c>
      <c r="F635" s="619">
        <v>6000</v>
      </c>
      <c r="G635" s="519">
        <v>100</v>
      </c>
      <c r="H635" s="519"/>
      <c r="I635" s="519"/>
      <c r="J635" s="524" t="s">
        <v>1389</v>
      </c>
      <c r="U635" s="352"/>
    </row>
    <row r="636" spans="1:21" x14ac:dyDescent="0.25">
      <c r="A636" s="622" t="s">
        <v>2479</v>
      </c>
      <c r="B636" s="519">
        <v>1</v>
      </c>
      <c r="C636" s="526"/>
      <c r="D636" s="526">
        <v>20000</v>
      </c>
      <c r="E636" s="526">
        <v>1</v>
      </c>
      <c r="F636" s="526">
        <v>4000</v>
      </c>
      <c r="G636" s="519">
        <v>60</v>
      </c>
      <c r="H636" s="519"/>
      <c r="I636" s="519"/>
      <c r="J636" s="524" t="s">
        <v>767</v>
      </c>
      <c r="U636" s="352"/>
    </row>
    <row r="637" spans="1:21" x14ac:dyDescent="0.25">
      <c r="A637" s="622" t="s">
        <v>2020</v>
      </c>
      <c r="B637" s="519">
        <v>1</v>
      </c>
      <c r="C637" s="526"/>
      <c r="D637" s="526">
        <v>12000</v>
      </c>
      <c r="E637" s="526">
        <v>1</v>
      </c>
      <c r="F637" s="526">
        <v>4000</v>
      </c>
      <c r="G637" s="519">
        <v>60</v>
      </c>
      <c r="H637" s="519"/>
      <c r="I637" s="519"/>
      <c r="J637" s="524" t="s">
        <v>767</v>
      </c>
      <c r="U637" s="352"/>
    </row>
    <row r="638" spans="1:21" x14ac:dyDescent="0.25">
      <c r="A638" s="622" t="s">
        <v>2537</v>
      </c>
      <c r="B638" s="519">
        <v>1</v>
      </c>
      <c r="C638" s="526">
        <v>6000</v>
      </c>
      <c r="D638" s="526"/>
      <c r="E638" s="526">
        <v>3</v>
      </c>
      <c r="F638" s="526">
        <v>16000</v>
      </c>
      <c r="G638" s="519" t="s">
        <v>2993</v>
      </c>
      <c r="H638" s="519"/>
      <c r="I638" s="519"/>
      <c r="J638" s="524"/>
      <c r="U638" s="352"/>
    </row>
    <row r="639" spans="1:21" x14ac:dyDescent="0.25">
      <c r="A639" s="622" t="s">
        <v>2351</v>
      </c>
      <c r="B639" s="519">
        <v>1</v>
      </c>
      <c r="C639" s="526">
        <v>18000</v>
      </c>
      <c r="D639" s="526"/>
      <c r="E639" s="526">
        <v>1</v>
      </c>
      <c r="F639" s="526">
        <v>3000</v>
      </c>
      <c r="G639" s="519">
        <v>45</v>
      </c>
      <c r="H639" s="519"/>
      <c r="I639" s="519"/>
      <c r="J639" s="524" t="s">
        <v>2983</v>
      </c>
      <c r="U639" s="352"/>
    </row>
    <row r="640" spans="1:21" x14ac:dyDescent="0.25">
      <c r="A640" s="622" t="s">
        <v>1107</v>
      </c>
      <c r="B640" s="519">
        <v>1</v>
      </c>
      <c r="C640" s="618"/>
      <c r="D640" s="526"/>
      <c r="E640" s="526"/>
      <c r="F640" s="526"/>
      <c r="G640" s="519"/>
      <c r="H640" s="519"/>
      <c r="I640" s="519"/>
      <c r="J640" s="524" t="s">
        <v>2994</v>
      </c>
      <c r="U640" s="352"/>
    </row>
    <row r="641" spans="1:21" x14ac:dyDescent="0.25">
      <c r="A641" s="622" t="s">
        <v>1424</v>
      </c>
      <c r="B641" s="519">
        <v>1</v>
      </c>
      <c r="C641" s="526"/>
      <c r="D641" s="619">
        <v>28000</v>
      </c>
      <c r="E641" s="526">
        <v>1</v>
      </c>
      <c r="F641" s="526">
        <v>4000</v>
      </c>
      <c r="G641" s="519">
        <v>65</v>
      </c>
      <c r="H641" s="519"/>
      <c r="I641" s="519"/>
      <c r="J641" s="524" t="s">
        <v>767</v>
      </c>
      <c r="U641" s="352"/>
    </row>
    <row r="642" spans="1:21" x14ac:dyDescent="0.25">
      <c r="A642" s="622" t="s">
        <v>1413</v>
      </c>
      <c r="B642" s="519">
        <v>1</v>
      </c>
      <c r="C642" s="526">
        <v>32000</v>
      </c>
      <c r="D642" s="526"/>
      <c r="E642" s="526"/>
      <c r="F642" s="526"/>
      <c r="G642" s="519"/>
      <c r="H642" s="519"/>
      <c r="I642" s="519"/>
      <c r="J642" s="524" t="s">
        <v>2995</v>
      </c>
      <c r="U642" s="352"/>
    </row>
    <row r="643" spans="1:21" x14ac:dyDescent="0.25">
      <c r="A643" s="622" t="s">
        <v>2218</v>
      </c>
      <c r="B643" s="519">
        <v>1</v>
      </c>
      <c r="C643" s="526"/>
      <c r="D643" s="526"/>
      <c r="E643" s="526"/>
      <c r="F643" s="526"/>
      <c r="G643" s="519"/>
      <c r="H643" s="519"/>
      <c r="I643" s="519"/>
      <c r="J643" s="524" t="s">
        <v>3006</v>
      </c>
      <c r="U643" s="352"/>
    </row>
    <row r="644" spans="1:21" x14ac:dyDescent="0.25">
      <c r="A644" s="622" t="s">
        <v>1928</v>
      </c>
      <c r="B644" s="519">
        <v>1</v>
      </c>
      <c r="C644" s="526">
        <v>20000</v>
      </c>
      <c r="D644" s="526"/>
      <c r="E644" s="526">
        <v>1</v>
      </c>
      <c r="F644" s="526">
        <v>4000</v>
      </c>
      <c r="G644" s="519">
        <v>60</v>
      </c>
      <c r="H644" s="519"/>
      <c r="I644" s="519"/>
      <c r="J644" s="524"/>
      <c r="U644" s="352"/>
    </row>
    <row r="645" spans="1:21" x14ac:dyDescent="0.25">
      <c r="A645" s="622" t="s">
        <v>1974</v>
      </c>
      <c r="B645" s="519">
        <v>1</v>
      </c>
      <c r="C645" s="526">
        <v>21500</v>
      </c>
      <c r="D645" s="526"/>
      <c r="E645" s="526"/>
      <c r="F645" s="526"/>
      <c r="G645" s="519"/>
      <c r="H645" s="519"/>
      <c r="I645" s="519"/>
      <c r="J645" s="524"/>
      <c r="U645" s="352"/>
    </row>
    <row r="646" spans="1:21" x14ac:dyDescent="0.25">
      <c r="A646" s="622" t="s">
        <v>2996</v>
      </c>
      <c r="B646" s="519">
        <v>1</v>
      </c>
      <c r="C646" s="526"/>
      <c r="D646" s="526">
        <v>6700</v>
      </c>
      <c r="E646" s="526"/>
      <c r="F646" s="526"/>
      <c r="G646" s="519"/>
      <c r="H646" s="519"/>
      <c r="I646" s="519"/>
      <c r="J646" s="524" t="s">
        <v>767</v>
      </c>
      <c r="U646" s="352"/>
    </row>
    <row r="647" spans="1:21" x14ac:dyDescent="0.25">
      <c r="A647" s="622" t="s">
        <v>2997</v>
      </c>
      <c r="B647" s="519">
        <v>1</v>
      </c>
      <c r="C647" s="526">
        <v>26500</v>
      </c>
      <c r="D647" s="526"/>
      <c r="E647" s="526">
        <v>1</v>
      </c>
      <c r="F647" s="526">
        <v>4000</v>
      </c>
      <c r="G647" s="519">
        <v>60</v>
      </c>
      <c r="H647" s="519"/>
      <c r="I647" s="519"/>
      <c r="J647" s="524"/>
      <c r="U647" s="352"/>
    </row>
    <row r="648" spans="1:21" x14ac:dyDescent="0.25">
      <c r="A648" s="622" t="s">
        <v>1660</v>
      </c>
      <c r="B648" s="519">
        <v>1</v>
      </c>
      <c r="C648" s="526">
        <v>11000</v>
      </c>
      <c r="D648" s="526"/>
      <c r="E648" s="526">
        <v>1</v>
      </c>
      <c r="F648" s="526">
        <v>4000</v>
      </c>
      <c r="G648" s="519">
        <v>60</v>
      </c>
      <c r="H648" s="519"/>
      <c r="I648" s="519"/>
      <c r="J648" s="524"/>
      <c r="U648" s="352"/>
    </row>
    <row r="649" spans="1:21" x14ac:dyDescent="0.25">
      <c r="A649" s="622" t="s">
        <v>1301</v>
      </c>
      <c r="B649" s="519">
        <v>1</v>
      </c>
      <c r="C649" s="526">
        <v>29000</v>
      </c>
      <c r="D649" s="526"/>
      <c r="E649" s="526">
        <v>1</v>
      </c>
      <c r="F649" s="526">
        <v>6000</v>
      </c>
      <c r="G649" s="519">
        <v>100</v>
      </c>
      <c r="H649" s="519"/>
      <c r="I649" s="519"/>
      <c r="J649" s="524"/>
      <c r="U649" s="352"/>
    </row>
    <row r="650" spans="1:21" x14ac:dyDescent="0.25">
      <c r="A650" s="622" t="s">
        <v>1974</v>
      </c>
      <c r="B650" s="519">
        <v>1</v>
      </c>
      <c r="C650" s="526"/>
      <c r="D650" s="526">
        <v>23500</v>
      </c>
      <c r="E650" s="526"/>
      <c r="F650" s="526"/>
      <c r="G650" s="519"/>
      <c r="H650" s="519"/>
      <c r="I650" s="519"/>
      <c r="J650" s="524" t="s">
        <v>767</v>
      </c>
      <c r="U650" s="352"/>
    </row>
    <row r="651" spans="1:21" x14ac:dyDescent="0.25">
      <c r="A651" s="622"/>
      <c r="B651" s="519"/>
      <c r="C651" s="526"/>
      <c r="D651" s="526"/>
      <c r="E651" s="526"/>
      <c r="F651" s="526"/>
      <c r="G651" s="519"/>
      <c r="H651" s="519"/>
      <c r="I651" s="519"/>
      <c r="J651" s="524"/>
      <c r="U651" s="352"/>
    </row>
    <row r="652" spans="1:21" s="18" customFormat="1" x14ac:dyDescent="0.25">
      <c r="A652" s="626"/>
      <c r="B652" s="213">
        <f>SUM(B603:B651)</f>
        <v>49</v>
      </c>
      <c r="C652" s="213">
        <f t="shared" ref="C652:H652" si="0">SUM(C603:C651)</f>
        <v>658100</v>
      </c>
      <c r="D652" s="213">
        <f t="shared" si="0"/>
        <v>269300</v>
      </c>
      <c r="E652" s="213">
        <f t="shared" si="0"/>
        <v>32</v>
      </c>
      <c r="F652" s="213">
        <f t="shared" si="0"/>
        <v>154000</v>
      </c>
      <c r="G652" s="213"/>
      <c r="H652" s="213">
        <f t="shared" si="0"/>
        <v>9</v>
      </c>
      <c r="I652" s="213"/>
      <c r="J652" s="410">
        <f>SUM(J607:J651)</f>
        <v>44100</v>
      </c>
      <c r="U652" s="627"/>
    </row>
    <row r="653" spans="1:21" x14ac:dyDescent="0.25">
      <c r="B653" s="493"/>
      <c r="C653" s="493"/>
      <c r="U653" s="352"/>
    </row>
    <row r="654" spans="1:21" x14ac:dyDescent="0.25">
      <c r="G654" s="625" t="s">
        <v>2928</v>
      </c>
      <c r="H654" s="625" t="s">
        <v>2861</v>
      </c>
      <c r="I654" s="613" t="s">
        <v>2862</v>
      </c>
      <c r="U654" s="352"/>
    </row>
    <row r="655" spans="1:21" x14ac:dyDescent="0.25">
      <c r="U655" s="352"/>
    </row>
    <row r="658" spans="1:21" x14ac:dyDescent="0.25">
      <c r="U658" s="352"/>
    </row>
    <row r="659" spans="1:21" x14ac:dyDescent="0.25">
      <c r="A659" s="2204" t="s">
        <v>2998</v>
      </c>
      <c r="B659" s="2204"/>
      <c r="C659" s="2204"/>
      <c r="D659" s="2204"/>
      <c r="E659" s="2204"/>
      <c r="F659" s="2204"/>
      <c r="G659" s="2204"/>
      <c r="H659" s="2204"/>
      <c r="I659" s="2204"/>
      <c r="J659" s="2204"/>
      <c r="U659" s="352"/>
    </row>
    <row r="660" spans="1:21" x14ac:dyDescent="0.25">
      <c r="A660" s="198" t="s">
        <v>14</v>
      </c>
      <c r="B660" s="198" t="s">
        <v>5</v>
      </c>
      <c r="C660" s="198" t="s">
        <v>10</v>
      </c>
      <c r="D660" s="198" t="s">
        <v>11</v>
      </c>
      <c r="E660" s="198" t="s">
        <v>753</v>
      </c>
      <c r="F660" s="198" t="s">
        <v>27</v>
      </c>
      <c r="G660" s="198" t="s">
        <v>2013</v>
      </c>
      <c r="H660" s="198" t="s">
        <v>2776</v>
      </c>
      <c r="I660" s="198" t="s">
        <v>2777</v>
      </c>
      <c r="J660" s="607" t="s">
        <v>32</v>
      </c>
      <c r="U660" s="352"/>
    </row>
    <row r="661" spans="1:21" x14ac:dyDescent="0.25">
      <c r="A661" s="517" t="s">
        <v>1203</v>
      </c>
      <c r="B661" s="519">
        <v>1</v>
      </c>
      <c r="C661" s="519">
        <v>24000</v>
      </c>
      <c r="D661" s="519"/>
      <c r="E661" s="519"/>
      <c r="F661" s="519"/>
      <c r="G661" s="519"/>
      <c r="H661" s="198"/>
      <c r="I661" s="198"/>
      <c r="J661" s="607" t="s">
        <v>1389</v>
      </c>
      <c r="K661" s="336"/>
      <c r="U661" s="352"/>
    </row>
    <row r="662" spans="1:21" x14ac:dyDescent="0.25">
      <c r="A662" s="517" t="s">
        <v>1667</v>
      </c>
      <c r="B662" s="519">
        <v>1</v>
      </c>
      <c r="C662" s="519"/>
      <c r="D662" s="519">
        <v>14000</v>
      </c>
      <c r="E662" s="519">
        <v>1</v>
      </c>
      <c r="F662" s="519">
        <v>5000</v>
      </c>
      <c r="G662" s="519">
        <v>70</v>
      </c>
      <c r="H662" s="519"/>
      <c r="I662" s="519"/>
      <c r="J662" s="524" t="s">
        <v>767</v>
      </c>
      <c r="U662" s="352"/>
    </row>
    <row r="663" spans="1:21" x14ac:dyDescent="0.25">
      <c r="A663" s="517" t="s">
        <v>2020</v>
      </c>
      <c r="B663" s="519">
        <v>1</v>
      </c>
      <c r="C663" s="519"/>
      <c r="D663" s="519">
        <v>16000</v>
      </c>
      <c r="E663" s="519"/>
      <c r="F663" s="519"/>
      <c r="G663" s="519"/>
      <c r="H663" s="519"/>
      <c r="I663" s="519"/>
      <c r="J663" s="524" t="s">
        <v>1157</v>
      </c>
      <c r="U663" s="352"/>
    </row>
    <row r="664" spans="1:21" x14ac:dyDescent="0.25">
      <c r="A664" s="517" t="s">
        <v>1462</v>
      </c>
      <c r="B664" s="519">
        <v>1</v>
      </c>
      <c r="C664" s="519"/>
      <c r="D664" s="519">
        <v>25000</v>
      </c>
      <c r="E664" s="519"/>
      <c r="F664" s="519"/>
      <c r="G664" s="519"/>
      <c r="H664" s="519"/>
      <c r="I664" s="519"/>
      <c r="J664" s="524" t="s">
        <v>767</v>
      </c>
      <c r="U664" s="352"/>
    </row>
    <row r="665" spans="1:21" x14ac:dyDescent="0.25">
      <c r="A665" s="517" t="s">
        <v>1762</v>
      </c>
      <c r="B665" s="519">
        <v>1</v>
      </c>
      <c r="C665" s="519">
        <v>46500</v>
      </c>
      <c r="D665" s="519"/>
      <c r="E665" s="519"/>
      <c r="F665" s="519"/>
      <c r="G665" s="519"/>
      <c r="H665" s="519">
        <v>1</v>
      </c>
      <c r="I665" s="519">
        <v>60</v>
      </c>
      <c r="J665" s="524">
        <v>4000</v>
      </c>
      <c r="U665" s="352"/>
    </row>
    <row r="666" spans="1:21" x14ac:dyDescent="0.25">
      <c r="A666" s="517" t="s">
        <v>1107</v>
      </c>
      <c r="B666" s="519">
        <v>1</v>
      </c>
      <c r="C666" s="519"/>
      <c r="D666" s="519">
        <v>20000</v>
      </c>
      <c r="E666" s="519"/>
      <c r="F666" s="519"/>
      <c r="G666" s="519"/>
      <c r="H666" s="519"/>
      <c r="I666" s="519"/>
      <c r="J666" s="524" t="s">
        <v>767</v>
      </c>
      <c r="U666" s="352"/>
    </row>
    <row r="667" spans="1:21" x14ac:dyDescent="0.25">
      <c r="A667" s="517" t="s">
        <v>1292</v>
      </c>
      <c r="B667" s="519">
        <v>2</v>
      </c>
      <c r="C667" s="519"/>
      <c r="D667" s="519">
        <v>48000</v>
      </c>
      <c r="E667" s="519"/>
      <c r="F667" s="519"/>
      <c r="G667" s="519"/>
      <c r="H667" s="519"/>
      <c r="I667" s="519"/>
      <c r="J667" s="524" t="s">
        <v>1157</v>
      </c>
      <c r="U667" s="352"/>
    </row>
    <row r="668" spans="1:21" x14ac:dyDescent="0.25">
      <c r="A668" s="517" t="s">
        <v>1917</v>
      </c>
      <c r="B668" s="519">
        <v>1</v>
      </c>
      <c r="C668" s="519">
        <v>20000</v>
      </c>
      <c r="D668" s="519"/>
      <c r="E668" s="519"/>
      <c r="F668" s="519"/>
      <c r="G668" s="519"/>
      <c r="H668" s="519">
        <v>1</v>
      </c>
      <c r="I668" s="519">
        <v>60</v>
      </c>
      <c r="J668" s="524">
        <v>4000</v>
      </c>
      <c r="U668" s="352"/>
    </row>
    <row r="669" spans="1:21" x14ac:dyDescent="0.25">
      <c r="A669" s="517" t="s">
        <v>292</v>
      </c>
      <c r="B669" s="519">
        <v>1</v>
      </c>
      <c r="C669" s="519">
        <v>25500</v>
      </c>
      <c r="D669" s="519"/>
      <c r="E669" s="519"/>
      <c r="F669" s="519"/>
      <c r="G669" s="519"/>
      <c r="H669" s="519"/>
      <c r="I669" s="519"/>
      <c r="J669" s="524"/>
      <c r="U669" s="352"/>
    </row>
    <row r="670" spans="1:21" x14ac:dyDescent="0.25">
      <c r="A670" s="517" t="s">
        <v>2999</v>
      </c>
      <c r="B670" s="519">
        <v>1</v>
      </c>
      <c r="C670" s="519"/>
      <c r="D670" s="519"/>
      <c r="E670" s="519"/>
      <c r="F670" s="519"/>
      <c r="G670" s="519"/>
      <c r="H670" s="519"/>
      <c r="I670" s="519"/>
      <c r="J670" s="524" t="s">
        <v>3000</v>
      </c>
      <c r="U670" s="352"/>
    </row>
    <row r="671" spans="1:21" x14ac:dyDescent="0.25">
      <c r="A671" s="517" t="s">
        <v>2873</v>
      </c>
      <c r="B671" s="519">
        <v>2</v>
      </c>
      <c r="C671" s="519">
        <v>84000</v>
      </c>
      <c r="D671" s="519"/>
      <c r="E671" s="519">
        <v>2</v>
      </c>
      <c r="F671" s="519">
        <v>12000</v>
      </c>
      <c r="G671" s="519" t="s">
        <v>2312</v>
      </c>
      <c r="H671" s="519">
        <v>1</v>
      </c>
      <c r="I671" s="519">
        <v>60</v>
      </c>
      <c r="J671" s="524">
        <v>4000</v>
      </c>
      <c r="U671" s="352"/>
    </row>
    <row r="672" spans="1:21" x14ac:dyDescent="0.25">
      <c r="A672" s="517" t="s">
        <v>3001</v>
      </c>
      <c r="B672" s="519">
        <v>1</v>
      </c>
      <c r="C672" s="519"/>
      <c r="D672" s="519">
        <v>16000</v>
      </c>
      <c r="E672" s="519">
        <v>1</v>
      </c>
      <c r="F672" s="519">
        <v>4000</v>
      </c>
      <c r="G672" s="519">
        <v>60</v>
      </c>
      <c r="H672" s="519"/>
      <c r="I672" s="519"/>
      <c r="J672" s="524" t="s">
        <v>1157</v>
      </c>
      <c r="U672" s="352"/>
    </row>
    <row r="673" spans="1:21" x14ac:dyDescent="0.25">
      <c r="A673" s="517" t="s">
        <v>1473</v>
      </c>
      <c r="B673" s="519">
        <v>1</v>
      </c>
      <c r="C673" s="519">
        <v>13000</v>
      </c>
      <c r="D673" s="519"/>
      <c r="E673" s="519">
        <v>1</v>
      </c>
      <c r="F673" s="519">
        <v>4000</v>
      </c>
      <c r="G673" s="519">
        <v>60</v>
      </c>
      <c r="H673" s="519">
        <v>1</v>
      </c>
      <c r="I673" s="519">
        <v>60</v>
      </c>
      <c r="J673" s="524">
        <v>4000</v>
      </c>
      <c r="U673" s="352"/>
    </row>
    <row r="674" spans="1:21" x14ac:dyDescent="0.25">
      <c r="A674" s="517" t="s">
        <v>1974</v>
      </c>
      <c r="B674" s="519">
        <v>1</v>
      </c>
      <c r="C674" s="519">
        <v>16500</v>
      </c>
      <c r="D674" s="519"/>
      <c r="E674" s="519">
        <v>1</v>
      </c>
      <c r="F674" s="519">
        <v>5000</v>
      </c>
      <c r="G674" s="519">
        <v>70</v>
      </c>
      <c r="H674" s="519">
        <v>1</v>
      </c>
      <c r="I674" s="519">
        <v>70</v>
      </c>
      <c r="J674" s="524">
        <v>5000</v>
      </c>
      <c r="U674" s="352"/>
    </row>
    <row r="675" spans="1:21" x14ac:dyDescent="0.25">
      <c r="A675" s="517" t="s">
        <v>2061</v>
      </c>
      <c r="B675" s="519">
        <v>1</v>
      </c>
      <c r="C675" s="519">
        <v>16000</v>
      </c>
      <c r="D675" s="519"/>
      <c r="E675" s="519">
        <v>1</v>
      </c>
      <c r="F675" s="519">
        <v>6000</v>
      </c>
      <c r="G675" s="519">
        <v>100</v>
      </c>
      <c r="H675" s="519" t="s">
        <v>109</v>
      </c>
      <c r="I675" s="519"/>
      <c r="J675" s="524">
        <v>2800</v>
      </c>
      <c r="U675" s="352"/>
    </row>
    <row r="676" spans="1:21" x14ac:dyDescent="0.25">
      <c r="A676" s="517" t="s">
        <v>1203</v>
      </c>
      <c r="B676" s="519">
        <v>1</v>
      </c>
      <c r="C676" s="519">
        <v>23000</v>
      </c>
      <c r="D676" s="519"/>
      <c r="E676" s="519"/>
      <c r="F676" s="519"/>
      <c r="G676" s="519"/>
      <c r="H676" s="519">
        <v>1</v>
      </c>
      <c r="I676" s="519">
        <v>60</v>
      </c>
      <c r="J676" s="524">
        <v>4000</v>
      </c>
      <c r="U676" s="352"/>
    </row>
    <row r="677" spans="1:21" x14ac:dyDescent="0.25">
      <c r="A677" s="517" t="s">
        <v>1933</v>
      </c>
      <c r="B677" s="519">
        <v>1</v>
      </c>
      <c r="C677" s="519">
        <v>40000</v>
      </c>
      <c r="D677" s="519"/>
      <c r="E677" s="519">
        <v>1</v>
      </c>
      <c r="F677" s="519">
        <v>5000</v>
      </c>
      <c r="G677" s="519">
        <v>70</v>
      </c>
      <c r="H677" s="519"/>
      <c r="I677" s="519"/>
      <c r="J677" s="524" t="s">
        <v>2961</v>
      </c>
      <c r="U677" s="352"/>
    </row>
    <row r="678" spans="1:21" x14ac:dyDescent="0.25">
      <c r="A678" s="517" t="s">
        <v>1107</v>
      </c>
      <c r="B678" s="519">
        <v>1</v>
      </c>
      <c r="C678" s="519">
        <v>16000</v>
      </c>
      <c r="D678" s="519"/>
      <c r="E678" s="519">
        <v>1</v>
      </c>
      <c r="F678" s="519">
        <v>4000</v>
      </c>
      <c r="G678" s="519">
        <v>60</v>
      </c>
      <c r="H678" s="519">
        <v>1</v>
      </c>
      <c r="I678" s="519">
        <v>60</v>
      </c>
      <c r="J678" s="524">
        <v>4000</v>
      </c>
      <c r="U678" s="352"/>
    </row>
    <row r="679" spans="1:21" x14ac:dyDescent="0.25">
      <c r="A679" s="517" t="s">
        <v>1424</v>
      </c>
      <c r="B679" s="519">
        <v>1</v>
      </c>
      <c r="C679" s="519">
        <v>27000</v>
      </c>
      <c r="D679" s="519"/>
      <c r="E679" s="519">
        <v>1</v>
      </c>
      <c r="F679" s="519">
        <v>5000</v>
      </c>
      <c r="G679" s="519">
        <v>70</v>
      </c>
      <c r="H679" s="519">
        <v>1</v>
      </c>
      <c r="I679" s="519">
        <v>90</v>
      </c>
      <c r="J679" s="524">
        <v>6000</v>
      </c>
      <c r="U679" s="352"/>
    </row>
    <row r="680" spans="1:21" x14ac:dyDescent="0.25">
      <c r="A680" s="517" t="s">
        <v>1441</v>
      </c>
      <c r="B680" s="519">
        <v>1</v>
      </c>
      <c r="C680" s="519">
        <v>16000</v>
      </c>
      <c r="D680" s="519"/>
      <c r="E680" s="519">
        <v>1</v>
      </c>
      <c r="F680" s="519">
        <v>4000</v>
      </c>
      <c r="G680" s="519">
        <v>60</v>
      </c>
      <c r="H680" s="519">
        <v>1</v>
      </c>
      <c r="I680" s="519">
        <v>70</v>
      </c>
      <c r="J680" s="524">
        <v>5000</v>
      </c>
      <c r="U680" s="352"/>
    </row>
    <row r="681" spans="1:21" x14ac:dyDescent="0.25">
      <c r="A681" s="517" t="s">
        <v>1508</v>
      </c>
      <c r="B681" s="519">
        <v>1</v>
      </c>
      <c r="C681" s="519"/>
      <c r="D681" s="519">
        <v>44000</v>
      </c>
      <c r="E681" s="519"/>
      <c r="F681" s="519"/>
      <c r="G681" s="519"/>
      <c r="H681" s="519"/>
      <c r="I681" s="519"/>
      <c r="J681" s="524" t="s">
        <v>767</v>
      </c>
      <c r="U681" s="352"/>
    </row>
    <row r="682" spans="1:21" x14ac:dyDescent="0.25">
      <c r="A682" s="517" t="s">
        <v>1107</v>
      </c>
      <c r="B682" s="519">
        <v>1</v>
      </c>
      <c r="C682" s="519"/>
      <c r="D682" s="519">
        <v>20000</v>
      </c>
      <c r="E682" s="519"/>
      <c r="F682" s="519"/>
      <c r="G682" s="519"/>
      <c r="H682" s="519"/>
      <c r="I682" s="519"/>
      <c r="J682" s="524" t="s">
        <v>1157</v>
      </c>
      <c r="U682" s="352"/>
    </row>
    <row r="683" spans="1:21" x14ac:dyDescent="0.25">
      <c r="A683" s="622" t="s">
        <v>3010</v>
      </c>
      <c r="B683" s="519">
        <v>2</v>
      </c>
      <c r="C683" s="526"/>
      <c r="D683" s="526">
        <v>102000</v>
      </c>
      <c r="E683" s="526"/>
      <c r="F683" s="526"/>
      <c r="G683" s="519"/>
      <c r="H683" s="519"/>
      <c r="I683" s="519"/>
      <c r="J683" s="524" t="s">
        <v>3002</v>
      </c>
      <c r="U683" s="352"/>
    </row>
    <row r="684" spans="1:21" x14ac:dyDescent="0.25">
      <c r="A684" s="622" t="s">
        <v>2020</v>
      </c>
      <c r="B684" s="519">
        <v>1</v>
      </c>
      <c r="C684" s="526">
        <v>12000</v>
      </c>
      <c r="D684" s="526"/>
      <c r="E684" s="526">
        <v>1</v>
      </c>
      <c r="F684" s="526">
        <v>4000</v>
      </c>
      <c r="G684" s="519">
        <v>60</v>
      </c>
      <c r="H684" s="519">
        <v>1</v>
      </c>
      <c r="I684" s="519">
        <v>70</v>
      </c>
      <c r="J684" s="524">
        <v>5000</v>
      </c>
      <c r="U684" s="352"/>
    </row>
    <row r="685" spans="1:21" x14ac:dyDescent="0.25">
      <c r="A685" s="622" t="s">
        <v>248</v>
      </c>
      <c r="B685" s="519">
        <v>1</v>
      </c>
      <c r="C685" s="526">
        <v>19000</v>
      </c>
      <c r="D685" s="526"/>
      <c r="E685" s="526"/>
      <c r="F685" s="526"/>
      <c r="G685" s="519"/>
      <c r="H685" s="519"/>
      <c r="I685" s="519"/>
      <c r="J685" s="524"/>
      <c r="U685" s="352"/>
    </row>
    <row r="686" spans="1:21" x14ac:dyDescent="0.25">
      <c r="A686" s="622" t="s">
        <v>2419</v>
      </c>
      <c r="B686" s="519">
        <v>1</v>
      </c>
      <c r="C686" s="526"/>
      <c r="D686" s="526">
        <v>32000</v>
      </c>
      <c r="E686" s="526"/>
      <c r="F686" s="526"/>
      <c r="G686" s="519"/>
      <c r="H686" s="519"/>
      <c r="I686" s="519"/>
      <c r="J686" s="524" t="s">
        <v>767</v>
      </c>
      <c r="U686" s="352"/>
    </row>
    <row r="687" spans="1:21" x14ac:dyDescent="0.25">
      <c r="A687" s="622" t="s">
        <v>1608</v>
      </c>
      <c r="B687" s="519">
        <v>1</v>
      </c>
      <c r="C687" s="526"/>
      <c r="D687" s="526">
        <v>26000</v>
      </c>
      <c r="E687" s="526"/>
      <c r="F687" s="526"/>
      <c r="G687" s="519"/>
      <c r="H687" s="519"/>
      <c r="I687" s="519"/>
      <c r="J687" s="524" t="s">
        <v>767</v>
      </c>
      <c r="U687" s="352"/>
    </row>
    <row r="688" spans="1:21" x14ac:dyDescent="0.25">
      <c r="A688" s="622" t="s">
        <v>1726</v>
      </c>
      <c r="B688" s="603">
        <v>1</v>
      </c>
      <c r="C688" s="526">
        <v>28500</v>
      </c>
      <c r="D688" s="526"/>
      <c r="E688" s="618">
        <v>1</v>
      </c>
      <c r="F688" s="619">
        <v>6000</v>
      </c>
      <c r="G688" s="519">
        <v>100</v>
      </c>
      <c r="H688" s="519">
        <v>1</v>
      </c>
      <c r="I688" s="519">
        <v>70</v>
      </c>
      <c r="J688" s="524">
        <v>5000</v>
      </c>
      <c r="U688" s="352"/>
    </row>
    <row r="689" spans="1:21" x14ac:dyDescent="0.25">
      <c r="A689" s="622" t="s">
        <v>2351</v>
      </c>
      <c r="B689" s="519">
        <v>1</v>
      </c>
      <c r="C689" s="526">
        <v>5000</v>
      </c>
      <c r="D689" s="526"/>
      <c r="E689" s="526"/>
      <c r="F689" s="526"/>
      <c r="G689" s="519"/>
      <c r="H689" s="519"/>
      <c r="I689" s="519"/>
      <c r="J689" s="524" t="s">
        <v>3003</v>
      </c>
      <c r="U689" s="352"/>
    </row>
    <row r="690" spans="1:21" x14ac:dyDescent="0.25">
      <c r="A690" s="622" t="s">
        <v>1447</v>
      </c>
      <c r="B690" s="519">
        <v>1</v>
      </c>
      <c r="C690" s="526"/>
      <c r="D690" s="526">
        <v>13800</v>
      </c>
      <c r="E690" s="526"/>
      <c r="F690" s="526"/>
      <c r="G690" s="519"/>
      <c r="H690" s="519"/>
      <c r="I690" s="519"/>
      <c r="J690" s="524" t="s">
        <v>1157</v>
      </c>
      <c r="U690" s="352"/>
    </row>
    <row r="691" spans="1:21" x14ac:dyDescent="0.25">
      <c r="A691" s="622" t="s">
        <v>1097</v>
      </c>
      <c r="B691" s="519">
        <v>1</v>
      </c>
      <c r="C691" s="526"/>
      <c r="D691" s="526">
        <v>9800</v>
      </c>
      <c r="E691" s="526">
        <v>1</v>
      </c>
      <c r="F691" s="526">
        <v>4000</v>
      </c>
      <c r="G691" s="519">
        <v>60</v>
      </c>
      <c r="H691" s="519"/>
      <c r="I691" s="519"/>
      <c r="J691" s="524" t="s">
        <v>1157</v>
      </c>
      <c r="U691" s="352"/>
    </row>
    <row r="692" spans="1:21" x14ac:dyDescent="0.25">
      <c r="A692" s="622" t="s">
        <v>1887</v>
      </c>
      <c r="B692" s="519">
        <v>1</v>
      </c>
      <c r="C692" s="526">
        <v>14000</v>
      </c>
      <c r="D692" s="526"/>
      <c r="E692" s="526">
        <v>1</v>
      </c>
      <c r="F692" s="526">
        <v>5000</v>
      </c>
      <c r="G692" s="519">
        <v>70</v>
      </c>
      <c r="H692" s="519">
        <v>1</v>
      </c>
      <c r="I692" s="519">
        <v>60</v>
      </c>
      <c r="J692" s="524">
        <v>4000</v>
      </c>
      <c r="U692" s="352"/>
    </row>
    <row r="693" spans="1:21" s="18" customFormat="1" x14ac:dyDescent="0.25">
      <c r="A693" s="626"/>
      <c r="B693" s="213">
        <f>SUM(B661:B692)</f>
        <v>35</v>
      </c>
      <c r="C693" s="213">
        <f>SUM(C661:C692)</f>
        <v>446000</v>
      </c>
      <c r="D693" s="213">
        <f>SUM(D661:D692)</f>
        <v>386600</v>
      </c>
      <c r="E693" s="213">
        <f>SUM(E661:E692)</f>
        <v>15</v>
      </c>
      <c r="F693" s="213">
        <f>SUM(F661:F692)</f>
        <v>73000</v>
      </c>
      <c r="G693" s="213"/>
      <c r="H693" s="213">
        <f>SUM(H661:H692)</f>
        <v>12</v>
      </c>
      <c r="I693" s="213"/>
      <c r="J693" s="410">
        <f>SUM(J661:J692)</f>
        <v>56800</v>
      </c>
      <c r="U693" s="627"/>
    </row>
    <row r="694" spans="1:21" x14ac:dyDescent="0.25">
      <c r="B694" s="493"/>
      <c r="C694" s="493"/>
      <c r="U694" s="352"/>
    </row>
    <row r="695" spans="1:21" x14ac:dyDescent="0.25">
      <c r="G695" s="625" t="s">
        <v>2928</v>
      </c>
      <c r="H695" s="625" t="s">
        <v>2861</v>
      </c>
      <c r="I695" s="613" t="s">
        <v>2862</v>
      </c>
      <c r="U695" s="352"/>
    </row>
    <row r="696" spans="1:21" x14ac:dyDescent="0.25">
      <c r="U696" s="352"/>
    </row>
    <row r="697" spans="1:21" x14ac:dyDescent="0.25">
      <c r="J697" s="627"/>
      <c r="K697" s="18"/>
    </row>
    <row r="698" spans="1:21" x14ac:dyDescent="0.25">
      <c r="A698" s="2204" t="s">
        <v>3011</v>
      </c>
      <c r="B698" s="2204"/>
      <c r="C698" s="2204"/>
      <c r="D698" s="2204"/>
      <c r="E698" s="2204"/>
      <c r="F698" s="2204"/>
      <c r="G698" s="2204"/>
      <c r="H698" s="2204"/>
      <c r="I698" s="2204"/>
      <c r="J698" s="2204"/>
    </row>
    <row r="699" spans="1:21" x14ac:dyDescent="0.25">
      <c r="A699" s="198" t="s">
        <v>14</v>
      </c>
      <c r="B699" s="198" t="s">
        <v>5</v>
      </c>
      <c r="C699" s="198" t="s">
        <v>10</v>
      </c>
      <c r="D699" s="198" t="s">
        <v>11</v>
      </c>
      <c r="E699" s="198" t="s">
        <v>753</v>
      </c>
      <c r="F699" s="198" t="s">
        <v>27</v>
      </c>
      <c r="G699" s="198" t="s">
        <v>2013</v>
      </c>
      <c r="H699" s="198" t="s">
        <v>2776</v>
      </c>
      <c r="I699" s="198" t="s">
        <v>2777</v>
      </c>
      <c r="J699" s="631" t="s">
        <v>32</v>
      </c>
    </row>
    <row r="700" spans="1:21" x14ac:dyDescent="0.25">
      <c r="A700" s="517" t="s">
        <v>94</v>
      </c>
      <c r="B700" s="519">
        <v>1</v>
      </c>
      <c r="C700" s="527"/>
      <c r="D700" s="527">
        <v>32000</v>
      </c>
      <c r="E700" s="527"/>
      <c r="F700" s="527"/>
      <c r="G700" s="527"/>
      <c r="H700" s="198"/>
      <c r="I700" s="198"/>
      <c r="J700" s="117" t="s">
        <v>767</v>
      </c>
    </row>
    <row r="701" spans="1:21" x14ac:dyDescent="0.25">
      <c r="A701" s="517" t="s">
        <v>3012</v>
      </c>
      <c r="B701" s="519">
        <v>1</v>
      </c>
      <c r="C701" s="527"/>
      <c r="D701" s="527">
        <v>15000</v>
      </c>
      <c r="E701" s="527"/>
      <c r="F701" s="527"/>
      <c r="G701" s="527"/>
      <c r="H701" s="519"/>
      <c r="I701" s="519"/>
      <c r="J701" s="117" t="s">
        <v>1157</v>
      </c>
    </row>
    <row r="702" spans="1:21" x14ac:dyDescent="0.25">
      <c r="A702" s="517" t="s">
        <v>94</v>
      </c>
      <c r="B702" s="519">
        <v>1</v>
      </c>
      <c r="C702" s="527">
        <v>32000</v>
      </c>
      <c r="D702" s="527"/>
      <c r="E702" s="527"/>
      <c r="F702" s="527"/>
      <c r="G702" s="527"/>
      <c r="H702" s="519"/>
      <c r="I702" s="519" t="s">
        <v>109</v>
      </c>
      <c r="J702" s="117">
        <v>4200</v>
      </c>
    </row>
    <row r="703" spans="1:21" x14ac:dyDescent="0.25">
      <c r="A703" s="517" t="s">
        <v>1807</v>
      </c>
      <c r="B703" s="519">
        <v>1</v>
      </c>
      <c r="C703" s="527"/>
      <c r="D703" s="527">
        <v>28500</v>
      </c>
      <c r="E703" s="527"/>
      <c r="F703" s="527"/>
      <c r="G703" s="527"/>
      <c r="H703" s="519"/>
      <c r="I703" s="519"/>
      <c r="J703" s="117" t="s">
        <v>767</v>
      </c>
      <c r="L703" s="18"/>
    </row>
    <row r="704" spans="1:21" x14ac:dyDescent="0.25">
      <c r="A704" s="517" t="s">
        <v>2622</v>
      </c>
      <c r="B704" s="519">
        <v>1</v>
      </c>
      <c r="C704" s="527">
        <v>33000</v>
      </c>
      <c r="D704" s="527"/>
      <c r="E704" s="527">
        <v>1</v>
      </c>
      <c r="F704" s="527">
        <v>5000</v>
      </c>
      <c r="G704" s="527">
        <v>70</v>
      </c>
      <c r="H704" s="519">
        <v>2</v>
      </c>
      <c r="I704" s="519">
        <v>70</v>
      </c>
      <c r="J704" s="117">
        <v>10000</v>
      </c>
    </row>
    <row r="705" spans="1:10" x14ac:dyDescent="0.25">
      <c r="A705" s="517" t="s">
        <v>2914</v>
      </c>
      <c r="B705" s="519">
        <v>1</v>
      </c>
      <c r="C705" s="527"/>
      <c r="D705" s="527">
        <v>24000</v>
      </c>
      <c r="E705" s="527"/>
      <c r="F705" s="527"/>
      <c r="G705" s="527"/>
      <c r="H705" s="519"/>
      <c r="I705" s="519"/>
      <c r="J705" s="117" t="s">
        <v>1157</v>
      </c>
    </row>
    <row r="706" spans="1:10" x14ac:dyDescent="0.25">
      <c r="A706" s="517" t="s">
        <v>550</v>
      </c>
      <c r="B706" s="519">
        <v>2</v>
      </c>
      <c r="C706" s="527">
        <v>50000</v>
      </c>
      <c r="D706" s="527"/>
      <c r="E706" s="527">
        <v>2</v>
      </c>
      <c r="F706" s="527">
        <v>20000</v>
      </c>
      <c r="G706" s="527">
        <v>140</v>
      </c>
      <c r="H706" s="519">
        <v>1</v>
      </c>
      <c r="I706" s="519">
        <v>45</v>
      </c>
      <c r="J706" s="117">
        <v>3000</v>
      </c>
    </row>
    <row r="707" spans="1:10" x14ac:dyDescent="0.25">
      <c r="A707" s="517" t="s">
        <v>2909</v>
      </c>
      <c r="B707" s="519">
        <v>1</v>
      </c>
      <c r="C707" s="527">
        <v>10800</v>
      </c>
      <c r="D707" s="527"/>
      <c r="E707" s="527">
        <v>1</v>
      </c>
      <c r="F707" s="527">
        <v>4000</v>
      </c>
      <c r="G707" s="527">
        <v>60</v>
      </c>
      <c r="H707" s="519"/>
      <c r="I707" s="519"/>
      <c r="J707" s="117" t="s">
        <v>1389</v>
      </c>
    </row>
    <row r="708" spans="1:10" x14ac:dyDescent="0.25">
      <c r="A708" s="517" t="s">
        <v>91</v>
      </c>
      <c r="B708" s="519">
        <v>1</v>
      </c>
      <c r="C708" s="527"/>
      <c r="D708" s="527"/>
      <c r="E708" s="527"/>
      <c r="F708" s="527"/>
      <c r="G708" s="527"/>
      <c r="H708" s="519"/>
      <c r="I708" s="519"/>
      <c r="J708" s="117" t="s">
        <v>3013</v>
      </c>
    </row>
    <row r="709" spans="1:10" x14ac:dyDescent="0.25">
      <c r="A709" s="517" t="s">
        <v>3014</v>
      </c>
      <c r="B709" s="519">
        <v>1</v>
      </c>
      <c r="C709" s="527"/>
      <c r="D709" s="527">
        <v>34000</v>
      </c>
      <c r="E709" s="527">
        <v>1</v>
      </c>
      <c r="F709" s="527">
        <v>4000</v>
      </c>
      <c r="G709" s="527">
        <v>60</v>
      </c>
      <c r="H709" s="519"/>
      <c r="I709" s="519"/>
      <c r="J709" s="117" t="s">
        <v>767</v>
      </c>
    </row>
    <row r="710" spans="1:10" x14ac:dyDescent="0.25">
      <c r="A710" s="517" t="s">
        <v>783</v>
      </c>
      <c r="B710" s="519">
        <v>1</v>
      </c>
      <c r="C710" s="527">
        <v>19000</v>
      </c>
      <c r="D710" s="527"/>
      <c r="E710" s="527">
        <v>1</v>
      </c>
      <c r="F710" s="527">
        <v>3000</v>
      </c>
      <c r="G710" s="527">
        <v>45</v>
      </c>
      <c r="H710" s="519">
        <v>1</v>
      </c>
      <c r="I710" s="519">
        <v>70</v>
      </c>
      <c r="J710" s="117">
        <v>5000</v>
      </c>
    </row>
    <row r="711" spans="1:10" x14ac:dyDescent="0.25">
      <c r="A711" s="517" t="s">
        <v>3015</v>
      </c>
      <c r="B711" s="519">
        <v>2</v>
      </c>
      <c r="C711" s="527">
        <v>32000</v>
      </c>
      <c r="D711" s="527"/>
      <c r="E711" s="527">
        <v>2</v>
      </c>
      <c r="F711" s="527">
        <v>8000</v>
      </c>
      <c r="G711" s="527">
        <v>60</v>
      </c>
      <c r="H711" s="519">
        <v>2</v>
      </c>
      <c r="I711" s="519">
        <v>70</v>
      </c>
      <c r="J711" s="117">
        <v>10000</v>
      </c>
    </row>
    <row r="712" spans="1:10" x14ac:dyDescent="0.25">
      <c r="A712" s="517" t="s">
        <v>2045</v>
      </c>
      <c r="B712" s="519">
        <v>1</v>
      </c>
      <c r="C712" s="527">
        <v>12000</v>
      </c>
      <c r="D712" s="527"/>
      <c r="E712" s="527">
        <v>1</v>
      </c>
      <c r="F712" s="527">
        <v>4000</v>
      </c>
      <c r="G712" s="527">
        <v>60</v>
      </c>
      <c r="H712" s="519">
        <v>2</v>
      </c>
      <c r="I712" s="519">
        <v>90</v>
      </c>
      <c r="J712" s="117">
        <v>12000</v>
      </c>
    </row>
    <row r="713" spans="1:10" x14ac:dyDescent="0.25">
      <c r="A713" s="517" t="s">
        <v>2199</v>
      </c>
      <c r="B713" s="519">
        <v>1</v>
      </c>
      <c r="C713" s="527"/>
      <c r="D713" s="527">
        <v>19000</v>
      </c>
      <c r="E713" s="527"/>
      <c r="F713" s="527"/>
      <c r="G713" s="527"/>
      <c r="H713" s="519"/>
      <c r="I713" s="519"/>
      <c r="J713" s="117" t="s">
        <v>3016</v>
      </c>
    </row>
    <row r="714" spans="1:10" x14ac:dyDescent="0.25">
      <c r="A714" s="517" t="s">
        <v>2904</v>
      </c>
      <c r="B714" s="519">
        <v>2</v>
      </c>
      <c r="C714" s="527">
        <v>40000</v>
      </c>
      <c r="D714" s="527"/>
      <c r="E714" s="527"/>
      <c r="F714" s="527"/>
      <c r="G714" s="527"/>
      <c r="H714" s="519">
        <v>2</v>
      </c>
      <c r="I714" s="519">
        <v>190</v>
      </c>
      <c r="J714" s="117">
        <v>26000</v>
      </c>
    </row>
    <row r="715" spans="1:10" x14ac:dyDescent="0.25">
      <c r="A715" s="517" t="s">
        <v>3017</v>
      </c>
      <c r="B715" s="519">
        <v>2</v>
      </c>
      <c r="C715" s="527">
        <v>3000</v>
      </c>
      <c r="D715" s="527">
        <v>83000</v>
      </c>
      <c r="E715" s="527">
        <v>2</v>
      </c>
      <c r="F715" s="527">
        <v>30000</v>
      </c>
      <c r="G715" s="527">
        <v>220</v>
      </c>
      <c r="H715" s="519"/>
      <c r="I715" s="519"/>
      <c r="J715" s="117" t="s">
        <v>767</v>
      </c>
    </row>
    <row r="716" spans="1:10" x14ac:dyDescent="0.25">
      <c r="A716" s="517" t="s">
        <v>101</v>
      </c>
      <c r="B716" s="519">
        <v>1</v>
      </c>
      <c r="C716" s="527"/>
      <c r="D716" s="527">
        <v>13000</v>
      </c>
      <c r="E716" s="527">
        <v>1</v>
      </c>
      <c r="F716" s="527">
        <v>4000</v>
      </c>
      <c r="G716" s="527">
        <v>60</v>
      </c>
      <c r="H716" s="519"/>
      <c r="I716" s="519"/>
      <c r="J716" s="117" t="s">
        <v>767</v>
      </c>
    </row>
    <row r="717" spans="1:10" x14ac:dyDescent="0.25">
      <c r="A717" s="517" t="s">
        <v>1997</v>
      </c>
      <c r="B717" s="519">
        <v>1</v>
      </c>
      <c r="C717" s="527"/>
      <c r="D717" s="527"/>
      <c r="E717" s="527"/>
      <c r="F717" s="527"/>
      <c r="G717" s="527"/>
      <c r="H717" s="519"/>
      <c r="I717" s="519"/>
      <c r="J717" s="117" t="s">
        <v>3027</v>
      </c>
    </row>
    <row r="718" spans="1:10" x14ac:dyDescent="0.25">
      <c r="A718" s="517" t="s">
        <v>2199</v>
      </c>
      <c r="B718" s="519">
        <v>1</v>
      </c>
      <c r="C718" s="527"/>
      <c r="D718" s="527">
        <v>19000</v>
      </c>
      <c r="E718" s="527"/>
      <c r="F718" s="527"/>
      <c r="G718" s="527"/>
      <c r="H718" s="519"/>
      <c r="I718" s="519"/>
      <c r="J718" s="117" t="s">
        <v>3018</v>
      </c>
    </row>
    <row r="719" spans="1:10" x14ac:dyDescent="0.25">
      <c r="A719" s="517" t="s">
        <v>94</v>
      </c>
      <c r="B719" s="519">
        <v>1</v>
      </c>
      <c r="C719" s="527"/>
      <c r="D719" s="527">
        <v>27500</v>
      </c>
      <c r="E719" s="527">
        <v>1</v>
      </c>
      <c r="F719" s="527">
        <v>4500</v>
      </c>
      <c r="G719" s="527">
        <v>66</v>
      </c>
      <c r="H719" s="519"/>
      <c r="I719" s="519"/>
      <c r="J719" s="117" t="s">
        <v>767</v>
      </c>
    </row>
    <row r="720" spans="1:10" x14ac:dyDescent="0.25">
      <c r="A720" s="517" t="s">
        <v>388</v>
      </c>
      <c r="B720" s="519">
        <v>2</v>
      </c>
      <c r="C720" s="527"/>
      <c r="D720" s="527">
        <v>52000</v>
      </c>
      <c r="E720" s="527"/>
      <c r="F720" s="527"/>
      <c r="G720" s="527"/>
      <c r="H720" s="519"/>
      <c r="I720" s="519"/>
      <c r="J720" s="117" t="s">
        <v>1157</v>
      </c>
    </row>
    <row r="721" spans="1:10" x14ac:dyDescent="0.25">
      <c r="A721" s="517" t="s">
        <v>2045</v>
      </c>
      <c r="B721" s="519">
        <v>1</v>
      </c>
      <c r="C721" s="527">
        <v>4000</v>
      </c>
      <c r="D721" s="527">
        <v>8000</v>
      </c>
      <c r="E721" s="527">
        <v>1</v>
      </c>
      <c r="F721" s="527">
        <v>4000</v>
      </c>
      <c r="G721" s="527">
        <v>60</v>
      </c>
      <c r="H721" s="519"/>
      <c r="I721" s="519"/>
      <c r="J721" s="117" t="s">
        <v>767</v>
      </c>
    </row>
    <row r="722" spans="1:10" x14ac:dyDescent="0.25">
      <c r="A722" s="517" t="s">
        <v>3019</v>
      </c>
      <c r="B722" s="519">
        <v>1</v>
      </c>
      <c r="C722" s="527">
        <v>21500</v>
      </c>
      <c r="D722" s="527"/>
      <c r="E722" s="527">
        <v>1</v>
      </c>
      <c r="F722" s="527">
        <v>5000</v>
      </c>
      <c r="G722" s="527">
        <v>70</v>
      </c>
      <c r="H722" s="519"/>
      <c r="I722" s="519" t="s">
        <v>3025</v>
      </c>
      <c r="J722" s="117">
        <v>7270</v>
      </c>
    </row>
    <row r="723" spans="1:10" x14ac:dyDescent="0.25">
      <c r="A723" s="622" t="s">
        <v>609</v>
      </c>
      <c r="B723" s="519">
        <v>1</v>
      </c>
      <c r="C723" s="629">
        <v>15000</v>
      </c>
      <c r="D723" s="629"/>
      <c r="E723" s="629">
        <v>1</v>
      </c>
      <c r="F723" s="629">
        <v>5000</v>
      </c>
      <c r="G723" s="527">
        <v>70</v>
      </c>
      <c r="H723" s="519"/>
      <c r="I723" s="519"/>
      <c r="J723" s="117"/>
    </row>
    <row r="724" spans="1:10" x14ac:dyDescent="0.25">
      <c r="A724" s="622" t="s">
        <v>1141</v>
      </c>
      <c r="B724" s="519">
        <v>1</v>
      </c>
      <c r="C724" s="629"/>
      <c r="D724" s="629"/>
      <c r="E724" s="629"/>
      <c r="F724" s="629"/>
      <c r="G724" s="527"/>
      <c r="H724" s="519"/>
      <c r="I724" s="519"/>
      <c r="J724" s="117" t="s">
        <v>3020</v>
      </c>
    </row>
    <row r="725" spans="1:10" x14ac:dyDescent="0.25">
      <c r="A725" s="622" t="s">
        <v>2050</v>
      </c>
      <c r="B725" s="519">
        <v>1</v>
      </c>
      <c r="C725" s="629"/>
      <c r="D725" s="629">
        <v>27000</v>
      </c>
      <c r="E725" s="629"/>
      <c r="F725" s="629"/>
      <c r="G725" s="527"/>
      <c r="H725" s="519"/>
      <c r="I725" s="519"/>
      <c r="J725" s="117" t="s">
        <v>3021</v>
      </c>
    </row>
    <row r="726" spans="1:10" x14ac:dyDescent="0.25">
      <c r="A726" s="622" t="s">
        <v>2856</v>
      </c>
      <c r="B726" s="519">
        <v>1</v>
      </c>
      <c r="C726" s="629">
        <v>26000</v>
      </c>
      <c r="D726" s="629"/>
      <c r="E726" s="629">
        <v>1</v>
      </c>
      <c r="F726" s="629">
        <v>5000</v>
      </c>
      <c r="G726" s="527">
        <v>70</v>
      </c>
      <c r="H726" s="519"/>
      <c r="I726" s="519"/>
      <c r="J726" s="117" t="s">
        <v>1389</v>
      </c>
    </row>
    <row r="727" spans="1:10" x14ac:dyDescent="0.25">
      <c r="A727" s="622" t="s">
        <v>1816</v>
      </c>
      <c r="B727" s="519">
        <v>2</v>
      </c>
      <c r="C727" s="629"/>
      <c r="D727" s="629">
        <v>48000</v>
      </c>
      <c r="E727" s="629"/>
      <c r="F727" s="629"/>
      <c r="G727" s="527"/>
      <c r="H727" s="519"/>
      <c r="I727" s="519"/>
      <c r="J727" s="117" t="s">
        <v>2736</v>
      </c>
    </row>
    <row r="728" spans="1:10" x14ac:dyDescent="0.25">
      <c r="A728" s="622" t="s">
        <v>2624</v>
      </c>
      <c r="B728" s="603">
        <v>1</v>
      </c>
      <c r="C728" s="629"/>
      <c r="D728" s="629">
        <v>25000</v>
      </c>
      <c r="E728" s="630"/>
      <c r="F728" s="629"/>
      <c r="G728" s="527"/>
      <c r="H728" s="519"/>
      <c r="I728" s="519"/>
      <c r="J728" s="117" t="s">
        <v>767</v>
      </c>
    </row>
    <row r="729" spans="1:10" x14ac:dyDescent="0.25">
      <c r="A729" s="622" t="s">
        <v>90</v>
      </c>
      <c r="B729" s="603">
        <v>1</v>
      </c>
      <c r="C729" s="629"/>
      <c r="D729" s="629">
        <v>24500</v>
      </c>
      <c r="E729" s="630">
        <v>1</v>
      </c>
      <c r="F729" s="629">
        <v>4000</v>
      </c>
      <c r="G729" s="527">
        <v>60</v>
      </c>
      <c r="H729" s="519"/>
      <c r="I729" s="519"/>
      <c r="J729" s="117" t="s">
        <v>767</v>
      </c>
    </row>
    <row r="730" spans="1:10" x14ac:dyDescent="0.25">
      <c r="A730" s="622" t="s">
        <v>1065</v>
      </c>
      <c r="B730" s="603">
        <v>1</v>
      </c>
      <c r="C730" s="629">
        <v>15000</v>
      </c>
      <c r="D730" s="629"/>
      <c r="E730" s="630">
        <v>1</v>
      </c>
      <c r="F730" s="629">
        <v>5000</v>
      </c>
      <c r="G730" s="527">
        <v>70</v>
      </c>
      <c r="H730" s="519"/>
      <c r="I730" s="519"/>
      <c r="J730" s="117"/>
    </row>
    <row r="731" spans="1:10" x14ac:dyDescent="0.25">
      <c r="A731" s="622" t="s">
        <v>609</v>
      </c>
      <c r="B731" s="603">
        <v>1</v>
      </c>
      <c r="C731" s="629">
        <v>13800</v>
      </c>
      <c r="D731" s="629"/>
      <c r="E731" s="630">
        <v>1</v>
      </c>
      <c r="F731" s="629">
        <v>5000</v>
      </c>
      <c r="G731" s="527">
        <v>70</v>
      </c>
      <c r="H731" s="519"/>
      <c r="I731" s="519"/>
      <c r="J731" s="117"/>
    </row>
    <row r="732" spans="1:10" x14ac:dyDescent="0.25">
      <c r="A732" s="622" t="s">
        <v>783</v>
      </c>
      <c r="B732" s="603">
        <v>1</v>
      </c>
      <c r="C732" s="629"/>
      <c r="D732" s="629"/>
      <c r="E732" s="630"/>
      <c r="F732" s="629"/>
      <c r="G732" s="527"/>
      <c r="H732" s="519"/>
      <c r="I732" s="519"/>
      <c r="J732" s="117" t="s">
        <v>3026</v>
      </c>
    </row>
    <row r="733" spans="1:10" x14ac:dyDescent="0.25">
      <c r="A733" s="622" t="s">
        <v>2469</v>
      </c>
      <c r="B733" s="603">
        <v>2</v>
      </c>
      <c r="C733" s="629"/>
      <c r="D733" s="629">
        <v>70000</v>
      </c>
      <c r="E733" s="630"/>
      <c r="F733" s="629"/>
      <c r="G733" s="527"/>
      <c r="H733" s="519"/>
      <c r="I733" s="519"/>
      <c r="J733" s="117" t="s">
        <v>3022</v>
      </c>
    </row>
    <row r="734" spans="1:10" x14ac:dyDescent="0.25">
      <c r="A734" s="622" t="s">
        <v>2050</v>
      </c>
      <c r="B734" s="603">
        <v>2</v>
      </c>
      <c r="C734" s="629"/>
      <c r="D734" s="629">
        <v>54000</v>
      </c>
      <c r="E734" s="630"/>
      <c r="F734" s="629"/>
      <c r="G734" s="527"/>
      <c r="H734" s="519"/>
      <c r="I734" s="519"/>
      <c r="J734" s="117" t="s">
        <v>3022</v>
      </c>
    </row>
    <row r="735" spans="1:10" x14ac:dyDescent="0.25">
      <c r="A735" s="622" t="s">
        <v>91</v>
      </c>
      <c r="B735" s="603">
        <v>1</v>
      </c>
      <c r="C735" s="629"/>
      <c r="D735" s="629">
        <v>13000</v>
      </c>
      <c r="E735" s="630">
        <v>1</v>
      </c>
      <c r="F735" s="629">
        <v>5000</v>
      </c>
      <c r="G735" s="527">
        <v>70</v>
      </c>
      <c r="H735" s="519"/>
      <c r="I735" s="519"/>
      <c r="J735" s="117" t="s">
        <v>3023</v>
      </c>
    </row>
    <row r="736" spans="1:10" x14ac:dyDescent="0.25">
      <c r="A736" s="622" t="s">
        <v>2622</v>
      </c>
      <c r="B736" s="603">
        <v>1</v>
      </c>
      <c r="C736" s="629"/>
      <c r="D736" s="629">
        <v>38000</v>
      </c>
      <c r="E736" s="630"/>
      <c r="F736" s="629"/>
      <c r="G736" s="527"/>
      <c r="H736" s="519"/>
      <c r="I736" s="519"/>
      <c r="J736" s="117" t="s">
        <v>3024</v>
      </c>
    </row>
    <row r="737" spans="1:10" x14ac:dyDescent="0.25">
      <c r="A737" s="622" t="s">
        <v>94</v>
      </c>
      <c r="B737" s="603">
        <v>1</v>
      </c>
      <c r="C737" s="629"/>
      <c r="D737" s="629">
        <v>28000</v>
      </c>
      <c r="E737" s="630">
        <v>1</v>
      </c>
      <c r="F737" s="629">
        <v>4000</v>
      </c>
      <c r="G737" s="527">
        <v>60</v>
      </c>
      <c r="H737" s="519"/>
      <c r="I737" s="519"/>
      <c r="J737" s="117" t="s">
        <v>767</v>
      </c>
    </row>
    <row r="738" spans="1:10" x14ac:dyDescent="0.25">
      <c r="A738" s="622" t="s">
        <v>245</v>
      </c>
      <c r="B738" s="603">
        <v>1</v>
      </c>
      <c r="C738" s="629"/>
      <c r="D738" s="629">
        <v>25500</v>
      </c>
      <c r="E738" s="630"/>
      <c r="F738" s="629"/>
      <c r="G738" s="527"/>
      <c r="H738" s="519"/>
      <c r="I738" s="519"/>
      <c r="J738" s="117" t="s">
        <v>767</v>
      </c>
    </row>
    <row r="739" spans="1:10" x14ac:dyDescent="0.25">
      <c r="A739" s="622" t="s">
        <v>245</v>
      </c>
      <c r="B739" s="603">
        <v>1</v>
      </c>
      <c r="C739" s="629">
        <v>25500</v>
      </c>
      <c r="D739" s="629"/>
      <c r="E739" s="630"/>
      <c r="F739" s="629"/>
      <c r="G739" s="527"/>
      <c r="H739" s="519"/>
      <c r="I739" s="519"/>
      <c r="J739" s="117"/>
    </row>
    <row r="740" spans="1:10" x14ac:dyDescent="0.25">
      <c r="A740" s="622" t="s">
        <v>2044</v>
      </c>
      <c r="B740" s="603">
        <v>1</v>
      </c>
      <c r="C740" s="629">
        <v>15000</v>
      </c>
      <c r="D740" s="629"/>
      <c r="E740" s="630"/>
      <c r="F740" s="629"/>
      <c r="G740" s="527"/>
      <c r="H740" s="519"/>
      <c r="I740" s="519"/>
      <c r="J740" s="117"/>
    </row>
    <row r="741" spans="1:10" x14ac:dyDescent="0.25">
      <c r="A741" s="622" t="s">
        <v>783</v>
      </c>
      <c r="B741" s="603">
        <v>1</v>
      </c>
      <c r="C741" s="629"/>
      <c r="D741" s="629"/>
      <c r="E741" s="630"/>
      <c r="F741" s="629"/>
      <c r="G741" s="527"/>
      <c r="H741" s="519"/>
      <c r="I741" s="519"/>
      <c r="J741" s="117" t="s">
        <v>3026</v>
      </c>
    </row>
    <row r="742" spans="1:10" x14ac:dyDescent="0.25">
      <c r="A742" s="622"/>
      <c r="B742" s="519"/>
      <c r="C742" s="629"/>
      <c r="D742" s="629"/>
      <c r="E742" s="629"/>
      <c r="F742" s="629"/>
      <c r="G742" s="527"/>
      <c r="H742" s="519"/>
      <c r="I742" s="519"/>
      <c r="J742" s="117"/>
    </row>
    <row r="743" spans="1:10" x14ac:dyDescent="0.25">
      <c r="A743" s="626"/>
      <c r="B743" s="213">
        <f>SUM(B700:B742)</f>
        <v>50</v>
      </c>
      <c r="C743" s="213">
        <f>SUM(C700:C742)</f>
        <v>367600</v>
      </c>
      <c r="D743" s="213">
        <f>SUM(D700:D742)</f>
        <v>708000</v>
      </c>
      <c r="E743" s="213">
        <f>SUM(E700:E742)</f>
        <v>22</v>
      </c>
      <c r="F743" s="213">
        <f>SUM(F700:F742)</f>
        <v>128500</v>
      </c>
      <c r="G743" s="213"/>
      <c r="H743" s="213">
        <f>SUM(H700:H742)</f>
        <v>10</v>
      </c>
      <c r="I743" s="213"/>
      <c r="J743" s="252">
        <f>SUM(J700:J742)</f>
        <v>77470</v>
      </c>
    </row>
    <row r="744" spans="1:10" x14ac:dyDescent="0.25">
      <c r="B744" s="493"/>
      <c r="C744" s="493"/>
    </row>
    <row r="745" spans="1:10" x14ac:dyDescent="0.25">
      <c r="G745" s="628" t="s">
        <v>3028</v>
      </c>
      <c r="H745" s="628"/>
      <c r="I745" s="613"/>
    </row>
    <row r="748" spans="1:10" x14ac:dyDescent="0.25">
      <c r="A748" s="2204" t="s">
        <v>3029</v>
      </c>
      <c r="B748" s="2204"/>
      <c r="C748" s="2204"/>
      <c r="D748" s="2204"/>
      <c r="E748" s="2204"/>
      <c r="F748" s="2204"/>
      <c r="G748" s="2204"/>
      <c r="H748" s="2204"/>
      <c r="I748" s="2204"/>
      <c r="J748" s="2204"/>
    </row>
    <row r="749" spans="1:10" x14ac:dyDescent="0.25">
      <c r="A749" s="198" t="s">
        <v>14</v>
      </c>
      <c r="B749" s="198" t="s">
        <v>5</v>
      </c>
      <c r="C749" s="198" t="s">
        <v>10</v>
      </c>
      <c r="D749" s="198" t="s">
        <v>11</v>
      </c>
      <c r="E749" s="198" t="s">
        <v>753</v>
      </c>
      <c r="F749" s="198" t="s">
        <v>27</v>
      </c>
      <c r="G749" s="198" t="s">
        <v>2013</v>
      </c>
      <c r="H749" s="198" t="s">
        <v>2776</v>
      </c>
      <c r="I749" s="198" t="s">
        <v>2777</v>
      </c>
      <c r="J749" s="631" t="s">
        <v>32</v>
      </c>
    </row>
    <row r="750" spans="1:10" x14ac:dyDescent="0.25">
      <c r="A750" s="517" t="s">
        <v>609</v>
      </c>
      <c r="B750" s="519">
        <v>1</v>
      </c>
      <c r="C750" s="527">
        <v>15000</v>
      </c>
      <c r="D750" s="527"/>
      <c r="E750" s="527">
        <v>1</v>
      </c>
      <c r="F750" s="527">
        <v>5000</v>
      </c>
      <c r="G750" s="527">
        <v>70</v>
      </c>
      <c r="H750" s="198"/>
      <c r="I750" s="198"/>
      <c r="J750" s="117"/>
    </row>
    <row r="751" spans="1:10" x14ac:dyDescent="0.25">
      <c r="A751" s="517" t="s">
        <v>2909</v>
      </c>
      <c r="B751" s="519">
        <v>1</v>
      </c>
      <c r="C751" s="527"/>
      <c r="D751" s="527">
        <v>10000</v>
      </c>
      <c r="E751" s="527">
        <v>1</v>
      </c>
      <c r="F751" s="527">
        <v>4000</v>
      </c>
      <c r="G751" s="527">
        <v>60</v>
      </c>
      <c r="H751" s="519"/>
      <c r="I751" s="519"/>
      <c r="J751" s="117" t="s">
        <v>767</v>
      </c>
    </row>
    <row r="752" spans="1:10" x14ac:dyDescent="0.25">
      <c r="A752" s="517" t="s">
        <v>2473</v>
      </c>
      <c r="B752" s="519">
        <v>1</v>
      </c>
      <c r="C752" s="527">
        <v>38000</v>
      </c>
      <c r="D752" s="527"/>
      <c r="E752" s="527"/>
      <c r="F752" s="527"/>
      <c r="G752" s="527"/>
      <c r="H752" s="519"/>
      <c r="I752" s="519"/>
      <c r="J752" s="117"/>
    </row>
    <row r="753" spans="1:10" x14ac:dyDescent="0.25">
      <c r="A753" s="517" t="s">
        <v>392</v>
      </c>
      <c r="B753" s="519">
        <v>2</v>
      </c>
      <c r="C753" s="527">
        <v>88000</v>
      </c>
      <c r="D753" s="527"/>
      <c r="E753" s="527"/>
      <c r="F753" s="527"/>
      <c r="G753" s="527"/>
      <c r="H753" s="519"/>
      <c r="I753" s="519"/>
      <c r="J753" s="117" t="s">
        <v>3030</v>
      </c>
    </row>
    <row r="754" spans="1:10" x14ac:dyDescent="0.25">
      <c r="A754" s="517" t="s">
        <v>2045</v>
      </c>
      <c r="B754" s="519">
        <v>1</v>
      </c>
      <c r="C754" s="527">
        <v>9000</v>
      </c>
      <c r="D754" s="527"/>
      <c r="E754" s="527">
        <v>1</v>
      </c>
      <c r="F754" s="527">
        <v>4000</v>
      </c>
      <c r="G754" s="527">
        <v>60</v>
      </c>
      <c r="H754" s="519"/>
      <c r="I754" s="519"/>
      <c r="J754" s="117" t="s">
        <v>3031</v>
      </c>
    </row>
    <row r="755" spans="1:10" x14ac:dyDescent="0.25">
      <c r="A755" s="517" t="s">
        <v>609</v>
      </c>
      <c r="B755" s="519">
        <v>1</v>
      </c>
      <c r="C755" s="527">
        <v>15000</v>
      </c>
      <c r="D755" s="527"/>
      <c r="E755" s="527">
        <v>1</v>
      </c>
      <c r="F755" s="527">
        <v>5000</v>
      </c>
      <c r="G755" s="527">
        <v>70</v>
      </c>
      <c r="H755" s="519"/>
      <c r="I755" s="519"/>
      <c r="J755" s="117"/>
    </row>
    <row r="756" spans="1:10" x14ac:dyDescent="0.25">
      <c r="A756" s="517" t="s">
        <v>3032</v>
      </c>
      <c r="B756" s="519">
        <v>1</v>
      </c>
      <c r="C756" s="527"/>
      <c r="D756" s="527">
        <v>25000</v>
      </c>
      <c r="E756" s="527">
        <v>1</v>
      </c>
      <c r="F756" s="527">
        <v>5000</v>
      </c>
      <c r="G756" s="527">
        <v>70</v>
      </c>
      <c r="H756" s="519"/>
      <c r="I756" s="519"/>
      <c r="J756" s="117" t="s">
        <v>767</v>
      </c>
    </row>
    <row r="757" spans="1:10" x14ac:dyDescent="0.25">
      <c r="A757" s="517" t="s">
        <v>691</v>
      </c>
      <c r="B757" s="519">
        <v>1</v>
      </c>
      <c r="C757" s="527">
        <v>15000</v>
      </c>
      <c r="D757" s="527"/>
      <c r="E757" s="527">
        <v>1</v>
      </c>
      <c r="F757" s="527">
        <v>6000</v>
      </c>
      <c r="G757" s="527">
        <v>90</v>
      </c>
      <c r="H757" s="519"/>
      <c r="I757" s="519"/>
      <c r="J757" s="117"/>
    </row>
    <row r="758" spans="1:10" x14ac:dyDescent="0.25">
      <c r="A758" s="517" t="s">
        <v>3019</v>
      </c>
      <c r="B758" s="519">
        <v>1</v>
      </c>
      <c r="C758" s="527">
        <v>21500</v>
      </c>
      <c r="D758" s="527"/>
      <c r="E758" s="527">
        <v>1</v>
      </c>
      <c r="F758" s="527">
        <v>5000</v>
      </c>
      <c r="G758" s="527">
        <v>70</v>
      </c>
      <c r="H758" s="519"/>
      <c r="I758" s="519"/>
      <c r="J758" s="117"/>
    </row>
    <row r="759" spans="1:10" x14ac:dyDescent="0.25">
      <c r="A759" s="517" t="s">
        <v>1871</v>
      </c>
      <c r="B759" s="519">
        <v>1</v>
      </c>
      <c r="C759" s="527">
        <v>35000</v>
      </c>
      <c r="D759" s="527"/>
      <c r="E759" s="527">
        <v>1</v>
      </c>
      <c r="F759" s="527"/>
      <c r="G759" s="527"/>
      <c r="H759" s="519"/>
      <c r="I759" s="519"/>
      <c r="J759" s="117"/>
    </row>
    <row r="760" spans="1:10" x14ac:dyDescent="0.25">
      <c r="A760" s="517" t="s">
        <v>1149</v>
      </c>
      <c r="B760" s="519">
        <v>1</v>
      </c>
      <c r="C760" s="527"/>
      <c r="D760" s="527">
        <v>38000</v>
      </c>
      <c r="E760" s="527">
        <v>1</v>
      </c>
      <c r="F760" s="527">
        <v>13000</v>
      </c>
      <c r="G760" s="527">
        <v>190</v>
      </c>
      <c r="H760" s="519"/>
      <c r="I760" s="519"/>
      <c r="J760" s="117" t="s">
        <v>3033</v>
      </c>
    </row>
    <row r="761" spans="1:10" x14ac:dyDescent="0.25">
      <c r="A761" s="517" t="s">
        <v>539</v>
      </c>
      <c r="B761" s="519">
        <v>1</v>
      </c>
      <c r="C761" s="527">
        <v>13600</v>
      </c>
      <c r="D761" s="527"/>
      <c r="E761" s="527"/>
      <c r="F761" s="527"/>
      <c r="G761" s="527"/>
      <c r="H761" s="519"/>
      <c r="I761" s="519"/>
      <c r="J761" s="117"/>
    </row>
    <row r="762" spans="1:10" x14ac:dyDescent="0.25">
      <c r="A762" s="517" t="s">
        <v>91</v>
      </c>
      <c r="B762" s="519">
        <v>1</v>
      </c>
      <c r="C762" s="527">
        <v>16000</v>
      </c>
      <c r="D762" s="527"/>
      <c r="E762" s="527">
        <v>1</v>
      </c>
      <c r="F762" s="527">
        <v>5000</v>
      </c>
      <c r="G762" s="527">
        <v>75</v>
      </c>
      <c r="H762" s="519"/>
      <c r="I762" s="519"/>
      <c r="J762" s="117" t="s">
        <v>1389</v>
      </c>
    </row>
    <row r="763" spans="1:10" x14ac:dyDescent="0.25">
      <c r="A763" s="517" t="s">
        <v>609</v>
      </c>
      <c r="B763" s="519">
        <v>1</v>
      </c>
      <c r="C763" s="527">
        <v>16000</v>
      </c>
      <c r="D763" s="527"/>
      <c r="E763" s="527">
        <v>1</v>
      </c>
      <c r="F763" s="527">
        <v>4000</v>
      </c>
      <c r="G763" s="527">
        <v>60</v>
      </c>
      <c r="H763" s="519">
        <v>2</v>
      </c>
      <c r="I763" s="519">
        <v>70</v>
      </c>
      <c r="J763" s="117">
        <v>10000</v>
      </c>
    </row>
    <row r="764" spans="1:10" x14ac:dyDescent="0.25">
      <c r="A764" s="517" t="s">
        <v>3034</v>
      </c>
      <c r="B764" s="519">
        <v>1</v>
      </c>
      <c r="C764" s="527">
        <v>14000</v>
      </c>
      <c r="D764" s="527"/>
      <c r="E764" s="527">
        <v>1</v>
      </c>
      <c r="F764" s="527">
        <v>5000</v>
      </c>
      <c r="G764" s="527">
        <v>70</v>
      </c>
      <c r="H764" s="519">
        <v>1</v>
      </c>
      <c r="I764" s="519">
        <v>100</v>
      </c>
      <c r="J764" s="117">
        <v>6000</v>
      </c>
    </row>
    <row r="765" spans="1:10" x14ac:dyDescent="0.25">
      <c r="A765" s="517" t="s">
        <v>91</v>
      </c>
      <c r="B765" s="519">
        <v>1</v>
      </c>
      <c r="C765" s="527">
        <v>15000</v>
      </c>
      <c r="D765" s="527"/>
      <c r="E765" s="527">
        <v>1</v>
      </c>
      <c r="F765" s="527">
        <v>5000</v>
      </c>
      <c r="G765" s="527">
        <v>70</v>
      </c>
      <c r="H765" s="519">
        <v>1</v>
      </c>
      <c r="I765" s="519">
        <v>70</v>
      </c>
      <c r="J765" s="117">
        <v>5000</v>
      </c>
    </row>
    <row r="766" spans="1:10" x14ac:dyDescent="0.25">
      <c r="A766" s="517" t="s">
        <v>2050</v>
      </c>
      <c r="B766" s="519">
        <v>1</v>
      </c>
      <c r="C766" s="527"/>
      <c r="D766" s="527">
        <v>22000</v>
      </c>
      <c r="E766" s="527">
        <v>1</v>
      </c>
      <c r="F766" s="527">
        <v>5000</v>
      </c>
      <c r="G766" s="527">
        <v>70</v>
      </c>
      <c r="H766" s="519"/>
      <c r="I766" s="519"/>
      <c r="J766" s="117" t="s">
        <v>1157</v>
      </c>
    </row>
    <row r="767" spans="1:10" x14ac:dyDescent="0.25">
      <c r="A767" s="517" t="s">
        <v>248</v>
      </c>
      <c r="B767" s="519">
        <v>1</v>
      </c>
      <c r="C767" s="527">
        <v>13000</v>
      </c>
      <c r="D767" s="527"/>
      <c r="E767" s="527">
        <v>2</v>
      </c>
      <c r="F767" s="527">
        <v>12000</v>
      </c>
      <c r="G767" s="527">
        <v>100</v>
      </c>
      <c r="H767" s="519"/>
      <c r="I767" s="519" t="s">
        <v>109</v>
      </c>
      <c r="J767" s="117">
        <v>4200</v>
      </c>
    </row>
    <row r="768" spans="1:10" x14ac:dyDescent="0.25">
      <c r="A768" s="517" t="s">
        <v>2193</v>
      </c>
      <c r="B768" s="519">
        <v>1</v>
      </c>
      <c r="C768" s="527"/>
      <c r="D768" s="527">
        <v>17500</v>
      </c>
      <c r="E768" s="527">
        <v>2</v>
      </c>
      <c r="F768" s="527">
        <v>9000</v>
      </c>
      <c r="G768" s="533" t="s">
        <v>3035</v>
      </c>
      <c r="H768" s="519"/>
      <c r="I768" s="519"/>
      <c r="J768" s="117" t="s">
        <v>1157</v>
      </c>
    </row>
    <row r="769" spans="1:10" x14ac:dyDescent="0.25">
      <c r="A769" s="517" t="s">
        <v>3036</v>
      </c>
      <c r="B769" s="519">
        <v>1</v>
      </c>
      <c r="C769" s="527"/>
      <c r="D769" s="527">
        <v>17000</v>
      </c>
      <c r="E769" s="527">
        <v>1</v>
      </c>
      <c r="F769" s="527">
        <v>5000</v>
      </c>
      <c r="G769" s="527">
        <v>75</v>
      </c>
      <c r="H769" s="519"/>
      <c r="I769" s="519"/>
      <c r="J769" s="117" t="s">
        <v>1157</v>
      </c>
    </row>
    <row r="770" spans="1:10" x14ac:dyDescent="0.25">
      <c r="A770" s="517" t="s">
        <v>697</v>
      </c>
      <c r="B770" s="519">
        <v>1</v>
      </c>
      <c r="C770" s="527">
        <v>29000</v>
      </c>
      <c r="D770" s="527"/>
      <c r="E770" s="527">
        <v>1</v>
      </c>
      <c r="F770" s="527">
        <v>4000</v>
      </c>
      <c r="G770" s="527">
        <v>60</v>
      </c>
      <c r="H770" s="519"/>
      <c r="I770" s="519"/>
      <c r="J770" s="117"/>
    </row>
    <row r="771" spans="1:10" x14ac:dyDescent="0.25">
      <c r="A771" s="517" t="s">
        <v>2045</v>
      </c>
      <c r="B771" s="519">
        <v>1</v>
      </c>
      <c r="C771" s="527">
        <v>13000</v>
      </c>
      <c r="D771" s="527"/>
      <c r="E771" s="527">
        <v>1</v>
      </c>
      <c r="F771" s="527">
        <v>4000</v>
      </c>
      <c r="G771" s="527">
        <v>60</v>
      </c>
      <c r="H771" s="519"/>
      <c r="I771" s="519"/>
      <c r="J771" s="117" t="s">
        <v>1389</v>
      </c>
    </row>
    <row r="772" spans="1:10" x14ac:dyDescent="0.25">
      <c r="A772" s="517" t="s">
        <v>132</v>
      </c>
      <c r="B772" s="519">
        <v>1</v>
      </c>
      <c r="C772" s="527">
        <v>9800</v>
      </c>
      <c r="D772" s="527"/>
      <c r="E772" s="527">
        <v>1</v>
      </c>
      <c r="F772" s="527">
        <v>4000</v>
      </c>
      <c r="G772" s="527">
        <v>60</v>
      </c>
      <c r="H772" s="519"/>
      <c r="I772" s="519"/>
      <c r="J772" s="117"/>
    </row>
    <row r="773" spans="1:10" x14ac:dyDescent="0.25">
      <c r="A773" s="622" t="s">
        <v>3037</v>
      </c>
      <c r="B773" s="519">
        <v>1</v>
      </c>
      <c r="C773" s="629">
        <v>45500</v>
      </c>
      <c r="D773" s="629"/>
      <c r="E773" s="629"/>
      <c r="F773" s="629"/>
      <c r="G773" s="527"/>
      <c r="H773" s="519"/>
      <c r="I773" s="519"/>
      <c r="J773" s="117"/>
    </row>
    <row r="774" spans="1:10" x14ac:dyDescent="0.25">
      <c r="A774" s="622" t="s">
        <v>2834</v>
      </c>
      <c r="B774" s="519">
        <v>1</v>
      </c>
      <c r="C774" s="629"/>
      <c r="D774" s="629">
        <v>9800</v>
      </c>
      <c r="E774" s="629">
        <v>1</v>
      </c>
      <c r="F774" s="629">
        <v>4000</v>
      </c>
      <c r="G774" s="527">
        <v>60</v>
      </c>
      <c r="H774" s="519"/>
      <c r="I774" s="519"/>
      <c r="J774" s="117" t="s">
        <v>1157</v>
      </c>
    </row>
    <row r="775" spans="1:10" x14ac:dyDescent="0.25">
      <c r="A775" s="622" t="s">
        <v>3038</v>
      </c>
      <c r="B775" s="519">
        <v>1</v>
      </c>
      <c r="C775" s="629">
        <v>16000</v>
      </c>
      <c r="D775" s="629"/>
      <c r="E775" s="629">
        <v>1</v>
      </c>
      <c r="F775" s="629">
        <v>4000</v>
      </c>
      <c r="G775" s="527">
        <v>60</v>
      </c>
      <c r="H775" s="519"/>
      <c r="I775" s="519"/>
      <c r="J775" s="117"/>
    </row>
    <row r="776" spans="1:10" x14ac:dyDescent="0.25">
      <c r="A776" s="622" t="s">
        <v>3039</v>
      </c>
      <c r="B776" s="519">
        <v>1</v>
      </c>
      <c r="C776" s="629">
        <v>28500</v>
      </c>
      <c r="D776" s="629"/>
      <c r="E776" s="629">
        <v>1</v>
      </c>
      <c r="F776" s="629">
        <v>6000</v>
      </c>
      <c r="G776" s="527">
        <v>80</v>
      </c>
      <c r="H776" s="519"/>
      <c r="I776" s="519"/>
      <c r="J776" s="117"/>
    </row>
    <row r="777" spans="1:10" x14ac:dyDescent="0.25">
      <c r="A777" s="622" t="s">
        <v>785</v>
      </c>
      <c r="B777" s="519">
        <v>1</v>
      </c>
      <c r="C777" s="629">
        <v>20000</v>
      </c>
      <c r="D777" s="629"/>
      <c r="E777" s="629">
        <v>1</v>
      </c>
      <c r="F777" s="629">
        <v>4000</v>
      </c>
      <c r="G777" s="527">
        <v>60</v>
      </c>
      <c r="H777" s="519"/>
      <c r="I777" s="519"/>
      <c r="J777" s="117"/>
    </row>
    <row r="778" spans="1:10" x14ac:dyDescent="0.25">
      <c r="A778" s="622" t="s">
        <v>91</v>
      </c>
      <c r="B778" s="603">
        <v>1</v>
      </c>
      <c r="C778" s="629"/>
      <c r="D778" s="629">
        <v>20000</v>
      </c>
      <c r="E778" s="630"/>
      <c r="F778" s="629"/>
      <c r="G778" s="527"/>
      <c r="H778" s="519"/>
      <c r="I778" s="519"/>
      <c r="J778" s="117" t="s">
        <v>767</v>
      </c>
    </row>
    <row r="779" spans="1:10" x14ac:dyDescent="0.25">
      <c r="A779" s="622" t="s">
        <v>2045</v>
      </c>
      <c r="B779" s="603">
        <v>1</v>
      </c>
      <c r="C779" s="629"/>
      <c r="D779" s="629">
        <v>12000</v>
      </c>
      <c r="E779" s="630">
        <v>1</v>
      </c>
      <c r="F779" s="629">
        <v>4000</v>
      </c>
      <c r="G779" s="527">
        <v>60</v>
      </c>
      <c r="H779" s="519"/>
      <c r="I779" s="519"/>
      <c r="J779" s="117" t="s">
        <v>767</v>
      </c>
    </row>
    <row r="780" spans="1:10" x14ac:dyDescent="0.25">
      <c r="A780" s="622" t="s">
        <v>2196</v>
      </c>
      <c r="B780" s="603">
        <v>1</v>
      </c>
      <c r="C780" s="629">
        <v>24500</v>
      </c>
      <c r="D780" s="629"/>
      <c r="E780" s="630"/>
      <c r="F780" s="629"/>
      <c r="G780" s="527"/>
      <c r="H780" s="519"/>
      <c r="I780" s="519"/>
      <c r="J780" s="117"/>
    </row>
    <row r="781" spans="1:10" x14ac:dyDescent="0.25">
      <c r="A781" s="517" t="s">
        <v>91</v>
      </c>
      <c r="B781" s="603">
        <v>1</v>
      </c>
      <c r="C781" s="629">
        <v>11000</v>
      </c>
      <c r="D781" s="629"/>
      <c r="E781" s="630">
        <v>2</v>
      </c>
      <c r="F781" s="629">
        <v>9000</v>
      </c>
      <c r="G781" s="527" t="s">
        <v>3040</v>
      </c>
      <c r="H781" s="519"/>
      <c r="I781" s="519"/>
      <c r="J781" s="117" t="s">
        <v>3041</v>
      </c>
    </row>
    <row r="782" spans="1:10" x14ac:dyDescent="0.25">
      <c r="A782" s="622" t="s">
        <v>245</v>
      </c>
      <c r="B782" s="603">
        <v>1</v>
      </c>
      <c r="C782" s="629">
        <v>25500</v>
      </c>
      <c r="D782" s="629"/>
      <c r="E782" s="630"/>
      <c r="F782" s="629"/>
      <c r="G782" s="527"/>
      <c r="H782" s="519"/>
      <c r="I782" s="519"/>
      <c r="J782" s="117"/>
    </row>
    <row r="783" spans="1:10" x14ac:dyDescent="0.25">
      <c r="A783" s="622"/>
      <c r="B783" s="519"/>
      <c r="C783" s="629"/>
      <c r="D783" s="629"/>
      <c r="E783" s="629"/>
      <c r="F783" s="629"/>
      <c r="G783" s="527"/>
      <c r="H783" s="519"/>
      <c r="I783" s="519"/>
      <c r="J783" s="117"/>
    </row>
    <row r="784" spans="1:10" x14ac:dyDescent="0.25">
      <c r="A784" s="626"/>
      <c r="B784" s="213">
        <f>SUM(B750:B783)</f>
        <v>34</v>
      </c>
      <c r="C784" s="213">
        <f>SUM(C750:C783)</f>
        <v>546900</v>
      </c>
      <c r="D784" s="213">
        <f>SUM(D750:D783)</f>
        <v>171300</v>
      </c>
      <c r="E784" s="213">
        <f>SUM(E750:E783)</f>
        <v>29</v>
      </c>
      <c r="F784" s="213">
        <f>SUM(F750:F783)</f>
        <v>140000</v>
      </c>
      <c r="G784" s="213"/>
      <c r="H784" s="213">
        <f>SUM(H750:H783)</f>
        <v>4</v>
      </c>
      <c r="I784" s="213"/>
      <c r="J784" s="252">
        <f>SUM(J750:J783)</f>
        <v>25200</v>
      </c>
    </row>
    <row r="785" spans="1:10" x14ac:dyDescent="0.25">
      <c r="B785" s="493"/>
      <c r="C785" s="493"/>
    </row>
    <row r="786" spans="1:10" x14ac:dyDescent="0.25">
      <c r="G786" s="632" t="s">
        <v>3028</v>
      </c>
      <c r="H786" s="632"/>
      <c r="I786" s="613"/>
    </row>
    <row r="790" spans="1:10" x14ac:dyDescent="0.25">
      <c r="A790" s="2204" t="s">
        <v>3042</v>
      </c>
      <c r="B790" s="2204"/>
      <c r="C790" s="2204"/>
      <c r="D790" s="2204"/>
      <c r="E790" s="2204"/>
      <c r="F790" s="2204"/>
      <c r="G790" s="2204"/>
      <c r="H790" s="2204"/>
      <c r="I790" s="2204"/>
      <c r="J790" s="2204"/>
    </row>
    <row r="791" spans="1:10" x14ac:dyDescent="0.25">
      <c r="A791" s="198" t="s">
        <v>14</v>
      </c>
      <c r="B791" s="198" t="s">
        <v>5</v>
      </c>
      <c r="C791" s="198" t="s">
        <v>10</v>
      </c>
      <c r="D791" s="198" t="s">
        <v>11</v>
      </c>
      <c r="E791" s="198" t="s">
        <v>753</v>
      </c>
      <c r="F791" s="198" t="s">
        <v>27</v>
      </c>
      <c r="G791" s="198" t="s">
        <v>2013</v>
      </c>
      <c r="H791" s="198" t="s">
        <v>2776</v>
      </c>
      <c r="I791" s="198" t="s">
        <v>2777</v>
      </c>
      <c r="J791" s="631" t="s">
        <v>32</v>
      </c>
    </row>
    <row r="792" spans="1:10" x14ac:dyDescent="0.25">
      <c r="A792" s="517" t="s">
        <v>3043</v>
      </c>
      <c r="B792" s="519">
        <v>1</v>
      </c>
      <c r="C792" s="527">
        <v>18000</v>
      </c>
      <c r="D792" s="527"/>
      <c r="E792" s="527"/>
      <c r="F792" s="527"/>
      <c r="G792" s="527"/>
      <c r="H792" s="198"/>
      <c r="I792" s="198"/>
      <c r="J792" s="117"/>
    </row>
    <row r="793" spans="1:10" x14ac:dyDescent="0.25">
      <c r="A793" s="517" t="s">
        <v>191</v>
      </c>
      <c r="B793" s="519">
        <v>1</v>
      </c>
      <c r="C793" s="527"/>
      <c r="D793" s="527">
        <v>20000</v>
      </c>
      <c r="E793" s="527">
        <v>1</v>
      </c>
      <c r="F793" s="527">
        <v>4000</v>
      </c>
      <c r="G793" s="527">
        <v>60</v>
      </c>
      <c r="H793" s="519"/>
      <c r="I793" s="519"/>
      <c r="J793" s="117" t="s">
        <v>2937</v>
      </c>
    </row>
    <row r="794" spans="1:10" x14ac:dyDescent="0.25">
      <c r="A794" s="517" t="s">
        <v>3044</v>
      </c>
      <c r="B794" s="519">
        <v>1</v>
      </c>
      <c r="C794" s="527"/>
      <c r="D794" s="527">
        <v>20000</v>
      </c>
      <c r="E794" s="527">
        <v>1</v>
      </c>
      <c r="F794" s="527">
        <v>5000</v>
      </c>
      <c r="G794" s="527">
        <v>70</v>
      </c>
      <c r="H794" s="519"/>
      <c r="I794" s="519"/>
      <c r="J794" s="117" t="s">
        <v>767</v>
      </c>
    </row>
    <row r="795" spans="1:10" x14ac:dyDescent="0.25">
      <c r="A795" s="517" t="s">
        <v>3045</v>
      </c>
      <c r="B795" s="519">
        <v>1</v>
      </c>
      <c r="C795" s="527"/>
      <c r="D795" s="527"/>
      <c r="E795" s="527"/>
      <c r="F795" s="527"/>
      <c r="G795" s="527"/>
      <c r="H795" s="519"/>
      <c r="I795" s="519"/>
      <c r="J795" s="117" t="s">
        <v>3046</v>
      </c>
    </row>
    <row r="796" spans="1:10" x14ac:dyDescent="0.25">
      <c r="A796" s="517" t="s">
        <v>3047</v>
      </c>
      <c r="B796" s="519">
        <v>5</v>
      </c>
      <c r="C796" s="527"/>
      <c r="D796" s="527"/>
      <c r="E796" s="527"/>
      <c r="F796" s="527"/>
      <c r="G796" s="527"/>
      <c r="H796" s="519"/>
      <c r="I796" s="519"/>
      <c r="J796" s="117" t="s">
        <v>3046</v>
      </c>
    </row>
    <row r="797" spans="1:10" x14ac:dyDescent="0.25">
      <c r="A797" s="517" t="s">
        <v>1350</v>
      </c>
      <c r="B797" s="519">
        <v>3</v>
      </c>
      <c r="C797" s="527"/>
      <c r="D797" s="527"/>
      <c r="E797" s="527"/>
      <c r="F797" s="527"/>
      <c r="G797" s="527"/>
      <c r="H797" s="519"/>
      <c r="I797" s="519"/>
      <c r="J797" s="117" t="s">
        <v>462</v>
      </c>
    </row>
    <row r="798" spans="1:10" x14ac:dyDescent="0.25">
      <c r="A798" s="517" t="s">
        <v>3048</v>
      </c>
      <c r="B798" s="519">
        <v>1</v>
      </c>
      <c r="C798" s="527"/>
      <c r="D798" s="527"/>
      <c r="E798" s="527"/>
      <c r="F798" s="527"/>
      <c r="G798" s="527"/>
      <c r="H798" s="519"/>
      <c r="I798" s="519"/>
      <c r="J798" s="117" t="s">
        <v>462</v>
      </c>
    </row>
    <row r="799" spans="1:10" x14ac:dyDescent="0.25">
      <c r="A799" s="517" t="s">
        <v>2610</v>
      </c>
      <c r="B799" s="519">
        <v>1</v>
      </c>
      <c r="C799" s="527">
        <v>19000</v>
      </c>
      <c r="D799" s="527"/>
      <c r="E799" s="527"/>
      <c r="F799" s="527"/>
      <c r="G799" s="527"/>
      <c r="H799" s="519"/>
      <c r="I799" s="519"/>
      <c r="J799" s="117"/>
    </row>
    <row r="800" spans="1:10" x14ac:dyDescent="0.25">
      <c r="A800" s="517" t="s">
        <v>107</v>
      </c>
      <c r="B800" s="519">
        <v>1</v>
      </c>
      <c r="C800" s="527">
        <v>8800</v>
      </c>
      <c r="D800" s="527"/>
      <c r="E800" s="527">
        <v>1</v>
      </c>
      <c r="F800" s="527">
        <v>4000</v>
      </c>
      <c r="G800" s="527">
        <v>60</v>
      </c>
      <c r="H800" s="519"/>
      <c r="I800" s="519"/>
      <c r="J800" s="117"/>
    </row>
    <row r="801" spans="1:10" x14ac:dyDescent="0.25">
      <c r="A801" s="517" t="s">
        <v>1717</v>
      </c>
      <c r="B801" s="519">
        <v>2</v>
      </c>
      <c r="C801" s="527"/>
      <c r="D801" s="527">
        <v>120000</v>
      </c>
      <c r="E801" s="527"/>
      <c r="F801" s="527"/>
      <c r="G801" s="527"/>
      <c r="H801" s="519"/>
      <c r="I801" s="519"/>
      <c r="J801" s="117" t="s">
        <v>3049</v>
      </c>
    </row>
    <row r="802" spans="1:10" x14ac:dyDescent="0.25">
      <c r="A802" s="517" t="s">
        <v>3050</v>
      </c>
      <c r="B802" s="519">
        <v>1</v>
      </c>
      <c r="C802" s="527">
        <v>16000</v>
      </c>
      <c r="D802" s="527"/>
      <c r="E802" s="527">
        <v>1</v>
      </c>
      <c r="F802" s="527">
        <v>4000</v>
      </c>
      <c r="G802" s="527">
        <v>60</v>
      </c>
      <c r="H802" s="519"/>
      <c r="I802" s="519"/>
      <c r="J802" s="117"/>
    </row>
    <row r="803" spans="1:10" x14ac:dyDescent="0.25">
      <c r="A803" s="517" t="s">
        <v>3051</v>
      </c>
      <c r="B803" s="519">
        <v>1</v>
      </c>
      <c r="C803" s="527">
        <v>5000</v>
      </c>
      <c r="D803" s="527"/>
      <c r="E803" s="527"/>
      <c r="F803" s="527"/>
      <c r="G803" s="527"/>
      <c r="H803" s="519"/>
      <c r="I803" s="519"/>
      <c r="J803" s="117" t="s">
        <v>3052</v>
      </c>
    </row>
    <row r="804" spans="1:10" x14ac:dyDescent="0.25">
      <c r="A804" s="517" t="s">
        <v>3053</v>
      </c>
      <c r="B804" s="519">
        <v>2</v>
      </c>
      <c r="C804" s="527">
        <v>102000</v>
      </c>
      <c r="D804" s="527"/>
      <c r="E804" s="527"/>
      <c r="F804" s="527"/>
      <c r="G804" s="527"/>
      <c r="H804" s="519"/>
      <c r="I804" s="519"/>
      <c r="J804" s="117"/>
    </row>
    <row r="805" spans="1:10" x14ac:dyDescent="0.25">
      <c r="A805" s="517" t="s">
        <v>3054</v>
      </c>
      <c r="B805" s="519">
        <v>1</v>
      </c>
      <c r="C805" s="527">
        <v>36000</v>
      </c>
      <c r="D805" s="527"/>
      <c r="E805" s="527"/>
      <c r="F805" s="527"/>
      <c r="G805" s="527"/>
      <c r="H805" s="519"/>
      <c r="I805" s="519"/>
      <c r="J805" s="117"/>
    </row>
    <row r="806" spans="1:10" x14ac:dyDescent="0.25">
      <c r="A806" s="517" t="s">
        <v>3055</v>
      </c>
      <c r="B806" s="519">
        <v>1</v>
      </c>
      <c r="C806" s="527"/>
      <c r="D806" s="527">
        <v>21000</v>
      </c>
      <c r="E806" s="527">
        <v>1</v>
      </c>
      <c r="F806" s="527">
        <v>5000</v>
      </c>
      <c r="G806" s="527">
        <v>70</v>
      </c>
      <c r="H806" s="519"/>
      <c r="I806" s="519"/>
      <c r="J806" s="117" t="s">
        <v>3056</v>
      </c>
    </row>
    <row r="807" spans="1:10" x14ac:dyDescent="0.25">
      <c r="A807" s="517" t="s">
        <v>1881</v>
      </c>
      <c r="B807" s="519">
        <v>1</v>
      </c>
      <c r="C807" s="527">
        <v>20000</v>
      </c>
      <c r="D807" s="527"/>
      <c r="E807" s="527"/>
      <c r="F807" s="527"/>
      <c r="G807" s="527"/>
      <c r="H807" s="519"/>
      <c r="I807" s="519"/>
      <c r="J807" s="117"/>
    </row>
    <row r="808" spans="1:10" x14ac:dyDescent="0.25">
      <c r="A808" s="517" t="s">
        <v>3057</v>
      </c>
      <c r="B808" s="519">
        <v>1</v>
      </c>
      <c r="C808" s="527"/>
      <c r="D808" s="527">
        <v>34000</v>
      </c>
      <c r="E808" s="527"/>
      <c r="F808" s="527"/>
      <c r="G808" s="527"/>
      <c r="H808" s="519"/>
      <c r="I808" s="519"/>
      <c r="J808" s="117" t="s">
        <v>3063</v>
      </c>
    </row>
    <row r="809" spans="1:10" x14ac:dyDescent="0.25">
      <c r="A809" s="517" t="s">
        <v>2843</v>
      </c>
      <c r="B809" s="519">
        <v>1</v>
      </c>
      <c r="C809" s="527">
        <v>39000</v>
      </c>
      <c r="D809" s="527"/>
      <c r="E809" s="527"/>
      <c r="F809" s="527"/>
      <c r="G809" s="527"/>
      <c r="H809" s="519"/>
      <c r="I809" s="519"/>
      <c r="J809" s="117" t="s">
        <v>1389</v>
      </c>
    </row>
    <row r="810" spans="1:10" x14ac:dyDescent="0.25">
      <c r="A810" s="517" t="s">
        <v>1881</v>
      </c>
      <c r="B810" s="519">
        <v>1</v>
      </c>
      <c r="C810" s="527">
        <v>20000</v>
      </c>
      <c r="D810" s="527"/>
      <c r="E810" s="527"/>
      <c r="F810" s="527"/>
      <c r="G810" s="533"/>
      <c r="H810" s="519"/>
      <c r="I810" s="519"/>
      <c r="J810" s="117"/>
    </row>
    <row r="811" spans="1:10" x14ac:dyDescent="0.25">
      <c r="A811" s="517" t="s">
        <v>517</v>
      </c>
      <c r="B811" s="519">
        <v>1</v>
      </c>
      <c r="C811" s="527">
        <v>11000</v>
      </c>
      <c r="D811" s="527"/>
      <c r="E811" s="527">
        <v>1</v>
      </c>
      <c r="F811" s="527">
        <v>4000</v>
      </c>
      <c r="G811" s="527">
        <v>60</v>
      </c>
      <c r="H811" s="519"/>
      <c r="I811" s="519"/>
      <c r="J811" s="117"/>
    </row>
    <row r="812" spans="1:10" x14ac:dyDescent="0.25">
      <c r="A812" s="517" t="s">
        <v>3058</v>
      </c>
      <c r="B812" s="519">
        <v>1</v>
      </c>
      <c r="C812" s="527"/>
      <c r="D812" s="527">
        <v>58000</v>
      </c>
      <c r="E812" s="527"/>
      <c r="F812" s="527"/>
      <c r="G812" s="527"/>
      <c r="H812" s="519"/>
      <c r="I812" s="519"/>
      <c r="J812" s="117" t="s">
        <v>767</v>
      </c>
    </row>
    <row r="813" spans="1:10" x14ac:dyDescent="0.25">
      <c r="A813" s="517" t="s">
        <v>3059</v>
      </c>
      <c r="B813" s="519">
        <v>1</v>
      </c>
      <c r="C813" s="527">
        <v>17500</v>
      </c>
      <c r="D813" s="527"/>
      <c r="E813" s="527"/>
      <c r="F813" s="527"/>
      <c r="G813" s="527"/>
      <c r="H813" s="519"/>
      <c r="I813" s="519"/>
      <c r="J813" s="117" t="s">
        <v>3060</v>
      </c>
    </row>
    <row r="814" spans="1:10" x14ac:dyDescent="0.25">
      <c r="A814" s="622" t="s">
        <v>2943</v>
      </c>
      <c r="B814" s="519">
        <v>1</v>
      </c>
      <c r="C814" s="629">
        <v>34000</v>
      </c>
      <c r="D814" s="629"/>
      <c r="E814" s="629">
        <v>1</v>
      </c>
      <c r="F814" s="629">
        <v>4000</v>
      </c>
      <c r="G814" s="527">
        <v>60</v>
      </c>
      <c r="H814" s="519">
        <v>1</v>
      </c>
      <c r="I814" s="519">
        <v>60</v>
      </c>
      <c r="J814" s="117">
        <v>4000</v>
      </c>
    </row>
    <row r="815" spans="1:10" x14ac:dyDescent="0.25">
      <c r="A815" s="622" t="s">
        <v>3051</v>
      </c>
      <c r="B815" s="519">
        <v>1</v>
      </c>
      <c r="C815" s="629">
        <v>25000</v>
      </c>
      <c r="D815" s="629"/>
      <c r="E815" s="629">
        <v>1</v>
      </c>
      <c r="F815" s="629">
        <v>3000</v>
      </c>
      <c r="G815" s="527">
        <v>45</v>
      </c>
      <c r="H815" s="519">
        <v>1</v>
      </c>
      <c r="I815" s="519">
        <v>100</v>
      </c>
      <c r="J815" s="117">
        <v>6000</v>
      </c>
    </row>
    <row r="816" spans="1:10" x14ac:dyDescent="0.25">
      <c r="A816" s="622" t="s">
        <v>3061</v>
      </c>
      <c r="B816" s="519">
        <v>1</v>
      </c>
      <c r="C816" s="629">
        <v>11000</v>
      </c>
      <c r="D816" s="629"/>
      <c r="E816" s="629">
        <v>1</v>
      </c>
      <c r="F816" s="629">
        <v>4000</v>
      </c>
      <c r="G816" s="527">
        <v>60</v>
      </c>
      <c r="H816" s="519">
        <v>1</v>
      </c>
      <c r="I816" s="519">
        <v>60</v>
      </c>
      <c r="J816" s="117">
        <v>4000</v>
      </c>
    </row>
    <row r="817" spans="1:10" x14ac:dyDescent="0.25">
      <c r="A817" s="622" t="s">
        <v>2943</v>
      </c>
      <c r="B817" s="519">
        <v>1</v>
      </c>
      <c r="C817" s="629">
        <v>31000</v>
      </c>
      <c r="D817" s="629"/>
      <c r="E817" s="629">
        <v>1</v>
      </c>
      <c r="F817" s="629">
        <v>5000</v>
      </c>
      <c r="G817" s="527">
        <v>70</v>
      </c>
      <c r="H817" s="519">
        <v>2</v>
      </c>
      <c r="I817" s="519">
        <v>190</v>
      </c>
      <c r="J817" s="117">
        <v>26000</v>
      </c>
    </row>
    <row r="818" spans="1:10" x14ac:dyDescent="0.25">
      <c r="A818" s="622" t="s">
        <v>123</v>
      </c>
      <c r="B818" s="519">
        <v>1</v>
      </c>
      <c r="C818" s="629">
        <v>9800</v>
      </c>
      <c r="D818" s="629"/>
      <c r="E818" s="629">
        <v>1</v>
      </c>
      <c r="F818" s="629">
        <v>4000</v>
      </c>
      <c r="G818" s="527">
        <v>60</v>
      </c>
      <c r="H818" s="519">
        <v>1</v>
      </c>
      <c r="I818" s="519">
        <v>70</v>
      </c>
      <c r="J818" s="117">
        <v>5000</v>
      </c>
    </row>
    <row r="819" spans="1:10" x14ac:dyDescent="0.25">
      <c r="A819" s="622" t="s">
        <v>1871</v>
      </c>
      <c r="B819" s="603">
        <v>1</v>
      </c>
      <c r="C819" s="629"/>
      <c r="D819" s="629">
        <v>29000</v>
      </c>
      <c r="E819" s="630">
        <v>1</v>
      </c>
      <c r="F819" s="629">
        <v>6000</v>
      </c>
      <c r="G819" s="527">
        <v>100</v>
      </c>
      <c r="H819" s="519"/>
      <c r="I819" s="519"/>
      <c r="J819" s="117" t="s">
        <v>1822</v>
      </c>
    </row>
    <row r="820" spans="1:10" x14ac:dyDescent="0.25">
      <c r="A820" s="622" t="s">
        <v>3062</v>
      </c>
      <c r="B820" s="603">
        <v>1</v>
      </c>
      <c r="C820" s="629"/>
      <c r="D820" s="629">
        <v>11000</v>
      </c>
      <c r="E820" s="630">
        <v>1</v>
      </c>
      <c r="F820" s="629">
        <v>4000</v>
      </c>
      <c r="G820" s="527">
        <v>60</v>
      </c>
      <c r="H820" s="519"/>
      <c r="I820" s="519"/>
      <c r="J820" s="117" t="s">
        <v>767</v>
      </c>
    </row>
    <row r="821" spans="1:10" x14ac:dyDescent="0.25">
      <c r="A821" s="622"/>
      <c r="B821" s="603"/>
      <c r="C821" s="629"/>
      <c r="D821" s="629"/>
      <c r="E821" s="630"/>
      <c r="F821" s="629"/>
      <c r="G821" s="527"/>
      <c r="H821" s="519">
        <v>2</v>
      </c>
      <c r="I821" s="519">
        <v>60</v>
      </c>
      <c r="J821" s="117">
        <v>8000</v>
      </c>
    </row>
    <row r="822" spans="1:10" x14ac:dyDescent="0.25">
      <c r="A822" s="517"/>
      <c r="B822" s="603"/>
      <c r="C822" s="629"/>
      <c r="D822" s="629"/>
      <c r="E822" s="630"/>
      <c r="F822" s="629"/>
      <c r="G822" s="527"/>
      <c r="H822" s="519">
        <v>2</v>
      </c>
      <c r="I822" s="519">
        <v>70</v>
      </c>
      <c r="J822" s="117">
        <v>10000</v>
      </c>
    </row>
    <row r="823" spans="1:10" x14ac:dyDescent="0.25">
      <c r="A823" s="622"/>
      <c r="B823" s="603"/>
      <c r="C823" s="629"/>
      <c r="D823" s="629"/>
      <c r="E823" s="630"/>
      <c r="F823" s="629"/>
      <c r="G823" s="527"/>
      <c r="H823" s="519"/>
      <c r="I823" s="519" t="s">
        <v>109</v>
      </c>
      <c r="J823" s="117">
        <v>4900</v>
      </c>
    </row>
    <row r="824" spans="1:10" x14ac:dyDescent="0.25">
      <c r="A824" s="622"/>
      <c r="B824" s="519"/>
      <c r="C824" s="629"/>
      <c r="D824" s="629"/>
      <c r="E824" s="629"/>
      <c r="F824" s="629"/>
      <c r="G824" s="527"/>
      <c r="H824" s="519"/>
      <c r="I824" s="519"/>
      <c r="J824" s="117"/>
    </row>
    <row r="825" spans="1:10" x14ac:dyDescent="0.25">
      <c r="A825" s="626"/>
      <c r="B825" s="213">
        <f>SUM(B792:B824)</f>
        <v>37</v>
      </c>
      <c r="C825" s="213">
        <f>SUM(C792:C824)</f>
        <v>423100</v>
      </c>
      <c r="D825" s="213">
        <f>SUM(D792:D824)</f>
        <v>313000</v>
      </c>
      <c r="E825" s="213">
        <f>SUM(E792:E824)</f>
        <v>13</v>
      </c>
      <c r="F825" s="213">
        <f>SUM(F792:F824)</f>
        <v>56000</v>
      </c>
      <c r="G825" s="213"/>
      <c r="H825" s="213">
        <f>SUM(H792:H824)</f>
        <v>10</v>
      </c>
      <c r="I825" s="213"/>
      <c r="J825" s="252">
        <f>SUM(J792:J824)</f>
        <v>67900</v>
      </c>
    </row>
    <row r="826" spans="1:10" x14ac:dyDescent="0.25">
      <c r="B826" s="493"/>
      <c r="C826" s="493"/>
    </row>
    <row r="827" spans="1:10" x14ac:dyDescent="0.25">
      <c r="G827" s="633" t="s">
        <v>3028</v>
      </c>
      <c r="H827" s="633"/>
      <c r="I827" s="613"/>
    </row>
    <row r="832" spans="1:10" x14ac:dyDescent="0.25">
      <c r="A832" s="2204" t="s">
        <v>3064</v>
      </c>
      <c r="B832" s="2204"/>
      <c r="C832" s="2204"/>
      <c r="D832" s="2204"/>
      <c r="E832" s="2204"/>
      <c r="F832" s="2204"/>
      <c r="G832" s="2204"/>
      <c r="H832" s="2204"/>
      <c r="I832" s="2204"/>
      <c r="J832" s="2204"/>
    </row>
    <row r="833" spans="1:10" x14ac:dyDescent="0.25">
      <c r="A833" s="198" t="s">
        <v>14</v>
      </c>
      <c r="B833" s="198" t="s">
        <v>5</v>
      </c>
      <c r="C833" s="198" t="s">
        <v>10</v>
      </c>
      <c r="D833" s="198" t="s">
        <v>11</v>
      </c>
      <c r="E833" s="198" t="s">
        <v>753</v>
      </c>
      <c r="F833" s="198" t="s">
        <v>27</v>
      </c>
      <c r="G833" s="198" t="s">
        <v>2013</v>
      </c>
      <c r="H833" s="198" t="s">
        <v>2776</v>
      </c>
      <c r="I833" s="198" t="s">
        <v>2777</v>
      </c>
      <c r="J833" s="631" t="s">
        <v>32</v>
      </c>
    </row>
    <row r="834" spans="1:10" x14ac:dyDescent="0.25">
      <c r="A834" s="517" t="s">
        <v>641</v>
      </c>
      <c r="B834" s="519">
        <v>1</v>
      </c>
      <c r="C834" s="527">
        <v>10000</v>
      </c>
      <c r="D834" s="527"/>
      <c r="E834" s="527">
        <v>1</v>
      </c>
      <c r="F834" s="527">
        <v>4000</v>
      </c>
      <c r="G834" s="527">
        <v>60</v>
      </c>
      <c r="H834" s="198">
        <v>1</v>
      </c>
      <c r="I834" s="198">
        <v>100</v>
      </c>
      <c r="J834" s="117">
        <v>6000</v>
      </c>
    </row>
    <row r="835" spans="1:10" x14ac:dyDescent="0.25">
      <c r="A835" s="517" t="s">
        <v>1881</v>
      </c>
      <c r="B835" s="519">
        <v>1</v>
      </c>
      <c r="C835" s="527">
        <v>15000</v>
      </c>
      <c r="D835" s="527"/>
      <c r="E835" s="527">
        <v>1</v>
      </c>
      <c r="F835" s="527">
        <v>5000</v>
      </c>
      <c r="G835" s="527">
        <v>75</v>
      </c>
      <c r="H835" s="519">
        <v>1</v>
      </c>
      <c r="I835" s="519">
        <v>70</v>
      </c>
      <c r="J835" s="117">
        <v>5000</v>
      </c>
    </row>
    <row r="836" spans="1:10" x14ac:dyDescent="0.25">
      <c r="A836" s="517" t="s">
        <v>1995</v>
      </c>
      <c r="B836" s="519">
        <v>1</v>
      </c>
      <c r="C836" s="527">
        <v>12100</v>
      </c>
      <c r="D836" s="527"/>
      <c r="E836" s="527">
        <v>1</v>
      </c>
      <c r="F836" s="527">
        <v>4000</v>
      </c>
      <c r="G836" s="527">
        <v>60</v>
      </c>
      <c r="H836" s="519">
        <v>1</v>
      </c>
      <c r="I836" s="519">
        <v>70</v>
      </c>
      <c r="J836" s="117">
        <v>5000</v>
      </c>
    </row>
    <row r="837" spans="1:10" x14ac:dyDescent="0.25">
      <c r="A837" s="517" t="s">
        <v>2601</v>
      </c>
      <c r="B837" s="519">
        <v>1</v>
      </c>
      <c r="C837" s="527"/>
      <c r="D837" s="527">
        <v>39000</v>
      </c>
      <c r="E837" s="527"/>
      <c r="F837" s="527"/>
      <c r="G837" s="527"/>
      <c r="H837" s="519"/>
      <c r="I837" s="519"/>
      <c r="J837" s="117" t="s">
        <v>3065</v>
      </c>
    </row>
    <row r="838" spans="1:10" x14ac:dyDescent="0.25">
      <c r="A838" s="517" t="s">
        <v>1881</v>
      </c>
      <c r="B838" s="519">
        <v>1</v>
      </c>
      <c r="C838" s="527">
        <v>15000</v>
      </c>
      <c r="D838" s="527"/>
      <c r="E838" s="527">
        <v>1</v>
      </c>
      <c r="F838" s="527">
        <v>5000</v>
      </c>
      <c r="G838" s="527">
        <v>70</v>
      </c>
      <c r="H838" s="519">
        <v>1</v>
      </c>
      <c r="I838" s="519">
        <v>60</v>
      </c>
      <c r="J838" s="117">
        <v>4000</v>
      </c>
    </row>
    <row r="839" spans="1:10" x14ac:dyDescent="0.25">
      <c r="A839" s="517" t="s">
        <v>3066</v>
      </c>
      <c r="B839" s="519">
        <v>1</v>
      </c>
      <c r="C839" s="527">
        <v>44000</v>
      </c>
      <c r="D839" s="527"/>
      <c r="E839" s="527">
        <v>1</v>
      </c>
      <c r="F839" s="527">
        <v>6000</v>
      </c>
      <c r="G839" s="527">
        <v>100</v>
      </c>
      <c r="H839" s="519"/>
      <c r="I839" s="519" t="s">
        <v>109</v>
      </c>
      <c r="J839" s="117">
        <v>5600</v>
      </c>
    </row>
    <row r="840" spans="1:10" x14ac:dyDescent="0.25">
      <c r="A840" s="517" t="s">
        <v>3067</v>
      </c>
      <c r="B840" s="519">
        <v>2</v>
      </c>
      <c r="C840" s="527"/>
      <c r="D840" s="527">
        <v>98000</v>
      </c>
      <c r="E840" s="527"/>
      <c r="F840" s="527"/>
      <c r="G840" s="527"/>
      <c r="H840" s="519"/>
      <c r="I840" s="519"/>
      <c r="J840" s="117" t="s">
        <v>1822</v>
      </c>
    </row>
    <row r="841" spans="1:10" x14ac:dyDescent="0.25">
      <c r="A841" s="517" t="s">
        <v>2799</v>
      </c>
      <c r="B841" s="519">
        <v>4</v>
      </c>
      <c r="C841" s="527"/>
      <c r="D841" s="527">
        <v>88000</v>
      </c>
      <c r="E841" s="527">
        <v>1</v>
      </c>
      <c r="F841" s="527"/>
      <c r="G841" s="527"/>
      <c r="H841" s="519"/>
      <c r="I841" s="519"/>
      <c r="J841" s="117" t="s">
        <v>2858</v>
      </c>
    </row>
    <row r="842" spans="1:10" x14ac:dyDescent="0.25">
      <c r="A842" s="517" t="s">
        <v>2850</v>
      </c>
      <c r="B842" s="519">
        <v>1</v>
      </c>
      <c r="C842" s="527"/>
      <c r="D842" s="527">
        <v>26000</v>
      </c>
      <c r="E842" s="527">
        <v>1</v>
      </c>
      <c r="F842" s="527">
        <v>4000</v>
      </c>
      <c r="G842" s="527">
        <v>60</v>
      </c>
      <c r="H842" s="519"/>
      <c r="I842" s="519"/>
      <c r="J842" s="117" t="s">
        <v>1822</v>
      </c>
    </row>
    <row r="843" spans="1:10" x14ac:dyDescent="0.25">
      <c r="A843" s="517" t="s">
        <v>2081</v>
      </c>
      <c r="B843" s="519">
        <v>1</v>
      </c>
      <c r="C843" s="527">
        <v>11000</v>
      </c>
      <c r="D843" s="527"/>
      <c r="E843" s="527">
        <v>1</v>
      </c>
      <c r="F843" s="527">
        <v>4000</v>
      </c>
      <c r="G843" s="527">
        <v>60</v>
      </c>
      <c r="H843" s="519"/>
      <c r="I843" s="519"/>
      <c r="J843" s="117"/>
    </row>
    <row r="844" spans="1:10" x14ac:dyDescent="0.25">
      <c r="A844" s="517" t="s">
        <v>3068</v>
      </c>
      <c r="B844" s="519">
        <v>1</v>
      </c>
      <c r="C844" s="527">
        <v>15000</v>
      </c>
      <c r="D844" s="527"/>
      <c r="E844" s="527">
        <v>1</v>
      </c>
      <c r="F844" s="527">
        <v>5000</v>
      </c>
      <c r="G844" s="527">
        <v>70</v>
      </c>
      <c r="H844" s="519"/>
      <c r="I844" s="519"/>
      <c r="J844" s="117"/>
    </row>
    <row r="845" spans="1:10" x14ac:dyDescent="0.25">
      <c r="A845" s="517" t="s">
        <v>3069</v>
      </c>
      <c r="B845" s="519">
        <v>1</v>
      </c>
      <c r="C845" s="527"/>
      <c r="D845" s="527">
        <v>12500</v>
      </c>
      <c r="E845" s="527">
        <v>1</v>
      </c>
      <c r="F845" s="527">
        <v>4500</v>
      </c>
      <c r="G845" s="527">
        <v>66</v>
      </c>
      <c r="H845" s="519"/>
      <c r="I845" s="519"/>
      <c r="J845" s="117" t="s">
        <v>2613</v>
      </c>
    </row>
    <row r="846" spans="1:10" x14ac:dyDescent="0.25">
      <c r="A846" s="517" t="s">
        <v>163</v>
      </c>
      <c r="B846" s="519">
        <v>1</v>
      </c>
      <c r="C846" s="527">
        <v>24000</v>
      </c>
      <c r="D846" s="527"/>
      <c r="E846" s="527"/>
      <c r="F846" s="527"/>
      <c r="G846" s="527"/>
      <c r="H846" s="519"/>
      <c r="I846" s="519"/>
      <c r="J846" s="117"/>
    </row>
    <row r="847" spans="1:10" x14ac:dyDescent="0.25">
      <c r="A847" s="517" t="s">
        <v>2785</v>
      </c>
      <c r="B847" s="519">
        <v>1</v>
      </c>
      <c r="C847" s="527"/>
      <c r="D847" s="527"/>
      <c r="E847" s="527"/>
      <c r="F847" s="527"/>
      <c r="G847" s="527"/>
      <c r="H847" s="519"/>
      <c r="I847" s="519"/>
      <c r="J847" s="117" t="s">
        <v>3070</v>
      </c>
    </row>
    <row r="848" spans="1:10" x14ac:dyDescent="0.25">
      <c r="A848" s="517" t="s">
        <v>129</v>
      </c>
      <c r="B848" s="519">
        <v>1</v>
      </c>
      <c r="C848" s="527"/>
      <c r="D848" s="527">
        <v>16000</v>
      </c>
      <c r="E848" s="527">
        <v>1</v>
      </c>
      <c r="F848" s="527">
        <v>4000</v>
      </c>
      <c r="G848" s="527">
        <v>60</v>
      </c>
      <c r="H848" s="519"/>
      <c r="I848" s="519"/>
      <c r="J848" s="117" t="s">
        <v>3071</v>
      </c>
    </row>
    <row r="849" spans="1:21" x14ac:dyDescent="0.25">
      <c r="A849" s="517" t="s">
        <v>974</v>
      </c>
      <c r="B849" s="519">
        <v>1</v>
      </c>
      <c r="C849" s="527">
        <v>13000</v>
      </c>
      <c r="D849" s="527"/>
      <c r="E849" s="527">
        <v>1</v>
      </c>
      <c r="F849" s="527">
        <v>5000</v>
      </c>
      <c r="G849" s="527">
        <v>70</v>
      </c>
      <c r="H849" s="519"/>
      <c r="I849" s="519"/>
      <c r="J849" s="117"/>
    </row>
    <row r="850" spans="1:21" x14ac:dyDescent="0.25">
      <c r="A850" s="517" t="s">
        <v>1995</v>
      </c>
      <c r="B850" s="519">
        <v>1</v>
      </c>
      <c r="C850" s="527">
        <v>16100</v>
      </c>
      <c r="D850" s="527"/>
      <c r="E850" s="527"/>
      <c r="F850" s="527"/>
      <c r="G850" s="527"/>
      <c r="H850" s="519"/>
      <c r="I850" s="519"/>
      <c r="J850" s="117"/>
    </row>
    <row r="851" spans="1:21" x14ac:dyDescent="0.25">
      <c r="A851" s="517" t="s">
        <v>1950</v>
      </c>
      <c r="B851" s="519">
        <v>1</v>
      </c>
      <c r="C851" s="527"/>
      <c r="D851" s="527">
        <v>15000</v>
      </c>
      <c r="E851" s="527">
        <v>1</v>
      </c>
      <c r="F851" s="527">
        <v>5000</v>
      </c>
      <c r="G851" s="527">
        <v>70</v>
      </c>
      <c r="H851" s="519"/>
      <c r="I851" s="519"/>
      <c r="J851" s="117" t="s">
        <v>1822</v>
      </c>
    </row>
    <row r="852" spans="1:21" x14ac:dyDescent="0.25">
      <c r="A852" s="517" t="s">
        <v>3066</v>
      </c>
      <c r="B852" s="519">
        <v>1</v>
      </c>
      <c r="C852" s="527"/>
      <c r="D852" s="527">
        <v>50000</v>
      </c>
      <c r="E852" s="527">
        <v>1</v>
      </c>
      <c r="F852" s="527"/>
      <c r="G852" s="533"/>
      <c r="H852" s="519"/>
      <c r="I852" s="519"/>
      <c r="J852" s="117" t="s">
        <v>767</v>
      </c>
    </row>
    <row r="853" spans="1:21" x14ac:dyDescent="0.25">
      <c r="A853" s="517" t="s">
        <v>1105</v>
      </c>
      <c r="B853" s="519">
        <v>2</v>
      </c>
      <c r="C853" s="527"/>
      <c r="D853" s="527">
        <v>46000</v>
      </c>
      <c r="E853" s="527">
        <v>1</v>
      </c>
      <c r="F853" s="527">
        <v>5000</v>
      </c>
      <c r="G853" s="527">
        <v>70</v>
      </c>
      <c r="H853" s="519"/>
      <c r="I853" s="519"/>
      <c r="J853" s="117" t="s">
        <v>1822</v>
      </c>
    </row>
    <row r="854" spans="1:21" x14ac:dyDescent="0.25">
      <c r="A854" s="517" t="s">
        <v>2787</v>
      </c>
      <c r="B854" s="519">
        <v>1</v>
      </c>
      <c r="C854" s="527">
        <v>22000</v>
      </c>
      <c r="D854" s="527"/>
      <c r="E854" s="527"/>
      <c r="F854" s="527"/>
      <c r="G854" s="527"/>
      <c r="H854" s="519"/>
      <c r="I854" s="519"/>
      <c r="J854" s="117"/>
    </row>
    <row r="855" spans="1:21" x14ac:dyDescent="0.25">
      <c r="A855" s="517"/>
      <c r="B855" s="519"/>
      <c r="C855" s="527"/>
      <c r="D855" s="527"/>
      <c r="E855" s="527"/>
      <c r="F855" s="527"/>
      <c r="G855" s="527"/>
      <c r="H855" s="519"/>
      <c r="I855" s="519"/>
      <c r="J855" s="117"/>
    </row>
    <row r="856" spans="1:21" x14ac:dyDescent="0.25">
      <c r="A856" s="622"/>
      <c r="B856" s="519"/>
      <c r="C856" s="629"/>
      <c r="D856" s="629"/>
      <c r="E856" s="629"/>
      <c r="F856" s="629"/>
      <c r="G856" s="527"/>
      <c r="H856" s="519"/>
      <c r="I856" s="519"/>
      <c r="J856" s="117"/>
    </row>
    <row r="857" spans="1:21" x14ac:dyDescent="0.25">
      <c r="A857" s="626"/>
      <c r="B857" s="213">
        <f>SUM(B834:B856)</f>
        <v>26</v>
      </c>
      <c r="C857" s="213">
        <f>SUM(C834:C856)</f>
        <v>197200</v>
      </c>
      <c r="D857" s="213">
        <f>SUM(D834:D856)</f>
        <v>390500</v>
      </c>
      <c r="E857" s="213">
        <f>SUM(E834:E856)</f>
        <v>15</v>
      </c>
      <c r="F857" s="213">
        <f>SUM(F834:F856)</f>
        <v>60500</v>
      </c>
      <c r="G857" s="213"/>
      <c r="H857" s="213">
        <f>SUM(H834:H856)</f>
        <v>4</v>
      </c>
      <c r="I857" s="213"/>
      <c r="J857" s="252">
        <f>SUM(J834:J856)</f>
        <v>25600</v>
      </c>
    </row>
    <row r="858" spans="1:21" x14ac:dyDescent="0.25">
      <c r="B858" s="493"/>
      <c r="C858" s="493"/>
    </row>
    <row r="859" spans="1:21" x14ac:dyDescent="0.25">
      <c r="G859" s="634" t="s">
        <v>3028</v>
      </c>
      <c r="H859" s="634"/>
      <c r="I859" s="613"/>
    </row>
    <row r="862" spans="1:21" x14ac:dyDescent="0.25">
      <c r="A862" s="2204" t="s">
        <v>3072</v>
      </c>
      <c r="B862" s="2204"/>
      <c r="C862" s="2204"/>
      <c r="D862" s="2204"/>
      <c r="E862" s="2204"/>
      <c r="F862" s="2204"/>
      <c r="G862" s="2204"/>
      <c r="H862" s="2204"/>
      <c r="I862" s="2204"/>
      <c r="J862" s="2204"/>
      <c r="U862" s="352"/>
    </row>
    <row r="863" spans="1:21" x14ac:dyDescent="0.25">
      <c r="A863" s="198" t="s">
        <v>14</v>
      </c>
      <c r="B863" s="198" t="s">
        <v>5</v>
      </c>
      <c r="C863" s="198" t="s">
        <v>10</v>
      </c>
      <c r="D863" s="198" t="s">
        <v>11</v>
      </c>
      <c r="E863" s="198" t="s">
        <v>753</v>
      </c>
      <c r="F863" s="198" t="s">
        <v>27</v>
      </c>
      <c r="G863" s="198" t="s">
        <v>2013</v>
      </c>
      <c r="H863" s="198" t="s">
        <v>2776</v>
      </c>
      <c r="I863" s="198" t="s">
        <v>2777</v>
      </c>
      <c r="J863" s="631" t="s">
        <v>32</v>
      </c>
      <c r="U863" s="352"/>
    </row>
    <row r="864" spans="1:21" x14ac:dyDescent="0.25">
      <c r="A864" s="517" t="s">
        <v>1297</v>
      </c>
      <c r="B864" s="519">
        <v>1</v>
      </c>
      <c r="C864" s="527">
        <v>13800</v>
      </c>
      <c r="D864" s="527"/>
      <c r="E864" s="527"/>
      <c r="F864" s="527"/>
      <c r="G864" s="527"/>
      <c r="H864" s="198">
        <v>1</v>
      </c>
      <c r="I864" s="198">
        <v>120</v>
      </c>
      <c r="J864" s="117">
        <v>10000</v>
      </c>
      <c r="U864" s="352"/>
    </row>
    <row r="865" spans="1:21" x14ac:dyDescent="0.25">
      <c r="A865" s="517" t="s">
        <v>1199</v>
      </c>
      <c r="B865" s="519">
        <v>1</v>
      </c>
      <c r="C865" s="527">
        <v>11000</v>
      </c>
      <c r="D865" s="527"/>
      <c r="E865" s="527">
        <v>1</v>
      </c>
      <c r="F865" s="527">
        <v>4000</v>
      </c>
      <c r="G865" s="527">
        <v>60</v>
      </c>
      <c r="H865" s="519">
        <v>1</v>
      </c>
      <c r="I865" s="519">
        <v>45</v>
      </c>
      <c r="J865" s="117">
        <v>3000</v>
      </c>
      <c r="U865" s="352"/>
    </row>
    <row r="866" spans="1:21" x14ac:dyDescent="0.25">
      <c r="A866" s="517" t="s">
        <v>1301</v>
      </c>
      <c r="B866" s="519">
        <v>1</v>
      </c>
      <c r="C866" s="527">
        <v>35000</v>
      </c>
      <c r="D866" s="527"/>
      <c r="E866" s="527"/>
      <c r="F866" s="527"/>
      <c r="G866" s="527"/>
      <c r="H866" s="519" t="s">
        <v>3086</v>
      </c>
      <c r="I866" s="519"/>
      <c r="J866" s="117">
        <v>4000</v>
      </c>
      <c r="U866" s="352"/>
    </row>
    <row r="867" spans="1:21" x14ac:dyDescent="0.25">
      <c r="A867" s="517" t="s">
        <v>1447</v>
      </c>
      <c r="B867" s="519">
        <v>1</v>
      </c>
      <c r="C867" s="527"/>
      <c r="D867" s="527">
        <v>10000</v>
      </c>
      <c r="E867" s="527">
        <v>1</v>
      </c>
      <c r="F867" s="527">
        <v>4000</v>
      </c>
      <c r="G867" s="527">
        <v>60</v>
      </c>
      <c r="H867" s="519"/>
      <c r="I867" s="519"/>
      <c r="J867" s="117" t="s">
        <v>1157</v>
      </c>
      <c r="U867" s="352"/>
    </row>
    <row r="868" spans="1:21" x14ac:dyDescent="0.25">
      <c r="A868" s="517" t="s">
        <v>3073</v>
      </c>
      <c r="B868" s="519">
        <v>1</v>
      </c>
      <c r="C868" s="527">
        <v>11000</v>
      </c>
      <c r="D868" s="527"/>
      <c r="E868" s="527">
        <v>1</v>
      </c>
      <c r="F868" s="527">
        <v>3000</v>
      </c>
      <c r="G868" s="527">
        <v>40</v>
      </c>
      <c r="H868" s="519">
        <v>1</v>
      </c>
      <c r="I868" s="519">
        <v>100</v>
      </c>
      <c r="J868" s="117">
        <v>6000</v>
      </c>
      <c r="U868" s="352"/>
    </row>
    <row r="869" spans="1:21" x14ac:dyDescent="0.25">
      <c r="A869" s="517" t="s">
        <v>3074</v>
      </c>
      <c r="B869" s="519">
        <v>1</v>
      </c>
      <c r="C869" s="527">
        <v>29500</v>
      </c>
      <c r="D869" s="527"/>
      <c r="E869" s="527"/>
      <c r="F869" s="527"/>
      <c r="G869" s="527"/>
      <c r="H869" s="519"/>
      <c r="I869" s="519"/>
      <c r="J869" s="117" t="s">
        <v>3075</v>
      </c>
      <c r="U869" s="352"/>
    </row>
    <row r="870" spans="1:21" x14ac:dyDescent="0.25">
      <c r="A870" s="517" t="s">
        <v>2157</v>
      </c>
      <c r="B870" s="519">
        <v>1</v>
      </c>
      <c r="C870" s="527">
        <v>38000</v>
      </c>
      <c r="D870" s="527"/>
      <c r="E870" s="527"/>
      <c r="F870" s="527"/>
      <c r="G870" s="527"/>
      <c r="H870" s="519">
        <v>1</v>
      </c>
      <c r="I870" s="519">
        <v>60</v>
      </c>
      <c r="J870" s="117">
        <v>4000</v>
      </c>
      <c r="U870" s="352"/>
    </row>
    <row r="871" spans="1:21" x14ac:dyDescent="0.25">
      <c r="A871" s="517" t="s">
        <v>1424</v>
      </c>
      <c r="B871" s="519">
        <v>1</v>
      </c>
      <c r="C871" s="527">
        <v>27000</v>
      </c>
      <c r="D871" s="527"/>
      <c r="E871" s="527">
        <v>1</v>
      </c>
      <c r="F871" s="527">
        <v>5000</v>
      </c>
      <c r="G871" s="527">
        <v>70</v>
      </c>
      <c r="H871" s="519" t="s">
        <v>109</v>
      </c>
      <c r="I871" s="519"/>
      <c r="J871" s="117">
        <v>3500</v>
      </c>
      <c r="U871" s="352"/>
    </row>
    <row r="872" spans="1:21" x14ac:dyDescent="0.25">
      <c r="A872" s="517" t="s">
        <v>143</v>
      </c>
      <c r="B872" s="519">
        <v>2</v>
      </c>
      <c r="C872" s="527"/>
      <c r="D872" s="527"/>
      <c r="E872" s="527"/>
      <c r="F872" s="527"/>
      <c r="G872" s="527"/>
      <c r="H872" s="519"/>
      <c r="I872" s="519"/>
      <c r="J872" s="117" t="s">
        <v>2752</v>
      </c>
      <c r="U872" s="352"/>
    </row>
    <row r="873" spans="1:21" x14ac:dyDescent="0.25">
      <c r="A873" s="517" t="s">
        <v>1301</v>
      </c>
      <c r="B873" s="519">
        <v>1</v>
      </c>
      <c r="C873" s="527"/>
      <c r="D873" s="527">
        <v>35000</v>
      </c>
      <c r="E873" s="527"/>
      <c r="F873" s="527"/>
      <c r="G873" s="527"/>
      <c r="H873" s="519"/>
      <c r="I873" s="519"/>
      <c r="J873" s="117" t="s">
        <v>3076</v>
      </c>
      <c r="U873" s="352"/>
    </row>
    <row r="874" spans="1:21" x14ac:dyDescent="0.25">
      <c r="A874" s="517" t="s">
        <v>1093</v>
      </c>
      <c r="B874" s="519">
        <v>1</v>
      </c>
      <c r="C874" s="527">
        <v>14000</v>
      </c>
      <c r="D874" s="527"/>
      <c r="E874" s="527">
        <v>1</v>
      </c>
      <c r="F874" s="527">
        <v>5000</v>
      </c>
      <c r="G874" s="527">
        <v>75</v>
      </c>
      <c r="H874" s="519"/>
      <c r="I874" s="519"/>
      <c r="J874" s="117"/>
      <c r="R874" s="336"/>
      <c r="U874" s="352"/>
    </row>
    <row r="875" spans="1:21" x14ac:dyDescent="0.25">
      <c r="A875" s="517" t="s">
        <v>1621</v>
      </c>
      <c r="B875" s="519">
        <v>1</v>
      </c>
      <c r="C875" s="527"/>
      <c r="D875" s="527">
        <v>28000</v>
      </c>
      <c r="E875" s="527"/>
      <c r="F875" s="527"/>
      <c r="G875" s="527"/>
      <c r="H875" s="519"/>
      <c r="I875" s="519"/>
      <c r="J875" s="117" t="s">
        <v>1157</v>
      </c>
      <c r="U875" s="352"/>
    </row>
    <row r="876" spans="1:21" x14ac:dyDescent="0.25">
      <c r="A876" s="517" t="s">
        <v>1637</v>
      </c>
      <c r="B876" s="519">
        <v>1</v>
      </c>
      <c r="C876" s="527">
        <v>23000</v>
      </c>
      <c r="D876" s="527"/>
      <c r="E876" s="527"/>
      <c r="F876" s="527"/>
      <c r="G876" s="527"/>
      <c r="H876" s="519"/>
      <c r="I876" s="519"/>
      <c r="J876" s="117" t="s">
        <v>3077</v>
      </c>
      <c r="U876" s="352"/>
    </row>
    <row r="877" spans="1:21" x14ac:dyDescent="0.25">
      <c r="A877" s="517"/>
      <c r="B877" s="519"/>
      <c r="C877" s="527"/>
      <c r="D877" s="527"/>
      <c r="E877" s="527"/>
      <c r="F877" s="527"/>
      <c r="G877" s="527"/>
      <c r="H877" s="519"/>
      <c r="I877" s="519"/>
      <c r="J877" s="117"/>
      <c r="U877" s="352"/>
    </row>
    <row r="878" spans="1:21" x14ac:dyDescent="0.25">
      <c r="A878" s="626"/>
      <c r="B878" s="213">
        <f>SUM(B864:B877)</f>
        <v>14</v>
      </c>
      <c r="C878" s="213">
        <f>SUM(C864:C877)</f>
        <v>202300</v>
      </c>
      <c r="D878" s="213">
        <f>SUM(D864:D877)</f>
        <v>73000</v>
      </c>
      <c r="E878" s="213">
        <f>SUM(E864:E877)</f>
        <v>5</v>
      </c>
      <c r="F878" s="213">
        <f>SUM(F864:F877)</f>
        <v>21000</v>
      </c>
      <c r="G878" s="213"/>
      <c r="H878" s="213">
        <f>SUM(H864:H877)</f>
        <v>4</v>
      </c>
      <c r="I878" s="213"/>
      <c r="J878" s="252">
        <f>SUM(J864:J877)</f>
        <v>30500</v>
      </c>
      <c r="U878" s="352"/>
    </row>
    <row r="879" spans="1:21" x14ac:dyDescent="0.25">
      <c r="B879" s="493"/>
      <c r="C879" s="493"/>
      <c r="U879" s="352"/>
    </row>
    <row r="880" spans="1:21" x14ac:dyDescent="0.25">
      <c r="G880" s="635" t="s">
        <v>3088</v>
      </c>
      <c r="H880" s="635"/>
      <c r="I880" s="613"/>
      <c r="U880" s="352"/>
    </row>
    <row r="883" spans="1:21" x14ac:dyDescent="0.25">
      <c r="U883" s="352"/>
    </row>
    <row r="884" spans="1:21" x14ac:dyDescent="0.25">
      <c r="A884" s="2204" t="s">
        <v>3078</v>
      </c>
      <c r="B884" s="2204"/>
      <c r="C884" s="2204"/>
      <c r="D884" s="2204"/>
      <c r="E884" s="2204"/>
      <c r="F884" s="2204"/>
      <c r="G884" s="2204"/>
      <c r="H884" s="2204"/>
      <c r="I884" s="2204"/>
      <c r="J884" s="2204"/>
      <c r="U884" s="352"/>
    </row>
    <row r="885" spans="1:21" x14ac:dyDescent="0.25">
      <c r="A885" s="198" t="s">
        <v>14</v>
      </c>
      <c r="B885" s="198" t="s">
        <v>5</v>
      </c>
      <c r="C885" s="198" t="s">
        <v>10</v>
      </c>
      <c r="D885" s="198" t="s">
        <v>11</v>
      </c>
      <c r="E885" s="198" t="s">
        <v>753</v>
      </c>
      <c r="F885" s="198" t="s">
        <v>27</v>
      </c>
      <c r="G885" s="198" t="s">
        <v>2013</v>
      </c>
      <c r="H885" s="198" t="s">
        <v>2776</v>
      </c>
      <c r="I885" s="198" t="s">
        <v>2777</v>
      </c>
      <c r="J885" s="631" t="s">
        <v>32</v>
      </c>
      <c r="U885" s="352"/>
    </row>
    <row r="886" spans="1:21" x14ac:dyDescent="0.25">
      <c r="A886" s="517" t="s">
        <v>1196</v>
      </c>
      <c r="B886" s="519">
        <v>1</v>
      </c>
      <c r="C886" s="527"/>
      <c r="D886" s="527">
        <v>13000</v>
      </c>
      <c r="E886" s="527">
        <v>1</v>
      </c>
      <c r="F886" s="527">
        <v>4000</v>
      </c>
      <c r="G886" s="527">
        <v>60</v>
      </c>
      <c r="H886" s="198">
        <v>1</v>
      </c>
      <c r="I886" s="198">
        <v>60</v>
      </c>
      <c r="J886" s="117">
        <v>4000</v>
      </c>
      <c r="U886" s="352"/>
    </row>
    <row r="887" spans="1:21" x14ac:dyDescent="0.25">
      <c r="A887" s="517" t="s">
        <v>1292</v>
      </c>
      <c r="B887" s="519">
        <v>1</v>
      </c>
      <c r="C887" s="527">
        <v>20000</v>
      </c>
      <c r="D887" s="527"/>
      <c r="E887" s="527">
        <v>1</v>
      </c>
      <c r="F887" s="527">
        <v>5000</v>
      </c>
      <c r="G887" s="527">
        <v>70</v>
      </c>
      <c r="H887" s="519"/>
      <c r="I887" s="519"/>
      <c r="J887" s="117" t="s">
        <v>1389</v>
      </c>
      <c r="U887" s="352"/>
    </row>
    <row r="888" spans="1:21" x14ac:dyDescent="0.25">
      <c r="A888" s="517" t="s">
        <v>1292</v>
      </c>
      <c r="B888" s="519">
        <v>1</v>
      </c>
      <c r="C888" s="527"/>
      <c r="D888" s="527">
        <v>24000</v>
      </c>
      <c r="E888" s="527"/>
      <c r="F888" s="527"/>
      <c r="G888" s="527"/>
      <c r="H888" s="519"/>
      <c r="I888" s="519"/>
      <c r="J888" s="117" t="s">
        <v>3079</v>
      </c>
      <c r="U888" s="352"/>
    </row>
    <row r="889" spans="1:21" x14ac:dyDescent="0.25">
      <c r="A889" s="517" t="s">
        <v>1923</v>
      </c>
      <c r="B889" s="519">
        <v>1</v>
      </c>
      <c r="C889" s="527"/>
      <c r="D889" s="527"/>
      <c r="E889" s="527"/>
      <c r="F889" s="527"/>
      <c r="G889" s="527"/>
      <c r="H889" s="519"/>
      <c r="I889" s="519"/>
      <c r="J889" s="117" t="s">
        <v>3080</v>
      </c>
      <c r="U889" s="352"/>
    </row>
    <row r="890" spans="1:21" x14ac:dyDescent="0.25">
      <c r="A890" s="517" t="s">
        <v>1432</v>
      </c>
      <c r="B890" s="519">
        <v>1</v>
      </c>
      <c r="C890" s="527">
        <v>25000</v>
      </c>
      <c r="D890" s="527"/>
      <c r="E890" s="527"/>
      <c r="F890" s="527"/>
      <c r="G890" s="527"/>
      <c r="H890" s="519">
        <v>1</v>
      </c>
      <c r="I890" s="519">
        <v>70</v>
      </c>
      <c r="J890" s="117">
        <v>5000</v>
      </c>
      <c r="U890" s="352"/>
    </row>
    <row r="891" spans="1:21" x14ac:dyDescent="0.25">
      <c r="A891" s="517" t="s">
        <v>1615</v>
      </c>
      <c r="B891" s="519">
        <v>1</v>
      </c>
      <c r="C891" s="527">
        <v>5000</v>
      </c>
      <c r="D891" s="527"/>
      <c r="E891" s="527">
        <v>3</v>
      </c>
      <c r="F891" s="527">
        <v>15000</v>
      </c>
      <c r="G891" s="527" t="s">
        <v>3081</v>
      </c>
      <c r="H891" s="519">
        <v>1</v>
      </c>
      <c r="I891" s="519">
        <v>30</v>
      </c>
      <c r="J891" s="117">
        <v>2500</v>
      </c>
      <c r="U891" s="352"/>
    </row>
    <row r="892" spans="1:21" x14ac:dyDescent="0.25">
      <c r="A892" s="517" t="s">
        <v>1974</v>
      </c>
      <c r="B892" s="519">
        <v>1</v>
      </c>
      <c r="C892" s="527">
        <v>15500</v>
      </c>
      <c r="D892" s="527"/>
      <c r="E892" s="527">
        <v>1</v>
      </c>
      <c r="F892" s="527">
        <v>5000</v>
      </c>
      <c r="G892" s="527">
        <v>70</v>
      </c>
      <c r="H892" s="519">
        <v>1</v>
      </c>
      <c r="I892" s="519">
        <v>60</v>
      </c>
      <c r="J892" s="117">
        <v>4000</v>
      </c>
      <c r="U892" s="352"/>
    </row>
    <row r="893" spans="1:21" x14ac:dyDescent="0.25">
      <c r="A893" s="517" t="s">
        <v>143</v>
      </c>
      <c r="B893" s="519">
        <v>2</v>
      </c>
      <c r="C893" s="527"/>
      <c r="D893" s="527"/>
      <c r="E893" s="527"/>
      <c r="F893" s="527"/>
      <c r="G893" s="527"/>
      <c r="H893" s="519"/>
      <c r="I893" s="519"/>
      <c r="J893" s="117" t="s">
        <v>2215</v>
      </c>
      <c r="U893" s="352"/>
    </row>
    <row r="894" spans="1:21" x14ac:dyDescent="0.25">
      <c r="A894" s="517" t="s">
        <v>3082</v>
      </c>
      <c r="B894" s="519">
        <v>1</v>
      </c>
      <c r="C894" s="527"/>
      <c r="D894" s="527">
        <v>28000</v>
      </c>
      <c r="E894" s="527">
        <v>1</v>
      </c>
      <c r="F894" s="527">
        <v>4000</v>
      </c>
      <c r="G894" s="527">
        <v>60</v>
      </c>
      <c r="H894" s="519"/>
      <c r="I894" s="519"/>
      <c r="J894" s="117" t="s">
        <v>3083</v>
      </c>
      <c r="U894" s="352"/>
    </row>
    <row r="895" spans="1:21" x14ac:dyDescent="0.25">
      <c r="A895" s="517" t="s">
        <v>1626</v>
      </c>
      <c r="B895" s="519">
        <v>1</v>
      </c>
      <c r="C895" s="527">
        <v>13000</v>
      </c>
      <c r="D895" s="527"/>
      <c r="E895" s="527">
        <v>1</v>
      </c>
      <c r="F895" s="527">
        <v>5000</v>
      </c>
      <c r="G895" s="527">
        <v>70</v>
      </c>
      <c r="H895" s="519">
        <v>1</v>
      </c>
      <c r="I895" s="519">
        <v>100</v>
      </c>
      <c r="J895" s="117">
        <v>6000</v>
      </c>
      <c r="U895" s="352"/>
    </row>
    <row r="896" spans="1:21" x14ac:dyDescent="0.25">
      <c r="A896" s="517" t="s">
        <v>3084</v>
      </c>
      <c r="B896" s="519">
        <v>1</v>
      </c>
      <c r="C896" s="527"/>
      <c r="D896" s="527">
        <v>30000</v>
      </c>
      <c r="E896" s="527">
        <v>1</v>
      </c>
      <c r="F896" s="527">
        <v>4000</v>
      </c>
      <c r="G896" s="527">
        <v>60</v>
      </c>
      <c r="H896" s="519"/>
      <c r="I896" s="519"/>
      <c r="J896" s="117" t="s">
        <v>1157</v>
      </c>
      <c r="U896" s="352"/>
    </row>
    <row r="897" spans="1:21" x14ac:dyDescent="0.25">
      <c r="A897" s="517" t="s">
        <v>2534</v>
      </c>
      <c r="B897" s="519">
        <v>1</v>
      </c>
      <c r="C897" s="527"/>
      <c r="D897" s="527">
        <v>28000</v>
      </c>
      <c r="E897" s="527"/>
      <c r="F897" s="527"/>
      <c r="G897" s="527"/>
      <c r="H897" s="519"/>
      <c r="I897" s="519"/>
      <c r="J897" s="117" t="s">
        <v>1157</v>
      </c>
      <c r="U897" s="352"/>
    </row>
    <row r="898" spans="1:21" x14ac:dyDescent="0.25">
      <c r="A898" s="517" t="s">
        <v>1297</v>
      </c>
      <c r="B898" s="519">
        <v>1</v>
      </c>
      <c r="C898" s="527">
        <v>10000</v>
      </c>
      <c r="D898" s="527"/>
      <c r="E898" s="527">
        <v>1</v>
      </c>
      <c r="F898" s="527">
        <v>4000</v>
      </c>
      <c r="G898" s="527">
        <v>60</v>
      </c>
      <c r="H898" s="519" t="s">
        <v>109</v>
      </c>
      <c r="I898" s="519"/>
      <c r="J898" s="117">
        <v>2100</v>
      </c>
      <c r="U898" s="352"/>
    </row>
    <row r="899" spans="1:21" x14ac:dyDescent="0.25">
      <c r="A899" s="517" t="s">
        <v>2020</v>
      </c>
      <c r="B899" s="519">
        <v>1</v>
      </c>
      <c r="C899" s="527">
        <v>16000</v>
      </c>
      <c r="D899" s="527"/>
      <c r="E899" s="527"/>
      <c r="F899" s="527"/>
      <c r="G899" s="527"/>
      <c r="H899" s="519">
        <v>1</v>
      </c>
      <c r="I899" s="519">
        <v>60</v>
      </c>
      <c r="J899" s="117">
        <v>4000</v>
      </c>
      <c r="U899" s="352"/>
    </row>
    <row r="900" spans="1:21" x14ac:dyDescent="0.25">
      <c r="A900" s="517" t="s">
        <v>2157</v>
      </c>
      <c r="B900" s="519">
        <v>1</v>
      </c>
      <c r="C900" s="527">
        <v>32000</v>
      </c>
      <c r="D900" s="527"/>
      <c r="E900" s="527">
        <v>1</v>
      </c>
      <c r="F900" s="527">
        <v>6000</v>
      </c>
      <c r="G900" s="527">
        <v>100</v>
      </c>
      <c r="H900" s="519"/>
      <c r="I900" s="519"/>
      <c r="J900" s="117"/>
      <c r="U900" s="352"/>
    </row>
    <row r="901" spans="1:21" x14ac:dyDescent="0.25">
      <c r="A901" s="517" t="s">
        <v>1343</v>
      </c>
      <c r="B901" s="519">
        <v>1</v>
      </c>
      <c r="C901" s="527">
        <v>4000</v>
      </c>
      <c r="D901" s="527">
        <v>16000</v>
      </c>
      <c r="E901" s="527"/>
      <c r="F901" s="527"/>
      <c r="G901" s="527"/>
      <c r="H901" s="519"/>
      <c r="I901" s="519"/>
      <c r="J901" s="117" t="s">
        <v>767</v>
      </c>
      <c r="U901" s="352"/>
    </row>
    <row r="902" spans="1:21" x14ac:dyDescent="0.25">
      <c r="A902" s="517" t="s">
        <v>1432</v>
      </c>
      <c r="B902" s="519">
        <v>1</v>
      </c>
      <c r="C902" s="527">
        <v>9000</v>
      </c>
      <c r="D902" s="527"/>
      <c r="E902" s="527">
        <v>3</v>
      </c>
      <c r="F902" s="527">
        <v>16000</v>
      </c>
      <c r="G902" s="527" t="s">
        <v>3085</v>
      </c>
      <c r="H902" s="519"/>
      <c r="I902" s="519"/>
      <c r="J902" s="117"/>
      <c r="U902" s="352"/>
    </row>
    <row r="903" spans="1:21" x14ac:dyDescent="0.25">
      <c r="A903" s="517" t="s">
        <v>2020</v>
      </c>
      <c r="B903" s="519">
        <v>1</v>
      </c>
      <c r="C903" s="527">
        <v>2000</v>
      </c>
      <c r="D903" s="527"/>
      <c r="E903" s="527">
        <v>2</v>
      </c>
      <c r="F903" s="527">
        <v>14000</v>
      </c>
      <c r="G903" s="527">
        <v>2.5</v>
      </c>
      <c r="H903" s="519"/>
      <c r="I903" s="519"/>
      <c r="J903" s="117" t="s">
        <v>1389</v>
      </c>
      <c r="U903" s="352"/>
    </row>
    <row r="904" spans="1:21" x14ac:dyDescent="0.25">
      <c r="A904" s="517" t="s">
        <v>1292</v>
      </c>
      <c r="B904" s="519">
        <v>1</v>
      </c>
      <c r="C904" s="527">
        <v>25000</v>
      </c>
      <c r="D904" s="527"/>
      <c r="E904" s="527"/>
      <c r="F904" s="527"/>
      <c r="G904" s="533"/>
      <c r="H904" s="519"/>
      <c r="I904" s="519"/>
      <c r="J904" s="117" t="s">
        <v>1389</v>
      </c>
      <c r="U904" s="352"/>
    </row>
    <row r="905" spans="1:21" x14ac:dyDescent="0.25">
      <c r="A905" s="517" t="s">
        <v>3087</v>
      </c>
      <c r="B905" s="519">
        <v>1</v>
      </c>
      <c r="C905" s="527">
        <v>24500</v>
      </c>
      <c r="D905" s="527"/>
      <c r="E905" s="527">
        <v>1</v>
      </c>
      <c r="F905" s="527">
        <v>4000</v>
      </c>
      <c r="G905" s="533">
        <v>60</v>
      </c>
      <c r="H905" s="519"/>
      <c r="I905" s="519"/>
      <c r="J905" s="117"/>
      <c r="U905" s="352"/>
    </row>
    <row r="906" spans="1:21" x14ac:dyDescent="0.25">
      <c r="A906" s="517" t="s">
        <v>1424</v>
      </c>
      <c r="B906" s="519">
        <v>1</v>
      </c>
      <c r="C906" s="527">
        <v>27000</v>
      </c>
      <c r="D906" s="527"/>
      <c r="E906" s="527">
        <v>1</v>
      </c>
      <c r="F906" s="527">
        <v>5000</v>
      </c>
      <c r="G906" s="527">
        <v>70</v>
      </c>
      <c r="H906" s="519"/>
      <c r="I906" s="519"/>
      <c r="J906" s="117"/>
      <c r="U906" s="352"/>
    </row>
    <row r="907" spans="1:21" x14ac:dyDescent="0.25">
      <c r="A907" s="517" t="s">
        <v>2160</v>
      </c>
      <c r="B907" s="519">
        <v>1</v>
      </c>
      <c r="C907" s="527">
        <v>21000</v>
      </c>
      <c r="D907" s="527"/>
      <c r="E907" s="527">
        <v>2</v>
      </c>
      <c r="F907" s="527">
        <v>9000</v>
      </c>
      <c r="G907" s="527">
        <v>0.8571428571428571</v>
      </c>
      <c r="H907" s="519"/>
      <c r="I907" s="519"/>
      <c r="J907" s="117"/>
      <c r="U907" s="352"/>
    </row>
    <row r="908" spans="1:21" x14ac:dyDescent="0.25">
      <c r="A908" s="626"/>
      <c r="B908" s="213">
        <f>SUM(B886:B907)</f>
        <v>23</v>
      </c>
      <c r="C908" s="213">
        <f>SUM(C886:C907)</f>
        <v>249000</v>
      </c>
      <c r="D908" s="213">
        <f>SUM(D886:D907)</f>
        <v>139000</v>
      </c>
      <c r="E908" s="213">
        <f>SUM(E886:E907)</f>
        <v>20</v>
      </c>
      <c r="F908" s="213">
        <f>SUM(F886:F907)</f>
        <v>100000</v>
      </c>
      <c r="G908" s="213"/>
      <c r="H908" s="213">
        <f>SUM(H886:H907)</f>
        <v>6</v>
      </c>
      <c r="I908" s="213"/>
      <c r="J908" s="252">
        <f>SUM(J886:J907)</f>
        <v>27600</v>
      </c>
      <c r="U908" s="352"/>
    </row>
    <row r="909" spans="1:21" x14ac:dyDescent="0.25">
      <c r="B909" s="493"/>
      <c r="C909" s="493"/>
      <c r="U909" s="352"/>
    </row>
    <row r="910" spans="1:21" x14ac:dyDescent="0.25">
      <c r="G910" s="635" t="s">
        <v>3088</v>
      </c>
      <c r="H910" s="635"/>
      <c r="I910" s="613"/>
      <c r="U910" s="352"/>
    </row>
    <row r="911" spans="1:21" x14ac:dyDescent="0.25">
      <c r="U911" s="352"/>
    </row>
    <row r="912" spans="1:21" x14ac:dyDescent="0.25">
      <c r="U912" s="352"/>
    </row>
    <row r="913" spans="1:21" x14ac:dyDescent="0.25">
      <c r="U913" s="352"/>
    </row>
    <row r="914" spans="1:21" x14ac:dyDescent="0.25">
      <c r="A914" s="2204" t="s">
        <v>3089</v>
      </c>
      <c r="B914" s="2204"/>
      <c r="C914" s="2204"/>
      <c r="D914" s="2204"/>
      <c r="E914" s="2204"/>
      <c r="F914" s="2204"/>
      <c r="G914" s="2204"/>
      <c r="H914" s="2204"/>
      <c r="I914" s="2204"/>
      <c r="J914" s="2204"/>
    </row>
    <row r="915" spans="1:21" x14ac:dyDescent="0.25">
      <c r="A915" s="198" t="s">
        <v>14</v>
      </c>
      <c r="B915" s="198" t="s">
        <v>5</v>
      </c>
      <c r="C915" s="198" t="s">
        <v>10</v>
      </c>
      <c r="D915" s="198" t="s">
        <v>11</v>
      </c>
      <c r="E915" s="198" t="s">
        <v>753</v>
      </c>
      <c r="F915" s="198" t="s">
        <v>27</v>
      </c>
      <c r="G915" s="198" t="s">
        <v>2013</v>
      </c>
      <c r="H915" s="198" t="s">
        <v>2776</v>
      </c>
      <c r="I915" s="198" t="s">
        <v>2777</v>
      </c>
      <c r="J915" s="631" t="s">
        <v>32</v>
      </c>
    </row>
    <row r="916" spans="1:21" ht="14.25" customHeight="1" x14ac:dyDescent="0.25">
      <c r="A916" s="517" t="s">
        <v>800</v>
      </c>
      <c r="B916" s="519">
        <v>1</v>
      </c>
      <c r="C916" s="527">
        <v>12000</v>
      </c>
      <c r="D916" s="527"/>
      <c r="E916" s="527">
        <v>1</v>
      </c>
      <c r="F916" s="527">
        <v>4000</v>
      </c>
      <c r="G916" s="527">
        <v>60</v>
      </c>
      <c r="H916" s="198"/>
      <c r="I916" s="198"/>
      <c r="J916" s="117"/>
    </row>
    <row r="917" spans="1:21" x14ac:dyDescent="0.25">
      <c r="A917" s="517" t="s">
        <v>2594</v>
      </c>
      <c r="B917" s="519">
        <v>1</v>
      </c>
      <c r="C917" s="527"/>
      <c r="D917" s="527"/>
      <c r="E917" s="527"/>
      <c r="F917" s="527"/>
      <c r="G917" s="527"/>
      <c r="H917" s="519"/>
      <c r="I917" s="519"/>
      <c r="J917" s="117" t="s">
        <v>3090</v>
      </c>
    </row>
    <row r="918" spans="1:21" x14ac:dyDescent="0.25">
      <c r="A918" s="517" t="s">
        <v>304</v>
      </c>
      <c r="B918" s="519">
        <v>1</v>
      </c>
      <c r="C918" s="527">
        <v>16000</v>
      </c>
      <c r="D918" s="527"/>
      <c r="E918" s="527">
        <v>1</v>
      </c>
      <c r="F918" s="527">
        <v>4000</v>
      </c>
      <c r="G918" s="527">
        <v>60</v>
      </c>
      <c r="H918" s="519">
        <v>1</v>
      </c>
      <c r="I918" s="519">
        <v>90</v>
      </c>
      <c r="J918" s="117">
        <v>6000</v>
      </c>
    </row>
    <row r="919" spans="1:21" x14ac:dyDescent="0.25">
      <c r="A919" s="517" t="s">
        <v>1952</v>
      </c>
      <c r="B919" s="519">
        <v>1</v>
      </c>
      <c r="C919" s="527">
        <v>19000</v>
      </c>
      <c r="D919" s="527"/>
      <c r="E919" s="527">
        <v>1</v>
      </c>
      <c r="F919" s="527">
        <v>6000</v>
      </c>
      <c r="G919" s="527">
        <v>100</v>
      </c>
      <c r="H919" s="519">
        <v>1</v>
      </c>
      <c r="I919" s="519">
        <v>75</v>
      </c>
      <c r="J919" s="117">
        <v>5000</v>
      </c>
    </row>
    <row r="920" spans="1:21" x14ac:dyDescent="0.25">
      <c r="A920" s="517" t="s">
        <v>3091</v>
      </c>
      <c r="B920" s="519">
        <v>1</v>
      </c>
      <c r="C920" s="527">
        <v>7000</v>
      </c>
      <c r="D920" s="527"/>
      <c r="E920" s="527">
        <v>2</v>
      </c>
      <c r="F920" s="527">
        <v>8000</v>
      </c>
      <c r="G920" s="527">
        <v>60</v>
      </c>
      <c r="H920" s="519">
        <v>1</v>
      </c>
      <c r="I920" s="519">
        <v>100</v>
      </c>
      <c r="J920" s="117">
        <v>6000</v>
      </c>
    </row>
    <row r="921" spans="1:21" x14ac:dyDescent="0.25">
      <c r="A921" s="517" t="s">
        <v>2598</v>
      </c>
      <c r="B921" s="519">
        <v>1</v>
      </c>
      <c r="C921" s="527">
        <v>25000</v>
      </c>
      <c r="D921" s="527"/>
      <c r="E921" s="527">
        <v>1</v>
      </c>
      <c r="F921" s="527">
        <v>5000</v>
      </c>
      <c r="G921" s="527">
        <v>70</v>
      </c>
      <c r="H921" s="519"/>
      <c r="I921" s="519" t="s">
        <v>109</v>
      </c>
      <c r="J921" s="117">
        <v>2100</v>
      </c>
    </row>
    <row r="922" spans="1:21" x14ac:dyDescent="0.25">
      <c r="A922" s="517" t="s">
        <v>2594</v>
      </c>
      <c r="B922" s="519">
        <v>1</v>
      </c>
      <c r="C922" s="527">
        <v>16000</v>
      </c>
      <c r="D922" s="527"/>
      <c r="E922" s="527"/>
      <c r="F922" s="527"/>
      <c r="G922" s="527"/>
      <c r="H922" s="519"/>
      <c r="I922" s="519"/>
      <c r="J922" s="117"/>
    </row>
    <row r="923" spans="1:21" x14ac:dyDescent="0.25">
      <c r="A923" s="517" t="s">
        <v>163</v>
      </c>
      <c r="B923" s="519">
        <v>1</v>
      </c>
      <c r="C923" s="527">
        <v>24000</v>
      </c>
      <c r="D923" s="527"/>
      <c r="E923" s="527"/>
      <c r="F923" s="527"/>
      <c r="G923" s="527"/>
      <c r="H923" s="519"/>
      <c r="I923" s="519"/>
      <c r="J923" s="117"/>
    </row>
    <row r="924" spans="1:21" x14ac:dyDescent="0.25">
      <c r="A924" s="517" t="s">
        <v>1995</v>
      </c>
      <c r="B924" s="519">
        <v>1</v>
      </c>
      <c r="C924" s="527">
        <v>13000</v>
      </c>
      <c r="D924" s="527"/>
      <c r="E924" s="527">
        <v>1</v>
      </c>
      <c r="F924" s="527">
        <v>4000</v>
      </c>
      <c r="G924" s="527">
        <v>60</v>
      </c>
      <c r="H924" s="519"/>
      <c r="I924" s="519"/>
      <c r="J924" s="117"/>
    </row>
    <row r="925" spans="1:21" x14ac:dyDescent="0.25">
      <c r="A925" s="517" t="s">
        <v>3092</v>
      </c>
      <c r="B925" s="519">
        <v>1</v>
      </c>
      <c r="C925" s="527"/>
      <c r="D925" s="527">
        <v>20000</v>
      </c>
      <c r="E925" s="527"/>
      <c r="F925" s="527"/>
      <c r="G925" s="527"/>
      <c r="H925" s="519"/>
      <c r="I925" s="519"/>
      <c r="J925" s="117" t="s">
        <v>767</v>
      </c>
    </row>
    <row r="926" spans="1:21" x14ac:dyDescent="0.25">
      <c r="A926" s="517" t="s">
        <v>1541</v>
      </c>
      <c r="B926" s="519">
        <v>2</v>
      </c>
      <c r="C926" s="527">
        <v>116000</v>
      </c>
      <c r="D926" s="527"/>
      <c r="E926" s="527"/>
      <c r="F926" s="527"/>
      <c r="G926" s="527"/>
      <c r="H926" s="519"/>
      <c r="I926" s="519"/>
      <c r="J926" s="117"/>
    </row>
    <row r="927" spans="1:21" x14ac:dyDescent="0.25">
      <c r="A927" s="517" t="s">
        <v>2788</v>
      </c>
      <c r="B927" s="519">
        <v>1</v>
      </c>
      <c r="C927" s="527"/>
      <c r="D927" s="527">
        <v>20000</v>
      </c>
      <c r="E927" s="527"/>
      <c r="F927" s="527"/>
      <c r="G927" s="527"/>
      <c r="H927" s="519"/>
      <c r="I927" s="519"/>
      <c r="J927" s="117" t="s">
        <v>1822</v>
      </c>
    </row>
    <row r="928" spans="1:21" x14ac:dyDescent="0.25">
      <c r="A928" s="517" t="s">
        <v>3093</v>
      </c>
      <c r="B928" s="519">
        <v>1</v>
      </c>
      <c r="C928" s="527">
        <v>33000</v>
      </c>
      <c r="D928" s="527"/>
      <c r="E928" s="527">
        <v>1</v>
      </c>
      <c r="F928" s="527">
        <v>5000</v>
      </c>
      <c r="G928" s="527">
        <v>70</v>
      </c>
      <c r="H928" s="519"/>
      <c r="I928" s="519"/>
      <c r="J928" s="117"/>
    </row>
    <row r="929" spans="1:10" x14ac:dyDescent="0.25">
      <c r="A929" s="517" t="s">
        <v>1871</v>
      </c>
      <c r="B929" s="519">
        <v>1</v>
      </c>
      <c r="C929" s="527"/>
      <c r="D929" s="527">
        <v>30000</v>
      </c>
      <c r="E929" s="527">
        <v>1</v>
      </c>
      <c r="F929" s="527">
        <v>5000</v>
      </c>
      <c r="G929" s="527">
        <v>70</v>
      </c>
      <c r="H929" s="519"/>
      <c r="I929" s="519"/>
      <c r="J929" s="117" t="s">
        <v>1822</v>
      </c>
    </row>
    <row r="930" spans="1:10" x14ac:dyDescent="0.25">
      <c r="A930" s="517" t="s">
        <v>304</v>
      </c>
      <c r="B930" s="519">
        <v>1</v>
      </c>
      <c r="C930" s="527"/>
      <c r="D930" s="527">
        <v>16000</v>
      </c>
      <c r="E930" s="527">
        <v>1</v>
      </c>
      <c r="F930" s="527">
        <v>4000</v>
      </c>
      <c r="G930" s="527">
        <v>60</v>
      </c>
      <c r="H930" s="519"/>
      <c r="I930" s="519"/>
      <c r="J930" s="117" t="s">
        <v>767</v>
      </c>
    </row>
    <row r="931" spans="1:10" x14ac:dyDescent="0.25">
      <c r="A931" s="517" t="s">
        <v>3094</v>
      </c>
      <c r="B931" s="519">
        <v>1</v>
      </c>
      <c r="C931" s="527"/>
      <c r="D931" s="527">
        <v>36000</v>
      </c>
      <c r="E931" s="527"/>
      <c r="F931" s="527"/>
      <c r="G931" s="527"/>
      <c r="H931" s="519"/>
      <c r="I931" s="519"/>
      <c r="J931" s="117" t="s">
        <v>1822</v>
      </c>
    </row>
    <row r="932" spans="1:10" x14ac:dyDescent="0.25">
      <c r="A932" s="517" t="s">
        <v>3092</v>
      </c>
      <c r="B932" s="519">
        <v>1</v>
      </c>
      <c r="C932" s="527">
        <v>15000</v>
      </c>
      <c r="D932" s="527"/>
      <c r="E932" s="527">
        <v>1</v>
      </c>
      <c r="F932" s="527">
        <v>5000</v>
      </c>
      <c r="G932" s="527">
        <v>70</v>
      </c>
      <c r="H932" s="519"/>
      <c r="I932" s="519"/>
      <c r="J932" s="117"/>
    </row>
    <row r="933" spans="1:10" x14ac:dyDescent="0.25">
      <c r="A933" s="517" t="s">
        <v>177</v>
      </c>
      <c r="B933" s="519">
        <v>1</v>
      </c>
      <c r="C933" s="527">
        <v>19000</v>
      </c>
      <c r="D933" s="527"/>
      <c r="E933" s="527">
        <v>1</v>
      </c>
      <c r="F933" s="527">
        <v>5000</v>
      </c>
      <c r="G933" s="527">
        <v>75</v>
      </c>
      <c r="H933" s="519"/>
      <c r="I933" s="519"/>
      <c r="J933" s="117"/>
    </row>
    <row r="934" spans="1:10" x14ac:dyDescent="0.25">
      <c r="A934" s="517" t="s">
        <v>2788</v>
      </c>
      <c r="B934" s="519">
        <v>1</v>
      </c>
      <c r="C934" s="527"/>
      <c r="D934" s="527">
        <v>20000</v>
      </c>
      <c r="E934" s="527"/>
      <c r="F934" s="527"/>
      <c r="G934" s="533"/>
      <c r="H934" s="519"/>
      <c r="I934" s="519"/>
      <c r="J934" s="117" t="s">
        <v>1822</v>
      </c>
    </row>
    <row r="935" spans="1:10" x14ac:dyDescent="0.25">
      <c r="A935" s="517" t="s">
        <v>2836</v>
      </c>
      <c r="B935" s="519">
        <v>1</v>
      </c>
      <c r="C935" s="527">
        <v>22500</v>
      </c>
      <c r="D935" s="527"/>
      <c r="E935" s="527">
        <v>1</v>
      </c>
      <c r="F935" s="527">
        <v>4000</v>
      </c>
      <c r="G935" s="533">
        <v>60</v>
      </c>
      <c r="H935" s="519"/>
      <c r="I935" s="519"/>
      <c r="J935" s="117"/>
    </row>
    <row r="936" spans="1:10" x14ac:dyDescent="0.25">
      <c r="A936" s="517"/>
      <c r="B936" s="519"/>
      <c r="C936" s="527"/>
      <c r="D936" s="527"/>
      <c r="E936" s="527"/>
      <c r="F936" s="527"/>
      <c r="G936" s="527"/>
      <c r="H936" s="519"/>
      <c r="I936" s="519"/>
      <c r="J936" s="117"/>
    </row>
    <row r="937" spans="1:10" x14ac:dyDescent="0.25">
      <c r="A937" s="517"/>
      <c r="B937" s="519"/>
      <c r="C937" s="527"/>
      <c r="D937" s="527"/>
      <c r="E937" s="527"/>
      <c r="F937" s="527"/>
      <c r="G937" s="527"/>
      <c r="H937" s="519"/>
      <c r="I937" s="519"/>
      <c r="J937" s="117"/>
    </row>
    <row r="938" spans="1:10" x14ac:dyDescent="0.25">
      <c r="A938" s="626"/>
      <c r="B938" s="213">
        <f>SUM(B916:B937)</f>
        <v>21</v>
      </c>
      <c r="C938" s="213">
        <f>SUM(C916:C937)</f>
        <v>337500</v>
      </c>
      <c r="D938" s="213">
        <f>SUM(D916:D937)</f>
        <v>142000</v>
      </c>
      <c r="E938" s="213">
        <f>SUM(E916:E937)</f>
        <v>13</v>
      </c>
      <c r="F938" s="213">
        <f>SUM(F916:F937)</f>
        <v>59000</v>
      </c>
      <c r="G938" s="213"/>
      <c r="H938" s="213">
        <f>SUM(H916:H937)</f>
        <v>3</v>
      </c>
      <c r="I938" s="213"/>
      <c r="J938" s="252">
        <f>SUM(J916:J937)</f>
        <v>19100</v>
      </c>
    </row>
    <row r="939" spans="1:10" x14ac:dyDescent="0.25">
      <c r="B939" s="493"/>
      <c r="C939" s="493"/>
    </row>
    <row r="940" spans="1:10" x14ac:dyDescent="0.25">
      <c r="G940" s="636" t="s">
        <v>3088</v>
      </c>
      <c r="H940" s="636"/>
      <c r="I940" s="613"/>
    </row>
    <row r="944" spans="1:10" x14ac:dyDescent="0.25">
      <c r="A944" s="2204" t="s">
        <v>3095</v>
      </c>
      <c r="B944" s="2204"/>
      <c r="C944" s="2204"/>
      <c r="D944" s="2204"/>
      <c r="E944" s="2204"/>
      <c r="F944" s="2204"/>
      <c r="G944" s="2204"/>
      <c r="H944" s="2204"/>
      <c r="I944" s="2204"/>
      <c r="J944" s="2204"/>
    </row>
    <row r="945" spans="1:10" x14ac:dyDescent="0.25">
      <c r="A945" s="198" t="s">
        <v>14</v>
      </c>
      <c r="B945" s="198" t="s">
        <v>5</v>
      </c>
      <c r="C945" s="198" t="s">
        <v>10</v>
      </c>
      <c r="D945" s="198" t="s">
        <v>11</v>
      </c>
      <c r="E945" s="198" t="s">
        <v>753</v>
      </c>
      <c r="F945" s="198" t="s">
        <v>27</v>
      </c>
      <c r="G945" s="198" t="s">
        <v>2013</v>
      </c>
      <c r="H945" s="198" t="s">
        <v>2776</v>
      </c>
      <c r="I945" s="198" t="s">
        <v>2777</v>
      </c>
      <c r="J945" s="631" t="s">
        <v>32</v>
      </c>
    </row>
    <row r="946" spans="1:10" x14ac:dyDescent="0.25">
      <c r="A946" s="517" t="s">
        <v>2457</v>
      </c>
      <c r="B946" s="519">
        <v>1</v>
      </c>
      <c r="C946" s="527"/>
      <c r="D946" s="527">
        <v>28600</v>
      </c>
      <c r="E946" s="527">
        <v>1</v>
      </c>
      <c r="F946" s="527">
        <v>5000</v>
      </c>
      <c r="G946" s="527">
        <v>70</v>
      </c>
      <c r="H946" s="198"/>
      <c r="I946" s="198"/>
      <c r="J946" s="117" t="s">
        <v>3112</v>
      </c>
    </row>
    <row r="947" spans="1:10" x14ac:dyDescent="0.25">
      <c r="A947" s="517" t="s">
        <v>629</v>
      </c>
      <c r="B947" s="519">
        <v>1</v>
      </c>
      <c r="C947" s="527">
        <v>28500</v>
      </c>
      <c r="D947" s="527"/>
      <c r="E947" s="527">
        <v>1</v>
      </c>
      <c r="F947" s="527">
        <v>5500</v>
      </c>
      <c r="G947" s="527">
        <v>100</v>
      </c>
      <c r="H947" s="519"/>
      <c r="I947" s="519"/>
      <c r="J947" s="117"/>
    </row>
    <row r="948" spans="1:10" x14ac:dyDescent="0.25">
      <c r="A948" s="517" t="s">
        <v>3044</v>
      </c>
      <c r="B948" s="519">
        <v>1</v>
      </c>
      <c r="C948" s="527"/>
      <c r="D948" s="527"/>
      <c r="E948" s="527"/>
      <c r="F948" s="527"/>
      <c r="G948" s="527"/>
      <c r="H948" s="519"/>
      <c r="I948" s="519"/>
      <c r="J948" s="117" t="s">
        <v>3096</v>
      </c>
    </row>
    <row r="949" spans="1:10" x14ac:dyDescent="0.25">
      <c r="A949" s="517" t="s">
        <v>2598</v>
      </c>
      <c r="B949" s="519">
        <v>1</v>
      </c>
      <c r="C949" s="527"/>
      <c r="D949" s="527">
        <v>30000</v>
      </c>
      <c r="E949" s="527"/>
      <c r="F949" s="527"/>
      <c r="G949" s="527"/>
      <c r="H949" s="519"/>
      <c r="I949" s="519"/>
      <c r="J949" s="117" t="s">
        <v>1822</v>
      </c>
    </row>
    <row r="950" spans="1:10" x14ac:dyDescent="0.25">
      <c r="A950" s="517" t="s">
        <v>2811</v>
      </c>
      <c r="B950" s="519">
        <v>1</v>
      </c>
      <c r="C950" s="527">
        <v>15000</v>
      </c>
      <c r="D950" s="527"/>
      <c r="E950" s="527">
        <v>2</v>
      </c>
      <c r="F950" s="527">
        <v>9000</v>
      </c>
      <c r="G950" s="527" t="s">
        <v>3097</v>
      </c>
      <c r="H950" s="519">
        <v>1</v>
      </c>
      <c r="I950" s="519">
        <v>60</v>
      </c>
      <c r="J950" s="117">
        <v>4000</v>
      </c>
    </row>
    <row r="951" spans="1:10" x14ac:dyDescent="0.25">
      <c r="A951" s="517" t="s">
        <v>1989</v>
      </c>
      <c r="B951" s="519">
        <v>1</v>
      </c>
      <c r="C951" s="527">
        <v>39000</v>
      </c>
      <c r="D951" s="527"/>
      <c r="E951" s="527">
        <v>1</v>
      </c>
      <c r="F951" s="527">
        <v>5000</v>
      </c>
      <c r="G951" s="527">
        <v>70</v>
      </c>
      <c r="H951" s="519">
        <v>1</v>
      </c>
      <c r="I951" s="519">
        <v>60</v>
      </c>
      <c r="J951" s="117">
        <v>4000</v>
      </c>
    </row>
    <row r="952" spans="1:10" x14ac:dyDescent="0.25">
      <c r="A952" s="517" t="s">
        <v>517</v>
      </c>
      <c r="B952" s="519">
        <v>1</v>
      </c>
      <c r="C952" s="527">
        <v>10000</v>
      </c>
      <c r="D952" s="527"/>
      <c r="E952" s="527">
        <v>1</v>
      </c>
      <c r="F952" s="527">
        <v>5000</v>
      </c>
      <c r="G952" s="527">
        <v>70</v>
      </c>
      <c r="H952" s="519">
        <v>1</v>
      </c>
      <c r="I952" s="519">
        <v>60</v>
      </c>
      <c r="J952" s="117">
        <v>4000</v>
      </c>
    </row>
    <row r="953" spans="1:10" x14ac:dyDescent="0.25">
      <c r="A953" s="517" t="s">
        <v>641</v>
      </c>
      <c r="B953" s="519">
        <v>1</v>
      </c>
      <c r="C953" s="527">
        <v>14000</v>
      </c>
      <c r="D953" s="527"/>
      <c r="E953" s="527"/>
      <c r="F953" s="527"/>
      <c r="G953" s="527"/>
      <c r="H953" s="519">
        <v>1</v>
      </c>
      <c r="I953" s="519">
        <v>60</v>
      </c>
      <c r="J953" s="117">
        <v>4000</v>
      </c>
    </row>
    <row r="954" spans="1:10" x14ac:dyDescent="0.25">
      <c r="A954" s="517" t="s">
        <v>3098</v>
      </c>
      <c r="B954" s="519">
        <v>1</v>
      </c>
      <c r="C954" s="527">
        <v>14000</v>
      </c>
      <c r="D954" s="527"/>
      <c r="E954" s="527">
        <v>1</v>
      </c>
      <c r="F954" s="527">
        <v>5000</v>
      </c>
      <c r="G954" s="527">
        <v>70</v>
      </c>
      <c r="H954" s="519"/>
      <c r="I954" s="519" t="s">
        <v>109</v>
      </c>
      <c r="J954" s="117">
        <v>4200</v>
      </c>
    </row>
    <row r="955" spans="1:10" x14ac:dyDescent="0.25">
      <c r="A955" s="517" t="s">
        <v>2836</v>
      </c>
      <c r="B955" s="519">
        <v>1</v>
      </c>
      <c r="C955" s="527">
        <v>20000</v>
      </c>
      <c r="D955" s="527"/>
      <c r="E955" s="527"/>
      <c r="F955" s="527"/>
      <c r="G955" s="527"/>
      <c r="H955" s="519"/>
      <c r="I955" s="519"/>
      <c r="J955" s="117" t="s">
        <v>3099</v>
      </c>
    </row>
    <row r="956" spans="1:10" x14ac:dyDescent="0.25">
      <c r="A956" s="517" t="s">
        <v>2598</v>
      </c>
      <c r="B956" s="519">
        <v>1</v>
      </c>
      <c r="C956" s="527">
        <v>20000</v>
      </c>
      <c r="D956" s="527"/>
      <c r="E956" s="527"/>
      <c r="F956" s="527"/>
      <c r="G956" s="527"/>
      <c r="H956" s="519"/>
      <c r="I956" s="519"/>
      <c r="J956" s="117" t="s">
        <v>3099</v>
      </c>
    </row>
    <row r="957" spans="1:10" x14ac:dyDescent="0.25">
      <c r="A957" s="517" t="s">
        <v>3100</v>
      </c>
      <c r="B957" s="519">
        <v>1</v>
      </c>
      <c r="C957" s="527">
        <v>49000</v>
      </c>
      <c r="D957" s="527"/>
      <c r="E957" s="527">
        <v>1</v>
      </c>
      <c r="F957" s="527">
        <v>6000</v>
      </c>
      <c r="G957" s="527">
        <v>100</v>
      </c>
      <c r="H957" s="519"/>
      <c r="I957" s="519"/>
      <c r="J957" s="117"/>
    </row>
    <row r="958" spans="1:10" x14ac:dyDescent="0.25">
      <c r="A958" s="517" t="s">
        <v>2941</v>
      </c>
      <c r="B958" s="519">
        <v>2</v>
      </c>
      <c r="C958" s="527">
        <v>45000</v>
      </c>
      <c r="D958" s="527"/>
      <c r="E958" s="527">
        <v>1</v>
      </c>
      <c r="F958" s="527">
        <v>6000</v>
      </c>
      <c r="G958" s="527">
        <v>100</v>
      </c>
      <c r="H958" s="519"/>
      <c r="I958" s="519"/>
      <c r="J958" s="117"/>
    </row>
    <row r="959" spans="1:10" x14ac:dyDescent="0.25">
      <c r="A959" s="517" t="s">
        <v>3101</v>
      </c>
      <c r="B959" s="519">
        <v>1</v>
      </c>
      <c r="C959" s="527">
        <v>30500</v>
      </c>
      <c r="D959" s="527"/>
      <c r="E959" s="527"/>
      <c r="F959" s="527"/>
      <c r="G959" s="527"/>
      <c r="H959" s="519"/>
      <c r="I959" s="519"/>
      <c r="J959" s="117" t="s">
        <v>3102</v>
      </c>
    </row>
    <row r="960" spans="1:10" x14ac:dyDescent="0.25">
      <c r="A960" s="517" t="s">
        <v>141</v>
      </c>
      <c r="B960" s="519">
        <v>1</v>
      </c>
      <c r="C960" s="527">
        <v>21000</v>
      </c>
      <c r="D960" s="527"/>
      <c r="E960" s="527"/>
      <c r="F960" s="527"/>
      <c r="G960" s="527"/>
      <c r="H960" s="519"/>
      <c r="I960" s="519"/>
      <c r="J960" s="117"/>
    </row>
    <row r="961" spans="1:10" x14ac:dyDescent="0.25">
      <c r="A961" s="517" t="s">
        <v>688</v>
      </c>
      <c r="B961" s="519">
        <v>1</v>
      </c>
      <c r="C961" s="527">
        <v>14000</v>
      </c>
      <c r="D961" s="527"/>
      <c r="E961" s="527">
        <v>1</v>
      </c>
      <c r="F961" s="527">
        <v>5000</v>
      </c>
      <c r="G961" s="527">
        <v>70</v>
      </c>
      <c r="H961" s="519"/>
      <c r="I961" s="519"/>
      <c r="J961" s="117"/>
    </row>
    <row r="962" spans="1:10" x14ac:dyDescent="0.25">
      <c r="A962" s="517" t="s">
        <v>3051</v>
      </c>
      <c r="B962" s="519">
        <v>1</v>
      </c>
      <c r="C962" s="527">
        <v>2000</v>
      </c>
      <c r="D962" s="527"/>
      <c r="E962" s="527">
        <v>1</v>
      </c>
      <c r="F962" s="527">
        <v>3000</v>
      </c>
      <c r="G962" s="527">
        <v>50</v>
      </c>
      <c r="H962" s="519"/>
      <c r="I962" s="519"/>
      <c r="J962" s="117" t="s">
        <v>3103</v>
      </c>
    </row>
    <row r="963" spans="1:10" x14ac:dyDescent="0.25">
      <c r="A963" s="517" t="s">
        <v>1832</v>
      </c>
      <c r="B963" s="519">
        <v>1</v>
      </c>
      <c r="C963" s="527">
        <v>32000</v>
      </c>
      <c r="D963" s="527"/>
      <c r="E963" s="527"/>
      <c r="F963" s="527"/>
      <c r="G963" s="527"/>
      <c r="H963" s="519"/>
      <c r="I963" s="519"/>
      <c r="J963" s="117"/>
    </row>
    <row r="964" spans="1:10" x14ac:dyDescent="0.25">
      <c r="A964" s="517" t="s">
        <v>3104</v>
      </c>
      <c r="B964" s="519">
        <v>2</v>
      </c>
      <c r="C964" s="527">
        <v>114000</v>
      </c>
      <c r="D964" s="527"/>
      <c r="E964" s="527"/>
      <c r="F964" s="527"/>
      <c r="G964" s="533"/>
      <c r="H964" s="519"/>
      <c r="I964" s="519"/>
      <c r="J964" s="117"/>
    </row>
    <row r="965" spans="1:10" x14ac:dyDescent="0.25">
      <c r="A965" s="517" t="s">
        <v>544</v>
      </c>
      <c r="B965" s="519">
        <v>1</v>
      </c>
      <c r="C965" s="527">
        <v>12000</v>
      </c>
      <c r="D965" s="527"/>
      <c r="E965" s="527">
        <v>1</v>
      </c>
      <c r="F965" s="527">
        <v>4000</v>
      </c>
      <c r="G965" s="527">
        <v>60</v>
      </c>
      <c r="H965" s="519"/>
      <c r="I965" s="519"/>
      <c r="J965" s="117"/>
    </row>
    <row r="966" spans="1:10" x14ac:dyDescent="0.25">
      <c r="A966" s="517" t="s">
        <v>537</v>
      </c>
      <c r="B966" s="519">
        <v>1</v>
      </c>
      <c r="C966" s="527">
        <v>18000</v>
      </c>
      <c r="D966" s="527"/>
      <c r="E966" s="527"/>
      <c r="F966" s="527"/>
      <c r="G966" s="527"/>
      <c r="H966" s="519"/>
      <c r="I966" s="519"/>
      <c r="J966" s="117"/>
    </row>
    <row r="967" spans="1:10" x14ac:dyDescent="0.25">
      <c r="A967" s="517" t="s">
        <v>385</v>
      </c>
      <c r="B967" s="519">
        <v>1</v>
      </c>
      <c r="C967" s="527">
        <v>20000</v>
      </c>
      <c r="D967" s="527"/>
      <c r="E967" s="527">
        <v>1</v>
      </c>
      <c r="F967" s="527">
        <v>5000</v>
      </c>
      <c r="G967" s="527">
        <v>70</v>
      </c>
      <c r="H967" s="519"/>
      <c r="I967" s="519"/>
      <c r="J967" s="117"/>
    </row>
    <row r="968" spans="1:10" x14ac:dyDescent="0.25">
      <c r="A968" s="622" t="s">
        <v>3105</v>
      </c>
      <c r="B968" s="519">
        <v>1</v>
      </c>
      <c r="C968" s="629">
        <v>14000</v>
      </c>
      <c r="D968" s="629"/>
      <c r="E968" s="629">
        <v>1</v>
      </c>
      <c r="F968" s="629">
        <v>5000</v>
      </c>
      <c r="G968" s="527">
        <v>70</v>
      </c>
      <c r="H968" s="519"/>
      <c r="I968" s="519"/>
      <c r="J968" s="117"/>
    </row>
    <row r="969" spans="1:10" x14ac:dyDescent="0.25">
      <c r="A969" s="622" t="s">
        <v>544</v>
      </c>
      <c r="B969" s="519">
        <v>1</v>
      </c>
      <c r="C969" s="629">
        <v>12000</v>
      </c>
      <c r="D969" s="629"/>
      <c r="E969" s="629">
        <v>1</v>
      </c>
      <c r="F969" s="629">
        <v>4000</v>
      </c>
      <c r="G969" s="527">
        <v>60</v>
      </c>
      <c r="H969" s="519"/>
      <c r="I969" s="519"/>
      <c r="J969" s="117"/>
    </row>
    <row r="970" spans="1:10" x14ac:dyDescent="0.25">
      <c r="A970" s="622" t="s">
        <v>544</v>
      </c>
      <c r="B970" s="519">
        <v>1</v>
      </c>
      <c r="C970" s="629">
        <v>12000</v>
      </c>
      <c r="D970" s="629"/>
      <c r="E970" s="629">
        <v>1</v>
      </c>
      <c r="F970" s="629">
        <v>4000</v>
      </c>
      <c r="G970" s="527">
        <v>60</v>
      </c>
      <c r="H970" s="519"/>
      <c r="I970" s="519"/>
      <c r="J970" s="117" t="s">
        <v>3106</v>
      </c>
    </row>
    <row r="971" spans="1:10" x14ac:dyDescent="0.25">
      <c r="A971" s="622" t="s">
        <v>143</v>
      </c>
      <c r="B971" s="519">
        <v>4</v>
      </c>
      <c r="C971" s="629"/>
      <c r="D971" s="629">
        <v>320000</v>
      </c>
      <c r="E971" s="629"/>
      <c r="F971" s="629"/>
      <c r="G971" s="527"/>
      <c r="H971" s="519"/>
      <c r="I971" s="519"/>
      <c r="J971" s="117" t="s">
        <v>3107</v>
      </c>
    </row>
    <row r="972" spans="1:10" x14ac:dyDescent="0.25">
      <c r="A972" s="622" t="s">
        <v>3108</v>
      </c>
      <c r="B972" s="519">
        <v>1</v>
      </c>
      <c r="C972" s="629">
        <v>14000</v>
      </c>
      <c r="D972" s="629"/>
      <c r="E972" s="629">
        <v>1</v>
      </c>
      <c r="F972" s="629">
        <v>5000</v>
      </c>
      <c r="G972" s="527">
        <v>70</v>
      </c>
      <c r="H972" s="519"/>
      <c r="I972" s="519"/>
      <c r="J972" s="117"/>
    </row>
    <row r="973" spans="1:10" x14ac:dyDescent="0.25">
      <c r="A973" s="622" t="s">
        <v>544</v>
      </c>
      <c r="B973" s="603">
        <v>1</v>
      </c>
      <c r="C973" s="629">
        <v>8000</v>
      </c>
      <c r="D973" s="629"/>
      <c r="E973" s="630">
        <v>2</v>
      </c>
      <c r="F973" s="629">
        <v>8000</v>
      </c>
      <c r="G973" s="527" t="s">
        <v>3109</v>
      </c>
      <c r="H973" s="519"/>
      <c r="I973" s="519"/>
      <c r="J973" s="117"/>
    </row>
    <row r="974" spans="1:10" x14ac:dyDescent="0.25">
      <c r="A974" s="622" t="s">
        <v>504</v>
      </c>
      <c r="B974" s="603">
        <v>1</v>
      </c>
      <c r="C974" s="629"/>
      <c r="D974" s="629">
        <v>14000</v>
      </c>
      <c r="E974" s="630"/>
      <c r="F974" s="629"/>
      <c r="G974" s="527"/>
      <c r="H974" s="519"/>
      <c r="I974" s="519"/>
      <c r="J974" s="117" t="s">
        <v>3110</v>
      </c>
    </row>
    <row r="975" spans="1:10" x14ac:dyDescent="0.25">
      <c r="A975" s="622" t="s">
        <v>1950</v>
      </c>
      <c r="B975" s="603">
        <v>1</v>
      </c>
      <c r="C975" s="629">
        <v>20000</v>
      </c>
      <c r="D975" s="629"/>
      <c r="E975" s="630"/>
      <c r="F975" s="629"/>
      <c r="G975" s="527"/>
      <c r="H975" s="519"/>
      <c r="I975" s="519"/>
      <c r="J975" s="117"/>
    </row>
    <row r="976" spans="1:10" x14ac:dyDescent="0.25">
      <c r="A976" s="517" t="s">
        <v>3111</v>
      </c>
      <c r="B976" s="603">
        <v>1</v>
      </c>
      <c r="C976" s="629">
        <v>39000</v>
      </c>
      <c r="D976" s="629"/>
      <c r="E976" s="630">
        <v>1</v>
      </c>
      <c r="F976" s="629">
        <v>6000</v>
      </c>
      <c r="G976" s="527">
        <v>100</v>
      </c>
      <c r="H976" s="519"/>
      <c r="I976" s="519"/>
      <c r="J976" s="117"/>
    </row>
    <row r="977" spans="1:10" x14ac:dyDescent="0.25">
      <c r="A977" s="622" t="s">
        <v>1382</v>
      </c>
      <c r="B977" s="603">
        <v>1</v>
      </c>
      <c r="C977" s="629"/>
      <c r="D977" s="629">
        <v>75000</v>
      </c>
      <c r="E977" s="630">
        <v>1</v>
      </c>
      <c r="F977" s="629">
        <v>15000</v>
      </c>
      <c r="G977" s="527">
        <v>220</v>
      </c>
      <c r="H977" s="519"/>
      <c r="I977" s="519"/>
      <c r="J977" s="117"/>
    </row>
    <row r="978" spans="1:10" x14ac:dyDescent="0.25">
      <c r="A978" s="622" t="s">
        <v>1382</v>
      </c>
      <c r="B978" s="519">
        <v>1</v>
      </c>
      <c r="C978" s="629">
        <v>40000</v>
      </c>
      <c r="D978" s="629">
        <v>35000</v>
      </c>
      <c r="E978" s="629">
        <v>1</v>
      </c>
      <c r="F978" s="629">
        <v>15000</v>
      </c>
      <c r="G978" s="527">
        <v>220</v>
      </c>
      <c r="H978" s="519"/>
      <c r="I978" s="519"/>
      <c r="J978" s="117"/>
    </row>
    <row r="979" spans="1:10" x14ac:dyDescent="0.25">
      <c r="A979" s="626" t="s">
        <v>2936</v>
      </c>
      <c r="B979" s="527">
        <v>1</v>
      </c>
      <c r="C979" s="527">
        <v>20000</v>
      </c>
      <c r="D979" s="527"/>
      <c r="E979" s="527">
        <v>1</v>
      </c>
      <c r="F979" s="527">
        <v>6000</v>
      </c>
      <c r="G979" s="527">
        <v>90</v>
      </c>
      <c r="H979" s="213"/>
      <c r="I979" s="213"/>
      <c r="J979" s="252" t="s">
        <v>1389</v>
      </c>
    </row>
    <row r="980" spans="1:10" x14ac:dyDescent="0.25">
      <c r="A980" s="626" t="s">
        <v>504</v>
      </c>
      <c r="B980" s="527">
        <v>1</v>
      </c>
      <c r="C980" s="527">
        <v>10000</v>
      </c>
      <c r="D980" s="527"/>
      <c r="E980" s="527">
        <v>1</v>
      </c>
      <c r="F980" s="527">
        <v>4000</v>
      </c>
      <c r="G980" s="527">
        <v>60</v>
      </c>
      <c r="H980" s="213"/>
      <c r="I980" s="213"/>
      <c r="J980" s="252"/>
    </row>
    <row r="981" spans="1:10" x14ac:dyDescent="0.25">
      <c r="A981" s="622"/>
      <c r="B981" s="603"/>
      <c r="C981" s="629"/>
      <c r="D981" s="629"/>
      <c r="E981" s="630"/>
      <c r="F981" s="629"/>
      <c r="G981" s="527"/>
      <c r="H981" s="519"/>
      <c r="I981" s="519"/>
      <c r="J981" s="117"/>
    </row>
    <row r="982" spans="1:10" x14ac:dyDescent="0.25">
      <c r="A982" s="622"/>
      <c r="B982" s="519"/>
      <c r="C982" s="629"/>
      <c r="D982" s="629"/>
      <c r="E982" s="629"/>
      <c r="F982" s="629"/>
      <c r="G982" s="527"/>
      <c r="H982" s="519"/>
      <c r="I982" s="519"/>
      <c r="J982" s="117"/>
    </row>
    <row r="983" spans="1:10" x14ac:dyDescent="0.25">
      <c r="A983" s="626"/>
      <c r="B983" s="213"/>
      <c r="C983" s="213"/>
      <c r="D983" s="213"/>
      <c r="E983" s="213"/>
      <c r="F983" s="213"/>
      <c r="G983" s="213"/>
      <c r="H983" s="213"/>
      <c r="I983" s="213"/>
      <c r="J983" s="252"/>
    </row>
    <row r="984" spans="1:10" x14ac:dyDescent="0.25">
      <c r="A984" s="626"/>
      <c r="B984" s="213">
        <f>SUM(B946:B983)</f>
        <v>40</v>
      </c>
      <c r="C984" s="213">
        <f>SUM(C946:C983)</f>
        <v>707000</v>
      </c>
      <c r="D984" s="213">
        <f>SUM(D946:D983)</f>
        <v>502600</v>
      </c>
      <c r="E984" s="213">
        <f>SUM(E946:E983)</f>
        <v>24</v>
      </c>
      <c r="F984" s="213">
        <f>SUM(F946:F983)</f>
        <v>135500</v>
      </c>
      <c r="G984" s="213"/>
      <c r="H984" s="213">
        <f>SUM(H950:H983)</f>
        <v>4</v>
      </c>
      <c r="I984" s="213"/>
      <c r="J984" s="252">
        <f>SUM(J950:J983)</f>
        <v>20200</v>
      </c>
    </row>
    <row r="985" spans="1:10" x14ac:dyDescent="0.25">
      <c r="B985" s="493"/>
      <c r="C985" s="493"/>
    </row>
    <row r="986" spans="1:10" x14ac:dyDescent="0.25">
      <c r="G986" s="637" t="s">
        <v>3113</v>
      </c>
      <c r="H986" s="637"/>
      <c r="I986" s="613"/>
    </row>
    <row r="989" spans="1:10" x14ac:dyDescent="0.25">
      <c r="A989" s="2204" t="s">
        <v>3114</v>
      </c>
      <c r="B989" s="2204"/>
      <c r="C989" s="2204"/>
      <c r="D989" s="2204"/>
      <c r="E989" s="2204"/>
      <c r="F989" s="2204"/>
      <c r="G989" s="2204"/>
      <c r="H989" s="2204"/>
      <c r="I989" s="2204"/>
      <c r="J989" s="2204"/>
    </row>
    <row r="990" spans="1:10" x14ac:dyDescent="0.25">
      <c r="A990" s="198" t="s">
        <v>14</v>
      </c>
      <c r="B990" s="198" t="s">
        <v>5</v>
      </c>
      <c r="C990" s="198" t="s">
        <v>10</v>
      </c>
      <c r="D990" s="198" t="s">
        <v>11</v>
      </c>
      <c r="E990" s="198" t="s">
        <v>753</v>
      </c>
      <c r="F990" s="198" t="s">
        <v>27</v>
      </c>
      <c r="G990" s="198" t="s">
        <v>2013</v>
      </c>
      <c r="H990" s="198" t="s">
        <v>2776</v>
      </c>
      <c r="I990" s="198" t="s">
        <v>2777</v>
      </c>
      <c r="J990" s="631" t="s">
        <v>32</v>
      </c>
    </row>
    <row r="991" spans="1:10" x14ac:dyDescent="0.25">
      <c r="A991" s="517" t="s">
        <v>252</v>
      </c>
      <c r="B991" s="519">
        <v>1</v>
      </c>
      <c r="C991" s="527">
        <v>17000</v>
      </c>
      <c r="D991" s="527"/>
      <c r="E991" s="527">
        <v>1</v>
      </c>
      <c r="F991" s="527">
        <v>4000</v>
      </c>
      <c r="G991" s="527">
        <v>60</v>
      </c>
      <c r="H991" s="198">
        <v>1</v>
      </c>
      <c r="I991" s="198">
        <v>60</v>
      </c>
      <c r="J991" s="117">
        <v>4000</v>
      </c>
    </row>
    <row r="992" spans="1:10" x14ac:dyDescent="0.25">
      <c r="A992" s="517" t="s">
        <v>2909</v>
      </c>
      <c r="B992" s="519">
        <v>1</v>
      </c>
      <c r="C992" s="527">
        <v>10000</v>
      </c>
      <c r="D992" s="527"/>
      <c r="E992" s="527">
        <v>1</v>
      </c>
      <c r="F992" s="527">
        <v>4000</v>
      </c>
      <c r="G992" s="527">
        <v>60</v>
      </c>
      <c r="H992" s="519">
        <v>1</v>
      </c>
      <c r="I992" s="519">
        <v>60</v>
      </c>
      <c r="J992" s="117">
        <v>3500</v>
      </c>
    </row>
    <row r="993" spans="1:10" x14ac:dyDescent="0.25">
      <c r="A993" s="517" t="s">
        <v>475</v>
      </c>
      <c r="B993" s="519">
        <v>1</v>
      </c>
      <c r="C993" s="527">
        <v>8000</v>
      </c>
      <c r="D993" s="527"/>
      <c r="E993" s="527">
        <v>3</v>
      </c>
      <c r="F993" s="527">
        <v>17000</v>
      </c>
      <c r="G993" s="639" t="s">
        <v>3115</v>
      </c>
      <c r="H993" s="519">
        <v>1</v>
      </c>
      <c r="I993" s="519">
        <v>70</v>
      </c>
      <c r="J993" s="117">
        <v>4500</v>
      </c>
    </row>
    <row r="994" spans="1:10" x14ac:dyDescent="0.25">
      <c r="A994" s="517" t="s">
        <v>2914</v>
      </c>
      <c r="B994" s="519">
        <v>1</v>
      </c>
      <c r="C994" s="640">
        <v>20000</v>
      </c>
      <c r="D994" s="527"/>
      <c r="E994" s="527">
        <v>1</v>
      </c>
      <c r="F994" s="527">
        <v>3500</v>
      </c>
      <c r="G994" s="527">
        <v>60</v>
      </c>
      <c r="H994" s="519"/>
      <c r="I994" s="519"/>
      <c r="J994" s="117" t="s">
        <v>3122</v>
      </c>
    </row>
    <row r="995" spans="1:10" x14ac:dyDescent="0.25">
      <c r="A995" s="517" t="s">
        <v>2856</v>
      </c>
      <c r="B995" s="519">
        <v>1</v>
      </c>
      <c r="C995" s="527">
        <v>26000</v>
      </c>
      <c r="D995" s="527"/>
      <c r="E995" s="527">
        <v>1</v>
      </c>
      <c r="F995" s="527">
        <v>4000</v>
      </c>
      <c r="G995" s="527">
        <v>60</v>
      </c>
      <c r="H995" s="519">
        <v>1</v>
      </c>
      <c r="I995" s="519">
        <v>90</v>
      </c>
      <c r="J995" s="117">
        <v>5500</v>
      </c>
    </row>
    <row r="996" spans="1:10" x14ac:dyDescent="0.25">
      <c r="A996" s="517" t="s">
        <v>3019</v>
      </c>
      <c r="B996" s="519">
        <v>1</v>
      </c>
      <c r="C996" s="527">
        <v>22000</v>
      </c>
      <c r="D996" s="527"/>
      <c r="E996" s="527">
        <v>1</v>
      </c>
      <c r="F996" s="527">
        <v>4500</v>
      </c>
      <c r="G996" s="527">
        <v>74</v>
      </c>
      <c r="H996" s="519"/>
      <c r="I996" s="519"/>
      <c r="J996" s="117" t="s">
        <v>3116</v>
      </c>
    </row>
    <row r="997" spans="1:10" x14ac:dyDescent="0.25">
      <c r="A997" s="517" t="s">
        <v>2469</v>
      </c>
      <c r="B997" s="519">
        <v>1</v>
      </c>
      <c r="C997" s="527">
        <v>29500</v>
      </c>
      <c r="D997" s="527"/>
      <c r="E997" s="527">
        <v>1</v>
      </c>
      <c r="F997" s="527">
        <v>5500</v>
      </c>
      <c r="G997" s="527">
        <v>100</v>
      </c>
      <c r="H997" s="519"/>
      <c r="I997" s="519" t="s">
        <v>109</v>
      </c>
      <c r="J997" s="117">
        <v>6300</v>
      </c>
    </row>
    <row r="998" spans="1:10" x14ac:dyDescent="0.25">
      <c r="A998" s="517" t="s">
        <v>2923</v>
      </c>
      <c r="B998" s="519">
        <v>1</v>
      </c>
      <c r="C998" s="527">
        <v>8000</v>
      </c>
      <c r="D998" s="527"/>
      <c r="E998" s="527">
        <v>2</v>
      </c>
      <c r="F998" s="527">
        <v>7000</v>
      </c>
      <c r="G998" s="639" t="s">
        <v>1764</v>
      </c>
      <c r="H998" s="519"/>
      <c r="I998" s="519" t="s">
        <v>3123</v>
      </c>
      <c r="J998" s="117">
        <v>1000</v>
      </c>
    </row>
    <row r="999" spans="1:10" x14ac:dyDescent="0.25">
      <c r="A999" s="517" t="s">
        <v>2909</v>
      </c>
      <c r="B999" s="519">
        <v>1</v>
      </c>
      <c r="C999" s="527">
        <v>10500</v>
      </c>
      <c r="D999" s="527"/>
      <c r="E999" s="527">
        <v>1</v>
      </c>
      <c r="F999" s="527">
        <v>3500</v>
      </c>
      <c r="G999" s="527">
        <v>60</v>
      </c>
      <c r="H999" s="519"/>
      <c r="I999" s="519"/>
      <c r="J999" s="117"/>
    </row>
    <row r="1000" spans="1:10" x14ac:dyDescent="0.25">
      <c r="A1000" s="517" t="s">
        <v>609</v>
      </c>
      <c r="B1000" s="519">
        <v>1</v>
      </c>
      <c r="C1000" s="527">
        <v>16000</v>
      </c>
      <c r="D1000" s="527"/>
      <c r="E1000" s="527">
        <v>1</v>
      </c>
      <c r="F1000" s="527">
        <v>4000</v>
      </c>
      <c r="G1000" s="527">
        <v>60</v>
      </c>
      <c r="H1000" s="519"/>
      <c r="I1000" s="519"/>
      <c r="J1000" s="117"/>
    </row>
    <row r="1001" spans="1:10" x14ac:dyDescent="0.25">
      <c r="A1001" s="517" t="s">
        <v>234</v>
      </c>
      <c r="B1001" s="519">
        <v>1</v>
      </c>
      <c r="C1001" s="527"/>
      <c r="D1001" s="527"/>
      <c r="E1001" s="527"/>
      <c r="F1001" s="527"/>
      <c r="G1001" s="527"/>
      <c r="H1001" s="519"/>
      <c r="I1001" s="519"/>
      <c r="J1001" s="117" t="s">
        <v>3117</v>
      </c>
    </row>
    <row r="1002" spans="1:10" x14ac:dyDescent="0.25">
      <c r="A1002" s="517" t="s">
        <v>2856</v>
      </c>
      <c r="B1002" s="519">
        <v>1</v>
      </c>
      <c r="C1002" s="527"/>
      <c r="D1002" s="527">
        <v>30000</v>
      </c>
      <c r="E1002" s="527"/>
      <c r="F1002" s="527"/>
      <c r="G1002" s="527"/>
      <c r="H1002" s="519"/>
      <c r="I1002" s="519"/>
      <c r="J1002" s="117" t="s">
        <v>3118</v>
      </c>
    </row>
    <row r="1003" spans="1:10" x14ac:dyDescent="0.25">
      <c r="A1003" s="517" t="s">
        <v>656</v>
      </c>
      <c r="B1003" s="519">
        <v>1</v>
      </c>
      <c r="C1003" s="527"/>
      <c r="D1003" s="527">
        <v>19000</v>
      </c>
      <c r="E1003" s="527"/>
      <c r="F1003" s="527"/>
      <c r="G1003" s="527"/>
      <c r="H1003" s="519"/>
      <c r="I1003" s="519"/>
      <c r="J1003" s="117" t="s">
        <v>767</v>
      </c>
    </row>
    <row r="1004" spans="1:10" x14ac:dyDescent="0.25">
      <c r="A1004" s="517" t="s">
        <v>3119</v>
      </c>
      <c r="B1004" s="519">
        <v>1</v>
      </c>
      <c r="C1004" s="527">
        <v>5500</v>
      </c>
      <c r="D1004" s="527"/>
      <c r="E1004" s="527">
        <v>1</v>
      </c>
      <c r="F1004" s="527">
        <v>4500</v>
      </c>
      <c r="G1004" s="527">
        <v>70</v>
      </c>
      <c r="H1004" s="519"/>
      <c r="I1004" s="519"/>
      <c r="J1004" s="117"/>
    </row>
    <row r="1005" spans="1:10" x14ac:dyDescent="0.25">
      <c r="A1005" s="517" t="s">
        <v>654</v>
      </c>
      <c r="B1005" s="519">
        <v>1</v>
      </c>
      <c r="C1005" s="527">
        <v>35500</v>
      </c>
      <c r="D1005" s="527"/>
      <c r="E1005" s="527">
        <v>1</v>
      </c>
      <c r="F1005" s="527">
        <v>4500</v>
      </c>
      <c r="G1005" s="527">
        <v>70</v>
      </c>
      <c r="H1005" s="519"/>
      <c r="I1005" s="519"/>
      <c r="J1005" s="117"/>
    </row>
    <row r="1006" spans="1:10" x14ac:dyDescent="0.25">
      <c r="A1006" s="517" t="s">
        <v>2856</v>
      </c>
      <c r="B1006" s="519">
        <v>1</v>
      </c>
      <c r="C1006" s="527"/>
      <c r="D1006" s="527">
        <v>30000</v>
      </c>
      <c r="E1006" s="527"/>
      <c r="F1006" s="527"/>
      <c r="G1006" s="527"/>
      <c r="H1006" s="519"/>
      <c r="I1006" s="519"/>
      <c r="J1006" s="117" t="s">
        <v>3120</v>
      </c>
    </row>
    <row r="1007" spans="1:10" x14ac:dyDescent="0.25">
      <c r="A1007" s="517" t="s">
        <v>657</v>
      </c>
      <c r="B1007" s="519">
        <v>1</v>
      </c>
      <c r="C1007" s="527">
        <v>31500</v>
      </c>
      <c r="D1007" s="527"/>
      <c r="E1007" s="527">
        <v>1</v>
      </c>
      <c r="F1007" s="527">
        <v>4500</v>
      </c>
      <c r="G1007" s="527">
        <v>70</v>
      </c>
      <c r="H1007" s="519"/>
      <c r="I1007" s="519"/>
      <c r="J1007" s="117"/>
    </row>
    <row r="1008" spans="1:10" x14ac:dyDescent="0.25">
      <c r="A1008" s="517" t="s">
        <v>91</v>
      </c>
      <c r="B1008" s="519">
        <v>1</v>
      </c>
      <c r="C1008" s="527">
        <v>15500</v>
      </c>
      <c r="D1008" s="527"/>
      <c r="E1008" s="527">
        <v>1</v>
      </c>
      <c r="F1008" s="527">
        <v>4500</v>
      </c>
      <c r="G1008" s="533">
        <v>70</v>
      </c>
      <c r="H1008" s="519"/>
      <c r="I1008" s="519"/>
      <c r="J1008" s="117"/>
    </row>
    <row r="1009" spans="1:10" x14ac:dyDescent="0.25">
      <c r="A1009" s="517" t="s">
        <v>2904</v>
      </c>
      <c r="B1009" s="519">
        <v>1</v>
      </c>
      <c r="C1009" s="527">
        <v>20000</v>
      </c>
      <c r="D1009" s="527"/>
      <c r="E1009" s="527"/>
      <c r="F1009" s="527"/>
      <c r="G1009" s="527"/>
      <c r="H1009" s="519"/>
      <c r="I1009" s="519"/>
      <c r="J1009" s="117"/>
    </row>
    <row r="1010" spans="1:10" x14ac:dyDescent="0.25">
      <c r="A1010" s="517" t="s">
        <v>609</v>
      </c>
      <c r="B1010" s="519">
        <v>1</v>
      </c>
      <c r="C1010" s="527">
        <v>15500</v>
      </c>
      <c r="D1010" s="527"/>
      <c r="E1010" s="527">
        <v>1</v>
      </c>
      <c r="F1010" s="527">
        <v>4500</v>
      </c>
      <c r="G1010" s="527">
        <v>70</v>
      </c>
      <c r="H1010" s="519"/>
      <c r="I1010" s="519"/>
      <c r="J1010" s="117"/>
    </row>
    <row r="1011" spans="1:10" x14ac:dyDescent="0.25">
      <c r="A1011" s="517" t="s">
        <v>2909</v>
      </c>
      <c r="B1011" s="519">
        <v>1</v>
      </c>
      <c r="C1011" s="527">
        <v>10000</v>
      </c>
      <c r="D1011" s="527"/>
      <c r="E1011" s="527">
        <v>1</v>
      </c>
      <c r="F1011" s="527">
        <v>4000</v>
      </c>
      <c r="G1011" s="527">
        <v>60</v>
      </c>
      <c r="H1011" s="519"/>
      <c r="I1011" s="519"/>
      <c r="J1011" s="117"/>
    </row>
    <row r="1012" spans="1:10" x14ac:dyDescent="0.25">
      <c r="A1012" s="517" t="s">
        <v>2856</v>
      </c>
      <c r="B1012" s="519">
        <v>1</v>
      </c>
      <c r="C1012" s="629">
        <v>25000</v>
      </c>
      <c r="D1012" s="629"/>
      <c r="E1012" s="629">
        <v>1</v>
      </c>
      <c r="F1012" s="629">
        <v>5000</v>
      </c>
      <c r="G1012" s="527">
        <v>70</v>
      </c>
      <c r="H1012" s="519"/>
      <c r="I1012" s="519"/>
      <c r="J1012" s="117"/>
    </row>
    <row r="1013" spans="1:10" x14ac:dyDescent="0.25">
      <c r="A1013" s="622" t="s">
        <v>244</v>
      </c>
      <c r="B1013" s="519">
        <v>1</v>
      </c>
      <c r="C1013" s="629">
        <v>15000</v>
      </c>
      <c r="D1013" s="629"/>
      <c r="E1013" s="629">
        <v>1</v>
      </c>
      <c r="F1013" s="629">
        <v>5000</v>
      </c>
      <c r="G1013" s="527">
        <v>70</v>
      </c>
      <c r="H1013" s="519"/>
      <c r="I1013" s="519"/>
      <c r="J1013" s="117"/>
    </row>
    <row r="1014" spans="1:10" x14ac:dyDescent="0.25">
      <c r="A1014" s="622" t="s">
        <v>3121</v>
      </c>
      <c r="B1014" s="519">
        <v>1</v>
      </c>
      <c r="C1014" s="629">
        <v>6500</v>
      </c>
      <c r="D1014" s="629"/>
      <c r="E1014" s="629"/>
      <c r="F1014" s="629"/>
      <c r="G1014" s="527"/>
      <c r="H1014" s="519"/>
      <c r="I1014" s="519"/>
      <c r="J1014" s="117"/>
    </row>
    <row r="1015" spans="1:10" x14ac:dyDescent="0.25">
      <c r="A1015" s="622" t="s">
        <v>2622</v>
      </c>
      <c r="B1015" s="519">
        <v>1</v>
      </c>
      <c r="C1015" s="629">
        <v>32500</v>
      </c>
      <c r="D1015" s="629"/>
      <c r="E1015" s="629">
        <v>1</v>
      </c>
      <c r="F1015" s="629">
        <v>5500</v>
      </c>
      <c r="G1015" s="527">
        <v>100</v>
      </c>
      <c r="H1015" s="519"/>
      <c r="I1015" s="519"/>
      <c r="J1015" s="117"/>
    </row>
    <row r="1016" spans="1:10" x14ac:dyDescent="0.25">
      <c r="A1016" s="622" t="s">
        <v>2473</v>
      </c>
      <c r="B1016" s="519">
        <v>1</v>
      </c>
      <c r="C1016" s="629"/>
      <c r="D1016" s="629">
        <v>33500</v>
      </c>
      <c r="E1016" s="629">
        <v>1</v>
      </c>
      <c r="F1016" s="629">
        <v>4500</v>
      </c>
      <c r="G1016" s="527">
        <v>70</v>
      </c>
      <c r="H1016" s="519"/>
      <c r="I1016" s="519"/>
      <c r="J1016" s="117" t="s">
        <v>767</v>
      </c>
    </row>
    <row r="1017" spans="1:10" x14ac:dyDescent="0.25">
      <c r="A1017" s="622" t="s">
        <v>2923</v>
      </c>
      <c r="B1017" s="519">
        <v>1</v>
      </c>
      <c r="C1017" s="629"/>
      <c r="D1017" s="629">
        <v>10000</v>
      </c>
      <c r="E1017" s="629">
        <v>1</v>
      </c>
      <c r="F1017" s="629">
        <v>4000</v>
      </c>
      <c r="G1017" s="527">
        <v>60</v>
      </c>
      <c r="H1017" s="519"/>
      <c r="I1017" s="519"/>
      <c r="J1017" s="117" t="s">
        <v>1026</v>
      </c>
    </row>
    <row r="1018" spans="1:10" x14ac:dyDescent="0.25">
      <c r="A1018" s="622"/>
      <c r="B1018" s="519"/>
      <c r="C1018" s="629"/>
      <c r="D1018" s="629"/>
      <c r="E1018" s="629"/>
      <c r="F1018" s="629"/>
      <c r="G1018" s="527"/>
      <c r="H1018" s="519"/>
      <c r="I1018" s="519"/>
      <c r="J1018" s="117"/>
    </row>
    <row r="1019" spans="1:10" x14ac:dyDescent="0.25">
      <c r="A1019" s="626"/>
      <c r="B1019" s="213"/>
      <c r="C1019" s="213"/>
      <c r="D1019" s="213"/>
      <c r="E1019" s="213"/>
      <c r="F1019" s="213"/>
      <c r="G1019" s="213"/>
      <c r="H1019" s="213"/>
      <c r="I1019" s="213"/>
      <c r="J1019" s="252"/>
    </row>
    <row r="1020" spans="1:10" x14ac:dyDescent="0.25">
      <c r="A1020" s="626"/>
      <c r="B1020" s="213">
        <f>SUM(B991:B1019)</f>
        <v>27</v>
      </c>
      <c r="C1020" s="213">
        <f>SUM(C991:C1019)</f>
        <v>379500</v>
      </c>
      <c r="D1020" s="213">
        <f>SUM(D991:D1019)</f>
        <v>122500</v>
      </c>
      <c r="E1020" s="213">
        <f>SUM(E991:E1019)</f>
        <v>24</v>
      </c>
      <c r="F1020" s="213">
        <f>SUM(F991:F1019)</f>
        <v>107500</v>
      </c>
      <c r="G1020" s="213"/>
      <c r="H1020" s="213">
        <f>SUM(H995:H1019)</f>
        <v>1</v>
      </c>
      <c r="I1020" s="213"/>
      <c r="J1020" s="252">
        <f>SUM(J995:J1019)</f>
        <v>12800</v>
      </c>
    </row>
    <row r="1021" spans="1:10" x14ac:dyDescent="0.25">
      <c r="B1021" s="493"/>
      <c r="C1021" s="493"/>
    </row>
    <row r="1022" spans="1:10" x14ac:dyDescent="0.25">
      <c r="G1022" s="638" t="s">
        <v>3113</v>
      </c>
      <c r="H1022" s="638"/>
      <c r="I1022" s="613"/>
    </row>
    <row r="1025" spans="1:10" x14ac:dyDescent="0.25">
      <c r="A1025" s="2204" t="s">
        <v>3124</v>
      </c>
      <c r="B1025" s="2204"/>
      <c r="C1025" s="2204"/>
      <c r="D1025" s="2204"/>
      <c r="E1025" s="2204"/>
      <c r="F1025" s="2204"/>
      <c r="G1025" s="2204"/>
      <c r="H1025" s="2204"/>
      <c r="I1025" s="2204"/>
      <c r="J1025" s="2204"/>
    </row>
    <row r="1026" spans="1:10" x14ac:dyDescent="0.25">
      <c r="A1026" s="198" t="s">
        <v>14</v>
      </c>
      <c r="B1026" s="198" t="s">
        <v>5</v>
      </c>
      <c r="C1026" s="198" t="s">
        <v>10</v>
      </c>
      <c r="D1026" s="198" t="s">
        <v>11</v>
      </c>
      <c r="E1026" s="198" t="s">
        <v>753</v>
      </c>
      <c r="F1026" s="198" t="s">
        <v>27</v>
      </c>
      <c r="G1026" s="198" t="s">
        <v>2013</v>
      </c>
      <c r="H1026" s="198" t="s">
        <v>2776</v>
      </c>
      <c r="I1026" s="198" t="s">
        <v>2777</v>
      </c>
      <c r="J1026" s="631" t="s">
        <v>32</v>
      </c>
    </row>
    <row r="1027" spans="1:10" x14ac:dyDescent="0.25">
      <c r="A1027" s="517" t="s">
        <v>314</v>
      </c>
      <c r="B1027" s="519">
        <v>1</v>
      </c>
      <c r="C1027" s="527"/>
      <c r="D1027" s="527">
        <v>50000</v>
      </c>
      <c r="E1027" s="527"/>
      <c r="F1027" s="527"/>
      <c r="G1027" s="527"/>
      <c r="H1027" s="198"/>
      <c r="I1027" s="198" t="s">
        <v>109</v>
      </c>
      <c r="J1027" s="117">
        <v>4900</v>
      </c>
    </row>
    <row r="1028" spans="1:10" x14ac:dyDescent="0.25">
      <c r="A1028" s="517" t="s">
        <v>392</v>
      </c>
      <c r="B1028" s="519">
        <v>1</v>
      </c>
      <c r="C1028" s="527">
        <v>35000</v>
      </c>
      <c r="D1028" s="527"/>
      <c r="E1028" s="527">
        <v>1</v>
      </c>
      <c r="F1028" s="527">
        <v>12000</v>
      </c>
      <c r="G1028" s="527">
        <v>190</v>
      </c>
      <c r="H1028" s="519"/>
      <c r="I1028" s="519"/>
      <c r="J1028" s="117" t="s">
        <v>3125</v>
      </c>
    </row>
    <row r="1029" spans="1:10" x14ac:dyDescent="0.25">
      <c r="A1029" s="517" t="s">
        <v>3126</v>
      </c>
      <c r="B1029" s="519">
        <v>1</v>
      </c>
      <c r="C1029" s="527">
        <v>16500</v>
      </c>
      <c r="D1029" s="527"/>
      <c r="E1029" s="527"/>
      <c r="F1029" s="527"/>
      <c r="G1029" s="639"/>
      <c r="H1029" s="519"/>
      <c r="I1029" s="519"/>
      <c r="J1029" s="117" t="s">
        <v>3127</v>
      </c>
    </row>
    <row r="1030" spans="1:10" x14ac:dyDescent="0.25">
      <c r="A1030" s="517" t="s">
        <v>645</v>
      </c>
      <c r="B1030" s="519">
        <v>1</v>
      </c>
      <c r="C1030" s="527">
        <v>25000</v>
      </c>
      <c r="D1030" s="527"/>
      <c r="E1030" s="527"/>
      <c r="F1030" s="527"/>
      <c r="G1030" s="527"/>
      <c r="H1030" s="519"/>
      <c r="I1030" s="519"/>
      <c r="J1030" s="117" t="s">
        <v>3128</v>
      </c>
    </row>
    <row r="1031" spans="1:10" x14ac:dyDescent="0.25">
      <c r="A1031" s="517" t="s">
        <v>1149</v>
      </c>
      <c r="B1031" s="519">
        <v>2</v>
      </c>
      <c r="C1031" s="527">
        <v>96000</v>
      </c>
      <c r="D1031" s="527"/>
      <c r="E1031" s="527"/>
      <c r="F1031" s="527"/>
      <c r="G1031" s="527"/>
      <c r="H1031" s="519"/>
      <c r="I1031" s="519"/>
      <c r="J1031" s="117" t="s">
        <v>3129</v>
      </c>
    </row>
    <row r="1032" spans="1:10" x14ac:dyDescent="0.25">
      <c r="A1032" s="517" t="s">
        <v>1817</v>
      </c>
      <c r="B1032" s="519">
        <v>1</v>
      </c>
      <c r="C1032" s="527"/>
      <c r="D1032" s="527">
        <v>16500</v>
      </c>
      <c r="E1032" s="527">
        <v>1</v>
      </c>
      <c r="F1032" s="527">
        <v>3500</v>
      </c>
      <c r="G1032" s="527">
        <v>60</v>
      </c>
      <c r="H1032" s="519"/>
      <c r="I1032" s="519"/>
      <c r="J1032" s="117" t="s">
        <v>1026</v>
      </c>
    </row>
    <row r="1033" spans="1:10" x14ac:dyDescent="0.25">
      <c r="A1033" s="517" t="s">
        <v>2473</v>
      </c>
      <c r="B1033" s="519">
        <v>1</v>
      </c>
      <c r="C1033" s="527">
        <v>32500</v>
      </c>
      <c r="D1033" s="527"/>
      <c r="E1033" s="527">
        <v>1</v>
      </c>
      <c r="F1033" s="527">
        <v>5500</v>
      </c>
      <c r="G1033" s="527">
        <v>100</v>
      </c>
      <c r="H1033" s="519"/>
      <c r="I1033" s="519"/>
      <c r="J1033" s="117"/>
    </row>
    <row r="1034" spans="1:10" x14ac:dyDescent="0.25">
      <c r="A1034" s="517" t="s">
        <v>3130</v>
      </c>
      <c r="B1034" s="519">
        <v>1</v>
      </c>
      <c r="C1034" s="527">
        <v>26500</v>
      </c>
      <c r="D1034" s="527"/>
      <c r="E1034" s="527"/>
      <c r="F1034" s="527"/>
      <c r="G1034" s="527"/>
      <c r="H1034" s="519"/>
      <c r="I1034" s="519"/>
      <c r="J1034" s="117" t="s">
        <v>3127</v>
      </c>
    </row>
    <row r="1035" spans="1:10" x14ac:dyDescent="0.25">
      <c r="A1035" s="517" t="s">
        <v>783</v>
      </c>
      <c r="B1035" s="519">
        <v>1</v>
      </c>
      <c r="C1035" s="527">
        <v>19500</v>
      </c>
      <c r="D1035" s="527"/>
      <c r="E1035" s="527">
        <v>1</v>
      </c>
      <c r="F1035" s="527">
        <v>2500</v>
      </c>
      <c r="G1035" s="527">
        <v>45</v>
      </c>
      <c r="H1035" s="519"/>
      <c r="I1035" s="519" t="s">
        <v>3131</v>
      </c>
      <c r="J1035" s="117">
        <v>50000</v>
      </c>
    </row>
    <row r="1036" spans="1:10" x14ac:dyDescent="0.25">
      <c r="A1036" s="517"/>
      <c r="B1036" s="519"/>
      <c r="C1036" s="527"/>
      <c r="D1036" s="527"/>
      <c r="E1036" s="527"/>
      <c r="F1036" s="527"/>
      <c r="G1036" s="527"/>
      <c r="H1036" s="519">
        <v>1</v>
      </c>
      <c r="I1036" s="519">
        <v>60</v>
      </c>
      <c r="J1036" s="117">
        <v>4000</v>
      </c>
    </row>
    <row r="1037" spans="1:10" x14ac:dyDescent="0.25">
      <c r="A1037" s="517"/>
      <c r="B1037" s="519"/>
      <c r="C1037" s="527"/>
      <c r="D1037" s="527"/>
      <c r="E1037" s="527"/>
      <c r="F1037" s="527"/>
      <c r="G1037" s="527"/>
      <c r="H1037" s="519">
        <v>1</v>
      </c>
      <c r="I1037" s="519">
        <v>60</v>
      </c>
      <c r="J1037" s="117">
        <v>3500</v>
      </c>
    </row>
    <row r="1038" spans="1:10" x14ac:dyDescent="0.25">
      <c r="A1038" s="517"/>
      <c r="B1038" s="519"/>
      <c r="C1038" s="527"/>
      <c r="D1038" s="527"/>
      <c r="E1038" s="527"/>
      <c r="F1038" s="527"/>
      <c r="G1038" s="527"/>
      <c r="H1038" s="519">
        <v>1</v>
      </c>
      <c r="I1038" s="519">
        <v>60</v>
      </c>
      <c r="J1038" s="117">
        <v>3500</v>
      </c>
    </row>
    <row r="1039" spans="1:10" x14ac:dyDescent="0.25">
      <c r="A1039" s="517"/>
      <c r="B1039" s="519"/>
      <c r="C1039" s="527"/>
      <c r="D1039" s="527"/>
      <c r="E1039" s="527"/>
      <c r="F1039" s="527"/>
      <c r="G1039" s="527"/>
      <c r="H1039" s="519">
        <v>1</v>
      </c>
      <c r="I1039" s="519">
        <v>70</v>
      </c>
      <c r="J1039" s="117">
        <v>4500</v>
      </c>
    </row>
    <row r="1040" spans="1:10" x14ac:dyDescent="0.25">
      <c r="A1040" s="517"/>
      <c r="B1040" s="519"/>
      <c r="C1040" s="527"/>
      <c r="D1040" s="527"/>
      <c r="E1040" s="527"/>
      <c r="F1040" s="527"/>
      <c r="G1040" s="527"/>
      <c r="H1040" s="519">
        <v>1</v>
      </c>
      <c r="I1040" s="519">
        <v>70</v>
      </c>
      <c r="J1040" s="117">
        <v>4500</v>
      </c>
    </row>
    <row r="1041" spans="1:10" x14ac:dyDescent="0.25">
      <c r="A1041" s="517"/>
      <c r="B1041" s="519"/>
      <c r="C1041" s="527"/>
      <c r="D1041" s="527"/>
      <c r="E1041" s="527"/>
      <c r="F1041" s="527"/>
      <c r="G1041" s="527"/>
      <c r="H1041" s="519">
        <v>1</v>
      </c>
      <c r="I1041" s="519">
        <v>100</v>
      </c>
      <c r="J1041" s="117">
        <v>5500</v>
      </c>
    </row>
    <row r="1042" spans="1:10" x14ac:dyDescent="0.25">
      <c r="A1042" s="626"/>
      <c r="B1042" s="213">
        <f>SUM(B1027:B1041)</f>
        <v>10</v>
      </c>
      <c r="C1042" s="213">
        <f>SUM(C1027:C1041)</f>
        <v>251000</v>
      </c>
      <c r="D1042" s="213">
        <f>SUM(D1027:D1041)</f>
        <v>66500</v>
      </c>
      <c r="E1042" s="213">
        <f>SUM(E1027:E1041)</f>
        <v>4</v>
      </c>
      <c r="F1042" s="213">
        <f>SUM(F1027:F1041)</f>
        <v>23500</v>
      </c>
      <c r="G1042" s="213"/>
      <c r="H1042" s="213">
        <f>SUM(H1031:H1041)</f>
        <v>6</v>
      </c>
      <c r="I1042" s="213"/>
      <c r="J1042" s="252">
        <f>SUM(J1031:J1041)</f>
        <v>75500</v>
      </c>
    </row>
    <row r="1043" spans="1:10" x14ac:dyDescent="0.25">
      <c r="B1043" s="493"/>
      <c r="C1043" s="493"/>
    </row>
    <row r="1044" spans="1:10" x14ac:dyDescent="0.25">
      <c r="G1044" s="641" t="s">
        <v>3113</v>
      </c>
      <c r="H1044" s="641"/>
      <c r="I1044" s="613"/>
    </row>
    <row r="1048" spans="1:10" x14ac:dyDescent="0.25">
      <c r="A1048" s="2204" t="s">
        <v>3132</v>
      </c>
      <c r="B1048" s="2204"/>
      <c r="C1048" s="2204"/>
      <c r="D1048" s="2204"/>
      <c r="E1048" s="2204"/>
      <c r="F1048" s="2204"/>
      <c r="G1048" s="2204"/>
      <c r="H1048" s="2204"/>
      <c r="I1048" s="2204"/>
      <c r="J1048" s="2204"/>
    </row>
    <row r="1049" spans="1:10" x14ac:dyDescent="0.25">
      <c r="A1049" s="198" t="s">
        <v>14</v>
      </c>
      <c r="B1049" s="198" t="s">
        <v>5</v>
      </c>
      <c r="C1049" s="198" t="s">
        <v>10</v>
      </c>
      <c r="D1049" s="198" t="s">
        <v>11</v>
      </c>
      <c r="E1049" s="198" t="s">
        <v>753</v>
      </c>
      <c r="F1049" s="198" t="s">
        <v>27</v>
      </c>
      <c r="G1049" s="198" t="s">
        <v>2013</v>
      </c>
      <c r="H1049" s="198" t="s">
        <v>2776</v>
      </c>
      <c r="I1049" s="198" t="s">
        <v>2777</v>
      </c>
      <c r="J1049" s="631" t="s">
        <v>32</v>
      </c>
    </row>
    <row r="1050" spans="1:10" x14ac:dyDescent="0.25">
      <c r="A1050" s="517" t="s">
        <v>3133</v>
      </c>
      <c r="B1050" s="519">
        <v>1</v>
      </c>
      <c r="C1050" s="527"/>
      <c r="D1050" s="527">
        <v>15000</v>
      </c>
      <c r="E1050" s="527"/>
      <c r="F1050" s="527"/>
      <c r="G1050" s="527"/>
      <c r="H1050" s="198"/>
      <c r="I1050" s="198"/>
      <c r="J1050" s="117" t="s">
        <v>3134</v>
      </c>
    </row>
    <row r="1051" spans="1:10" x14ac:dyDescent="0.25">
      <c r="A1051" s="517" t="s">
        <v>932</v>
      </c>
      <c r="B1051" s="519">
        <v>1</v>
      </c>
      <c r="C1051" s="527"/>
      <c r="D1051" s="527">
        <v>33000</v>
      </c>
      <c r="E1051" s="527"/>
      <c r="F1051" s="527"/>
      <c r="G1051" s="527"/>
      <c r="H1051" s="519"/>
      <c r="I1051" s="519"/>
      <c r="J1051" s="117" t="s">
        <v>3134</v>
      </c>
    </row>
    <row r="1052" spans="1:10" x14ac:dyDescent="0.25">
      <c r="A1052" s="517" t="s">
        <v>785</v>
      </c>
      <c r="B1052" s="519">
        <v>1</v>
      </c>
      <c r="C1052" s="527"/>
      <c r="D1052" s="527">
        <v>20500</v>
      </c>
      <c r="E1052" s="527">
        <v>1</v>
      </c>
      <c r="F1052" s="527">
        <v>3500</v>
      </c>
      <c r="G1052" s="639" t="s">
        <v>3135</v>
      </c>
      <c r="H1052" s="519"/>
      <c r="I1052" s="519"/>
      <c r="J1052" s="117" t="s">
        <v>767</v>
      </c>
    </row>
    <row r="1053" spans="1:10" x14ac:dyDescent="0.25">
      <c r="A1053" s="517" t="s">
        <v>1812</v>
      </c>
      <c r="B1053" s="519">
        <v>1</v>
      </c>
      <c r="C1053" s="527"/>
      <c r="D1053" s="527">
        <v>13500</v>
      </c>
      <c r="E1053" s="527">
        <v>1</v>
      </c>
      <c r="F1053" s="527">
        <v>3500</v>
      </c>
      <c r="G1053" s="527">
        <v>60</v>
      </c>
      <c r="H1053" s="519"/>
      <c r="I1053" s="519"/>
      <c r="J1053" s="117" t="s">
        <v>767</v>
      </c>
    </row>
    <row r="1054" spans="1:10" x14ac:dyDescent="0.25">
      <c r="A1054" s="517" t="s">
        <v>132</v>
      </c>
      <c r="B1054" s="519">
        <v>1</v>
      </c>
      <c r="C1054" s="527">
        <v>10000</v>
      </c>
      <c r="D1054" s="527"/>
      <c r="E1054" s="527">
        <v>1</v>
      </c>
      <c r="F1054" s="527">
        <v>4000</v>
      </c>
      <c r="G1054" s="527">
        <v>60</v>
      </c>
      <c r="H1054" s="519"/>
      <c r="I1054" s="519" t="s">
        <v>109</v>
      </c>
      <c r="J1054" s="117">
        <v>3500</v>
      </c>
    </row>
    <row r="1055" spans="1:10" x14ac:dyDescent="0.25">
      <c r="A1055" s="517" t="s">
        <v>645</v>
      </c>
      <c r="B1055" s="519">
        <v>2</v>
      </c>
      <c r="C1055" s="527">
        <v>46000</v>
      </c>
      <c r="D1055" s="527"/>
      <c r="E1055" s="527"/>
      <c r="F1055" s="527"/>
      <c r="G1055" s="527"/>
      <c r="H1055" s="519"/>
      <c r="I1055" s="519" t="s">
        <v>3139</v>
      </c>
      <c r="J1055" s="117">
        <v>2000</v>
      </c>
    </row>
    <row r="1056" spans="1:10" x14ac:dyDescent="0.25">
      <c r="A1056" s="517" t="s">
        <v>454</v>
      </c>
      <c r="B1056" s="519">
        <v>1</v>
      </c>
      <c r="C1056" s="527">
        <v>23000</v>
      </c>
      <c r="D1056" s="527"/>
      <c r="E1056" s="527"/>
      <c r="F1056" s="527"/>
      <c r="G1056" s="527"/>
      <c r="H1056" s="519">
        <v>1</v>
      </c>
      <c r="I1056" s="519">
        <v>60</v>
      </c>
      <c r="J1056" s="117">
        <v>3500</v>
      </c>
    </row>
    <row r="1057" spans="1:10" x14ac:dyDescent="0.25">
      <c r="A1057" s="517" t="s">
        <v>3036</v>
      </c>
      <c r="B1057" s="519">
        <v>1</v>
      </c>
      <c r="C1057" s="527"/>
      <c r="D1057" s="527">
        <v>22000</v>
      </c>
      <c r="E1057" s="527"/>
      <c r="F1057" s="527"/>
      <c r="G1057" s="527"/>
      <c r="H1057" s="519"/>
      <c r="I1057" s="519"/>
      <c r="J1057" s="117" t="s">
        <v>1026</v>
      </c>
    </row>
    <row r="1058" spans="1:10" x14ac:dyDescent="0.25">
      <c r="A1058" s="517" t="s">
        <v>122</v>
      </c>
      <c r="B1058" s="519">
        <v>1</v>
      </c>
      <c r="C1058" s="527">
        <v>37500</v>
      </c>
      <c r="D1058" s="527"/>
      <c r="E1058" s="527">
        <v>1</v>
      </c>
      <c r="F1058" s="527">
        <v>5500</v>
      </c>
      <c r="G1058" s="527">
        <v>100</v>
      </c>
      <c r="H1058" s="519"/>
      <c r="I1058" s="519"/>
      <c r="J1058" s="117" t="s">
        <v>3136</v>
      </c>
    </row>
    <row r="1059" spans="1:10" x14ac:dyDescent="0.25">
      <c r="A1059" s="517" t="s">
        <v>91</v>
      </c>
      <c r="B1059" s="519">
        <v>1</v>
      </c>
      <c r="C1059" s="527">
        <v>15500</v>
      </c>
      <c r="D1059" s="527"/>
      <c r="E1059" s="527">
        <v>1</v>
      </c>
      <c r="F1059" s="527">
        <v>4500</v>
      </c>
      <c r="G1059" s="527">
        <v>70</v>
      </c>
      <c r="H1059" s="519">
        <v>1</v>
      </c>
      <c r="I1059" s="519">
        <v>70</v>
      </c>
      <c r="J1059" s="117">
        <v>4500</v>
      </c>
    </row>
    <row r="1060" spans="1:10" x14ac:dyDescent="0.25">
      <c r="A1060" s="517" t="s">
        <v>3137</v>
      </c>
      <c r="B1060" s="519">
        <v>1</v>
      </c>
      <c r="C1060" s="527"/>
      <c r="D1060" s="527">
        <v>15000</v>
      </c>
      <c r="E1060" s="527"/>
      <c r="F1060" s="527"/>
      <c r="G1060" s="527"/>
      <c r="H1060" s="519"/>
      <c r="I1060" s="519"/>
      <c r="J1060" s="117" t="s">
        <v>1026</v>
      </c>
    </row>
    <row r="1061" spans="1:10" x14ac:dyDescent="0.25">
      <c r="A1061" s="517" t="s">
        <v>3032</v>
      </c>
      <c r="B1061" s="519">
        <v>2</v>
      </c>
      <c r="C1061" s="527">
        <v>51000</v>
      </c>
      <c r="D1061" s="527"/>
      <c r="E1061" s="527">
        <v>2</v>
      </c>
      <c r="F1061" s="527">
        <v>9000</v>
      </c>
      <c r="G1061" s="527">
        <v>1</v>
      </c>
      <c r="H1061" s="519">
        <v>1</v>
      </c>
      <c r="I1061" s="519">
        <v>60</v>
      </c>
      <c r="J1061" s="117">
        <v>3500</v>
      </c>
    </row>
    <row r="1062" spans="1:10" x14ac:dyDescent="0.25">
      <c r="A1062" s="517" t="s">
        <v>3138</v>
      </c>
      <c r="B1062" s="519">
        <v>2</v>
      </c>
      <c r="C1062" s="527">
        <v>42000</v>
      </c>
      <c r="D1062" s="527"/>
      <c r="E1062" s="527"/>
      <c r="F1062" s="527"/>
      <c r="G1062" s="527"/>
      <c r="H1062" s="519">
        <v>2</v>
      </c>
      <c r="I1062" s="519">
        <v>60</v>
      </c>
      <c r="J1062" s="117">
        <v>7000</v>
      </c>
    </row>
    <row r="1063" spans="1:10" x14ac:dyDescent="0.25">
      <c r="A1063" s="517" t="s">
        <v>778</v>
      </c>
      <c r="B1063" s="519">
        <v>1</v>
      </c>
      <c r="C1063" s="527">
        <v>21500</v>
      </c>
      <c r="D1063" s="527"/>
      <c r="E1063" s="527">
        <v>1</v>
      </c>
      <c r="F1063" s="527">
        <v>5500</v>
      </c>
      <c r="G1063" s="527">
        <v>100</v>
      </c>
      <c r="H1063" s="519"/>
      <c r="I1063" s="519"/>
      <c r="J1063" s="117"/>
    </row>
    <row r="1064" spans="1:10" x14ac:dyDescent="0.25">
      <c r="A1064" s="517" t="s">
        <v>1812</v>
      </c>
      <c r="B1064" s="519">
        <v>1</v>
      </c>
      <c r="C1064" s="527"/>
      <c r="D1064" s="527">
        <v>13500</v>
      </c>
      <c r="E1064" s="527">
        <v>1</v>
      </c>
      <c r="F1064" s="527">
        <v>3500</v>
      </c>
      <c r="G1064" s="527">
        <v>60</v>
      </c>
      <c r="H1064" s="519"/>
      <c r="I1064" s="519"/>
      <c r="J1064" s="117" t="s">
        <v>1026</v>
      </c>
    </row>
    <row r="1065" spans="1:10" x14ac:dyDescent="0.25">
      <c r="A1065" s="626"/>
      <c r="B1065" s="213">
        <f>SUM(B1050:B1064)</f>
        <v>18</v>
      </c>
      <c r="C1065" s="213">
        <f>SUM(C1050:C1064)</f>
        <v>246500</v>
      </c>
      <c r="D1065" s="213">
        <f>SUM(D1050:D1064)</f>
        <v>132500</v>
      </c>
      <c r="E1065" s="213">
        <f>SUM(E1050:E1064)</f>
        <v>9</v>
      </c>
      <c r="F1065" s="213">
        <f>SUM(F1050:F1064)</f>
        <v>39000</v>
      </c>
      <c r="G1065" s="213"/>
      <c r="H1065" s="213">
        <f>SUM(H1054:H1064)</f>
        <v>5</v>
      </c>
      <c r="I1065" s="213"/>
      <c r="J1065" s="252">
        <f>SUM(J1054:J1064)</f>
        <v>24000</v>
      </c>
    </row>
    <row r="1066" spans="1:10" x14ac:dyDescent="0.25">
      <c r="B1066" s="493"/>
      <c r="C1066" s="493"/>
    </row>
    <row r="1067" spans="1:10" x14ac:dyDescent="0.25">
      <c r="G1067" s="642" t="s">
        <v>3113</v>
      </c>
      <c r="H1067" s="642"/>
      <c r="I1067" s="613"/>
    </row>
    <row r="1074" spans="1:10" x14ac:dyDescent="0.25">
      <c r="A1074" s="2204" t="s">
        <v>3140</v>
      </c>
      <c r="B1074" s="2204"/>
      <c r="C1074" s="2204"/>
      <c r="D1074" s="2204"/>
      <c r="E1074" s="2204"/>
      <c r="F1074" s="2204"/>
      <c r="G1074" s="2204"/>
      <c r="H1074" s="2204"/>
      <c r="I1074" s="2204"/>
      <c r="J1074" s="2204"/>
    </row>
    <row r="1075" spans="1:10" x14ac:dyDescent="0.25">
      <c r="A1075" s="198" t="s">
        <v>14</v>
      </c>
      <c r="B1075" s="198" t="s">
        <v>5</v>
      </c>
      <c r="C1075" s="198" t="s">
        <v>10</v>
      </c>
      <c r="D1075" s="198" t="s">
        <v>11</v>
      </c>
      <c r="E1075" s="198" t="s">
        <v>753</v>
      </c>
      <c r="F1075" s="198" t="s">
        <v>27</v>
      </c>
      <c r="G1075" s="198" t="s">
        <v>2013</v>
      </c>
      <c r="H1075" s="198" t="s">
        <v>2776</v>
      </c>
      <c r="I1075" s="198" t="s">
        <v>2777</v>
      </c>
      <c r="J1075" s="631" t="s">
        <v>32</v>
      </c>
    </row>
    <row r="1076" spans="1:10" x14ac:dyDescent="0.25">
      <c r="A1076" s="517" t="s">
        <v>3142</v>
      </c>
      <c r="B1076" s="519">
        <v>1</v>
      </c>
      <c r="C1076" s="527">
        <v>6700</v>
      </c>
      <c r="D1076" s="527"/>
      <c r="E1076" s="527"/>
      <c r="F1076" s="527"/>
      <c r="G1076" s="527"/>
      <c r="H1076" s="198"/>
      <c r="I1076" s="198"/>
      <c r="J1076" s="117"/>
    </row>
    <row r="1077" spans="1:10" x14ac:dyDescent="0.25">
      <c r="A1077" s="517" t="s">
        <v>137</v>
      </c>
      <c r="B1077" s="519">
        <v>3</v>
      </c>
      <c r="C1077" s="527"/>
      <c r="D1077" s="527">
        <v>82500</v>
      </c>
      <c r="E1077" s="527"/>
      <c r="F1077" s="527"/>
      <c r="G1077" s="527"/>
      <c r="H1077" s="519"/>
      <c r="I1077" s="519"/>
      <c r="J1077" s="117" t="s">
        <v>3143</v>
      </c>
    </row>
    <row r="1078" spans="1:10" x14ac:dyDescent="0.25">
      <c r="A1078" s="517" t="s">
        <v>3144</v>
      </c>
      <c r="B1078" s="519">
        <v>1</v>
      </c>
      <c r="C1078" s="527">
        <v>25000</v>
      </c>
      <c r="D1078" s="527"/>
      <c r="E1078" s="527">
        <v>1</v>
      </c>
      <c r="F1078" s="527">
        <v>3000</v>
      </c>
      <c r="G1078" s="527">
        <v>45</v>
      </c>
      <c r="H1078" s="519"/>
      <c r="I1078" s="519"/>
      <c r="J1078" s="117"/>
    </row>
    <row r="1079" spans="1:10" x14ac:dyDescent="0.25">
      <c r="A1079" s="517" t="s">
        <v>3094</v>
      </c>
      <c r="B1079" s="519">
        <v>1</v>
      </c>
      <c r="C1079" s="527">
        <v>30000</v>
      </c>
      <c r="D1079" s="527"/>
      <c r="E1079" s="527">
        <v>1</v>
      </c>
      <c r="F1079" s="527">
        <v>4500</v>
      </c>
      <c r="G1079" s="527">
        <v>70</v>
      </c>
      <c r="H1079" s="519"/>
      <c r="I1079" s="519"/>
      <c r="J1079" s="117" t="s">
        <v>3145</v>
      </c>
    </row>
    <row r="1080" spans="1:10" x14ac:dyDescent="0.25">
      <c r="A1080" s="517" t="s">
        <v>1891</v>
      </c>
      <c r="B1080" s="519">
        <v>1</v>
      </c>
      <c r="C1080" s="527">
        <v>15500</v>
      </c>
      <c r="D1080" s="527"/>
      <c r="E1080" s="527">
        <v>1</v>
      </c>
      <c r="F1080" s="527">
        <v>4500</v>
      </c>
      <c r="G1080" s="527">
        <v>70</v>
      </c>
      <c r="H1080" s="519"/>
      <c r="I1080" s="519"/>
      <c r="J1080" s="117"/>
    </row>
    <row r="1081" spans="1:10" x14ac:dyDescent="0.25">
      <c r="A1081" s="517" t="s">
        <v>3146</v>
      </c>
      <c r="B1081" s="519">
        <v>2</v>
      </c>
      <c r="C1081" s="527">
        <v>41000</v>
      </c>
      <c r="D1081" s="527"/>
      <c r="E1081" s="527">
        <v>2</v>
      </c>
      <c r="F1081" s="527">
        <v>14500</v>
      </c>
      <c r="G1081" s="527" t="s">
        <v>3147</v>
      </c>
      <c r="H1081" s="519"/>
      <c r="I1081" s="519"/>
      <c r="J1081" s="117" t="s">
        <v>3148</v>
      </c>
    </row>
    <row r="1082" spans="1:10" x14ac:dyDescent="0.25">
      <c r="A1082" s="517" t="s">
        <v>1578</v>
      </c>
      <c r="B1082" s="519">
        <v>2</v>
      </c>
      <c r="C1082" s="527">
        <v>102000</v>
      </c>
      <c r="D1082" s="527"/>
      <c r="E1082" s="527"/>
      <c r="F1082" s="527"/>
      <c r="G1082" s="527"/>
      <c r="H1082" s="519"/>
      <c r="I1082" s="519"/>
      <c r="J1082" s="117" t="s">
        <v>3149</v>
      </c>
    </row>
    <row r="1083" spans="1:10" x14ac:dyDescent="0.25">
      <c r="A1083" s="517" t="s">
        <v>385</v>
      </c>
      <c r="B1083" s="519">
        <v>1</v>
      </c>
      <c r="C1083" s="527"/>
      <c r="D1083" s="527">
        <v>21500</v>
      </c>
      <c r="E1083" s="527">
        <v>1</v>
      </c>
      <c r="F1083" s="527">
        <v>3500</v>
      </c>
      <c r="G1083" s="527">
        <v>60</v>
      </c>
      <c r="H1083" s="519"/>
      <c r="I1083" s="519"/>
      <c r="J1083" s="117" t="s">
        <v>3176</v>
      </c>
    </row>
    <row r="1084" spans="1:10" x14ac:dyDescent="0.25">
      <c r="A1084" s="517" t="s">
        <v>2850</v>
      </c>
      <c r="B1084" s="519">
        <v>1</v>
      </c>
      <c r="C1084" s="527">
        <v>26500</v>
      </c>
      <c r="D1084" s="527"/>
      <c r="E1084" s="527">
        <v>1</v>
      </c>
      <c r="F1084" s="527">
        <v>3500</v>
      </c>
      <c r="G1084" s="527">
        <v>60</v>
      </c>
      <c r="H1084" s="519"/>
      <c r="I1084" s="519"/>
      <c r="J1084" s="117"/>
    </row>
    <row r="1085" spans="1:10" x14ac:dyDescent="0.25">
      <c r="A1085" s="517" t="s">
        <v>3150</v>
      </c>
      <c r="B1085" s="519">
        <v>1</v>
      </c>
      <c r="C1085" s="527">
        <v>35500</v>
      </c>
      <c r="D1085" s="527"/>
      <c r="E1085" s="527">
        <v>1</v>
      </c>
      <c r="F1085" s="527">
        <v>4500</v>
      </c>
      <c r="G1085" s="527">
        <v>70</v>
      </c>
      <c r="H1085" s="519"/>
      <c r="I1085" s="519"/>
      <c r="J1085" s="117"/>
    </row>
    <row r="1086" spans="1:10" x14ac:dyDescent="0.25">
      <c r="A1086" s="517" t="s">
        <v>1891</v>
      </c>
      <c r="B1086" s="519">
        <v>1</v>
      </c>
      <c r="C1086" s="527">
        <v>15000</v>
      </c>
      <c r="D1086" s="527"/>
      <c r="E1086" s="527">
        <v>1</v>
      </c>
      <c r="F1086" s="527">
        <v>4500</v>
      </c>
      <c r="G1086" s="527">
        <v>70</v>
      </c>
      <c r="H1086" s="519"/>
      <c r="I1086" s="519"/>
      <c r="J1086" s="117" t="s">
        <v>1558</v>
      </c>
    </row>
    <row r="1087" spans="1:10" x14ac:dyDescent="0.25">
      <c r="A1087" s="517" t="s">
        <v>1950</v>
      </c>
      <c r="B1087" s="519">
        <v>1</v>
      </c>
      <c r="C1087" s="527">
        <v>15500</v>
      </c>
      <c r="D1087" s="527"/>
      <c r="E1087" s="527">
        <v>1</v>
      </c>
      <c r="F1087" s="527">
        <v>4500</v>
      </c>
      <c r="G1087" s="527">
        <v>70</v>
      </c>
      <c r="H1087" s="519"/>
      <c r="I1087" s="519"/>
      <c r="J1087" s="117"/>
    </row>
    <row r="1088" spans="1:10" x14ac:dyDescent="0.25">
      <c r="A1088" s="517" t="s">
        <v>1950</v>
      </c>
      <c r="B1088" s="519">
        <v>1</v>
      </c>
      <c r="C1088" s="527">
        <v>16500</v>
      </c>
      <c r="D1088" s="527"/>
      <c r="E1088" s="527">
        <v>1</v>
      </c>
      <c r="F1088" s="527">
        <v>4500</v>
      </c>
      <c r="G1088" s="527">
        <v>70</v>
      </c>
      <c r="H1088" s="519"/>
      <c r="I1088" s="519"/>
      <c r="J1088" s="117" t="s">
        <v>1389</v>
      </c>
    </row>
    <row r="1089" spans="1:10" x14ac:dyDescent="0.25">
      <c r="A1089" s="517" t="s">
        <v>2850</v>
      </c>
      <c r="B1089" s="519">
        <v>1</v>
      </c>
      <c r="C1089" s="527"/>
      <c r="D1089" s="527">
        <v>25500</v>
      </c>
      <c r="E1089" s="527">
        <v>1</v>
      </c>
      <c r="F1089" s="527">
        <v>4500</v>
      </c>
      <c r="G1089" s="527">
        <v>70</v>
      </c>
      <c r="H1089" s="519"/>
      <c r="I1089" s="519"/>
      <c r="J1089" s="117" t="s">
        <v>3177</v>
      </c>
    </row>
    <row r="1090" spans="1:10" x14ac:dyDescent="0.25">
      <c r="A1090" s="517" t="s">
        <v>3151</v>
      </c>
      <c r="B1090" s="519">
        <v>1</v>
      </c>
      <c r="C1090" s="527">
        <v>34000</v>
      </c>
      <c r="D1090" s="527"/>
      <c r="E1090" s="527">
        <v>1</v>
      </c>
      <c r="F1090" s="527">
        <v>5500</v>
      </c>
      <c r="G1090" s="527">
        <v>100</v>
      </c>
      <c r="H1090" s="519"/>
      <c r="I1090" s="519"/>
      <c r="J1090" s="117" t="s">
        <v>3152</v>
      </c>
    </row>
    <row r="1091" spans="1:10" x14ac:dyDescent="0.25">
      <c r="A1091" s="517" t="s">
        <v>3153</v>
      </c>
      <c r="B1091" s="519">
        <v>1</v>
      </c>
      <c r="C1091" s="527">
        <v>16000</v>
      </c>
      <c r="D1091" s="527"/>
      <c r="E1091" s="527"/>
      <c r="F1091" s="527"/>
      <c r="G1091" s="527"/>
      <c r="H1091" s="519"/>
      <c r="I1091" s="519"/>
      <c r="J1091" s="117"/>
    </row>
    <row r="1092" spans="1:10" x14ac:dyDescent="0.25">
      <c r="A1092" s="517" t="s">
        <v>2805</v>
      </c>
      <c r="B1092" s="519">
        <v>1</v>
      </c>
      <c r="C1092" s="527"/>
      <c r="D1092" s="527">
        <v>35500</v>
      </c>
      <c r="E1092" s="527">
        <v>1</v>
      </c>
      <c r="F1092" s="527">
        <v>4500</v>
      </c>
      <c r="G1092" s="527">
        <v>75</v>
      </c>
      <c r="H1092" s="519"/>
      <c r="I1092" s="519"/>
      <c r="J1092" s="117" t="s">
        <v>767</v>
      </c>
    </row>
    <row r="1093" spans="1:10" x14ac:dyDescent="0.25">
      <c r="A1093" s="517" t="s">
        <v>3154</v>
      </c>
      <c r="B1093" s="519">
        <v>1</v>
      </c>
      <c r="C1093" s="527">
        <v>6500</v>
      </c>
      <c r="D1093" s="527"/>
      <c r="E1093" s="527">
        <v>3</v>
      </c>
      <c r="F1093" s="527">
        <v>8500</v>
      </c>
      <c r="G1093" s="527" t="s">
        <v>3155</v>
      </c>
      <c r="H1093" s="519"/>
      <c r="I1093" s="519"/>
      <c r="J1093" s="117"/>
    </row>
    <row r="1094" spans="1:10" x14ac:dyDescent="0.25">
      <c r="A1094" s="517" t="s">
        <v>1268</v>
      </c>
      <c r="B1094" s="519">
        <v>1</v>
      </c>
      <c r="C1094" s="527">
        <v>7000</v>
      </c>
      <c r="D1094" s="527">
        <v>20000</v>
      </c>
      <c r="E1094" s="527"/>
      <c r="F1094" s="527"/>
      <c r="G1094" s="533"/>
      <c r="H1094" s="519"/>
      <c r="I1094" s="519"/>
      <c r="J1094" s="117" t="s">
        <v>1822</v>
      </c>
    </row>
    <row r="1095" spans="1:10" x14ac:dyDescent="0.25">
      <c r="A1095" s="517" t="s">
        <v>1871</v>
      </c>
      <c r="B1095" s="519">
        <v>1</v>
      </c>
      <c r="C1095" s="527">
        <v>30500</v>
      </c>
      <c r="D1095" s="527"/>
      <c r="E1095" s="527">
        <v>1</v>
      </c>
      <c r="F1095" s="527">
        <v>5500</v>
      </c>
      <c r="G1095" s="527">
        <v>90</v>
      </c>
      <c r="H1095" s="519"/>
      <c r="I1095" s="519"/>
      <c r="J1095" s="117" t="s">
        <v>1389</v>
      </c>
    </row>
    <row r="1096" spans="1:10" x14ac:dyDescent="0.25">
      <c r="A1096" s="517" t="s">
        <v>114</v>
      </c>
      <c r="B1096" s="519">
        <v>1</v>
      </c>
      <c r="C1096" s="527">
        <v>19500</v>
      </c>
      <c r="D1096" s="527"/>
      <c r="E1096" s="527">
        <v>1</v>
      </c>
      <c r="F1096" s="527">
        <v>3500</v>
      </c>
      <c r="G1096" s="527">
        <v>60</v>
      </c>
      <c r="H1096" s="519"/>
      <c r="I1096" s="519"/>
      <c r="J1096" s="117"/>
    </row>
    <row r="1097" spans="1:10" x14ac:dyDescent="0.25">
      <c r="A1097" s="517" t="s">
        <v>2946</v>
      </c>
      <c r="B1097" s="519">
        <v>1</v>
      </c>
      <c r="C1097" s="527">
        <v>13500</v>
      </c>
      <c r="D1097" s="527"/>
      <c r="E1097" s="527">
        <v>1</v>
      </c>
      <c r="F1097" s="527">
        <v>3500</v>
      </c>
      <c r="G1097" s="527">
        <v>60</v>
      </c>
      <c r="H1097" s="519"/>
      <c r="I1097" s="519"/>
      <c r="J1097" s="117"/>
    </row>
    <row r="1098" spans="1:10" x14ac:dyDescent="0.25">
      <c r="A1098" s="622" t="s">
        <v>3094</v>
      </c>
      <c r="B1098" s="519">
        <v>1</v>
      </c>
      <c r="C1098" s="629"/>
      <c r="D1098" s="629">
        <v>36000</v>
      </c>
      <c r="E1098" s="629"/>
      <c r="F1098" s="629"/>
      <c r="G1098" s="527"/>
      <c r="H1098" s="519"/>
      <c r="I1098" s="519"/>
      <c r="J1098" s="117" t="s">
        <v>767</v>
      </c>
    </row>
    <row r="1099" spans="1:10" x14ac:dyDescent="0.25">
      <c r="A1099" s="622" t="s">
        <v>1891</v>
      </c>
      <c r="B1099" s="519">
        <v>1</v>
      </c>
      <c r="C1099" s="629">
        <v>20000</v>
      </c>
      <c r="D1099" s="629"/>
      <c r="E1099" s="629"/>
      <c r="F1099" s="629"/>
      <c r="G1099" s="527"/>
      <c r="H1099" s="519"/>
      <c r="I1099" s="519" t="s">
        <v>633</v>
      </c>
      <c r="J1099" s="117">
        <v>6300</v>
      </c>
    </row>
    <row r="1100" spans="1:10" x14ac:dyDescent="0.25">
      <c r="A1100" s="622" t="s">
        <v>173</v>
      </c>
      <c r="B1100" s="519">
        <v>1</v>
      </c>
      <c r="C1100" s="629">
        <v>48000</v>
      </c>
      <c r="D1100" s="629"/>
      <c r="E1100" s="629"/>
      <c r="F1100" s="629"/>
      <c r="G1100" s="527"/>
      <c r="H1100" s="519"/>
      <c r="I1100" s="519"/>
      <c r="J1100" s="117"/>
    </row>
    <row r="1101" spans="1:10" x14ac:dyDescent="0.25">
      <c r="A1101" s="622" t="s">
        <v>1995</v>
      </c>
      <c r="B1101" s="519">
        <v>1</v>
      </c>
      <c r="C1101" s="629">
        <v>13500</v>
      </c>
      <c r="D1101" s="629"/>
      <c r="E1101" s="629">
        <v>1</v>
      </c>
      <c r="F1101" s="629">
        <v>3500</v>
      </c>
      <c r="G1101" s="527">
        <v>60</v>
      </c>
      <c r="H1101" s="519"/>
      <c r="I1101" s="519"/>
      <c r="J1101" s="117"/>
    </row>
    <row r="1102" spans="1:10" x14ac:dyDescent="0.25">
      <c r="A1102" s="622" t="s">
        <v>2850</v>
      </c>
      <c r="B1102" s="519">
        <v>1</v>
      </c>
      <c r="C1102" s="629">
        <v>25500</v>
      </c>
      <c r="D1102" s="629"/>
      <c r="E1102" s="629">
        <v>1</v>
      </c>
      <c r="F1102" s="629">
        <v>4500</v>
      </c>
      <c r="G1102" s="527">
        <v>70</v>
      </c>
      <c r="H1102" s="519"/>
      <c r="I1102" s="519"/>
      <c r="J1102" s="117"/>
    </row>
    <row r="1103" spans="1:10" x14ac:dyDescent="0.25">
      <c r="A1103" s="622" t="s">
        <v>3055</v>
      </c>
      <c r="B1103" s="603">
        <v>1</v>
      </c>
      <c r="C1103" s="629">
        <v>21500</v>
      </c>
      <c r="D1103" s="629"/>
      <c r="E1103" s="630">
        <v>1</v>
      </c>
      <c r="F1103" s="629">
        <v>4500</v>
      </c>
      <c r="G1103" s="527">
        <v>70</v>
      </c>
      <c r="H1103" s="519"/>
      <c r="I1103" s="519"/>
      <c r="J1103" s="117"/>
    </row>
    <row r="1104" spans="1:10" x14ac:dyDescent="0.25">
      <c r="A1104" s="622" t="s">
        <v>3156</v>
      </c>
      <c r="B1104" s="603">
        <v>1</v>
      </c>
      <c r="C1104" s="629">
        <v>20500</v>
      </c>
      <c r="D1104" s="629"/>
      <c r="E1104" s="630">
        <v>1</v>
      </c>
      <c r="F1104" s="629">
        <v>3500</v>
      </c>
      <c r="G1104" s="527">
        <v>60</v>
      </c>
      <c r="H1104" s="519"/>
      <c r="I1104" s="519"/>
      <c r="J1104" s="117"/>
    </row>
    <row r="1105" spans="1:10" x14ac:dyDescent="0.25">
      <c r="A1105" s="622" t="s">
        <v>2811</v>
      </c>
      <c r="B1105" s="603">
        <v>1</v>
      </c>
      <c r="C1105" s="629"/>
      <c r="D1105" s="629">
        <v>20500</v>
      </c>
      <c r="E1105" s="630">
        <v>1</v>
      </c>
      <c r="F1105" s="629">
        <v>3500</v>
      </c>
      <c r="G1105" s="527">
        <v>60</v>
      </c>
      <c r="H1105" s="519"/>
      <c r="I1105" s="519"/>
      <c r="J1105" s="117" t="s">
        <v>767</v>
      </c>
    </row>
    <row r="1106" spans="1:10" x14ac:dyDescent="0.25">
      <c r="A1106" s="517" t="s">
        <v>3157</v>
      </c>
      <c r="B1106" s="603">
        <v>1</v>
      </c>
      <c r="C1106" s="629"/>
      <c r="D1106" s="629">
        <v>33500</v>
      </c>
      <c r="E1106" s="630">
        <v>1</v>
      </c>
      <c r="F1106" s="629">
        <v>4500</v>
      </c>
      <c r="G1106" s="527">
        <v>70</v>
      </c>
      <c r="H1106" s="519"/>
      <c r="I1106" s="519"/>
      <c r="J1106" s="117" t="s">
        <v>767</v>
      </c>
    </row>
    <row r="1107" spans="1:10" x14ac:dyDescent="0.25">
      <c r="A1107" s="622" t="s">
        <v>2811</v>
      </c>
      <c r="B1107" s="603">
        <v>1</v>
      </c>
      <c r="C1107" s="629"/>
      <c r="D1107" s="629">
        <v>20500</v>
      </c>
      <c r="E1107" s="630">
        <v>1</v>
      </c>
      <c r="F1107" s="629">
        <v>3500</v>
      </c>
      <c r="G1107" s="527">
        <v>60</v>
      </c>
      <c r="H1107" s="519"/>
      <c r="I1107" s="519"/>
      <c r="J1107" s="117" t="s">
        <v>2937</v>
      </c>
    </row>
    <row r="1108" spans="1:10" x14ac:dyDescent="0.25">
      <c r="A1108" s="622" t="s">
        <v>3158</v>
      </c>
      <c r="B1108" s="519">
        <v>1</v>
      </c>
      <c r="C1108" s="629"/>
      <c r="D1108" s="629">
        <v>19500</v>
      </c>
      <c r="E1108" s="629">
        <v>1</v>
      </c>
      <c r="F1108" s="629">
        <v>4500</v>
      </c>
      <c r="G1108" s="527">
        <v>77</v>
      </c>
      <c r="H1108" s="519"/>
      <c r="I1108" s="519"/>
      <c r="J1108" s="117" t="s">
        <v>2937</v>
      </c>
    </row>
    <row r="1109" spans="1:10" x14ac:dyDescent="0.25">
      <c r="A1109" s="626" t="s">
        <v>3159</v>
      </c>
      <c r="B1109" s="527">
        <v>1</v>
      </c>
      <c r="C1109" s="527">
        <v>20000</v>
      </c>
      <c r="D1109" s="527"/>
      <c r="E1109" s="527"/>
      <c r="F1109" s="527"/>
      <c r="G1109" s="527"/>
      <c r="H1109" s="213"/>
      <c r="I1109" s="213"/>
      <c r="J1109" s="252" t="s">
        <v>1389</v>
      </c>
    </row>
    <row r="1110" spans="1:10" s="336" customFormat="1" x14ac:dyDescent="0.25">
      <c r="A1110" s="645"/>
      <c r="B1110" s="213">
        <f>SUM(B1076:B1109)</f>
        <v>38</v>
      </c>
      <c r="C1110" s="213">
        <f>SUM(C1076:C1109)</f>
        <v>625200</v>
      </c>
      <c r="D1110" s="213">
        <f>SUM(D1076:D1109)</f>
        <v>315000</v>
      </c>
      <c r="E1110" s="213">
        <f>SUM(E1076:E1109)</f>
        <v>28</v>
      </c>
      <c r="F1110" s="213">
        <f>SUM(F1076:F1109)</f>
        <v>119000</v>
      </c>
      <c r="G1110" s="213"/>
      <c r="H1110" s="213"/>
      <c r="I1110" s="213"/>
      <c r="J1110" s="410">
        <f>SUM(J1076:J1109)</f>
        <v>6300</v>
      </c>
    </row>
    <row r="1111" spans="1:10" x14ac:dyDescent="0.25">
      <c r="B1111" s="493"/>
      <c r="C1111" s="493"/>
    </row>
    <row r="1112" spans="1:10" x14ac:dyDescent="0.25">
      <c r="G1112" s="643" t="s">
        <v>3141</v>
      </c>
      <c r="H1112" s="643"/>
      <c r="I1112" s="613"/>
    </row>
    <row r="1115" spans="1:10" x14ac:dyDescent="0.25">
      <c r="A1115" s="2204" t="s">
        <v>3160</v>
      </c>
      <c r="B1115" s="2204"/>
      <c r="C1115" s="2204"/>
      <c r="D1115" s="2204"/>
      <c r="E1115" s="2204"/>
      <c r="F1115" s="2204"/>
      <c r="G1115" s="2204"/>
      <c r="H1115" s="2204"/>
      <c r="I1115" s="2204"/>
      <c r="J1115" s="2204"/>
    </row>
    <row r="1116" spans="1:10" x14ac:dyDescent="0.25">
      <c r="A1116" s="198" t="s">
        <v>14</v>
      </c>
      <c r="B1116" s="198" t="s">
        <v>5</v>
      </c>
      <c r="C1116" s="198" t="s">
        <v>10</v>
      </c>
      <c r="D1116" s="198" t="s">
        <v>11</v>
      </c>
      <c r="E1116" s="198" t="s">
        <v>753</v>
      </c>
      <c r="F1116" s="198" t="s">
        <v>27</v>
      </c>
      <c r="G1116" s="198" t="s">
        <v>2013</v>
      </c>
      <c r="H1116" s="198" t="s">
        <v>2776</v>
      </c>
      <c r="I1116" s="198" t="s">
        <v>2777</v>
      </c>
      <c r="J1116" s="631" t="s">
        <v>32</v>
      </c>
    </row>
    <row r="1117" spans="1:10" x14ac:dyDescent="0.25">
      <c r="A1117" s="517" t="s">
        <v>114</v>
      </c>
      <c r="B1117" s="519">
        <v>1</v>
      </c>
      <c r="C1117" s="527"/>
      <c r="D1117" s="527">
        <v>19500</v>
      </c>
      <c r="E1117" s="527">
        <v>1</v>
      </c>
      <c r="F1117" s="527">
        <v>3500</v>
      </c>
      <c r="G1117" s="527">
        <v>60</v>
      </c>
      <c r="H1117" s="198"/>
      <c r="I1117" s="198"/>
      <c r="J1117" s="117" t="s">
        <v>767</v>
      </c>
    </row>
    <row r="1118" spans="1:10" x14ac:dyDescent="0.25">
      <c r="A1118" s="517" t="s">
        <v>1946</v>
      </c>
      <c r="B1118" s="519">
        <v>1</v>
      </c>
      <c r="C1118" s="527">
        <v>34500</v>
      </c>
      <c r="D1118" s="527"/>
      <c r="E1118" s="527"/>
      <c r="F1118" s="527"/>
      <c r="G1118" s="527"/>
      <c r="H1118" s="519"/>
      <c r="I1118" s="519"/>
      <c r="J1118" s="117"/>
    </row>
    <row r="1119" spans="1:10" x14ac:dyDescent="0.25">
      <c r="A1119" s="517" t="s">
        <v>1996</v>
      </c>
      <c r="B1119" s="519">
        <v>1</v>
      </c>
      <c r="C1119" s="527">
        <v>19500</v>
      </c>
      <c r="D1119" s="527"/>
      <c r="E1119" s="527">
        <v>1</v>
      </c>
      <c r="F1119" s="527">
        <v>5500</v>
      </c>
      <c r="G1119" s="527">
        <v>100</v>
      </c>
      <c r="H1119" s="519"/>
      <c r="I1119" s="519" t="s">
        <v>109</v>
      </c>
      <c r="J1119" s="117">
        <v>2800</v>
      </c>
    </row>
    <row r="1120" spans="1:10" x14ac:dyDescent="0.25">
      <c r="A1120" s="517" t="s">
        <v>3161</v>
      </c>
      <c r="B1120" s="519">
        <v>1</v>
      </c>
      <c r="C1120" s="527">
        <v>19000</v>
      </c>
      <c r="D1120" s="527"/>
      <c r="E1120" s="527"/>
      <c r="F1120" s="527"/>
      <c r="G1120" s="527"/>
      <c r="H1120" s="519">
        <v>1</v>
      </c>
      <c r="I1120" s="519">
        <v>70</v>
      </c>
      <c r="J1120" s="117">
        <v>4500</v>
      </c>
    </row>
    <row r="1121" spans="1:10" x14ac:dyDescent="0.25">
      <c r="A1121" s="517" t="s">
        <v>1956</v>
      </c>
      <c r="B1121" s="519">
        <v>1</v>
      </c>
      <c r="C1121" s="527">
        <v>17000</v>
      </c>
      <c r="D1121" s="527"/>
      <c r="E1121" s="527"/>
      <c r="F1121" s="527"/>
      <c r="G1121" s="527"/>
      <c r="H1121" s="519">
        <v>1</v>
      </c>
      <c r="I1121" s="519">
        <v>70</v>
      </c>
      <c r="J1121" s="117">
        <v>4500</v>
      </c>
    </row>
    <row r="1122" spans="1:10" x14ac:dyDescent="0.25">
      <c r="A1122" s="517" t="s">
        <v>1950</v>
      </c>
      <c r="B1122" s="519">
        <v>1</v>
      </c>
      <c r="C1122" s="527">
        <v>15500</v>
      </c>
      <c r="D1122" s="527"/>
      <c r="E1122" s="527">
        <v>1</v>
      </c>
      <c r="F1122" s="527">
        <v>4500</v>
      </c>
      <c r="G1122" s="527">
        <v>70</v>
      </c>
      <c r="H1122" s="519">
        <v>1</v>
      </c>
      <c r="I1122" s="519">
        <v>100</v>
      </c>
      <c r="J1122" s="117">
        <v>5500</v>
      </c>
    </row>
    <row r="1123" spans="1:10" x14ac:dyDescent="0.25">
      <c r="A1123" s="517" t="s">
        <v>1956</v>
      </c>
      <c r="B1123" s="519">
        <v>1</v>
      </c>
      <c r="C1123" s="527">
        <v>13500</v>
      </c>
      <c r="D1123" s="527"/>
      <c r="E1123" s="527">
        <v>1</v>
      </c>
      <c r="F1123" s="527">
        <v>3500</v>
      </c>
      <c r="G1123" s="527">
        <v>60</v>
      </c>
      <c r="H1123" s="519"/>
      <c r="I1123" s="519"/>
      <c r="J1123" s="117"/>
    </row>
    <row r="1124" spans="1:10" x14ac:dyDescent="0.25">
      <c r="A1124" s="517" t="s">
        <v>3162</v>
      </c>
      <c r="B1124" s="519">
        <v>1</v>
      </c>
      <c r="C1124" s="527">
        <v>14500</v>
      </c>
      <c r="D1124" s="527"/>
      <c r="E1124" s="527">
        <v>1</v>
      </c>
      <c r="F1124" s="527">
        <v>4500</v>
      </c>
      <c r="G1124" s="527">
        <v>70</v>
      </c>
      <c r="H1124" s="519"/>
      <c r="I1124" s="519"/>
      <c r="J1124" s="117"/>
    </row>
    <row r="1125" spans="1:10" x14ac:dyDescent="0.25">
      <c r="A1125" s="517" t="s">
        <v>3163</v>
      </c>
      <c r="B1125" s="519">
        <v>1</v>
      </c>
      <c r="C1125" s="527"/>
      <c r="D1125" s="527">
        <v>10500</v>
      </c>
      <c r="E1125" s="527">
        <v>1</v>
      </c>
      <c r="F1125" s="527">
        <v>3500</v>
      </c>
      <c r="G1125" s="527">
        <v>60</v>
      </c>
      <c r="H1125" s="519"/>
      <c r="I1125" s="519"/>
      <c r="J1125" s="117" t="s">
        <v>767</v>
      </c>
    </row>
    <row r="1126" spans="1:10" x14ac:dyDescent="0.25">
      <c r="A1126" s="517" t="s">
        <v>3164</v>
      </c>
      <c r="B1126" s="519">
        <v>1</v>
      </c>
      <c r="C1126" s="527">
        <v>16500</v>
      </c>
      <c r="D1126" s="527"/>
      <c r="E1126" s="527">
        <v>1</v>
      </c>
      <c r="F1126" s="527">
        <v>3500</v>
      </c>
      <c r="G1126" s="527">
        <v>60</v>
      </c>
      <c r="H1126" s="519"/>
      <c r="I1126" s="519"/>
      <c r="J1126" s="117"/>
    </row>
    <row r="1127" spans="1:10" x14ac:dyDescent="0.25">
      <c r="A1127" s="517" t="s">
        <v>1832</v>
      </c>
      <c r="B1127" s="519">
        <v>1</v>
      </c>
      <c r="C1127" s="527">
        <v>27000</v>
      </c>
      <c r="D1127" s="527"/>
      <c r="E1127" s="527">
        <v>1</v>
      </c>
      <c r="F1127" s="527">
        <v>4500</v>
      </c>
      <c r="G1127" s="527">
        <v>70</v>
      </c>
      <c r="H1127" s="519"/>
      <c r="I1127" s="519"/>
      <c r="J1127" s="117" t="s">
        <v>2303</v>
      </c>
    </row>
    <row r="1128" spans="1:10" x14ac:dyDescent="0.25">
      <c r="A1128" s="517" t="s">
        <v>3165</v>
      </c>
      <c r="B1128" s="519">
        <v>1</v>
      </c>
      <c r="C1128" s="527">
        <v>22500</v>
      </c>
      <c r="D1128" s="527"/>
      <c r="E1128" s="527">
        <v>1</v>
      </c>
      <c r="F1128" s="527">
        <v>3500</v>
      </c>
      <c r="G1128" s="527">
        <v>60</v>
      </c>
      <c r="H1128" s="519"/>
      <c r="I1128" s="519"/>
      <c r="J1128" s="117"/>
    </row>
    <row r="1129" spans="1:10" x14ac:dyDescent="0.25">
      <c r="A1129" s="517" t="s">
        <v>1825</v>
      </c>
      <c r="B1129" s="519">
        <v>1</v>
      </c>
      <c r="C1129" s="527">
        <v>15500</v>
      </c>
      <c r="D1129" s="527"/>
      <c r="E1129" s="527">
        <v>1</v>
      </c>
      <c r="F1129" s="527">
        <v>4500</v>
      </c>
      <c r="G1129" s="527">
        <v>70</v>
      </c>
      <c r="H1129" s="519"/>
      <c r="I1129" s="519"/>
      <c r="J1129" s="117"/>
    </row>
    <row r="1130" spans="1:10" x14ac:dyDescent="0.25">
      <c r="A1130" s="517" t="s">
        <v>3162</v>
      </c>
      <c r="B1130" s="519">
        <v>1</v>
      </c>
      <c r="C1130" s="527"/>
      <c r="D1130" s="527">
        <v>19000</v>
      </c>
      <c r="E1130" s="527"/>
      <c r="F1130" s="527"/>
      <c r="G1130" s="527"/>
      <c r="H1130" s="519"/>
      <c r="I1130" s="519"/>
      <c r="J1130" s="117" t="s">
        <v>1822</v>
      </c>
    </row>
    <row r="1131" spans="1:10" x14ac:dyDescent="0.25">
      <c r="A1131" s="517" t="s">
        <v>1881</v>
      </c>
      <c r="B1131" s="519">
        <v>1</v>
      </c>
      <c r="C1131" s="527">
        <v>15500</v>
      </c>
      <c r="D1131" s="527"/>
      <c r="E1131" s="527">
        <v>1</v>
      </c>
      <c r="F1131" s="527">
        <v>4500</v>
      </c>
      <c r="G1131" s="527">
        <v>70</v>
      </c>
      <c r="H1131" s="519"/>
      <c r="I1131" s="519"/>
      <c r="J1131" s="117"/>
    </row>
    <row r="1132" spans="1:10" x14ac:dyDescent="0.25">
      <c r="A1132" s="517" t="s">
        <v>1826</v>
      </c>
      <c r="B1132" s="519">
        <v>1</v>
      </c>
      <c r="C1132" s="527"/>
      <c r="D1132" s="527">
        <v>13500</v>
      </c>
      <c r="E1132" s="527">
        <v>1</v>
      </c>
      <c r="F1132" s="527">
        <v>3500</v>
      </c>
      <c r="G1132" s="527">
        <v>60</v>
      </c>
      <c r="H1132" s="519"/>
      <c r="I1132" s="519"/>
      <c r="J1132" s="117" t="s">
        <v>2613</v>
      </c>
    </row>
    <row r="1133" spans="1:10" x14ac:dyDescent="0.25">
      <c r="A1133" s="517" t="s">
        <v>1526</v>
      </c>
      <c r="B1133" s="519">
        <v>1</v>
      </c>
      <c r="C1133" s="527"/>
      <c r="D1133" s="527">
        <v>16500</v>
      </c>
      <c r="E1133" s="527">
        <v>1</v>
      </c>
      <c r="F1133" s="527">
        <v>3500</v>
      </c>
      <c r="G1133" s="527">
        <v>60</v>
      </c>
      <c r="H1133" s="519"/>
      <c r="I1133" s="519"/>
      <c r="J1133" s="117" t="s">
        <v>2613</v>
      </c>
    </row>
    <row r="1134" spans="1:10" x14ac:dyDescent="0.25">
      <c r="A1134" s="517" t="s">
        <v>3166</v>
      </c>
      <c r="B1134" s="519">
        <v>1</v>
      </c>
      <c r="C1134" s="527">
        <v>44500</v>
      </c>
      <c r="D1134" s="527"/>
      <c r="E1134" s="527">
        <v>1</v>
      </c>
      <c r="F1134" s="527">
        <v>5500</v>
      </c>
      <c r="G1134" s="527">
        <v>100</v>
      </c>
      <c r="H1134" s="519"/>
      <c r="I1134" s="519"/>
      <c r="J1134" s="117"/>
    </row>
    <row r="1135" spans="1:10" x14ac:dyDescent="0.25">
      <c r="A1135" s="517" t="s">
        <v>498</v>
      </c>
      <c r="B1135" s="519">
        <v>5</v>
      </c>
      <c r="C1135" s="527"/>
      <c r="D1135" s="527">
        <v>67500</v>
      </c>
      <c r="E1135" s="527"/>
      <c r="F1135" s="527"/>
      <c r="G1135" s="533"/>
      <c r="H1135" s="519"/>
      <c r="I1135" s="519"/>
      <c r="J1135" s="117" t="s">
        <v>1822</v>
      </c>
    </row>
    <row r="1136" spans="1:10" x14ac:dyDescent="0.25">
      <c r="A1136" s="517" t="s">
        <v>3167</v>
      </c>
      <c r="B1136" s="519">
        <v>1</v>
      </c>
      <c r="C1136" s="527">
        <v>15500</v>
      </c>
      <c r="D1136" s="527"/>
      <c r="E1136" s="527">
        <v>1</v>
      </c>
      <c r="F1136" s="527">
        <v>4500</v>
      </c>
      <c r="G1136" s="527">
        <v>70</v>
      </c>
      <c r="H1136" s="519"/>
      <c r="I1136" s="519"/>
      <c r="J1136" s="117"/>
    </row>
    <row r="1137" spans="1:20" x14ac:dyDescent="0.25">
      <c r="A1137" s="517" t="s">
        <v>688</v>
      </c>
      <c r="B1137" s="519">
        <v>1</v>
      </c>
      <c r="C1137" s="527"/>
      <c r="D1137" s="527">
        <v>20000</v>
      </c>
      <c r="E1137" s="527"/>
      <c r="F1137" s="527"/>
      <c r="G1137" s="527"/>
      <c r="H1137" s="519"/>
      <c r="I1137" s="519"/>
      <c r="J1137" s="117" t="s">
        <v>767</v>
      </c>
    </row>
    <row r="1138" spans="1:20" x14ac:dyDescent="0.25">
      <c r="A1138" s="517" t="s">
        <v>1956</v>
      </c>
      <c r="B1138" s="519">
        <v>1</v>
      </c>
      <c r="C1138" s="527"/>
      <c r="D1138" s="527">
        <v>17000</v>
      </c>
      <c r="E1138" s="527"/>
      <c r="F1138" s="527"/>
      <c r="G1138" s="527"/>
      <c r="H1138" s="519"/>
      <c r="I1138" s="519"/>
      <c r="J1138" s="117" t="s">
        <v>767</v>
      </c>
    </row>
    <row r="1139" spans="1:20" x14ac:dyDescent="0.25">
      <c r="A1139" s="622"/>
      <c r="B1139" s="519"/>
      <c r="C1139" s="629"/>
      <c r="D1139" s="629"/>
      <c r="E1139" s="629"/>
      <c r="F1139" s="629"/>
      <c r="G1139" s="527"/>
      <c r="H1139" s="519"/>
      <c r="I1139" s="519"/>
      <c r="J1139" s="117"/>
    </row>
    <row r="1140" spans="1:20" s="336" customFormat="1" x14ac:dyDescent="0.25">
      <c r="A1140" s="645"/>
      <c r="B1140" s="213">
        <f>SUM(B1117:B1139)</f>
        <v>26</v>
      </c>
      <c r="C1140" s="213">
        <f>SUM(C1117:C1139)</f>
        <v>290500</v>
      </c>
      <c r="D1140" s="213">
        <f>SUM(D1117:D1139)</f>
        <v>183500</v>
      </c>
      <c r="E1140" s="213">
        <f>SUM(E1117:E1139)</f>
        <v>15</v>
      </c>
      <c r="F1140" s="213">
        <f>SUM(F1117:F1139)</f>
        <v>62500</v>
      </c>
      <c r="G1140" s="213"/>
      <c r="H1140" s="213">
        <f>SUM(H1117:H1139)</f>
        <v>3</v>
      </c>
      <c r="I1140" s="213"/>
      <c r="J1140" s="410">
        <f>SUM(J1117:J1139)</f>
        <v>17300</v>
      </c>
    </row>
    <row r="1141" spans="1:20" x14ac:dyDescent="0.25">
      <c r="B1141" s="493"/>
      <c r="C1141" s="493"/>
    </row>
    <row r="1142" spans="1:20" x14ac:dyDescent="0.25">
      <c r="G1142" s="643" t="s">
        <v>3141</v>
      </c>
      <c r="H1142" s="643"/>
      <c r="I1142" s="613"/>
    </row>
    <row r="1144" spans="1:20" x14ac:dyDescent="0.25">
      <c r="T1144" s="352"/>
    </row>
    <row r="1145" spans="1:20" x14ac:dyDescent="0.25">
      <c r="A1145" s="2204" t="s">
        <v>3168</v>
      </c>
      <c r="B1145" s="2204"/>
      <c r="C1145" s="2204"/>
      <c r="D1145" s="2204"/>
      <c r="E1145" s="2204"/>
      <c r="F1145" s="2204"/>
      <c r="G1145" s="2204"/>
      <c r="H1145" s="2204"/>
      <c r="I1145" s="2204"/>
      <c r="J1145" s="2204"/>
      <c r="T1145" s="352"/>
    </row>
    <row r="1146" spans="1:20" x14ac:dyDescent="0.25">
      <c r="A1146" s="198" t="s">
        <v>14</v>
      </c>
      <c r="B1146" s="198" t="s">
        <v>5</v>
      </c>
      <c r="C1146" s="198" t="s">
        <v>10</v>
      </c>
      <c r="D1146" s="198" t="s">
        <v>11</v>
      </c>
      <c r="E1146" s="198" t="s">
        <v>753</v>
      </c>
      <c r="F1146" s="198" t="s">
        <v>27</v>
      </c>
      <c r="G1146" s="198" t="s">
        <v>2013</v>
      </c>
      <c r="H1146" s="198" t="s">
        <v>2776</v>
      </c>
      <c r="I1146" s="198" t="s">
        <v>2777</v>
      </c>
      <c r="J1146" s="631" t="s">
        <v>32</v>
      </c>
      <c r="T1146" s="352"/>
    </row>
    <row r="1147" spans="1:20" x14ac:dyDescent="0.25">
      <c r="A1147" s="517" t="s">
        <v>2086</v>
      </c>
      <c r="B1147" s="519">
        <v>1</v>
      </c>
      <c r="C1147" s="527">
        <v>25000</v>
      </c>
      <c r="D1147" s="527"/>
      <c r="E1147" s="527">
        <v>1</v>
      </c>
      <c r="F1147" s="527">
        <v>3500</v>
      </c>
      <c r="G1147" s="527">
        <v>60</v>
      </c>
      <c r="H1147" s="519">
        <v>1</v>
      </c>
      <c r="I1147" s="519">
        <v>70</v>
      </c>
      <c r="J1147" s="117">
        <v>4500</v>
      </c>
      <c r="T1147" s="352"/>
    </row>
    <row r="1148" spans="1:20" x14ac:dyDescent="0.25">
      <c r="A1148" s="517" t="s">
        <v>2160</v>
      </c>
      <c r="B1148" s="519">
        <v>1</v>
      </c>
      <c r="C1148" s="527">
        <v>25500</v>
      </c>
      <c r="D1148" s="527"/>
      <c r="E1148" s="527">
        <v>1</v>
      </c>
      <c r="F1148" s="527">
        <v>4500</v>
      </c>
      <c r="G1148" s="527">
        <v>70</v>
      </c>
      <c r="H1148" s="519">
        <v>1</v>
      </c>
      <c r="I1148" s="519">
        <v>70</v>
      </c>
      <c r="J1148" s="117">
        <v>4500</v>
      </c>
      <c r="T1148" s="352"/>
    </row>
    <row r="1149" spans="1:20" x14ac:dyDescent="0.25">
      <c r="A1149" s="517" t="s">
        <v>1301</v>
      </c>
      <c r="B1149" s="519">
        <v>1</v>
      </c>
      <c r="C1149" s="527">
        <v>30500</v>
      </c>
      <c r="D1149" s="527"/>
      <c r="E1149" s="527">
        <v>1</v>
      </c>
      <c r="F1149" s="527">
        <v>4500</v>
      </c>
      <c r="G1149" s="527">
        <v>70</v>
      </c>
      <c r="H1149" s="519">
        <v>1</v>
      </c>
      <c r="I1149" s="519">
        <v>70</v>
      </c>
      <c r="J1149" s="117">
        <v>4500</v>
      </c>
      <c r="T1149" s="352"/>
    </row>
    <row r="1150" spans="1:20" x14ac:dyDescent="0.25">
      <c r="A1150" s="517" t="s">
        <v>1445</v>
      </c>
      <c r="B1150" s="519">
        <v>1</v>
      </c>
      <c r="C1150" s="527"/>
      <c r="D1150" s="527">
        <v>13500</v>
      </c>
      <c r="E1150" s="527">
        <v>1</v>
      </c>
      <c r="F1150" s="527">
        <v>3500</v>
      </c>
      <c r="G1150" s="527">
        <v>60</v>
      </c>
      <c r="H1150" s="519"/>
      <c r="I1150" s="519"/>
      <c r="J1150" s="117" t="s">
        <v>1157</v>
      </c>
      <c r="T1150" s="352"/>
    </row>
    <row r="1151" spans="1:20" x14ac:dyDescent="0.25">
      <c r="A1151" s="517" t="s">
        <v>2218</v>
      </c>
      <c r="B1151" s="519">
        <v>1</v>
      </c>
      <c r="C1151" s="527"/>
      <c r="D1151" s="527"/>
      <c r="E1151" s="527"/>
      <c r="F1151" s="527"/>
      <c r="G1151" s="527"/>
      <c r="H1151" s="519"/>
      <c r="I1151" s="519"/>
      <c r="J1151" s="117" t="s">
        <v>3169</v>
      </c>
      <c r="T1151" s="352"/>
    </row>
    <row r="1152" spans="1:20" x14ac:dyDescent="0.25">
      <c r="A1152" s="517" t="s">
        <v>3170</v>
      </c>
      <c r="B1152" s="519">
        <v>1</v>
      </c>
      <c r="C1152" s="527">
        <v>38500</v>
      </c>
      <c r="D1152" s="527"/>
      <c r="E1152" s="527">
        <v>1</v>
      </c>
      <c r="F1152" s="527">
        <v>5500</v>
      </c>
      <c r="G1152" s="527">
        <v>100</v>
      </c>
      <c r="H1152" s="519">
        <v>1</v>
      </c>
      <c r="I1152" s="519">
        <v>60</v>
      </c>
      <c r="J1152" s="117">
        <v>3500</v>
      </c>
      <c r="T1152" s="352"/>
    </row>
    <row r="1153" spans="1:20" x14ac:dyDescent="0.25">
      <c r="A1153" s="517" t="s">
        <v>2086</v>
      </c>
      <c r="B1153" s="519">
        <v>1</v>
      </c>
      <c r="C1153" s="527">
        <v>25000</v>
      </c>
      <c r="D1153" s="527"/>
      <c r="E1153" s="527">
        <v>1</v>
      </c>
      <c r="F1153" s="527">
        <v>3500</v>
      </c>
      <c r="G1153" s="527">
        <v>60</v>
      </c>
      <c r="H1153" s="519">
        <v>1</v>
      </c>
      <c r="I1153" s="519">
        <v>100</v>
      </c>
      <c r="J1153" s="117">
        <v>5500</v>
      </c>
      <c r="T1153" s="352"/>
    </row>
    <row r="1154" spans="1:20" x14ac:dyDescent="0.25">
      <c r="A1154" s="517" t="s">
        <v>1343</v>
      </c>
      <c r="B1154" s="519">
        <v>1</v>
      </c>
      <c r="C1154" s="527">
        <v>15500</v>
      </c>
      <c r="D1154" s="527"/>
      <c r="E1154" s="527">
        <v>1</v>
      </c>
      <c r="F1154" s="527">
        <v>4500</v>
      </c>
      <c r="G1154" s="527">
        <v>70</v>
      </c>
      <c r="H1154" s="519">
        <v>1</v>
      </c>
      <c r="I1154" s="519">
        <v>70</v>
      </c>
      <c r="J1154" s="117">
        <v>4500</v>
      </c>
      <c r="T1154" s="352"/>
    </row>
    <row r="1155" spans="1:20" x14ac:dyDescent="0.25">
      <c r="A1155" s="517" t="s">
        <v>2302</v>
      </c>
      <c r="B1155" s="519">
        <v>1</v>
      </c>
      <c r="C1155" s="527">
        <v>33500</v>
      </c>
      <c r="D1155" s="527"/>
      <c r="E1155" s="527">
        <v>1</v>
      </c>
      <c r="F1155" s="527">
        <v>4500</v>
      </c>
      <c r="G1155" s="527">
        <v>70</v>
      </c>
      <c r="H1155" s="519" t="s">
        <v>109</v>
      </c>
      <c r="I1155" s="519"/>
      <c r="J1155" s="117">
        <v>4200</v>
      </c>
      <c r="T1155" s="352"/>
    </row>
    <row r="1156" spans="1:20" x14ac:dyDescent="0.25">
      <c r="A1156" s="517" t="s">
        <v>1107</v>
      </c>
      <c r="B1156" s="519">
        <v>1</v>
      </c>
      <c r="C1156" s="527">
        <v>20000</v>
      </c>
      <c r="D1156" s="527"/>
      <c r="E1156" s="527"/>
      <c r="F1156" s="527"/>
      <c r="G1156" s="527"/>
      <c r="H1156" s="519"/>
      <c r="I1156" s="519"/>
      <c r="J1156" s="117"/>
      <c r="T1156" s="352"/>
    </row>
    <row r="1157" spans="1:20" x14ac:dyDescent="0.25">
      <c r="A1157" s="517" t="s">
        <v>1301</v>
      </c>
      <c r="B1157" s="519">
        <v>1</v>
      </c>
      <c r="C1157" s="527">
        <v>30500</v>
      </c>
      <c r="D1157" s="527"/>
      <c r="E1157" s="527">
        <v>1</v>
      </c>
      <c r="F1157" s="527">
        <v>5500</v>
      </c>
      <c r="G1157" s="527">
        <v>100</v>
      </c>
      <c r="H1157" s="519"/>
      <c r="I1157" s="519"/>
      <c r="J1157" s="117" t="s">
        <v>1389</v>
      </c>
      <c r="T1157" s="352"/>
    </row>
    <row r="1158" spans="1:20" x14ac:dyDescent="0.25">
      <c r="A1158" s="517" t="s">
        <v>2721</v>
      </c>
      <c r="B1158" s="519">
        <v>1</v>
      </c>
      <c r="C1158" s="527">
        <v>26500</v>
      </c>
      <c r="D1158" s="527"/>
      <c r="E1158" s="527"/>
      <c r="F1158" s="527"/>
      <c r="G1158" s="527"/>
      <c r="H1158" s="519"/>
      <c r="I1158" s="519"/>
      <c r="J1158" s="117"/>
      <c r="T1158" s="352"/>
    </row>
    <row r="1159" spans="1:20" x14ac:dyDescent="0.25">
      <c r="A1159" s="517" t="s">
        <v>1432</v>
      </c>
      <c r="B1159" s="519">
        <v>1</v>
      </c>
      <c r="C1159" s="527">
        <v>19500</v>
      </c>
      <c r="D1159" s="527"/>
      <c r="E1159" s="527">
        <v>1</v>
      </c>
      <c r="F1159" s="527">
        <v>5500</v>
      </c>
      <c r="G1159" s="527">
        <v>100</v>
      </c>
      <c r="H1159" s="519"/>
      <c r="I1159" s="519"/>
      <c r="J1159" s="117"/>
      <c r="T1159" s="352"/>
    </row>
    <row r="1160" spans="1:20" x14ac:dyDescent="0.25">
      <c r="A1160" s="517" t="s">
        <v>2534</v>
      </c>
      <c r="B1160" s="519">
        <v>1</v>
      </c>
      <c r="C1160" s="527">
        <v>26000</v>
      </c>
      <c r="D1160" s="527"/>
      <c r="E1160" s="527">
        <v>1</v>
      </c>
      <c r="F1160" s="527">
        <v>2000</v>
      </c>
      <c r="G1160" s="527">
        <v>50</v>
      </c>
      <c r="H1160" s="519"/>
      <c r="I1160" s="519"/>
      <c r="J1160" s="117"/>
      <c r="T1160" s="352"/>
    </row>
    <row r="1161" spans="1:20" x14ac:dyDescent="0.25">
      <c r="A1161" s="517" t="s">
        <v>3171</v>
      </c>
      <c r="B1161" s="519">
        <v>1</v>
      </c>
      <c r="C1161" s="527">
        <v>49500</v>
      </c>
      <c r="D1161" s="527"/>
      <c r="E1161" s="527">
        <v>1</v>
      </c>
      <c r="F1161" s="527">
        <v>5500</v>
      </c>
      <c r="G1161" s="527">
        <v>70</v>
      </c>
      <c r="H1161" s="519"/>
      <c r="I1161" s="519"/>
      <c r="J1161" s="117"/>
      <c r="T1161" s="352"/>
    </row>
    <row r="1162" spans="1:20" x14ac:dyDescent="0.25">
      <c r="A1162" s="517" t="s">
        <v>2160</v>
      </c>
      <c r="B1162" s="519"/>
      <c r="C1162" s="527">
        <v>25500</v>
      </c>
      <c r="D1162" s="527"/>
      <c r="E1162" s="527">
        <v>1</v>
      </c>
      <c r="F1162" s="527">
        <v>4500</v>
      </c>
      <c r="G1162" s="527">
        <v>70</v>
      </c>
      <c r="H1162" s="519"/>
      <c r="I1162" s="519"/>
      <c r="J1162" s="117"/>
      <c r="T1162" s="352"/>
    </row>
    <row r="1163" spans="1:20" x14ac:dyDescent="0.25">
      <c r="A1163" s="517" t="s">
        <v>1196</v>
      </c>
      <c r="B1163" s="519">
        <v>1</v>
      </c>
      <c r="C1163" s="527">
        <v>17000</v>
      </c>
      <c r="D1163" s="527"/>
      <c r="E1163" s="527"/>
      <c r="F1163" s="527"/>
      <c r="G1163" s="527"/>
      <c r="H1163" s="519"/>
      <c r="I1163" s="519"/>
      <c r="J1163" s="117"/>
      <c r="T1163" s="352"/>
    </row>
    <row r="1164" spans="1:20" x14ac:dyDescent="0.25">
      <c r="A1164" s="517" t="s">
        <v>3172</v>
      </c>
      <c r="B1164" s="519">
        <v>1</v>
      </c>
      <c r="C1164" s="527">
        <v>12500</v>
      </c>
      <c r="D1164" s="527"/>
      <c r="E1164" s="527">
        <v>1</v>
      </c>
      <c r="F1164" s="527">
        <v>3500</v>
      </c>
      <c r="G1164" s="527">
        <v>60</v>
      </c>
      <c r="H1164" s="519"/>
      <c r="I1164" s="519"/>
      <c r="J1164" s="117"/>
      <c r="T1164" s="352"/>
    </row>
    <row r="1165" spans="1:20" x14ac:dyDescent="0.25">
      <c r="A1165" s="517" t="s">
        <v>2157</v>
      </c>
      <c r="B1165" s="519">
        <v>1</v>
      </c>
      <c r="C1165" s="527"/>
      <c r="D1165" s="527">
        <v>32500</v>
      </c>
      <c r="E1165" s="527">
        <v>1</v>
      </c>
      <c r="F1165" s="527">
        <v>5500</v>
      </c>
      <c r="G1165" s="527">
        <v>100</v>
      </c>
      <c r="H1165" s="519"/>
      <c r="I1165" s="519"/>
      <c r="J1165" s="117" t="s">
        <v>767</v>
      </c>
      <c r="T1165" s="352"/>
    </row>
    <row r="1166" spans="1:20" x14ac:dyDescent="0.25">
      <c r="A1166" s="517" t="s">
        <v>1490</v>
      </c>
      <c r="B1166" s="519">
        <v>1</v>
      </c>
      <c r="C1166" s="527"/>
      <c r="D1166" s="527">
        <v>27000</v>
      </c>
      <c r="E1166" s="527"/>
      <c r="F1166" s="527"/>
      <c r="G1166" s="527"/>
      <c r="H1166" s="519"/>
      <c r="I1166" s="519"/>
      <c r="J1166" s="117" t="s">
        <v>767</v>
      </c>
      <c r="T1166" s="352"/>
    </row>
    <row r="1167" spans="1:20" x14ac:dyDescent="0.25">
      <c r="A1167" s="517" t="s">
        <v>1432</v>
      </c>
      <c r="B1167" s="519">
        <v>1</v>
      </c>
      <c r="C1167" s="527">
        <v>19500</v>
      </c>
      <c r="D1167" s="527"/>
      <c r="E1167" s="527">
        <v>1</v>
      </c>
      <c r="F1167" s="527">
        <v>5500</v>
      </c>
      <c r="G1167" s="527">
        <v>100</v>
      </c>
      <c r="H1167" s="519"/>
      <c r="I1167" s="519"/>
      <c r="J1167" s="117"/>
      <c r="T1167" s="352"/>
    </row>
    <row r="1168" spans="1:20" x14ac:dyDescent="0.25">
      <c r="A1168" s="517" t="s">
        <v>225</v>
      </c>
      <c r="B1168" s="519">
        <v>2</v>
      </c>
      <c r="C1168" s="527">
        <v>68000</v>
      </c>
      <c r="D1168" s="527"/>
      <c r="E1168" s="527"/>
      <c r="F1168" s="527"/>
      <c r="G1168" s="527"/>
      <c r="H1168" s="519"/>
      <c r="I1168" s="519"/>
      <c r="J1168" s="117" t="s">
        <v>2118</v>
      </c>
      <c r="T1168" s="352"/>
    </row>
    <row r="1169" spans="1:20" x14ac:dyDescent="0.25">
      <c r="A1169" s="517" t="s">
        <v>1712</v>
      </c>
      <c r="B1169" s="519">
        <v>2</v>
      </c>
      <c r="C1169" s="527">
        <v>100000</v>
      </c>
      <c r="D1169" s="527"/>
      <c r="E1169" s="527"/>
      <c r="F1169" s="527"/>
      <c r="G1169" s="527"/>
      <c r="H1169" s="519"/>
      <c r="I1169" s="519"/>
      <c r="J1169" s="117" t="s">
        <v>2118</v>
      </c>
      <c r="T1169" s="352"/>
    </row>
    <row r="1170" spans="1:20" x14ac:dyDescent="0.25">
      <c r="A1170" s="517" t="s">
        <v>1301</v>
      </c>
      <c r="B1170" s="519">
        <v>1</v>
      </c>
      <c r="C1170" s="527">
        <v>35000</v>
      </c>
      <c r="D1170" s="527"/>
      <c r="E1170" s="527"/>
      <c r="F1170" s="527"/>
      <c r="G1170" s="527"/>
      <c r="H1170" s="519"/>
      <c r="I1170" s="519"/>
      <c r="J1170" s="117"/>
      <c r="T1170" s="352"/>
    </row>
    <row r="1171" spans="1:20" x14ac:dyDescent="0.25">
      <c r="A1171" s="517" t="s">
        <v>1100</v>
      </c>
      <c r="B1171" s="519">
        <v>1</v>
      </c>
      <c r="C1171" s="527">
        <v>14000</v>
      </c>
      <c r="D1171" s="527"/>
      <c r="E1171" s="527"/>
      <c r="F1171" s="527"/>
      <c r="G1171" s="527"/>
      <c r="H1171" s="519"/>
      <c r="I1171" s="519"/>
      <c r="J1171" s="117"/>
      <c r="T1171" s="352"/>
    </row>
    <row r="1172" spans="1:20" x14ac:dyDescent="0.25">
      <c r="A1172" s="517" t="s">
        <v>2348</v>
      </c>
      <c r="B1172" s="519">
        <v>1</v>
      </c>
      <c r="C1172" s="527">
        <v>36000</v>
      </c>
      <c r="D1172" s="527"/>
      <c r="E1172" s="527"/>
      <c r="F1172" s="527"/>
      <c r="G1172" s="527"/>
      <c r="H1172" s="519"/>
      <c r="I1172" s="519"/>
      <c r="J1172" s="117"/>
      <c r="T1172" s="352"/>
    </row>
    <row r="1173" spans="1:20" x14ac:dyDescent="0.25">
      <c r="A1173" s="517" t="s">
        <v>1342</v>
      </c>
      <c r="B1173" s="519">
        <v>3</v>
      </c>
      <c r="C1173" s="527"/>
      <c r="D1173" s="527">
        <v>40500</v>
      </c>
      <c r="E1173" s="527"/>
      <c r="F1173" s="527"/>
      <c r="G1173" s="533"/>
      <c r="H1173" s="519"/>
      <c r="I1173" s="519"/>
      <c r="J1173" s="117" t="s">
        <v>3173</v>
      </c>
      <c r="T1173" s="352"/>
    </row>
    <row r="1174" spans="1:20" x14ac:dyDescent="0.25">
      <c r="A1174" s="517" t="s">
        <v>3170</v>
      </c>
      <c r="B1174" s="519">
        <v>1</v>
      </c>
      <c r="C1174" s="527">
        <v>38500</v>
      </c>
      <c r="D1174" s="527"/>
      <c r="E1174" s="527">
        <v>1</v>
      </c>
      <c r="F1174" s="527">
        <v>5500</v>
      </c>
      <c r="G1174" s="527">
        <v>100</v>
      </c>
      <c r="H1174" s="519"/>
      <c r="I1174" s="519"/>
      <c r="J1174" s="117"/>
      <c r="T1174" s="352"/>
    </row>
    <row r="1175" spans="1:20" x14ac:dyDescent="0.25">
      <c r="A1175" s="517" t="s">
        <v>1973</v>
      </c>
      <c r="B1175" s="519">
        <v>1</v>
      </c>
      <c r="C1175" s="527">
        <v>19500</v>
      </c>
      <c r="D1175" s="527"/>
      <c r="E1175" s="527">
        <v>1</v>
      </c>
      <c r="F1175" s="527">
        <v>4500</v>
      </c>
      <c r="G1175" s="527">
        <v>70</v>
      </c>
      <c r="H1175" s="519"/>
      <c r="I1175" s="519"/>
      <c r="J1175" s="117"/>
      <c r="T1175" s="352"/>
    </row>
    <row r="1176" spans="1:20" x14ac:dyDescent="0.25">
      <c r="A1176" s="517" t="s">
        <v>3174</v>
      </c>
      <c r="B1176" s="519">
        <v>1</v>
      </c>
      <c r="C1176" s="527"/>
      <c r="D1176" s="527"/>
      <c r="E1176" s="527"/>
      <c r="F1176" s="527"/>
      <c r="G1176" s="527"/>
      <c r="H1176" s="519"/>
      <c r="I1176" s="519"/>
      <c r="J1176" s="117" t="s">
        <v>3175</v>
      </c>
      <c r="T1176" s="352"/>
    </row>
    <row r="1177" spans="1:20" x14ac:dyDescent="0.25">
      <c r="A1177" s="622" t="s">
        <v>1683</v>
      </c>
      <c r="B1177" s="519">
        <v>1</v>
      </c>
      <c r="C1177" s="629">
        <v>20500</v>
      </c>
      <c r="D1177" s="629"/>
      <c r="E1177" s="629">
        <v>1</v>
      </c>
      <c r="F1177" s="629">
        <v>4500</v>
      </c>
      <c r="G1177" s="527">
        <v>77</v>
      </c>
      <c r="H1177" s="519"/>
      <c r="I1177" s="519"/>
      <c r="J1177" s="117"/>
      <c r="T1177" s="352"/>
    </row>
    <row r="1178" spans="1:20" x14ac:dyDescent="0.25">
      <c r="A1178" s="626"/>
      <c r="B1178" s="213">
        <f>SUM(B1147:B1177)</f>
        <v>34</v>
      </c>
      <c r="C1178" s="213">
        <f>SUM(C1147:C1177)</f>
        <v>771500</v>
      </c>
      <c r="D1178" s="213">
        <f>SUM(D1147:D1177)</f>
        <v>113500</v>
      </c>
      <c r="E1178" s="213">
        <f>SUM(E1147:E1177)</f>
        <v>19</v>
      </c>
      <c r="F1178" s="213">
        <f>SUM(F1147:F1177)</f>
        <v>86000</v>
      </c>
      <c r="G1178" s="213"/>
      <c r="H1178" s="213">
        <f>SUM(H1147:H1177)</f>
        <v>6</v>
      </c>
      <c r="I1178" s="213"/>
      <c r="J1178" s="410">
        <f>SUM(J1147:J1177)</f>
        <v>31200</v>
      </c>
      <c r="T1178" s="352"/>
    </row>
    <row r="1179" spans="1:20" x14ac:dyDescent="0.25">
      <c r="B1179" s="493"/>
      <c r="C1179" s="493"/>
      <c r="T1179" s="352"/>
    </row>
    <row r="1180" spans="1:20" x14ac:dyDescent="0.25">
      <c r="G1180" s="644" t="s">
        <v>3141</v>
      </c>
      <c r="H1180" s="644"/>
      <c r="I1180" s="613"/>
      <c r="T1180" s="352"/>
    </row>
    <row r="1182" spans="1:20" x14ac:dyDescent="0.25">
      <c r="T1182" s="352"/>
    </row>
    <row r="1183" spans="1:20" x14ac:dyDescent="0.25">
      <c r="A1183" s="2204" t="s">
        <v>3179</v>
      </c>
      <c r="B1183" s="2204"/>
      <c r="C1183" s="2204"/>
      <c r="D1183" s="2204"/>
      <c r="E1183" s="2204"/>
      <c r="F1183" s="2204"/>
      <c r="G1183" s="2204"/>
      <c r="H1183" s="2204"/>
      <c r="I1183" s="2204"/>
      <c r="J1183" s="2204"/>
      <c r="T1183" s="352"/>
    </row>
    <row r="1184" spans="1:20" x14ac:dyDescent="0.25">
      <c r="A1184" s="198" t="s">
        <v>14</v>
      </c>
      <c r="B1184" s="198" t="s">
        <v>5</v>
      </c>
      <c r="C1184" s="198" t="s">
        <v>10</v>
      </c>
      <c r="D1184" s="198" t="s">
        <v>11</v>
      </c>
      <c r="E1184" s="198" t="s">
        <v>753</v>
      </c>
      <c r="F1184" s="198" t="s">
        <v>27</v>
      </c>
      <c r="G1184" s="198" t="s">
        <v>2013</v>
      </c>
      <c r="H1184" s="198" t="s">
        <v>2776</v>
      </c>
      <c r="I1184" s="198" t="s">
        <v>2777</v>
      </c>
      <c r="J1184" s="631" t="s">
        <v>32</v>
      </c>
      <c r="T1184" s="352"/>
    </row>
    <row r="1185" spans="1:20" x14ac:dyDescent="0.25">
      <c r="A1185" s="517" t="s">
        <v>2160</v>
      </c>
      <c r="B1185" s="519">
        <v>1</v>
      </c>
      <c r="C1185" s="527">
        <v>25500</v>
      </c>
      <c r="D1185" s="527"/>
      <c r="E1185" s="527">
        <v>1</v>
      </c>
      <c r="F1185" s="527">
        <v>4500</v>
      </c>
      <c r="G1185" s="527">
        <v>70</v>
      </c>
      <c r="H1185" s="519">
        <v>1</v>
      </c>
      <c r="I1185" s="519">
        <v>60</v>
      </c>
      <c r="J1185" s="117">
        <v>3500</v>
      </c>
      <c r="T1185" s="352"/>
    </row>
    <row r="1186" spans="1:20" x14ac:dyDescent="0.25">
      <c r="A1186" s="517" t="s">
        <v>1572</v>
      </c>
      <c r="B1186" s="519">
        <v>2</v>
      </c>
      <c r="C1186" s="527"/>
      <c r="D1186" s="527">
        <v>61000</v>
      </c>
      <c r="E1186" s="527"/>
      <c r="F1186" s="527"/>
      <c r="G1186" s="527"/>
      <c r="H1186" s="519"/>
      <c r="I1186" s="519"/>
      <c r="J1186" s="117" t="s">
        <v>3178</v>
      </c>
      <c r="T1186" s="352"/>
    </row>
    <row r="1187" spans="1:20" x14ac:dyDescent="0.25">
      <c r="A1187" s="517" t="s">
        <v>392</v>
      </c>
      <c r="B1187" s="519">
        <v>2</v>
      </c>
      <c r="C1187" s="527">
        <v>96000</v>
      </c>
      <c r="D1187" s="527"/>
      <c r="E1187" s="527"/>
      <c r="F1187" s="527"/>
      <c r="G1187" s="527"/>
      <c r="H1187" s="519"/>
      <c r="I1187" s="519"/>
      <c r="J1187" s="117" t="s">
        <v>2118</v>
      </c>
      <c r="T1187" s="352"/>
    </row>
    <row r="1188" spans="1:20" x14ac:dyDescent="0.25">
      <c r="A1188" s="517" t="s">
        <v>1196</v>
      </c>
      <c r="B1188" s="519">
        <v>1</v>
      </c>
      <c r="C1188" s="527"/>
      <c r="D1188" s="527">
        <v>13500</v>
      </c>
      <c r="E1188" s="527">
        <v>1</v>
      </c>
      <c r="F1188" s="527">
        <v>3500</v>
      </c>
      <c r="G1188" s="527">
        <v>60</v>
      </c>
      <c r="H1188" s="519"/>
      <c r="I1188" s="519"/>
      <c r="J1188" s="117" t="s">
        <v>767</v>
      </c>
      <c r="T1188" s="352"/>
    </row>
    <row r="1189" spans="1:20" x14ac:dyDescent="0.25">
      <c r="A1189" s="517" t="s">
        <v>1974</v>
      </c>
      <c r="B1189" s="519">
        <v>1</v>
      </c>
      <c r="C1189" s="527">
        <v>21500</v>
      </c>
      <c r="D1189" s="527"/>
      <c r="E1189" s="527"/>
      <c r="F1189" s="527"/>
      <c r="G1189" s="527"/>
      <c r="H1189" s="519">
        <v>1</v>
      </c>
      <c r="I1189" s="519">
        <v>60</v>
      </c>
      <c r="J1189" s="117">
        <v>3500</v>
      </c>
      <c r="T1189" s="352"/>
    </row>
    <row r="1190" spans="1:20" x14ac:dyDescent="0.25">
      <c r="A1190" s="517" t="s">
        <v>1475</v>
      </c>
      <c r="B1190" s="519">
        <v>1</v>
      </c>
      <c r="C1190" s="527"/>
      <c r="D1190" s="527">
        <v>38500</v>
      </c>
      <c r="E1190" s="527">
        <v>1</v>
      </c>
      <c r="F1190" s="527">
        <v>5500</v>
      </c>
      <c r="G1190" s="527">
        <v>100</v>
      </c>
      <c r="H1190" s="519"/>
      <c r="I1190" s="519"/>
      <c r="J1190" s="117" t="s">
        <v>1157</v>
      </c>
      <c r="T1190" s="352"/>
    </row>
    <row r="1191" spans="1:20" x14ac:dyDescent="0.25">
      <c r="A1191" s="517" t="s">
        <v>2160</v>
      </c>
      <c r="B1191" s="519">
        <v>2</v>
      </c>
      <c r="C1191" s="527">
        <v>51000</v>
      </c>
      <c r="D1191" s="527"/>
      <c r="E1191" s="527">
        <v>2</v>
      </c>
      <c r="F1191" s="527">
        <v>9000</v>
      </c>
      <c r="G1191" s="527">
        <v>70</v>
      </c>
      <c r="H1191" s="519">
        <v>2</v>
      </c>
      <c r="I1191" s="519">
        <v>75</v>
      </c>
      <c r="J1191" s="117">
        <v>9000</v>
      </c>
      <c r="T1191" s="352"/>
    </row>
    <row r="1192" spans="1:20" x14ac:dyDescent="0.25">
      <c r="A1192" s="517" t="s">
        <v>2351</v>
      </c>
      <c r="B1192" s="519">
        <v>1</v>
      </c>
      <c r="C1192" s="527"/>
      <c r="D1192" s="527">
        <v>22000</v>
      </c>
      <c r="E1192" s="527"/>
      <c r="F1192" s="527"/>
      <c r="G1192" s="527"/>
      <c r="H1192" s="519"/>
      <c r="I1192" s="519"/>
      <c r="J1192" s="117" t="s">
        <v>767</v>
      </c>
      <c r="T1192" s="352"/>
    </row>
    <row r="1193" spans="1:20" x14ac:dyDescent="0.25">
      <c r="A1193" s="517" t="s">
        <v>3172</v>
      </c>
      <c r="B1193" s="519">
        <v>1</v>
      </c>
      <c r="C1193" s="527">
        <v>12500</v>
      </c>
      <c r="D1193" s="527"/>
      <c r="E1193" s="527">
        <v>1</v>
      </c>
      <c r="F1193" s="527">
        <v>3500</v>
      </c>
      <c r="G1193" s="527">
        <v>60</v>
      </c>
      <c r="H1193" s="519">
        <v>1</v>
      </c>
      <c r="I1193" s="519">
        <v>70</v>
      </c>
      <c r="J1193" s="117">
        <v>4500</v>
      </c>
      <c r="T1193" s="352"/>
    </row>
    <row r="1194" spans="1:20" x14ac:dyDescent="0.25">
      <c r="A1194" s="517" t="s">
        <v>3119</v>
      </c>
      <c r="B1194" s="519">
        <v>1</v>
      </c>
      <c r="C1194" s="527">
        <v>10000</v>
      </c>
      <c r="D1194" s="527"/>
      <c r="E1194" s="527"/>
      <c r="F1194" s="527"/>
      <c r="G1194" s="527"/>
      <c r="H1194" s="519" t="s">
        <v>109</v>
      </c>
      <c r="I1194" s="519"/>
      <c r="J1194" s="117">
        <v>7700</v>
      </c>
      <c r="T1194" s="352"/>
    </row>
    <row r="1195" spans="1:20" x14ac:dyDescent="0.25">
      <c r="A1195" s="517" t="s">
        <v>1462</v>
      </c>
      <c r="B1195" s="519">
        <v>1</v>
      </c>
      <c r="C1195" s="527">
        <v>18000</v>
      </c>
      <c r="D1195" s="527"/>
      <c r="E1195" s="527">
        <v>1</v>
      </c>
      <c r="F1195" s="527">
        <v>5500</v>
      </c>
      <c r="G1195" s="527">
        <v>100</v>
      </c>
      <c r="H1195" s="519"/>
      <c r="I1195" s="519"/>
      <c r="J1195" s="117" t="s">
        <v>2983</v>
      </c>
      <c r="T1195" s="352"/>
    </row>
    <row r="1196" spans="1:20" x14ac:dyDescent="0.25">
      <c r="A1196" s="517" t="s">
        <v>2154</v>
      </c>
      <c r="B1196" s="519">
        <v>1</v>
      </c>
      <c r="C1196" s="527">
        <v>32500</v>
      </c>
      <c r="D1196" s="527"/>
      <c r="E1196" s="527">
        <v>1</v>
      </c>
      <c r="F1196" s="527">
        <v>5500</v>
      </c>
      <c r="G1196" s="527">
        <v>100</v>
      </c>
      <c r="H1196" s="519"/>
      <c r="I1196" s="519"/>
      <c r="J1196" s="117"/>
      <c r="T1196" s="352"/>
    </row>
    <row r="1197" spans="1:20" x14ac:dyDescent="0.25">
      <c r="A1197" s="517" t="s">
        <v>2157</v>
      </c>
      <c r="B1197" s="519">
        <v>1</v>
      </c>
      <c r="C1197" s="527">
        <v>38000</v>
      </c>
      <c r="D1197" s="527"/>
      <c r="E1197" s="527"/>
      <c r="F1197" s="527"/>
      <c r="G1197" s="527"/>
      <c r="H1197" s="519"/>
      <c r="I1197" s="519"/>
      <c r="J1197" s="117"/>
      <c r="T1197" s="352"/>
    </row>
    <row r="1198" spans="1:20" x14ac:dyDescent="0.25">
      <c r="A1198" s="517" t="s">
        <v>1429</v>
      </c>
      <c r="B1198" s="519">
        <v>1</v>
      </c>
      <c r="C1198" s="527">
        <v>24000</v>
      </c>
      <c r="D1198" s="527"/>
      <c r="E1198" s="527"/>
      <c r="F1198" s="527"/>
      <c r="G1198" s="527"/>
      <c r="H1198" s="519"/>
      <c r="I1198" s="519"/>
      <c r="J1198" s="117"/>
      <c r="T1198" s="352"/>
    </row>
    <row r="1199" spans="1:20" x14ac:dyDescent="0.25">
      <c r="A1199" s="517" t="s">
        <v>3172</v>
      </c>
      <c r="B1199" s="519">
        <v>1</v>
      </c>
      <c r="C1199" s="527">
        <v>7000</v>
      </c>
      <c r="D1199" s="527"/>
      <c r="E1199" s="527">
        <v>2</v>
      </c>
      <c r="F1199" s="527">
        <v>9000</v>
      </c>
      <c r="G1199" s="527">
        <v>1.6666666666666667</v>
      </c>
      <c r="H1199" s="519"/>
      <c r="I1199" s="519"/>
      <c r="J1199" s="117"/>
      <c r="T1199" s="352"/>
    </row>
    <row r="1200" spans="1:20" x14ac:dyDescent="0.25">
      <c r="A1200" s="517" t="s">
        <v>1932</v>
      </c>
      <c r="B1200" s="519">
        <v>1</v>
      </c>
      <c r="C1200" s="527">
        <v>20000</v>
      </c>
      <c r="D1200" s="527"/>
      <c r="E1200" s="527"/>
      <c r="F1200" s="527"/>
      <c r="G1200" s="527"/>
      <c r="H1200" s="519"/>
      <c r="I1200" s="519" t="s">
        <v>1638</v>
      </c>
      <c r="J1200" s="117"/>
      <c r="T1200" s="352"/>
    </row>
    <row r="1201" spans="1:20" x14ac:dyDescent="0.25">
      <c r="A1201" s="517" t="s">
        <v>3174</v>
      </c>
      <c r="B1201" s="519">
        <v>1</v>
      </c>
      <c r="C1201" s="527">
        <v>26500</v>
      </c>
      <c r="D1201" s="527"/>
      <c r="E1201" s="527">
        <v>1</v>
      </c>
      <c r="F1201" s="527">
        <v>5500</v>
      </c>
      <c r="G1201" s="527">
        <v>100</v>
      </c>
      <c r="H1201" s="519"/>
      <c r="I1201" s="519"/>
      <c r="J1201" s="117"/>
      <c r="T1201" s="352"/>
    </row>
    <row r="1202" spans="1:20" x14ac:dyDescent="0.25">
      <c r="A1202" s="517" t="s">
        <v>2721</v>
      </c>
      <c r="B1202" s="519">
        <v>1</v>
      </c>
      <c r="C1202" s="527"/>
      <c r="D1202" s="527">
        <v>26500</v>
      </c>
      <c r="E1202" s="527"/>
      <c r="F1202" s="527"/>
      <c r="G1202" s="527"/>
      <c r="H1202" s="519"/>
      <c r="I1202" s="519"/>
      <c r="J1202" s="117" t="s">
        <v>767</v>
      </c>
      <c r="T1202" s="352"/>
    </row>
    <row r="1203" spans="1:20" x14ac:dyDescent="0.25">
      <c r="A1203" s="517" t="s">
        <v>1590</v>
      </c>
      <c r="B1203" s="519">
        <v>1</v>
      </c>
      <c r="C1203" s="527">
        <v>16500</v>
      </c>
      <c r="D1203" s="527"/>
      <c r="E1203" s="527">
        <v>1</v>
      </c>
      <c r="F1203" s="527">
        <v>3500</v>
      </c>
      <c r="G1203" s="533">
        <v>60</v>
      </c>
      <c r="H1203" s="519"/>
      <c r="I1203" s="519"/>
      <c r="J1203" s="117"/>
      <c r="T1203" s="352"/>
    </row>
    <row r="1204" spans="1:20" x14ac:dyDescent="0.25">
      <c r="A1204" s="517" t="s">
        <v>2526</v>
      </c>
      <c r="B1204" s="519">
        <v>1</v>
      </c>
      <c r="C1204" s="527">
        <v>23000</v>
      </c>
      <c r="D1204" s="527"/>
      <c r="E1204" s="527"/>
      <c r="F1204" s="527"/>
      <c r="G1204" s="527"/>
      <c r="H1204" s="519"/>
      <c r="I1204" s="519"/>
      <c r="J1204" s="117"/>
      <c r="T1204" s="352"/>
    </row>
    <row r="1205" spans="1:20" x14ac:dyDescent="0.25">
      <c r="A1205" s="517" t="s">
        <v>2160</v>
      </c>
      <c r="B1205" s="519">
        <v>1</v>
      </c>
      <c r="C1205" s="527">
        <v>27500</v>
      </c>
      <c r="D1205" s="527"/>
      <c r="E1205" s="527">
        <v>1</v>
      </c>
      <c r="F1205" s="527">
        <v>3500</v>
      </c>
      <c r="G1205" s="527">
        <v>70</v>
      </c>
      <c r="H1205" s="519"/>
      <c r="I1205" s="519"/>
      <c r="J1205" s="117" t="s">
        <v>1389</v>
      </c>
      <c r="T1205" s="352"/>
    </row>
    <row r="1206" spans="1:20" x14ac:dyDescent="0.25">
      <c r="A1206" s="517" t="s">
        <v>2160</v>
      </c>
      <c r="B1206" s="519">
        <v>1</v>
      </c>
      <c r="C1206" s="527">
        <v>26500</v>
      </c>
      <c r="D1206" s="527"/>
      <c r="E1206" s="527">
        <v>1</v>
      </c>
      <c r="F1206" s="527">
        <v>3500</v>
      </c>
      <c r="G1206" s="527">
        <v>60</v>
      </c>
      <c r="H1206" s="519"/>
      <c r="I1206" s="519"/>
      <c r="J1206" s="117"/>
      <c r="T1206" s="352"/>
    </row>
    <row r="1207" spans="1:20" x14ac:dyDescent="0.25">
      <c r="A1207" s="622"/>
      <c r="B1207" s="519"/>
      <c r="C1207" s="629"/>
      <c r="D1207" s="629"/>
      <c r="E1207" s="629"/>
      <c r="F1207" s="629"/>
      <c r="G1207" s="527"/>
      <c r="H1207" s="519"/>
      <c r="I1207" s="519"/>
      <c r="J1207" s="117"/>
      <c r="T1207" s="352"/>
    </row>
    <row r="1208" spans="1:20" x14ac:dyDescent="0.25">
      <c r="A1208" s="645"/>
      <c r="B1208" s="213">
        <f>SUM(B1185:B1207)</f>
        <v>25</v>
      </c>
      <c r="C1208" s="213">
        <f>SUM(C1185:C1207)</f>
        <v>476000</v>
      </c>
      <c r="D1208" s="213">
        <f>SUM(D1185:D1207)</f>
        <v>161500</v>
      </c>
      <c r="E1208" s="213">
        <f>SUM(E1185:E1207)</f>
        <v>14</v>
      </c>
      <c r="F1208" s="213">
        <f>SUM(F1185:F1207)</f>
        <v>62000</v>
      </c>
      <c r="G1208" s="213"/>
      <c r="H1208" s="213">
        <f>SUM(H1185:H1207)</f>
        <v>5</v>
      </c>
      <c r="I1208" s="213"/>
      <c r="J1208" s="410">
        <f>SUM(J1185:J1207)</f>
        <v>28200</v>
      </c>
      <c r="T1208" s="352"/>
    </row>
    <row r="1209" spans="1:20" x14ac:dyDescent="0.25">
      <c r="B1209" s="493"/>
      <c r="C1209" s="493"/>
      <c r="T1209" s="352"/>
    </row>
    <row r="1210" spans="1:20" x14ac:dyDescent="0.25">
      <c r="G1210" s="646" t="s">
        <v>3141</v>
      </c>
      <c r="H1210" s="646"/>
      <c r="I1210" s="613"/>
      <c r="T1210" s="352"/>
    </row>
    <row r="1211" spans="1:20" x14ac:dyDescent="0.25">
      <c r="T1211" s="352"/>
    </row>
    <row r="1214" spans="1:20" x14ac:dyDescent="0.25">
      <c r="A1214" s="2204" t="s">
        <v>3180</v>
      </c>
      <c r="B1214" s="2204"/>
      <c r="C1214" s="2204"/>
      <c r="D1214" s="2204"/>
      <c r="E1214" s="2204"/>
      <c r="F1214" s="2204"/>
      <c r="G1214" s="2204"/>
      <c r="H1214" s="2204"/>
      <c r="I1214" s="2204"/>
      <c r="J1214" s="2204"/>
    </row>
    <row r="1215" spans="1:20" x14ac:dyDescent="0.25">
      <c r="A1215" s="198" t="s">
        <v>14</v>
      </c>
      <c r="B1215" s="198" t="s">
        <v>5</v>
      </c>
      <c r="C1215" s="198" t="s">
        <v>10</v>
      </c>
      <c r="D1215" s="198" t="s">
        <v>11</v>
      </c>
      <c r="E1215" s="198" t="s">
        <v>753</v>
      </c>
      <c r="F1215" s="198" t="s">
        <v>27</v>
      </c>
      <c r="G1215" s="198" t="s">
        <v>2013</v>
      </c>
      <c r="H1215" s="198" t="s">
        <v>2776</v>
      </c>
      <c r="I1215" s="198" t="s">
        <v>2777</v>
      </c>
      <c r="J1215" s="631" t="s">
        <v>32</v>
      </c>
    </row>
    <row r="1216" spans="1:20" x14ac:dyDescent="0.25">
      <c r="A1216" s="517" t="s">
        <v>2095</v>
      </c>
      <c r="B1216" s="519">
        <v>1</v>
      </c>
      <c r="C1216" s="527"/>
      <c r="D1216" s="527">
        <v>30000</v>
      </c>
      <c r="E1216" s="527"/>
      <c r="F1216" s="527"/>
      <c r="G1216" s="527"/>
      <c r="H1216" s="519"/>
      <c r="I1216" s="519"/>
      <c r="J1216" s="117" t="s">
        <v>2675</v>
      </c>
    </row>
    <row r="1217" spans="1:10" x14ac:dyDescent="0.25">
      <c r="A1217" s="517" t="s">
        <v>1301</v>
      </c>
      <c r="B1217" s="519">
        <v>1</v>
      </c>
      <c r="C1217" s="527"/>
      <c r="D1217" s="527">
        <v>26000</v>
      </c>
      <c r="E1217" s="527">
        <v>2</v>
      </c>
      <c r="F1217" s="527">
        <v>9000</v>
      </c>
      <c r="G1217" s="527" t="s">
        <v>3182</v>
      </c>
      <c r="H1217" s="519"/>
      <c r="I1217" s="519"/>
      <c r="J1217" s="117" t="s">
        <v>3181</v>
      </c>
    </row>
    <row r="1218" spans="1:10" x14ac:dyDescent="0.25">
      <c r="A1218" s="517" t="s">
        <v>1292</v>
      </c>
      <c r="B1218" s="519">
        <v>1</v>
      </c>
      <c r="C1218" s="527"/>
      <c r="D1218" s="527">
        <v>20500</v>
      </c>
      <c r="E1218" s="527">
        <v>1</v>
      </c>
      <c r="F1218" s="527">
        <v>3500</v>
      </c>
      <c r="G1218" s="527">
        <v>60</v>
      </c>
      <c r="H1218" s="519"/>
      <c r="I1218" s="519"/>
      <c r="J1218" s="117" t="s">
        <v>3192</v>
      </c>
    </row>
    <row r="1219" spans="1:10" x14ac:dyDescent="0.25">
      <c r="A1219" s="517" t="s">
        <v>3183</v>
      </c>
      <c r="B1219" s="519">
        <v>1</v>
      </c>
      <c r="C1219" s="527">
        <v>19500</v>
      </c>
      <c r="D1219" s="527"/>
      <c r="E1219" s="527">
        <v>1</v>
      </c>
      <c r="F1219" s="527">
        <v>3500</v>
      </c>
      <c r="G1219" s="527">
        <v>60</v>
      </c>
      <c r="H1219" s="519">
        <v>1</v>
      </c>
      <c r="I1219" s="519">
        <v>60</v>
      </c>
      <c r="J1219" s="117">
        <v>3500</v>
      </c>
    </row>
    <row r="1220" spans="1:10" x14ac:dyDescent="0.25">
      <c r="A1220" s="517" t="s">
        <v>1915</v>
      </c>
      <c r="B1220" s="519">
        <v>1</v>
      </c>
      <c r="C1220" s="527">
        <v>19000</v>
      </c>
      <c r="D1220" s="527"/>
      <c r="E1220" s="527">
        <v>1</v>
      </c>
      <c r="F1220" s="527">
        <v>3500</v>
      </c>
      <c r="G1220" s="527">
        <v>60</v>
      </c>
      <c r="H1220" s="519" t="s">
        <v>109</v>
      </c>
      <c r="I1220" s="519"/>
      <c r="J1220" s="117">
        <v>5600</v>
      </c>
    </row>
    <row r="1221" spans="1:10" x14ac:dyDescent="0.25">
      <c r="A1221" s="517" t="s">
        <v>3184</v>
      </c>
      <c r="B1221" s="519">
        <v>2</v>
      </c>
      <c r="C1221" s="527">
        <v>74000</v>
      </c>
      <c r="D1221" s="527"/>
      <c r="E1221" s="527">
        <v>2</v>
      </c>
      <c r="F1221" s="527">
        <v>24000</v>
      </c>
      <c r="G1221" s="527" t="s">
        <v>3185</v>
      </c>
      <c r="H1221" s="519">
        <v>1</v>
      </c>
      <c r="I1221" s="519">
        <v>70</v>
      </c>
      <c r="J1221" s="117">
        <v>4500</v>
      </c>
    </row>
    <row r="1222" spans="1:10" x14ac:dyDescent="0.25">
      <c r="A1222" s="517" t="s">
        <v>2534</v>
      </c>
      <c r="B1222" s="519">
        <v>1</v>
      </c>
      <c r="C1222" s="527">
        <v>26000</v>
      </c>
      <c r="D1222" s="527"/>
      <c r="E1222" s="527">
        <v>1</v>
      </c>
      <c r="F1222" s="527">
        <v>2000</v>
      </c>
      <c r="G1222" s="527">
        <v>55</v>
      </c>
      <c r="H1222" s="519"/>
      <c r="I1222" s="519"/>
      <c r="J1222" s="117"/>
    </row>
    <row r="1223" spans="1:10" x14ac:dyDescent="0.25">
      <c r="A1223" s="517" t="s">
        <v>2302</v>
      </c>
      <c r="B1223" s="519">
        <v>1</v>
      </c>
      <c r="C1223" s="527">
        <v>32500</v>
      </c>
      <c r="D1223" s="527"/>
      <c r="E1223" s="527">
        <v>1</v>
      </c>
      <c r="F1223" s="527">
        <v>4500</v>
      </c>
      <c r="G1223" s="527">
        <v>70</v>
      </c>
      <c r="H1223" s="519"/>
      <c r="I1223" s="519"/>
      <c r="J1223" s="117"/>
    </row>
    <row r="1224" spans="1:10" x14ac:dyDescent="0.25">
      <c r="A1224" s="517" t="s">
        <v>2759</v>
      </c>
      <c r="B1224" s="519">
        <v>4</v>
      </c>
      <c r="C1224" s="527"/>
      <c r="D1224" s="527">
        <v>248000</v>
      </c>
      <c r="E1224" s="527"/>
      <c r="F1224" s="527"/>
      <c r="G1224" s="527"/>
      <c r="H1224" s="519"/>
      <c r="I1224" s="519"/>
      <c r="J1224" s="117" t="s">
        <v>3186</v>
      </c>
    </row>
    <row r="1225" spans="1:10" x14ac:dyDescent="0.25">
      <c r="A1225" s="517" t="s">
        <v>2650</v>
      </c>
      <c r="B1225" s="519">
        <v>1</v>
      </c>
      <c r="C1225" s="527">
        <v>45500</v>
      </c>
      <c r="D1225" s="527"/>
      <c r="E1225" s="527">
        <v>1</v>
      </c>
      <c r="F1225" s="527">
        <v>5500</v>
      </c>
      <c r="G1225" s="527">
        <v>100</v>
      </c>
      <c r="H1225" s="519"/>
      <c r="I1225" s="519"/>
      <c r="J1225" s="117" t="s">
        <v>1389</v>
      </c>
    </row>
    <row r="1226" spans="1:10" x14ac:dyDescent="0.25">
      <c r="A1226" s="517" t="s">
        <v>3187</v>
      </c>
      <c r="B1226" s="519">
        <v>4</v>
      </c>
      <c r="C1226" s="527"/>
      <c r="D1226" s="527">
        <v>58000</v>
      </c>
      <c r="E1226" s="527"/>
      <c r="F1226" s="527"/>
      <c r="G1226" s="527"/>
      <c r="H1226" s="519"/>
      <c r="I1226" s="519"/>
      <c r="J1226" s="117" t="s">
        <v>3188</v>
      </c>
    </row>
    <row r="1227" spans="1:10" x14ac:dyDescent="0.25">
      <c r="A1227" s="517" t="s">
        <v>1297</v>
      </c>
      <c r="B1227" s="519">
        <v>4</v>
      </c>
      <c r="C1227" s="527"/>
      <c r="D1227" s="527">
        <v>58000</v>
      </c>
      <c r="E1227" s="527"/>
      <c r="F1227" s="527"/>
      <c r="G1227" s="527"/>
      <c r="H1227" s="519"/>
      <c r="I1227" s="519"/>
      <c r="J1227" s="117" t="s">
        <v>1157</v>
      </c>
    </row>
    <row r="1228" spans="1:10" x14ac:dyDescent="0.25">
      <c r="A1228" s="517" t="s">
        <v>1490</v>
      </c>
      <c r="B1228" s="519">
        <v>1</v>
      </c>
      <c r="C1228" s="527">
        <v>22500</v>
      </c>
      <c r="D1228" s="527"/>
      <c r="E1228" s="527">
        <v>1</v>
      </c>
      <c r="F1228" s="527">
        <v>4500</v>
      </c>
      <c r="G1228" s="527">
        <v>70</v>
      </c>
      <c r="H1228" s="519"/>
      <c r="I1228" s="519"/>
      <c r="J1228" s="117"/>
    </row>
    <row r="1229" spans="1:10" x14ac:dyDescent="0.25">
      <c r="A1229" s="517" t="s">
        <v>2157</v>
      </c>
      <c r="B1229" s="519">
        <v>1</v>
      </c>
      <c r="C1229" s="527">
        <v>33500</v>
      </c>
      <c r="D1229" s="527"/>
      <c r="E1229" s="527">
        <v>1</v>
      </c>
      <c r="F1229" s="527">
        <v>5500</v>
      </c>
      <c r="G1229" s="527">
        <v>100</v>
      </c>
      <c r="H1229" s="519"/>
      <c r="I1229" s="519"/>
      <c r="J1229" s="117" t="s">
        <v>1389</v>
      </c>
    </row>
    <row r="1230" spans="1:10" x14ac:dyDescent="0.25">
      <c r="A1230" s="517" t="s">
        <v>1422</v>
      </c>
      <c r="B1230" s="519">
        <v>1</v>
      </c>
      <c r="C1230" s="527">
        <v>44500</v>
      </c>
      <c r="D1230" s="527"/>
      <c r="E1230" s="527">
        <v>1</v>
      </c>
      <c r="F1230" s="527">
        <v>5500</v>
      </c>
      <c r="G1230" s="527">
        <v>100</v>
      </c>
      <c r="H1230" s="519"/>
      <c r="I1230" s="519"/>
      <c r="J1230" s="117"/>
    </row>
    <row r="1231" spans="1:10" x14ac:dyDescent="0.25">
      <c r="A1231" s="517" t="s">
        <v>3189</v>
      </c>
      <c r="B1231" s="519">
        <v>1</v>
      </c>
      <c r="C1231" s="527"/>
      <c r="D1231" s="527">
        <v>62000</v>
      </c>
      <c r="E1231" s="527"/>
      <c r="F1231" s="527"/>
      <c r="G1231" s="527"/>
      <c r="H1231" s="519"/>
      <c r="I1231" s="519"/>
      <c r="J1231" s="117" t="s">
        <v>3190</v>
      </c>
    </row>
    <row r="1232" spans="1:10" x14ac:dyDescent="0.25">
      <c r="A1232" s="517" t="s">
        <v>3191</v>
      </c>
      <c r="B1232" s="519">
        <v>1</v>
      </c>
      <c r="C1232" s="527">
        <v>13500</v>
      </c>
      <c r="D1232" s="527"/>
      <c r="E1232" s="527">
        <v>1</v>
      </c>
      <c r="F1232" s="527">
        <v>4500</v>
      </c>
      <c r="G1232" s="527"/>
      <c r="H1232" s="519"/>
      <c r="I1232" s="519"/>
      <c r="J1232" s="117"/>
    </row>
    <row r="1233" spans="1:20" x14ac:dyDescent="0.25">
      <c r="A1233" s="645"/>
      <c r="B1233" s="213">
        <v>27</v>
      </c>
      <c r="C1233" s="213">
        <f>SUM(C1216:C1232)</f>
        <v>330500</v>
      </c>
      <c r="D1233" s="213">
        <v>502500</v>
      </c>
      <c r="E1233" s="213">
        <v>14</v>
      </c>
      <c r="F1233" s="213">
        <v>75500</v>
      </c>
      <c r="G1233" s="213"/>
      <c r="H1233" s="213">
        <v>2</v>
      </c>
      <c r="I1233" s="213"/>
      <c r="J1233" s="410">
        <f>SUM(J1216:J1232)</f>
        <v>13600</v>
      </c>
    </row>
    <row r="1234" spans="1:20" x14ac:dyDescent="0.25">
      <c r="B1234" s="493"/>
      <c r="C1234" s="493"/>
    </row>
    <row r="1235" spans="1:20" x14ac:dyDescent="0.25">
      <c r="G1235" s="647" t="s">
        <v>3141</v>
      </c>
      <c r="H1235" s="647"/>
      <c r="I1235" s="613"/>
    </row>
    <row r="1239" spans="1:20" x14ac:dyDescent="0.25">
      <c r="T1239" s="352"/>
    </row>
    <row r="1240" spans="1:20" x14ac:dyDescent="0.25">
      <c r="A1240" s="2204" t="s">
        <v>3193</v>
      </c>
      <c r="B1240" s="2204"/>
      <c r="C1240" s="2204"/>
      <c r="D1240" s="2204"/>
      <c r="E1240" s="2204"/>
      <c r="F1240" s="2204"/>
      <c r="G1240" s="2204"/>
      <c r="H1240" s="2204"/>
      <c r="I1240" s="2204"/>
      <c r="J1240" s="2204"/>
      <c r="T1240" s="352"/>
    </row>
    <row r="1241" spans="1:20" x14ac:dyDescent="0.25">
      <c r="A1241" s="198" t="s">
        <v>14</v>
      </c>
      <c r="B1241" s="198" t="s">
        <v>5</v>
      </c>
      <c r="C1241" s="198" t="s">
        <v>10</v>
      </c>
      <c r="D1241" s="198" t="s">
        <v>11</v>
      </c>
      <c r="E1241" s="198" t="s">
        <v>753</v>
      </c>
      <c r="F1241" s="198" t="s">
        <v>27</v>
      </c>
      <c r="G1241" s="198" t="s">
        <v>2013</v>
      </c>
      <c r="H1241" s="198" t="s">
        <v>2776</v>
      </c>
      <c r="I1241" s="198" t="s">
        <v>2777</v>
      </c>
      <c r="J1241" s="631" t="s">
        <v>32</v>
      </c>
      <c r="T1241" s="352"/>
    </row>
    <row r="1242" spans="1:20" x14ac:dyDescent="0.25">
      <c r="A1242" s="517" t="s">
        <v>2464</v>
      </c>
      <c r="B1242" s="519">
        <v>1</v>
      </c>
      <c r="C1242" s="527">
        <v>8500</v>
      </c>
      <c r="D1242" s="527"/>
      <c r="E1242" s="527">
        <v>1</v>
      </c>
      <c r="F1242" s="527">
        <v>1500</v>
      </c>
      <c r="G1242" s="527">
        <v>30</v>
      </c>
      <c r="H1242" s="519">
        <v>2</v>
      </c>
      <c r="I1242" s="519">
        <v>70</v>
      </c>
      <c r="J1242" s="117">
        <v>9000</v>
      </c>
      <c r="T1242" s="352"/>
    </row>
    <row r="1243" spans="1:20" x14ac:dyDescent="0.25">
      <c r="A1243" s="517" t="s">
        <v>1199</v>
      </c>
      <c r="B1243" s="519">
        <v>1</v>
      </c>
      <c r="C1243" s="527"/>
      <c r="D1243" s="527">
        <v>12500</v>
      </c>
      <c r="E1243" s="527">
        <v>1</v>
      </c>
      <c r="F1243" s="527">
        <v>3500</v>
      </c>
      <c r="G1243" s="527">
        <v>60</v>
      </c>
      <c r="H1243" s="519"/>
      <c r="I1243" s="519"/>
      <c r="J1243" s="117" t="s">
        <v>1157</v>
      </c>
      <c r="T1243" s="352"/>
    </row>
    <row r="1244" spans="1:20" x14ac:dyDescent="0.25">
      <c r="A1244" s="517" t="s">
        <v>1517</v>
      </c>
      <c r="B1244" s="519">
        <v>1</v>
      </c>
      <c r="C1244" s="527">
        <v>15500</v>
      </c>
      <c r="D1244" s="527"/>
      <c r="E1244" s="527">
        <v>1</v>
      </c>
      <c r="F1244" s="527">
        <v>4500</v>
      </c>
      <c r="G1244" s="527">
        <v>70</v>
      </c>
      <c r="H1244" s="519">
        <v>2</v>
      </c>
      <c r="I1244" s="519">
        <v>140</v>
      </c>
      <c r="J1244" s="117">
        <v>18000</v>
      </c>
      <c r="T1244" s="352"/>
    </row>
    <row r="1245" spans="1:20" x14ac:dyDescent="0.25">
      <c r="A1245" s="517" t="s">
        <v>2534</v>
      </c>
      <c r="B1245" s="519">
        <v>1</v>
      </c>
      <c r="C1245" s="527">
        <v>26000</v>
      </c>
      <c r="D1245" s="527"/>
      <c r="E1245" s="527">
        <v>1</v>
      </c>
      <c r="F1245" s="527">
        <v>2000</v>
      </c>
      <c r="G1245" s="527">
        <v>45</v>
      </c>
      <c r="H1245" s="519" t="s">
        <v>109</v>
      </c>
      <c r="I1245" s="519"/>
      <c r="J1245" s="117">
        <v>6300</v>
      </c>
      <c r="T1245" s="352"/>
    </row>
    <row r="1246" spans="1:20" x14ac:dyDescent="0.25">
      <c r="A1246" s="517" t="s">
        <v>1504</v>
      </c>
      <c r="B1246" s="519">
        <v>1</v>
      </c>
      <c r="C1246" s="527"/>
      <c r="D1246" s="527">
        <v>20500</v>
      </c>
      <c r="E1246" s="527">
        <v>1</v>
      </c>
      <c r="F1246" s="527">
        <v>4500</v>
      </c>
      <c r="G1246" s="527">
        <v>70</v>
      </c>
      <c r="H1246" s="519"/>
      <c r="I1246" s="519"/>
      <c r="J1246" s="117" t="s">
        <v>1157</v>
      </c>
      <c r="T1246" s="352"/>
    </row>
    <row r="1247" spans="1:20" x14ac:dyDescent="0.25">
      <c r="A1247" s="517" t="s">
        <v>2306</v>
      </c>
      <c r="B1247" s="519">
        <v>1</v>
      </c>
      <c r="C1247" s="527">
        <v>16400</v>
      </c>
      <c r="D1247" s="527"/>
      <c r="E1247" s="527">
        <v>1</v>
      </c>
      <c r="F1247" s="527">
        <v>4500</v>
      </c>
      <c r="G1247" s="527">
        <v>70</v>
      </c>
      <c r="H1247" s="519"/>
      <c r="I1247" s="519"/>
      <c r="J1247" s="117"/>
      <c r="T1247" s="352"/>
    </row>
    <row r="1248" spans="1:20" x14ac:dyDescent="0.25">
      <c r="A1248" s="517" t="s">
        <v>1459</v>
      </c>
      <c r="B1248" s="519">
        <v>1</v>
      </c>
      <c r="C1248" s="527">
        <v>15500</v>
      </c>
      <c r="D1248" s="527"/>
      <c r="E1248" s="527">
        <v>1</v>
      </c>
      <c r="F1248" s="527">
        <v>4500</v>
      </c>
      <c r="G1248" s="527">
        <v>70</v>
      </c>
      <c r="H1248" s="519"/>
      <c r="I1248" s="519"/>
      <c r="J1248" s="117" t="s">
        <v>3194</v>
      </c>
      <c r="T1248" s="352"/>
    </row>
    <row r="1249" spans="1:20" x14ac:dyDescent="0.25">
      <c r="A1249" s="517" t="s">
        <v>3195</v>
      </c>
      <c r="B1249" s="519">
        <v>1</v>
      </c>
      <c r="C1249" s="527">
        <v>12000</v>
      </c>
      <c r="D1249" s="527"/>
      <c r="E1249" s="527">
        <v>1</v>
      </c>
      <c r="F1249" s="527">
        <v>2000</v>
      </c>
      <c r="G1249" s="527">
        <v>40</v>
      </c>
      <c r="H1249" s="519"/>
      <c r="I1249" s="519"/>
      <c r="J1249" s="117"/>
      <c r="T1249" s="352"/>
    </row>
    <row r="1250" spans="1:20" x14ac:dyDescent="0.25">
      <c r="A1250" s="517" t="s">
        <v>1200</v>
      </c>
      <c r="B1250" s="519">
        <v>1</v>
      </c>
      <c r="C1250" s="527">
        <v>11500</v>
      </c>
      <c r="D1250" s="527"/>
      <c r="E1250" s="527">
        <v>1</v>
      </c>
      <c r="F1250" s="527">
        <v>3500</v>
      </c>
      <c r="G1250" s="527">
        <v>60</v>
      </c>
      <c r="H1250" s="519"/>
      <c r="I1250" s="519"/>
      <c r="J1250" s="117"/>
      <c r="T1250" s="352"/>
    </row>
    <row r="1251" spans="1:20" x14ac:dyDescent="0.25">
      <c r="A1251" s="517" t="s">
        <v>2537</v>
      </c>
      <c r="B1251" s="519">
        <v>1</v>
      </c>
      <c r="C1251" s="527"/>
      <c r="D1251" s="527">
        <v>7000</v>
      </c>
      <c r="E1251" s="527"/>
      <c r="F1251" s="527"/>
      <c r="G1251" s="527"/>
      <c r="H1251" s="519"/>
      <c r="I1251" s="519"/>
      <c r="J1251" s="117" t="s">
        <v>3196</v>
      </c>
      <c r="T1251" s="352"/>
    </row>
    <row r="1252" spans="1:20" x14ac:dyDescent="0.25">
      <c r="A1252" s="517" t="s">
        <v>1599</v>
      </c>
      <c r="B1252" s="519">
        <v>1</v>
      </c>
      <c r="C1252" s="527">
        <v>22500</v>
      </c>
      <c r="D1252" s="527"/>
      <c r="E1252" s="527">
        <v>1</v>
      </c>
      <c r="F1252" s="527">
        <v>3500</v>
      </c>
      <c r="G1252" s="527">
        <v>60</v>
      </c>
      <c r="H1252" s="519"/>
      <c r="I1252" s="519"/>
      <c r="J1252" s="117" t="s">
        <v>2961</v>
      </c>
      <c r="T1252" s="352"/>
    </row>
    <row r="1253" spans="1:20" x14ac:dyDescent="0.25">
      <c r="A1253" s="517" t="s">
        <v>3197</v>
      </c>
      <c r="B1253" s="519">
        <v>1</v>
      </c>
      <c r="C1253" s="527"/>
      <c r="D1253" s="527"/>
      <c r="E1253" s="527"/>
      <c r="F1253" s="527"/>
      <c r="G1253" s="527"/>
      <c r="H1253" s="519"/>
      <c r="I1253" s="519"/>
      <c r="J1253" s="117" t="s">
        <v>3198</v>
      </c>
      <c r="T1253" s="352"/>
    </row>
    <row r="1254" spans="1:20" x14ac:dyDescent="0.25">
      <c r="A1254" s="517" t="s">
        <v>1432</v>
      </c>
      <c r="B1254" s="519">
        <v>2</v>
      </c>
      <c r="C1254" s="527">
        <v>50000</v>
      </c>
      <c r="D1254" s="527"/>
      <c r="E1254" s="527"/>
      <c r="F1254" s="527"/>
      <c r="G1254" s="527"/>
      <c r="H1254" s="519"/>
      <c r="I1254" s="519"/>
      <c r="J1254" s="117" t="s">
        <v>3199</v>
      </c>
      <c r="T1254" s="352"/>
    </row>
    <row r="1255" spans="1:20" x14ac:dyDescent="0.25">
      <c r="A1255" s="517" t="s">
        <v>3191</v>
      </c>
      <c r="B1255" s="519">
        <v>1</v>
      </c>
      <c r="C1255" s="527"/>
      <c r="D1255" s="527">
        <v>18000</v>
      </c>
      <c r="E1255" s="527"/>
      <c r="F1255" s="527"/>
      <c r="G1255" s="527"/>
      <c r="H1255" s="519"/>
      <c r="I1255" s="519"/>
      <c r="J1255" s="117" t="s">
        <v>3200</v>
      </c>
      <c r="T1255" s="352"/>
    </row>
    <row r="1256" spans="1:20" x14ac:dyDescent="0.25">
      <c r="A1256" s="517" t="s">
        <v>1568</v>
      </c>
      <c r="B1256" s="519">
        <v>1</v>
      </c>
      <c r="C1256" s="527">
        <v>18000</v>
      </c>
      <c r="D1256" s="527"/>
      <c r="E1256" s="527"/>
      <c r="F1256" s="527"/>
      <c r="G1256" s="527"/>
      <c r="H1256" s="519"/>
      <c r="I1256" s="519"/>
      <c r="J1256" s="117"/>
      <c r="T1256" s="352"/>
    </row>
    <row r="1257" spans="1:20" x14ac:dyDescent="0.25">
      <c r="A1257" s="517" t="s">
        <v>1475</v>
      </c>
      <c r="B1257" s="519">
        <v>1</v>
      </c>
      <c r="C1257" s="527"/>
      <c r="D1257" s="527">
        <v>45000</v>
      </c>
      <c r="E1257" s="527"/>
      <c r="F1257" s="527"/>
      <c r="G1257" s="527"/>
      <c r="H1257" s="519"/>
      <c r="I1257" s="519"/>
      <c r="J1257" s="117" t="s">
        <v>3201</v>
      </c>
      <c r="T1257" s="352"/>
    </row>
    <row r="1258" spans="1:20" x14ac:dyDescent="0.25">
      <c r="A1258" s="517" t="s">
        <v>1441</v>
      </c>
      <c r="B1258" s="519">
        <v>1</v>
      </c>
      <c r="C1258" s="527">
        <v>17500</v>
      </c>
      <c r="D1258" s="527"/>
      <c r="E1258" s="527">
        <v>1</v>
      </c>
      <c r="F1258" s="527">
        <v>3500</v>
      </c>
      <c r="G1258" s="527">
        <v>60</v>
      </c>
      <c r="H1258" s="519"/>
      <c r="I1258" s="519"/>
      <c r="J1258" s="117"/>
      <c r="T1258" s="352"/>
    </row>
    <row r="1259" spans="1:20" x14ac:dyDescent="0.25">
      <c r="A1259" s="517" t="s">
        <v>3202</v>
      </c>
      <c r="B1259" s="519">
        <v>1</v>
      </c>
      <c r="C1259" s="527"/>
      <c r="D1259" s="527">
        <v>11500</v>
      </c>
      <c r="E1259" s="527">
        <v>1</v>
      </c>
      <c r="F1259" s="527">
        <v>3500</v>
      </c>
      <c r="G1259" s="527">
        <v>60</v>
      </c>
      <c r="H1259" s="519"/>
      <c r="I1259" s="519"/>
      <c r="J1259" s="117" t="s">
        <v>1157</v>
      </c>
      <c r="T1259" s="352"/>
    </row>
    <row r="1260" spans="1:20" x14ac:dyDescent="0.25">
      <c r="A1260" s="517"/>
      <c r="B1260" s="519"/>
      <c r="C1260" s="527"/>
      <c r="D1260" s="527"/>
      <c r="E1260" s="527"/>
      <c r="F1260" s="527"/>
      <c r="G1260" s="527"/>
      <c r="H1260" s="519"/>
      <c r="I1260" s="519"/>
      <c r="J1260" s="117"/>
      <c r="T1260" s="352"/>
    </row>
    <row r="1261" spans="1:20" x14ac:dyDescent="0.25">
      <c r="A1261" s="645"/>
      <c r="B1261" s="213">
        <v>19</v>
      </c>
      <c r="C1261" s="213">
        <v>213400</v>
      </c>
      <c r="D1261" s="213">
        <v>114500</v>
      </c>
      <c r="E1261" s="213">
        <v>12</v>
      </c>
      <c r="F1261" s="213">
        <v>41000</v>
      </c>
      <c r="G1261" s="213"/>
      <c r="H1261" s="213">
        <v>4</v>
      </c>
      <c r="I1261" s="213"/>
      <c r="J1261" s="410">
        <v>33300</v>
      </c>
      <c r="T1261" s="352"/>
    </row>
    <row r="1262" spans="1:20" x14ac:dyDescent="0.25">
      <c r="B1262" s="493"/>
      <c r="C1262" s="493"/>
      <c r="T1262" s="352"/>
    </row>
    <row r="1263" spans="1:20" x14ac:dyDescent="0.25">
      <c r="G1263" s="648" t="s">
        <v>3222</v>
      </c>
      <c r="H1263" s="648"/>
      <c r="I1263" s="613"/>
      <c r="T1263" s="352"/>
    </row>
    <row r="1264" spans="1:20" x14ac:dyDescent="0.25">
      <c r="T1264" s="352"/>
    </row>
    <row r="1268" spans="1:10" x14ac:dyDescent="0.25">
      <c r="A1268" s="2204" t="s">
        <v>3203</v>
      </c>
      <c r="B1268" s="2204"/>
      <c r="C1268" s="2204"/>
      <c r="D1268" s="2204"/>
      <c r="E1268" s="2204"/>
      <c r="F1268" s="2204"/>
      <c r="G1268" s="2204"/>
      <c r="H1268" s="2204"/>
      <c r="I1268" s="2204"/>
      <c r="J1268" s="2204"/>
    </row>
    <row r="1269" spans="1:10" x14ac:dyDescent="0.25">
      <c r="A1269" s="198" t="s">
        <v>14</v>
      </c>
      <c r="B1269" s="198" t="s">
        <v>5</v>
      </c>
      <c r="C1269" s="198" t="s">
        <v>10</v>
      </c>
      <c r="D1269" s="198" t="s">
        <v>11</v>
      </c>
      <c r="E1269" s="198" t="s">
        <v>753</v>
      </c>
      <c r="F1269" s="198" t="s">
        <v>27</v>
      </c>
      <c r="G1269" s="198" t="s">
        <v>2013</v>
      </c>
      <c r="H1269" s="198" t="s">
        <v>2776</v>
      </c>
      <c r="I1269" s="198" t="s">
        <v>2777</v>
      </c>
      <c r="J1269" s="631" t="s">
        <v>32</v>
      </c>
    </row>
    <row r="1270" spans="1:10" x14ac:dyDescent="0.25">
      <c r="A1270" s="517" t="s">
        <v>2943</v>
      </c>
      <c r="B1270" s="519">
        <v>1</v>
      </c>
      <c r="C1270" s="527">
        <v>36000</v>
      </c>
      <c r="D1270" s="527"/>
      <c r="E1270" s="527"/>
      <c r="F1270" s="527"/>
      <c r="G1270" s="527"/>
      <c r="H1270" s="519"/>
      <c r="I1270" s="519"/>
      <c r="J1270" s="117"/>
    </row>
    <row r="1271" spans="1:10" x14ac:dyDescent="0.25">
      <c r="A1271" s="517" t="s">
        <v>2836</v>
      </c>
      <c r="B1271" s="519">
        <v>1</v>
      </c>
      <c r="C1271" s="527"/>
      <c r="D1271" s="527">
        <v>23000</v>
      </c>
      <c r="E1271" s="527"/>
      <c r="F1271" s="527"/>
      <c r="G1271" s="527"/>
      <c r="H1271" s="519"/>
      <c r="I1271" s="519"/>
      <c r="J1271" s="117" t="s">
        <v>2613</v>
      </c>
    </row>
    <row r="1272" spans="1:10" x14ac:dyDescent="0.25">
      <c r="A1272" s="517" t="s">
        <v>2811</v>
      </c>
      <c r="B1272" s="519">
        <v>1</v>
      </c>
      <c r="C1272" s="527">
        <v>24000</v>
      </c>
      <c r="D1272" s="527"/>
      <c r="E1272" s="527"/>
      <c r="F1272" s="527"/>
      <c r="G1272" s="527"/>
      <c r="H1272" s="519"/>
      <c r="I1272" s="519"/>
      <c r="J1272" s="117"/>
    </row>
    <row r="1273" spans="1:10" x14ac:dyDescent="0.25">
      <c r="A1273" s="517" t="s">
        <v>3204</v>
      </c>
      <c r="B1273" s="519">
        <v>1</v>
      </c>
      <c r="C1273" s="527"/>
      <c r="D1273" s="527">
        <v>22000</v>
      </c>
      <c r="E1273" s="527"/>
      <c r="F1273" s="527"/>
      <c r="G1273" s="527"/>
      <c r="H1273" s="519"/>
      <c r="I1273" s="519"/>
      <c r="J1273" s="117" t="s">
        <v>767</v>
      </c>
    </row>
    <row r="1274" spans="1:10" x14ac:dyDescent="0.25">
      <c r="A1274" s="517" t="s">
        <v>3205</v>
      </c>
      <c r="B1274" s="519">
        <v>1</v>
      </c>
      <c r="C1274" s="527">
        <v>11500</v>
      </c>
      <c r="D1274" s="527"/>
      <c r="E1274" s="527">
        <v>1</v>
      </c>
      <c r="F1274" s="527">
        <v>3500</v>
      </c>
      <c r="G1274" s="527">
        <v>60</v>
      </c>
      <c r="H1274" s="519"/>
      <c r="I1274" s="519" t="s">
        <v>633</v>
      </c>
      <c r="J1274" s="117">
        <v>1400</v>
      </c>
    </row>
    <row r="1275" spans="1:10" x14ac:dyDescent="0.25">
      <c r="A1275" s="517" t="s">
        <v>3206</v>
      </c>
      <c r="B1275" s="519">
        <v>1</v>
      </c>
      <c r="C1275" s="527"/>
      <c r="D1275" s="527">
        <v>19000</v>
      </c>
      <c r="E1275" s="527"/>
      <c r="F1275" s="527"/>
      <c r="G1275" s="527"/>
      <c r="H1275" s="519"/>
      <c r="I1275" s="519"/>
      <c r="J1275" s="117" t="s">
        <v>767</v>
      </c>
    </row>
    <row r="1276" spans="1:10" x14ac:dyDescent="0.25">
      <c r="A1276" s="517" t="s">
        <v>3207</v>
      </c>
      <c r="B1276" s="519">
        <v>1</v>
      </c>
      <c r="C1276" s="527">
        <v>12500</v>
      </c>
      <c r="D1276" s="527"/>
      <c r="E1276" s="527">
        <v>1</v>
      </c>
      <c r="F1276" s="527">
        <v>3500</v>
      </c>
      <c r="G1276" s="527">
        <v>60</v>
      </c>
      <c r="H1276" s="519">
        <v>1</v>
      </c>
      <c r="I1276" s="519">
        <v>60</v>
      </c>
      <c r="J1276" s="117">
        <v>3500</v>
      </c>
    </row>
    <row r="1277" spans="1:10" x14ac:dyDescent="0.25">
      <c r="A1277" s="517" t="s">
        <v>1898</v>
      </c>
      <c r="B1277" s="519">
        <v>1</v>
      </c>
      <c r="C1277" s="527">
        <v>21000</v>
      </c>
      <c r="D1277" s="527"/>
      <c r="E1277" s="527"/>
      <c r="F1277" s="527"/>
      <c r="G1277" s="527"/>
      <c r="H1277" s="519">
        <v>1</v>
      </c>
      <c r="I1277" s="519">
        <v>45</v>
      </c>
      <c r="J1277" s="117">
        <v>2000</v>
      </c>
    </row>
    <row r="1278" spans="1:10" x14ac:dyDescent="0.25">
      <c r="A1278" s="517" t="s">
        <v>3207</v>
      </c>
      <c r="B1278" s="519">
        <v>2</v>
      </c>
      <c r="C1278" s="527">
        <v>32000</v>
      </c>
      <c r="D1278" s="527"/>
      <c r="E1278" s="527"/>
      <c r="F1278" s="527"/>
      <c r="G1278" s="527"/>
      <c r="H1278" s="519">
        <v>1</v>
      </c>
      <c r="I1278" s="519">
        <v>70</v>
      </c>
      <c r="J1278" s="117">
        <v>4500</v>
      </c>
    </row>
    <row r="1279" spans="1:10" x14ac:dyDescent="0.25">
      <c r="A1279" s="517" t="s">
        <v>3208</v>
      </c>
      <c r="B1279" s="519">
        <v>2</v>
      </c>
      <c r="C1279" s="527">
        <v>65000</v>
      </c>
      <c r="D1279" s="527"/>
      <c r="E1279" s="527">
        <v>2</v>
      </c>
      <c r="F1279" s="527">
        <v>11000</v>
      </c>
      <c r="G1279" s="527" t="s">
        <v>3209</v>
      </c>
      <c r="H1279" s="519">
        <v>1</v>
      </c>
      <c r="I1279" s="519">
        <v>60</v>
      </c>
      <c r="J1279" s="117">
        <v>3500</v>
      </c>
    </row>
    <row r="1280" spans="1:10" x14ac:dyDescent="0.25">
      <c r="A1280" s="517" t="s">
        <v>3210</v>
      </c>
      <c r="B1280" s="519">
        <v>1</v>
      </c>
      <c r="C1280" s="527">
        <v>25000</v>
      </c>
      <c r="D1280" s="527"/>
      <c r="E1280" s="527">
        <v>1</v>
      </c>
      <c r="F1280" s="527">
        <v>3500</v>
      </c>
      <c r="G1280" s="527">
        <v>60</v>
      </c>
      <c r="H1280" s="519">
        <v>1</v>
      </c>
      <c r="I1280" s="519">
        <v>70</v>
      </c>
      <c r="J1280" s="117">
        <v>4500</v>
      </c>
    </row>
    <row r="1281" spans="1:10" x14ac:dyDescent="0.25">
      <c r="A1281" s="517" t="s">
        <v>2788</v>
      </c>
      <c r="B1281" s="519">
        <v>1</v>
      </c>
      <c r="C1281" s="527"/>
      <c r="D1281" s="527">
        <v>16000</v>
      </c>
      <c r="E1281" s="527">
        <v>1</v>
      </c>
      <c r="F1281" s="527">
        <v>4000</v>
      </c>
      <c r="G1281" s="527">
        <v>70</v>
      </c>
      <c r="H1281" s="519"/>
      <c r="I1281" s="519"/>
      <c r="J1281" s="117" t="s">
        <v>1822</v>
      </c>
    </row>
    <row r="1282" spans="1:10" x14ac:dyDescent="0.25">
      <c r="A1282" s="517" t="s">
        <v>255</v>
      </c>
      <c r="B1282" s="519">
        <v>1</v>
      </c>
      <c r="C1282" s="527">
        <v>24000</v>
      </c>
      <c r="D1282" s="527"/>
      <c r="E1282" s="527"/>
      <c r="F1282" s="527"/>
      <c r="G1282" s="527"/>
      <c r="H1282" s="519">
        <v>2</v>
      </c>
      <c r="I1282" s="519" t="s">
        <v>3109</v>
      </c>
      <c r="J1282" s="117">
        <v>7000</v>
      </c>
    </row>
    <row r="1283" spans="1:10" x14ac:dyDescent="0.25">
      <c r="A1283" s="517" t="s">
        <v>107</v>
      </c>
      <c r="B1283" s="519">
        <v>1</v>
      </c>
      <c r="C1283" s="527"/>
      <c r="D1283" s="527">
        <v>14000</v>
      </c>
      <c r="E1283" s="527"/>
      <c r="F1283" s="527"/>
      <c r="G1283" s="527"/>
      <c r="H1283" s="519"/>
      <c r="I1283" s="519"/>
      <c r="J1283" s="117" t="s">
        <v>1822</v>
      </c>
    </row>
    <row r="1284" spans="1:10" x14ac:dyDescent="0.25">
      <c r="A1284" s="517" t="s">
        <v>3211</v>
      </c>
      <c r="B1284" s="519">
        <v>1</v>
      </c>
      <c r="C1284" s="527">
        <v>5000</v>
      </c>
      <c r="D1284" s="527"/>
      <c r="E1284" s="527"/>
      <c r="F1284" s="527"/>
      <c r="G1284" s="527"/>
      <c r="H1284" s="519">
        <v>2</v>
      </c>
      <c r="I1284" s="519" t="s">
        <v>3214</v>
      </c>
      <c r="J1284" s="117">
        <v>9000</v>
      </c>
    </row>
    <row r="1285" spans="1:10" x14ac:dyDescent="0.25">
      <c r="A1285" s="517" t="s">
        <v>3051</v>
      </c>
      <c r="B1285" s="519">
        <v>1</v>
      </c>
      <c r="C1285" s="527"/>
      <c r="D1285" s="527">
        <v>28000</v>
      </c>
      <c r="E1285" s="527"/>
      <c r="F1285" s="527"/>
      <c r="G1285" s="527"/>
      <c r="H1285" s="519"/>
      <c r="I1285" s="519"/>
      <c r="J1285" s="117" t="s">
        <v>767</v>
      </c>
    </row>
    <row r="1286" spans="1:10" x14ac:dyDescent="0.25">
      <c r="A1286" s="517" t="s">
        <v>3212</v>
      </c>
      <c r="B1286" s="519">
        <v>1</v>
      </c>
      <c r="C1286" s="527">
        <v>6700</v>
      </c>
      <c r="D1286" s="527"/>
      <c r="E1286" s="527"/>
      <c r="F1286" s="527"/>
      <c r="G1286" s="527"/>
      <c r="H1286" s="519">
        <v>1</v>
      </c>
      <c r="I1286" s="519">
        <v>50</v>
      </c>
      <c r="J1286" s="117">
        <v>2000</v>
      </c>
    </row>
    <row r="1287" spans="1:10" x14ac:dyDescent="0.25">
      <c r="A1287" s="517" t="s">
        <v>2836</v>
      </c>
      <c r="B1287" s="519">
        <v>1</v>
      </c>
      <c r="C1287" s="527">
        <v>23000</v>
      </c>
      <c r="D1287" s="527"/>
      <c r="E1287" s="527">
        <v>1</v>
      </c>
      <c r="F1287" s="527">
        <v>3500</v>
      </c>
      <c r="G1287" s="527">
        <v>60</v>
      </c>
      <c r="H1287" s="519"/>
      <c r="I1287" s="519"/>
      <c r="J1287" s="117"/>
    </row>
    <row r="1288" spans="1:10" x14ac:dyDescent="0.25">
      <c r="A1288" s="517" t="s">
        <v>3213</v>
      </c>
      <c r="B1288" s="519">
        <v>1</v>
      </c>
      <c r="C1288" s="527"/>
      <c r="D1288" s="527">
        <v>16000</v>
      </c>
      <c r="E1288" s="527"/>
      <c r="F1288" s="527"/>
      <c r="G1288" s="527"/>
      <c r="H1288" s="519"/>
      <c r="I1288" s="519"/>
      <c r="J1288" s="117" t="s">
        <v>767</v>
      </c>
    </row>
    <row r="1289" spans="1:10" x14ac:dyDescent="0.25">
      <c r="A1289" s="517"/>
      <c r="B1289" s="519"/>
      <c r="C1289" s="527"/>
      <c r="D1289" s="527"/>
      <c r="E1289" s="527"/>
      <c r="F1289" s="527"/>
      <c r="G1289" s="527"/>
      <c r="H1289" s="519"/>
      <c r="I1289" s="519"/>
      <c r="J1289" s="117"/>
    </row>
    <row r="1290" spans="1:10" x14ac:dyDescent="0.25">
      <c r="A1290" s="645"/>
      <c r="B1290" s="213">
        <f>SUM(B1270:B1289)</f>
        <v>21</v>
      </c>
      <c r="C1290" s="213">
        <f>SUM(C1270:C1289)</f>
        <v>285700</v>
      </c>
      <c r="D1290" s="213">
        <f>SUM(D1270:D1289)</f>
        <v>138000</v>
      </c>
      <c r="E1290" s="213">
        <f>SUM(E1270:E1289)</f>
        <v>7</v>
      </c>
      <c r="F1290" s="213">
        <f>SUM(F1270:F1289)</f>
        <v>29000</v>
      </c>
      <c r="G1290" s="213"/>
      <c r="H1290" s="213">
        <f>SUM(H1274:H1289)</f>
        <v>10</v>
      </c>
      <c r="I1290" s="213"/>
      <c r="J1290" s="410">
        <f>SUM(J1274:J1289)</f>
        <v>37400</v>
      </c>
    </row>
    <row r="1291" spans="1:10" x14ac:dyDescent="0.25">
      <c r="B1291" s="493"/>
      <c r="C1291" s="493"/>
    </row>
    <row r="1292" spans="1:10" x14ac:dyDescent="0.25">
      <c r="G1292" s="649" t="s">
        <v>3222</v>
      </c>
      <c r="H1292" s="649"/>
      <c r="I1292" s="613"/>
    </row>
    <row r="1296" spans="1:10" x14ac:dyDescent="0.25">
      <c r="A1296" s="2204" t="s">
        <v>3215</v>
      </c>
      <c r="B1296" s="2204"/>
      <c r="C1296" s="2204"/>
      <c r="D1296" s="2204"/>
      <c r="E1296" s="2204"/>
      <c r="F1296" s="2204"/>
      <c r="G1296" s="2204"/>
      <c r="H1296" s="2204"/>
      <c r="I1296" s="2204"/>
      <c r="J1296" s="2204"/>
    </row>
    <row r="1297" spans="1:10" x14ac:dyDescent="0.25">
      <c r="A1297" s="198" t="s">
        <v>14</v>
      </c>
      <c r="B1297" s="198" t="s">
        <v>5</v>
      </c>
      <c r="C1297" s="198" t="s">
        <v>10</v>
      </c>
      <c r="D1297" s="198" t="s">
        <v>11</v>
      </c>
      <c r="E1297" s="198" t="s">
        <v>753</v>
      </c>
      <c r="F1297" s="198" t="s">
        <v>27</v>
      </c>
      <c r="G1297" s="198" t="s">
        <v>2013</v>
      </c>
      <c r="H1297" s="198" t="s">
        <v>2776</v>
      </c>
      <c r="I1297" s="198" t="s">
        <v>2777</v>
      </c>
      <c r="J1297" s="631" t="s">
        <v>32</v>
      </c>
    </row>
    <row r="1298" spans="1:10" x14ac:dyDescent="0.25">
      <c r="A1298" s="517" t="s">
        <v>1832</v>
      </c>
      <c r="B1298" s="519">
        <v>1</v>
      </c>
      <c r="C1298" s="527">
        <v>32000</v>
      </c>
      <c r="D1298" s="527"/>
      <c r="E1298" s="527"/>
      <c r="F1298" s="527"/>
      <c r="G1298" s="527"/>
      <c r="H1298" s="519"/>
      <c r="I1298" s="519"/>
      <c r="J1298" s="117"/>
    </row>
    <row r="1299" spans="1:10" x14ac:dyDescent="0.25">
      <c r="A1299" s="517" t="s">
        <v>1895</v>
      </c>
      <c r="B1299" s="519">
        <v>1</v>
      </c>
      <c r="C1299" s="527">
        <v>13500</v>
      </c>
      <c r="D1299" s="527"/>
      <c r="E1299" s="527">
        <v>1</v>
      </c>
      <c r="F1299" s="527">
        <v>3500</v>
      </c>
      <c r="G1299" s="527">
        <v>60</v>
      </c>
      <c r="H1299" s="519"/>
      <c r="I1299" s="519"/>
      <c r="J1299" s="117"/>
    </row>
    <row r="1300" spans="1:10" x14ac:dyDescent="0.25">
      <c r="A1300" s="517" t="s">
        <v>2943</v>
      </c>
      <c r="B1300" s="519">
        <v>1</v>
      </c>
      <c r="C1300" s="527"/>
      <c r="D1300" s="527"/>
      <c r="E1300" s="527"/>
      <c r="F1300" s="527"/>
      <c r="G1300" s="527"/>
      <c r="H1300" s="519"/>
      <c r="I1300" s="519"/>
      <c r="J1300" s="117" t="s">
        <v>3216</v>
      </c>
    </row>
    <row r="1301" spans="1:10" x14ac:dyDescent="0.25">
      <c r="A1301" s="517" t="s">
        <v>3133</v>
      </c>
      <c r="B1301" s="519">
        <v>1</v>
      </c>
      <c r="C1301" s="527">
        <v>15000</v>
      </c>
      <c r="D1301" s="527"/>
      <c r="E1301" s="527"/>
      <c r="F1301" s="527"/>
      <c r="G1301" s="527"/>
      <c r="H1301" s="519"/>
      <c r="I1301" s="519" t="s">
        <v>2825</v>
      </c>
      <c r="J1301" s="117">
        <v>2800</v>
      </c>
    </row>
    <row r="1302" spans="1:10" x14ac:dyDescent="0.25">
      <c r="A1302" s="517" t="s">
        <v>2588</v>
      </c>
      <c r="B1302" s="519">
        <v>1</v>
      </c>
      <c r="C1302" s="527">
        <v>14000</v>
      </c>
      <c r="D1302" s="527"/>
      <c r="E1302" s="527"/>
      <c r="F1302" s="527"/>
      <c r="G1302" s="527"/>
      <c r="H1302" s="519">
        <v>2</v>
      </c>
      <c r="I1302" s="519" t="s">
        <v>3220</v>
      </c>
      <c r="J1302" s="117">
        <v>24000</v>
      </c>
    </row>
    <row r="1303" spans="1:10" x14ac:dyDescent="0.25">
      <c r="A1303" s="517" t="s">
        <v>2601</v>
      </c>
      <c r="B1303" s="519">
        <v>1</v>
      </c>
      <c r="C1303" s="527">
        <v>32500</v>
      </c>
      <c r="D1303" s="527"/>
      <c r="E1303" s="527">
        <v>1</v>
      </c>
      <c r="F1303" s="527">
        <v>5500</v>
      </c>
      <c r="G1303" s="527">
        <v>100</v>
      </c>
      <c r="H1303" s="519">
        <v>2</v>
      </c>
      <c r="I1303" s="519" t="s">
        <v>3209</v>
      </c>
      <c r="J1303" s="117">
        <v>11000</v>
      </c>
    </row>
    <row r="1304" spans="1:10" x14ac:dyDescent="0.25">
      <c r="A1304" s="517" t="s">
        <v>3146</v>
      </c>
      <c r="B1304" s="519">
        <v>1</v>
      </c>
      <c r="C1304" s="527">
        <v>26000</v>
      </c>
      <c r="D1304" s="527"/>
      <c r="E1304" s="527">
        <v>1</v>
      </c>
      <c r="F1304" s="527">
        <v>5500</v>
      </c>
      <c r="G1304" s="527">
        <v>100</v>
      </c>
      <c r="H1304" s="519">
        <v>2</v>
      </c>
      <c r="I1304" s="519" t="s">
        <v>3109</v>
      </c>
      <c r="J1304" s="117">
        <v>7000</v>
      </c>
    </row>
    <row r="1305" spans="1:10" x14ac:dyDescent="0.25">
      <c r="A1305" s="517" t="s">
        <v>3217</v>
      </c>
      <c r="B1305" s="519">
        <v>1</v>
      </c>
      <c r="C1305" s="527">
        <v>41500</v>
      </c>
      <c r="D1305" s="527"/>
      <c r="E1305" s="527">
        <v>1</v>
      </c>
      <c r="F1305" s="527">
        <v>5500</v>
      </c>
      <c r="G1305" s="527">
        <v>100</v>
      </c>
      <c r="H1305" s="519"/>
      <c r="I1305" s="519"/>
      <c r="J1305" s="117"/>
    </row>
    <row r="1306" spans="1:10" x14ac:dyDescent="0.25">
      <c r="A1306" s="517" t="s">
        <v>3218</v>
      </c>
      <c r="B1306" s="519">
        <v>1</v>
      </c>
      <c r="C1306" s="527">
        <v>65000</v>
      </c>
      <c r="D1306" s="527"/>
      <c r="E1306" s="527"/>
      <c r="F1306" s="527"/>
      <c r="G1306" s="527"/>
      <c r="H1306" s="519"/>
      <c r="I1306" s="519"/>
      <c r="J1306" s="117"/>
    </row>
    <row r="1307" spans="1:10" x14ac:dyDescent="0.25">
      <c r="A1307" s="517" t="s">
        <v>3219</v>
      </c>
      <c r="B1307" s="519">
        <v>1</v>
      </c>
      <c r="C1307" s="527">
        <v>29500</v>
      </c>
      <c r="D1307" s="527"/>
      <c r="E1307" s="527">
        <v>1</v>
      </c>
      <c r="F1307" s="527">
        <v>3500</v>
      </c>
      <c r="G1307" s="527">
        <v>60</v>
      </c>
      <c r="H1307" s="519"/>
      <c r="I1307" s="519" t="s">
        <v>3224</v>
      </c>
      <c r="J1307" s="117" t="s">
        <v>3223</v>
      </c>
    </row>
    <row r="1308" spans="1:10" x14ac:dyDescent="0.25">
      <c r="A1308" s="517" t="s">
        <v>3219</v>
      </c>
      <c r="B1308" s="519">
        <v>1</v>
      </c>
      <c r="C1308" s="527">
        <v>29500</v>
      </c>
      <c r="D1308" s="527"/>
      <c r="E1308" s="527">
        <v>1</v>
      </c>
      <c r="F1308" s="527">
        <v>3500</v>
      </c>
      <c r="G1308" s="527">
        <v>60</v>
      </c>
      <c r="H1308" s="519"/>
      <c r="I1308" s="519"/>
      <c r="J1308" s="117" t="s">
        <v>3221</v>
      </c>
    </row>
    <row r="1309" spans="1:10" x14ac:dyDescent="0.25">
      <c r="A1309" s="517" t="s">
        <v>1894</v>
      </c>
      <c r="B1309" s="519">
        <v>1</v>
      </c>
      <c r="C1309" s="527">
        <v>17500</v>
      </c>
      <c r="D1309" s="527"/>
      <c r="E1309" s="527">
        <v>1</v>
      </c>
      <c r="F1309" s="527">
        <v>3500</v>
      </c>
      <c r="G1309" s="527">
        <v>65</v>
      </c>
      <c r="H1309" s="519"/>
      <c r="I1309" s="519"/>
      <c r="J1309" s="117"/>
    </row>
    <row r="1310" spans="1:10" x14ac:dyDescent="0.25">
      <c r="A1310" s="645"/>
      <c r="B1310" s="213">
        <f>SUM(B1298:B1309)</f>
        <v>12</v>
      </c>
      <c r="C1310" s="213">
        <f>SUM(C1298:C1309)</f>
        <v>316000</v>
      </c>
      <c r="D1310" s="213"/>
      <c r="E1310" s="213">
        <f>SUM(E1299:E1309)</f>
        <v>7</v>
      </c>
      <c r="F1310" s="213">
        <f>SUM(F1299:F1309)</f>
        <v>30500</v>
      </c>
      <c r="G1310" s="213"/>
      <c r="H1310" s="213">
        <f>SUM(H1298:H1309)</f>
        <v>6</v>
      </c>
      <c r="I1310" s="213"/>
      <c r="J1310" s="410">
        <f>SUM(J1298:J1309)</f>
        <v>44800</v>
      </c>
    </row>
    <row r="1311" spans="1:10" x14ac:dyDescent="0.25">
      <c r="B1311" s="493"/>
      <c r="C1311" s="493"/>
    </row>
    <row r="1312" spans="1:10" x14ac:dyDescent="0.25">
      <c r="G1312" s="649" t="s">
        <v>3222</v>
      </c>
      <c r="H1312" s="649"/>
      <c r="I1312" s="613"/>
    </row>
    <row r="1315" spans="1:10" x14ac:dyDescent="0.25">
      <c r="A1315" s="2204" t="s">
        <v>3225</v>
      </c>
      <c r="B1315" s="2204"/>
      <c r="C1315" s="2204"/>
      <c r="D1315" s="2204"/>
      <c r="E1315" s="2204"/>
      <c r="F1315" s="2204"/>
      <c r="G1315" s="2204"/>
      <c r="H1315" s="2204"/>
      <c r="I1315" s="2204"/>
      <c r="J1315" s="2204"/>
    </row>
    <row r="1316" spans="1:10" x14ac:dyDescent="0.25">
      <c r="A1316" s="198" t="s">
        <v>14</v>
      </c>
      <c r="B1316" s="198" t="s">
        <v>5</v>
      </c>
      <c r="C1316" s="198" t="s">
        <v>10</v>
      </c>
      <c r="D1316" s="198" t="s">
        <v>11</v>
      </c>
      <c r="E1316" s="198" t="s">
        <v>753</v>
      </c>
      <c r="F1316" s="198" t="s">
        <v>27</v>
      </c>
      <c r="G1316" s="198" t="s">
        <v>2013</v>
      </c>
      <c r="H1316" s="198" t="s">
        <v>2776</v>
      </c>
      <c r="I1316" s="198" t="s">
        <v>2777</v>
      </c>
      <c r="J1316" s="631" t="s">
        <v>32</v>
      </c>
    </row>
    <row r="1317" spans="1:10" x14ac:dyDescent="0.25">
      <c r="A1317" s="517" t="s">
        <v>3205</v>
      </c>
      <c r="B1317" s="519">
        <v>1</v>
      </c>
      <c r="C1317" s="527">
        <v>9000</v>
      </c>
      <c r="D1317" s="527"/>
      <c r="E1317" s="527">
        <v>1</v>
      </c>
      <c r="F1317" s="527">
        <v>4500</v>
      </c>
      <c r="G1317" s="527">
        <v>70</v>
      </c>
      <c r="H1317" s="519"/>
      <c r="I1317" s="519"/>
      <c r="J1317" s="117" t="s">
        <v>1558</v>
      </c>
    </row>
    <row r="1318" spans="1:10" x14ac:dyDescent="0.25">
      <c r="A1318" s="517" t="s">
        <v>3144</v>
      </c>
      <c r="B1318" s="519">
        <v>1</v>
      </c>
      <c r="C1318" s="527">
        <v>26000</v>
      </c>
      <c r="D1318" s="527"/>
      <c r="E1318" s="527">
        <v>1</v>
      </c>
      <c r="F1318" s="527">
        <v>2000</v>
      </c>
      <c r="G1318" s="527">
        <v>45</v>
      </c>
      <c r="H1318" s="519"/>
      <c r="I1318" s="519"/>
      <c r="J1318" s="117"/>
    </row>
    <row r="1319" spans="1:10" x14ac:dyDescent="0.25">
      <c r="A1319" s="517" t="s">
        <v>3226</v>
      </c>
      <c r="B1319" s="519">
        <v>1</v>
      </c>
      <c r="C1319" s="527">
        <v>16000</v>
      </c>
      <c r="D1319" s="527"/>
      <c r="E1319" s="527"/>
      <c r="F1319" s="527"/>
      <c r="G1319" s="527"/>
      <c r="H1319" s="519"/>
      <c r="I1319" s="519"/>
      <c r="J1319" s="117"/>
    </row>
    <row r="1320" spans="1:10" x14ac:dyDescent="0.25">
      <c r="A1320" s="517" t="s">
        <v>3227</v>
      </c>
      <c r="B1320" s="519">
        <v>1</v>
      </c>
      <c r="C1320" s="527"/>
      <c r="D1320" s="527">
        <v>45500</v>
      </c>
      <c r="E1320" s="527">
        <v>1</v>
      </c>
      <c r="F1320" s="527">
        <v>4500</v>
      </c>
      <c r="G1320" s="527">
        <v>70</v>
      </c>
      <c r="H1320" s="519"/>
      <c r="I1320" s="519"/>
      <c r="J1320" s="117" t="s">
        <v>3228</v>
      </c>
    </row>
    <row r="1321" spans="1:10" x14ac:dyDescent="0.25">
      <c r="A1321" s="517" t="s">
        <v>3163</v>
      </c>
      <c r="B1321" s="519">
        <v>1</v>
      </c>
      <c r="C1321" s="527"/>
      <c r="D1321" s="527"/>
      <c r="E1321" s="527"/>
      <c r="F1321" s="527"/>
      <c r="G1321" s="527"/>
      <c r="H1321" s="519"/>
      <c r="I1321" s="519"/>
      <c r="J1321" s="117" t="s">
        <v>3229</v>
      </c>
    </row>
    <row r="1322" spans="1:10" x14ac:dyDescent="0.25">
      <c r="A1322" s="517" t="s">
        <v>3230</v>
      </c>
      <c r="B1322" s="519">
        <v>1</v>
      </c>
      <c r="C1322" s="527">
        <v>15000</v>
      </c>
      <c r="D1322" s="527"/>
      <c r="E1322" s="527">
        <v>1</v>
      </c>
      <c r="F1322" s="527">
        <v>3000</v>
      </c>
      <c r="G1322" s="527">
        <v>60</v>
      </c>
      <c r="H1322" s="519"/>
      <c r="I1322" s="519"/>
      <c r="J1322" s="117" t="s">
        <v>1389</v>
      </c>
    </row>
    <row r="1323" spans="1:10" x14ac:dyDescent="0.25">
      <c r="A1323" s="517" t="s">
        <v>114</v>
      </c>
      <c r="B1323" s="519">
        <v>1</v>
      </c>
      <c r="C1323" s="527"/>
      <c r="D1323" s="527">
        <v>23000</v>
      </c>
      <c r="E1323" s="527"/>
      <c r="F1323" s="527"/>
      <c r="G1323" s="527"/>
      <c r="H1323" s="519"/>
      <c r="I1323" s="519"/>
      <c r="J1323" s="117" t="s">
        <v>1822</v>
      </c>
    </row>
    <row r="1324" spans="1:10" x14ac:dyDescent="0.25">
      <c r="A1324" s="517" t="s">
        <v>3231</v>
      </c>
      <c r="B1324" s="519">
        <v>1</v>
      </c>
      <c r="C1324" s="527">
        <v>22000</v>
      </c>
      <c r="D1324" s="527"/>
      <c r="E1324" s="527"/>
      <c r="F1324" s="527"/>
      <c r="G1324" s="527"/>
      <c r="H1324" s="519"/>
      <c r="I1324" s="519"/>
      <c r="J1324" s="117"/>
    </row>
    <row r="1325" spans="1:10" x14ac:dyDescent="0.25">
      <c r="A1325" s="517" t="s">
        <v>641</v>
      </c>
      <c r="B1325" s="519">
        <v>1</v>
      </c>
      <c r="C1325" s="527">
        <v>11000</v>
      </c>
      <c r="D1325" s="527"/>
      <c r="E1325" s="527">
        <v>1</v>
      </c>
      <c r="F1325" s="527">
        <v>3000</v>
      </c>
      <c r="G1325" s="527">
        <v>60</v>
      </c>
      <c r="H1325" s="519"/>
      <c r="I1325" s="519"/>
      <c r="J1325" s="117"/>
    </row>
    <row r="1326" spans="1:10" x14ac:dyDescent="0.25">
      <c r="A1326" s="517" t="s">
        <v>641</v>
      </c>
      <c r="B1326" s="519">
        <v>1</v>
      </c>
      <c r="C1326" s="527"/>
      <c r="D1326" s="527">
        <v>11000</v>
      </c>
      <c r="E1326" s="527">
        <v>1</v>
      </c>
      <c r="F1326" s="527">
        <v>3000</v>
      </c>
      <c r="G1326" s="527">
        <v>60</v>
      </c>
      <c r="H1326" s="519"/>
      <c r="I1326" s="519"/>
      <c r="J1326" s="117" t="s">
        <v>1822</v>
      </c>
    </row>
    <row r="1327" spans="1:10" x14ac:dyDescent="0.25">
      <c r="A1327" s="517" t="s">
        <v>3232</v>
      </c>
      <c r="B1327" s="519">
        <v>1</v>
      </c>
      <c r="C1327" s="527">
        <v>14000</v>
      </c>
      <c r="D1327" s="527"/>
      <c r="E1327" s="527">
        <v>1</v>
      </c>
      <c r="F1327" s="527">
        <v>3000</v>
      </c>
      <c r="G1327" s="527">
        <v>60</v>
      </c>
      <c r="H1327" s="519"/>
      <c r="I1327" s="519"/>
      <c r="J1327" s="117"/>
    </row>
    <row r="1328" spans="1:10" x14ac:dyDescent="0.25">
      <c r="A1328" s="517" t="s">
        <v>171</v>
      </c>
      <c r="B1328" s="519">
        <v>1</v>
      </c>
      <c r="C1328" s="527"/>
      <c r="D1328" s="527">
        <v>15600</v>
      </c>
      <c r="E1328" s="527"/>
      <c r="F1328" s="527"/>
      <c r="G1328" s="527"/>
      <c r="H1328" s="519"/>
      <c r="I1328" s="519"/>
      <c r="J1328" s="117" t="s">
        <v>1822</v>
      </c>
    </row>
    <row r="1329" spans="1:20" x14ac:dyDescent="0.25">
      <c r="A1329" s="517" t="s">
        <v>163</v>
      </c>
      <c r="B1329" s="519">
        <v>1</v>
      </c>
      <c r="C1329" s="527">
        <v>15000</v>
      </c>
      <c r="D1329" s="527">
        <v>6000</v>
      </c>
      <c r="E1329" s="527">
        <v>1</v>
      </c>
      <c r="F1329" s="527">
        <v>3000</v>
      </c>
      <c r="G1329" s="527">
        <v>60</v>
      </c>
      <c r="H1329" s="519"/>
      <c r="I1329" s="519"/>
      <c r="J1329" s="117" t="s">
        <v>767</v>
      </c>
    </row>
    <row r="1330" spans="1:20" x14ac:dyDescent="0.25">
      <c r="A1330" s="517" t="s">
        <v>3036</v>
      </c>
      <c r="B1330" s="519">
        <v>1</v>
      </c>
      <c r="C1330" s="527">
        <v>17000</v>
      </c>
      <c r="D1330" s="527"/>
      <c r="E1330" s="527">
        <v>1</v>
      </c>
      <c r="F1330" s="527">
        <v>5000</v>
      </c>
      <c r="G1330" s="527">
        <v>90</v>
      </c>
      <c r="H1330" s="519"/>
      <c r="I1330" s="519"/>
      <c r="J1330" s="117"/>
    </row>
    <row r="1331" spans="1:20" x14ac:dyDescent="0.25">
      <c r="A1331" s="517" t="s">
        <v>1896</v>
      </c>
      <c r="B1331" s="519">
        <v>1</v>
      </c>
      <c r="C1331" s="527"/>
      <c r="D1331" s="527">
        <v>50000</v>
      </c>
      <c r="E1331" s="527"/>
      <c r="F1331" s="527"/>
      <c r="G1331" s="527"/>
      <c r="H1331" s="519"/>
      <c r="I1331" s="519"/>
      <c r="J1331" s="117" t="s">
        <v>767</v>
      </c>
    </row>
    <row r="1332" spans="1:20" x14ac:dyDescent="0.25">
      <c r="A1332" s="517" t="s">
        <v>129</v>
      </c>
      <c r="B1332" s="519">
        <v>1</v>
      </c>
      <c r="C1332" s="527">
        <v>17000</v>
      </c>
      <c r="D1332" s="527"/>
      <c r="E1332" s="527">
        <v>1</v>
      </c>
      <c r="F1332" s="527">
        <v>4000</v>
      </c>
      <c r="G1332" s="527">
        <v>70</v>
      </c>
      <c r="H1332" s="519"/>
      <c r="I1332" s="519"/>
      <c r="J1332" s="117" t="s">
        <v>1389</v>
      </c>
    </row>
    <row r="1333" spans="1:20" x14ac:dyDescent="0.25">
      <c r="A1333" s="517" t="s">
        <v>3233</v>
      </c>
      <c r="B1333" s="519">
        <v>1</v>
      </c>
      <c r="C1333" s="527">
        <v>12000</v>
      </c>
      <c r="D1333" s="527"/>
      <c r="E1333" s="527">
        <v>1</v>
      </c>
      <c r="F1333" s="527">
        <v>4000</v>
      </c>
      <c r="G1333" s="527">
        <v>70</v>
      </c>
      <c r="H1333" s="519"/>
      <c r="I1333" s="519"/>
      <c r="J1333" s="117" t="s">
        <v>3234</v>
      </c>
    </row>
    <row r="1334" spans="1:20" x14ac:dyDescent="0.25">
      <c r="A1334" s="517" t="s">
        <v>2787</v>
      </c>
      <c r="B1334" s="519">
        <v>1</v>
      </c>
      <c r="C1334" s="527">
        <v>20000</v>
      </c>
      <c r="D1334" s="527"/>
      <c r="E1334" s="527">
        <v>1</v>
      </c>
      <c r="F1334" s="527">
        <v>2000</v>
      </c>
      <c r="G1334" s="527">
        <v>50</v>
      </c>
      <c r="H1334" s="519">
        <v>1</v>
      </c>
      <c r="I1334" s="519">
        <v>100</v>
      </c>
      <c r="J1334" s="117">
        <v>5000</v>
      </c>
    </row>
    <row r="1335" spans="1:20" x14ac:dyDescent="0.25">
      <c r="A1335" s="517" t="s">
        <v>3235</v>
      </c>
      <c r="B1335" s="519">
        <v>1</v>
      </c>
      <c r="C1335" s="527">
        <v>38000</v>
      </c>
      <c r="D1335" s="527"/>
      <c r="E1335" s="527"/>
      <c r="F1335" s="527"/>
      <c r="G1335" s="533"/>
      <c r="H1335" s="519"/>
      <c r="I1335" s="519" t="s">
        <v>109</v>
      </c>
      <c r="J1335" s="117">
        <v>5600</v>
      </c>
    </row>
    <row r="1336" spans="1:20" x14ac:dyDescent="0.25">
      <c r="A1336" s="517" t="s">
        <v>2043</v>
      </c>
      <c r="B1336" s="519">
        <v>1</v>
      </c>
      <c r="C1336" s="527">
        <v>11000</v>
      </c>
      <c r="D1336" s="527"/>
      <c r="E1336" s="527">
        <v>2</v>
      </c>
      <c r="F1336" s="527">
        <v>7000</v>
      </c>
      <c r="G1336" s="527" t="s">
        <v>3097</v>
      </c>
      <c r="H1336" s="519">
        <v>1</v>
      </c>
      <c r="I1336" s="519">
        <v>75</v>
      </c>
      <c r="J1336" s="117">
        <v>4000</v>
      </c>
    </row>
    <row r="1337" spans="1:20" x14ac:dyDescent="0.25">
      <c r="A1337" s="517" t="s">
        <v>2948</v>
      </c>
      <c r="B1337" s="519">
        <v>1</v>
      </c>
      <c r="C1337" s="527">
        <v>17000</v>
      </c>
      <c r="D1337" s="527"/>
      <c r="E1337" s="527">
        <v>1</v>
      </c>
      <c r="F1337" s="527">
        <v>4000</v>
      </c>
      <c r="G1337" s="527">
        <v>70</v>
      </c>
      <c r="H1337" s="519"/>
      <c r="I1337" s="519"/>
      <c r="J1337" s="117" t="s">
        <v>1389</v>
      </c>
    </row>
    <row r="1338" spans="1:20" x14ac:dyDescent="0.25">
      <c r="A1338" s="517"/>
      <c r="B1338" s="519"/>
      <c r="C1338" s="527"/>
      <c r="D1338" s="527"/>
      <c r="E1338" s="527"/>
      <c r="F1338" s="527"/>
      <c r="G1338" s="527"/>
      <c r="H1338" s="519"/>
      <c r="I1338" s="519"/>
      <c r="J1338" s="117"/>
    </row>
    <row r="1339" spans="1:20" x14ac:dyDescent="0.25">
      <c r="A1339" s="622"/>
      <c r="B1339" s="519"/>
      <c r="C1339" s="629"/>
      <c r="D1339" s="629"/>
      <c r="E1339" s="629"/>
      <c r="F1339" s="629"/>
      <c r="G1339" s="527"/>
      <c r="H1339" s="519"/>
      <c r="I1339" s="519"/>
      <c r="J1339" s="117"/>
    </row>
    <row r="1340" spans="1:20" x14ac:dyDescent="0.25">
      <c r="A1340" s="645"/>
      <c r="B1340" s="213">
        <f>SUM(B1317:B1339)</f>
        <v>21</v>
      </c>
      <c r="C1340" s="213">
        <f>SUM(C1317:C1339)</f>
        <v>260000</v>
      </c>
      <c r="D1340" s="213">
        <f>SUM(D1317:D1339)</f>
        <v>151100</v>
      </c>
      <c r="E1340" s="213">
        <f>SUM(E1317:E1339)</f>
        <v>15</v>
      </c>
      <c r="F1340" s="213">
        <f>SUM(F1317:F1339)</f>
        <v>52000</v>
      </c>
      <c r="G1340" s="213"/>
      <c r="H1340" s="213">
        <f>SUM(H1334:H1339)</f>
        <v>2</v>
      </c>
      <c r="I1340" s="213"/>
      <c r="J1340" s="410">
        <f>SUM(J1334:J1339)</f>
        <v>14600</v>
      </c>
    </row>
    <row r="1341" spans="1:20" x14ac:dyDescent="0.25">
      <c r="B1341" s="493"/>
      <c r="C1341" s="493"/>
    </row>
    <row r="1342" spans="1:20" x14ac:dyDescent="0.25">
      <c r="G1342" s="650" t="s">
        <v>2633</v>
      </c>
      <c r="H1342" s="650"/>
      <c r="I1342" s="613"/>
    </row>
    <row r="1344" spans="1:20" x14ac:dyDescent="0.25">
      <c r="T1344" s="352"/>
    </row>
    <row r="1345" spans="1:20" x14ac:dyDescent="0.25">
      <c r="T1345" s="352"/>
    </row>
    <row r="1346" spans="1:20" x14ac:dyDescent="0.25">
      <c r="A1346" s="2204" t="s">
        <v>3236</v>
      </c>
      <c r="B1346" s="2204"/>
      <c r="C1346" s="2204"/>
      <c r="D1346" s="2204"/>
      <c r="E1346" s="2204"/>
      <c r="F1346" s="2204"/>
      <c r="G1346" s="2204"/>
      <c r="H1346" s="2204"/>
      <c r="I1346" s="2204"/>
      <c r="J1346" s="2204"/>
      <c r="T1346" s="352"/>
    </row>
    <row r="1347" spans="1:20" x14ac:dyDescent="0.25">
      <c r="A1347" s="198" t="s">
        <v>14</v>
      </c>
      <c r="B1347" s="198" t="s">
        <v>5</v>
      </c>
      <c r="C1347" s="198" t="s">
        <v>10</v>
      </c>
      <c r="D1347" s="198" t="s">
        <v>11</v>
      </c>
      <c r="E1347" s="198" t="s">
        <v>753</v>
      </c>
      <c r="F1347" s="198" t="s">
        <v>27</v>
      </c>
      <c r="G1347" s="198" t="s">
        <v>2013</v>
      </c>
      <c r="H1347" s="198" t="s">
        <v>2776</v>
      </c>
      <c r="I1347" s="198" t="s">
        <v>2777</v>
      </c>
      <c r="J1347" s="631" t="s">
        <v>32</v>
      </c>
      <c r="T1347" s="352"/>
    </row>
    <row r="1348" spans="1:20" x14ac:dyDescent="0.25">
      <c r="A1348" s="517" t="s">
        <v>1413</v>
      </c>
      <c r="B1348" s="519">
        <v>1</v>
      </c>
      <c r="C1348" s="527">
        <v>24000</v>
      </c>
      <c r="D1348" s="527"/>
      <c r="E1348" s="527">
        <v>1</v>
      </c>
      <c r="F1348" s="527">
        <v>5000</v>
      </c>
      <c r="G1348" s="527">
        <v>100</v>
      </c>
      <c r="H1348" s="519"/>
      <c r="I1348" s="519"/>
      <c r="J1348" s="117" t="s">
        <v>3237</v>
      </c>
      <c r="T1348" s="352"/>
    </row>
    <row r="1349" spans="1:20" x14ac:dyDescent="0.25">
      <c r="A1349" s="517" t="s">
        <v>2037</v>
      </c>
      <c r="B1349" s="519">
        <v>2</v>
      </c>
      <c r="C1349" s="527">
        <v>36000</v>
      </c>
      <c r="D1349" s="527"/>
      <c r="E1349" s="527">
        <v>3</v>
      </c>
      <c r="F1349" s="527">
        <v>15000</v>
      </c>
      <c r="G1349" s="527" t="s">
        <v>3238</v>
      </c>
      <c r="H1349" s="519"/>
      <c r="I1349" s="519"/>
      <c r="J1349" s="117" t="s">
        <v>2731</v>
      </c>
      <c r="T1349" s="352"/>
    </row>
    <row r="1350" spans="1:20" x14ac:dyDescent="0.25">
      <c r="A1350" s="517" t="s">
        <v>2678</v>
      </c>
      <c r="B1350" s="519">
        <v>1</v>
      </c>
      <c r="C1350" s="527">
        <v>91000</v>
      </c>
      <c r="D1350" s="527"/>
      <c r="E1350" s="527"/>
      <c r="F1350" s="527"/>
      <c r="G1350" s="527"/>
      <c r="H1350" s="519"/>
      <c r="I1350" s="519"/>
      <c r="J1350" s="117" t="s">
        <v>1389</v>
      </c>
      <c r="T1350" s="352"/>
    </row>
    <row r="1351" spans="1:20" x14ac:dyDescent="0.25">
      <c r="A1351" s="517" t="s">
        <v>1196</v>
      </c>
      <c r="B1351" s="519">
        <v>1</v>
      </c>
      <c r="C1351" s="527">
        <v>14000</v>
      </c>
      <c r="D1351" s="527"/>
      <c r="E1351" s="527">
        <v>1</v>
      </c>
      <c r="F1351" s="527">
        <v>3000</v>
      </c>
      <c r="G1351" s="527">
        <v>60</v>
      </c>
      <c r="H1351" s="519">
        <v>1</v>
      </c>
      <c r="I1351" s="519">
        <v>60</v>
      </c>
      <c r="J1351" s="117">
        <v>3000</v>
      </c>
      <c r="T1351" s="352"/>
    </row>
    <row r="1352" spans="1:20" x14ac:dyDescent="0.25">
      <c r="A1352" s="517" t="s">
        <v>1413</v>
      </c>
      <c r="B1352" s="519">
        <v>1</v>
      </c>
      <c r="C1352" s="527">
        <v>27000</v>
      </c>
      <c r="D1352" s="527"/>
      <c r="E1352" s="527">
        <v>1</v>
      </c>
      <c r="F1352" s="527">
        <v>5000</v>
      </c>
      <c r="G1352" s="527">
        <v>100</v>
      </c>
      <c r="H1352" s="519">
        <v>1</v>
      </c>
      <c r="I1352" s="519">
        <v>100</v>
      </c>
      <c r="J1352" s="117">
        <v>5000</v>
      </c>
      <c r="T1352" s="352"/>
    </row>
    <row r="1353" spans="1:20" x14ac:dyDescent="0.25">
      <c r="A1353" s="517" t="s">
        <v>3239</v>
      </c>
      <c r="B1353" s="519">
        <v>1</v>
      </c>
      <c r="C1353" s="527"/>
      <c r="D1353" s="527"/>
      <c r="E1353" s="527"/>
      <c r="F1353" s="527"/>
      <c r="G1353" s="527"/>
      <c r="H1353" s="519"/>
      <c r="I1353" s="519"/>
      <c r="J1353" s="117" t="s">
        <v>3240</v>
      </c>
      <c r="T1353" s="352"/>
    </row>
    <row r="1354" spans="1:20" x14ac:dyDescent="0.25">
      <c r="A1354" s="517" t="s">
        <v>1199</v>
      </c>
      <c r="B1354" s="519">
        <v>1</v>
      </c>
      <c r="C1354" s="527">
        <v>12000</v>
      </c>
      <c r="D1354" s="527"/>
      <c r="E1354" s="527">
        <v>1</v>
      </c>
      <c r="F1354" s="527">
        <v>3000</v>
      </c>
      <c r="G1354" s="527">
        <v>60</v>
      </c>
      <c r="H1354" s="519" t="s">
        <v>109</v>
      </c>
      <c r="I1354" s="519"/>
      <c r="J1354" s="117">
        <v>4300</v>
      </c>
      <c r="T1354" s="352"/>
    </row>
    <row r="1355" spans="1:20" x14ac:dyDescent="0.25">
      <c r="A1355" s="517" t="s">
        <v>2405</v>
      </c>
      <c r="B1355" s="519">
        <v>1</v>
      </c>
      <c r="C1355" s="527">
        <v>25000</v>
      </c>
      <c r="D1355" s="527"/>
      <c r="E1355" s="527"/>
      <c r="F1355" s="527"/>
      <c r="G1355" s="527"/>
      <c r="H1355" s="519"/>
      <c r="I1355" s="519"/>
      <c r="J1355" s="117"/>
      <c r="T1355" s="352"/>
    </row>
    <row r="1356" spans="1:20" x14ac:dyDescent="0.25">
      <c r="A1356" s="517" t="s">
        <v>2419</v>
      </c>
      <c r="B1356" s="519">
        <v>1</v>
      </c>
      <c r="C1356" s="527">
        <v>28000</v>
      </c>
      <c r="D1356" s="527"/>
      <c r="E1356" s="527">
        <v>1</v>
      </c>
      <c r="F1356" s="527">
        <v>4000</v>
      </c>
      <c r="G1356" s="527">
        <v>70</v>
      </c>
      <c r="H1356" s="519"/>
      <c r="I1356" s="519"/>
      <c r="J1356" s="117"/>
      <c r="T1356" s="352"/>
    </row>
    <row r="1357" spans="1:20" x14ac:dyDescent="0.25">
      <c r="A1357" s="517" t="s">
        <v>1490</v>
      </c>
      <c r="B1357" s="519">
        <v>1</v>
      </c>
      <c r="C1357" s="527">
        <v>15000</v>
      </c>
      <c r="D1357" s="527"/>
      <c r="E1357" s="527">
        <v>2</v>
      </c>
      <c r="F1357" s="527">
        <v>12000</v>
      </c>
      <c r="G1357" s="527">
        <v>2</v>
      </c>
      <c r="H1357" s="519"/>
      <c r="I1357" s="519"/>
      <c r="J1357" s="117"/>
      <c r="T1357" s="352"/>
    </row>
    <row r="1358" spans="1:20" x14ac:dyDescent="0.25">
      <c r="A1358" s="517" t="s">
        <v>1432</v>
      </c>
      <c r="B1358" s="519">
        <v>1</v>
      </c>
      <c r="C1358" s="527"/>
      <c r="D1358" s="527">
        <v>25000</v>
      </c>
      <c r="E1358" s="527"/>
      <c r="F1358" s="527"/>
      <c r="G1358" s="527"/>
      <c r="H1358" s="519"/>
      <c r="I1358" s="519"/>
      <c r="J1358" s="117" t="s">
        <v>767</v>
      </c>
      <c r="T1358" s="352"/>
    </row>
    <row r="1359" spans="1:20" x14ac:dyDescent="0.25">
      <c r="A1359" s="517" t="s">
        <v>3241</v>
      </c>
      <c r="B1359" s="519">
        <v>1</v>
      </c>
      <c r="C1359" s="527">
        <v>27000</v>
      </c>
      <c r="D1359" s="527"/>
      <c r="E1359" s="527">
        <v>1</v>
      </c>
      <c r="F1359" s="527">
        <v>2000</v>
      </c>
      <c r="G1359" s="527">
        <v>40</v>
      </c>
      <c r="H1359" s="519"/>
      <c r="I1359" s="519"/>
      <c r="J1359" s="117"/>
      <c r="T1359" s="352"/>
    </row>
    <row r="1360" spans="1:20" x14ac:dyDescent="0.25">
      <c r="A1360" s="517" t="s">
        <v>1196</v>
      </c>
      <c r="B1360" s="519">
        <v>1</v>
      </c>
      <c r="C1360" s="527">
        <v>15000</v>
      </c>
      <c r="D1360" s="527"/>
      <c r="E1360" s="527">
        <v>1</v>
      </c>
      <c r="F1360" s="527">
        <v>3000</v>
      </c>
      <c r="G1360" s="527">
        <v>60</v>
      </c>
      <c r="H1360" s="519"/>
      <c r="I1360" s="519"/>
      <c r="J1360" s="117" t="s">
        <v>1389</v>
      </c>
      <c r="T1360" s="352"/>
    </row>
    <row r="1361" spans="1:20" x14ac:dyDescent="0.25">
      <c r="A1361" s="517"/>
      <c r="B1361" s="519"/>
      <c r="C1361" s="527"/>
      <c r="D1361" s="527"/>
      <c r="E1361" s="527"/>
      <c r="F1361" s="527"/>
      <c r="G1361" s="527"/>
      <c r="H1361" s="519"/>
      <c r="I1361" s="519"/>
      <c r="J1361" s="117"/>
      <c r="T1361" s="352"/>
    </row>
    <row r="1362" spans="1:20" x14ac:dyDescent="0.25">
      <c r="A1362" s="517"/>
      <c r="B1362" s="519"/>
      <c r="C1362" s="527"/>
      <c r="D1362" s="527"/>
      <c r="E1362" s="527"/>
      <c r="F1362" s="527"/>
      <c r="G1362" s="527"/>
      <c r="H1362" s="519"/>
      <c r="I1362" s="519"/>
      <c r="J1362" s="117"/>
      <c r="T1362" s="352"/>
    </row>
    <row r="1363" spans="1:20" x14ac:dyDescent="0.25">
      <c r="A1363" s="645"/>
      <c r="B1363" s="213">
        <f>SUM(B1348:B1362)</f>
        <v>14</v>
      </c>
      <c r="C1363" s="213">
        <f>SUM(C1348:C1362)</f>
        <v>314000</v>
      </c>
      <c r="D1363" s="213">
        <f>SUM(D1348:D1362)</f>
        <v>25000</v>
      </c>
      <c r="E1363" s="213">
        <f>SUM(E1348:E1362)</f>
        <v>12</v>
      </c>
      <c r="F1363" s="213">
        <f>SUM(F1348:F1362)</f>
        <v>52000</v>
      </c>
      <c r="G1363" s="213"/>
      <c r="H1363" s="213">
        <v>2</v>
      </c>
      <c r="I1363" s="213"/>
      <c r="J1363" s="410">
        <v>12300</v>
      </c>
      <c r="T1363" s="352"/>
    </row>
    <row r="1364" spans="1:20" x14ac:dyDescent="0.25">
      <c r="B1364" s="493"/>
      <c r="C1364" s="493"/>
      <c r="T1364" s="352"/>
    </row>
    <row r="1365" spans="1:20" x14ac:dyDescent="0.25">
      <c r="G1365" s="651" t="s">
        <v>2633</v>
      </c>
      <c r="H1365" s="651"/>
      <c r="I1365" s="613"/>
      <c r="T1365" s="352"/>
    </row>
    <row r="1368" spans="1:20" x14ac:dyDescent="0.25">
      <c r="T1368" s="352"/>
    </row>
    <row r="1369" spans="1:20" x14ac:dyDescent="0.25">
      <c r="T1369" s="352"/>
    </row>
    <row r="1370" spans="1:20" x14ac:dyDescent="0.25">
      <c r="A1370" s="2204" t="s">
        <v>3242</v>
      </c>
      <c r="B1370" s="2204"/>
      <c r="C1370" s="2204"/>
      <c r="D1370" s="2204"/>
      <c r="E1370" s="2204"/>
      <c r="F1370" s="2204"/>
      <c r="G1370" s="2204"/>
      <c r="H1370" s="2204"/>
      <c r="I1370" s="2204"/>
      <c r="J1370" s="2204"/>
      <c r="T1370" s="352"/>
    </row>
    <row r="1371" spans="1:20" x14ac:dyDescent="0.25">
      <c r="A1371" s="198" t="s">
        <v>14</v>
      </c>
      <c r="B1371" s="198" t="s">
        <v>5</v>
      </c>
      <c r="C1371" s="198" t="s">
        <v>10</v>
      </c>
      <c r="D1371" s="198" t="s">
        <v>11</v>
      </c>
      <c r="E1371" s="198" t="s">
        <v>753</v>
      </c>
      <c r="F1371" s="198" t="s">
        <v>27</v>
      </c>
      <c r="G1371" s="198" t="s">
        <v>2013</v>
      </c>
      <c r="H1371" s="198" t="s">
        <v>2776</v>
      </c>
      <c r="I1371" s="198" t="s">
        <v>2777</v>
      </c>
      <c r="J1371" s="631" t="s">
        <v>32</v>
      </c>
      <c r="T1371" s="352"/>
    </row>
    <row r="1372" spans="1:20" x14ac:dyDescent="0.25">
      <c r="A1372" s="517" t="s">
        <v>1424</v>
      </c>
      <c r="B1372" s="519">
        <v>1</v>
      </c>
      <c r="C1372" s="527">
        <v>28000</v>
      </c>
      <c r="D1372" s="527"/>
      <c r="E1372" s="527">
        <v>1</v>
      </c>
      <c r="F1372" s="527">
        <v>4000</v>
      </c>
      <c r="G1372" s="527">
        <v>70</v>
      </c>
      <c r="H1372" s="519">
        <v>1</v>
      </c>
      <c r="I1372" s="519">
        <v>70</v>
      </c>
      <c r="J1372" s="117">
        <v>4000</v>
      </c>
      <c r="T1372" s="352"/>
    </row>
    <row r="1373" spans="1:20" x14ac:dyDescent="0.25">
      <c r="A1373" s="517" t="s">
        <v>2218</v>
      </c>
      <c r="B1373" s="519">
        <v>1</v>
      </c>
      <c r="C1373" s="527"/>
      <c r="D1373" s="527"/>
      <c r="E1373" s="527"/>
      <c r="F1373" s="527"/>
      <c r="G1373" s="527"/>
      <c r="H1373" s="519"/>
      <c r="I1373" s="519"/>
      <c r="J1373" s="117" t="s">
        <v>3169</v>
      </c>
      <c r="T1373" s="352"/>
    </row>
    <row r="1374" spans="1:20" x14ac:dyDescent="0.25">
      <c r="A1374" s="517" t="s">
        <v>2691</v>
      </c>
      <c r="B1374" s="519">
        <v>1</v>
      </c>
      <c r="C1374" s="527">
        <v>17000</v>
      </c>
      <c r="D1374" s="527"/>
      <c r="E1374" s="527">
        <v>1</v>
      </c>
      <c r="F1374" s="527">
        <v>4000</v>
      </c>
      <c r="G1374" s="527">
        <v>70</v>
      </c>
      <c r="H1374" s="519">
        <v>1</v>
      </c>
      <c r="I1374" s="519">
        <v>60</v>
      </c>
      <c r="J1374" s="117">
        <v>3000</v>
      </c>
      <c r="T1374" s="352"/>
    </row>
    <row r="1375" spans="1:20" x14ac:dyDescent="0.25">
      <c r="A1375" s="517" t="s">
        <v>3243</v>
      </c>
      <c r="B1375" s="519">
        <v>1</v>
      </c>
      <c r="C1375" s="527"/>
      <c r="D1375" s="527">
        <v>20000</v>
      </c>
      <c r="E1375" s="527">
        <v>4</v>
      </c>
      <c r="F1375" s="527">
        <v>12000</v>
      </c>
      <c r="G1375" s="527" t="s">
        <v>3244</v>
      </c>
      <c r="H1375" s="519"/>
      <c r="I1375" s="519"/>
      <c r="J1375" s="117" t="s">
        <v>2613</v>
      </c>
      <c r="T1375" s="352"/>
    </row>
    <row r="1376" spans="1:20" x14ac:dyDescent="0.25">
      <c r="A1376" s="517" t="s">
        <v>1200</v>
      </c>
      <c r="B1376" s="519">
        <v>1</v>
      </c>
      <c r="C1376" s="527"/>
      <c r="D1376" s="527">
        <v>10000</v>
      </c>
      <c r="E1376" s="527">
        <v>1</v>
      </c>
      <c r="F1376" s="527">
        <v>3000</v>
      </c>
      <c r="G1376" s="527">
        <v>60</v>
      </c>
      <c r="H1376" s="519"/>
      <c r="I1376" s="519"/>
      <c r="J1376" s="117" t="s">
        <v>3245</v>
      </c>
      <c r="T1376" s="352"/>
    </row>
    <row r="1377" spans="1:20" x14ac:dyDescent="0.25">
      <c r="A1377" s="517" t="s">
        <v>3246</v>
      </c>
      <c r="B1377" s="519">
        <v>1</v>
      </c>
      <c r="C1377" s="527">
        <v>1000</v>
      </c>
      <c r="D1377" s="527"/>
      <c r="E1377" s="527">
        <v>2</v>
      </c>
      <c r="F1377" s="527">
        <v>9000</v>
      </c>
      <c r="G1377" s="527">
        <v>0.77777777777777779</v>
      </c>
      <c r="H1377" s="519">
        <v>2</v>
      </c>
      <c r="I1377" s="519">
        <v>70</v>
      </c>
      <c r="J1377" s="117">
        <v>8000</v>
      </c>
      <c r="T1377" s="352"/>
    </row>
    <row r="1378" spans="1:20" x14ac:dyDescent="0.25">
      <c r="A1378" s="517" t="s">
        <v>1608</v>
      </c>
      <c r="B1378" s="519">
        <v>1</v>
      </c>
      <c r="C1378" s="527"/>
      <c r="D1378" s="527">
        <v>23000</v>
      </c>
      <c r="E1378" s="527">
        <v>1</v>
      </c>
      <c r="F1378" s="527">
        <v>3000</v>
      </c>
      <c r="G1378" s="527">
        <v>60</v>
      </c>
      <c r="H1378" s="519"/>
      <c r="I1378" s="519"/>
      <c r="J1378" s="117" t="s">
        <v>1157</v>
      </c>
      <c r="T1378" s="352"/>
    </row>
    <row r="1379" spans="1:20" x14ac:dyDescent="0.25">
      <c r="A1379" s="517" t="s">
        <v>2457</v>
      </c>
      <c r="B1379" s="519">
        <v>1</v>
      </c>
      <c r="C1379" s="527">
        <v>36000</v>
      </c>
      <c r="D1379" s="527"/>
      <c r="E1379" s="527">
        <v>1</v>
      </c>
      <c r="F1379" s="527">
        <v>4000</v>
      </c>
      <c r="G1379" s="527">
        <v>70</v>
      </c>
      <c r="H1379" s="519">
        <v>1</v>
      </c>
      <c r="I1379" s="519">
        <v>100</v>
      </c>
      <c r="J1379" s="117">
        <v>5000</v>
      </c>
      <c r="T1379" s="352"/>
    </row>
    <row r="1380" spans="1:20" x14ac:dyDescent="0.25">
      <c r="A1380" s="517" t="s">
        <v>1635</v>
      </c>
      <c r="B1380" s="519">
        <v>1</v>
      </c>
      <c r="C1380" s="527">
        <v>17000</v>
      </c>
      <c r="D1380" s="527"/>
      <c r="E1380" s="527"/>
      <c r="F1380" s="527"/>
      <c r="G1380" s="527"/>
      <c r="H1380" s="519">
        <v>1</v>
      </c>
      <c r="I1380" s="519">
        <v>70</v>
      </c>
      <c r="J1380" s="117">
        <v>4000</v>
      </c>
      <c r="T1380" s="352"/>
    </row>
    <row r="1381" spans="1:20" x14ac:dyDescent="0.25">
      <c r="A1381" s="517" t="s">
        <v>3247</v>
      </c>
      <c r="B1381" s="519">
        <v>1</v>
      </c>
      <c r="C1381" s="527">
        <v>12000</v>
      </c>
      <c r="D1381" s="527"/>
      <c r="E1381" s="527">
        <v>1</v>
      </c>
      <c r="F1381" s="527">
        <v>4000</v>
      </c>
      <c r="G1381" s="527">
        <v>70</v>
      </c>
      <c r="H1381" s="519" t="s">
        <v>109</v>
      </c>
      <c r="I1381" s="519"/>
      <c r="J1381" s="117">
        <v>2800</v>
      </c>
      <c r="T1381" s="352"/>
    </row>
    <row r="1382" spans="1:20" x14ac:dyDescent="0.25">
      <c r="A1382" s="517" t="s">
        <v>1508</v>
      </c>
      <c r="B1382" s="519">
        <v>1</v>
      </c>
      <c r="C1382" s="527">
        <v>30000</v>
      </c>
      <c r="D1382" s="527">
        <v>9000</v>
      </c>
      <c r="E1382" s="527">
        <v>1</v>
      </c>
      <c r="F1382" s="527">
        <v>5000</v>
      </c>
      <c r="G1382" s="527">
        <v>100</v>
      </c>
      <c r="H1382" s="519"/>
      <c r="I1382" s="519"/>
      <c r="J1382" s="117" t="s">
        <v>767</v>
      </c>
      <c r="T1382" s="352"/>
    </row>
    <row r="1383" spans="1:20" x14ac:dyDescent="0.25">
      <c r="A1383" s="517" t="s">
        <v>3174</v>
      </c>
      <c r="B1383" s="519">
        <v>1</v>
      </c>
      <c r="C1383" s="527">
        <v>27000</v>
      </c>
      <c r="D1383" s="527"/>
      <c r="E1383" s="527">
        <v>1</v>
      </c>
      <c r="F1383" s="527">
        <v>5000</v>
      </c>
      <c r="G1383" s="527">
        <v>100</v>
      </c>
      <c r="H1383" s="519" t="s">
        <v>3250</v>
      </c>
      <c r="I1383" s="519"/>
      <c r="J1383" s="117">
        <v>2000</v>
      </c>
      <c r="T1383" s="352"/>
    </row>
    <row r="1384" spans="1:20" x14ac:dyDescent="0.25">
      <c r="A1384" s="517" t="s">
        <v>1445</v>
      </c>
      <c r="B1384" s="519">
        <v>1</v>
      </c>
      <c r="C1384" s="527">
        <v>14000</v>
      </c>
      <c r="D1384" s="527"/>
      <c r="E1384" s="527">
        <v>1</v>
      </c>
      <c r="F1384" s="527">
        <v>3000</v>
      </c>
      <c r="G1384" s="527">
        <v>60</v>
      </c>
      <c r="H1384" s="519"/>
      <c r="I1384" s="519"/>
      <c r="J1384" s="117"/>
      <c r="T1384" s="352"/>
    </row>
    <row r="1385" spans="1:20" x14ac:dyDescent="0.25">
      <c r="A1385" s="517" t="s">
        <v>2873</v>
      </c>
      <c r="B1385" s="519">
        <v>1</v>
      </c>
      <c r="C1385" s="527">
        <v>7000</v>
      </c>
      <c r="D1385" s="527">
        <v>30000</v>
      </c>
      <c r="E1385" s="527">
        <v>2</v>
      </c>
      <c r="F1385" s="527">
        <v>8000</v>
      </c>
      <c r="G1385" s="527" t="s">
        <v>3248</v>
      </c>
      <c r="H1385" s="519"/>
      <c r="I1385" s="519"/>
      <c r="J1385" s="117" t="s">
        <v>767</v>
      </c>
      <c r="T1385" s="352"/>
    </row>
    <row r="1386" spans="1:20" x14ac:dyDescent="0.25">
      <c r="A1386" s="517" t="s">
        <v>1445</v>
      </c>
      <c r="B1386" s="519">
        <v>1</v>
      </c>
      <c r="C1386" s="527">
        <v>18000</v>
      </c>
      <c r="D1386" s="527"/>
      <c r="E1386" s="527"/>
      <c r="F1386" s="527"/>
      <c r="G1386" s="527"/>
      <c r="H1386" s="519"/>
      <c r="I1386" s="519"/>
      <c r="J1386" s="117" t="s">
        <v>3249</v>
      </c>
      <c r="T1386" s="352"/>
    </row>
    <row r="1387" spans="1:20" x14ac:dyDescent="0.25">
      <c r="A1387" s="645"/>
      <c r="B1387" s="213">
        <f>SUM(B1372:B1386)</f>
        <v>15</v>
      </c>
      <c r="C1387" s="213">
        <f>SUM(C1372:C1386)</f>
        <v>207000</v>
      </c>
      <c r="D1387" s="213">
        <f>SUM(D1372:D1386)</f>
        <v>92000</v>
      </c>
      <c r="E1387" s="213">
        <f>SUM(E1372:E1386)</f>
        <v>17</v>
      </c>
      <c r="F1387" s="213">
        <f>SUM(F1372:F1386)</f>
        <v>64000</v>
      </c>
      <c r="G1387" s="213"/>
      <c r="H1387" s="213">
        <v>6</v>
      </c>
      <c r="I1387" s="213"/>
      <c r="J1387" s="410">
        <v>28800</v>
      </c>
      <c r="T1387" s="352"/>
    </row>
    <row r="1388" spans="1:20" x14ac:dyDescent="0.25">
      <c r="B1388" s="493"/>
      <c r="C1388" s="493"/>
      <c r="T1388" s="352"/>
    </row>
    <row r="1389" spans="1:20" x14ac:dyDescent="0.25">
      <c r="G1389" s="652" t="s">
        <v>2633</v>
      </c>
      <c r="H1389" s="652"/>
      <c r="I1389" s="613"/>
      <c r="T1389" s="352"/>
    </row>
    <row r="1395" spans="1:10" x14ac:dyDescent="0.25">
      <c r="A1395" s="2204" t="s">
        <v>3251</v>
      </c>
      <c r="B1395" s="2204"/>
      <c r="C1395" s="2204"/>
      <c r="D1395" s="2204"/>
      <c r="E1395" s="2204"/>
      <c r="F1395" s="2204"/>
      <c r="G1395" s="2204"/>
      <c r="H1395" s="2204"/>
      <c r="I1395" s="2204"/>
      <c r="J1395" s="2204"/>
    </row>
    <row r="1396" spans="1:10" x14ac:dyDescent="0.25">
      <c r="A1396" s="198" t="s">
        <v>14</v>
      </c>
      <c r="B1396" s="198" t="s">
        <v>5</v>
      </c>
      <c r="C1396" s="198" t="s">
        <v>10</v>
      </c>
      <c r="D1396" s="198" t="s">
        <v>11</v>
      </c>
      <c r="E1396" s="198" t="s">
        <v>753</v>
      </c>
      <c r="F1396" s="198" t="s">
        <v>27</v>
      </c>
      <c r="G1396" s="198" t="s">
        <v>2013</v>
      </c>
      <c r="H1396" s="198" t="s">
        <v>2776</v>
      </c>
      <c r="I1396" s="198" t="s">
        <v>2777</v>
      </c>
      <c r="J1396" s="631" t="s">
        <v>32</v>
      </c>
    </row>
    <row r="1397" spans="1:10" x14ac:dyDescent="0.25">
      <c r="A1397" s="517" t="s">
        <v>3252</v>
      </c>
      <c r="B1397" s="519">
        <v>1</v>
      </c>
      <c r="C1397" s="527">
        <v>17000</v>
      </c>
      <c r="D1397" s="527"/>
      <c r="E1397" s="527">
        <v>1</v>
      </c>
      <c r="F1397" s="527">
        <v>4000</v>
      </c>
      <c r="G1397" s="527">
        <v>70</v>
      </c>
      <c r="H1397" s="519"/>
      <c r="I1397" s="519" t="s">
        <v>633</v>
      </c>
      <c r="J1397" s="117">
        <v>5600</v>
      </c>
    </row>
    <row r="1398" spans="1:10" x14ac:dyDescent="0.25">
      <c r="A1398" s="517" t="s">
        <v>3253</v>
      </c>
      <c r="B1398" s="519">
        <v>1</v>
      </c>
      <c r="C1398" s="527">
        <v>19000</v>
      </c>
      <c r="D1398" s="527"/>
      <c r="E1398" s="527"/>
      <c r="F1398" s="527"/>
      <c r="G1398" s="527"/>
      <c r="H1398" s="519">
        <v>1</v>
      </c>
      <c r="I1398" s="519">
        <v>100</v>
      </c>
      <c r="J1398" s="117">
        <v>5000</v>
      </c>
    </row>
    <row r="1399" spans="1:10" x14ac:dyDescent="0.25">
      <c r="A1399" s="517" t="s">
        <v>3159</v>
      </c>
      <c r="B1399" s="519">
        <v>1</v>
      </c>
      <c r="C1399" s="527">
        <v>19000</v>
      </c>
      <c r="D1399" s="527"/>
      <c r="E1399" s="527"/>
      <c r="F1399" s="527"/>
      <c r="G1399" s="527"/>
      <c r="H1399" s="519">
        <v>1</v>
      </c>
      <c r="I1399" s="519">
        <v>70</v>
      </c>
      <c r="J1399" s="117">
        <v>4000</v>
      </c>
    </row>
    <row r="1400" spans="1:10" x14ac:dyDescent="0.25">
      <c r="A1400" s="517" t="s">
        <v>3053</v>
      </c>
      <c r="B1400" s="519">
        <v>2</v>
      </c>
      <c r="C1400" s="527"/>
      <c r="D1400" s="527">
        <v>102000</v>
      </c>
      <c r="E1400" s="527"/>
      <c r="F1400" s="527"/>
      <c r="G1400" s="527"/>
      <c r="H1400" s="519"/>
      <c r="I1400" s="519"/>
      <c r="J1400" s="117" t="s">
        <v>3254</v>
      </c>
    </row>
    <row r="1401" spans="1:10" x14ac:dyDescent="0.25">
      <c r="A1401" s="517" t="s">
        <v>3255</v>
      </c>
      <c r="B1401" s="519">
        <v>1</v>
      </c>
      <c r="C1401" s="527">
        <v>13000</v>
      </c>
      <c r="D1401" s="527"/>
      <c r="E1401" s="527">
        <v>1</v>
      </c>
      <c r="F1401" s="527">
        <v>3000</v>
      </c>
      <c r="G1401" s="527">
        <v>60</v>
      </c>
      <c r="H1401" s="519"/>
      <c r="I1401" s="519"/>
      <c r="J1401" s="117"/>
    </row>
    <row r="1402" spans="1:10" x14ac:dyDescent="0.25">
      <c r="A1402" s="517" t="s">
        <v>3256</v>
      </c>
      <c r="B1402" s="519">
        <v>1</v>
      </c>
      <c r="C1402" s="527">
        <v>48000</v>
      </c>
      <c r="D1402" s="527"/>
      <c r="E1402" s="527"/>
      <c r="F1402" s="527"/>
      <c r="G1402" s="527"/>
      <c r="H1402" s="519"/>
      <c r="I1402" s="519"/>
      <c r="J1402" s="117"/>
    </row>
    <row r="1403" spans="1:10" x14ac:dyDescent="0.25">
      <c r="A1403" s="517" t="s">
        <v>3257</v>
      </c>
      <c r="B1403" s="519">
        <v>1</v>
      </c>
      <c r="C1403" s="527"/>
      <c r="D1403" s="527">
        <v>27000</v>
      </c>
      <c r="E1403" s="527">
        <v>1</v>
      </c>
      <c r="F1403" s="527"/>
      <c r="G1403" s="527"/>
      <c r="H1403" s="519"/>
      <c r="I1403" s="519"/>
      <c r="J1403" s="117" t="s">
        <v>1822</v>
      </c>
    </row>
    <row r="1404" spans="1:10" x14ac:dyDescent="0.25">
      <c r="A1404" s="517" t="s">
        <v>3258</v>
      </c>
      <c r="B1404" s="519">
        <v>1</v>
      </c>
      <c r="C1404" s="527"/>
      <c r="D1404" s="527">
        <v>50000</v>
      </c>
      <c r="E1404" s="527"/>
      <c r="F1404" s="527"/>
      <c r="G1404" s="527"/>
      <c r="H1404" s="519"/>
      <c r="I1404" s="519"/>
      <c r="J1404" s="117" t="s">
        <v>767</v>
      </c>
    </row>
    <row r="1405" spans="1:10" x14ac:dyDescent="0.25">
      <c r="A1405" s="517" t="s">
        <v>2584</v>
      </c>
      <c r="B1405" s="519">
        <v>1</v>
      </c>
      <c r="C1405" s="527"/>
      <c r="D1405" s="527">
        <v>20000</v>
      </c>
      <c r="E1405" s="527">
        <v>1</v>
      </c>
      <c r="F1405" s="527">
        <v>5000</v>
      </c>
      <c r="G1405" s="527">
        <v>100</v>
      </c>
      <c r="H1405" s="519"/>
      <c r="I1405" s="519"/>
      <c r="J1405" s="117" t="s">
        <v>767</v>
      </c>
    </row>
    <row r="1406" spans="1:10" x14ac:dyDescent="0.25">
      <c r="A1406" s="517" t="s">
        <v>3259</v>
      </c>
      <c r="B1406" s="519">
        <v>1</v>
      </c>
      <c r="C1406" s="527">
        <v>34000</v>
      </c>
      <c r="D1406" s="527"/>
      <c r="E1406" s="527">
        <v>1</v>
      </c>
      <c r="F1406" s="527">
        <v>4000</v>
      </c>
      <c r="G1406" s="527">
        <v>70</v>
      </c>
      <c r="H1406" s="519"/>
      <c r="I1406" s="519"/>
      <c r="J1406" s="117" t="s">
        <v>3260</v>
      </c>
    </row>
    <row r="1407" spans="1:10" x14ac:dyDescent="0.25">
      <c r="A1407" s="517" t="s">
        <v>3058</v>
      </c>
      <c r="B1407" s="519">
        <v>1</v>
      </c>
      <c r="C1407" s="527">
        <v>56000</v>
      </c>
      <c r="D1407" s="527"/>
      <c r="E1407" s="527"/>
      <c r="F1407" s="527"/>
      <c r="G1407" s="527"/>
      <c r="H1407" s="519"/>
      <c r="I1407" s="519"/>
      <c r="J1407" s="117" t="s">
        <v>3261</v>
      </c>
    </row>
    <row r="1408" spans="1:10" x14ac:dyDescent="0.25">
      <c r="A1408" s="517" t="s">
        <v>3262</v>
      </c>
      <c r="B1408" s="519">
        <v>1</v>
      </c>
      <c r="C1408" s="527"/>
      <c r="D1408" s="527">
        <v>25000</v>
      </c>
      <c r="E1408" s="527"/>
      <c r="F1408" s="527"/>
      <c r="G1408" s="527"/>
      <c r="H1408" s="519"/>
      <c r="I1408" s="519"/>
      <c r="J1408" s="117" t="s">
        <v>3263</v>
      </c>
    </row>
    <row r="1409" spans="1:10" x14ac:dyDescent="0.25">
      <c r="A1409" s="517" t="s">
        <v>3264</v>
      </c>
      <c r="B1409" s="519">
        <v>1</v>
      </c>
      <c r="C1409" s="527">
        <v>17000</v>
      </c>
      <c r="D1409" s="527"/>
      <c r="E1409" s="527">
        <v>1</v>
      </c>
      <c r="F1409" s="527">
        <v>3000</v>
      </c>
      <c r="G1409" s="527">
        <v>60</v>
      </c>
      <c r="H1409" s="519"/>
      <c r="I1409" s="519"/>
      <c r="J1409" s="117" t="s">
        <v>3286</v>
      </c>
    </row>
    <row r="1410" spans="1:10" x14ac:dyDescent="0.25">
      <c r="A1410" s="517" t="s">
        <v>291</v>
      </c>
      <c r="B1410" s="519">
        <v>1</v>
      </c>
      <c r="C1410" s="527">
        <v>13000</v>
      </c>
      <c r="D1410" s="527"/>
      <c r="E1410" s="527">
        <v>1</v>
      </c>
      <c r="F1410" s="527">
        <v>5000</v>
      </c>
      <c r="G1410" s="527">
        <v>100</v>
      </c>
      <c r="H1410" s="519"/>
      <c r="I1410" s="519"/>
      <c r="J1410" s="117"/>
    </row>
    <row r="1411" spans="1:10" x14ac:dyDescent="0.25">
      <c r="A1411" s="517"/>
      <c r="B1411" s="519"/>
      <c r="C1411" s="527"/>
      <c r="D1411" s="527"/>
      <c r="E1411" s="527"/>
      <c r="F1411" s="527"/>
      <c r="G1411" s="527"/>
      <c r="H1411" s="519"/>
      <c r="I1411" s="519"/>
      <c r="J1411" s="117"/>
    </row>
    <row r="1412" spans="1:10" x14ac:dyDescent="0.25">
      <c r="A1412" s="645"/>
      <c r="B1412" s="213">
        <f t="shared" ref="B1412:H1412" si="1">SUM(B1397:B1411)</f>
        <v>15</v>
      </c>
      <c r="C1412" s="213">
        <f t="shared" si="1"/>
        <v>236000</v>
      </c>
      <c r="D1412" s="213">
        <f t="shared" si="1"/>
        <v>224000</v>
      </c>
      <c r="E1412" s="213">
        <f t="shared" si="1"/>
        <v>7</v>
      </c>
      <c r="F1412" s="213">
        <f t="shared" si="1"/>
        <v>24000</v>
      </c>
      <c r="G1412" s="213">
        <f t="shared" si="1"/>
        <v>460</v>
      </c>
      <c r="H1412" s="213">
        <f t="shared" si="1"/>
        <v>2</v>
      </c>
      <c r="I1412" s="213"/>
      <c r="J1412" s="410" t="s">
        <v>3287</v>
      </c>
    </row>
    <row r="1413" spans="1:10" x14ac:dyDescent="0.25">
      <c r="B1413" s="493"/>
      <c r="C1413" s="493"/>
    </row>
    <row r="1414" spans="1:10" x14ac:dyDescent="0.25">
      <c r="G1414" s="653" t="s">
        <v>2633</v>
      </c>
      <c r="H1414" s="653"/>
      <c r="I1414" s="613"/>
    </row>
    <row r="1419" spans="1:10" x14ac:dyDescent="0.25">
      <c r="A1419" s="2204" t="s">
        <v>3265</v>
      </c>
      <c r="B1419" s="2204"/>
      <c r="C1419" s="2204"/>
      <c r="D1419" s="2204"/>
      <c r="E1419" s="2204"/>
      <c r="F1419" s="2204"/>
      <c r="G1419" s="2204"/>
      <c r="H1419" s="2204"/>
      <c r="I1419" s="2204"/>
      <c r="J1419" s="2204"/>
    </row>
    <row r="1420" spans="1:10" x14ac:dyDescent="0.25">
      <c r="A1420" s="198" t="s">
        <v>14</v>
      </c>
      <c r="B1420" s="198" t="s">
        <v>5</v>
      </c>
      <c r="C1420" s="198" t="s">
        <v>10</v>
      </c>
      <c r="D1420" s="198" t="s">
        <v>11</v>
      </c>
      <c r="E1420" s="198" t="s">
        <v>753</v>
      </c>
      <c r="F1420" s="198" t="s">
        <v>27</v>
      </c>
      <c r="G1420" s="198" t="s">
        <v>2013</v>
      </c>
      <c r="H1420" s="198" t="s">
        <v>2776</v>
      </c>
      <c r="I1420" s="198" t="s">
        <v>2777</v>
      </c>
      <c r="J1420" s="631" t="s">
        <v>32</v>
      </c>
    </row>
    <row r="1421" spans="1:10" x14ac:dyDescent="0.25">
      <c r="A1421" s="517" t="s">
        <v>3266</v>
      </c>
      <c r="B1421" s="519">
        <v>2</v>
      </c>
      <c r="C1421" s="527"/>
      <c r="D1421" s="527">
        <v>122000</v>
      </c>
      <c r="E1421" s="527"/>
      <c r="F1421" s="527"/>
      <c r="G1421" s="527"/>
      <c r="H1421" s="519"/>
      <c r="I1421" s="519"/>
      <c r="J1421" s="117" t="s">
        <v>3267</v>
      </c>
    </row>
    <row r="1422" spans="1:10" x14ac:dyDescent="0.25">
      <c r="A1422" s="517" t="s">
        <v>3268</v>
      </c>
      <c r="B1422" s="519">
        <v>1</v>
      </c>
      <c r="C1422" s="527">
        <v>34000</v>
      </c>
      <c r="D1422" s="527"/>
      <c r="E1422" s="527">
        <v>1</v>
      </c>
      <c r="F1422" s="527">
        <v>4000</v>
      </c>
      <c r="G1422" s="527">
        <v>70</v>
      </c>
      <c r="H1422" s="519"/>
      <c r="I1422" s="519"/>
      <c r="J1422" s="117"/>
    </row>
    <row r="1423" spans="1:10" x14ac:dyDescent="0.25">
      <c r="A1423" s="517" t="s">
        <v>3269</v>
      </c>
      <c r="B1423" s="519">
        <v>1</v>
      </c>
      <c r="C1423" s="527">
        <v>20000</v>
      </c>
      <c r="D1423" s="527"/>
      <c r="E1423" s="527"/>
      <c r="F1423" s="527"/>
      <c r="G1423" s="527"/>
      <c r="H1423" s="519"/>
      <c r="I1423" s="519"/>
      <c r="J1423" s="117"/>
    </row>
    <row r="1424" spans="1:10" x14ac:dyDescent="0.25">
      <c r="A1424" s="517" t="s">
        <v>3270</v>
      </c>
      <c r="B1424" s="519">
        <v>1</v>
      </c>
      <c r="C1424" s="527">
        <v>22000</v>
      </c>
      <c r="D1424" s="527"/>
      <c r="E1424" s="527"/>
      <c r="F1424" s="527"/>
      <c r="G1424" s="527"/>
      <c r="H1424" s="519"/>
      <c r="I1424" s="519" t="s">
        <v>633</v>
      </c>
      <c r="J1424" s="117">
        <v>2800</v>
      </c>
    </row>
    <row r="1425" spans="1:10" x14ac:dyDescent="0.25">
      <c r="A1425" s="517" t="s">
        <v>3212</v>
      </c>
      <c r="B1425" s="519">
        <v>1</v>
      </c>
      <c r="C1425" s="527">
        <v>6700</v>
      </c>
      <c r="D1425" s="527"/>
      <c r="E1425" s="527"/>
      <c r="F1425" s="527"/>
      <c r="G1425" s="527"/>
      <c r="H1425" s="519"/>
      <c r="I1425" s="519"/>
      <c r="J1425" s="117"/>
    </row>
    <row r="1426" spans="1:10" x14ac:dyDescent="0.25">
      <c r="A1426" s="517" t="s">
        <v>3271</v>
      </c>
      <c r="B1426" s="519">
        <v>1</v>
      </c>
      <c r="C1426" s="527"/>
      <c r="D1426" s="527">
        <v>14000</v>
      </c>
      <c r="E1426" s="527">
        <v>1</v>
      </c>
      <c r="F1426" s="527">
        <v>3000</v>
      </c>
      <c r="G1426" s="527">
        <v>60</v>
      </c>
      <c r="H1426" s="519"/>
      <c r="I1426" s="519"/>
      <c r="J1426" s="117" t="s">
        <v>1822</v>
      </c>
    </row>
    <row r="1427" spans="1:10" x14ac:dyDescent="0.25">
      <c r="A1427" s="517" t="s">
        <v>552</v>
      </c>
      <c r="B1427" s="519">
        <v>1</v>
      </c>
      <c r="C1427" s="527">
        <v>15000</v>
      </c>
      <c r="D1427" s="527"/>
      <c r="E1427" s="527">
        <v>1</v>
      </c>
      <c r="F1427" s="527">
        <v>4000</v>
      </c>
      <c r="G1427" s="527">
        <v>70</v>
      </c>
      <c r="H1427" s="519"/>
      <c r="I1427" s="519"/>
      <c r="J1427" s="117" t="s">
        <v>1389</v>
      </c>
    </row>
    <row r="1428" spans="1:10" x14ac:dyDescent="0.25">
      <c r="A1428" s="517" t="s">
        <v>3272</v>
      </c>
      <c r="B1428" s="519">
        <v>1</v>
      </c>
      <c r="C1428" s="527">
        <v>47000</v>
      </c>
      <c r="D1428" s="527"/>
      <c r="E1428" s="527"/>
      <c r="F1428" s="527"/>
      <c r="G1428" s="527"/>
      <c r="H1428" s="519"/>
      <c r="I1428" s="519"/>
      <c r="J1428" s="117"/>
    </row>
    <row r="1429" spans="1:10" x14ac:dyDescent="0.25">
      <c r="A1429" s="517" t="s">
        <v>3273</v>
      </c>
      <c r="B1429" s="519">
        <v>1</v>
      </c>
      <c r="C1429" s="527">
        <v>14000</v>
      </c>
      <c r="D1429" s="527"/>
      <c r="E1429" s="527">
        <v>1</v>
      </c>
      <c r="F1429" s="527">
        <v>3000</v>
      </c>
      <c r="G1429" s="527">
        <v>60</v>
      </c>
      <c r="H1429" s="519"/>
      <c r="I1429" s="519"/>
      <c r="J1429" s="117"/>
    </row>
    <row r="1430" spans="1:10" x14ac:dyDescent="0.25">
      <c r="A1430" s="517" t="s">
        <v>3274</v>
      </c>
      <c r="B1430" s="519">
        <v>1</v>
      </c>
      <c r="C1430" s="527">
        <v>18500</v>
      </c>
      <c r="D1430" s="527"/>
      <c r="E1430" s="527">
        <v>1</v>
      </c>
      <c r="F1430" s="527">
        <v>4000</v>
      </c>
      <c r="G1430" s="527">
        <v>70</v>
      </c>
      <c r="H1430" s="519"/>
      <c r="I1430" s="519"/>
      <c r="J1430" s="117"/>
    </row>
    <row r="1431" spans="1:10" x14ac:dyDescent="0.25">
      <c r="A1431" s="517" t="s">
        <v>3275</v>
      </c>
      <c r="B1431" s="519">
        <v>1</v>
      </c>
      <c r="C1431" s="527">
        <v>19000</v>
      </c>
      <c r="D1431" s="527"/>
      <c r="E1431" s="527"/>
      <c r="F1431" s="527"/>
      <c r="G1431" s="527"/>
      <c r="H1431" s="519"/>
      <c r="I1431" s="519"/>
      <c r="J1431" s="117"/>
    </row>
    <row r="1432" spans="1:10" x14ac:dyDescent="0.25">
      <c r="A1432" s="517" t="s">
        <v>2839</v>
      </c>
      <c r="B1432" s="519">
        <v>1</v>
      </c>
      <c r="C1432" s="527"/>
      <c r="D1432" s="527">
        <v>20000</v>
      </c>
      <c r="E1432" s="527">
        <v>1</v>
      </c>
      <c r="F1432" s="527">
        <v>2000</v>
      </c>
      <c r="G1432" s="527">
        <v>50</v>
      </c>
      <c r="H1432" s="519"/>
      <c r="I1432" s="519"/>
      <c r="J1432" s="117" t="s">
        <v>767</v>
      </c>
    </row>
    <row r="1433" spans="1:10" x14ac:dyDescent="0.25">
      <c r="A1433" s="517" t="s">
        <v>2779</v>
      </c>
      <c r="B1433" s="519">
        <v>1</v>
      </c>
      <c r="C1433" s="527"/>
      <c r="D1433" s="527">
        <v>33000</v>
      </c>
      <c r="E1433" s="527"/>
      <c r="F1433" s="527"/>
      <c r="G1433" s="527"/>
      <c r="H1433" s="519"/>
      <c r="I1433" s="519"/>
      <c r="J1433" s="117" t="s">
        <v>1822</v>
      </c>
    </row>
    <row r="1434" spans="1:10" x14ac:dyDescent="0.25">
      <c r="A1434" s="517" t="s">
        <v>1952</v>
      </c>
      <c r="B1434" s="519">
        <v>1</v>
      </c>
      <c r="C1434" s="527"/>
      <c r="D1434" s="527">
        <v>25000</v>
      </c>
      <c r="E1434" s="527"/>
      <c r="F1434" s="527"/>
      <c r="G1434" s="527"/>
      <c r="H1434" s="519"/>
      <c r="I1434" s="519"/>
      <c r="J1434" s="117" t="s">
        <v>767</v>
      </c>
    </row>
    <row r="1435" spans="1:10" x14ac:dyDescent="0.25">
      <c r="A1435" s="517" t="s">
        <v>1871</v>
      </c>
      <c r="B1435" s="519">
        <v>1</v>
      </c>
      <c r="C1435" s="527">
        <v>28000</v>
      </c>
      <c r="D1435" s="527">
        <v>7000</v>
      </c>
      <c r="E1435" s="527"/>
      <c r="F1435" s="527"/>
      <c r="G1435" s="527"/>
      <c r="H1435" s="519"/>
      <c r="I1435" s="519"/>
      <c r="J1435" s="117" t="s">
        <v>767</v>
      </c>
    </row>
    <row r="1436" spans="1:10" x14ac:dyDescent="0.25">
      <c r="A1436" s="517" t="s">
        <v>3272</v>
      </c>
      <c r="B1436" s="519">
        <v>1</v>
      </c>
      <c r="C1436" s="527">
        <v>47000</v>
      </c>
      <c r="D1436" s="527"/>
      <c r="E1436" s="527"/>
      <c r="F1436" s="527"/>
      <c r="G1436" s="527"/>
      <c r="H1436" s="519"/>
      <c r="I1436" s="519"/>
      <c r="J1436" s="117"/>
    </row>
    <row r="1437" spans="1:10" x14ac:dyDescent="0.25">
      <c r="A1437" s="517" t="s">
        <v>3276</v>
      </c>
      <c r="B1437" s="519">
        <v>1</v>
      </c>
      <c r="C1437" s="527">
        <v>13000</v>
      </c>
      <c r="D1437" s="527"/>
      <c r="E1437" s="527"/>
      <c r="F1437" s="527"/>
      <c r="G1437" s="527"/>
      <c r="H1437" s="519"/>
      <c r="I1437" s="519"/>
      <c r="J1437" s="117" t="s">
        <v>3278</v>
      </c>
    </row>
    <row r="1438" spans="1:10" x14ac:dyDescent="0.25">
      <c r="A1438" s="517" t="s">
        <v>3277</v>
      </c>
      <c r="B1438" s="519">
        <v>1</v>
      </c>
      <c r="C1438" s="527">
        <v>28000</v>
      </c>
      <c r="D1438" s="527"/>
      <c r="E1438" s="527">
        <v>1</v>
      </c>
      <c r="F1438" s="527">
        <v>4000</v>
      </c>
      <c r="G1438" s="527">
        <v>70</v>
      </c>
      <c r="H1438" s="519"/>
      <c r="I1438" s="519"/>
      <c r="J1438" s="117"/>
    </row>
    <row r="1439" spans="1:10" x14ac:dyDescent="0.25">
      <c r="A1439" s="645"/>
      <c r="B1439" s="213">
        <f>SUM(B1421:B1438)</f>
        <v>19</v>
      </c>
      <c r="C1439" s="213">
        <f>SUM(C1421:C1438)</f>
        <v>312200</v>
      </c>
      <c r="D1439" s="213">
        <f>SUM(D1421:D1438)</f>
        <v>221000</v>
      </c>
      <c r="E1439" s="213">
        <f>SUM(E1421:E1438)</f>
        <v>7</v>
      </c>
      <c r="F1439" s="213">
        <f>SUM(F1421:F1438)</f>
        <v>24000</v>
      </c>
      <c r="G1439" s="213"/>
      <c r="H1439" s="213"/>
      <c r="I1439" s="213"/>
      <c r="J1439" s="410">
        <f>SUM(J1424:J1438)</f>
        <v>2800</v>
      </c>
    </row>
    <row r="1440" spans="1:10" x14ac:dyDescent="0.25">
      <c r="B1440" s="493"/>
      <c r="C1440" s="493"/>
    </row>
    <row r="1441" spans="1:10" x14ac:dyDescent="0.25">
      <c r="G1441" s="653" t="s">
        <v>2633</v>
      </c>
      <c r="H1441" s="653"/>
      <c r="I1441" s="613"/>
    </row>
    <row r="1447" spans="1:10" x14ac:dyDescent="0.25">
      <c r="A1447" s="2204" t="s">
        <v>3279</v>
      </c>
      <c r="B1447" s="2204"/>
      <c r="C1447" s="2204"/>
      <c r="D1447" s="2204"/>
      <c r="E1447" s="2204"/>
      <c r="F1447" s="2204"/>
      <c r="G1447" s="2204"/>
      <c r="H1447" s="2204"/>
      <c r="I1447" s="2204"/>
      <c r="J1447" s="2204"/>
    </row>
    <row r="1448" spans="1:10" x14ac:dyDescent="0.25">
      <c r="A1448" s="198" t="s">
        <v>14</v>
      </c>
      <c r="B1448" s="198" t="s">
        <v>5</v>
      </c>
      <c r="C1448" s="198" t="s">
        <v>10</v>
      </c>
      <c r="D1448" s="198" t="s">
        <v>11</v>
      </c>
      <c r="E1448" s="198" t="s">
        <v>753</v>
      </c>
      <c r="F1448" s="198" t="s">
        <v>27</v>
      </c>
      <c r="G1448" s="198" t="s">
        <v>2013</v>
      </c>
      <c r="H1448" s="198" t="s">
        <v>2776</v>
      </c>
      <c r="I1448" s="198" t="s">
        <v>2777</v>
      </c>
      <c r="J1448" s="631" t="s">
        <v>32</v>
      </c>
    </row>
    <row r="1449" spans="1:10" x14ac:dyDescent="0.25">
      <c r="A1449" s="517" t="s">
        <v>2587</v>
      </c>
      <c r="B1449" s="519">
        <v>1</v>
      </c>
      <c r="C1449" s="527">
        <v>33000</v>
      </c>
      <c r="D1449" s="527"/>
      <c r="E1449" s="527">
        <v>1</v>
      </c>
      <c r="F1449" s="527">
        <v>5000</v>
      </c>
      <c r="G1449" s="527">
        <v>100</v>
      </c>
      <c r="H1449" s="519"/>
      <c r="I1449" s="519" t="s">
        <v>109</v>
      </c>
      <c r="J1449" s="117">
        <v>2800</v>
      </c>
    </row>
    <row r="1450" spans="1:10" x14ac:dyDescent="0.25">
      <c r="A1450" s="517" t="s">
        <v>3274</v>
      </c>
      <c r="B1450" s="519">
        <v>1</v>
      </c>
      <c r="C1450" s="527">
        <v>22500</v>
      </c>
      <c r="D1450" s="527"/>
      <c r="E1450" s="527"/>
      <c r="F1450" s="527"/>
      <c r="G1450" s="527"/>
      <c r="H1450" s="519"/>
      <c r="I1450" s="519"/>
      <c r="J1450" s="117"/>
    </row>
    <row r="1451" spans="1:10" x14ac:dyDescent="0.25">
      <c r="A1451" s="517" t="s">
        <v>1960</v>
      </c>
      <c r="B1451" s="519">
        <v>1</v>
      </c>
      <c r="C1451" s="527"/>
      <c r="D1451" s="527">
        <v>14000</v>
      </c>
      <c r="E1451" s="527">
        <v>1</v>
      </c>
      <c r="F1451" s="527">
        <v>3000</v>
      </c>
      <c r="G1451" s="527">
        <v>60</v>
      </c>
      <c r="H1451" s="519"/>
      <c r="I1451" s="519"/>
      <c r="J1451" s="117" t="s">
        <v>1822</v>
      </c>
    </row>
    <row r="1452" spans="1:10" x14ac:dyDescent="0.25">
      <c r="A1452" s="517" t="s">
        <v>3280</v>
      </c>
      <c r="B1452" s="519">
        <v>1</v>
      </c>
      <c r="C1452" s="527">
        <v>10000</v>
      </c>
      <c r="D1452" s="527"/>
      <c r="E1452" s="527"/>
      <c r="F1452" s="527"/>
      <c r="G1452" s="527"/>
      <c r="H1452" s="519"/>
      <c r="I1452" s="519"/>
      <c r="J1452" s="117"/>
    </row>
    <row r="1453" spans="1:10" x14ac:dyDescent="0.25">
      <c r="A1453" s="517" t="s">
        <v>3100</v>
      </c>
      <c r="B1453" s="519">
        <v>1</v>
      </c>
      <c r="C1453" s="527">
        <v>26000</v>
      </c>
      <c r="D1453" s="527">
        <v>25000</v>
      </c>
      <c r="E1453" s="527">
        <v>1</v>
      </c>
      <c r="F1453" s="527">
        <v>4000</v>
      </c>
      <c r="G1453" s="527">
        <v>70</v>
      </c>
      <c r="H1453" s="519"/>
      <c r="I1453" s="519"/>
      <c r="J1453" s="117" t="s">
        <v>767</v>
      </c>
    </row>
    <row r="1454" spans="1:10" x14ac:dyDescent="0.25">
      <c r="A1454" s="517" t="s">
        <v>552</v>
      </c>
      <c r="B1454" s="519">
        <v>1</v>
      </c>
      <c r="C1454" s="527">
        <v>18000</v>
      </c>
      <c r="D1454" s="527"/>
      <c r="E1454" s="527"/>
      <c r="F1454" s="527"/>
      <c r="G1454" s="527"/>
      <c r="H1454" s="519"/>
      <c r="I1454" s="519"/>
      <c r="J1454" s="117"/>
    </row>
    <row r="1455" spans="1:10" x14ac:dyDescent="0.25">
      <c r="A1455" s="517" t="s">
        <v>3233</v>
      </c>
      <c r="B1455" s="519">
        <v>1</v>
      </c>
      <c r="C1455" s="527"/>
      <c r="D1455" s="527">
        <v>15000</v>
      </c>
      <c r="E1455" s="527">
        <v>1</v>
      </c>
      <c r="F1455" s="527">
        <v>4000</v>
      </c>
      <c r="G1455" s="527">
        <v>70</v>
      </c>
      <c r="H1455" s="519"/>
      <c r="I1455" s="519"/>
      <c r="J1455" s="117" t="s">
        <v>2841</v>
      </c>
    </row>
    <row r="1456" spans="1:10" x14ac:dyDescent="0.25">
      <c r="A1456" s="517" t="s">
        <v>3281</v>
      </c>
      <c r="B1456" s="519">
        <v>1</v>
      </c>
      <c r="C1456" s="527"/>
      <c r="D1456" s="527">
        <v>14000</v>
      </c>
      <c r="E1456" s="527"/>
      <c r="F1456" s="527"/>
      <c r="G1456" s="527"/>
      <c r="H1456" s="519"/>
      <c r="I1456" s="519"/>
      <c r="J1456" s="117" t="s">
        <v>1822</v>
      </c>
    </row>
    <row r="1457" spans="1:20" x14ac:dyDescent="0.25">
      <c r="A1457" s="645"/>
      <c r="B1457" s="213">
        <f>SUM(B1449:B1456)</f>
        <v>8</v>
      </c>
      <c r="C1457" s="213">
        <f>SUM(C1449:C1456)</f>
        <v>109500</v>
      </c>
      <c r="D1457" s="213">
        <f>SUM(D1449:D1456)</f>
        <v>68000</v>
      </c>
      <c r="E1457" s="213">
        <f>SUM(E1449:E1456)</f>
        <v>4</v>
      </c>
      <c r="F1457" s="213">
        <f>SUM(F1449:F1456)</f>
        <v>16000</v>
      </c>
      <c r="G1457" s="213"/>
      <c r="H1457" s="213"/>
      <c r="I1457" s="213"/>
      <c r="J1457" s="410">
        <f>SUM(J1449:J1456)</f>
        <v>2800</v>
      </c>
    </row>
    <row r="1458" spans="1:20" x14ac:dyDescent="0.25">
      <c r="B1458" s="493"/>
      <c r="C1458" s="493"/>
    </row>
    <row r="1459" spans="1:20" x14ac:dyDescent="0.25">
      <c r="G1459" s="654" t="s">
        <v>2633</v>
      </c>
      <c r="H1459" s="654"/>
      <c r="I1459" s="613"/>
    </row>
    <row r="1462" spans="1:20" x14ac:dyDescent="0.25">
      <c r="T1462" s="352"/>
    </row>
    <row r="1463" spans="1:20" x14ac:dyDescent="0.25">
      <c r="T1463" s="352"/>
    </row>
    <row r="1464" spans="1:20" x14ac:dyDescent="0.25">
      <c r="A1464" s="2204" t="s">
        <v>3282</v>
      </c>
      <c r="B1464" s="2204"/>
      <c r="C1464" s="2204"/>
      <c r="D1464" s="2204"/>
      <c r="E1464" s="2204"/>
      <c r="F1464" s="2204"/>
      <c r="G1464" s="2204"/>
      <c r="H1464" s="2204"/>
      <c r="I1464" s="2204"/>
      <c r="J1464" s="2204"/>
      <c r="T1464" s="352"/>
    </row>
    <row r="1465" spans="1:20" x14ac:dyDescent="0.25">
      <c r="A1465" s="198" t="s">
        <v>14</v>
      </c>
      <c r="B1465" s="198" t="s">
        <v>5</v>
      </c>
      <c r="C1465" s="198" t="s">
        <v>10</v>
      </c>
      <c r="D1465" s="198" t="s">
        <v>11</v>
      </c>
      <c r="E1465" s="198" t="s">
        <v>753</v>
      </c>
      <c r="F1465" s="198" t="s">
        <v>27</v>
      </c>
      <c r="G1465" s="198" t="s">
        <v>2013</v>
      </c>
      <c r="H1465" s="198" t="s">
        <v>2776</v>
      </c>
      <c r="I1465" s="198" t="s">
        <v>2777</v>
      </c>
      <c r="J1465" s="631" t="s">
        <v>32</v>
      </c>
      <c r="T1465" s="352"/>
    </row>
    <row r="1466" spans="1:20" x14ac:dyDescent="0.25">
      <c r="A1466" s="517" t="s">
        <v>3172</v>
      </c>
      <c r="B1466" s="519">
        <v>1</v>
      </c>
      <c r="C1466" s="527">
        <v>16000</v>
      </c>
      <c r="D1466" s="527"/>
      <c r="E1466" s="527"/>
      <c r="F1466" s="527"/>
      <c r="G1466" s="527"/>
      <c r="H1466" s="519">
        <v>1</v>
      </c>
      <c r="I1466" s="519">
        <v>70</v>
      </c>
      <c r="J1466" s="117">
        <v>4000</v>
      </c>
      <c r="T1466" s="352"/>
    </row>
    <row r="1467" spans="1:20" x14ac:dyDescent="0.25">
      <c r="A1467" s="517" t="s">
        <v>3172</v>
      </c>
      <c r="B1467" s="519">
        <v>1</v>
      </c>
      <c r="C1467" s="527">
        <v>13000</v>
      </c>
      <c r="D1467" s="527"/>
      <c r="E1467" s="527">
        <v>1</v>
      </c>
      <c r="F1467" s="527">
        <v>3000</v>
      </c>
      <c r="G1467" s="527">
        <v>60</v>
      </c>
      <c r="H1467" s="519" t="s">
        <v>109</v>
      </c>
      <c r="I1467" s="519"/>
      <c r="J1467" s="117">
        <v>2100</v>
      </c>
      <c r="T1467" s="352"/>
    </row>
    <row r="1468" spans="1:20" x14ac:dyDescent="0.25">
      <c r="A1468" s="517" t="s">
        <v>1903</v>
      </c>
      <c r="B1468" s="519">
        <v>1</v>
      </c>
      <c r="C1468" s="527"/>
      <c r="D1468" s="527">
        <v>21000</v>
      </c>
      <c r="E1468" s="527">
        <v>1</v>
      </c>
      <c r="F1468" s="527">
        <v>3000</v>
      </c>
      <c r="G1468" s="527">
        <v>60</v>
      </c>
      <c r="H1468" s="519"/>
      <c r="I1468" s="519"/>
      <c r="J1468" s="117" t="s">
        <v>1157</v>
      </c>
      <c r="T1468" s="352"/>
    </row>
    <row r="1469" spans="1:20" x14ac:dyDescent="0.25">
      <c r="A1469" s="517" t="s">
        <v>1599</v>
      </c>
      <c r="B1469" s="519">
        <v>1</v>
      </c>
      <c r="C1469" s="527">
        <v>26500</v>
      </c>
      <c r="D1469" s="527"/>
      <c r="E1469" s="527"/>
      <c r="F1469" s="527"/>
      <c r="G1469" s="527"/>
      <c r="H1469" s="519"/>
      <c r="I1469" s="519"/>
      <c r="J1469" s="117"/>
      <c r="T1469" s="352"/>
    </row>
    <row r="1470" spans="1:20" x14ac:dyDescent="0.25">
      <c r="A1470" s="517" t="s">
        <v>2721</v>
      </c>
      <c r="B1470" s="519">
        <v>1</v>
      </c>
      <c r="C1470" s="527">
        <v>24500</v>
      </c>
      <c r="D1470" s="527"/>
      <c r="E1470" s="527">
        <v>1</v>
      </c>
      <c r="F1470" s="527">
        <v>3000</v>
      </c>
      <c r="G1470" s="527">
        <v>60</v>
      </c>
      <c r="H1470" s="519"/>
      <c r="I1470" s="519"/>
      <c r="J1470" s="117" t="s">
        <v>1389</v>
      </c>
      <c r="T1470" s="352"/>
    </row>
    <row r="1471" spans="1:20" x14ac:dyDescent="0.25">
      <c r="A1471" s="517" t="s">
        <v>2537</v>
      </c>
      <c r="B1471" s="519">
        <v>1</v>
      </c>
      <c r="C1471" s="527">
        <v>20000</v>
      </c>
      <c r="D1471" s="527"/>
      <c r="E1471" s="527">
        <v>1</v>
      </c>
      <c r="F1471" s="527">
        <v>2000</v>
      </c>
      <c r="G1471" s="527">
        <v>50</v>
      </c>
      <c r="H1471" s="519"/>
      <c r="I1471" s="519"/>
      <c r="J1471" s="117"/>
      <c r="T1471" s="352"/>
    </row>
    <row r="1472" spans="1:20" x14ac:dyDescent="0.25">
      <c r="A1472" s="517" t="s">
        <v>2302</v>
      </c>
      <c r="B1472" s="519">
        <v>1</v>
      </c>
      <c r="C1472" s="527"/>
      <c r="D1472" s="527">
        <v>38000</v>
      </c>
      <c r="E1472" s="527"/>
      <c r="F1472" s="527"/>
      <c r="G1472" s="527"/>
      <c r="H1472" s="519"/>
      <c r="I1472" s="519"/>
      <c r="J1472" s="117" t="s">
        <v>767</v>
      </c>
      <c r="T1472" s="352"/>
    </row>
    <row r="1473" spans="1:20" x14ac:dyDescent="0.25">
      <c r="A1473" s="517" t="s">
        <v>3283</v>
      </c>
      <c r="B1473" s="519">
        <v>1</v>
      </c>
      <c r="C1473" s="527"/>
      <c r="D1473" s="527">
        <v>23000</v>
      </c>
      <c r="E1473" s="527">
        <v>2</v>
      </c>
      <c r="F1473" s="527">
        <v>7000</v>
      </c>
      <c r="G1473" s="527" t="s">
        <v>3097</v>
      </c>
      <c r="H1473" s="519"/>
      <c r="I1473" s="519"/>
      <c r="J1473" s="117" t="s">
        <v>767</v>
      </c>
      <c r="T1473" s="352"/>
    </row>
    <row r="1474" spans="1:20" x14ac:dyDescent="0.25">
      <c r="A1474" s="517" t="s">
        <v>3284</v>
      </c>
      <c r="B1474" s="519">
        <v>1</v>
      </c>
      <c r="C1474" s="527">
        <v>30000</v>
      </c>
      <c r="D1474" s="527"/>
      <c r="E1474" s="527">
        <v>1</v>
      </c>
      <c r="F1474" s="527">
        <v>3000</v>
      </c>
      <c r="G1474" s="527">
        <v>60</v>
      </c>
      <c r="H1474" s="519"/>
      <c r="I1474" s="519"/>
      <c r="J1474" s="117"/>
      <c r="T1474" s="352"/>
    </row>
    <row r="1475" spans="1:20" x14ac:dyDescent="0.25">
      <c r="A1475" s="517" t="s">
        <v>1541</v>
      </c>
      <c r="B1475" s="519">
        <v>2</v>
      </c>
      <c r="C1475" s="527"/>
      <c r="D1475" s="527">
        <v>114000</v>
      </c>
      <c r="E1475" s="527"/>
      <c r="F1475" s="527"/>
      <c r="G1475" s="527"/>
      <c r="H1475" s="519"/>
      <c r="I1475" s="519"/>
      <c r="J1475" s="117" t="s">
        <v>3285</v>
      </c>
      <c r="T1475" s="352"/>
    </row>
    <row r="1476" spans="1:20" x14ac:dyDescent="0.25">
      <c r="A1476" s="517" t="s">
        <v>1502</v>
      </c>
      <c r="B1476" s="519">
        <v>1</v>
      </c>
      <c r="C1476" s="527">
        <v>13000</v>
      </c>
      <c r="D1476" s="527"/>
      <c r="E1476" s="527">
        <v>1</v>
      </c>
      <c r="F1476" s="527">
        <v>4000</v>
      </c>
      <c r="G1476" s="527">
        <v>70</v>
      </c>
      <c r="H1476" s="519"/>
      <c r="I1476" s="519"/>
      <c r="J1476" s="117"/>
      <c r="T1476" s="352"/>
    </row>
    <row r="1477" spans="1:20" x14ac:dyDescent="0.25">
      <c r="A1477" s="517" t="s">
        <v>2700</v>
      </c>
      <c r="B1477" s="519">
        <v>1</v>
      </c>
      <c r="C1477" s="527"/>
      <c r="D1477" s="527">
        <v>16000</v>
      </c>
      <c r="E1477" s="527">
        <v>1</v>
      </c>
      <c r="F1477" s="527">
        <v>4000</v>
      </c>
      <c r="G1477" s="527">
        <v>70</v>
      </c>
      <c r="H1477" s="519"/>
      <c r="I1477" s="519"/>
      <c r="J1477" s="117" t="s">
        <v>1157</v>
      </c>
      <c r="T1477" s="352"/>
    </row>
    <row r="1478" spans="1:20" x14ac:dyDescent="0.25">
      <c r="A1478" s="645"/>
      <c r="B1478" s="213">
        <f>SUM(B1466:B1477)</f>
        <v>13</v>
      </c>
      <c r="C1478" s="213">
        <f>SUM(C1466:C1477)</f>
        <v>143000</v>
      </c>
      <c r="D1478" s="213">
        <f>SUM(D1466:D1477)</f>
        <v>212000</v>
      </c>
      <c r="E1478" s="213">
        <f>SUM(E1466:E1477)</f>
        <v>9</v>
      </c>
      <c r="F1478" s="213">
        <f>SUM(F1466:F1477)</f>
        <v>29000</v>
      </c>
      <c r="G1478" s="213"/>
      <c r="H1478" s="213"/>
      <c r="I1478" s="213"/>
      <c r="J1478" s="410">
        <f>SUM(J1466:J1477)</f>
        <v>6100</v>
      </c>
      <c r="T1478" s="352"/>
    </row>
    <row r="1479" spans="1:20" x14ac:dyDescent="0.25">
      <c r="B1479" s="493"/>
      <c r="C1479" s="493"/>
      <c r="T1479" s="352"/>
    </row>
    <row r="1480" spans="1:20" x14ac:dyDescent="0.25">
      <c r="G1480" s="655" t="s">
        <v>2633</v>
      </c>
      <c r="H1480" s="655"/>
      <c r="I1480" s="613"/>
      <c r="T1480" s="352"/>
    </row>
    <row r="1481" spans="1:20" x14ac:dyDescent="0.25">
      <c r="T1481" s="352"/>
    </row>
    <row r="1484" spans="1:20" x14ac:dyDescent="0.25">
      <c r="A1484" s="2204" t="s">
        <v>3288</v>
      </c>
      <c r="B1484" s="2204"/>
      <c r="C1484" s="2204"/>
      <c r="D1484" s="2204"/>
      <c r="E1484" s="2204"/>
      <c r="F1484" s="2204"/>
      <c r="G1484" s="2204"/>
      <c r="H1484" s="2204"/>
      <c r="I1484" s="2204"/>
      <c r="J1484" s="2204"/>
    </row>
    <row r="1485" spans="1:20" x14ac:dyDescent="0.25">
      <c r="A1485" s="198" t="s">
        <v>14</v>
      </c>
      <c r="B1485" s="198" t="s">
        <v>5</v>
      </c>
      <c r="C1485" s="198" t="s">
        <v>10</v>
      </c>
      <c r="D1485" s="198" t="s">
        <v>11</v>
      </c>
      <c r="E1485" s="198" t="s">
        <v>753</v>
      </c>
      <c r="F1485" s="198" t="s">
        <v>27</v>
      </c>
      <c r="G1485" s="198" t="s">
        <v>2013</v>
      </c>
      <c r="H1485" s="198" t="s">
        <v>2776</v>
      </c>
      <c r="I1485" s="198" t="s">
        <v>2777</v>
      </c>
      <c r="J1485" s="631" t="s">
        <v>32</v>
      </c>
    </row>
    <row r="1486" spans="1:20" x14ac:dyDescent="0.25">
      <c r="A1486" s="517" t="s">
        <v>1268</v>
      </c>
      <c r="B1486" s="519">
        <v>1</v>
      </c>
      <c r="C1486" s="527">
        <v>21000</v>
      </c>
      <c r="D1486" s="527"/>
      <c r="E1486" s="527">
        <v>2</v>
      </c>
      <c r="F1486" s="527">
        <v>6000</v>
      </c>
      <c r="G1486" s="527" t="s">
        <v>3109</v>
      </c>
      <c r="H1486" s="519"/>
      <c r="I1486" s="519" t="s">
        <v>109</v>
      </c>
      <c r="J1486" s="117">
        <v>2100</v>
      </c>
    </row>
    <row r="1487" spans="1:20" x14ac:dyDescent="0.25">
      <c r="A1487" s="517" t="s">
        <v>3289</v>
      </c>
      <c r="B1487" s="519">
        <v>1</v>
      </c>
      <c r="C1487" s="527">
        <v>11000</v>
      </c>
      <c r="D1487" s="527"/>
      <c r="E1487" s="527">
        <v>1</v>
      </c>
      <c r="F1487" s="527">
        <v>3000</v>
      </c>
      <c r="G1487" s="527">
        <v>60</v>
      </c>
      <c r="H1487" s="519"/>
      <c r="I1487" s="519"/>
      <c r="J1487" s="117"/>
    </row>
    <row r="1488" spans="1:20" x14ac:dyDescent="0.25">
      <c r="A1488" s="517" t="s">
        <v>1946</v>
      </c>
      <c r="B1488" s="519">
        <v>2</v>
      </c>
      <c r="C1488" s="527"/>
      <c r="D1488" s="527">
        <v>69000</v>
      </c>
      <c r="E1488" s="527"/>
      <c r="F1488" s="527"/>
      <c r="G1488" s="527"/>
      <c r="H1488" s="519"/>
      <c r="I1488" s="519"/>
      <c r="J1488" s="117" t="s">
        <v>767</v>
      </c>
    </row>
    <row r="1489" spans="1:10" x14ac:dyDescent="0.25">
      <c r="A1489" s="517" t="s">
        <v>3290</v>
      </c>
      <c r="B1489" s="519">
        <v>1</v>
      </c>
      <c r="C1489" s="527"/>
      <c r="D1489" s="527">
        <v>34000</v>
      </c>
      <c r="E1489" s="527">
        <v>1</v>
      </c>
      <c r="F1489" s="527">
        <v>4000</v>
      </c>
      <c r="G1489" s="527">
        <v>70</v>
      </c>
      <c r="H1489" s="519"/>
      <c r="I1489" s="519"/>
      <c r="J1489" s="117" t="s">
        <v>767</v>
      </c>
    </row>
    <row r="1490" spans="1:10" x14ac:dyDescent="0.25">
      <c r="A1490" s="517"/>
      <c r="B1490" s="519"/>
      <c r="C1490" s="527"/>
      <c r="D1490" s="527"/>
      <c r="E1490" s="527"/>
      <c r="F1490" s="527"/>
      <c r="G1490" s="527"/>
      <c r="H1490" s="519"/>
      <c r="I1490" s="519"/>
      <c r="J1490" s="117"/>
    </row>
    <row r="1491" spans="1:10" x14ac:dyDescent="0.25">
      <c r="A1491" s="645"/>
      <c r="B1491" s="213">
        <f>SUM(B1486:B1490)</f>
        <v>5</v>
      </c>
      <c r="C1491" s="213">
        <f>SUM(C1486:C1490)</f>
        <v>32000</v>
      </c>
      <c r="D1491" s="213">
        <f>SUM(D1486:D1490)</f>
        <v>103000</v>
      </c>
      <c r="E1491" s="213">
        <f>SUM(E1486:E1490)</f>
        <v>4</v>
      </c>
      <c r="F1491" s="213">
        <f>SUM(F1486:F1490)</f>
        <v>13000</v>
      </c>
      <c r="G1491" s="213"/>
      <c r="H1491" s="213"/>
      <c r="I1491" s="213"/>
      <c r="J1491" s="410">
        <f>SUM(J1486:J1490)</f>
        <v>2100</v>
      </c>
    </row>
    <row r="1492" spans="1:10" x14ac:dyDescent="0.25">
      <c r="B1492" s="493"/>
      <c r="C1492" s="493"/>
    </row>
    <row r="1493" spans="1:10" x14ac:dyDescent="0.25">
      <c r="G1493" s="656" t="s">
        <v>2800</v>
      </c>
      <c r="H1493" s="656"/>
      <c r="I1493" s="613"/>
    </row>
    <row r="1496" spans="1:10" x14ac:dyDescent="0.25">
      <c r="A1496" s="2204" t="s">
        <v>3291</v>
      </c>
      <c r="B1496" s="2204"/>
      <c r="C1496" s="2204"/>
      <c r="D1496" s="2204"/>
      <c r="E1496" s="2204"/>
      <c r="F1496" s="2204"/>
      <c r="G1496" s="2204"/>
      <c r="H1496" s="2204"/>
      <c r="I1496" s="2204"/>
      <c r="J1496" s="2204"/>
    </row>
    <row r="1497" spans="1:10" x14ac:dyDescent="0.25">
      <c r="A1497" s="198" t="s">
        <v>14</v>
      </c>
      <c r="B1497" s="198" t="s">
        <v>5</v>
      </c>
      <c r="C1497" s="198" t="s">
        <v>10</v>
      </c>
      <c r="D1497" s="198" t="s">
        <v>11</v>
      </c>
      <c r="E1497" s="198" t="s">
        <v>753</v>
      </c>
      <c r="F1497" s="198" t="s">
        <v>27</v>
      </c>
      <c r="G1497" s="198" t="s">
        <v>2013</v>
      </c>
      <c r="H1497" s="198" t="s">
        <v>2776</v>
      </c>
      <c r="I1497" s="198" t="s">
        <v>2777</v>
      </c>
      <c r="J1497" s="631" t="s">
        <v>32</v>
      </c>
    </row>
    <row r="1498" spans="1:10" x14ac:dyDescent="0.25">
      <c r="A1498" s="517" t="s">
        <v>2936</v>
      </c>
      <c r="B1498" s="519">
        <v>1</v>
      </c>
      <c r="C1498" s="527"/>
      <c r="D1498" s="527">
        <v>25000</v>
      </c>
      <c r="E1498" s="527"/>
      <c r="F1498" s="527"/>
      <c r="G1498" s="527"/>
      <c r="H1498" s="519"/>
      <c r="I1498" s="519"/>
      <c r="J1498" s="117" t="s">
        <v>2280</v>
      </c>
    </row>
    <row r="1499" spans="1:10" x14ac:dyDescent="0.25">
      <c r="A1499" s="517" t="s">
        <v>1268</v>
      </c>
      <c r="B1499" s="519">
        <v>1</v>
      </c>
      <c r="C1499" s="527">
        <v>23000</v>
      </c>
      <c r="D1499" s="527"/>
      <c r="E1499" s="527">
        <v>1</v>
      </c>
      <c r="F1499" s="527">
        <v>4000</v>
      </c>
      <c r="G1499" s="527">
        <v>70</v>
      </c>
      <c r="H1499" s="519"/>
      <c r="I1499" s="519" t="s">
        <v>3297</v>
      </c>
      <c r="J1499" s="117">
        <v>3000</v>
      </c>
    </row>
    <row r="1500" spans="1:10" x14ac:dyDescent="0.25">
      <c r="A1500" s="517" t="s">
        <v>1836</v>
      </c>
      <c r="B1500" s="519">
        <v>1</v>
      </c>
      <c r="C1500" s="527">
        <v>28000</v>
      </c>
      <c r="D1500" s="527"/>
      <c r="E1500" s="527">
        <v>1</v>
      </c>
      <c r="F1500" s="527">
        <v>4000</v>
      </c>
      <c r="G1500" s="527">
        <v>70</v>
      </c>
      <c r="H1500" s="519"/>
      <c r="I1500" s="519" t="s">
        <v>109</v>
      </c>
      <c r="J1500" s="117">
        <v>7000</v>
      </c>
    </row>
    <row r="1501" spans="1:10" x14ac:dyDescent="0.25">
      <c r="A1501" s="517" t="s">
        <v>3292</v>
      </c>
      <c r="B1501" s="519">
        <v>1</v>
      </c>
      <c r="C1501" s="527"/>
      <c r="D1501" s="527">
        <v>40000</v>
      </c>
      <c r="E1501" s="527"/>
      <c r="F1501" s="527"/>
      <c r="G1501" s="527"/>
      <c r="H1501" s="519"/>
      <c r="I1501" s="519"/>
      <c r="J1501" s="117" t="s">
        <v>767</v>
      </c>
    </row>
    <row r="1502" spans="1:10" x14ac:dyDescent="0.25">
      <c r="A1502" s="517" t="s">
        <v>785</v>
      </c>
      <c r="B1502" s="519">
        <v>1</v>
      </c>
      <c r="C1502" s="527">
        <v>24000</v>
      </c>
      <c r="D1502" s="527"/>
      <c r="E1502" s="527"/>
      <c r="F1502" s="527"/>
      <c r="G1502" s="527"/>
      <c r="H1502" s="519"/>
      <c r="I1502" s="519"/>
      <c r="J1502" s="117"/>
    </row>
    <row r="1503" spans="1:10" x14ac:dyDescent="0.25">
      <c r="A1503" s="517" t="s">
        <v>3293</v>
      </c>
      <c r="B1503" s="519">
        <v>1</v>
      </c>
      <c r="C1503" s="527"/>
      <c r="D1503" s="527"/>
      <c r="E1503" s="527"/>
      <c r="F1503" s="527"/>
      <c r="G1503" s="527"/>
      <c r="H1503" s="519"/>
      <c r="I1503" s="519"/>
      <c r="J1503" s="117" t="s">
        <v>3294</v>
      </c>
    </row>
    <row r="1504" spans="1:10" x14ac:dyDescent="0.25">
      <c r="A1504" s="517" t="s">
        <v>3295</v>
      </c>
      <c r="B1504" s="519">
        <v>2</v>
      </c>
      <c r="C1504" s="527"/>
      <c r="D1504" s="527">
        <v>64000</v>
      </c>
      <c r="E1504" s="527"/>
      <c r="F1504" s="527"/>
      <c r="G1504" s="527"/>
      <c r="H1504" s="519"/>
      <c r="I1504" s="519"/>
      <c r="J1504" s="117" t="s">
        <v>3296</v>
      </c>
    </row>
    <row r="1505" spans="1:20" x14ac:dyDescent="0.25">
      <c r="A1505" s="517" t="s">
        <v>3293</v>
      </c>
      <c r="B1505" s="519">
        <v>1</v>
      </c>
      <c r="C1505" s="527">
        <v>14000</v>
      </c>
      <c r="D1505" s="527"/>
      <c r="E1505" s="527">
        <v>1</v>
      </c>
      <c r="F1505" s="527">
        <v>3000</v>
      </c>
      <c r="G1505" s="527">
        <v>60</v>
      </c>
      <c r="H1505" s="519"/>
      <c r="I1505" s="519"/>
      <c r="J1505" s="117"/>
    </row>
    <row r="1506" spans="1:20" x14ac:dyDescent="0.25">
      <c r="A1506" s="517"/>
      <c r="B1506" s="519"/>
      <c r="C1506" s="527"/>
      <c r="D1506" s="527"/>
      <c r="E1506" s="527"/>
      <c r="F1506" s="527"/>
      <c r="G1506" s="527"/>
      <c r="H1506" s="519"/>
      <c r="I1506" s="519"/>
      <c r="J1506" s="117"/>
    </row>
    <row r="1507" spans="1:20" x14ac:dyDescent="0.25">
      <c r="A1507" s="517"/>
      <c r="B1507" s="519"/>
      <c r="C1507" s="527"/>
      <c r="D1507" s="527"/>
      <c r="E1507" s="527"/>
      <c r="F1507" s="527"/>
      <c r="G1507" s="527"/>
      <c r="H1507" s="519"/>
      <c r="I1507" s="519"/>
      <c r="J1507" s="117"/>
    </row>
    <row r="1508" spans="1:20" x14ac:dyDescent="0.25">
      <c r="A1508" s="517"/>
      <c r="B1508" s="519"/>
      <c r="C1508" s="527"/>
      <c r="D1508" s="527"/>
      <c r="E1508" s="527"/>
      <c r="F1508" s="527"/>
      <c r="G1508" s="527"/>
      <c r="H1508" s="519"/>
      <c r="I1508" s="519"/>
      <c r="J1508" s="117"/>
    </row>
    <row r="1509" spans="1:20" x14ac:dyDescent="0.25">
      <c r="A1509" s="517"/>
      <c r="B1509" s="519"/>
      <c r="C1509" s="527"/>
      <c r="D1509" s="527"/>
      <c r="E1509" s="527"/>
      <c r="F1509" s="527"/>
      <c r="G1509" s="527"/>
      <c r="H1509" s="519"/>
      <c r="I1509" s="519"/>
      <c r="J1509" s="117"/>
    </row>
    <row r="1510" spans="1:20" x14ac:dyDescent="0.25">
      <c r="A1510" s="645"/>
      <c r="B1510" s="213">
        <f>SUM(B1498:B1509)</f>
        <v>9</v>
      </c>
      <c r="C1510" s="213">
        <f>SUM(C1498:C1509)</f>
        <v>89000</v>
      </c>
      <c r="D1510" s="213">
        <f>SUM(D1498:D1509)</f>
        <v>129000</v>
      </c>
      <c r="E1510" s="213">
        <f>SUM(E1498:E1509)</f>
        <v>3</v>
      </c>
      <c r="F1510" s="213">
        <f>SUM(F1498:F1509)</f>
        <v>11000</v>
      </c>
      <c r="G1510" s="213"/>
      <c r="H1510" s="213"/>
      <c r="I1510" s="213"/>
      <c r="J1510" s="410">
        <f>SUM(J1499:J1509)</f>
        <v>10000</v>
      </c>
    </row>
    <row r="1511" spans="1:20" x14ac:dyDescent="0.25">
      <c r="B1511" s="493"/>
      <c r="C1511" s="493"/>
    </row>
    <row r="1512" spans="1:20" x14ac:dyDescent="0.25">
      <c r="G1512" s="657" t="s">
        <v>2800</v>
      </c>
      <c r="H1512" s="657"/>
      <c r="I1512" s="613"/>
    </row>
    <row r="1514" spans="1:20" x14ac:dyDescent="0.25">
      <c r="T1514" s="352"/>
    </row>
    <row r="1515" spans="1:20" x14ac:dyDescent="0.25">
      <c r="T1515" s="352"/>
    </row>
    <row r="1516" spans="1:20" x14ac:dyDescent="0.25">
      <c r="A1516" s="2204" t="s">
        <v>3298</v>
      </c>
      <c r="B1516" s="2204"/>
      <c r="C1516" s="2204"/>
      <c r="D1516" s="2204"/>
      <c r="E1516" s="2204"/>
      <c r="F1516" s="2204"/>
      <c r="G1516" s="2204"/>
      <c r="H1516" s="2204"/>
      <c r="I1516" s="2204"/>
      <c r="J1516" s="2204"/>
      <c r="T1516" s="352"/>
    </row>
    <row r="1517" spans="1:20" x14ac:dyDescent="0.25">
      <c r="A1517" s="198" t="s">
        <v>14</v>
      </c>
      <c r="B1517" s="198" t="s">
        <v>5</v>
      </c>
      <c r="C1517" s="198" t="s">
        <v>10</v>
      </c>
      <c r="D1517" s="198" t="s">
        <v>11</v>
      </c>
      <c r="E1517" s="198" t="s">
        <v>753</v>
      </c>
      <c r="F1517" s="198" t="s">
        <v>27</v>
      </c>
      <c r="G1517" s="198" t="s">
        <v>2013</v>
      </c>
      <c r="H1517" s="198" t="s">
        <v>2776</v>
      </c>
      <c r="I1517" s="198" t="s">
        <v>2777</v>
      </c>
      <c r="J1517" s="631" t="s">
        <v>32</v>
      </c>
      <c r="T1517" s="352"/>
    </row>
    <row r="1518" spans="1:20" x14ac:dyDescent="0.25">
      <c r="A1518" s="517" t="s">
        <v>1917</v>
      </c>
      <c r="B1518" s="519">
        <v>1</v>
      </c>
      <c r="C1518" s="527">
        <v>19000</v>
      </c>
      <c r="D1518" s="527"/>
      <c r="E1518" s="527"/>
      <c r="F1518" s="527"/>
      <c r="G1518" s="527"/>
      <c r="H1518" s="519"/>
      <c r="I1518" s="519"/>
      <c r="J1518" s="117" t="s">
        <v>1745</v>
      </c>
      <c r="T1518" s="352"/>
    </row>
    <row r="1519" spans="1:20" x14ac:dyDescent="0.25">
      <c r="A1519" s="517" t="s">
        <v>1203</v>
      </c>
      <c r="B1519" s="519">
        <v>1</v>
      </c>
      <c r="C1519" s="527">
        <v>20000</v>
      </c>
      <c r="D1519" s="527"/>
      <c r="E1519" s="527">
        <v>1</v>
      </c>
      <c r="F1519" s="527">
        <v>3000</v>
      </c>
      <c r="G1519" s="527">
        <v>60</v>
      </c>
      <c r="H1519" s="519">
        <v>1</v>
      </c>
      <c r="I1519" s="519">
        <v>100</v>
      </c>
      <c r="J1519" s="117">
        <v>5000</v>
      </c>
      <c r="T1519" s="352"/>
    </row>
    <row r="1520" spans="1:20" x14ac:dyDescent="0.25">
      <c r="A1520" s="517" t="s">
        <v>1502</v>
      </c>
      <c r="B1520" s="519">
        <v>1</v>
      </c>
      <c r="C1520" s="527">
        <v>17000</v>
      </c>
      <c r="D1520" s="527"/>
      <c r="E1520" s="527">
        <v>1</v>
      </c>
      <c r="F1520" s="527">
        <v>3000</v>
      </c>
      <c r="G1520" s="527">
        <v>60</v>
      </c>
      <c r="H1520" s="519">
        <v>1</v>
      </c>
      <c r="I1520" s="519">
        <v>100</v>
      </c>
      <c r="J1520" s="117">
        <v>5000</v>
      </c>
      <c r="T1520" s="352"/>
    </row>
    <row r="1521" spans="1:20" x14ac:dyDescent="0.25">
      <c r="A1521" s="517" t="s">
        <v>1683</v>
      </c>
      <c r="B1521" s="519">
        <v>1</v>
      </c>
      <c r="C1521" s="527">
        <v>20000</v>
      </c>
      <c r="D1521" s="527"/>
      <c r="E1521" s="527">
        <v>1</v>
      </c>
      <c r="F1521" s="527">
        <v>5000</v>
      </c>
      <c r="G1521" s="527">
        <v>100</v>
      </c>
      <c r="H1521" s="519" t="s">
        <v>109</v>
      </c>
      <c r="I1521" s="519"/>
      <c r="J1521" s="117">
        <v>3500</v>
      </c>
      <c r="T1521" s="352"/>
    </row>
    <row r="1522" spans="1:20" x14ac:dyDescent="0.25">
      <c r="A1522" s="517" t="s">
        <v>1933</v>
      </c>
      <c r="B1522" s="519">
        <v>1</v>
      </c>
      <c r="C1522" s="527"/>
      <c r="D1522" s="527">
        <v>45500</v>
      </c>
      <c r="E1522" s="527"/>
      <c r="F1522" s="527"/>
      <c r="G1522" s="527"/>
      <c r="H1522" s="519"/>
      <c r="I1522" s="519"/>
      <c r="J1522" s="117" t="s">
        <v>3299</v>
      </c>
      <c r="T1522" s="352"/>
    </row>
    <row r="1523" spans="1:20" x14ac:dyDescent="0.25">
      <c r="A1523" s="517" t="s">
        <v>1424</v>
      </c>
      <c r="B1523" s="519">
        <v>1</v>
      </c>
      <c r="C1523" s="527"/>
      <c r="D1523" s="527">
        <v>32000</v>
      </c>
      <c r="E1523" s="527"/>
      <c r="F1523" s="527"/>
      <c r="G1523" s="527"/>
      <c r="H1523" s="519"/>
      <c r="I1523" s="519"/>
      <c r="J1523" s="117" t="s">
        <v>767</v>
      </c>
      <c r="T1523" s="352"/>
    </row>
    <row r="1524" spans="1:20" x14ac:dyDescent="0.25">
      <c r="A1524" s="517" t="s">
        <v>3300</v>
      </c>
      <c r="B1524" s="519">
        <v>1</v>
      </c>
      <c r="C1524" s="527">
        <v>13000</v>
      </c>
      <c r="D1524" s="527"/>
      <c r="E1524" s="527">
        <v>1</v>
      </c>
      <c r="F1524" s="527">
        <v>3000</v>
      </c>
      <c r="G1524" s="527">
        <v>60</v>
      </c>
      <c r="H1524" s="519">
        <v>1</v>
      </c>
      <c r="I1524" s="519">
        <v>80</v>
      </c>
      <c r="J1524" s="117">
        <v>5000</v>
      </c>
      <c r="T1524" s="352"/>
    </row>
    <row r="1525" spans="1:20" x14ac:dyDescent="0.25">
      <c r="A1525" s="517" t="s">
        <v>3301</v>
      </c>
      <c r="B1525" s="519">
        <v>1</v>
      </c>
      <c r="C1525" s="527"/>
      <c r="D1525" s="527">
        <v>900</v>
      </c>
      <c r="E1525" s="527"/>
      <c r="F1525" s="527"/>
      <c r="G1525" s="527"/>
      <c r="H1525" s="519"/>
      <c r="I1525" s="519"/>
      <c r="J1525" s="117" t="s">
        <v>767</v>
      </c>
      <c r="T1525" s="352"/>
    </row>
    <row r="1526" spans="1:20" x14ac:dyDescent="0.25">
      <c r="A1526" s="517" t="s">
        <v>1205</v>
      </c>
      <c r="B1526" s="519">
        <v>1</v>
      </c>
      <c r="C1526" s="527">
        <v>16000</v>
      </c>
      <c r="D1526" s="527"/>
      <c r="E1526" s="527">
        <v>1</v>
      </c>
      <c r="F1526" s="527">
        <v>4000</v>
      </c>
      <c r="G1526" s="527">
        <v>70</v>
      </c>
      <c r="H1526" s="519"/>
      <c r="I1526" s="519"/>
      <c r="J1526" s="117"/>
      <c r="T1526" s="352"/>
    </row>
    <row r="1527" spans="1:20" x14ac:dyDescent="0.25">
      <c r="A1527" s="517" t="s">
        <v>1617</v>
      </c>
      <c r="B1527" s="519">
        <v>1</v>
      </c>
      <c r="C1527" s="527">
        <v>11000</v>
      </c>
      <c r="D1527" s="527"/>
      <c r="E1527" s="527">
        <v>1</v>
      </c>
      <c r="F1527" s="527">
        <v>3000</v>
      </c>
      <c r="G1527" s="527">
        <v>60</v>
      </c>
      <c r="H1527" s="519"/>
      <c r="I1527" s="519"/>
      <c r="J1527" s="117"/>
      <c r="T1527" s="352"/>
    </row>
    <row r="1528" spans="1:20" x14ac:dyDescent="0.25">
      <c r="A1528" s="517" t="s">
        <v>3300</v>
      </c>
      <c r="B1528" s="519">
        <v>1</v>
      </c>
      <c r="C1528" s="527">
        <v>13000</v>
      </c>
      <c r="D1528" s="527"/>
      <c r="E1528" s="527">
        <v>1</v>
      </c>
      <c r="F1528" s="527">
        <v>3000</v>
      </c>
      <c r="G1528" s="527">
        <v>60</v>
      </c>
      <c r="H1528" s="519"/>
      <c r="I1528" s="519"/>
      <c r="J1528" s="117"/>
      <c r="T1528" s="352"/>
    </row>
    <row r="1529" spans="1:20" x14ac:dyDescent="0.25">
      <c r="A1529" s="517" t="s">
        <v>3241</v>
      </c>
      <c r="B1529" s="519">
        <v>1</v>
      </c>
      <c r="C1529" s="527"/>
      <c r="D1529" s="527">
        <v>29000</v>
      </c>
      <c r="E1529" s="527"/>
      <c r="F1529" s="527"/>
      <c r="G1529" s="527"/>
      <c r="H1529" s="519"/>
      <c r="I1529" s="519"/>
      <c r="J1529" s="117" t="s">
        <v>3302</v>
      </c>
      <c r="T1529" s="352"/>
    </row>
    <row r="1530" spans="1:20" x14ac:dyDescent="0.25">
      <c r="A1530" s="645"/>
      <c r="B1530" s="213">
        <f>SUM(B1518:B1529)</f>
        <v>12</v>
      </c>
      <c r="C1530" s="213">
        <f>SUM(C1518:C1529)</f>
        <v>129000</v>
      </c>
      <c r="D1530" s="213">
        <f>SUM(D1518:D1529)</f>
        <v>107400</v>
      </c>
      <c r="E1530" s="213">
        <f>SUM(E1518:E1529)</f>
        <v>7</v>
      </c>
      <c r="F1530" s="213">
        <f>SUM(F1518:F1529)</f>
        <v>24000</v>
      </c>
      <c r="G1530" s="213"/>
      <c r="H1530" s="213">
        <v>3</v>
      </c>
      <c r="I1530" s="213"/>
      <c r="J1530" s="410">
        <v>18500</v>
      </c>
      <c r="T1530" s="352"/>
    </row>
    <row r="1531" spans="1:20" x14ac:dyDescent="0.25">
      <c r="B1531" s="493"/>
      <c r="C1531" s="493"/>
      <c r="T1531" s="352"/>
    </row>
    <row r="1532" spans="1:20" x14ac:dyDescent="0.25">
      <c r="G1532" s="658" t="s">
        <v>2800</v>
      </c>
      <c r="H1532" s="658"/>
      <c r="I1532" s="613"/>
      <c r="T1532" s="352"/>
    </row>
    <row r="1536" spans="1:20" x14ac:dyDescent="0.25">
      <c r="A1536" s="2204" t="s">
        <v>3303</v>
      </c>
      <c r="B1536" s="2204"/>
      <c r="C1536" s="2204"/>
      <c r="D1536" s="2204"/>
      <c r="E1536" s="2204"/>
      <c r="F1536" s="2204"/>
      <c r="G1536" s="2204"/>
      <c r="H1536" s="2204"/>
      <c r="I1536" s="2204"/>
      <c r="J1536" s="2204"/>
    </row>
    <row r="1537" spans="1:10" x14ac:dyDescent="0.25">
      <c r="A1537" s="198" t="s">
        <v>14</v>
      </c>
      <c r="B1537" s="198" t="s">
        <v>5</v>
      </c>
      <c r="C1537" s="198" t="s">
        <v>10</v>
      </c>
      <c r="D1537" s="198" t="s">
        <v>11</v>
      </c>
      <c r="E1537" s="198" t="s">
        <v>753</v>
      </c>
      <c r="F1537" s="198" t="s">
        <v>27</v>
      </c>
      <c r="G1537" s="198" t="s">
        <v>2013</v>
      </c>
      <c r="H1537" s="198" t="s">
        <v>2776</v>
      </c>
      <c r="I1537" s="198" t="s">
        <v>2777</v>
      </c>
      <c r="J1537" s="631" t="s">
        <v>32</v>
      </c>
    </row>
    <row r="1538" spans="1:10" x14ac:dyDescent="0.25">
      <c r="A1538" s="517" t="s">
        <v>3304</v>
      </c>
      <c r="B1538" s="519">
        <v>1</v>
      </c>
      <c r="C1538" s="527">
        <v>20000</v>
      </c>
      <c r="D1538" s="527"/>
      <c r="E1538" s="527">
        <v>1</v>
      </c>
      <c r="F1538" s="527">
        <v>5000</v>
      </c>
      <c r="G1538" s="527">
        <v>100</v>
      </c>
      <c r="H1538" s="519"/>
      <c r="I1538" s="519"/>
      <c r="J1538" s="117"/>
    </row>
    <row r="1539" spans="1:10" x14ac:dyDescent="0.25">
      <c r="A1539" s="517" t="s">
        <v>1883</v>
      </c>
      <c r="B1539" s="519">
        <v>1</v>
      </c>
      <c r="C1539" s="527"/>
      <c r="D1539" s="527">
        <v>25000</v>
      </c>
      <c r="E1539" s="527"/>
      <c r="F1539" s="527"/>
      <c r="G1539" s="527"/>
      <c r="H1539" s="519"/>
      <c r="I1539" s="519"/>
      <c r="J1539" s="117" t="s">
        <v>767</v>
      </c>
    </row>
    <row r="1540" spans="1:10" x14ac:dyDescent="0.25">
      <c r="A1540" s="517" t="s">
        <v>3305</v>
      </c>
      <c r="B1540" s="519">
        <v>1</v>
      </c>
      <c r="C1540" s="527">
        <v>12000</v>
      </c>
      <c r="D1540" s="527"/>
      <c r="E1540" s="527">
        <v>1</v>
      </c>
      <c r="F1540" s="527">
        <v>3000</v>
      </c>
      <c r="G1540" s="527">
        <v>60</v>
      </c>
      <c r="H1540" s="519"/>
      <c r="I1540" s="519" t="s">
        <v>109</v>
      </c>
      <c r="J1540" s="117">
        <v>3500</v>
      </c>
    </row>
    <row r="1541" spans="1:10" x14ac:dyDescent="0.25">
      <c r="A1541" s="517" t="s">
        <v>1883</v>
      </c>
      <c r="B1541" s="519">
        <v>1</v>
      </c>
      <c r="C1541" s="527">
        <v>20000</v>
      </c>
      <c r="D1541" s="527"/>
      <c r="E1541" s="527">
        <v>1</v>
      </c>
      <c r="F1541" s="527">
        <v>5000</v>
      </c>
      <c r="G1541" s="527">
        <v>100</v>
      </c>
      <c r="H1541" s="519"/>
      <c r="I1541" s="519" t="s">
        <v>3312</v>
      </c>
      <c r="J1541" s="117">
        <v>2000</v>
      </c>
    </row>
    <row r="1542" spans="1:10" x14ac:dyDescent="0.25">
      <c r="A1542" s="517" t="s">
        <v>3235</v>
      </c>
      <c r="B1542" s="519">
        <v>1</v>
      </c>
      <c r="C1542" s="527">
        <v>33000</v>
      </c>
      <c r="D1542" s="527"/>
      <c r="E1542" s="527">
        <v>1</v>
      </c>
      <c r="F1542" s="527">
        <v>5000</v>
      </c>
      <c r="G1542" s="527">
        <v>100</v>
      </c>
      <c r="H1542" s="519"/>
      <c r="I1542" s="519"/>
      <c r="J1542" s="117"/>
    </row>
    <row r="1543" spans="1:10" x14ac:dyDescent="0.25">
      <c r="A1543" s="517" t="s">
        <v>1871</v>
      </c>
      <c r="B1543" s="519">
        <v>1</v>
      </c>
      <c r="C1543" s="527">
        <v>30000</v>
      </c>
      <c r="D1543" s="527"/>
      <c r="E1543" s="527">
        <v>1</v>
      </c>
      <c r="F1543" s="527">
        <v>5000</v>
      </c>
      <c r="G1543" s="527">
        <v>100</v>
      </c>
      <c r="H1543" s="519"/>
      <c r="I1543" s="519"/>
      <c r="J1543" s="117"/>
    </row>
    <row r="1544" spans="1:10" x14ac:dyDescent="0.25">
      <c r="A1544" s="517" t="s">
        <v>3306</v>
      </c>
      <c r="B1544" s="519">
        <v>1</v>
      </c>
      <c r="C1544" s="527"/>
      <c r="D1544" s="527">
        <v>11000</v>
      </c>
      <c r="E1544" s="527">
        <v>1</v>
      </c>
      <c r="F1544" s="527">
        <v>3000</v>
      </c>
      <c r="G1544" s="527">
        <v>60</v>
      </c>
      <c r="H1544" s="519"/>
      <c r="I1544" s="519"/>
      <c r="J1544" s="117" t="s">
        <v>3307</v>
      </c>
    </row>
    <row r="1545" spans="1:10" x14ac:dyDescent="0.25">
      <c r="A1545" s="517" t="s">
        <v>3308</v>
      </c>
      <c r="B1545" s="519">
        <v>1</v>
      </c>
      <c r="C1545" s="527">
        <v>34500</v>
      </c>
      <c r="D1545" s="527"/>
      <c r="E1545" s="527"/>
      <c r="F1545" s="527"/>
      <c r="G1545" s="527"/>
      <c r="H1545" s="519"/>
      <c r="I1545" s="519"/>
      <c r="J1545" s="117"/>
    </row>
    <row r="1546" spans="1:10" x14ac:dyDescent="0.25">
      <c r="A1546" s="517" t="s">
        <v>3309</v>
      </c>
      <c r="B1546" s="519">
        <v>2</v>
      </c>
      <c r="C1546" s="527">
        <v>2000</v>
      </c>
      <c r="D1546" s="527">
        <v>100000</v>
      </c>
      <c r="E1546" s="527"/>
      <c r="F1546" s="527"/>
      <c r="G1546" s="527"/>
      <c r="H1546" s="519"/>
      <c r="I1546" s="519"/>
      <c r="J1546" s="117" t="s">
        <v>1822</v>
      </c>
    </row>
    <row r="1547" spans="1:10" x14ac:dyDescent="0.25">
      <c r="A1547" s="517" t="s">
        <v>3310</v>
      </c>
      <c r="B1547" s="519">
        <v>1</v>
      </c>
      <c r="C1547" s="527"/>
      <c r="D1547" s="527">
        <v>12000</v>
      </c>
      <c r="E1547" s="527">
        <v>1</v>
      </c>
      <c r="F1547" s="527">
        <v>3000</v>
      </c>
      <c r="G1547" s="527">
        <v>60</v>
      </c>
      <c r="H1547" s="519"/>
      <c r="I1547" s="519"/>
      <c r="J1547" s="117"/>
    </row>
    <row r="1548" spans="1:10" x14ac:dyDescent="0.25">
      <c r="A1548" s="517" t="s">
        <v>3311</v>
      </c>
      <c r="B1548" s="519">
        <v>1</v>
      </c>
      <c r="C1548" s="527">
        <v>26000</v>
      </c>
      <c r="D1548" s="527"/>
      <c r="E1548" s="527">
        <v>1</v>
      </c>
      <c r="F1548" s="527">
        <v>4000</v>
      </c>
      <c r="G1548" s="527">
        <v>70</v>
      </c>
      <c r="H1548" s="519"/>
      <c r="I1548" s="519"/>
      <c r="J1548" s="117"/>
    </row>
    <row r="1549" spans="1:10" x14ac:dyDescent="0.25">
      <c r="A1549" s="517"/>
      <c r="B1549" s="519"/>
      <c r="C1549" s="527"/>
      <c r="D1549" s="527"/>
      <c r="E1549" s="527"/>
      <c r="F1549" s="527"/>
      <c r="G1549" s="527"/>
      <c r="H1549" s="519"/>
      <c r="I1549" s="519"/>
      <c r="J1549" s="117"/>
    </row>
    <row r="1550" spans="1:10" x14ac:dyDescent="0.25">
      <c r="A1550" s="645"/>
      <c r="B1550" s="213">
        <f>SUM(B1538:B1549)</f>
        <v>12</v>
      </c>
      <c r="C1550" s="213">
        <f>SUM(C1538:C1549)</f>
        <v>177500</v>
      </c>
      <c r="D1550" s="213">
        <f>SUM(D1538:D1549)</f>
        <v>148000</v>
      </c>
      <c r="E1550" s="213">
        <f>SUM(E1538:E1549)</f>
        <v>8</v>
      </c>
      <c r="F1550" s="213">
        <f>SUM(F1538:F1549)</f>
        <v>33000</v>
      </c>
      <c r="G1550" s="213"/>
      <c r="H1550" s="213"/>
      <c r="I1550" s="213"/>
      <c r="J1550" s="410">
        <f>SUM(J1538:J1549)</f>
        <v>5500</v>
      </c>
    </row>
    <row r="1551" spans="1:10" x14ac:dyDescent="0.25">
      <c r="B1551" s="493"/>
      <c r="C1551" s="493"/>
    </row>
    <row r="1552" spans="1:10" x14ac:dyDescent="0.25">
      <c r="G1552" s="659" t="s">
        <v>2800</v>
      </c>
      <c r="H1552" s="659"/>
      <c r="I1552" s="613"/>
    </row>
    <row r="1556" spans="1:10" x14ac:dyDescent="0.25">
      <c r="A1556" s="2204" t="s">
        <v>3313</v>
      </c>
      <c r="B1556" s="2204"/>
      <c r="C1556" s="2204"/>
      <c r="D1556" s="2204"/>
      <c r="E1556" s="2204"/>
      <c r="F1556" s="2204"/>
      <c r="G1556" s="2204"/>
      <c r="H1556" s="2204"/>
      <c r="I1556" s="2204"/>
      <c r="J1556" s="2204"/>
    </row>
    <row r="1557" spans="1:10" x14ac:dyDescent="0.25">
      <c r="A1557" s="198" t="s">
        <v>14</v>
      </c>
      <c r="B1557" s="198" t="s">
        <v>5</v>
      </c>
      <c r="C1557" s="198" t="s">
        <v>10</v>
      </c>
      <c r="D1557" s="198" t="s">
        <v>11</v>
      </c>
      <c r="E1557" s="198" t="s">
        <v>753</v>
      </c>
      <c r="F1557" s="198" t="s">
        <v>27</v>
      </c>
      <c r="G1557" s="198" t="s">
        <v>2013</v>
      </c>
      <c r="H1557" s="198" t="s">
        <v>2776</v>
      </c>
      <c r="I1557" s="198" t="s">
        <v>2777</v>
      </c>
      <c r="J1557" s="631" t="s">
        <v>32</v>
      </c>
    </row>
    <row r="1558" spans="1:10" x14ac:dyDescent="0.25">
      <c r="A1558" s="517" t="s">
        <v>2785</v>
      </c>
      <c r="B1558" s="519">
        <v>1</v>
      </c>
      <c r="C1558" s="527">
        <v>13000</v>
      </c>
      <c r="D1558" s="527"/>
      <c r="E1558" s="527">
        <v>1</v>
      </c>
      <c r="F1558" s="527">
        <v>3000</v>
      </c>
      <c r="G1558" s="527">
        <v>60</v>
      </c>
      <c r="H1558" s="519"/>
      <c r="I1558" s="519"/>
      <c r="J1558" s="117" t="s">
        <v>3314</v>
      </c>
    </row>
    <row r="1559" spans="1:10" x14ac:dyDescent="0.25">
      <c r="A1559" s="517" t="s">
        <v>3315</v>
      </c>
      <c r="B1559" s="519">
        <v>1</v>
      </c>
      <c r="C1559" s="527">
        <v>33000</v>
      </c>
      <c r="D1559" s="527"/>
      <c r="E1559" s="527">
        <v>1</v>
      </c>
      <c r="F1559" s="527">
        <v>5000</v>
      </c>
      <c r="G1559" s="527">
        <v>90</v>
      </c>
      <c r="H1559" s="519"/>
      <c r="I1559" s="519"/>
      <c r="J1559" s="117"/>
    </row>
    <row r="1560" spans="1:10" x14ac:dyDescent="0.25">
      <c r="A1560" s="517" t="s">
        <v>138</v>
      </c>
      <c r="B1560" s="519">
        <v>1</v>
      </c>
      <c r="C1560" s="527">
        <v>20000</v>
      </c>
      <c r="D1560" s="527"/>
      <c r="E1560" s="527">
        <v>1</v>
      </c>
      <c r="F1560" s="527">
        <v>3000</v>
      </c>
      <c r="G1560" s="527">
        <v>60</v>
      </c>
      <c r="H1560" s="519"/>
      <c r="I1560" s="519" t="s">
        <v>109</v>
      </c>
      <c r="J1560" s="117">
        <v>2100</v>
      </c>
    </row>
    <row r="1561" spans="1:10" x14ac:dyDescent="0.25">
      <c r="A1561" s="517" t="s">
        <v>1995</v>
      </c>
      <c r="B1561" s="519">
        <v>1</v>
      </c>
      <c r="C1561" s="527">
        <v>14000</v>
      </c>
      <c r="D1561" s="527"/>
      <c r="E1561" s="527">
        <v>1</v>
      </c>
      <c r="F1561" s="527">
        <v>3000</v>
      </c>
      <c r="G1561" s="527">
        <v>60</v>
      </c>
      <c r="H1561" s="519">
        <v>1</v>
      </c>
      <c r="I1561" s="519">
        <v>70</v>
      </c>
      <c r="J1561" s="117">
        <v>4000</v>
      </c>
    </row>
    <row r="1562" spans="1:10" x14ac:dyDescent="0.25">
      <c r="A1562" s="517" t="s">
        <v>629</v>
      </c>
      <c r="B1562" s="519">
        <v>1</v>
      </c>
      <c r="C1562" s="527"/>
      <c r="D1562" s="527">
        <v>35000</v>
      </c>
      <c r="E1562" s="527"/>
      <c r="F1562" s="527"/>
      <c r="G1562" s="527"/>
      <c r="H1562" s="519"/>
      <c r="I1562" s="519"/>
      <c r="J1562" s="117" t="s">
        <v>767</v>
      </c>
    </row>
    <row r="1563" spans="1:10" x14ac:dyDescent="0.25">
      <c r="A1563" s="517" t="s">
        <v>3316</v>
      </c>
      <c r="B1563" s="519">
        <v>1</v>
      </c>
      <c r="C1563" s="527">
        <v>23500</v>
      </c>
      <c r="D1563" s="527"/>
      <c r="E1563" s="527">
        <v>1</v>
      </c>
      <c r="F1563" s="527">
        <v>3000</v>
      </c>
      <c r="G1563" s="527">
        <v>60</v>
      </c>
      <c r="H1563" s="519">
        <v>1</v>
      </c>
      <c r="I1563" s="519">
        <v>230</v>
      </c>
      <c r="J1563" s="117">
        <v>13000</v>
      </c>
    </row>
    <row r="1564" spans="1:10" x14ac:dyDescent="0.25">
      <c r="A1564" s="517" t="s">
        <v>3317</v>
      </c>
      <c r="B1564" s="519">
        <v>1</v>
      </c>
      <c r="C1564" s="527">
        <v>17000</v>
      </c>
      <c r="D1564" s="527"/>
      <c r="E1564" s="527">
        <v>1</v>
      </c>
      <c r="F1564" s="527">
        <v>4000</v>
      </c>
      <c r="G1564" s="527">
        <v>70</v>
      </c>
      <c r="H1564" s="519"/>
      <c r="I1564" s="519"/>
      <c r="J1564" s="117" t="s">
        <v>1389</v>
      </c>
    </row>
    <row r="1565" spans="1:10" x14ac:dyDescent="0.25">
      <c r="A1565" s="517" t="s">
        <v>2850</v>
      </c>
      <c r="B1565" s="519">
        <v>1</v>
      </c>
      <c r="C1565" s="527">
        <v>30000</v>
      </c>
      <c r="D1565" s="527"/>
      <c r="E1565" s="527"/>
      <c r="F1565" s="527"/>
      <c r="G1565" s="527"/>
      <c r="H1565" s="519"/>
      <c r="I1565" s="519"/>
      <c r="J1565" s="117"/>
    </row>
    <row r="1566" spans="1:10" x14ac:dyDescent="0.25">
      <c r="A1566" s="517" t="s">
        <v>537</v>
      </c>
      <c r="B1566" s="519">
        <v>1</v>
      </c>
      <c r="C1566" s="527">
        <v>15000</v>
      </c>
      <c r="D1566" s="527"/>
      <c r="E1566" s="527">
        <v>1</v>
      </c>
      <c r="F1566" s="527">
        <v>3000</v>
      </c>
      <c r="G1566" s="527">
        <v>60</v>
      </c>
      <c r="H1566" s="519"/>
      <c r="I1566" s="519"/>
      <c r="J1566" s="117"/>
    </row>
    <row r="1567" spans="1:10" x14ac:dyDescent="0.25">
      <c r="A1567" s="517" t="s">
        <v>3318</v>
      </c>
      <c r="B1567" s="519">
        <v>1</v>
      </c>
      <c r="C1567" s="527"/>
      <c r="D1567" s="527">
        <v>34000</v>
      </c>
      <c r="E1567" s="527">
        <v>1</v>
      </c>
      <c r="F1567" s="527">
        <v>4000</v>
      </c>
      <c r="G1567" s="527">
        <v>70</v>
      </c>
      <c r="H1567" s="519"/>
      <c r="I1567" s="519"/>
      <c r="J1567" s="117" t="s">
        <v>1822</v>
      </c>
    </row>
    <row r="1568" spans="1:10" x14ac:dyDescent="0.25">
      <c r="A1568" s="517" t="s">
        <v>2782</v>
      </c>
      <c r="B1568" s="519">
        <v>1</v>
      </c>
      <c r="C1568" s="527">
        <v>25500</v>
      </c>
      <c r="D1568" s="527"/>
      <c r="E1568" s="527">
        <v>1</v>
      </c>
      <c r="F1568" s="527">
        <v>3000</v>
      </c>
      <c r="G1568" s="527">
        <v>60</v>
      </c>
      <c r="H1568" s="519"/>
      <c r="I1568" s="519"/>
      <c r="J1568" s="117"/>
    </row>
    <row r="1569" spans="1:10" x14ac:dyDescent="0.25">
      <c r="A1569" s="517" t="s">
        <v>3319</v>
      </c>
      <c r="B1569" s="519">
        <v>1</v>
      </c>
      <c r="C1569" s="527">
        <v>16000</v>
      </c>
      <c r="D1569" s="527"/>
      <c r="E1569" s="527">
        <v>1</v>
      </c>
      <c r="F1569" s="527">
        <v>5000</v>
      </c>
      <c r="G1569" s="527">
        <v>100</v>
      </c>
      <c r="H1569" s="519"/>
      <c r="I1569" s="519"/>
      <c r="J1569" s="117"/>
    </row>
    <row r="1570" spans="1:10" x14ac:dyDescent="0.25">
      <c r="A1570" s="517" t="s">
        <v>3320</v>
      </c>
      <c r="B1570" s="519">
        <v>1</v>
      </c>
      <c r="C1570" s="527"/>
      <c r="D1570" s="527">
        <v>15000</v>
      </c>
      <c r="E1570" s="527">
        <v>1</v>
      </c>
      <c r="F1570" s="527">
        <v>4000</v>
      </c>
      <c r="G1570" s="527">
        <v>70</v>
      </c>
      <c r="H1570" s="519"/>
      <c r="I1570" s="519"/>
      <c r="J1570" s="117" t="s">
        <v>767</v>
      </c>
    </row>
    <row r="1571" spans="1:10" x14ac:dyDescent="0.25">
      <c r="A1571" s="517" t="s">
        <v>107</v>
      </c>
      <c r="B1571" s="519">
        <v>1</v>
      </c>
      <c r="C1571" s="527">
        <v>10000</v>
      </c>
      <c r="D1571" s="527"/>
      <c r="E1571" s="527">
        <v>1</v>
      </c>
      <c r="F1571" s="527">
        <v>4000</v>
      </c>
      <c r="G1571" s="527">
        <v>70</v>
      </c>
      <c r="H1571" s="519"/>
      <c r="I1571" s="519"/>
      <c r="J1571" s="117"/>
    </row>
    <row r="1572" spans="1:10" x14ac:dyDescent="0.25">
      <c r="A1572" s="517"/>
      <c r="B1572" s="519"/>
      <c r="C1572" s="527"/>
      <c r="D1572" s="527"/>
      <c r="E1572" s="527"/>
      <c r="F1572" s="527"/>
      <c r="G1572" s="527"/>
      <c r="H1572" s="519"/>
      <c r="I1572" s="519"/>
      <c r="J1572" s="117"/>
    </row>
    <row r="1573" spans="1:10" x14ac:dyDescent="0.25">
      <c r="A1573" s="645"/>
      <c r="B1573" s="213">
        <f>SUM(B1558:B1572)</f>
        <v>14</v>
      </c>
      <c r="C1573" s="213">
        <f>SUM(C1558:C1572)</f>
        <v>217000</v>
      </c>
      <c r="D1573" s="213">
        <f>SUM(D1558:D1572)</f>
        <v>84000</v>
      </c>
      <c r="E1573" s="213">
        <f>SUM(E1558:E1572)</f>
        <v>12</v>
      </c>
      <c r="F1573" s="213">
        <f>SUM(F1558:F1572)</f>
        <v>44000</v>
      </c>
      <c r="G1573" s="213"/>
      <c r="H1573" s="213">
        <f>SUM(H1558:H1572)</f>
        <v>2</v>
      </c>
      <c r="I1573" s="213"/>
      <c r="J1573" s="410">
        <f>SUM(J1558:J1572)</f>
        <v>19100</v>
      </c>
    </row>
    <row r="1574" spans="1:10" x14ac:dyDescent="0.25">
      <c r="B1574" s="493"/>
      <c r="C1574" s="493"/>
    </row>
    <row r="1575" spans="1:10" x14ac:dyDescent="0.25">
      <c r="G1575" s="659" t="s">
        <v>2800</v>
      </c>
      <c r="H1575" s="659"/>
      <c r="I1575" s="613"/>
    </row>
    <row r="1578" spans="1:10" x14ac:dyDescent="0.25">
      <c r="A1578" s="2204" t="s">
        <v>3321</v>
      </c>
      <c r="B1578" s="2204"/>
      <c r="C1578" s="2204"/>
      <c r="D1578" s="2204"/>
      <c r="E1578" s="2204"/>
      <c r="F1578" s="2204"/>
      <c r="G1578" s="2204"/>
      <c r="H1578" s="2204"/>
      <c r="I1578" s="2204"/>
      <c r="J1578" s="2204"/>
    </row>
    <row r="1579" spans="1:10" x14ac:dyDescent="0.25">
      <c r="A1579" s="198" t="s">
        <v>14</v>
      </c>
      <c r="B1579" s="198" t="s">
        <v>5</v>
      </c>
      <c r="C1579" s="198" t="s">
        <v>10</v>
      </c>
      <c r="D1579" s="198" t="s">
        <v>11</v>
      </c>
      <c r="E1579" s="198" t="s">
        <v>753</v>
      </c>
      <c r="F1579" s="198" t="s">
        <v>27</v>
      </c>
      <c r="G1579" s="198" t="s">
        <v>2013</v>
      </c>
      <c r="H1579" s="198" t="s">
        <v>2776</v>
      </c>
      <c r="I1579" s="198" t="s">
        <v>2777</v>
      </c>
      <c r="J1579" s="631" t="s">
        <v>32</v>
      </c>
    </row>
    <row r="1580" spans="1:10" x14ac:dyDescent="0.25">
      <c r="A1580" s="517" t="s">
        <v>1348</v>
      </c>
      <c r="B1580" s="519">
        <v>1</v>
      </c>
      <c r="C1580" s="527">
        <v>16000</v>
      </c>
      <c r="D1580" s="527"/>
      <c r="E1580" s="527">
        <v>1</v>
      </c>
      <c r="F1580" s="527">
        <v>4000</v>
      </c>
      <c r="G1580" s="527">
        <v>70</v>
      </c>
      <c r="H1580" s="519"/>
      <c r="I1580" s="519"/>
      <c r="J1580" s="117"/>
    </row>
    <row r="1581" spans="1:10" x14ac:dyDescent="0.25">
      <c r="A1581" s="517" t="s">
        <v>3318</v>
      </c>
      <c r="B1581" s="519">
        <v>1</v>
      </c>
      <c r="C1581" s="527"/>
      <c r="D1581" s="527"/>
      <c r="E1581" s="527"/>
      <c r="F1581" s="527"/>
      <c r="G1581" s="527"/>
      <c r="H1581" s="519"/>
      <c r="I1581" s="519"/>
      <c r="J1581" s="117" t="s">
        <v>3322</v>
      </c>
    </row>
    <row r="1582" spans="1:10" x14ac:dyDescent="0.25">
      <c r="A1582" s="517" t="s">
        <v>2779</v>
      </c>
      <c r="B1582" s="519">
        <v>1</v>
      </c>
      <c r="C1582" s="527">
        <v>28000</v>
      </c>
      <c r="D1582" s="527"/>
      <c r="E1582" s="527">
        <v>1</v>
      </c>
      <c r="F1582" s="527">
        <v>5000</v>
      </c>
      <c r="G1582" s="527">
        <v>100</v>
      </c>
      <c r="H1582" s="519"/>
      <c r="I1582" s="519"/>
      <c r="J1582" s="117"/>
    </row>
    <row r="1583" spans="1:10" x14ac:dyDescent="0.25">
      <c r="A1583" s="517" t="s">
        <v>2782</v>
      </c>
      <c r="B1583" s="519">
        <v>1</v>
      </c>
      <c r="C1583" s="527"/>
      <c r="D1583" s="527">
        <v>25500</v>
      </c>
      <c r="E1583" s="527">
        <v>1</v>
      </c>
      <c r="F1583" s="527">
        <v>3000</v>
      </c>
      <c r="G1583" s="527">
        <v>60</v>
      </c>
      <c r="H1583" s="519"/>
      <c r="I1583" s="519"/>
      <c r="J1583" s="117" t="s">
        <v>1822</v>
      </c>
    </row>
    <row r="1584" spans="1:10" x14ac:dyDescent="0.25">
      <c r="A1584" s="517" t="s">
        <v>1871</v>
      </c>
      <c r="B1584" s="519">
        <v>1</v>
      </c>
      <c r="C1584" s="527">
        <v>35000</v>
      </c>
      <c r="D1584" s="527"/>
      <c r="E1584" s="527"/>
      <c r="F1584" s="527"/>
      <c r="G1584" s="527"/>
      <c r="H1584" s="519">
        <v>1</v>
      </c>
      <c r="I1584" s="519">
        <v>60</v>
      </c>
      <c r="J1584" s="117">
        <v>3000</v>
      </c>
    </row>
    <row r="1585" spans="1:10" x14ac:dyDescent="0.25">
      <c r="A1585" s="517" t="s">
        <v>1862</v>
      </c>
      <c r="B1585" s="519">
        <v>1</v>
      </c>
      <c r="C1585" s="527"/>
      <c r="D1585" s="527">
        <v>23000</v>
      </c>
      <c r="E1585" s="527">
        <v>1</v>
      </c>
      <c r="F1585" s="527">
        <v>4000</v>
      </c>
      <c r="G1585" s="527">
        <v>75</v>
      </c>
      <c r="H1585" s="519"/>
      <c r="I1585" s="519"/>
      <c r="J1585" s="117" t="s">
        <v>1822</v>
      </c>
    </row>
    <row r="1586" spans="1:10" x14ac:dyDescent="0.25">
      <c r="A1586" s="517" t="s">
        <v>1981</v>
      </c>
      <c r="B1586" s="519">
        <v>1</v>
      </c>
      <c r="C1586" s="527">
        <v>20000</v>
      </c>
      <c r="D1586" s="527"/>
      <c r="E1586" s="527">
        <v>1</v>
      </c>
      <c r="F1586" s="527">
        <v>5000</v>
      </c>
      <c r="G1586" s="527">
        <v>100</v>
      </c>
      <c r="H1586" s="519">
        <v>1</v>
      </c>
      <c r="I1586" s="519">
        <v>40</v>
      </c>
      <c r="J1586" s="117">
        <v>1000</v>
      </c>
    </row>
    <row r="1587" spans="1:10" x14ac:dyDescent="0.25">
      <c r="A1587" s="517" t="s">
        <v>3101</v>
      </c>
      <c r="B1587" s="519">
        <v>1</v>
      </c>
      <c r="C1587" s="527"/>
      <c r="D1587" s="527">
        <v>30000</v>
      </c>
      <c r="E1587" s="527">
        <v>1</v>
      </c>
      <c r="F1587" s="527">
        <v>3000</v>
      </c>
      <c r="G1587" s="527">
        <v>60</v>
      </c>
      <c r="H1587" s="519"/>
      <c r="I1587" s="519"/>
      <c r="J1587" s="117" t="s">
        <v>2613</v>
      </c>
    </row>
    <row r="1588" spans="1:10" x14ac:dyDescent="0.25">
      <c r="A1588" s="517"/>
      <c r="B1588" s="519"/>
      <c r="C1588" s="527"/>
      <c r="D1588" s="527"/>
      <c r="E1588" s="527"/>
      <c r="F1588" s="527"/>
      <c r="G1588" s="527"/>
      <c r="H1588" s="519"/>
      <c r="I1588" s="519" t="s">
        <v>109</v>
      </c>
      <c r="J1588" s="117">
        <v>2100</v>
      </c>
    </row>
    <row r="1589" spans="1:10" x14ac:dyDescent="0.25">
      <c r="A1589" s="645"/>
      <c r="B1589" s="213">
        <f>SUM(B1580:B1588)</f>
        <v>8</v>
      </c>
      <c r="C1589" s="213">
        <f>SUM(C1580:C1588)</f>
        <v>99000</v>
      </c>
      <c r="D1589" s="213">
        <f>SUM(D1580:D1588)</f>
        <v>78500</v>
      </c>
      <c r="E1589" s="213">
        <f>SUM(E1580:E1588)</f>
        <v>6</v>
      </c>
      <c r="F1589" s="213">
        <f>SUM(F1580:F1588)</f>
        <v>24000</v>
      </c>
      <c r="G1589" s="213"/>
      <c r="H1589" s="213">
        <f>SUM(H1580:H1588)</f>
        <v>2</v>
      </c>
      <c r="I1589" s="213"/>
      <c r="J1589" s="410">
        <f>SUM(J1580:J1588)</f>
        <v>6100</v>
      </c>
    </row>
    <row r="1590" spans="1:10" x14ac:dyDescent="0.25">
      <c r="B1590" s="493"/>
      <c r="C1590" s="493"/>
    </row>
    <row r="1591" spans="1:10" x14ac:dyDescent="0.25">
      <c r="G1591" s="659" t="s">
        <v>2800</v>
      </c>
      <c r="H1591" s="659"/>
      <c r="I1591" s="613"/>
    </row>
    <row r="1594" spans="1:10" x14ac:dyDescent="0.25">
      <c r="A1594" s="2204" t="s">
        <v>3323</v>
      </c>
      <c r="B1594" s="2204"/>
      <c r="C1594" s="2204"/>
      <c r="D1594" s="2204"/>
      <c r="E1594" s="2204"/>
      <c r="F1594" s="2204"/>
      <c r="G1594" s="2204"/>
      <c r="H1594" s="2204"/>
      <c r="I1594" s="2204"/>
      <c r="J1594" s="2204"/>
    </row>
    <row r="1595" spans="1:10" x14ac:dyDescent="0.25">
      <c r="A1595" s="198" t="s">
        <v>14</v>
      </c>
      <c r="B1595" s="198" t="s">
        <v>5</v>
      </c>
      <c r="C1595" s="198" t="s">
        <v>10</v>
      </c>
      <c r="D1595" s="198" t="s">
        <v>11</v>
      </c>
      <c r="E1595" s="198" t="s">
        <v>753</v>
      </c>
      <c r="F1595" s="198" t="s">
        <v>27</v>
      </c>
      <c r="G1595" s="198" t="s">
        <v>2013</v>
      </c>
      <c r="H1595" s="198" t="s">
        <v>2776</v>
      </c>
      <c r="I1595" s="198" t="s">
        <v>2777</v>
      </c>
      <c r="J1595" s="631" t="s">
        <v>32</v>
      </c>
    </row>
    <row r="1596" spans="1:10" x14ac:dyDescent="0.25">
      <c r="A1596" s="517" t="s">
        <v>1866</v>
      </c>
      <c r="B1596" s="519">
        <v>1</v>
      </c>
      <c r="C1596" s="527"/>
      <c r="D1596" s="527">
        <v>13000</v>
      </c>
      <c r="E1596" s="527">
        <v>1</v>
      </c>
      <c r="F1596" s="527">
        <v>3000</v>
      </c>
      <c r="G1596" s="527">
        <v>60</v>
      </c>
      <c r="H1596" s="519"/>
      <c r="I1596" s="519"/>
      <c r="J1596" s="117" t="s">
        <v>2613</v>
      </c>
    </row>
    <row r="1597" spans="1:10" x14ac:dyDescent="0.25">
      <c r="A1597" s="517" t="s">
        <v>3324</v>
      </c>
      <c r="B1597" s="519">
        <v>1</v>
      </c>
      <c r="C1597" s="527"/>
      <c r="D1597" s="527">
        <v>36000</v>
      </c>
      <c r="E1597" s="527">
        <v>1</v>
      </c>
      <c r="F1597" s="527">
        <v>4000</v>
      </c>
      <c r="G1597" s="527">
        <v>70</v>
      </c>
      <c r="H1597" s="519"/>
      <c r="I1597" s="519"/>
      <c r="J1597" s="117" t="s">
        <v>2613</v>
      </c>
    </row>
    <row r="1598" spans="1:10" x14ac:dyDescent="0.25">
      <c r="A1598" s="517" t="s">
        <v>3219</v>
      </c>
      <c r="B1598" s="519">
        <v>1</v>
      </c>
      <c r="C1598" s="527">
        <v>30000</v>
      </c>
      <c r="D1598" s="527"/>
      <c r="E1598" s="527">
        <v>1</v>
      </c>
      <c r="F1598" s="527">
        <v>3000</v>
      </c>
      <c r="G1598" s="527">
        <v>60</v>
      </c>
      <c r="H1598" s="519"/>
      <c r="I1598" s="519"/>
      <c r="J1598" s="117"/>
    </row>
    <row r="1599" spans="1:10" x14ac:dyDescent="0.25">
      <c r="A1599" s="517" t="s">
        <v>2583</v>
      </c>
      <c r="B1599" s="519">
        <v>1</v>
      </c>
      <c r="C1599" s="527">
        <v>25000</v>
      </c>
      <c r="D1599" s="527"/>
      <c r="E1599" s="527"/>
      <c r="F1599" s="527"/>
      <c r="G1599" s="527"/>
      <c r="H1599" s="519"/>
      <c r="I1599" s="519"/>
      <c r="J1599" s="117"/>
    </row>
    <row r="1600" spans="1:10" x14ac:dyDescent="0.25">
      <c r="A1600" s="517" t="s">
        <v>2584</v>
      </c>
      <c r="B1600" s="519">
        <v>1</v>
      </c>
      <c r="C1600" s="527">
        <v>25000</v>
      </c>
      <c r="D1600" s="527"/>
      <c r="E1600" s="527"/>
      <c r="F1600" s="527"/>
      <c r="G1600" s="527"/>
      <c r="H1600" s="519"/>
      <c r="I1600" s="519"/>
      <c r="J1600" s="117"/>
    </row>
    <row r="1601" spans="1:20" x14ac:dyDescent="0.25">
      <c r="A1601" s="517" t="s">
        <v>3325</v>
      </c>
      <c r="B1601" s="519">
        <v>1</v>
      </c>
      <c r="C1601" s="527">
        <v>18000</v>
      </c>
      <c r="D1601" s="527"/>
      <c r="E1601" s="527"/>
      <c r="F1601" s="527"/>
      <c r="G1601" s="527"/>
      <c r="H1601" s="519"/>
      <c r="I1601" s="519"/>
      <c r="J1601" s="117" t="s">
        <v>3326</v>
      </c>
    </row>
    <row r="1602" spans="1:20" x14ac:dyDescent="0.25">
      <c r="A1602" s="517" t="s">
        <v>3273</v>
      </c>
      <c r="B1602" s="519">
        <v>1</v>
      </c>
      <c r="C1602" s="527">
        <v>14000</v>
      </c>
      <c r="D1602" s="527"/>
      <c r="E1602" s="527">
        <v>1</v>
      </c>
      <c r="F1602" s="527">
        <v>3000</v>
      </c>
      <c r="G1602" s="527">
        <v>60</v>
      </c>
      <c r="H1602" s="519"/>
      <c r="I1602" s="519" t="s">
        <v>109</v>
      </c>
      <c r="J1602" s="117">
        <v>5600</v>
      </c>
    </row>
    <row r="1603" spans="1:20" x14ac:dyDescent="0.25">
      <c r="A1603" s="517" t="s">
        <v>3327</v>
      </c>
      <c r="B1603" s="519">
        <v>1</v>
      </c>
      <c r="C1603" s="527">
        <v>19000</v>
      </c>
      <c r="D1603" s="527"/>
      <c r="E1603" s="527"/>
      <c r="F1603" s="527"/>
      <c r="G1603" s="527"/>
      <c r="H1603" s="519">
        <v>1</v>
      </c>
      <c r="I1603" s="519">
        <v>74</v>
      </c>
      <c r="J1603" s="117">
        <v>4000</v>
      </c>
    </row>
    <row r="1604" spans="1:20" x14ac:dyDescent="0.25">
      <c r="A1604" s="517" t="s">
        <v>163</v>
      </c>
      <c r="B1604" s="519">
        <v>1</v>
      </c>
      <c r="C1604" s="527">
        <v>24000</v>
      </c>
      <c r="D1604" s="527"/>
      <c r="E1604" s="527"/>
      <c r="F1604" s="527"/>
      <c r="G1604" s="527"/>
      <c r="H1604" s="519">
        <v>2</v>
      </c>
      <c r="I1604" s="519">
        <v>70</v>
      </c>
      <c r="J1604" s="117">
        <v>8000</v>
      </c>
    </row>
    <row r="1605" spans="1:20" x14ac:dyDescent="0.25">
      <c r="A1605" s="517" t="s">
        <v>141</v>
      </c>
      <c r="B1605" s="519">
        <v>1</v>
      </c>
      <c r="C1605" s="527">
        <v>16000</v>
      </c>
      <c r="D1605" s="527"/>
      <c r="E1605" s="527">
        <v>1</v>
      </c>
      <c r="F1605" s="527">
        <v>5000</v>
      </c>
      <c r="G1605" s="527">
        <v>100</v>
      </c>
      <c r="H1605" s="519">
        <v>1</v>
      </c>
      <c r="I1605" s="519">
        <v>100</v>
      </c>
      <c r="J1605" s="117">
        <v>5000</v>
      </c>
    </row>
    <row r="1606" spans="1:20" x14ac:dyDescent="0.25">
      <c r="A1606" s="517" t="s">
        <v>132</v>
      </c>
      <c r="B1606" s="519">
        <v>1</v>
      </c>
      <c r="C1606" s="527">
        <v>9000</v>
      </c>
      <c r="D1606" s="527"/>
      <c r="E1606" s="527">
        <v>1</v>
      </c>
      <c r="F1606" s="527">
        <v>3000</v>
      </c>
      <c r="G1606" s="527">
        <v>60</v>
      </c>
      <c r="H1606" s="519"/>
      <c r="I1606" s="519"/>
      <c r="J1606" s="117" t="s">
        <v>3328</v>
      </c>
    </row>
    <row r="1607" spans="1:20" x14ac:dyDescent="0.25">
      <c r="A1607" s="517" t="s">
        <v>3329</v>
      </c>
      <c r="B1607" s="519">
        <v>1</v>
      </c>
      <c r="C1607" s="527"/>
      <c r="D1607" s="527">
        <v>32000</v>
      </c>
      <c r="E1607" s="527"/>
      <c r="F1607" s="527"/>
      <c r="G1607" s="527"/>
      <c r="H1607" s="519"/>
      <c r="I1607" s="519"/>
      <c r="J1607" s="117" t="s">
        <v>3330</v>
      </c>
    </row>
    <row r="1608" spans="1:20" x14ac:dyDescent="0.25">
      <c r="A1608" s="517" t="s">
        <v>1432</v>
      </c>
      <c r="B1608" s="519">
        <v>1</v>
      </c>
      <c r="C1608" s="527">
        <v>18500</v>
      </c>
      <c r="D1608" s="527"/>
      <c r="E1608" s="527">
        <v>1</v>
      </c>
      <c r="F1608" s="527">
        <v>6000</v>
      </c>
      <c r="G1608" s="527">
        <v>100</v>
      </c>
      <c r="H1608" s="519"/>
      <c r="I1608" s="519"/>
      <c r="J1608" s="117" t="s">
        <v>3333</v>
      </c>
    </row>
    <row r="1609" spans="1:20" x14ac:dyDescent="0.25">
      <c r="A1609" s="517" t="s">
        <v>1200</v>
      </c>
      <c r="B1609" s="519">
        <v>1</v>
      </c>
      <c r="C1609" s="527">
        <v>11000</v>
      </c>
      <c r="D1609" s="527"/>
      <c r="E1609" s="527">
        <v>1</v>
      </c>
      <c r="F1609" s="527">
        <v>4000</v>
      </c>
      <c r="G1609" s="527">
        <v>60</v>
      </c>
      <c r="H1609" s="519"/>
      <c r="I1609" s="519"/>
      <c r="J1609" s="117" t="s">
        <v>3334</v>
      </c>
    </row>
    <row r="1610" spans="1:20" x14ac:dyDescent="0.25">
      <c r="A1610" s="645"/>
      <c r="B1610" s="213">
        <f>SUM(B1596:B1609)</f>
        <v>14</v>
      </c>
      <c r="C1610" s="213">
        <v>209500</v>
      </c>
      <c r="D1610" s="213">
        <f>SUM(D1596:D1607)</f>
        <v>81000</v>
      </c>
      <c r="E1610" s="213">
        <v>8</v>
      </c>
      <c r="F1610" s="213">
        <v>31000</v>
      </c>
      <c r="G1610" s="213"/>
      <c r="H1610" s="213">
        <f>SUM(H1596:H1606)</f>
        <v>4</v>
      </c>
      <c r="I1610" s="213"/>
      <c r="J1610" s="410">
        <f>SUM(J1602:J1606)</f>
        <v>22600</v>
      </c>
    </row>
    <row r="1611" spans="1:20" x14ac:dyDescent="0.25">
      <c r="B1611" s="493"/>
      <c r="C1611" s="493"/>
    </row>
    <row r="1612" spans="1:20" x14ac:dyDescent="0.25">
      <c r="G1612" s="660" t="s">
        <v>3331</v>
      </c>
      <c r="H1612" s="660" t="s">
        <v>3332</v>
      </c>
      <c r="I1612" s="613"/>
    </row>
    <row r="1614" spans="1:20" x14ac:dyDescent="0.25">
      <c r="T1614" s="352"/>
    </row>
    <row r="1615" spans="1:20" x14ac:dyDescent="0.25">
      <c r="T1615" s="352"/>
    </row>
    <row r="1616" spans="1:20" x14ac:dyDescent="0.25">
      <c r="A1616" s="2204" t="s">
        <v>3335</v>
      </c>
      <c r="B1616" s="2204"/>
      <c r="C1616" s="2204"/>
      <c r="D1616" s="2204"/>
      <c r="E1616" s="2204"/>
      <c r="F1616" s="2204"/>
      <c r="G1616" s="2204"/>
      <c r="H1616" s="2204"/>
      <c r="I1616" s="2204"/>
      <c r="J1616" s="2204"/>
      <c r="T1616" s="352"/>
    </row>
    <row r="1617" spans="1:20" x14ac:dyDescent="0.25">
      <c r="A1617" s="198" t="s">
        <v>14</v>
      </c>
      <c r="B1617" s="198" t="s">
        <v>5</v>
      </c>
      <c r="C1617" s="198" t="s">
        <v>10</v>
      </c>
      <c r="D1617" s="198" t="s">
        <v>11</v>
      </c>
      <c r="E1617" s="198" t="s">
        <v>753</v>
      </c>
      <c r="F1617" s="198" t="s">
        <v>27</v>
      </c>
      <c r="G1617" s="198" t="s">
        <v>2013</v>
      </c>
      <c r="H1617" s="198" t="s">
        <v>2776</v>
      </c>
      <c r="I1617" s="198" t="s">
        <v>2777</v>
      </c>
      <c r="J1617" s="631" t="s">
        <v>32</v>
      </c>
      <c r="T1617" s="352"/>
    </row>
    <row r="1618" spans="1:20" x14ac:dyDescent="0.25">
      <c r="A1618" s="517" t="s">
        <v>1626</v>
      </c>
      <c r="B1618" s="519">
        <v>1</v>
      </c>
      <c r="C1618" s="527"/>
      <c r="D1618" s="527">
        <v>18000</v>
      </c>
      <c r="E1618" s="527"/>
      <c r="F1618" s="527"/>
      <c r="G1618" s="527"/>
      <c r="H1618" s="519"/>
      <c r="I1618" s="519"/>
      <c r="J1618" s="117" t="s">
        <v>3336</v>
      </c>
      <c r="T1618" s="352"/>
    </row>
    <row r="1619" spans="1:20" x14ac:dyDescent="0.25">
      <c r="A1619" s="517" t="s">
        <v>3337</v>
      </c>
      <c r="B1619" s="519">
        <v>1</v>
      </c>
      <c r="C1619" s="527">
        <v>12000</v>
      </c>
      <c r="D1619" s="527"/>
      <c r="E1619" s="527">
        <v>1</v>
      </c>
      <c r="F1619" s="527">
        <v>3000</v>
      </c>
      <c r="G1619" s="527">
        <v>60</v>
      </c>
      <c r="H1619" s="519">
        <v>1</v>
      </c>
      <c r="I1619" s="519">
        <v>70</v>
      </c>
      <c r="J1619" s="117">
        <v>4000</v>
      </c>
      <c r="T1619" s="352"/>
    </row>
    <row r="1620" spans="1:20" x14ac:dyDescent="0.25">
      <c r="A1620" s="517" t="s">
        <v>2916</v>
      </c>
      <c r="B1620" s="519">
        <v>2</v>
      </c>
      <c r="C1620" s="527">
        <v>2000</v>
      </c>
      <c r="D1620" s="527">
        <v>100000</v>
      </c>
      <c r="E1620" s="527"/>
      <c r="F1620" s="527"/>
      <c r="G1620" s="527"/>
      <c r="H1620" s="519"/>
      <c r="I1620" s="519"/>
      <c r="J1620" s="117" t="s">
        <v>1157</v>
      </c>
      <c r="T1620" s="352"/>
    </row>
    <row r="1621" spans="1:20" x14ac:dyDescent="0.25">
      <c r="A1621" s="517" t="s">
        <v>1107</v>
      </c>
      <c r="B1621" s="519">
        <v>1</v>
      </c>
      <c r="C1621" s="527">
        <v>5000</v>
      </c>
      <c r="D1621" s="527">
        <v>15000</v>
      </c>
      <c r="E1621" s="527"/>
      <c r="F1621" s="527"/>
      <c r="G1621" s="527"/>
      <c r="H1621" s="519"/>
      <c r="I1621" s="519"/>
      <c r="J1621" s="117" t="s">
        <v>1157</v>
      </c>
      <c r="T1621" s="352"/>
    </row>
    <row r="1622" spans="1:20" x14ac:dyDescent="0.25">
      <c r="A1622" s="517" t="s">
        <v>1475</v>
      </c>
      <c r="B1622" s="519">
        <v>2</v>
      </c>
      <c r="C1622" s="527"/>
      <c r="D1622" s="527">
        <v>88000</v>
      </c>
      <c r="E1622" s="527"/>
      <c r="F1622" s="527"/>
      <c r="G1622" s="527"/>
      <c r="H1622" s="519"/>
      <c r="I1622" s="519"/>
      <c r="J1622" s="117" t="s">
        <v>3338</v>
      </c>
      <c r="T1622" s="352"/>
    </row>
    <row r="1623" spans="1:20" x14ac:dyDescent="0.25">
      <c r="A1623" s="517" t="s">
        <v>1469</v>
      </c>
      <c r="B1623" s="519">
        <v>1</v>
      </c>
      <c r="C1623" s="527">
        <v>20000</v>
      </c>
      <c r="D1623" s="527"/>
      <c r="E1623" s="527">
        <v>1</v>
      </c>
      <c r="F1623" s="527">
        <v>2000</v>
      </c>
      <c r="G1623" s="527">
        <v>50</v>
      </c>
      <c r="H1623" s="519">
        <v>2</v>
      </c>
      <c r="I1623" s="519">
        <v>190</v>
      </c>
      <c r="J1623" s="117">
        <v>22000</v>
      </c>
      <c r="T1623" s="352"/>
    </row>
    <row r="1624" spans="1:20" x14ac:dyDescent="0.25">
      <c r="A1624" s="517" t="s">
        <v>1294</v>
      </c>
      <c r="B1624" s="519">
        <v>1</v>
      </c>
      <c r="C1624" s="527"/>
      <c r="D1624" s="527">
        <v>23000</v>
      </c>
      <c r="E1624" s="527"/>
      <c r="F1624" s="527"/>
      <c r="G1624" s="527"/>
      <c r="H1624" s="519"/>
      <c r="I1624" s="519"/>
      <c r="J1624" s="117" t="s">
        <v>767</v>
      </c>
      <c r="T1624" s="352"/>
    </row>
    <row r="1625" spans="1:20" x14ac:dyDescent="0.25">
      <c r="A1625" s="517"/>
      <c r="B1625" s="519"/>
      <c r="C1625" s="527"/>
      <c r="D1625" s="527"/>
      <c r="E1625" s="527"/>
      <c r="F1625" s="527"/>
      <c r="G1625" s="527"/>
      <c r="H1625" s="519">
        <v>1</v>
      </c>
      <c r="I1625" s="519">
        <v>60</v>
      </c>
      <c r="J1625" s="117">
        <v>3000</v>
      </c>
      <c r="T1625" s="352"/>
    </row>
    <row r="1626" spans="1:20" x14ac:dyDescent="0.25">
      <c r="A1626" s="517"/>
      <c r="B1626" s="519"/>
      <c r="C1626" s="527"/>
      <c r="D1626" s="527"/>
      <c r="E1626" s="527"/>
      <c r="F1626" s="527"/>
      <c r="G1626" s="527"/>
      <c r="H1626" s="519" t="s">
        <v>109</v>
      </c>
      <c r="I1626" s="519"/>
      <c r="J1626" s="117">
        <v>5600</v>
      </c>
      <c r="T1626" s="352"/>
    </row>
    <row r="1627" spans="1:20" x14ac:dyDescent="0.25">
      <c r="A1627" s="645"/>
      <c r="B1627" s="213">
        <f>SUM(B1618:B1625)</f>
        <v>9</v>
      </c>
      <c r="C1627" s="213">
        <v>39000</v>
      </c>
      <c r="D1627" s="213">
        <f>SUM(D1618:D1625)</f>
        <v>244000</v>
      </c>
      <c r="E1627" s="213">
        <v>2</v>
      </c>
      <c r="F1627" s="213"/>
      <c r="G1627" s="213"/>
      <c r="H1627" s="213">
        <f>SUM(H1618:H1625)</f>
        <v>4</v>
      </c>
      <c r="I1627" s="213"/>
      <c r="J1627" s="410">
        <v>34600</v>
      </c>
      <c r="T1627" s="352"/>
    </row>
    <row r="1628" spans="1:20" x14ac:dyDescent="0.25">
      <c r="B1628" s="493"/>
      <c r="C1628" s="493"/>
      <c r="T1628" s="352"/>
    </row>
    <row r="1629" spans="1:20" x14ac:dyDescent="0.25">
      <c r="G1629" s="661" t="s">
        <v>3331</v>
      </c>
      <c r="H1629" s="661" t="s">
        <v>3332</v>
      </c>
      <c r="I1629" s="613"/>
      <c r="T1629" s="352"/>
    </row>
    <row r="1631" spans="1:20" x14ac:dyDescent="0.25">
      <c r="T1631" s="352"/>
    </row>
    <row r="1632" spans="1:20" x14ac:dyDescent="0.25">
      <c r="A1632" s="2204" t="s">
        <v>3339</v>
      </c>
      <c r="B1632" s="2204"/>
      <c r="C1632" s="2204"/>
      <c r="D1632" s="2204"/>
      <c r="E1632" s="2204"/>
      <c r="F1632" s="2204"/>
      <c r="G1632" s="2204"/>
      <c r="H1632" s="2204"/>
      <c r="I1632" s="2204"/>
      <c r="J1632" s="2204"/>
      <c r="T1632" s="352"/>
    </row>
    <row r="1633" spans="1:20" x14ac:dyDescent="0.25">
      <c r="A1633" s="198" t="s">
        <v>14</v>
      </c>
      <c r="B1633" s="198" t="s">
        <v>5</v>
      </c>
      <c r="C1633" s="198" t="s">
        <v>10</v>
      </c>
      <c r="D1633" s="198" t="s">
        <v>11</v>
      </c>
      <c r="E1633" s="198" t="s">
        <v>753</v>
      </c>
      <c r="F1633" s="198" t="s">
        <v>27</v>
      </c>
      <c r="G1633" s="198" t="s">
        <v>2013</v>
      </c>
      <c r="H1633" s="198" t="s">
        <v>2776</v>
      </c>
      <c r="I1633" s="198" t="s">
        <v>2777</v>
      </c>
      <c r="J1633" s="631" t="s">
        <v>32</v>
      </c>
      <c r="T1633" s="352"/>
    </row>
    <row r="1634" spans="1:20" x14ac:dyDescent="0.25">
      <c r="A1634" s="517" t="s">
        <v>1107</v>
      </c>
      <c r="B1634" s="519">
        <v>1</v>
      </c>
      <c r="C1634" s="527">
        <v>16000</v>
      </c>
      <c r="D1634" s="527"/>
      <c r="E1634" s="527">
        <v>1</v>
      </c>
      <c r="F1634" s="527">
        <v>4000</v>
      </c>
      <c r="G1634" s="527">
        <v>70</v>
      </c>
      <c r="H1634" s="519">
        <v>4</v>
      </c>
      <c r="I1634" s="519">
        <v>100</v>
      </c>
      <c r="J1634" s="117">
        <v>20000</v>
      </c>
      <c r="T1634" s="352"/>
    </row>
    <row r="1635" spans="1:20" x14ac:dyDescent="0.25">
      <c r="A1635" s="517" t="s">
        <v>3174</v>
      </c>
      <c r="B1635" s="519">
        <v>1</v>
      </c>
      <c r="C1635" s="527">
        <v>27000</v>
      </c>
      <c r="D1635" s="527"/>
      <c r="E1635" s="527">
        <v>1</v>
      </c>
      <c r="F1635" s="527">
        <v>5000</v>
      </c>
      <c r="G1635" s="527">
        <v>100</v>
      </c>
      <c r="H1635" s="519">
        <v>1</v>
      </c>
      <c r="I1635" s="519">
        <v>60</v>
      </c>
      <c r="J1635" s="117">
        <v>3000</v>
      </c>
      <c r="T1635" s="352"/>
    </row>
    <row r="1636" spans="1:20" x14ac:dyDescent="0.25">
      <c r="A1636" s="517" t="s">
        <v>3340</v>
      </c>
      <c r="B1636" s="519">
        <v>1</v>
      </c>
      <c r="C1636" s="527"/>
      <c r="D1636" s="527">
        <v>19000</v>
      </c>
      <c r="E1636" s="527"/>
      <c r="F1636" s="527"/>
      <c r="G1636" s="527"/>
      <c r="H1636" s="519"/>
      <c r="I1636" s="519"/>
      <c r="J1636" s="117" t="s">
        <v>1157</v>
      </c>
      <c r="T1636" s="352"/>
    </row>
    <row r="1637" spans="1:20" x14ac:dyDescent="0.25">
      <c r="A1637" s="517" t="s">
        <v>3341</v>
      </c>
      <c r="B1637" s="519">
        <v>1</v>
      </c>
      <c r="C1637" s="527">
        <v>38000</v>
      </c>
      <c r="D1637" s="527"/>
      <c r="E1637" s="527"/>
      <c r="F1637" s="527"/>
      <c r="G1637" s="527"/>
      <c r="H1637" s="519">
        <v>1</v>
      </c>
      <c r="I1637" s="519">
        <v>45</v>
      </c>
      <c r="J1637" s="117">
        <v>1500</v>
      </c>
      <c r="T1637" s="352"/>
    </row>
    <row r="1638" spans="1:20" x14ac:dyDescent="0.25">
      <c r="A1638" s="517" t="s">
        <v>1107</v>
      </c>
      <c r="B1638" s="519">
        <v>1</v>
      </c>
      <c r="C1638" s="527"/>
      <c r="D1638" s="527">
        <v>17000</v>
      </c>
      <c r="E1638" s="527">
        <v>1</v>
      </c>
      <c r="F1638" s="527">
        <v>3000</v>
      </c>
      <c r="G1638" s="527">
        <v>60</v>
      </c>
      <c r="H1638" s="519"/>
      <c r="I1638" s="519"/>
      <c r="J1638" s="117" t="s">
        <v>1157</v>
      </c>
      <c r="T1638" s="352"/>
    </row>
    <row r="1639" spans="1:20" x14ac:dyDescent="0.25">
      <c r="A1639" s="517" t="s">
        <v>1107</v>
      </c>
      <c r="B1639" s="519">
        <v>1</v>
      </c>
      <c r="C1639" s="527">
        <v>16000</v>
      </c>
      <c r="D1639" s="527"/>
      <c r="E1639" s="527">
        <v>1</v>
      </c>
      <c r="F1639" s="527">
        <v>4000</v>
      </c>
      <c r="G1639" s="527">
        <v>70</v>
      </c>
      <c r="H1639" s="519">
        <v>1</v>
      </c>
      <c r="I1639" s="519">
        <v>100</v>
      </c>
      <c r="J1639" s="117">
        <v>5000</v>
      </c>
      <c r="T1639" s="352"/>
    </row>
    <row r="1640" spans="1:20" x14ac:dyDescent="0.25">
      <c r="A1640" s="517" t="s">
        <v>1599</v>
      </c>
      <c r="B1640" s="519">
        <v>1</v>
      </c>
      <c r="C1640" s="527">
        <v>24000</v>
      </c>
      <c r="D1640" s="527"/>
      <c r="E1640" s="527">
        <v>1</v>
      </c>
      <c r="F1640" s="527">
        <v>3000</v>
      </c>
      <c r="G1640" s="527">
        <v>60</v>
      </c>
      <c r="H1640" s="519">
        <v>1</v>
      </c>
      <c r="I1640" s="519">
        <v>70</v>
      </c>
      <c r="J1640" s="117">
        <v>4000</v>
      </c>
      <c r="T1640" s="352"/>
    </row>
    <row r="1641" spans="1:20" x14ac:dyDescent="0.25">
      <c r="A1641" s="517" t="s">
        <v>3342</v>
      </c>
      <c r="B1641" s="519">
        <v>1</v>
      </c>
      <c r="C1641" s="527">
        <v>48000</v>
      </c>
      <c r="D1641" s="527"/>
      <c r="E1641" s="527">
        <v>1</v>
      </c>
      <c r="F1641" s="527">
        <v>5000</v>
      </c>
      <c r="G1641" s="527">
        <v>100</v>
      </c>
      <c r="H1641" s="519">
        <v>1</v>
      </c>
      <c r="I1641" s="519">
        <v>100</v>
      </c>
      <c r="J1641" s="117">
        <v>5000</v>
      </c>
      <c r="T1641" s="352"/>
    </row>
    <row r="1642" spans="1:20" x14ac:dyDescent="0.25">
      <c r="A1642" s="517" t="s">
        <v>3340</v>
      </c>
      <c r="B1642" s="519">
        <v>1</v>
      </c>
      <c r="C1642" s="527">
        <v>19000</v>
      </c>
      <c r="D1642" s="527"/>
      <c r="E1642" s="527"/>
      <c r="F1642" s="527"/>
      <c r="G1642" s="527"/>
      <c r="H1642" s="519">
        <v>1</v>
      </c>
      <c r="I1642" s="519">
        <v>60</v>
      </c>
      <c r="J1642" s="117">
        <v>3000</v>
      </c>
      <c r="T1642" s="352"/>
    </row>
    <row r="1643" spans="1:20" x14ac:dyDescent="0.25">
      <c r="A1643" s="517" t="s">
        <v>2721</v>
      </c>
      <c r="B1643" s="519">
        <v>1</v>
      </c>
      <c r="C1643" s="527"/>
      <c r="D1643" s="527">
        <v>22500</v>
      </c>
      <c r="E1643" s="527">
        <v>1</v>
      </c>
      <c r="F1643" s="527">
        <v>4000</v>
      </c>
      <c r="G1643" s="527">
        <v>70</v>
      </c>
      <c r="H1643" s="519"/>
      <c r="I1643" s="519"/>
      <c r="J1643" s="117" t="s">
        <v>767</v>
      </c>
      <c r="T1643" s="352"/>
    </row>
    <row r="1644" spans="1:20" x14ac:dyDescent="0.25">
      <c r="A1644" s="517" t="s">
        <v>3343</v>
      </c>
      <c r="B1644" s="519">
        <v>1</v>
      </c>
      <c r="C1644" s="527"/>
      <c r="D1644" s="527">
        <v>11000</v>
      </c>
      <c r="E1644" s="527">
        <v>1</v>
      </c>
      <c r="F1644" s="527">
        <v>3000</v>
      </c>
      <c r="G1644" s="527">
        <v>60</v>
      </c>
      <c r="H1644" s="519"/>
      <c r="I1644" s="519"/>
      <c r="J1644" s="117" t="s">
        <v>1157</v>
      </c>
      <c r="T1644" s="352"/>
    </row>
    <row r="1645" spans="1:20" x14ac:dyDescent="0.25">
      <c r="A1645" s="517" t="s">
        <v>1422</v>
      </c>
      <c r="B1645" s="519">
        <v>1</v>
      </c>
      <c r="C1645" s="527">
        <v>50000</v>
      </c>
      <c r="D1645" s="527"/>
      <c r="E1645" s="527"/>
      <c r="F1645" s="527"/>
      <c r="G1645" s="527"/>
      <c r="H1645" s="519">
        <v>1</v>
      </c>
      <c r="I1645" s="519">
        <v>60</v>
      </c>
      <c r="J1645" s="117">
        <v>3000</v>
      </c>
      <c r="T1645" s="352"/>
    </row>
    <row r="1646" spans="1:20" x14ac:dyDescent="0.25">
      <c r="A1646" s="517" t="s">
        <v>3246</v>
      </c>
      <c r="B1646" s="519">
        <v>1</v>
      </c>
      <c r="C1646" s="527"/>
      <c r="D1646" s="527">
        <v>12000</v>
      </c>
      <c r="E1646" s="527">
        <v>1</v>
      </c>
      <c r="F1646" s="527">
        <v>2000</v>
      </c>
      <c r="G1646" s="527">
        <v>50</v>
      </c>
      <c r="H1646" s="519"/>
      <c r="I1646" s="519"/>
      <c r="J1646" s="117" t="s">
        <v>1157</v>
      </c>
      <c r="T1646" s="352"/>
    </row>
    <row r="1647" spans="1:20" x14ac:dyDescent="0.25">
      <c r="A1647" s="517" t="s">
        <v>1424</v>
      </c>
      <c r="B1647" s="519">
        <v>1</v>
      </c>
      <c r="C1647" s="527"/>
      <c r="D1647" s="527">
        <v>28000</v>
      </c>
      <c r="E1647" s="527">
        <v>1</v>
      </c>
      <c r="F1647" s="527">
        <v>4000</v>
      </c>
      <c r="G1647" s="527">
        <v>70</v>
      </c>
      <c r="H1647" s="519">
        <v>1</v>
      </c>
      <c r="I1647" s="519">
        <v>35</v>
      </c>
      <c r="J1647" s="117">
        <v>1000</v>
      </c>
      <c r="T1647" s="352"/>
    </row>
    <row r="1648" spans="1:20" x14ac:dyDescent="0.25">
      <c r="A1648" s="517" t="s">
        <v>1342</v>
      </c>
      <c r="B1648" s="519">
        <v>4</v>
      </c>
      <c r="C1648" s="527">
        <v>5800</v>
      </c>
      <c r="D1648" s="527">
        <v>48200</v>
      </c>
      <c r="E1648" s="527"/>
      <c r="F1648" s="527"/>
      <c r="G1648" s="527"/>
      <c r="H1648" s="519"/>
      <c r="I1648" s="519"/>
      <c r="J1648" s="117" t="s">
        <v>3344</v>
      </c>
      <c r="T1648" s="352"/>
    </row>
    <row r="1649" spans="1:20" x14ac:dyDescent="0.25">
      <c r="A1649" s="517" t="s">
        <v>1469</v>
      </c>
      <c r="B1649" s="519">
        <v>1</v>
      </c>
      <c r="C1649" s="527">
        <v>22000</v>
      </c>
      <c r="D1649" s="527"/>
      <c r="E1649" s="527"/>
      <c r="F1649" s="527"/>
      <c r="G1649" s="527"/>
      <c r="H1649" s="519" t="s">
        <v>109</v>
      </c>
      <c r="I1649" s="519"/>
      <c r="J1649" s="117">
        <v>4900</v>
      </c>
      <c r="T1649" s="352"/>
    </row>
    <row r="1650" spans="1:20" x14ac:dyDescent="0.25">
      <c r="A1650" s="517" t="s">
        <v>3345</v>
      </c>
      <c r="B1650" s="519">
        <v>1</v>
      </c>
      <c r="C1650" s="527">
        <v>4700</v>
      </c>
      <c r="D1650" s="527"/>
      <c r="E1650" s="527"/>
      <c r="F1650" s="527"/>
      <c r="G1650" s="527"/>
      <c r="H1650" s="519"/>
      <c r="I1650" s="519"/>
      <c r="J1650" s="117"/>
      <c r="T1650" s="352"/>
    </row>
    <row r="1651" spans="1:20" x14ac:dyDescent="0.25">
      <c r="A1651" s="517" t="s">
        <v>1107</v>
      </c>
      <c r="B1651" s="519">
        <v>1</v>
      </c>
      <c r="C1651" s="527"/>
      <c r="D1651" s="527"/>
      <c r="E1651" s="527">
        <v>4</v>
      </c>
      <c r="F1651" s="527">
        <v>20000</v>
      </c>
      <c r="G1651" s="527" t="s">
        <v>3346</v>
      </c>
      <c r="H1651" s="519"/>
      <c r="I1651" s="519"/>
      <c r="J1651" s="117"/>
      <c r="T1651" s="352"/>
    </row>
    <row r="1652" spans="1:20" x14ac:dyDescent="0.25">
      <c r="A1652" s="517"/>
      <c r="B1652" s="519"/>
      <c r="C1652" s="527"/>
      <c r="D1652" s="527"/>
      <c r="E1652" s="527"/>
      <c r="F1652" s="527"/>
      <c r="G1652" s="527"/>
      <c r="H1652" s="519"/>
      <c r="I1652" s="519"/>
      <c r="J1652" s="117"/>
      <c r="T1652" s="352"/>
    </row>
    <row r="1653" spans="1:20" x14ac:dyDescent="0.25">
      <c r="A1653" s="517"/>
      <c r="B1653" s="519"/>
      <c r="C1653" s="527"/>
      <c r="D1653" s="527"/>
      <c r="E1653" s="527"/>
      <c r="F1653" s="527"/>
      <c r="G1653" s="527"/>
      <c r="H1653" s="519"/>
      <c r="I1653" s="519"/>
      <c r="J1653" s="117"/>
      <c r="T1653" s="352"/>
    </row>
    <row r="1654" spans="1:20" x14ac:dyDescent="0.25">
      <c r="A1654" s="645"/>
      <c r="B1654" s="213">
        <f>SUM(B1634:B1653)</f>
        <v>21</v>
      </c>
      <c r="C1654" s="213">
        <v>270500</v>
      </c>
      <c r="D1654" s="213">
        <f>SUM(D1634:D1651)</f>
        <v>157700</v>
      </c>
      <c r="E1654" s="213">
        <v>14</v>
      </c>
      <c r="F1654" s="213">
        <v>57000</v>
      </c>
      <c r="G1654" s="213"/>
      <c r="H1654" s="213">
        <f>SUM(H1634:H1650)</f>
        <v>12</v>
      </c>
      <c r="I1654" s="213"/>
      <c r="J1654" s="410">
        <v>50400</v>
      </c>
      <c r="T1654" s="352"/>
    </row>
    <row r="1655" spans="1:20" x14ac:dyDescent="0.25">
      <c r="B1655" s="493"/>
      <c r="C1655" s="493"/>
      <c r="T1655" s="352"/>
    </row>
    <row r="1656" spans="1:20" x14ac:dyDescent="0.25">
      <c r="G1656" s="662" t="s">
        <v>3331</v>
      </c>
      <c r="H1656" s="662" t="s">
        <v>3332</v>
      </c>
      <c r="I1656" s="613"/>
      <c r="T1656" s="352"/>
    </row>
    <row r="1659" spans="1:20" x14ac:dyDescent="0.25">
      <c r="A1659" s="2204" t="s">
        <v>3347</v>
      </c>
      <c r="B1659" s="2204"/>
      <c r="C1659" s="2204"/>
      <c r="D1659" s="2204"/>
      <c r="E1659" s="2204"/>
      <c r="F1659" s="2204"/>
      <c r="G1659" s="2204"/>
      <c r="H1659" s="2204"/>
      <c r="I1659" s="2204"/>
      <c r="J1659" s="2204"/>
    </row>
    <row r="1660" spans="1:20" x14ac:dyDescent="0.25">
      <c r="A1660" s="198" t="s">
        <v>14</v>
      </c>
      <c r="B1660" s="198" t="s">
        <v>5</v>
      </c>
      <c r="C1660" s="198" t="s">
        <v>10</v>
      </c>
      <c r="D1660" s="198" t="s">
        <v>11</v>
      </c>
      <c r="E1660" s="198" t="s">
        <v>753</v>
      </c>
      <c r="F1660" s="198" t="s">
        <v>27</v>
      </c>
      <c r="G1660" s="198" t="s">
        <v>2013</v>
      </c>
      <c r="H1660" s="198" t="s">
        <v>2776</v>
      </c>
      <c r="I1660" s="198" t="s">
        <v>2777</v>
      </c>
      <c r="J1660" s="631" t="s">
        <v>32</v>
      </c>
    </row>
    <row r="1661" spans="1:20" x14ac:dyDescent="0.25">
      <c r="A1661" s="517" t="s">
        <v>1817</v>
      </c>
      <c r="B1661" s="519">
        <v>2</v>
      </c>
      <c r="C1661" s="527"/>
      <c r="D1661" s="527">
        <v>38000</v>
      </c>
      <c r="E1661" s="527"/>
      <c r="F1661" s="527"/>
      <c r="G1661" s="527"/>
      <c r="H1661" s="519"/>
      <c r="I1661" s="519"/>
      <c r="J1661" s="117" t="s">
        <v>3348</v>
      </c>
    </row>
    <row r="1662" spans="1:20" x14ac:dyDescent="0.25">
      <c r="A1662" s="517" t="s">
        <v>91</v>
      </c>
      <c r="B1662" s="519">
        <v>1</v>
      </c>
      <c r="C1662" s="527"/>
      <c r="D1662" s="527"/>
      <c r="E1662" s="527"/>
      <c r="F1662" s="527"/>
      <c r="G1662" s="527"/>
      <c r="H1662" s="519"/>
      <c r="I1662" s="519"/>
      <c r="J1662" s="117" t="s">
        <v>3349</v>
      </c>
    </row>
    <row r="1663" spans="1:20" x14ac:dyDescent="0.25">
      <c r="A1663" s="517" t="s">
        <v>2896</v>
      </c>
      <c r="B1663" s="519">
        <v>1</v>
      </c>
      <c r="C1663" s="527"/>
      <c r="D1663" s="527"/>
      <c r="E1663" s="527"/>
      <c r="F1663" s="527"/>
      <c r="G1663" s="527"/>
      <c r="H1663" s="519"/>
      <c r="I1663" s="519"/>
      <c r="J1663" s="117" t="s">
        <v>3350</v>
      </c>
    </row>
    <row r="1664" spans="1:20" x14ac:dyDescent="0.25">
      <c r="A1664" s="517" t="s">
        <v>2469</v>
      </c>
      <c r="B1664" s="519">
        <v>2</v>
      </c>
      <c r="C1664" s="527"/>
      <c r="D1664" s="527">
        <v>70000</v>
      </c>
      <c r="E1664" s="527"/>
      <c r="F1664" s="527"/>
      <c r="G1664" s="527"/>
      <c r="H1664" s="519"/>
      <c r="I1664" s="519"/>
      <c r="J1664" s="117" t="s">
        <v>3351</v>
      </c>
    </row>
    <row r="1665" spans="1:10" x14ac:dyDescent="0.25">
      <c r="A1665" s="517" t="s">
        <v>1290</v>
      </c>
      <c r="B1665" s="519">
        <v>1</v>
      </c>
      <c r="C1665" s="527">
        <v>50000</v>
      </c>
      <c r="D1665" s="527"/>
      <c r="E1665" s="527"/>
      <c r="F1665" s="527"/>
      <c r="G1665" s="527"/>
      <c r="H1665" s="519"/>
      <c r="I1665" s="519" t="s">
        <v>109</v>
      </c>
      <c r="J1665" s="117">
        <v>6300</v>
      </c>
    </row>
    <row r="1666" spans="1:10" x14ac:dyDescent="0.25">
      <c r="A1666" s="517" t="s">
        <v>3352</v>
      </c>
      <c r="B1666" s="519">
        <v>1</v>
      </c>
      <c r="C1666" s="527">
        <v>23000</v>
      </c>
      <c r="D1666" s="527"/>
      <c r="E1666" s="527">
        <v>1</v>
      </c>
      <c r="F1666" s="527">
        <v>4000</v>
      </c>
      <c r="G1666" s="527">
        <v>70</v>
      </c>
      <c r="H1666" s="519"/>
      <c r="I1666" s="519"/>
      <c r="J1666" s="117" t="s">
        <v>1389</v>
      </c>
    </row>
    <row r="1667" spans="1:10" x14ac:dyDescent="0.25">
      <c r="A1667" s="517" t="s">
        <v>657</v>
      </c>
      <c r="B1667" s="519">
        <v>1</v>
      </c>
      <c r="C1667" s="527">
        <v>26500</v>
      </c>
      <c r="D1667" s="527"/>
      <c r="E1667" s="527">
        <v>3</v>
      </c>
      <c r="F1667" s="527">
        <v>11500</v>
      </c>
      <c r="G1667" s="527" t="s">
        <v>3353</v>
      </c>
      <c r="H1667" s="519">
        <v>1</v>
      </c>
      <c r="I1667" s="519">
        <v>100</v>
      </c>
      <c r="J1667" s="117">
        <v>5000</v>
      </c>
    </row>
    <row r="1668" spans="1:10" x14ac:dyDescent="0.25">
      <c r="A1668" s="517" t="s">
        <v>3352</v>
      </c>
      <c r="B1668" s="519">
        <v>1</v>
      </c>
      <c r="C1668" s="527">
        <v>31000</v>
      </c>
      <c r="D1668" s="527"/>
      <c r="E1668" s="527"/>
      <c r="F1668" s="527"/>
      <c r="G1668" s="527"/>
      <c r="H1668" s="519"/>
      <c r="I1668" s="519"/>
      <c r="J1668" s="117" t="s">
        <v>1389</v>
      </c>
    </row>
    <row r="1669" spans="1:10" x14ac:dyDescent="0.25">
      <c r="A1669" s="517" t="s">
        <v>3032</v>
      </c>
      <c r="B1669" s="519">
        <v>1</v>
      </c>
      <c r="C1669" s="527">
        <v>18000</v>
      </c>
      <c r="D1669" s="527"/>
      <c r="E1669" s="527">
        <v>3</v>
      </c>
      <c r="F1669" s="527">
        <v>13000</v>
      </c>
      <c r="G1669" s="527"/>
      <c r="H1669" s="519"/>
      <c r="I1669" s="519"/>
      <c r="J1669" s="117" t="s">
        <v>1389</v>
      </c>
    </row>
    <row r="1670" spans="1:10" x14ac:dyDescent="0.25">
      <c r="A1670" s="517" t="s">
        <v>3354</v>
      </c>
      <c r="B1670" s="519">
        <v>1</v>
      </c>
      <c r="C1670" s="527"/>
      <c r="D1670" s="527">
        <v>17000</v>
      </c>
      <c r="E1670" s="527">
        <v>1</v>
      </c>
      <c r="F1670" s="527">
        <v>3000</v>
      </c>
      <c r="G1670" s="527">
        <v>60</v>
      </c>
      <c r="H1670" s="519"/>
      <c r="I1670" s="519"/>
      <c r="J1670" s="117" t="s">
        <v>1157</v>
      </c>
    </row>
    <row r="1671" spans="1:10" x14ac:dyDescent="0.25">
      <c r="A1671" s="517" t="s">
        <v>2594</v>
      </c>
      <c r="B1671" s="519">
        <v>1</v>
      </c>
      <c r="C1671" s="527">
        <v>14000</v>
      </c>
      <c r="D1671" s="527"/>
      <c r="E1671" s="527">
        <v>1</v>
      </c>
      <c r="F1671" s="527">
        <v>3000</v>
      </c>
      <c r="G1671" s="527">
        <v>60</v>
      </c>
      <c r="H1671" s="519"/>
      <c r="I1671" s="519"/>
      <c r="J1671" s="117" t="s">
        <v>3355</v>
      </c>
    </row>
    <row r="1672" spans="1:10" x14ac:dyDescent="0.25">
      <c r="A1672" s="517" t="s">
        <v>3356</v>
      </c>
      <c r="B1672" s="519">
        <v>1</v>
      </c>
      <c r="C1672" s="527">
        <v>34000</v>
      </c>
      <c r="D1672" s="527"/>
      <c r="E1672" s="527">
        <v>1</v>
      </c>
      <c r="F1672" s="527">
        <v>4000</v>
      </c>
      <c r="G1672" s="527">
        <v>70</v>
      </c>
      <c r="H1672" s="519"/>
      <c r="I1672" s="519"/>
      <c r="J1672" s="117"/>
    </row>
    <row r="1673" spans="1:10" x14ac:dyDescent="0.25">
      <c r="A1673" s="517" t="s">
        <v>1541</v>
      </c>
      <c r="B1673" s="519">
        <v>2</v>
      </c>
      <c r="C1673" s="527"/>
      <c r="D1673" s="527">
        <v>90000</v>
      </c>
      <c r="E1673" s="527">
        <v>2</v>
      </c>
      <c r="F1673" s="527">
        <v>26000</v>
      </c>
      <c r="G1673" s="527">
        <v>230</v>
      </c>
      <c r="H1673" s="519"/>
      <c r="I1673" s="519"/>
      <c r="J1673" s="117" t="s">
        <v>1157</v>
      </c>
    </row>
    <row r="1674" spans="1:10" x14ac:dyDescent="0.25">
      <c r="A1674" s="517" t="s">
        <v>1817</v>
      </c>
      <c r="B1674" s="519">
        <v>1</v>
      </c>
      <c r="C1674" s="527"/>
      <c r="D1674" s="527">
        <v>17000</v>
      </c>
      <c r="E1674" s="527">
        <v>1</v>
      </c>
      <c r="F1674" s="527">
        <v>3000</v>
      </c>
      <c r="G1674" s="527">
        <v>60</v>
      </c>
      <c r="H1674" s="519"/>
      <c r="I1674" s="519"/>
      <c r="J1674" s="117" t="s">
        <v>767</v>
      </c>
    </row>
    <row r="1675" spans="1:10" x14ac:dyDescent="0.25">
      <c r="A1675" s="645"/>
      <c r="B1675" s="213">
        <f>SUM(B1661:B1674)</f>
        <v>17</v>
      </c>
      <c r="C1675" s="213">
        <f>SUM(C1661:C1674)</f>
        <v>196500</v>
      </c>
      <c r="D1675" s="213">
        <f>SUM(D1661:D1674)</f>
        <v>232000</v>
      </c>
      <c r="E1675" s="213">
        <f>SUM(E1661:E1674)</f>
        <v>13</v>
      </c>
      <c r="F1675" s="213">
        <f>SUM(F1661:F1674)</f>
        <v>67500</v>
      </c>
      <c r="G1675" s="213"/>
      <c r="H1675" s="213">
        <f>SUM(H1661:H1674)</f>
        <v>1</v>
      </c>
      <c r="I1675" s="213"/>
      <c r="J1675" s="410">
        <v>11300</v>
      </c>
    </row>
    <row r="1676" spans="1:10" x14ac:dyDescent="0.25">
      <c r="B1676" s="493"/>
      <c r="C1676" s="493"/>
    </row>
    <row r="1677" spans="1:10" x14ac:dyDescent="0.25">
      <c r="G1677" s="663" t="s">
        <v>3331</v>
      </c>
      <c r="H1677" s="663" t="s">
        <v>3332</v>
      </c>
      <c r="I1677" s="613"/>
    </row>
    <row r="1680" spans="1:10" x14ac:dyDescent="0.25">
      <c r="A1680" s="2204" t="s">
        <v>3357</v>
      </c>
      <c r="B1680" s="2204"/>
      <c r="C1680" s="2204"/>
      <c r="D1680" s="2204"/>
      <c r="E1680" s="2204"/>
      <c r="F1680" s="2204"/>
      <c r="G1680" s="2204"/>
      <c r="H1680" s="2204"/>
      <c r="I1680" s="2204"/>
      <c r="J1680" s="2204"/>
    </row>
    <row r="1681" spans="1:10" x14ac:dyDescent="0.25">
      <c r="A1681" s="198" t="s">
        <v>14</v>
      </c>
      <c r="B1681" s="198" t="s">
        <v>5</v>
      </c>
      <c r="C1681" s="198" t="s">
        <v>10</v>
      </c>
      <c r="D1681" s="198" t="s">
        <v>11</v>
      </c>
      <c r="E1681" s="198" t="s">
        <v>753</v>
      </c>
      <c r="F1681" s="198" t="s">
        <v>27</v>
      </c>
      <c r="G1681" s="198" t="s">
        <v>2013</v>
      </c>
      <c r="H1681" s="198" t="s">
        <v>2776</v>
      </c>
      <c r="I1681" s="198" t="s">
        <v>2777</v>
      </c>
      <c r="J1681" s="631" t="s">
        <v>32</v>
      </c>
    </row>
    <row r="1682" spans="1:10" x14ac:dyDescent="0.25">
      <c r="A1682" s="517" t="s">
        <v>724</v>
      </c>
      <c r="B1682" s="519">
        <v>1</v>
      </c>
      <c r="C1682" s="527">
        <v>27000</v>
      </c>
      <c r="D1682" s="527"/>
      <c r="E1682" s="527"/>
      <c r="F1682" s="527"/>
      <c r="G1682" s="527"/>
      <c r="H1682" s="519">
        <v>1</v>
      </c>
      <c r="I1682" s="519">
        <v>60</v>
      </c>
      <c r="J1682" s="117">
        <v>3000</v>
      </c>
    </row>
    <row r="1683" spans="1:10" x14ac:dyDescent="0.25">
      <c r="A1683" s="517" t="s">
        <v>1812</v>
      </c>
      <c r="B1683" s="519">
        <v>1</v>
      </c>
      <c r="C1683" s="527">
        <v>14000</v>
      </c>
      <c r="D1683" s="527"/>
      <c r="E1683" s="527">
        <v>1</v>
      </c>
      <c r="F1683" s="527">
        <v>3000</v>
      </c>
      <c r="G1683" s="527">
        <v>60</v>
      </c>
      <c r="H1683" s="519">
        <v>6</v>
      </c>
      <c r="I1683" s="519">
        <v>100</v>
      </c>
      <c r="J1683" s="117">
        <v>30000</v>
      </c>
    </row>
    <row r="1684" spans="1:10" x14ac:dyDescent="0.25">
      <c r="A1684" s="517" t="s">
        <v>3352</v>
      </c>
      <c r="B1684" s="519">
        <v>1</v>
      </c>
      <c r="C1684" s="527">
        <v>22000</v>
      </c>
      <c r="D1684" s="527"/>
      <c r="E1684" s="527">
        <v>1</v>
      </c>
      <c r="F1684" s="527">
        <v>4000</v>
      </c>
      <c r="G1684" s="527">
        <v>70</v>
      </c>
      <c r="H1684" s="519">
        <v>4</v>
      </c>
      <c r="I1684" s="519">
        <v>70</v>
      </c>
      <c r="J1684" s="117">
        <v>16000</v>
      </c>
    </row>
    <row r="1685" spans="1:10" x14ac:dyDescent="0.25">
      <c r="A1685" s="517" t="s">
        <v>91</v>
      </c>
      <c r="B1685" s="519">
        <v>1</v>
      </c>
      <c r="C1685" s="527">
        <v>8000</v>
      </c>
      <c r="D1685" s="527"/>
      <c r="E1685" s="527">
        <v>1</v>
      </c>
      <c r="F1685" s="527">
        <v>12000</v>
      </c>
      <c r="G1685" s="527" t="s">
        <v>3358</v>
      </c>
      <c r="H1685" s="519">
        <v>1</v>
      </c>
      <c r="I1685" s="519">
        <v>40</v>
      </c>
      <c r="J1685" s="117">
        <v>2000</v>
      </c>
    </row>
    <row r="1686" spans="1:10" x14ac:dyDescent="0.25">
      <c r="A1686" s="517" t="s">
        <v>449</v>
      </c>
      <c r="B1686" s="519">
        <v>1</v>
      </c>
      <c r="C1686" s="527">
        <v>22000</v>
      </c>
      <c r="D1686" s="527"/>
      <c r="E1686" s="527"/>
      <c r="F1686" s="527"/>
      <c r="G1686" s="527"/>
      <c r="H1686" s="519"/>
      <c r="I1686" s="519" t="s">
        <v>109</v>
      </c>
      <c r="J1686" s="117">
        <v>6300</v>
      </c>
    </row>
    <row r="1687" spans="1:10" x14ac:dyDescent="0.25">
      <c r="A1687" s="517" t="s">
        <v>314</v>
      </c>
      <c r="B1687" s="519">
        <v>1</v>
      </c>
      <c r="C1687" s="527"/>
      <c r="D1687" s="527">
        <v>50000</v>
      </c>
      <c r="E1687" s="527"/>
      <c r="F1687" s="527"/>
      <c r="G1687" s="527"/>
      <c r="H1687" s="519"/>
      <c r="I1687" s="519"/>
      <c r="J1687" s="117" t="s">
        <v>767</v>
      </c>
    </row>
    <row r="1688" spans="1:10" x14ac:dyDescent="0.25">
      <c r="A1688" s="517" t="s">
        <v>550</v>
      </c>
      <c r="B1688" s="519">
        <v>1</v>
      </c>
      <c r="C1688" s="527"/>
      <c r="D1688" s="527">
        <v>35000</v>
      </c>
      <c r="E1688" s="527"/>
      <c r="F1688" s="527"/>
      <c r="G1688" s="527"/>
      <c r="H1688" s="519"/>
      <c r="I1688" s="519"/>
      <c r="J1688" s="117" t="s">
        <v>3359</v>
      </c>
    </row>
    <row r="1689" spans="1:10" x14ac:dyDescent="0.25">
      <c r="A1689" s="517" t="s">
        <v>964</v>
      </c>
      <c r="B1689" s="519">
        <v>6</v>
      </c>
      <c r="C1689" s="527"/>
      <c r="D1689" s="527">
        <v>294000</v>
      </c>
      <c r="E1689" s="527"/>
      <c r="F1689" s="527"/>
      <c r="G1689" s="527"/>
      <c r="H1689" s="519"/>
      <c r="I1689" s="519"/>
      <c r="J1689" s="117" t="s">
        <v>3359</v>
      </c>
    </row>
    <row r="1690" spans="1:10" x14ac:dyDescent="0.25">
      <c r="A1690" s="517" t="s">
        <v>93</v>
      </c>
      <c r="B1690" s="519">
        <v>1</v>
      </c>
      <c r="C1690" s="527">
        <v>16000</v>
      </c>
      <c r="D1690" s="527"/>
      <c r="E1690" s="527">
        <v>1</v>
      </c>
      <c r="F1690" s="527">
        <v>4000</v>
      </c>
      <c r="G1690" s="527">
        <v>70</v>
      </c>
      <c r="H1690" s="519"/>
      <c r="I1690" s="519" t="s">
        <v>3366</v>
      </c>
      <c r="J1690" s="117">
        <v>6614</v>
      </c>
    </row>
    <row r="1691" spans="1:10" x14ac:dyDescent="0.25">
      <c r="A1691" s="517" t="s">
        <v>748</v>
      </c>
      <c r="B1691" s="519">
        <v>1</v>
      </c>
      <c r="C1691" s="527">
        <v>17000</v>
      </c>
      <c r="D1691" s="527"/>
      <c r="E1691" s="527">
        <v>1</v>
      </c>
      <c r="F1691" s="527">
        <v>4000</v>
      </c>
      <c r="G1691" s="527">
        <v>70</v>
      </c>
      <c r="H1691" s="519"/>
      <c r="I1691" s="519"/>
      <c r="J1691" s="117"/>
    </row>
    <row r="1692" spans="1:10" x14ac:dyDescent="0.25">
      <c r="A1692" s="517" t="s">
        <v>266</v>
      </c>
      <c r="B1692" s="519">
        <v>1</v>
      </c>
      <c r="C1692" s="527">
        <v>15000</v>
      </c>
      <c r="D1692" s="527"/>
      <c r="E1692" s="527"/>
      <c r="F1692" s="527"/>
      <c r="G1692" s="527"/>
      <c r="H1692" s="519"/>
      <c r="I1692" s="519" t="s">
        <v>3371</v>
      </c>
      <c r="J1692" s="117">
        <v>30000</v>
      </c>
    </row>
    <row r="1693" spans="1:10" x14ac:dyDescent="0.25">
      <c r="A1693" s="517" t="s">
        <v>3360</v>
      </c>
      <c r="B1693" s="519">
        <v>1</v>
      </c>
      <c r="C1693" s="527">
        <v>19000</v>
      </c>
      <c r="D1693" s="527"/>
      <c r="E1693" s="527"/>
      <c r="F1693" s="527"/>
      <c r="G1693" s="527"/>
      <c r="H1693" s="519"/>
      <c r="I1693" s="519"/>
      <c r="J1693" s="117"/>
    </row>
    <row r="1694" spans="1:10" x14ac:dyDescent="0.25">
      <c r="A1694" s="517" t="s">
        <v>392</v>
      </c>
      <c r="B1694" s="519">
        <v>2</v>
      </c>
      <c r="C1694" s="527"/>
      <c r="D1694" s="527"/>
      <c r="E1694" s="527"/>
      <c r="F1694" s="527"/>
      <c r="G1694" s="527"/>
      <c r="H1694" s="519"/>
      <c r="I1694" s="519"/>
      <c r="J1694" s="117" t="s">
        <v>3368</v>
      </c>
    </row>
    <row r="1695" spans="1:10" x14ac:dyDescent="0.25">
      <c r="A1695" s="517"/>
      <c r="B1695" s="519"/>
      <c r="C1695" s="527"/>
      <c r="D1695" s="527"/>
      <c r="E1695" s="527"/>
      <c r="F1695" s="527"/>
      <c r="G1695" s="527"/>
      <c r="H1695" s="519"/>
      <c r="I1695" s="519"/>
      <c r="J1695" s="117"/>
    </row>
    <row r="1696" spans="1:10" x14ac:dyDescent="0.25">
      <c r="A1696" s="645"/>
      <c r="B1696" s="213">
        <f>SUM(B1682:B1695)</f>
        <v>19</v>
      </c>
      <c r="C1696" s="213">
        <f>SUM(C1682:C1695)</f>
        <v>160000</v>
      </c>
      <c r="D1696" s="213">
        <f>SUM(D1682:D1695)</f>
        <v>379000</v>
      </c>
      <c r="E1696" s="213">
        <f>SUM(E1682:E1695)</f>
        <v>5</v>
      </c>
      <c r="F1696" s="213">
        <f>SUM(F1682:F1695)</f>
        <v>27000</v>
      </c>
      <c r="G1696" s="213"/>
      <c r="H1696" s="213">
        <f>SUM(H1682:H1695)</f>
        <v>12</v>
      </c>
      <c r="I1696" s="213"/>
      <c r="J1696" s="410">
        <f>J1682+J1683+J1684+J1685+J1686+J1690+J1692</f>
        <v>93914</v>
      </c>
    </row>
    <row r="1697" spans="1:10" x14ac:dyDescent="0.25">
      <c r="B1697" s="493"/>
      <c r="C1697" s="493"/>
    </row>
    <row r="1698" spans="1:10" x14ac:dyDescent="0.25">
      <c r="G1698" s="664" t="s">
        <v>3331</v>
      </c>
      <c r="H1698" s="664" t="s">
        <v>3373</v>
      </c>
      <c r="I1698" s="613"/>
    </row>
    <row r="1701" spans="1:10" x14ac:dyDescent="0.25">
      <c r="A1701" s="2204" t="s">
        <v>3361</v>
      </c>
      <c r="B1701" s="2204"/>
      <c r="C1701" s="2204"/>
      <c r="D1701" s="2204"/>
      <c r="E1701" s="2204"/>
      <c r="F1701" s="2204"/>
      <c r="G1701" s="2204"/>
      <c r="H1701" s="2204"/>
      <c r="I1701" s="2204"/>
      <c r="J1701" s="2204"/>
    </row>
    <row r="1702" spans="1:10" x14ac:dyDescent="0.25">
      <c r="A1702" s="198" t="s">
        <v>14</v>
      </c>
      <c r="B1702" s="198" t="s">
        <v>5</v>
      </c>
      <c r="C1702" s="198" t="s">
        <v>10</v>
      </c>
      <c r="D1702" s="198" t="s">
        <v>11</v>
      </c>
      <c r="E1702" s="198" t="s">
        <v>753</v>
      </c>
      <c r="F1702" s="198" t="s">
        <v>27</v>
      </c>
      <c r="G1702" s="198" t="s">
        <v>2013</v>
      </c>
      <c r="H1702" s="198" t="s">
        <v>2776</v>
      </c>
      <c r="I1702" s="198" t="s">
        <v>2777</v>
      </c>
      <c r="J1702" s="631" t="s">
        <v>32</v>
      </c>
    </row>
    <row r="1703" spans="1:10" x14ac:dyDescent="0.25">
      <c r="A1703" s="517" t="s">
        <v>654</v>
      </c>
      <c r="B1703" s="519">
        <v>1</v>
      </c>
      <c r="C1703" s="527">
        <v>35000</v>
      </c>
      <c r="D1703" s="527"/>
      <c r="E1703" s="527">
        <v>1</v>
      </c>
      <c r="F1703" s="527">
        <v>4000</v>
      </c>
      <c r="G1703" s="527">
        <v>70</v>
      </c>
      <c r="H1703" s="519">
        <v>1</v>
      </c>
      <c r="I1703" s="519">
        <v>74</v>
      </c>
      <c r="J1703" s="117">
        <v>4000</v>
      </c>
    </row>
    <row r="1704" spans="1:10" x14ac:dyDescent="0.25">
      <c r="A1704" s="517" t="s">
        <v>1855</v>
      </c>
      <c r="B1704" s="519">
        <v>1</v>
      </c>
      <c r="C1704" s="527"/>
      <c r="D1704" s="527">
        <v>14000</v>
      </c>
      <c r="E1704" s="527"/>
      <c r="F1704" s="527"/>
      <c r="G1704" s="527"/>
      <c r="H1704" s="519"/>
      <c r="I1704" s="519"/>
      <c r="J1704" s="117" t="s">
        <v>1388</v>
      </c>
    </row>
    <row r="1705" spans="1:10" x14ac:dyDescent="0.25">
      <c r="A1705" s="517" t="s">
        <v>2193</v>
      </c>
      <c r="B1705" s="519">
        <v>1</v>
      </c>
      <c r="C1705" s="527">
        <v>24000</v>
      </c>
      <c r="D1705" s="527"/>
      <c r="E1705" s="527">
        <v>1</v>
      </c>
      <c r="F1705" s="527">
        <v>3000</v>
      </c>
      <c r="G1705" s="527">
        <v>60</v>
      </c>
      <c r="H1705" s="519"/>
      <c r="I1705" s="519" t="s">
        <v>109</v>
      </c>
      <c r="J1705" s="117">
        <v>2100</v>
      </c>
    </row>
    <row r="1706" spans="1:10" x14ac:dyDescent="0.25">
      <c r="A1706" s="517" t="s">
        <v>350</v>
      </c>
      <c r="B1706" s="519">
        <v>1</v>
      </c>
      <c r="C1706" s="527">
        <v>15000</v>
      </c>
      <c r="D1706" s="527"/>
      <c r="E1706" s="527"/>
      <c r="F1706" s="527"/>
      <c r="G1706" s="527"/>
      <c r="H1706" s="519"/>
      <c r="I1706" s="519"/>
      <c r="J1706" s="117"/>
    </row>
    <row r="1707" spans="1:10" x14ac:dyDescent="0.25">
      <c r="A1707" s="517" t="s">
        <v>3362</v>
      </c>
      <c r="B1707" s="519">
        <v>1</v>
      </c>
      <c r="C1707" s="527">
        <v>15000</v>
      </c>
      <c r="D1707" s="527"/>
      <c r="E1707" s="527">
        <v>1</v>
      </c>
      <c r="F1707" s="527">
        <v>3000</v>
      </c>
      <c r="G1707" s="527">
        <v>60</v>
      </c>
      <c r="H1707" s="519"/>
      <c r="I1707" s="519" t="s">
        <v>3372</v>
      </c>
      <c r="J1707" s="117">
        <v>70000</v>
      </c>
    </row>
    <row r="1708" spans="1:10" x14ac:dyDescent="0.25">
      <c r="A1708" s="517" t="s">
        <v>93</v>
      </c>
      <c r="B1708" s="519">
        <v>1</v>
      </c>
      <c r="C1708" s="527">
        <v>16000</v>
      </c>
      <c r="D1708" s="527"/>
      <c r="E1708" s="527">
        <v>1</v>
      </c>
      <c r="F1708" s="527">
        <v>4000</v>
      </c>
      <c r="G1708" s="527">
        <v>70</v>
      </c>
      <c r="H1708" s="519"/>
      <c r="I1708" s="519"/>
      <c r="J1708" s="117"/>
    </row>
    <row r="1709" spans="1:10" x14ac:dyDescent="0.25">
      <c r="A1709" s="517" t="s">
        <v>3363</v>
      </c>
      <c r="B1709" s="519">
        <v>1</v>
      </c>
      <c r="C1709" s="527">
        <v>16000</v>
      </c>
      <c r="D1709" s="527"/>
      <c r="E1709" s="527">
        <v>1</v>
      </c>
      <c r="F1709" s="527">
        <v>4000</v>
      </c>
      <c r="G1709" s="527">
        <v>70</v>
      </c>
      <c r="H1709" s="519"/>
      <c r="I1709" s="519"/>
      <c r="J1709" s="117"/>
    </row>
    <row r="1710" spans="1:10" x14ac:dyDescent="0.25">
      <c r="A1710" s="517" t="s">
        <v>3364</v>
      </c>
      <c r="B1710" s="519">
        <v>1</v>
      </c>
      <c r="C1710" s="527">
        <v>35000</v>
      </c>
      <c r="D1710" s="527"/>
      <c r="E1710" s="527">
        <v>1</v>
      </c>
      <c r="F1710" s="527">
        <v>4000</v>
      </c>
      <c r="G1710" s="527">
        <v>70</v>
      </c>
      <c r="H1710" s="519"/>
      <c r="I1710" s="519"/>
      <c r="J1710" s="117" t="s">
        <v>1389</v>
      </c>
    </row>
    <row r="1711" spans="1:10" x14ac:dyDescent="0.25">
      <c r="A1711" s="517" t="s">
        <v>907</v>
      </c>
      <c r="B1711" s="519">
        <v>1</v>
      </c>
      <c r="C1711" s="527">
        <v>20000</v>
      </c>
      <c r="D1711" s="527"/>
      <c r="E1711" s="527">
        <v>1</v>
      </c>
      <c r="F1711" s="527">
        <v>2000</v>
      </c>
      <c r="G1711" s="527">
        <v>50</v>
      </c>
      <c r="H1711" s="519"/>
      <c r="I1711" s="519"/>
      <c r="J1711" s="117"/>
    </row>
    <row r="1712" spans="1:10" x14ac:dyDescent="0.25">
      <c r="A1712" s="517" t="s">
        <v>3365</v>
      </c>
      <c r="B1712" s="519">
        <v>1</v>
      </c>
      <c r="C1712" s="527">
        <v>6700</v>
      </c>
      <c r="D1712" s="527"/>
      <c r="E1712" s="527"/>
      <c r="F1712" s="527"/>
      <c r="G1712" s="527"/>
      <c r="H1712" s="519"/>
      <c r="I1712" s="519"/>
      <c r="J1712" s="117"/>
    </row>
    <row r="1713" spans="1:20" x14ac:dyDescent="0.25">
      <c r="A1713" s="517" t="s">
        <v>350</v>
      </c>
      <c r="B1713" s="519">
        <v>1</v>
      </c>
      <c r="C1713" s="527"/>
      <c r="D1713" s="527">
        <v>15000</v>
      </c>
      <c r="E1713" s="527"/>
      <c r="F1713" s="527"/>
      <c r="G1713" s="527"/>
      <c r="H1713" s="519"/>
      <c r="I1713" s="519"/>
      <c r="J1713" s="117" t="s">
        <v>1822</v>
      </c>
    </row>
    <row r="1714" spans="1:20" x14ac:dyDescent="0.25">
      <c r="A1714" s="517" t="s">
        <v>3374</v>
      </c>
      <c r="B1714" s="519">
        <v>1</v>
      </c>
      <c r="C1714" s="527"/>
      <c r="D1714" s="527">
        <v>23500</v>
      </c>
      <c r="E1714" s="527">
        <v>1</v>
      </c>
      <c r="F1714" s="527">
        <v>3000</v>
      </c>
      <c r="G1714" s="527">
        <v>60</v>
      </c>
      <c r="H1714" s="519"/>
      <c r="I1714" s="519"/>
      <c r="J1714" s="117" t="s">
        <v>767</v>
      </c>
    </row>
    <row r="1715" spans="1:20" x14ac:dyDescent="0.25">
      <c r="A1715" s="517" t="s">
        <v>654</v>
      </c>
      <c r="B1715" s="519">
        <v>1</v>
      </c>
      <c r="C1715" s="527"/>
      <c r="D1715" s="527">
        <v>36000</v>
      </c>
      <c r="E1715" s="527">
        <v>1</v>
      </c>
      <c r="F1715" s="527">
        <v>4000</v>
      </c>
      <c r="G1715" s="527">
        <v>70</v>
      </c>
      <c r="H1715" s="519"/>
      <c r="I1715" s="519"/>
      <c r="J1715" s="117" t="s">
        <v>767</v>
      </c>
    </row>
    <row r="1716" spans="1:20" x14ac:dyDescent="0.25">
      <c r="A1716" s="517" t="s">
        <v>3375</v>
      </c>
      <c r="B1716" s="519">
        <v>1</v>
      </c>
      <c r="C1716" s="527"/>
      <c r="D1716" s="527">
        <v>20000</v>
      </c>
      <c r="E1716" s="527"/>
      <c r="F1716" s="527"/>
      <c r="G1716" s="527"/>
      <c r="H1716" s="519"/>
      <c r="I1716" s="519"/>
      <c r="J1716" s="117" t="s">
        <v>767</v>
      </c>
    </row>
    <row r="1717" spans="1:20" x14ac:dyDescent="0.25">
      <c r="A1717" s="517" t="s">
        <v>1995</v>
      </c>
      <c r="B1717" s="519">
        <v>1</v>
      </c>
      <c r="C1717" s="527"/>
      <c r="D1717" s="527">
        <v>17000</v>
      </c>
      <c r="E1717" s="527"/>
      <c r="F1717" s="527"/>
      <c r="G1717" s="527"/>
      <c r="H1717" s="519"/>
      <c r="I1717" s="519"/>
      <c r="J1717" s="117" t="s">
        <v>767</v>
      </c>
    </row>
    <row r="1718" spans="1:20" x14ac:dyDescent="0.25">
      <c r="A1718" s="517" t="s">
        <v>3207</v>
      </c>
      <c r="B1718" s="519">
        <v>1</v>
      </c>
      <c r="C1718" s="527"/>
      <c r="D1718" s="527">
        <v>16000</v>
      </c>
      <c r="E1718" s="527"/>
      <c r="F1718" s="527"/>
      <c r="G1718" s="527"/>
      <c r="H1718" s="519"/>
      <c r="I1718" s="519"/>
      <c r="J1718" s="117" t="s">
        <v>1822</v>
      </c>
    </row>
    <row r="1719" spans="1:20" x14ac:dyDescent="0.25">
      <c r="A1719" s="517"/>
      <c r="B1719" s="519"/>
      <c r="C1719" s="527"/>
      <c r="D1719" s="527"/>
      <c r="E1719" s="527"/>
      <c r="F1719" s="527"/>
      <c r="G1719" s="527"/>
      <c r="H1719" s="519"/>
      <c r="I1719" s="519"/>
      <c r="J1719" s="117"/>
    </row>
    <row r="1720" spans="1:20" x14ac:dyDescent="0.25">
      <c r="A1720" s="645"/>
      <c r="B1720" s="213">
        <f>SUM(B1703:B1718)</f>
        <v>16</v>
      </c>
      <c r="C1720" s="213">
        <f>SUM(C1703:C1719)</f>
        <v>182700</v>
      </c>
      <c r="D1720" s="213">
        <f>SUM(D1703:D1719)</f>
        <v>141500</v>
      </c>
      <c r="E1720" s="213">
        <f>SUM(E1703:E1712)</f>
        <v>7</v>
      </c>
      <c r="F1720" s="213">
        <f>SUM(F1703:F1712)</f>
        <v>24000</v>
      </c>
      <c r="G1720" s="213"/>
      <c r="H1720" s="213">
        <f>SUM(H1703:H1712)</f>
        <v>1</v>
      </c>
      <c r="I1720" s="213"/>
      <c r="J1720" s="410">
        <f>SUM(J1703:J1712)</f>
        <v>76100</v>
      </c>
    </row>
    <row r="1721" spans="1:20" x14ac:dyDescent="0.25">
      <c r="B1721" s="493"/>
      <c r="C1721" s="493"/>
    </row>
    <row r="1722" spans="1:20" x14ac:dyDescent="0.25">
      <c r="G1722" s="665" t="s">
        <v>3331</v>
      </c>
      <c r="H1722" s="665" t="s">
        <v>3373</v>
      </c>
      <c r="I1722" s="613"/>
    </row>
    <row r="1723" spans="1:20" ht="16.5" customHeight="1" x14ac:dyDescent="0.25"/>
    <row r="1725" spans="1:20" x14ac:dyDescent="0.25">
      <c r="T1725" s="352"/>
    </row>
    <row r="1726" spans="1:20" x14ac:dyDescent="0.25">
      <c r="A1726" s="2204" t="s">
        <v>3370</v>
      </c>
      <c r="B1726" s="2204"/>
      <c r="C1726" s="2204"/>
      <c r="D1726" s="2204"/>
      <c r="E1726" s="2204"/>
      <c r="F1726" s="2204"/>
      <c r="G1726" s="2204"/>
      <c r="H1726" s="2204"/>
      <c r="I1726" s="2204"/>
      <c r="J1726" s="2204"/>
      <c r="T1726" s="352"/>
    </row>
    <row r="1727" spans="1:20" x14ac:dyDescent="0.25">
      <c r="A1727" s="198" t="s">
        <v>14</v>
      </c>
      <c r="B1727" s="198" t="s">
        <v>5</v>
      </c>
      <c r="C1727" s="198" t="s">
        <v>10</v>
      </c>
      <c r="D1727" s="198" t="s">
        <v>11</v>
      </c>
      <c r="E1727" s="198" t="s">
        <v>753</v>
      </c>
      <c r="F1727" s="198" t="s">
        <v>27</v>
      </c>
      <c r="G1727" s="198" t="s">
        <v>2013</v>
      </c>
      <c r="H1727" s="198" t="s">
        <v>2776</v>
      </c>
      <c r="I1727" s="198" t="s">
        <v>2777</v>
      </c>
      <c r="J1727" s="631" t="s">
        <v>32</v>
      </c>
      <c r="T1727" s="352"/>
    </row>
    <row r="1728" spans="1:20" x14ac:dyDescent="0.25">
      <c r="A1728" s="517" t="s">
        <v>1660</v>
      </c>
      <c r="B1728" s="519">
        <v>1</v>
      </c>
      <c r="C1728" s="527">
        <v>13000</v>
      </c>
      <c r="D1728" s="527"/>
      <c r="E1728" s="527">
        <v>1</v>
      </c>
      <c r="F1728" s="527">
        <v>3000</v>
      </c>
      <c r="G1728" s="527">
        <v>60</v>
      </c>
      <c r="H1728" s="519"/>
      <c r="I1728" s="519"/>
      <c r="J1728" s="117" t="s">
        <v>1389</v>
      </c>
      <c r="T1728" s="352"/>
    </row>
    <row r="1729" spans="1:20" x14ac:dyDescent="0.25">
      <c r="A1729" s="517" t="s">
        <v>1098</v>
      </c>
      <c r="B1729" s="519">
        <v>1</v>
      </c>
      <c r="C1729" s="527"/>
      <c r="D1729" s="527">
        <v>15000</v>
      </c>
      <c r="E1729" s="527">
        <v>1</v>
      </c>
      <c r="F1729" s="527">
        <v>4000</v>
      </c>
      <c r="G1729" s="527">
        <v>70</v>
      </c>
      <c r="H1729" s="519"/>
      <c r="I1729" s="519"/>
      <c r="J1729" s="117" t="s">
        <v>1157</v>
      </c>
      <c r="T1729" s="352"/>
    </row>
    <row r="1730" spans="1:20" x14ac:dyDescent="0.25">
      <c r="A1730" s="517" t="s">
        <v>1404</v>
      </c>
      <c r="B1730" s="519">
        <v>1</v>
      </c>
      <c r="C1730" s="527">
        <v>21000</v>
      </c>
      <c r="D1730" s="527"/>
      <c r="E1730" s="527">
        <v>1</v>
      </c>
      <c r="F1730" s="527">
        <v>4000</v>
      </c>
      <c r="G1730" s="527">
        <v>70</v>
      </c>
      <c r="H1730" s="519"/>
      <c r="I1730" s="519" t="s">
        <v>633</v>
      </c>
      <c r="J1730" s="117">
        <v>1400</v>
      </c>
      <c r="T1730" s="352"/>
    </row>
    <row r="1731" spans="1:20" x14ac:dyDescent="0.25">
      <c r="A1731" s="517" t="s">
        <v>1674</v>
      </c>
      <c r="B1731" s="519">
        <v>1</v>
      </c>
      <c r="C1731" s="527">
        <v>27000</v>
      </c>
      <c r="D1731" s="527"/>
      <c r="E1731" s="527"/>
      <c r="F1731" s="527"/>
      <c r="G1731" s="527"/>
      <c r="H1731" s="519">
        <v>1</v>
      </c>
      <c r="I1731" s="519">
        <v>70</v>
      </c>
      <c r="J1731" s="117">
        <v>4000</v>
      </c>
      <c r="T1731" s="352"/>
    </row>
    <row r="1732" spans="1:20" x14ac:dyDescent="0.25">
      <c r="A1732" s="517" t="s">
        <v>1559</v>
      </c>
      <c r="B1732" s="519">
        <v>1</v>
      </c>
      <c r="C1732" s="527">
        <v>16000</v>
      </c>
      <c r="D1732" s="527"/>
      <c r="E1732" s="527">
        <v>1</v>
      </c>
      <c r="F1732" s="527">
        <v>5000</v>
      </c>
      <c r="G1732" s="527">
        <v>100</v>
      </c>
      <c r="H1732" s="519">
        <v>1</v>
      </c>
      <c r="I1732" s="519">
        <v>60</v>
      </c>
      <c r="J1732" s="117">
        <v>3000</v>
      </c>
      <c r="T1732" s="352"/>
    </row>
    <row r="1733" spans="1:20" x14ac:dyDescent="0.25">
      <c r="A1733" s="517" t="s">
        <v>1305</v>
      </c>
      <c r="B1733" s="519">
        <v>1</v>
      </c>
      <c r="C1733" s="527">
        <v>21000</v>
      </c>
      <c r="D1733" s="527"/>
      <c r="E1733" s="527">
        <v>1</v>
      </c>
      <c r="F1733" s="527">
        <v>4000</v>
      </c>
      <c r="G1733" s="527">
        <v>70</v>
      </c>
      <c r="H1733" s="519"/>
      <c r="I1733" s="519"/>
      <c r="J1733" s="117"/>
      <c r="T1733" s="352"/>
    </row>
    <row r="1734" spans="1:20" x14ac:dyDescent="0.25">
      <c r="A1734" s="517" t="s">
        <v>1200</v>
      </c>
      <c r="B1734" s="519">
        <v>1</v>
      </c>
      <c r="C1734" s="527">
        <v>10000</v>
      </c>
      <c r="D1734" s="527"/>
      <c r="E1734" s="527">
        <v>1</v>
      </c>
      <c r="F1734" s="527">
        <v>5000</v>
      </c>
      <c r="G1734" s="527">
        <v>100</v>
      </c>
      <c r="H1734" s="519"/>
      <c r="I1734" s="519"/>
      <c r="J1734" s="117"/>
      <c r="T1734" s="352"/>
    </row>
    <row r="1735" spans="1:20" x14ac:dyDescent="0.25">
      <c r="A1735" s="517" t="s">
        <v>1434</v>
      </c>
      <c r="B1735" s="519">
        <v>1</v>
      </c>
      <c r="C1735" s="527"/>
      <c r="D1735" s="527">
        <v>17000</v>
      </c>
      <c r="E1735" s="527">
        <v>1</v>
      </c>
      <c r="F1735" s="527">
        <v>3000</v>
      </c>
      <c r="G1735" s="527">
        <v>60</v>
      </c>
      <c r="H1735" s="519"/>
      <c r="I1735" s="519"/>
      <c r="J1735" s="117" t="s">
        <v>767</v>
      </c>
      <c r="T1735" s="352"/>
    </row>
    <row r="1736" spans="1:20" x14ac:dyDescent="0.25">
      <c r="A1736" s="517" t="s">
        <v>3367</v>
      </c>
      <c r="B1736" s="519">
        <v>1</v>
      </c>
      <c r="C1736" s="527">
        <v>51000</v>
      </c>
      <c r="D1736" s="527"/>
      <c r="E1736" s="527"/>
      <c r="F1736" s="527"/>
      <c r="G1736" s="527"/>
      <c r="H1736" s="519"/>
      <c r="I1736" s="519" t="s">
        <v>633</v>
      </c>
      <c r="J1736" s="117" t="s">
        <v>3376</v>
      </c>
    </row>
    <row r="1737" spans="1:20" x14ac:dyDescent="0.25">
      <c r="A1737" s="517" t="s">
        <v>681</v>
      </c>
      <c r="B1737" s="519">
        <v>1</v>
      </c>
      <c r="C1737" s="527">
        <v>19000</v>
      </c>
      <c r="D1737" s="527"/>
      <c r="E1737" s="527"/>
      <c r="F1737" s="527"/>
      <c r="G1737" s="527"/>
      <c r="H1737" s="519">
        <v>1</v>
      </c>
      <c r="I1737" s="519">
        <v>70</v>
      </c>
      <c r="J1737" s="117" t="s">
        <v>3377</v>
      </c>
    </row>
    <row r="1738" spans="1:20" x14ac:dyDescent="0.25">
      <c r="A1738" s="517" t="s">
        <v>1843</v>
      </c>
      <c r="B1738" s="519">
        <v>1</v>
      </c>
      <c r="C1738" s="527">
        <v>16000</v>
      </c>
      <c r="D1738" s="527"/>
      <c r="E1738" s="527">
        <v>1</v>
      </c>
      <c r="F1738" s="527">
        <v>4000</v>
      </c>
      <c r="G1738" s="527">
        <v>70</v>
      </c>
      <c r="H1738" s="519"/>
      <c r="I1738" s="519"/>
      <c r="J1738" s="117"/>
    </row>
    <row r="1739" spans="1:20" x14ac:dyDescent="0.25">
      <c r="A1739" s="517" t="s">
        <v>392</v>
      </c>
      <c r="B1739" s="519">
        <v>2</v>
      </c>
      <c r="C1739" s="527"/>
      <c r="D1739" s="527"/>
      <c r="E1739" s="527"/>
      <c r="F1739" s="527"/>
      <c r="G1739" s="527"/>
      <c r="H1739" s="519"/>
      <c r="I1739" s="519"/>
      <c r="J1739" s="117" t="s">
        <v>3368</v>
      </c>
    </row>
    <row r="1740" spans="1:20" x14ac:dyDescent="0.25">
      <c r="A1740" s="517" t="s">
        <v>3369</v>
      </c>
      <c r="B1740" s="519">
        <v>1</v>
      </c>
      <c r="C1740" s="527">
        <v>16000</v>
      </c>
      <c r="D1740" s="527"/>
      <c r="E1740" s="527">
        <v>1</v>
      </c>
      <c r="F1740" s="527">
        <v>4000</v>
      </c>
      <c r="G1740" s="527">
        <v>70</v>
      </c>
      <c r="H1740" s="519"/>
      <c r="I1740" s="519"/>
      <c r="J1740" s="117"/>
    </row>
    <row r="1741" spans="1:20" x14ac:dyDescent="0.25">
      <c r="A1741" s="517" t="s">
        <v>114</v>
      </c>
      <c r="B1741" s="519">
        <v>1</v>
      </c>
      <c r="C1741" s="527">
        <v>21000</v>
      </c>
      <c r="D1741" s="527"/>
      <c r="E1741" s="527">
        <v>1</v>
      </c>
      <c r="F1741" s="527">
        <v>2000</v>
      </c>
      <c r="G1741" s="527">
        <v>50</v>
      </c>
      <c r="H1741" s="519"/>
      <c r="I1741" s="519" t="s">
        <v>109</v>
      </c>
      <c r="J1741" s="117" t="s">
        <v>3378</v>
      </c>
    </row>
    <row r="1742" spans="1:20" x14ac:dyDescent="0.25">
      <c r="A1742" s="517" t="s">
        <v>2799</v>
      </c>
      <c r="B1742" s="519">
        <v>1</v>
      </c>
      <c r="C1742" s="527">
        <v>22000</v>
      </c>
      <c r="D1742" s="527"/>
      <c r="E1742" s="527"/>
      <c r="F1742" s="527"/>
      <c r="G1742" s="527"/>
      <c r="H1742" s="519">
        <v>1</v>
      </c>
      <c r="I1742" s="519">
        <v>55</v>
      </c>
      <c r="J1742" s="117" t="s">
        <v>3379</v>
      </c>
    </row>
    <row r="1743" spans="1:20" x14ac:dyDescent="0.25">
      <c r="A1743" s="517" t="s">
        <v>3062</v>
      </c>
      <c r="B1743" s="519">
        <v>1</v>
      </c>
      <c r="C1743" s="527">
        <v>12000</v>
      </c>
      <c r="D1743" s="527"/>
      <c r="E1743" s="527">
        <v>1</v>
      </c>
      <c r="F1743" s="527">
        <v>3000</v>
      </c>
      <c r="G1743" s="527">
        <v>60</v>
      </c>
      <c r="H1743" s="519"/>
      <c r="I1743" s="519"/>
      <c r="J1743" s="117"/>
    </row>
    <row r="1744" spans="1:20" x14ac:dyDescent="0.25">
      <c r="A1744" s="645"/>
      <c r="B1744" s="213">
        <f>SUM(B1728:B1743)</f>
        <v>17</v>
      </c>
      <c r="C1744" s="213">
        <f>SUM(C1728:C1743)</f>
        <v>265000</v>
      </c>
      <c r="D1744" s="213">
        <f>SUM(D1728:D1743)</f>
        <v>32000</v>
      </c>
      <c r="E1744" s="213">
        <f>SUM(E1728:E1743)</f>
        <v>11</v>
      </c>
      <c r="F1744" s="213">
        <f>SUM(F1728:F1743)</f>
        <v>41000</v>
      </c>
      <c r="G1744" s="213"/>
      <c r="H1744" s="213">
        <f>SUM(H1728:H1743)</f>
        <v>4</v>
      </c>
      <c r="I1744" s="213"/>
      <c r="J1744" s="410">
        <v>19800</v>
      </c>
      <c r="T1744" s="352"/>
    </row>
    <row r="1745" spans="1:21" x14ac:dyDescent="0.25">
      <c r="B1745" s="493"/>
      <c r="C1745" s="493"/>
      <c r="T1745" s="352"/>
    </row>
    <row r="1746" spans="1:21" x14ac:dyDescent="0.25">
      <c r="G1746" s="666" t="s">
        <v>3331</v>
      </c>
      <c r="H1746" s="666" t="s">
        <v>3373</v>
      </c>
      <c r="I1746" s="613"/>
      <c r="T1746" s="352"/>
    </row>
    <row r="1747" spans="1:21" x14ac:dyDescent="0.25">
      <c r="T1747" s="352"/>
    </row>
    <row r="1748" spans="1:21" x14ac:dyDescent="0.25">
      <c r="U1748" s="352"/>
    </row>
    <row r="1749" spans="1:21" x14ac:dyDescent="0.25">
      <c r="A1749" s="2204" t="s">
        <v>3380</v>
      </c>
      <c r="B1749" s="2204"/>
      <c r="C1749" s="2204"/>
      <c r="D1749" s="2204"/>
      <c r="E1749" s="2204"/>
      <c r="F1749" s="2204"/>
      <c r="G1749" s="2204"/>
      <c r="H1749" s="2204"/>
      <c r="I1749" s="2204"/>
      <c r="J1749" s="2204"/>
      <c r="U1749" s="352"/>
    </row>
    <row r="1750" spans="1:21" x14ac:dyDescent="0.25">
      <c r="A1750" s="198" t="s">
        <v>14</v>
      </c>
      <c r="B1750" s="198" t="s">
        <v>5</v>
      </c>
      <c r="C1750" s="198" t="s">
        <v>10</v>
      </c>
      <c r="D1750" s="198" t="s">
        <v>11</v>
      </c>
      <c r="E1750" s="198" t="s">
        <v>753</v>
      </c>
      <c r="F1750" s="198" t="s">
        <v>27</v>
      </c>
      <c r="G1750" s="198" t="s">
        <v>2013</v>
      </c>
      <c r="H1750" s="198" t="s">
        <v>2776</v>
      </c>
      <c r="I1750" s="198" t="s">
        <v>2777</v>
      </c>
      <c r="J1750" s="631" t="s">
        <v>32</v>
      </c>
      <c r="U1750" s="352"/>
    </row>
    <row r="1751" spans="1:21" x14ac:dyDescent="0.25">
      <c r="A1751" s="517" t="s">
        <v>1608</v>
      </c>
      <c r="B1751" s="519">
        <v>1</v>
      </c>
      <c r="C1751" s="527">
        <v>22000</v>
      </c>
      <c r="D1751" s="527"/>
      <c r="E1751" s="527">
        <v>1</v>
      </c>
      <c r="F1751" s="527">
        <v>4000</v>
      </c>
      <c r="G1751" s="527">
        <v>70</v>
      </c>
      <c r="H1751" s="519">
        <v>1</v>
      </c>
      <c r="I1751" s="519">
        <v>60</v>
      </c>
      <c r="J1751" s="117">
        <v>3000</v>
      </c>
      <c r="U1751" s="352"/>
    </row>
    <row r="1752" spans="1:21" x14ac:dyDescent="0.25">
      <c r="A1752" s="517" t="s">
        <v>1107</v>
      </c>
      <c r="B1752" s="519">
        <v>1</v>
      </c>
      <c r="C1752" s="527">
        <v>16000</v>
      </c>
      <c r="D1752" s="527"/>
      <c r="E1752" s="527">
        <v>1</v>
      </c>
      <c r="F1752" s="527">
        <v>4000</v>
      </c>
      <c r="G1752" s="527">
        <v>70</v>
      </c>
      <c r="H1752" s="519">
        <v>1</v>
      </c>
      <c r="I1752" s="519">
        <v>60</v>
      </c>
      <c r="J1752" s="117">
        <v>3000</v>
      </c>
      <c r="U1752" s="352"/>
    </row>
    <row r="1753" spans="1:21" x14ac:dyDescent="0.25">
      <c r="A1753" s="517" t="s">
        <v>1915</v>
      </c>
      <c r="B1753" s="519">
        <v>1</v>
      </c>
      <c r="C1753" s="527">
        <v>22500</v>
      </c>
      <c r="D1753" s="527"/>
      <c r="E1753" s="527"/>
      <c r="F1753" s="527"/>
      <c r="G1753" s="527"/>
      <c r="H1753" s="519">
        <v>1</v>
      </c>
      <c r="I1753" s="519">
        <v>100</v>
      </c>
      <c r="J1753" s="117">
        <v>5000</v>
      </c>
      <c r="U1753" s="352"/>
    </row>
    <row r="1754" spans="1:21" x14ac:dyDescent="0.25">
      <c r="A1754" s="517" t="s">
        <v>1200</v>
      </c>
      <c r="B1754" s="519">
        <v>1</v>
      </c>
      <c r="C1754" s="527">
        <v>15000</v>
      </c>
      <c r="D1754" s="527"/>
      <c r="E1754" s="527"/>
      <c r="F1754" s="527"/>
      <c r="G1754" s="527"/>
      <c r="H1754" s="519" t="s">
        <v>3384</v>
      </c>
      <c r="I1754" s="519"/>
      <c r="J1754" s="117">
        <v>2400</v>
      </c>
      <c r="U1754" s="352"/>
    </row>
    <row r="1755" spans="1:21" x14ac:dyDescent="0.25">
      <c r="A1755" s="517" t="s">
        <v>1294</v>
      </c>
      <c r="B1755" s="519">
        <v>1</v>
      </c>
      <c r="C1755" s="527">
        <v>27000</v>
      </c>
      <c r="D1755" s="527"/>
      <c r="E1755" s="527"/>
      <c r="F1755" s="527"/>
      <c r="G1755" s="527"/>
      <c r="H1755" s="519" t="s">
        <v>109</v>
      </c>
      <c r="I1755" s="519"/>
      <c r="J1755" s="117">
        <v>4900</v>
      </c>
      <c r="U1755" s="352"/>
    </row>
    <row r="1756" spans="1:21" x14ac:dyDescent="0.25">
      <c r="A1756" s="517" t="s">
        <v>1294</v>
      </c>
      <c r="B1756" s="519">
        <v>1</v>
      </c>
      <c r="C1756" s="527">
        <v>27000</v>
      </c>
      <c r="D1756" s="527"/>
      <c r="E1756" s="527"/>
      <c r="F1756" s="527"/>
      <c r="G1756" s="527"/>
      <c r="H1756" s="519" t="s">
        <v>3385</v>
      </c>
      <c r="I1756" s="519"/>
      <c r="J1756" s="117">
        <v>506</v>
      </c>
      <c r="U1756" s="352"/>
    </row>
    <row r="1757" spans="1:21" x14ac:dyDescent="0.25">
      <c r="A1757" s="517" t="s">
        <v>3266</v>
      </c>
      <c r="B1757" s="519">
        <v>1</v>
      </c>
      <c r="C1757" s="527">
        <v>51000</v>
      </c>
      <c r="D1757" s="527"/>
      <c r="E1757" s="527">
        <v>1</v>
      </c>
      <c r="F1757" s="527">
        <v>8000</v>
      </c>
      <c r="G1757" s="527"/>
      <c r="H1757" s="519"/>
      <c r="I1757" s="519"/>
      <c r="J1757" s="117" t="s">
        <v>3381</v>
      </c>
      <c r="U1757" s="352"/>
    </row>
    <row r="1758" spans="1:21" x14ac:dyDescent="0.25">
      <c r="A1758" s="517" t="s">
        <v>2154</v>
      </c>
      <c r="B1758" s="519">
        <v>1</v>
      </c>
      <c r="C1758" s="527">
        <v>38000</v>
      </c>
      <c r="D1758" s="527"/>
      <c r="E1758" s="527">
        <v>1</v>
      </c>
      <c r="F1758" s="527">
        <v>4000</v>
      </c>
      <c r="G1758" s="527">
        <v>70</v>
      </c>
      <c r="H1758" s="519" t="s">
        <v>3386</v>
      </c>
      <c r="I1758" s="519"/>
      <c r="J1758" s="117">
        <v>3000</v>
      </c>
      <c r="U1758" s="352"/>
    </row>
    <row r="1759" spans="1:21" x14ac:dyDescent="0.25">
      <c r="A1759" s="517" t="s">
        <v>1608</v>
      </c>
      <c r="B1759" s="519">
        <v>1</v>
      </c>
      <c r="C1759" s="527">
        <v>25000</v>
      </c>
      <c r="D1759" s="527"/>
      <c r="E1759" s="527">
        <v>1</v>
      </c>
      <c r="F1759" s="527">
        <v>4000</v>
      </c>
      <c r="G1759" s="527">
        <v>70</v>
      </c>
      <c r="H1759" s="519"/>
      <c r="I1759" s="519"/>
      <c r="J1759" s="117"/>
      <c r="U1759" s="352"/>
    </row>
    <row r="1760" spans="1:21" x14ac:dyDescent="0.25">
      <c r="A1760" s="517" t="s">
        <v>2700</v>
      </c>
      <c r="B1760" s="519">
        <v>1</v>
      </c>
      <c r="C1760" s="527">
        <v>17000</v>
      </c>
      <c r="D1760" s="527"/>
      <c r="E1760" s="527">
        <v>1</v>
      </c>
      <c r="F1760" s="527">
        <v>4000</v>
      </c>
      <c r="G1760" s="527">
        <v>70</v>
      </c>
      <c r="H1760" s="519"/>
      <c r="I1760" s="519"/>
      <c r="J1760" s="117" t="s">
        <v>1389</v>
      </c>
      <c r="U1760" s="352"/>
    </row>
    <row r="1761" spans="1:21" x14ac:dyDescent="0.25">
      <c r="A1761" s="517" t="s">
        <v>3382</v>
      </c>
      <c r="B1761" s="519">
        <v>1</v>
      </c>
      <c r="C1761" s="527">
        <v>17000</v>
      </c>
      <c r="D1761" s="527"/>
      <c r="E1761" s="527">
        <v>1</v>
      </c>
      <c r="F1761" s="527">
        <v>3000</v>
      </c>
      <c r="G1761" s="527">
        <v>60</v>
      </c>
      <c r="H1761" s="519"/>
      <c r="I1761" s="519"/>
      <c r="J1761" s="117"/>
      <c r="U1761" s="352"/>
    </row>
    <row r="1762" spans="1:21" x14ac:dyDescent="0.25">
      <c r="A1762" s="517" t="s">
        <v>1424</v>
      </c>
      <c r="B1762" s="519">
        <v>1</v>
      </c>
      <c r="C1762" s="527"/>
      <c r="D1762" s="527">
        <v>28000</v>
      </c>
      <c r="E1762" s="527">
        <v>1</v>
      </c>
      <c r="F1762" s="527">
        <v>4000</v>
      </c>
      <c r="G1762" s="527">
        <v>70</v>
      </c>
      <c r="H1762" s="519"/>
      <c r="I1762" s="519"/>
      <c r="J1762" s="117" t="s">
        <v>767</v>
      </c>
      <c r="U1762" s="352"/>
    </row>
    <row r="1763" spans="1:21" x14ac:dyDescent="0.25">
      <c r="A1763" s="517" t="s">
        <v>1608</v>
      </c>
      <c r="B1763" s="519">
        <v>1</v>
      </c>
      <c r="C1763" s="527"/>
      <c r="D1763" s="527">
        <v>26000</v>
      </c>
      <c r="E1763" s="527">
        <v>1</v>
      </c>
      <c r="F1763" s="527">
        <v>4000</v>
      </c>
      <c r="G1763" s="527">
        <v>70</v>
      </c>
      <c r="H1763" s="519"/>
      <c r="I1763" s="519"/>
      <c r="J1763" s="117" t="s">
        <v>767</v>
      </c>
      <c r="U1763" s="352"/>
    </row>
    <row r="1764" spans="1:21" x14ac:dyDescent="0.25">
      <c r="A1764" s="517" t="s">
        <v>1683</v>
      </c>
      <c r="B1764" s="519">
        <v>1</v>
      </c>
      <c r="C1764" s="527">
        <v>20000</v>
      </c>
      <c r="D1764" s="527"/>
      <c r="E1764" s="527">
        <v>1</v>
      </c>
      <c r="F1764" s="527">
        <v>5000</v>
      </c>
      <c r="G1764" s="527">
        <v>100</v>
      </c>
      <c r="H1764" s="519"/>
      <c r="I1764" s="519"/>
      <c r="J1764" s="117"/>
      <c r="U1764" s="352"/>
    </row>
    <row r="1765" spans="1:21" x14ac:dyDescent="0.25">
      <c r="A1765" s="517" t="s">
        <v>1203</v>
      </c>
      <c r="B1765" s="519">
        <v>1</v>
      </c>
      <c r="C1765" s="527"/>
      <c r="D1765" s="527">
        <v>21000</v>
      </c>
      <c r="E1765" s="527">
        <v>1</v>
      </c>
      <c r="F1765" s="527">
        <v>2000</v>
      </c>
      <c r="G1765" s="527">
        <v>50</v>
      </c>
      <c r="H1765" s="519"/>
      <c r="I1765" s="519"/>
      <c r="J1765" s="117"/>
      <c r="U1765" s="352"/>
    </row>
    <row r="1766" spans="1:21" x14ac:dyDescent="0.25">
      <c r="A1766" s="517" t="s">
        <v>1200</v>
      </c>
      <c r="B1766" s="519">
        <v>1</v>
      </c>
      <c r="C1766" s="527"/>
      <c r="D1766" s="527">
        <v>12000</v>
      </c>
      <c r="E1766" s="527">
        <v>1</v>
      </c>
      <c r="F1766" s="527">
        <v>3000</v>
      </c>
      <c r="G1766" s="527">
        <v>60</v>
      </c>
      <c r="H1766" s="519"/>
      <c r="I1766" s="519"/>
      <c r="J1766" s="117" t="s">
        <v>1157</v>
      </c>
      <c r="U1766" s="352"/>
    </row>
    <row r="1767" spans="1:21" x14ac:dyDescent="0.25">
      <c r="A1767" s="517" t="s">
        <v>2534</v>
      </c>
      <c r="B1767" s="519">
        <v>1</v>
      </c>
      <c r="C1767" s="527">
        <v>11000</v>
      </c>
      <c r="D1767" s="527"/>
      <c r="E1767" s="527">
        <v>1</v>
      </c>
      <c r="F1767" s="527">
        <v>2000</v>
      </c>
      <c r="G1767" s="527">
        <v>50</v>
      </c>
      <c r="H1767" s="519"/>
      <c r="I1767" s="519"/>
      <c r="J1767" s="117" t="s">
        <v>3383</v>
      </c>
      <c r="U1767" s="352"/>
    </row>
    <row r="1768" spans="1:21" x14ac:dyDescent="0.25">
      <c r="A1768" s="517" t="s">
        <v>2645</v>
      </c>
      <c r="B1768" s="519">
        <v>1</v>
      </c>
      <c r="C1768" s="527"/>
      <c r="D1768" s="527">
        <v>34000</v>
      </c>
      <c r="E1768" s="527">
        <v>1</v>
      </c>
      <c r="F1768" s="527">
        <v>4000</v>
      </c>
      <c r="G1768" s="527">
        <v>70</v>
      </c>
      <c r="H1768" s="519"/>
      <c r="I1768" s="519"/>
      <c r="J1768" s="117" t="s">
        <v>767</v>
      </c>
      <c r="U1768" s="352"/>
    </row>
    <row r="1769" spans="1:21" x14ac:dyDescent="0.25">
      <c r="A1769" s="517" t="s">
        <v>1443</v>
      </c>
      <c r="B1769" s="519">
        <v>1</v>
      </c>
      <c r="C1769" s="527">
        <v>49000</v>
      </c>
      <c r="D1769" s="527"/>
      <c r="E1769" s="527"/>
      <c r="F1769" s="527"/>
      <c r="G1769" s="527"/>
      <c r="H1769" s="519"/>
      <c r="I1769" s="519"/>
      <c r="J1769" s="117"/>
      <c r="U1769" s="352"/>
    </row>
    <row r="1770" spans="1:21" x14ac:dyDescent="0.25">
      <c r="A1770" s="517" t="s">
        <v>2157</v>
      </c>
      <c r="B1770" s="519">
        <v>1</v>
      </c>
      <c r="C1770" s="527">
        <v>33000</v>
      </c>
      <c r="D1770" s="527"/>
      <c r="E1770" s="527">
        <v>1</v>
      </c>
      <c r="F1770" s="527">
        <v>5000</v>
      </c>
      <c r="G1770" s="527">
        <v>100</v>
      </c>
      <c r="H1770" s="519"/>
      <c r="I1770" s="519"/>
      <c r="J1770" s="117"/>
      <c r="U1770" s="352"/>
    </row>
    <row r="1771" spans="1:21" x14ac:dyDescent="0.25">
      <c r="A1771" s="517" t="s">
        <v>2479</v>
      </c>
      <c r="B1771" s="519">
        <v>1</v>
      </c>
      <c r="C1771" s="527">
        <v>21000</v>
      </c>
      <c r="D1771" s="527"/>
      <c r="E1771" s="527">
        <v>1</v>
      </c>
      <c r="F1771" s="527">
        <v>3000</v>
      </c>
      <c r="G1771" s="527">
        <v>60</v>
      </c>
      <c r="H1771" s="519"/>
      <c r="I1771" s="519"/>
      <c r="J1771" s="117"/>
      <c r="U1771" s="352"/>
    </row>
    <row r="1772" spans="1:21" x14ac:dyDescent="0.25">
      <c r="A1772" s="517" t="s">
        <v>1107</v>
      </c>
      <c r="B1772" s="519">
        <v>1</v>
      </c>
      <c r="C1772" s="527"/>
      <c r="D1772" s="527"/>
      <c r="E1772" s="527"/>
      <c r="F1772" s="527"/>
      <c r="G1772" s="527"/>
      <c r="H1772" s="519"/>
      <c r="I1772" s="519"/>
      <c r="J1772" s="117" t="s">
        <v>3408</v>
      </c>
      <c r="U1772" s="352"/>
    </row>
    <row r="1773" spans="1:21" x14ac:dyDescent="0.25">
      <c r="A1773" s="645"/>
      <c r="B1773" s="213">
        <f>SUM(B1751:B1772)</f>
        <v>22</v>
      </c>
      <c r="C1773" s="213">
        <f>SUM(C1751:C1771)</f>
        <v>411500</v>
      </c>
      <c r="D1773" s="213">
        <f>SUM(D1751:D1771)</f>
        <v>121000</v>
      </c>
      <c r="E1773" s="213">
        <f>SUM(E1751:E1771)</f>
        <v>16</v>
      </c>
      <c r="F1773" s="213">
        <f>SUM(F1751:F1771)</f>
        <v>63000</v>
      </c>
      <c r="G1773" s="213"/>
      <c r="H1773" s="213">
        <f>SUM(H1751:H1771)</f>
        <v>3</v>
      </c>
      <c r="I1773" s="213"/>
      <c r="J1773" s="410">
        <v>21806</v>
      </c>
      <c r="U1773" s="352"/>
    </row>
    <row r="1774" spans="1:21" x14ac:dyDescent="0.25">
      <c r="B1774" s="493"/>
      <c r="C1774" s="493"/>
      <c r="U1774" s="352"/>
    </row>
    <row r="1775" spans="1:21" x14ac:dyDescent="0.25">
      <c r="G1775" s="667" t="s">
        <v>3331</v>
      </c>
      <c r="H1775" s="667" t="s">
        <v>3407</v>
      </c>
      <c r="I1775" s="613"/>
      <c r="U1775" s="352"/>
    </row>
    <row r="1776" spans="1:21" x14ac:dyDescent="0.25">
      <c r="U1776" s="352"/>
    </row>
    <row r="1777" spans="1:20" x14ac:dyDescent="0.25">
      <c r="T1777" s="352"/>
    </row>
    <row r="1778" spans="1:20" x14ac:dyDescent="0.25">
      <c r="A1778" s="2204" t="s">
        <v>3387</v>
      </c>
      <c r="B1778" s="2204"/>
      <c r="C1778" s="2204"/>
      <c r="D1778" s="2204"/>
      <c r="E1778" s="2204"/>
      <c r="F1778" s="2204"/>
      <c r="G1778" s="2204"/>
      <c r="H1778" s="2204"/>
      <c r="I1778" s="2204"/>
      <c r="J1778" s="2204"/>
      <c r="T1778" s="352"/>
    </row>
    <row r="1779" spans="1:20" x14ac:dyDescent="0.25">
      <c r="A1779" s="198" t="s">
        <v>14</v>
      </c>
      <c r="B1779" s="198" t="s">
        <v>5</v>
      </c>
      <c r="C1779" s="198" t="s">
        <v>10</v>
      </c>
      <c r="D1779" s="198" t="s">
        <v>11</v>
      </c>
      <c r="E1779" s="198" t="s">
        <v>753</v>
      </c>
      <c r="F1779" s="198" t="s">
        <v>27</v>
      </c>
      <c r="G1779" s="198" t="s">
        <v>2013</v>
      </c>
      <c r="H1779" s="198" t="s">
        <v>2776</v>
      </c>
      <c r="I1779" s="198" t="s">
        <v>2777</v>
      </c>
      <c r="J1779" s="631" t="s">
        <v>32</v>
      </c>
      <c r="T1779" s="352"/>
    </row>
    <row r="1780" spans="1:20" x14ac:dyDescent="0.25">
      <c r="A1780" s="517" t="s">
        <v>3388</v>
      </c>
      <c r="B1780" s="519">
        <v>1</v>
      </c>
      <c r="C1780" s="527">
        <v>5200</v>
      </c>
      <c r="D1780" s="527"/>
      <c r="E1780" s="527"/>
      <c r="F1780" s="527"/>
      <c r="G1780" s="527"/>
      <c r="H1780" s="519">
        <v>1</v>
      </c>
      <c r="I1780" s="519">
        <v>100</v>
      </c>
      <c r="J1780" s="117">
        <v>5000</v>
      </c>
      <c r="T1780" s="352"/>
    </row>
    <row r="1781" spans="1:20" x14ac:dyDescent="0.25">
      <c r="A1781" s="517" t="s">
        <v>1903</v>
      </c>
      <c r="B1781" s="519">
        <v>1</v>
      </c>
      <c r="C1781" s="527">
        <v>24000</v>
      </c>
      <c r="D1781" s="527"/>
      <c r="E1781" s="527"/>
      <c r="F1781" s="527"/>
      <c r="G1781" s="527"/>
      <c r="H1781" s="519">
        <v>1</v>
      </c>
      <c r="I1781" s="519">
        <v>100</v>
      </c>
      <c r="J1781" s="117">
        <v>5000</v>
      </c>
      <c r="T1781" s="352"/>
    </row>
    <row r="1782" spans="1:20" x14ac:dyDescent="0.25">
      <c r="A1782" s="517" t="s">
        <v>392</v>
      </c>
      <c r="B1782" s="519">
        <v>1</v>
      </c>
      <c r="C1782" s="527">
        <v>39000</v>
      </c>
      <c r="D1782" s="527"/>
      <c r="E1782" s="527">
        <v>1</v>
      </c>
      <c r="F1782" s="527">
        <v>11000</v>
      </c>
      <c r="G1782" s="527">
        <v>190</v>
      </c>
      <c r="H1782" s="519"/>
      <c r="I1782" s="519"/>
      <c r="J1782" s="117" t="s">
        <v>1389</v>
      </c>
      <c r="T1782" s="352"/>
    </row>
    <row r="1783" spans="1:20" x14ac:dyDescent="0.25">
      <c r="A1783" s="517" t="s">
        <v>1915</v>
      </c>
      <c r="B1783" s="519">
        <v>1</v>
      </c>
      <c r="C1783" s="527">
        <v>22500</v>
      </c>
      <c r="D1783" s="527"/>
      <c r="E1783" s="527"/>
      <c r="F1783" s="527"/>
      <c r="G1783" s="527"/>
      <c r="H1783" s="519" t="s">
        <v>109</v>
      </c>
      <c r="I1783" s="519"/>
      <c r="J1783" s="117">
        <v>2100</v>
      </c>
      <c r="T1783" s="352"/>
    </row>
    <row r="1784" spans="1:20" x14ac:dyDescent="0.25">
      <c r="A1784" s="517" t="s">
        <v>1434</v>
      </c>
      <c r="B1784" s="519">
        <v>1</v>
      </c>
      <c r="C1784" s="527"/>
      <c r="D1784" s="527">
        <v>16000</v>
      </c>
      <c r="E1784" s="527">
        <v>1</v>
      </c>
      <c r="F1784" s="527">
        <v>4000</v>
      </c>
      <c r="G1784" s="527">
        <v>70</v>
      </c>
      <c r="H1784" s="519"/>
      <c r="I1784" s="519"/>
      <c r="J1784" s="117" t="s">
        <v>767</v>
      </c>
      <c r="T1784" s="352"/>
    </row>
    <row r="1785" spans="1:20" x14ac:dyDescent="0.25">
      <c r="A1785" s="517" t="s">
        <v>2160</v>
      </c>
      <c r="B1785" s="519">
        <v>1</v>
      </c>
      <c r="C1785" s="527">
        <v>30000</v>
      </c>
      <c r="D1785" s="527"/>
      <c r="E1785" s="527"/>
      <c r="F1785" s="527"/>
      <c r="G1785" s="527"/>
      <c r="H1785" s="519"/>
      <c r="I1785" s="519"/>
      <c r="J1785" s="117"/>
      <c r="T1785" s="352"/>
    </row>
    <row r="1786" spans="1:20" x14ac:dyDescent="0.25">
      <c r="A1786" s="517" t="s">
        <v>1915</v>
      </c>
      <c r="B1786" s="519">
        <v>1</v>
      </c>
      <c r="C1786" s="527">
        <v>18500</v>
      </c>
      <c r="D1786" s="527"/>
      <c r="E1786" s="527">
        <v>1</v>
      </c>
      <c r="F1786" s="527">
        <v>4000</v>
      </c>
      <c r="G1786" s="527">
        <v>70</v>
      </c>
      <c r="H1786" s="519"/>
      <c r="I1786" s="519"/>
      <c r="J1786" s="117"/>
      <c r="T1786" s="352"/>
    </row>
    <row r="1787" spans="1:20" x14ac:dyDescent="0.25">
      <c r="A1787" s="517" t="s">
        <v>1502</v>
      </c>
      <c r="B1787" s="519">
        <v>1</v>
      </c>
      <c r="C1787" s="527"/>
      <c r="D1787" s="527">
        <v>14000</v>
      </c>
      <c r="E1787" s="527">
        <v>1</v>
      </c>
      <c r="F1787" s="527">
        <v>3000</v>
      </c>
      <c r="G1787" s="527">
        <v>60</v>
      </c>
      <c r="H1787" s="519"/>
      <c r="I1787" s="519"/>
      <c r="J1787" s="117" t="s">
        <v>1157</v>
      </c>
      <c r="T1787" s="352"/>
    </row>
    <row r="1788" spans="1:20" x14ac:dyDescent="0.25">
      <c r="A1788" s="517"/>
      <c r="B1788" s="519"/>
      <c r="C1788" s="527"/>
      <c r="D1788" s="527"/>
      <c r="E1788" s="527"/>
      <c r="F1788" s="527"/>
      <c r="G1788" s="527"/>
      <c r="H1788" s="519"/>
      <c r="I1788" s="519"/>
      <c r="J1788" s="117"/>
      <c r="T1788" s="352"/>
    </row>
    <row r="1789" spans="1:20" x14ac:dyDescent="0.25">
      <c r="A1789" s="645"/>
      <c r="B1789" s="213">
        <f>SUM(B1780:B1788)</f>
        <v>8</v>
      </c>
      <c r="C1789" s="213">
        <f>SUM(C1780:C1788)</f>
        <v>139200</v>
      </c>
      <c r="D1789" s="213">
        <f>SUM(D1780:D1788)</f>
        <v>30000</v>
      </c>
      <c r="E1789" s="213">
        <f>SUM(E1780:E1788)</f>
        <v>4</v>
      </c>
      <c r="F1789" s="213">
        <f>SUM(F1780:F1788)</f>
        <v>22000</v>
      </c>
      <c r="G1789" s="213"/>
      <c r="H1789" s="213">
        <f>SUM(H1780:H1788)</f>
        <v>2</v>
      </c>
      <c r="I1789" s="213"/>
      <c r="J1789" s="410">
        <v>12100</v>
      </c>
      <c r="T1789" s="352"/>
    </row>
    <row r="1790" spans="1:20" x14ac:dyDescent="0.25">
      <c r="B1790" s="493"/>
      <c r="C1790" s="493"/>
      <c r="T1790" s="352"/>
    </row>
    <row r="1791" spans="1:20" x14ac:dyDescent="0.25">
      <c r="G1791" s="668" t="s">
        <v>3331</v>
      </c>
      <c r="H1791" s="668" t="s">
        <v>3407</v>
      </c>
      <c r="I1791" s="613"/>
      <c r="T1791" s="352"/>
    </row>
    <row r="1792" spans="1:20" x14ac:dyDescent="0.25">
      <c r="T1792" s="352"/>
    </row>
    <row r="1794" spans="1:20" x14ac:dyDescent="0.25">
      <c r="A1794" s="2204" t="s">
        <v>3389</v>
      </c>
      <c r="B1794" s="2204"/>
      <c r="C1794" s="2204"/>
      <c r="D1794" s="2204"/>
      <c r="E1794" s="2204"/>
      <c r="F1794" s="2204"/>
      <c r="G1794" s="2204"/>
      <c r="H1794" s="2204"/>
      <c r="I1794" s="2204"/>
      <c r="J1794" s="2204"/>
      <c r="T1794" s="352"/>
    </row>
    <row r="1795" spans="1:20" x14ac:dyDescent="0.25">
      <c r="A1795" s="198" t="s">
        <v>14</v>
      </c>
      <c r="B1795" s="198" t="s">
        <v>5</v>
      </c>
      <c r="C1795" s="198" t="s">
        <v>10</v>
      </c>
      <c r="D1795" s="198" t="s">
        <v>11</v>
      </c>
      <c r="E1795" s="198" t="s">
        <v>753</v>
      </c>
      <c r="F1795" s="198" t="s">
        <v>27</v>
      </c>
      <c r="G1795" s="198" t="s">
        <v>2013</v>
      </c>
      <c r="H1795" s="198" t="s">
        <v>2776</v>
      </c>
      <c r="I1795" s="198" t="s">
        <v>2777</v>
      </c>
      <c r="J1795" s="631" t="s">
        <v>32</v>
      </c>
      <c r="T1795" s="352"/>
    </row>
    <row r="1796" spans="1:20" x14ac:dyDescent="0.25">
      <c r="A1796" s="517" t="s">
        <v>3390</v>
      </c>
      <c r="B1796" s="519">
        <v>1</v>
      </c>
      <c r="C1796" s="527"/>
      <c r="D1796" s="527">
        <v>34000</v>
      </c>
      <c r="E1796" s="527"/>
      <c r="F1796" s="527"/>
      <c r="G1796" s="527"/>
      <c r="H1796" s="519"/>
      <c r="I1796" s="519"/>
      <c r="J1796" s="117" t="s">
        <v>767</v>
      </c>
      <c r="T1796" s="352"/>
    </row>
    <row r="1797" spans="1:20" x14ac:dyDescent="0.25">
      <c r="A1797" s="517" t="s">
        <v>3391</v>
      </c>
      <c r="B1797" s="519">
        <v>1</v>
      </c>
      <c r="C1797" s="527">
        <v>15000</v>
      </c>
      <c r="D1797" s="527"/>
      <c r="E1797" s="527"/>
      <c r="F1797" s="527"/>
      <c r="G1797" s="527"/>
      <c r="H1797" s="519"/>
      <c r="I1797" s="519"/>
      <c r="J1797" s="117"/>
      <c r="T1797" s="352"/>
    </row>
    <row r="1798" spans="1:20" x14ac:dyDescent="0.25">
      <c r="A1798" s="517" t="s">
        <v>3392</v>
      </c>
      <c r="B1798" s="519">
        <v>1</v>
      </c>
      <c r="C1798" s="527">
        <v>30000</v>
      </c>
      <c r="D1798" s="527"/>
      <c r="E1798" s="527">
        <v>1</v>
      </c>
      <c r="F1798" s="527">
        <v>3000</v>
      </c>
      <c r="G1798" s="527">
        <v>60</v>
      </c>
      <c r="H1798" s="519"/>
      <c r="I1798" s="519"/>
      <c r="J1798" s="117"/>
      <c r="T1798" s="352"/>
    </row>
    <row r="1799" spans="1:20" x14ac:dyDescent="0.25">
      <c r="A1799" s="517" t="s">
        <v>3161</v>
      </c>
      <c r="B1799" s="519">
        <v>1</v>
      </c>
      <c r="C1799" s="527">
        <v>15000</v>
      </c>
      <c r="D1799" s="527"/>
      <c r="E1799" s="527">
        <v>1</v>
      </c>
      <c r="F1799" s="527">
        <v>4000</v>
      </c>
      <c r="G1799" s="527">
        <v>70</v>
      </c>
      <c r="H1799" s="519"/>
      <c r="I1799" s="519"/>
      <c r="J1799" s="117"/>
      <c r="T1799" s="352"/>
    </row>
    <row r="1800" spans="1:20" x14ac:dyDescent="0.25">
      <c r="A1800" s="517" t="s">
        <v>2933</v>
      </c>
      <c r="B1800" s="519">
        <v>1</v>
      </c>
      <c r="C1800" s="527"/>
      <c r="D1800" s="527">
        <v>19000</v>
      </c>
      <c r="E1800" s="527"/>
      <c r="F1800" s="527"/>
      <c r="G1800" s="527"/>
      <c r="H1800" s="519"/>
      <c r="I1800" s="519"/>
      <c r="J1800" s="117" t="s">
        <v>1822</v>
      </c>
      <c r="T1800" s="352"/>
    </row>
    <row r="1801" spans="1:20" x14ac:dyDescent="0.25">
      <c r="A1801" s="517" t="s">
        <v>629</v>
      </c>
      <c r="B1801" s="519">
        <v>1</v>
      </c>
      <c r="C1801" s="527">
        <v>30000</v>
      </c>
      <c r="D1801" s="527"/>
      <c r="E1801" s="527">
        <v>1</v>
      </c>
      <c r="F1801" s="527">
        <v>5000</v>
      </c>
      <c r="G1801" s="527">
        <v>100</v>
      </c>
      <c r="H1801" s="519">
        <v>1</v>
      </c>
      <c r="I1801" s="519">
        <v>45</v>
      </c>
      <c r="J1801" s="117">
        <v>2000</v>
      </c>
      <c r="T1801" s="352"/>
    </row>
    <row r="1802" spans="1:20" x14ac:dyDescent="0.25">
      <c r="A1802" s="517" t="s">
        <v>2228</v>
      </c>
      <c r="B1802" s="519">
        <v>1</v>
      </c>
      <c r="C1802" s="527">
        <v>17000</v>
      </c>
      <c r="D1802" s="527"/>
      <c r="E1802" s="527">
        <v>1</v>
      </c>
      <c r="F1802" s="527">
        <v>3000</v>
      </c>
      <c r="G1802" s="527">
        <v>65</v>
      </c>
      <c r="H1802" s="519"/>
      <c r="I1802" s="519" t="s">
        <v>879</v>
      </c>
      <c r="J1802" s="117">
        <v>2100</v>
      </c>
      <c r="T1802" s="352"/>
    </row>
    <row r="1803" spans="1:20" x14ac:dyDescent="0.25">
      <c r="A1803" s="517" t="s">
        <v>3393</v>
      </c>
      <c r="B1803" s="519">
        <v>1</v>
      </c>
      <c r="C1803" s="527">
        <v>33000</v>
      </c>
      <c r="D1803" s="527"/>
      <c r="E1803" s="527">
        <v>1</v>
      </c>
      <c r="F1803" s="527">
        <v>5000</v>
      </c>
      <c r="G1803" s="527">
        <v>100</v>
      </c>
      <c r="H1803" s="519"/>
      <c r="I1803" s="519" t="s">
        <v>3398</v>
      </c>
      <c r="J1803" s="117">
        <v>2000</v>
      </c>
      <c r="T1803" s="352"/>
    </row>
    <row r="1804" spans="1:20" x14ac:dyDescent="0.25">
      <c r="A1804" s="517" t="s">
        <v>138</v>
      </c>
      <c r="B1804" s="519">
        <v>1</v>
      </c>
      <c r="C1804" s="527">
        <v>20000</v>
      </c>
      <c r="D1804" s="527"/>
      <c r="E1804" s="527">
        <v>1</v>
      </c>
      <c r="F1804" s="527">
        <v>3000</v>
      </c>
      <c r="G1804" s="527">
        <v>60</v>
      </c>
      <c r="H1804" s="519"/>
      <c r="I1804" s="519"/>
      <c r="J1804" s="117"/>
    </row>
    <row r="1805" spans="1:20" x14ac:dyDescent="0.25">
      <c r="A1805" s="517" t="s">
        <v>1871</v>
      </c>
      <c r="B1805" s="519">
        <v>1</v>
      </c>
      <c r="C1805" s="527">
        <v>30000</v>
      </c>
      <c r="D1805" s="527"/>
      <c r="E1805" s="527">
        <v>1</v>
      </c>
      <c r="F1805" s="527">
        <v>5000</v>
      </c>
      <c r="G1805" s="527">
        <v>100</v>
      </c>
      <c r="H1805" s="519"/>
      <c r="I1805" s="519"/>
      <c r="J1805" s="117"/>
    </row>
    <row r="1806" spans="1:20" x14ac:dyDescent="0.25">
      <c r="A1806" s="517" t="s">
        <v>1950</v>
      </c>
      <c r="B1806" s="519">
        <v>1</v>
      </c>
      <c r="C1806" s="527">
        <v>17000</v>
      </c>
      <c r="D1806" s="527"/>
      <c r="E1806" s="527">
        <v>1</v>
      </c>
      <c r="F1806" s="527">
        <v>4000</v>
      </c>
      <c r="G1806" s="527">
        <v>75</v>
      </c>
      <c r="H1806" s="519"/>
      <c r="I1806" s="519"/>
      <c r="J1806" s="117" t="s">
        <v>1389</v>
      </c>
    </row>
    <row r="1807" spans="1:20" x14ac:dyDescent="0.25">
      <c r="A1807" s="517" t="s">
        <v>3394</v>
      </c>
      <c r="B1807" s="519">
        <v>1</v>
      </c>
      <c r="C1807" s="527">
        <v>30000</v>
      </c>
      <c r="D1807" s="527"/>
      <c r="E1807" s="527">
        <v>1</v>
      </c>
      <c r="F1807" s="527">
        <v>3000</v>
      </c>
      <c r="G1807" s="527">
        <v>60</v>
      </c>
      <c r="H1807" s="519"/>
      <c r="I1807" s="519"/>
      <c r="J1807" s="117"/>
    </row>
    <row r="1808" spans="1:20" x14ac:dyDescent="0.25">
      <c r="A1808" s="517" t="s">
        <v>3395</v>
      </c>
      <c r="B1808" s="519">
        <v>1</v>
      </c>
      <c r="C1808" s="527">
        <v>19000</v>
      </c>
      <c r="D1808" s="527"/>
      <c r="E1808" s="527">
        <v>1</v>
      </c>
      <c r="F1808" s="527">
        <v>5000</v>
      </c>
      <c r="G1808" s="527">
        <v>90</v>
      </c>
      <c r="H1808" s="519"/>
      <c r="I1808" s="519"/>
      <c r="J1808" s="117"/>
    </row>
    <row r="1809" spans="1:20" x14ac:dyDescent="0.25">
      <c r="A1809" s="517" t="s">
        <v>3396</v>
      </c>
      <c r="B1809" s="519">
        <v>1</v>
      </c>
      <c r="C1809" s="527">
        <v>19000</v>
      </c>
      <c r="D1809" s="527"/>
      <c r="E1809" s="527">
        <v>1</v>
      </c>
      <c r="F1809" s="527">
        <v>4000</v>
      </c>
      <c r="G1809" s="527">
        <v>70</v>
      </c>
      <c r="H1809" s="519"/>
      <c r="I1809" s="519"/>
      <c r="J1809" s="117" t="s">
        <v>1389</v>
      </c>
    </row>
    <row r="1810" spans="1:20" x14ac:dyDescent="0.25">
      <c r="A1810" s="517" t="s">
        <v>3397</v>
      </c>
      <c r="B1810" s="519">
        <v>1</v>
      </c>
      <c r="C1810" s="527"/>
      <c r="D1810" s="527">
        <v>13000</v>
      </c>
      <c r="E1810" s="527">
        <v>1</v>
      </c>
      <c r="F1810" s="527">
        <v>3000</v>
      </c>
      <c r="G1810" s="527">
        <v>60</v>
      </c>
      <c r="H1810" s="519"/>
      <c r="I1810" s="519"/>
      <c r="J1810" s="117" t="s">
        <v>1822</v>
      </c>
    </row>
    <row r="1811" spans="1:20" x14ac:dyDescent="0.25">
      <c r="A1811" s="517" t="s">
        <v>609</v>
      </c>
      <c r="B1811" s="519">
        <v>1</v>
      </c>
      <c r="C1811" s="527"/>
      <c r="D1811" s="527"/>
      <c r="E1811" s="527"/>
      <c r="F1811" s="527"/>
      <c r="G1811" s="527"/>
      <c r="H1811" s="519"/>
      <c r="I1811" s="519"/>
      <c r="J1811" s="117" t="s">
        <v>3409</v>
      </c>
    </row>
    <row r="1812" spans="1:20" x14ac:dyDescent="0.25">
      <c r="A1812" s="517" t="s">
        <v>2624</v>
      </c>
      <c r="B1812" s="519">
        <v>1</v>
      </c>
      <c r="C1812" s="527"/>
      <c r="D1812" s="527"/>
      <c r="E1812" s="527"/>
      <c r="F1812" s="527"/>
      <c r="G1812" s="527"/>
      <c r="H1812" s="519"/>
      <c r="I1812" s="519"/>
      <c r="J1812" s="117" t="s">
        <v>3410</v>
      </c>
    </row>
    <row r="1813" spans="1:20" x14ac:dyDescent="0.25">
      <c r="A1813" s="645"/>
      <c r="B1813" s="213">
        <f>SUM(B1796:B1812)</f>
        <v>17</v>
      </c>
      <c r="C1813" s="213">
        <f>SUM(C1796:C1811)</f>
        <v>275000</v>
      </c>
      <c r="D1813" s="213">
        <f>SUM(D1796:D1811)</f>
        <v>66000</v>
      </c>
      <c r="E1813" s="213">
        <f>SUM(E1796:E1811)</f>
        <v>12</v>
      </c>
      <c r="F1813" s="213">
        <f>SUM(F1796:F1811)</f>
        <v>47000</v>
      </c>
      <c r="G1813" s="213"/>
      <c r="H1813" s="213">
        <f>SUM(H1796:H1811)</f>
        <v>1</v>
      </c>
      <c r="I1813" s="213"/>
      <c r="J1813" s="410">
        <f>SUM(J1796:J1811)</f>
        <v>6100</v>
      </c>
      <c r="T1813" s="352"/>
    </row>
    <row r="1814" spans="1:20" x14ac:dyDescent="0.25">
      <c r="B1814" s="493"/>
      <c r="C1814" s="493"/>
      <c r="T1814" s="352"/>
    </row>
    <row r="1815" spans="1:20" x14ac:dyDescent="0.25">
      <c r="G1815" s="669" t="s">
        <v>3331</v>
      </c>
      <c r="H1815" s="669" t="s">
        <v>3407</v>
      </c>
      <c r="I1815" s="613"/>
      <c r="T1815" s="352"/>
    </row>
    <row r="1816" spans="1:20" x14ac:dyDescent="0.25">
      <c r="T1816" s="352"/>
    </row>
    <row r="1818" spans="1:20" x14ac:dyDescent="0.25">
      <c r="A1818" s="2204" t="s">
        <v>3399</v>
      </c>
      <c r="B1818" s="2204"/>
      <c r="C1818" s="2204"/>
      <c r="D1818" s="2204"/>
      <c r="E1818" s="2204"/>
      <c r="F1818" s="2204"/>
      <c r="G1818" s="2204"/>
      <c r="H1818" s="2204"/>
      <c r="I1818" s="2204"/>
      <c r="J1818" s="2204"/>
    </row>
    <row r="1819" spans="1:20" x14ac:dyDescent="0.25">
      <c r="A1819" s="198" t="s">
        <v>14</v>
      </c>
      <c r="B1819" s="198" t="s">
        <v>5</v>
      </c>
      <c r="C1819" s="198" t="s">
        <v>10</v>
      </c>
      <c r="D1819" s="198" t="s">
        <v>11</v>
      </c>
      <c r="E1819" s="198" t="s">
        <v>753</v>
      </c>
      <c r="F1819" s="198" t="s">
        <v>27</v>
      </c>
      <c r="G1819" s="198" t="s">
        <v>2013</v>
      </c>
      <c r="H1819" s="198" t="s">
        <v>2776</v>
      </c>
      <c r="I1819" s="198" t="s">
        <v>2777</v>
      </c>
      <c r="J1819" s="631" t="s">
        <v>32</v>
      </c>
    </row>
    <row r="1820" spans="1:20" x14ac:dyDescent="0.25">
      <c r="A1820" s="517" t="s">
        <v>785</v>
      </c>
      <c r="B1820" s="519">
        <v>1</v>
      </c>
      <c r="C1820" s="527">
        <v>2000</v>
      </c>
      <c r="D1820" s="527">
        <v>19000</v>
      </c>
      <c r="E1820" s="527">
        <v>1</v>
      </c>
      <c r="F1820" s="527">
        <v>3000</v>
      </c>
      <c r="G1820" s="527">
        <v>60</v>
      </c>
      <c r="H1820" s="519"/>
      <c r="I1820" s="519"/>
      <c r="J1820" s="117" t="s">
        <v>767</v>
      </c>
    </row>
    <row r="1821" spans="1:20" x14ac:dyDescent="0.25">
      <c r="A1821" s="517" t="s">
        <v>3400</v>
      </c>
      <c r="B1821" s="519">
        <v>1</v>
      </c>
      <c r="C1821" s="527">
        <v>25000</v>
      </c>
      <c r="D1821" s="527"/>
      <c r="E1821" s="527"/>
      <c r="F1821" s="527"/>
      <c r="G1821" s="527"/>
      <c r="H1821" s="519"/>
      <c r="I1821" s="519"/>
      <c r="J1821" s="117"/>
    </row>
    <row r="1822" spans="1:20" x14ac:dyDescent="0.25">
      <c r="A1822" s="517" t="s">
        <v>3207</v>
      </c>
      <c r="B1822" s="519">
        <v>1</v>
      </c>
      <c r="C1822" s="527">
        <v>13000</v>
      </c>
      <c r="D1822" s="527"/>
      <c r="E1822" s="527">
        <v>1</v>
      </c>
      <c r="F1822" s="527">
        <v>3000</v>
      </c>
      <c r="G1822" s="527">
        <v>60</v>
      </c>
      <c r="H1822" s="519"/>
      <c r="I1822" s="519"/>
      <c r="J1822" s="117" t="s">
        <v>3401</v>
      </c>
    </row>
    <row r="1823" spans="1:20" x14ac:dyDescent="0.25">
      <c r="A1823" s="517" t="s">
        <v>3061</v>
      </c>
      <c r="B1823" s="519">
        <v>3</v>
      </c>
      <c r="C1823" s="527">
        <v>36000</v>
      </c>
      <c r="D1823" s="527"/>
      <c r="E1823" s="527">
        <v>3</v>
      </c>
      <c r="F1823" s="527">
        <v>9000</v>
      </c>
      <c r="G1823" s="527" t="s">
        <v>3402</v>
      </c>
      <c r="H1823" s="519">
        <v>1</v>
      </c>
      <c r="I1823" s="519">
        <v>77</v>
      </c>
      <c r="J1823" s="117">
        <v>4000</v>
      </c>
    </row>
    <row r="1824" spans="1:20" x14ac:dyDescent="0.25">
      <c r="A1824" s="517" t="s">
        <v>2938</v>
      </c>
      <c r="B1824" s="519">
        <v>1</v>
      </c>
      <c r="C1824" s="527">
        <v>12000</v>
      </c>
      <c r="D1824" s="527"/>
      <c r="E1824" s="527">
        <v>1</v>
      </c>
      <c r="F1824" s="527">
        <v>3000</v>
      </c>
      <c r="G1824" s="527">
        <v>60</v>
      </c>
      <c r="H1824" s="519">
        <v>1</v>
      </c>
      <c r="I1824" s="519">
        <v>60</v>
      </c>
      <c r="J1824" s="117">
        <v>3000</v>
      </c>
    </row>
    <row r="1825" spans="1:10" x14ac:dyDescent="0.25">
      <c r="A1825" s="517" t="s">
        <v>3207</v>
      </c>
      <c r="B1825" s="519">
        <v>1</v>
      </c>
      <c r="C1825" s="527">
        <v>13000</v>
      </c>
      <c r="D1825" s="527"/>
      <c r="E1825" s="527">
        <v>1</v>
      </c>
      <c r="F1825" s="527">
        <v>3000</v>
      </c>
      <c r="G1825" s="527">
        <v>60</v>
      </c>
      <c r="H1825" s="519"/>
      <c r="I1825" s="519" t="s">
        <v>879</v>
      </c>
      <c r="J1825" s="117">
        <v>4200</v>
      </c>
    </row>
    <row r="1826" spans="1:10" x14ac:dyDescent="0.25">
      <c r="A1826" s="517" t="s">
        <v>3252</v>
      </c>
      <c r="B1826" s="519">
        <v>1</v>
      </c>
      <c r="C1826" s="527">
        <v>21000</v>
      </c>
      <c r="D1826" s="527"/>
      <c r="E1826" s="527"/>
      <c r="F1826" s="527"/>
      <c r="G1826" s="527"/>
      <c r="H1826" s="519"/>
      <c r="I1826" s="519"/>
      <c r="J1826" s="117"/>
    </row>
    <row r="1827" spans="1:10" x14ac:dyDescent="0.25">
      <c r="A1827" s="517" t="s">
        <v>3403</v>
      </c>
      <c r="B1827" s="519">
        <v>1</v>
      </c>
      <c r="C1827" s="527"/>
      <c r="D1827" s="527">
        <v>20000</v>
      </c>
      <c r="E1827" s="527"/>
      <c r="F1827" s="527"/>
      <c r="G1827" s="527"/>
      <c r="H1827" s="519"/>
      <c r="I1827" s="519"/>
      <c r="J1827" s="117" t="s">
        <v>2613</v>
      </c>
    </row>
    <row r="1828" spans="1:10" x14ac:dyDescent="0.25">
      <c r="A1828" s="517" t="s">
        <v>3404</v>
      </c>
      <c r="B1828" s="519">
        <v>2</v>
      </c>
      <c r="C1828" s="527">
        <v>70000</v>
      </c>
      <c r="D1828" s="527"/>
      <c r="E1828" s="527"/>
      <c r="F1828" s="527"/>
      <c r="G1828" s="527"/>
      <c r="H1828" s="519"/>
      <c r="I1828" s="519"/>
      <c r="J1828" s="117"/>
    </row>
    <row r="1829" spans="1:10" x14ac:dyDescent="0.25">
      <c r="A1829" s="517" t="s">
        <v>1348</v>
      </c>
      <c r="B1829" s="519">
        <v>1</v>
      </c>
      <c r="C1829" s="527">
        <v>17000</v>
      </c>
      <c r="D1829" s="527"/>
      <c r="E1829" s="527">
        <v>1</v>
      </c>
      <c r="F1829" s="527">
        <v>3000</v>
      </c>
      <c r="G1829" s="527">
        <v>60</v>
      </c>
      <c r="H1829" s="519"/>
      <c r="I1829" s="519"/>
      <c r="J1829" s="117"/>
    </row>
    <row r="1830" spans="1:10" x14ac:dyDescent="0.25">
      <c r="A1830" s="517" t="s">
        <v>1871</v>
      </c>
      <c r="B1830" s="519">
        <v>1</v>
      </c>
      <c r="C1830" s="527">
        <v>28000</v>
      </c>
      <c r="D1830" s="527"/>
      <c r="E1830" s="527">
        <v>1</v>
      </c>
      <c r="F1830" s="527">
        <v>5000</v>
      </c>
      <c r="G1830" s="527">
        <v>100</v>
      </c>
      <c r="H1830" s="519"/>
      <c r="I1830" s="519"/>
      <c r="J1830" s="117" t="s">
        <v>3405</v>
      </c>
    </row>
    <row r="1831" spans="1:10" x14ac:dyDescent="0.25">
      <c r="A1831" s="517" t="s">
        <v>1825</v>
      </c>
      <c r="B1831" s="519">
        <v>1</v>
      </c>
      <c r="C1831" s="527">
        <v>20000</v>
      </c>
      <c r="D1831" s="527"/>
      <c r="E1831" s="527"/>
      <c r="F1831" s="527"/>
      <c r="G1831" s="527"/>
      <c r="H1831" s="519"/>
      <c r="I1831" s="519"/>
      <c r="J1831" s="117"/>
    </row>
    <row r="1832" spans="1:10" x14ac:dyDescent="0.25">
      <c r="A1832" s="517" t="s">
        <v>3206</v>
      </c>
      <c r="B1832" s="519">
        <v>1</v>
      </c>
      <c r="C1832" s="527"/>
      <c r="D1832" s="527">
        <v>15000</v>
      </c>
      <c r="E1832" s="527">
        <v>1</v>
      </c>
      <c r="F1832" s="527">
        <v>4000</v>
      </c>
      <c r="G1832" s="527">
        <v>70</v>
      </c>
      <c r="H1832" s="519"/>
      <c r="I1832" s="519"/>
      <c r="J1832" s="117" t="s">
        <v>767</v>
      </c>
    </row>
    <row r="1833" spans="1:10" x14ac:dyDescent="0.25">
      <c r="A1833" s="517" t="s">
        <v>785</v>
      </c>
      <c r="B1833" s="519">
        <v>1</v>
      </c>
      <c r="C1833" s="527">
        <v>24000</v>
      </c>
      <c r="D1833" s="527"/>
      <c r="E1833" s="527"/>
      <c r="F1833" s="527"/>
      <c r="G1833" s="527"/>
      <c r="H1833" s="519"/>
      <c r="I1833" s="519"/>
      <c r="J1833" s="117"/>
    </row>
    <row r="1834" spans="1:10" x14ac:dyDescent="0.25">
      <c r="A1834" s="517" t="s">
        <v>3252</v>
      </c>
      <c r="B1834" s="519">
        <v>1</v>
      </c>
      <c r="C1834" s="527"/>
      <c r="D1834" s="527">
        <v>18000</v>
      </c>
      <c r="E1834" s="527">
        <v>1</v>
      </c>
      <c r="F1834" s="527">
        <v>3000</v>
      </c>
      <c r="G1834" s="527">
        <v>60</v>
      </c>
      <c r="H1834" s="519"/>
      <c r="I1834" s="519"/>
      <c r="J1834" s="117" t="s">
        <v>767</v>
      </c>
    </row>
    <row r="1835" spans="1:10" x14ac:dyDescent="0.25">
      <c r="A1835" s="517" t="s">
        <v>785</v>
      </c>
      <c r="B1835" s="519">
        <v>1</v>
      </c>
      <c r="C1835" s="527"/>
      <c r="D1835" s="527">
        <v>21000</v>
      </c>
      <c r="E1835" s="527">
        <v>1</v>
      </c>
      <c r="F1835" s="527">
        <v>3000</v>
      </c>
      <c r="G1835" s="527">
        <v>60</v>
      </c>
      <c r="H1835" s="519"/>
      <c r="I1835" s="519"/>
      <c r="J1835" s="117" t="s">
        <v>1822</v>
      </c>
    </row>
    <row r="1836" spans="1:10" x14ac:dyDescent="0.25">
      <c r="A1836" s="517" t="s">
        <v>3406</v>
      </c>
      <c r="B1836" s="519">
        <v>2</v>
      </c>
      <c r="C1836" s="527"/>
      <c r="D1836" s="527">
        <v>98000</v>
      </c>
      <c r="E1836" s="527"/>
      <c r="F1836" s="527"/>
      <c r="G1836" s="527"/>
      <c r="H1836" s="519"/>
      <c r="I1836" s="519"/>
      <c r="J1836" s="117" t="s">
        <v>1822</v>
      </c>
    </row>
    <row r="1837" spans="1:10" x14ac:dyDescent="0.25">
      <c r="A1837" s="517" t="s">
        <v>1825</v>
      </c>
      <c r="B1837" s="519">
        <v>1</v>
      </c>
      <c r="C1837" s="527"/>
      <c r="D1837" s="527">
        <v>20000</v>
      </c>
      <c r="E1837" s="527"/>
      <c r="F1837" s="527"/>
      <c r="G1837" s="527"/>
      <c r="H1837" s="519"/>
      <c r="I1837" s="519"/>
      <c r="J1837" s="117" t="s">
        <v>767</v>
      </c>
    </row>
    <row r="1838" spans="1:10" x14ac:dyDescent="0.25">
      <c r="A1838" s="517" t="s">
        <v>3411</v>
      </c>
      <c r="B1838" s="519">
        <v>1</v>
      </c>
      <c r="C1838" s="527"/>
      <c r="D1838" s="527"/>
      <c r="E1838" s="527"/>
      <c r="F1838" s="527"/>
      <c r="G1838" s="527"/>
      <c r="H1838" s="519"/>
      <c r="I1838" s="519"/>
      <c r="J1838" s="117" t="s">
        <v>3412</v>
      </c>
    </row>
    <row r="1839" spans="1:10" x14ac:dyDescent="0.25">
      <c r="A1839" s="645"/>
      <c r="B1839" s="213">
        <f>SUM(B1820:B1838)</f>
        <v>23</v>
      </c>
      <c r="C1839" s="213">
        <f>SUM(C1820:C1836)</f>
        <v>281000</v>
      </c>
      <c r="D1839" s="213">
        <f>SUM(D1820:D1837)</f>
        <v>211000</v>
      </c>
      <c r="E1839" s="213">
        <f>SUM(E1820:E1836)</f>
        <v>12</v>
      </c>
      <c r="F1839" s="213">
        <f>SUM(F1820:F1836)</f>
        <v>39000</v>
      </c>
      <c r="G1839" s="213"/>
      <c r="H1839" s="213">
        <f>SUM(H1820:H1836)</f>
        <v>2</v>
      </c>
      <c r="I1839" s="213"/>
      <c r="J1839" s="410">
        <f>SUM(J1820:J1836)</f>
        <v>11200</v>
      </c>
    </row>
    <row r="1840" spans="1:10" x14ac:dyDescent="0.25">
      <c r="B1840" s="493"/>
      <c r="C1840" s="493"/>
    </row>
    <row r="1841" spans="1:10" x14ac:dyDescent="0.25">
      <c r="G1841" s="670" t="s">
        <v>3331</v>
      </c>
      <c r="H1841" s="670" t="s">
        <v>3407</v>
      </c>
      <c r="I1841" s="613"/>
    </row>
    <row r="1845" spans="1:10" x14ac:dyDescent="0.25">
      <c r="A1845" s="2204" t="s">
        <v>3413</v>
      </c>
      <c r="B1845" s="2204"/>
      <c r="C1845" s="2204"/>
      <c r="D1845" s="2204"/>
      <c r="E1845" s="2204"/>
      <c r="F1845" s="2204"/>
      <c r="G1845" s="2204"/>
      <c r="H1845" s="2204"/>
      <c r="I1845" s="2204"/>
      <c r="J1845" s="2204"/>
    </row>
    <row r="1846" spans="1:10" x14ac:dyDescent="0.25">
      <c r="A1846" s="198" t="s">
        <v>14</v>
      </c>
      <c r="B1846" s="198" t="s">
        <v>5</v>
      </c>
      <c r="C1846" s="198" t="s">
        <v>10</v>
      </c>
      <c r="D1846" s="198" t="s">
        <v>11</v>
      </c>
      <c r="E1846" s="198" t="s">
        <v>753</v>
      </c>
      <c r="F1846" s="198" t="s">
        <v>27</v>
      </c>
      <c r="G1846" s="198" t="s">
        <v>2013</v>
      </c>
      <c r="H1846" s="198" t="s">
        <v>2776</v>
      </c>
      <c r="I1846" s="198" t="s">
        <v>2777</v>
      </c>
      <c r="J1846" s="631" t="s">
        <v>32</v>
      </c>
    </row>
    <row r="1847" spans="1:10" x14ac:dyDescent="0.25">
      <c r="A1847" s="517" t="s">
        <v>123</v>
      </c>
      <c r="B1847" s="519">
        <v>1</v>
      </c>
      <c r="C1847" s="527"/>
      <c r="D1847" s="527"/>
      <c r="E1847" s="527"/>
      <c r="F1847" s="527"/>
      <c r="G1847" s="527"/>
      <c r="H1847" s="519"/>
      <c r="I1847" s="519"/>
      <c r="J1847" s="117" t="s">
        <v>3424</v>
      </c>
    </row>
    <row r="1848" spans="1:10" x14ac:dyDescent="0.25">
      <c r="A1848" s="517" t="s">
        <v>3414</v>
      </c>
      <c r="B1848" s="519">
        <v>1</v>
      </c>
      <c r="C1848" s="527">
        <v>14000</v>
      </c>
      <c r="D1848" s="527"/>
      <c r="E1848" s="527">
        <v>1</v>
      </c>
      <c r="F1848" s="527">
        <v>3000</v>
      </c>
      <c r="G1848" s="527">
        <v>60</v>
      </c>
      <c r="H1848" s="519"/>
      <c r="I1848" s="519"/>
      <c r="J1848" s="117" t="s">
        <v>3415</v>
      </c>
    </row>
    <row r="1849" spans="1:10" x14ac:dyDescent="0.25">
      <c r="A1849" s="517" t="s">
        <v>3416</v>
      </c>
      <c r="B1849" s="519">
        <v>2</v>
      </c>
      <c r="C1849" s="527">
        <v>80000</v>
      </c>
      <c r="D1849" s="527"/>
      <c r="E1849" s="527">
        <v>2</v>
      </c>
      <c r="F1849" s="527">
        <v>22000</v>
      </c>
      <c r="G1849" s="527">
        <v>1</v>
      </c>
      <c r="H1849" s="519"/>
      <c r="I1849" s="519"/>
      <c r="J1849" s="117" t="s">
        <v>3417</v>
      </c>
    </row>
    <row r="1850" spans="1:10" x14ac:dyDescent="0.25">
      <c r="A1850" s="517" t="s">
        <v>1995</v>
      </c>
      <c r="B1850" s="519">
        <v>1</v>
      </c>
      <c r="C1850" s="527">
        <v>14000</v>
      </c>
      <c r="D1850" s="527"/>
      <c r="E1850" s="527">
        <v>1</v>
      </c>
      <c r="F1850" s="527">
        <v>3000</v>
      </c>
      <c r="G1850" s="527">
        <v>60</v>
      </c>
      <c r="H1850" s="519"/>
      <c r="I1850" s="519" t="s">
        <v>3425</v>
      </c>
      <c r="J1850" s="117" t="s">
        <v>3426</v>
      </c>
    </row>
    <row r="1851" spans="1:10" x14ac:dyDescent="0.25">
      <c r="A1851" s="517" t="s">
        <v>2850</v>
      </c>
      <c r="B1851" s="519">
        <v>1</v>
      </c>
      <c r="C1851" s="527"/>
      <c r="D1851" s="527">
        <v>27000</v>
      </c>
      <c r="E1851" s="527">
        <v>1</v>
      </c>
      <c r="F1851" s="527">
        <v>3000</v>
      </c>
      <c r="G1851" s="527">
        <v>60</v>
      </c>
      <c r="H1851" s="519"/>
      <c r="I1851" s="519"/>
      <c r="J1851" s="117" t="s">
        <v>767</v>
      </c>
    </row>
    <row r="1852" spans="1:10" x14ac:dyDescent="0.25">
      <c r="A1852" s="517" t="s">
        <v>3133</v>
      </c>
      <c r="B1852" s="519">
        <v>1</v>
      </c>
      <c r="C1852" s="527">
        <v>15000</v>
      </c>
      <c r="D1852" s="527"/>
      <c r="E1852" s="527"/>
      <c r="F1852" s="527"/>
      <c r="G1852" s="527"/>
      <c r="H1852" s="519"/>
      <c r="I1852" s="519" t="s">
        <v>109</v>
      </c>
      <c r="J1852" s="117">
        <v>4900</v>
      </c>
    </row>
    <row r="1853" spans="1:10" x14ac:dyDescent="0.25">
      <c r="A1853" s="517" t="s">
        <v>3418</v>
      </c>
      <c r="B1853" s="519">
        <v>1</v>
      </c>
      <c r="C1853" s="527">
        <v>31000</v>
      </c>
      <c r="D1853" s="527"/>
      <c r="E1853" s="527">
        <v>1</v>
      </c>
      <c r="F1853" s="527">
        <v>3000</v>
      </c>
      <c r="G1853" s="527">
        <v>60</v>
      </c>
      <c r="H1853" s="519"/>
      <c r="I1853" s="519"/>
      <c r="J1853" s="117" t="s">
        <v>3419</v>
      </c>
    </row>
    <row r="1854" spans="1:10" x14ac:dyDescent="0.25">
      <c r="A1854" s="517" t="s">
        <v>3420</v>
      </c>
      <c r="B1854" s="519">
        <v>1</v>
      </c>
      <c r="C1854" s="527">
        <v>51000</v>
      </c>
      <c r="D1854" s="527"/>
      <c r="E1854" s="527"/>
      <c r="F1854" s="527"/>
      <c r="G1854" s="527"/>
      <c r="H1854" s="519"/>
      <c r="I1854" s="519"/>
      <c r="J1854" s="117" t="s">
        <v>1389</v>
      </c>
    </row>
    <row r="1855" spans="1:10" x14ac:dyDescent="0.25">
      <c r="A1855" s="517" t="s">
        <v>3421</v>
      </c>
      <c r="B1855" s="519">
        <v>1</v>
      </c>
      <c r="C1855" s="527">
        <v>29000</v>
      </c>
      <c r="D1855" s="527"/>
      <c r="E1855" s="527">
        <v>1</v>
      </c>
      <c r="F1855" s="527">
        <v>4000</v>
      </c>
      <c r="G1855" s="527">
        <v>70</v>
      </c>
      <c r="H1855" s="519"/>
      <c r="I1855" s="519"/>
      <c r="J1855" s="117" t="s">
        <v>1389</v>
      </c>
    </row>
    <row r="1856" spans="1:10" x14ac:dyDescent="0.25">
      <c r="A1856" s="517" t="s">
        <v>3422</v>
      </c>
      <c r="B1856" s="519">
        <v>2</v>
      </c>
      <c r="C1856" s="527">
        <v>98000</v>
      </c>
      <c r="D1856" s="527"/>
      <c r="E1856" s="527"/>
      <c r="F1856" s="527"/>
      <c r="G1856" s="527"/>
      <c r="H1856" s="519"/>
      <c r="I1856" s="519"/>
      <c r="J1856" s="117"/>
    </row>
    <row r="1857" spans="1:10" x14ac:dyDescent="0.25">
      <c r="A1857" s="517" t="s">
        <v>3043</v>
      </c>
      <c r="B1857" s="519">
        <v>1</v>
      </c>
      <c r="C1857" s="527"/>
      <c r="D1857" s="527"/>
      <c r="E1857" s="527"/>
      <c r="F1857" s="527"/>
      <c r="G1857" s="527"/>
      <c r="H1857" s="519"/>
      <c r="I1857" s="519"/>
      <c r="J1857" s="117" t="s">
        <v>2751</v>
      </c>
    </row>
    <row r="1858" spans="1:10" x14ac:dyDescent="0.25">
      <c r="A1858" s="517" t="s">
        <v>1995</v>
      </c>
      <c r="B1858" s="519">
        <v>1</v>
      </c>
      <c r="C1858" s="527"/>
      <c r="D1858" s="527">
        <v>14000</v>
      </c>
      <c r="E1858" s="527">
        <v>1</v>
      </c>
      <c r="F1858" s="527">
        <v>3000</v>
      </c>
      <c r="G1858" s="527">
        <v>60</v>
      </c>
      <c r="H1858" s="519"/>
      <c r="I1858" s="519"/>
      <c r="J1858" s="117" t="s">
        <v>1822</v>
      </c>
    </row>
    <row r="1859" spans="1:10" x14ac:dyDescent="0.25">
      <c r="A1859" s="517" t="s">
        <v>2943</v>
      </c>
      <c r="B1859" s="519">
        <v>1</v>
      </c>
      <c r="C1859" s="527"/>
      <c r="D1859" s="527"/>
      <c r="E1859" s="527"/>
      <c r="F1859" s="527"/>
      <c r="G1859" s="527"/>
      <c r="H1859" s="519"/>
      <c r="I1859" s="519"/>
      <c r="J1859" s="117" t="s">
        <v>3216</v>
      </c>
    </row>
    <row r="1860" spans="1:10" x14ac:dyDescent="0.25">
      <c r="A1860" s="517" t="s">
        <v>3423</v>
      </c>
      <c r="B1860" s="519">
        <v>1</v>
      </c>
      <c r="C1860" s="527"/>
      <c r="D1860" s="527">
        <v>18000</v>
      </c>
      <c r="E1860" s="527"/>
      <c r="F1860" s="527"/>
      <c r="G1860" s="527"/>
      <c r="H1860" s="519"/>
      <c r="I1860" s="519"/>
      <c r="J1860" s="117" t="s">
        <v>1822</v>
      </c>
    </row>
    <row r="1861" spans="1:10" x14ac:dyDescent="0.25">
      <c r="A1861" s="517" t="s">
        <v>3262</v>
      </c>
      <c r="B1861" s="519">
        <v>1</v>
      </c>
      <c r="C1861" s="527">
        <v>21000</v>
      </c>
      <c r="D1861" s="527"/>
      <c r="E1861" s="527">
        <v>1</v>
      </c>
      <c r="F1861" s="527">
        <v>5000</v>
      </c>
      <c r="G1861" s="527">
        <v>100</v>
      </c>
      <c r="H1861" s="519"/>
      <c r="I1861" s="519"/>
      <c r="J1861" s="117" t="s">
        <v>1389</v>
      </c>
    </row>
    <row r="1862" spans="1:10" x14ac:dyDescent="0.25">
      <c r="A1862" s="517" t="s">
        <v>2943</v>
      </c>
      <c r="B1862" s="519">
        <v>1</v>
      </c>
      <c r="C1862" s="527">
        <v>32000</v>
      </c>
      <c r="D1862" s="527"/>
      <c r="E1862" s="527">
        <v>1</v>
      </c>
      <c r="F1862" s="527">
        <v>4000</v>
      </c>
      <c r="G1862" s="527">
        <v>70</v>
      </c>
      <c r="H1862" s="519">
        <v>3</v>
      </c>
      <c r="I1862" s="519" t="s">
        <v>3402</v>
      </c>
      <c r="J1862" s="117">
        <v>9000</v>
      </c>
    </row>
    <row r="1863" spans="1:10" x14ac:dyDescent="0.25">
      <c r="A1863" s="517"/>
      <c r="B1863" s="519"/>
      <c r="C1863" s="527"/>
      <c r="D1863" s="527"/>
      <c r="E1863" s="527"/>
      <c r="F1863" s="527"/>
      <c r="G1863" s="527"/>
      <c r="H1863" s="519">
        <v>1</v>
      </c>
      <c r="I1863" s="519">
        <v>66</v>
      </c>
      <c r="J1863" s="117">
        <v>3500</v>
      </c>
    </row>
    <row r="1864" spans="1:10" x14ac:dyDescent="0.25">
      <c r="A1864" s="517"/>
      <c r="B1864" s="519"/>
      <c r="C1864" s="527"/>
      <c r="D1864" s="527"/>
      <c r="E1864" s="527"/>
      <c r="F1864" s="527"/>
      <c r="G1864" s="527"/>
      <c r="H1864" s="519">
        <v>1</v>
      </c>
      <c r="I1864" s="519">
        <v>100</v>
      </c>
      <c r="J1864" s="117">
        <v>5000</v>
      </c>
    </row>
    <row r="1865" spans="1:10" x14ac:dyDescent="0.25">
      <c r="A1865" s="517"/>
      <c r="B1865" s="519"/>
      <c r="C1865" s="527"/>
      <c r="D1865" s="527"/>
      <c r="E1865" s="527"/>
      <c r="F1865" s="527"/>
      <c r="G1865" s="527"/>
      <c r="H1865" s="519"/>
      <c r="I1865" s="519"/>
      <c r="J1865" s="117"/>
    </row>
    <row r="1866" spans="1:10" x14ac:dyDescent="0.25">
      <c r="A1866" s="645"/>
      <c r="B1866" s="213">
        <f>SUM(B1847:B1865)</f>
        <v>18</v>
      </c>
      <c r="C1866" s="213">
        <f>SUM(C1847:C1865)</f>
        <v>385000</v>
      </c>
      <c r="D1866" s="213">
        <f>SUM(D1847:D1865)</f>
        <v>59000</v>
      </c>
      <c r="E1866" s="213">
        <f>SUM(E1847:E1865)</f>
        <v>10</v>
      </c>
      <c r="F1866" s="213">
        <f>SUM(F1847:F1865)</f>
        <v>50000</v>
      </c>
      <c r="G1866" s="213"/>
      <c r="H1866" s="213">
        <f>SUM(H1847:H1865)</f>
        <v>5</v>
      </c>
      <c r="I1866" s="213"/>
      <c r="J1866" s="410">
        <f>SUM(J1847:J1865)</f>
        <v>22400</v>
      </c>
    </row>
    <row r="1867" spans="1:10" x14ac:dyDescent="0.25">
      <c r="B1867" s="493"/>
      <c r="C1867" s="493"/>
    </row>
    <row r="1868" spans="1:10" x14ac:dyDescent="0.25">
      <c r="G1868" s="671" t="s">
        <v>3331</v>
      </c>
      <c r="H1868" s="671" t="s">
        <v>3407</v>
      </c>
      <c r="I1868" s="613"/>
    </row>
    <row r="1872" spans="1:10" x14ac:dyDescent="0.25">
      <c r="A1872" s="2204" t="s">
        <v>3427</v>
      </c>
      <c r="B1872" s="2204"/>
      <c r="C1872" s="2204"/>
      <c r="D1872" s="2204"/>
      <c r="E1872" s="2204"/>
      <c r="F1872" s="2204"/>
      <c r="G1872" s="2204"/>
      <c r="H1872" s="2204"/>
      <c r="I1872" s="2204"/>
      <c r="J1872" s="2204"/>
    </row>
    <row r="1873" spans="1:10" x14ac:dyDescent="0.25">
      <c r="A1873" s="198" t="s">
        <v>14</v>
      </c>
      <c r="B1873" s="198" t="s">
        <v>5</v>
      </c>
      <c r="C1873" s="198" t="s">
        <v>10</v>
      </c>
      <c r="D1873" s="198" t="s">
        <v>11</v>
      </c>
      <c r="E1873" s="198" t="s">
        <v>753</v>
      </c>
      <c r="F1873" s="198" t="s">
        <v>27</v>
      </c>
      <c r="G1873" s="198" t="s">
        <v>2013</v>
      </c>
      <c r="H1873" s="198" t="s">
        <v>2776</v>
      </c>
      <c r="I1873" s="198" t="s">
        <v>2777</v>
      </c>
      <c r="J1873" s="631" t="s">
        <v>32</v>
      </c>
    </row>
    <row r="1874" spans="1:10" x14ac:dyDescent="0.25">
      <c r="A1874" s="517" t="s">
        <v>2233</v>
      </c>
      <c r="B1874" s="519">
        <v>1</v>
      </c>
      <c r="C1874" s="527"/>
      <c r="D1874" s="527">
        <v>29000</v>
      </c>
      <c r="E1874" s="527"/>
      <c r="F1874" s="527"/>
      <c r="G1874" s="527"/>
      <c r="H1874" s="519"/>
      <c r="I1874" s="519"/>
      <c r="J1874" s="117" t="s">
        <v>767</v>
      </c>
    </row>
    <row r="1875" spans="1:10" x14ac:dyDescent="0.25">
      <c r="A1875" s="517" t="s">
        <v>3428</v>
      </c>
      <c r="B1875" s="519">
        <v>1</v>
      </c>
      <c r="C1875" s="527">
        <v>16000</v>
      </c>
      <c r="D1875" s="527"/>
      <c r="E1875" s="527">
        <v>1</v>
      </c>
      <c r="F1875" s="527">
        <v>4000</v>
      </c>
      <c r="G1875" s="527">
        <v>70</v>
      </c>
      <c r="H1875" s="519"/>
      <c r="I1875" s="519"/>
      <c r="J1875" s="117"/>
    </row>
    <row r="1876" spans="1:10" x14ac:dyDescent="0.25">
      <c r="A1876" s="517" t="s">
        <v>3429</v>
      </c>
      <c r="B1876" s="519">
        <v>1</v>
      </c>
      <c r="C1876" s="527">
        <v>14000</v>
      </c>
      <c r="D1876" s="527"/>
      <c r="E1876" s="527">
        <v>1</v>
      </c>
      <c r="F1876" s="527">
        <v>4000</v>
      </c>
      <c r="G1876" s="527">
        <v>70</v>
      </c>
      <c r="H1876" s="519"/>
      <c r="I1876" s="519"/>
      <c r="J1876" s="117"/>
    </row>
    <row r="1877" spans="1:10" x14ac:dyDescent="0.25">
      <c r="A1877" s="517" t="s">
        <v>3430</v>
      </c>
      <c r="B1877" s="519">
        <v>1</v>
      </c>
      <c r="C1877" s="527">
        <v>15000</v>
      </c>
      <c r="D1877" s="527"/>
      <c r="E1877" s="527"/>
      <c r="F1877" s="527"/>
      <c r="G1877" s="527"/>
      <c r="H1877" s="519"/>
      <c r="I1877" s="519"/>
      <c r="J1877" s="117"/>
    </row>
    <row r="1878" spans="1:10" x14ac:dyDescent="0.25">
      <c r="A1878" s="517" t="s">
        <v>785</v>
      </c>
      <c r="B1878" s="519">
        <v>1</v>
      </c>
      <c r="C1878" s="527">
        <v>24000</v>
      </c>
      <c r="D1878" s="527"/>
      <c r="E1878" s="527"/>
      <c r="F1878" s="527"/>
      <c r="G1878" s="527"/>
      <c r="H1878" s="519"/>
      <c r="I1878" s="519"/>
      <c r="J1878" s="117" t="s">
        <v>3431</v>
      </c>
    </row>
    <row r="1879" spans="1:10" x14ac:dyDescent="0.25">
      <c r="A1879" s="517" t="s">
        <v>3432</v>
      </c>
      <c r="B1879" s="519">
        <v>1</v>
      </c>
      <c r="C1879" s="527">
        <v>20000</v>
      </c>
      <c r="D1879" s="527"/>
      <c r="E1879" s="527"/>
      <c r="F1879" s="527"/>
      <c r="G1879" s="527"/>
      <c r="H1879" s="519">
        <v>1</v>
      </c>
      <c r="I1879" s="519">
        <v>60</v>
      </c>
      <c r="J1879" s="117">
        <v>3000</v>
      </c>
    </row>
    <row r="1880" spans="1:10" x14ac:dyDescent="0.25">
      <c r="A1880" s="517" t="s">
        <v>3235</v>
      </c>
      <c r="B1880" s="519">
        <v>1</v>
      </c>
      <c r="C1880" s="527">
        <v>34000</v>
      </c>
      <c r="D1880" s="527"/>
      <c r="E1880" s="527">
        <v>1</v>
      </c>
      <c r="F1880" s="527">
        <v>4000</v>
      </c>
      <c r="G1880" s="527">
        <v>70</v>
      </c>
      <c r="H1880" s="519">
        <v>3</v>
      </c>
      <c r="I1880" s="519">
        <v>190</v>
      </c>
      <c r="J1880" s="117">
        <v>33000</v>
      </c>
    </row>
    <row r="1881" spans="1:10" x14ac:dyDescent="0.25">
      <c r="A1881" s="517" t="s">
        <v>3428</v>
      </c>
      <c r="B1881" s="519">
        <v>1</v>
      </c>
      <c r="C1881" s="527">
        <v>16000</v>
      </c>
      <c r="D1881" s="527"/>
      <c r="E1881" s="527">
        <v>1</v>
      </c>
      <c r="F1881" s="527">
        <v>4000</v>
      </c>
      <c r="G1881" s="527">
        <v>70</v>
      </c>
      <c r="H1881" s="519">
        <v>1</v>
      </c>
      <c r="I1881" s="519">
        <v>60</v>
      </c>
      <c r="J1881" s="117">
        <v>3000</v>
      </c>
    </row>
    <row r="1882" spans="1:10" x14ac:dyDescent="0.25">
      <c r="A1882" s="517" t="s">
        <v>217</v>
      </c>
      <c r="B1882" s="519">
        <v>1</v>
      </c>
      <c r="C1882" s="527">
        <v>25000</v>
      </c>
      <c r="D1882" s="527"/>
      <c r="E1882" s="527"/>
      <c r="F1882" s="527"/>
      <c r="G1882" s="527"/>
      <c r="H1882" s="519"/>
      <c r="I1882" s="519" t="s">
        <v>109</v>
      </c>
      <c r="J1882" s="117">
        <v>3500</v>
      </c>
    </row>
    <row r="1883" spans="1:10" x14ac:dyDescent="0.25">
      <c r="A1883" s="517" t="s">
        <v>3062</v>
      </c>
      <c r="B1883" s="519">
        <v>1</v>
      </c>
      <c r="C1883" s="527">
        <v>15000</v>
      </c>
      <c r="D1883" s="527"/>
      <c r="E1883" s="527"/>
      <c r="F1883" s="527"/>
      <c r="G1883" s="527"/>
      <c r="H1883" s="519">
        <v>1</v>
      </c>
      <c r="I1883" s="519">
        <v>70</v>
      </c>
      <c r="J1883" s="117">
        <v>4000</v>
      </c>
    </row>
    <row r="1884" spans="1:10" x14ac:dyDescent="0.25">
      <c r="A1884" s="517" t="s">
        <v>2809</v>
      </c>
      <c r="B1884" s="519">
        <v>4</v>
      </c>
      <c r="C1884" s="527"/>
      <c r="D1884" s="527"/>
      <c r="E1884" s="527"/>
      <c r="F1884" s="527"/>
      <c r="G1884" s="527"/>
      <c r="H1884" s="519"/>
      <c r="I1884" s="519"/>
      <c r="J1884" s="117" t="s">
        <v>570</v>
      </c>
    </row>
    <row r="1885" spans="1:10" x14ac:dyDescent="0.25">
      <c r="A1885" s="517" t="s">
        <v>3252</v>
      </c>
      <c r="B1885" s="519">
        <v>1</v>
      </c>
      <c r="C1885" s="527">
        <v>17000</v>
      </c>
      <c r="D1885" s="527"/>
      <c r="E1885" s="527">
        <v>1</v>
      </c>
      <c r="F1885" s="527">
        <v>4000</v>
      </c>
      <c r="G1885" s="527">
        <v>70</v>
      </c>
      <c r="H1885" s="519"/>
      <c r="I1885" s="519"/>
      <c r="J1885" s="117"/>
    </row>
    <row r="1886" spans="1:10" x14ac:dyDescent="0.25">
      <c r="A1886" s="517" t="s">
        <v>2850</v>
      </c>
      <c r="B1886" s="519">
        <v>1</v>
      </c>
      <c r="C1886" s="527">
        <v>25000</v>
      </c>
      <c r="D1886" s="527"/>
      <c r="E1886" s="527">
        <v>1</v>
      </c>
      <c r="F1886" s="527">
        <v>4000</v>
      </c>
      <c r="G1886" s="527">
        <v>70</v>
      </c>
      <c r="H1886" s="519"/>
      <c r="I1886" s="519"/>
      <c r="J1886" s="117" t="s">
        <v>3433</v>
      </c>
    </row>
    <row r="1887" spans="1:10" x14ac:dyDescent="0.25">
      <c r="A1887" s="517" t="s">
        <v>114</v>
      </c>
      <c r="B1887" s="519">
        <v>1</v>
      </c>
      <c r="C1887" s="527">
        <v>20000</v>
      </c>
      <c r="D1887" s="527"/>
      <c r="E1887" s="527">
        <v>1</v>
      </c>
      <c r="F1887" s="527">
        <v>3000</v>
      </c>
      <c r="G1887" s="527">
        <v>60</v>
      </c>
      <c r="H1887" s="519"/>
      <c r="I1887" s="519"/>
      <c r="J1887" s="117" t="s">
        <v>3434</v>
      </c>
    </row>
    <row r="1888" spans="1:10" x14ac:dyDescent="0.25">
      <c r="A1888" s="517" t="s">
        <v>3055</v>
      </c>
      <c r="B1888" s="519">
        <v>1</v>
      </c>
      <c r="C1888" s="527"/>
      <c r="D1888" s="527">
        <v>26000</v>
      </c>
      <c r="E1888" s="527"/>
      <c r="F1888" s="527"/>
      <c r="G1888" s="527"/>
      <c r="H1888" s="519"/>
      <c r="I1888" s="519"/>
      <c r="J1888" s="117" t="s">
        <v>3435</v>
      </c>
    </row>
    <row r="1889" spans="1:10" x14ac:dyDescent="0.25">
      <c r="A1889" s="645"/>
      <c r="B1889" s="213">
        <f>SUM(B1874:B1888)</f>
        <v>18</v>
      </c>
      <c r="C1889" s="213">
        <f>SUM(C1874:C1888)</f>
        <v>241000</v>
      </c>
      <c r="D1889" s="213">
        <f>SUM(D1874:D1888)</f>
        <v>55000</v>
      </c>
      <c r="E1889" s="213">
        <f>SUM(E1874:E1888)</f>
        <v>7</v>
      </c>
      <c r="F1889" s="213">
        <f>SUM(F1874:F1888)</f>
        <v>27000</v>
      </c>
      <c r="G1889" s="213"/>
      <c r="H1889" s="213">
        <f>SUM(H1879:H1888)</f>
        <v>6</v>
      </c>
      <c r="I1889" s="213"/>
      <c r="J1889" s="410">
        <f>SUM(J1879:J1888)</f>
        <v>46500</v>
      </c>
    </row>
    <row r="1890" spans="1:10" x14ac:dyDescent="0.25">
      <c r="B1890" s="493"/>
      <c r="C1890" s="493"/>
    </row>
    <row r="1891" spans="1:10" x14ac:dyDescent="0.25">
      <c r="G1891" s="672" t="s">
        <v>3331</v>
      </c>
      <c r="H1891" s="672" t="s">
        <v>3407</v>
      </c>
      <c r="I1891" s="613"/>
    </row>
    <row r="1894" spans="1:10" x14ac:dyDescent="0.25">
      <c r="A1894" s="2204" t="s">
        <v>3436</v>
      </c>
      <c r="B1894" s="2204"/>
      <c r="C1894" s="2204"/>
      <c r="D1894" s="2204"/>
      <c r="E1894" s="2204"/>
      <c r="F1894" s="2204"/>
      <c r="G1894" s="2204"/>
      <c r="H1894" s="2204"/>
      <c r="I1894" s="2204"/>
      <c r="J1894" s="2204"/>
    </row>
    <row r="1895" spans="1:10" x14ac:dyDescent="0.25">
      <c r="A1895" s="198" t="s">
        <v>14</v>
      </c>
      <c r="B1895" s="198" t="s">
        <v>5</v>
      </c>
      <c r="C1895" s="198" t="s">
        <v>10</v>
      </c>
      <c r="D1895" s="198" t="s">
        <v>11</v>
      </c>
      <c r="E1895" s="198" t="s">
        <v>753</v>
      </c>
      <c r="F1895" s="198" t="s">
        <v>27</v>
      </c>
      <c r="G1895" s="198" t="s">
        <v>2013</v>
      </c>
      <c r="H1895" s="198" t="s">
        <v>2776</v>
      </c>
      <c r="I1895" s="198" t="s">
        <v>2777</v>
      </c>
      <c r="J1895" s="631" t="s">
        <v>32</v>
      </c>
    </row>
    <row r="1896" spans="1:10" x14ac:dyDescent="0.25">
      <c r="A1896" s="517" t="s">
        <v>684</v>
      </c>
      <c r="B1896" s="519">
        <v>1</v>
      </c>
      <c r="C1896" s="527"/>
      <c r="D1896" s="527">
        <v>19000</v>
      </c>
      <c r="E1896" s="527"/>
      <c r="F1896" s="527"/>
      <c r="G1896" s="527"/>
      <c r="H1896" s="519"/>
      <c r="I1896" s="519"/>
      <c r="J1896" s="117" t="s">
        <v>1822</v>
      </c>
    </row>
    <row r="1897" spans="1:10" x14ac:dyDescent="0.25">
      <c r="A1897" s="517" t="s">
        <v>3437</v>
      </c>
      <c r="B1897" s="519">
        <v>1</v>
      </c>
      <c r="C1897" s="527">
        <v>15000</v>
      </c>
      <c r="D1897" s="527"/>
      <c r="E1897" s="527">
        <v>1</v>
      </c>
      <c r="F1897" s="527">
        <v>4000</v>
      </c>
      <c r="G1897" s="527">
        <v>70</v>
      </c>
      <c r="H1897" s="519"/>
      <c r="I1897" s="519"/>
      <c r="J1897" s="117" t="s">
        <v>3438</v>
      </c>
    </row>
    <row r="1898" spans="1:10" x14ac:dyDescent="0.25">
      <c r="A1898" s="517" t="s">
        <v>3439</v>
      </c>
      <c r="B1898" s="519">
        <v>1</v>
      </c>
      <c r="C1898" s="527"/>
      <c r="D1898" s="527">
        <v>20000</v>
      </c>
      <c r="E1898" s="527"/>
      <c r="F1898" s="527"/>
      <c r="G1898" s="527"/>
      <c r="H1898" s="519"/>
      <c r="I1898" s="519"/>
      <c r="J1898" s="117" t="s">
        <v>2613</v>
      </c>
    </row>
    <row r="1899" spans="1:10" x14ac:dyDescent="0.25">
      <c r="A1899" s="517" t="s">
        <v>3051</v>
      </c>
      <c r="B1899" s="519">
        <v>1</v>
      </c>
      <c r="C1899" s="527">
        <v>28000</v>
      </c>
      <c r="D1899" s="527"/>
      <c r="E1899" s="527"/>
      <c r="F1899" s="527"/>
      <c r="G1899" s="527"/>
      <c r="H1899" s="519"/>
      <c r="I1899" s="519"/>
      <c r="J1899" s="117"/>
    </row>
    <row r="1900" spans="1:10" x14ac:dyDescent="0.25">
      <c r="A1900" s="517" t="s">
        <v>3440</v>
      </c>
      <c r="B1900" s="519">
        <v>1</v>
      </c>
      <c r="C1900" s="527">
        <v>19500</v>
      </c>
      <c r="D1900" s="527"/>
      <c r="E1900" s="527">
        <v>2</v>
      </c>
      <c r="F1900" s="527">
        <v>8000</v>
      </c>
      <c r="G1900" s="527" t="s">
        <v>3441</v>
      </c>
      <c r="H1900" s="519"/>
      <c r="I1900" s="519"/>
      <c r="J1900" s="117" t="s">
        <v>3442</v>
      </c>
    </row>
    <row r="1901" spans="1:10" x14ac:dyDescent="0.25">
      <c r="A1901" s="517" t="s">
        <v>3443</v>
      </c>
      <c r="B1901" s="519">
        <v>1</v>
      </c>
      <c r="C1901" s="527"/>
      <c r="D1901" s="527">
        <v>25000</v>
      </c>
      <c r="E1901" s="527"/>
      <c r="F1901" s="527"/>
      <c r="G1901" s="527"/>
      <c r="H1901" s="519"/>
      <c r="I1901" s="519"/>
      <c r="J1901" s="117" t="s">
        <v>3444</v>
      </c>
    </row>
    <row r="1902" spans="1:10" x14ac:dyDescent="0.25">
      <c r="A1902" s="517" t="s">
        <v>1825</v>
      </c>
      <c r="B1902" s="519">
        <v>1</v>
      </c>
      <c r="C1902" s="527">
        <v>16000</v>
      </c>
      <c r="D1902" s="527"/>
      <c r="E1902" s="527">
        <v>1</v>
      </c>
      <c r="F1902" s="527">
        <v>4000</v>
      </c>
      <c r="G1902" s="527">
        <v>70</v>
      </c>
      <c r="H1902" s="519"/>
      <c r="I1902" s="519"/>
      <c r="J1902" s="117"/>
    </row>
    <row r="1903" spans="1:10" x14ac:dyDescent="0.25">
      <c r="A1903" s="517" t="s">
        <v>3445</v>
      </c>
      <c r="B1903" s="519">
        <v>1</v>
      </c>
      <c r="C1903" s="527">
        <v>14000</v>
      </c>
      <c r="D1903" s="527"/>
      <c r="E1903" s="527">
        <v>1</v>
      </c>
      <c r="F1903" s="527">
        <v>3000</v>
      </c>
      <c r="G1903" s="527">
        <v>60</v>
      </c>
      <c r="H1903" s="519"/>
      <c r="I1903" s="519"/>
      <c r="J1903" s="117" t="s">
        <v>3446</v>
      </c>
    </row>
    <row r="1904" spans="1:10" x14ac:dyDescent="0.25">
      <c r="A1904" s="517" t="s">
        <v>785</v>
      </c>
      <c r="B1904" s="519">
        <v>1</v>
      </c>
      <c r="C1904" s="527">
        <v>18000</v>
      </c>
      <c r="D1904" s="527"/>
      <c r="E1904" s="527">
        <v>2</v>
      </c>
      <c r="F1904" s="527">
        <v>6000</v>
      </c>
      <c r="G1904" s="527" t="s">
        <v>3109</v>
      </c>
      <c r="H1904" s="519"/>
      <c r="I1904" s="519"/>
      <c r="J1904" s="117"/>
    </row>
    <row r="1905" spans="1:10" x14ac:dyDescent="0.25">
      <c r="A1905" s="517" t="s">
        <v>1961</v>
      </c>
      <c r="B1905" s="519">
        <v>1</v>
      </c>
      <c r="C1905" s="527">
        <v>36000</v>
      </c>
      <c r="D1905" s="527"/>
      <c r="E1905" s="527">
        <v>1</v>
      </c>
      <c r="F1905" s="527">
        <v>4000</v>
      </c>
      <c r="G1905" s="527">
        <v>70</v>
      </c>
      <c r="H1905" s="519"/>
      <c r="I1905" s="519" t="s">
        <v>109</v>
      </c>
      <c r="J1905" s="117">
        <v>4200</v>
      </c>
    </row>
    <row r="1906" spans="1:10" x14ac:dyDescent="0.25">
      <c r="A1906" s="517" t="s">
        <v>2948</v>
      </c>
      <c r="B1906" s="519">
        <v>1</v>
      </c>
      <c r="C1906" s="527"/>
      <c r="D1906" s="527">
        <v>19000</v>
      </c>
      <c r="E1906" s="527"/>
      <c r="F1906" s="527"/>
      <c r="G1906" s="527"/>
      <c r="H1906" s="519"/>
      <c r="I1906" s="519"/>
      <c r="J1906" s="117" t="s">
        <v>1822</v>
      </c>
    </row>
    <row r="1907" spans="1:10" x14ac:dyDescent="0.25">
      <c r="A1907" s="517" t="s">
        <v>2941</v>
      </c>
      <c r="B1907" s="519">
        <v>1</v>
      </c>
      <c r="C1907" s="527"/>
      <c r="D1907" s="527">
        <v>25500</v>
      </c>
      <c r="E1907" s="527"/>
      <c r="F1907" s="527"/>
      <c r="G1907" s="527"/>
      <c r="H1907" s="519"/>
      <c r="I1907" s="519"/>
      <c r="J1907" s="117" t="s">
        <v>3447</v>
      </c>
    </row>
    <row r="1908" spans="1:10" x14ac:dyDescent="0.25">
      <c r="A1908" s="517" t="s">
        <v>1829</v>
      </c>
      <c r="B1908" s="519">
        <v>1</v>
      </c>
      <c r="C1908" s="527"/>
      <c r="D1908" s="527">
        <v>21000</v>
      </c>
      <c r="E1908" s="527">
        <v>1</v>
      </c>
      <c r="F1908" s="527">
        <v>4000</v>
      </c>
      <c r="G1908" s="527">
        <v>70</v>
      </c>
      <c r="H1908" s="519"/>
      <c r="I1908" s="519"/>
      <c r="J1908" s="117"/>
    </row>
    <row r="1909" spans="1:10" x14ac:dyDescent="0.25">
      <c r="A1909" s="517" t="s">
        <v>223</v>
      </c>
      <c r="B1909" s="519">
        <v>12</v>
      </c>
      <c r="C1909" s="527"/>
      <c r="D1909" s="527">
        <v>564000</v>
      </c>
      <c r="E1909" s="527"/>
      <c r="F1909" s="527"/>
      <c r="G1909" s="527"/>
      <c r="H1909" s="519"/>
      <c r="I1909" s="519"/>
      <c r="J1909" s="117" t="s">
        <v>3448</v>
      </c>
    </row>
    <row r="1910" spans="1:10" x14ac:dyDescent="0.25">
      <c r="A1910" s="517" t="s">
        <v>141</v>
      </c>
      <c r="B1910" s="519">
        <v>24</v>
      </c>
      <c r="C1910" s="527"/>
      <c r="D1910" s="527">
        <v>480000</v>
      </c>
      <c r="E1910" s="527"/>
      <c r="F1910" s="527"/>
      <c r="G1910" s="527"/>
      <c r="H1910" s="519"/>
      <c r="I1910" s="519"/>
      <c r="J1910" s="117" t="s">
        <v>3448</v>
      </c>
    </row>
    <row r="1911" spans="1:10" x14ac:dyDescent="0.25">
      <c r="A1911" s="517" t="s">
        <v>223</v>
      </c>
      <c r="B1911" s="519">
        <v>2</v>
      </c>
      <c r="C1911" s="527"/>
      <c r="D1911" s="527">
        <v>94000</v>
      </c>
      <c r="E1911" s="527"/>
      <c r="F1911" s="527"/>
      <c r="G1911" s="527"/>
      <c r="H1911" s="519"/>
      <c r="I1911" s="519"/>
      <c r="J1911" s="117" t="s">
        <v>3448</v>
      </c>
    </row>
    <row r="1912" spans="1:10" x14ac:dyDescent="0.25">
      <c r="A1912" s="517" t="s">
        <v>1871</v>
      </c>
      <c r="B1912" s="519">
        <v>1</v>
      </c>
      <c r="C1912" s="527"/>
      <c r="D1912" s="527"/>
      <c r="E1912" s="527"/>
      <c r="F1912" s="527"/>
      <c r="G1912" s="527"/>
      <c r="H1912" s="519"/>
      <c r="I1912" s="519"/>
      <c r="J1912" s="117" t="s">
        <v>3449</v>
      </c>
    </row>
    <row r="1913" spans="1:10" x14ac:dyDescent="0.25">
      <c r="A1913" s="517" t="s">
        <v>143</v>
      </c>
      <c r="B1913" s="519">
        <v>2</v>
      </c>
      <c r="C1913" s="527">
        <v>160000</v>
      </c>
      <c r="D1913" s="527"/>
      <c r="E1913" s="527"/>
      <c r="F1913" s="527"/>
      <c r="G1913" s="527"/>
      <c r="H1913" s="519"/>
      <c r="I1913" s="519"/>
      <c r="J1913" s="117"/>
    </row>
    <row r="1914" spans="1:10" x14ac:dyDescent="0.25">
      <c r="A1914" s="517" t="s">
        <v>1246</v>
      </c>
      <c r="B1914" s="519">
        <v>1</v>
      </c>
      <c r="C1914" s="527"/>
      <c r="D1914" s="527">
        <v>23500</v>
      </c>
      <c r="E1914" s="527">
        <v>1</v>
      </c>
      <c r="F1914" s="527">
        <v>2500</v>
      </c>
      <c r="G1914" s="527">
        <v>52</v>
      </c>
      <c r="H1914" s="519"/>
      <c r="I1914" s="519"/>
      <c r="J1914" s="117" t="s">
        <v>767</v>
      </c>
    </row>
    <row r="1915" spans="1:10" x14ac:dyDescent="0.25">
      <c r="A1915" s="517" t="s">
        <v>2596</v>
      </c>
      <c r="B1915" s="519">
        <v>1</v>
      </c>
      <c r="C1915" s="527">
        <v>12000</v>
      </c>
      <c r="D1915" s="527"/>
      <c r="E1915" s="527">
        <v>1</v>
      </c>
      <c r="F1915" s="527">
        <v>3000</v>
      </c>
      <c r="G1915" s="527">
        <v>60</v>
      </c>
      <c r="H1915" s="519"/>
      <c r="I1915" s="519"/>
      <c r="J1915" s="117"/>
    </row>
    <row r="1916" spans="1:10" x14ac:dyDescent="0.25">
      <c r="A1916" s="517" t="s">
        <v>1989</v>
      </c>
      <c r="B1916" s="519">
        <v>1</v>
      </c>
      <c r="C1916" s="527">
        <v>37000</v>
      </c>
      <c r="D1916" s="527"/>
      <c r="E1916" s="527">
        <v>1</v>
      </c>
      <c r="F1916" s="527">
        <v>5000</v>
      </c>
      <c r="G1916" s="527">
        <v>90</v>
      </c>
      <c r="H1916" s="519"/>
      <c r="I1916" s="519"/>
      <c r="J1916" s="117" t="s">
        <v>3450</v>
      </c>
    </row>
    <row r="1917" spans="1:10" x14ac:dyDescent="0.25">
      <c r="A1917" s="517" t="s">
        <v>3437</v>
      </c>
      <c r="B1917" s="519">
        <v>1</v>
      </c>
      <c r="C1917" s="527">
        <v>1000</v>
      </c>
      <c r="D1917" s="527">
        <v>19000</v>
      </c>
      <c r="E1917" s="527"/>
      <c r="F1917" s="527"/>
      <c r="G1917" s="527"/>
      <c r="H1917" s="519"/>
      <c r="I1917" s="519"/>
      <c r="J1917" s="117" t="s">
        <v>1822</v>
      </c>
    </row>
    <row r="1918" spans="1:10" x14ac:dyDescent="0.25">
      <c r="A1918" s="645"/>
      <c r="B1918" s="213">
        <f>SUM(B1896:B1917)</f>
        <v>58</v>
      </c>
      <c r="C1918" s="213">
        <f>SUM(C1896:C1917)</f>
        <v>356500</v>
      </c>
      <c r="D1918" s="213">
        <f>SUM(D1896:D1917)</f>
        <v>1310000</v>
      </c>
      <c r="E1918" s="213">
        <f>SUM(E1896:E1917)</f>
        <v>12</v>
      </c>
      <c r="F1918" s="213">
        <f>SUM(F1896:F1917)</f>
        <v>43500</v>
      </c>
      <c r="G1918" s="213"/>
      <c r="H1918" s="213"/>
      <c r="I1918" s="213"/>
      <c r="J1918" s="410">
        <f>SUM(J1905:J1917)</f>
        <v>4200</v>
      </c>
    </row>
    <row r="1919" spans="1:10" x14ac:dyDescent="0.25">
      <c r="B1919" s="493"/>
      <c r="C1919" s="493"/>
    </row>
    <row r="1920" spans="1:10" x14ac:dyDescent="0.25">
      <c r="G1920" s="673" t="s">
        <v>3331</v>
      </c>
      <c r="H1920" s="673" t="s">
        <v>3407</v>
      </c>
      <c r="I1920" s="613"/>
    </row>
    <row r="1923" spans="1:10" x14ac:dyDescent="0.25">
      <c r="A1923" s="2204" t="s">
        <v>3451</v>
      </c>
      <c r="B1923" s="2204"/>
      <c r="C1923" s="2204"/>
      <c r="D1923" s="2204"/>
      <c r="E1923" s="2204"/>
      <c r="F1923" s="2204"/>
      <c r="G1923" s="2204"/>
      <c r="H1923" s="2204"/>
      <c r="I1923" s="2204"/>
      <c r="J1923" s="2204"/>
    </row>
    <row r="1924" spans="1:10" x14ac:dyDescent="0.25">
      <c r="A1924" s="198" t="s">
        <v>14</v>
      </c>
      <c r="B1924" s="198" t="s">
        <v>5</v>
      </c>
      <c r="C1924" s="198" t="s">
        <v>10</v>
      </c>
      <c r="D1924" s="198" t="s">
        <v>11</v>
      </c>
      <c r="E1924" s="198" t="s">
        <v>753</v>
      </c>
      <c r="F1924" s="198" t="s">
        <v>27</v>
      </c>
      <c r="G1924" s="198" t="s">
        <v>2013</v>
      </c>
      <c r="H1924" s="198" t="s">
        <v>2776</v>
      </c>
      <c r="I1924" s="198" t="s">
        <v>2777</v>
      </c>
      <c r="J1924" s="631" t="s">
        <v>32</v>
      </c>
    </row>
    <row r="1925" spans="1:10" x14ac:dyDescent="0.25">
      <c r="A1925" s="517" t="s">
        <v>3452</v>
      </c>
      <c r="B1925" s="519">
        <v>1</v>
      </c>
      <c r="C1925" s="527">
        <v>13000</v>
      </c>
      <c r="D1925" s="527"/>
      <c r="E1925" s="527">
        <v>1</v>
      </c>
      <c r="F1925" s="527">
        <v>3000</v>
      </c>
      <c r="G1925" s="527">
        <v>60</v>
      </c>
      <c r="H1925" s="519"/>
      <c r="I1925" s="519"/>
      <c r="J1925" s="117"/>
    </row>
    <row r="1926" spans="1:10" x14ac:dyDescent="0.25">
      <c r="A1926" s="517" t="s">
        <v>276</v>
      </c>
      <c r="B1926" s="519">
        <v>2</v>
      </c>
      <c r="C1926" s="527"/>
      <c r="D1926" s="527">
        <v>98000</v>
      </c>
      <c r="E1926" s="527"/>
      <c r="F1926" s="527"/>
      <c r="G1926" s="527"/>
      <c r="H1926" s="519"/>
      <c r="I1926" s="519"/>
      <c r="J1926" s="117" t="s">
        <v>3453</v>
      </c>
    </row>
    <row r="1927" spans="1:10" x14ac:dyDescent="0.25">
      <c r="A1927" s="517" t="s">
        <v>230</v>
      </c>
      <c r="B1927" s="519">
        <v>2</v>
      </c>
      <c r="C1927" s="527"/>
      <c r="D1927" s="527">
        <v>160000</v>
      </c>
      <c r="E1927" s="527"/>
      <c r="F1927" s="527"/>
      <c r="G1927" s="527"/>
      <c r="H1927" s="519"/>
      <c r="I1927" s="519"/>
      <c r="J1927" s="117" t="s">
        <v>2752</v>
      </c>
    </row>
    <row r="1928" spans="1:10" x14ac:dyDescent="0.25">
      <c r="A1928" s="517" t="s">
        <v>2820</v>
      </c>
      <c r="B1928" s="519">
        <v>1</v>
      </c>
      <c r="C1928" s="527">
        <v>14000</v>
      </c>
      <c r="D1928" s="527"/>
      <c r="E1928" s="527"/>
      <c r="F1928" s="527"/>
      <c r="G1928" s="527"/>
      <c r="H1928" s="519"/>
      <c r="I1928" s="519"/>
      <c r="J1928" s="117" t="s">
        <v>3454</v>
      </c>
    </row>
    <row r="1929" spans="1:10" x14ac:dyDescent="0.25">
      <c r="A1929" s="517" t="s">
        <v>266</v>
      </c>
      <c r="B1929" s="519">
        <v>1</v>
      </c>
      <c r="C1929" s="527">
        <v>15000</v>
      </c>
      <c r="D1929" s="527"/>
      <c r="E1929" s="527"/>
      <c r="F1929" s="527"/>
      <c r="G1929" s="527"/>
      <c r="H1929" s="519"/>
      <c r="I1929" s="519"/>
      <c r="J1929" s="117"/>
    </row>
    <row r="1930" spans="1:10" x14ac:dyDescent="0.25">
      <c r="A1930" s="517" t="s">
        <v>3455</v>
      </c>
      <c r="B1930" s="519">
        <v>1</v>
      </c>
      <c r="C1930" s="527">
        <v>13000</v>
      </c>
      <c r="D1930" s="527"/>
      <c r="E1930" s="527">
        <v>1</v>
      </c>
      <c r="F1930" s="527">
        <v>2000</v>
      </c>
      <c r="G1930" s="527">
        <v>50</v>
      </c>
      <c r="H1930" s="519"/>
      <c r="I1930" s="519"/>
      <c r="J1930" s="117"/>
    </row>
    <row r="1931" spans="1:10" x14ac:dyDescent="0.25">
      <c r="A1931" s="517" t="s">
        <v>1248</v>
      </c>
      <c r="B1931" s="519">
        <v>4</v>
      </c>
      <c r="C1931" s="527"/>
      <c r="D1931" s="527">
        <v>204000</v>
      </c>
      <c r="E1931" s="527"/>
      <c r="F1931" s="527"/>
      <c r="G1931" s="527"/>
      <c r="H1931" s="519"/>
      <c r="I1931" s="519"/>
      <c r="J1931" s="117" t="s">
        <v>3456</v>
      </c>
    </row>
    <row r="1932" spans="1:10" x14ac:dyDescent="0.25">
      <c r="A1932" s="517" t="s">
        <v>1541</v>
      </c>
      <c r="B1932" s="519">
        <v>2</v>
      </c>
      <c r="C1932" s="527"/>
      <c r="D1932" s="527">
        <v>116000</v>
      </c>
      <c r="E1932" s="527"/>
      <c r="F1932" s="527"/>
      <c r="G1932" s="527"/>
      <c r="H1932" s="519"/>
      <c r="I1932" s="519"/>
      <c r="J1932" s="117" t="s">
        <v>3456</v>
      </c>
    </row>
    <row r="1933" spans="1:10" x14ac:dyDescent="0.25">
      <c r="A1933" s="517" t="s">
        <v>877</v>
      </c>
      <c r="B1933" s="519">
        <v>1</v>
      </c>
      <c r="C1933" s="527"/>
      <c r="D1933" s="527">
        <v>18800</v>
      </c>
      <c r="E1933" s="527"/>
      <c r="F1933" s="527"/>
      <c r="G1933" s="527"/>
      <c r="H1933" s="519"/>
      <c r="I1933" s="519"/>
      <c r="J1933" s="117" t="s">
        <v>3456</v>
      </c>
    </row>
    <row r="1934" spans="1:10" x14ac:dyDescent="0.25">
      <c r="A1934" s="517" t="s">
        <v>2855</v>
      </c>
      <c r="B1934" s="519">
        <v>1</v>
      </c>
      <c r="C1934" s="527"/>
      <c r="D1934" s="527">
        <v>20000</v>
      </c>
      <c r="E1934" s="527"/>
      <c r="F1934" s="527"/>
      <c r="G1934" s="527"/>
      <c r="H1934" s="519"/>
      <c r="I1934" s="519"/>
      <c r="J1934" s="117" t="s">
        <v>1822</v>
      </c>
    </row>
    <row r="1935" spans="1:10" x14ac:dyDescent="0.25">
      <c r="A1935" s="517" t="s">
        <v>3457</v>
      </c>
      <c r="B1935" s="519">
        <v>1</v>
      </c>
      <c r="C1935" s="527"/>
      <c r="D1935" s="527">
        <v>17000</v>
      </c>
      <c r="E1935" s="527"/>
      <c r="F1935" s="527"/>
      <c r="G1935" s="527"/>
      <c r="H1935" s="519"/>
      <c r="I1935" s="519"/>
      <c r="J1935" s="117" t="s">
        <v>1822</v>
      </c>
    </row>
    <row r="1936" spans="1:10" x14ac:dyDescent="0.25">
      <c r="A1936" s="517" t="s">
        <v>627</v>
      </c>
      <c r="B1936" s="519">
        <v>1</v>
      </c>
      <c r="C1936" s="527"/>
      <c r="D1936" s="527"/>
      <c r="E1936" s="527"/>
      <c r="F1936" s="527"/>
      <c r="G1936" s="527"/>
      <c r="H1936" s="519"/>
      <c r="I1936" s="519"/>
      <c r="J1936" s="117" t="s">
        <v>3458</v>
      </c>
    </row>
    <row r="1937" spans="1:10" x14ac:dyDescent="0.25">
      <c r="A1937" s="645"/>
      <c r="B1937" s="213">
        <f>SUM(B1925:B1936)</f>
        <v>18</v>
      </c>
      <c r="C1937" s="213">
        <f>SUM(C1925:C1936)</f>
        <v>55000</v>
      </c>
      <c r="D1937" s="213">
        <f>SUM(D1925:D1936)</f>
        <v>633800</v>
      </c>
      <c r="E1937" s="213">
        <f>SUM(E1925:E1936)</f>
        <v>2</v>
      </c>
      <c r="F1937" s="213">
        <f>SUM(F1925:F1936)</f>
        <v>5000</v>
      </c>
      <c r="G1937" s="213"/>
      <c r="H1937" s="213"/>
      <c r="I1937" s="213"/>
      <c r="J1937" s="410">
        <f>SUM(J1934:J1936)</f>
        <v>0</v>
      </c>
    </row>
    <row r="1938" spans="1:10" x14ac:dyDescent="0.25">
      <c r="B1938" s="493"/>
      <c r="C1938" s="493"/>
    </row>
    <row r="1939" spans="1:10" x14ac:dyDescent="0.25">
      <c r="G1939" s="674" t="s">
        <v>3331</v>
      </c>
      <c r="H1939" s="674" t="s">
        <v>3407</v>
      </c>
      <c r="I1939" s="613"/>
    </row>
    <row r="1942" spans="1:10" x14ac:dyDescent="0.25">
      <c r="A1942" s="2204" t="s">
        <v>3459</v>
      </c>
      <c r="B1942" s="2204"/>
      <c r="C1942" s="2204"/>
      <c r="D1942" s="2204"/>
      <c r="E1942" s="2204"/>
      <c r="F1942" s="2204"/>
      <c r="G1942" s="2204"/>
      <c r="H1942" s="2204"/>
      <c r="I1942" s="2204"/>
      <c r="J1942" s="2204"/>
    </row>
    <row r="1943" spans="1:10" x14ac:dyDescent="0.25">
      <c r="A1943" s="198" t="s">
        <v>14</v>
      </c>
      <c r="B1943" s="198" t="s">
        <v>5</v>
      </c>
      <c r="C1943" s="198" t="s">
        <v>10</v>
      </c>
      <c r="D1943" s="198" t="s">
        <v>11</v>
      </c>
      <c r="E1943" s="198" t="s">
        <v>753</v>
      </c>
      <c r="F1943" s="198" t="s">
        <v>27</v>
      </c>
      <c r="G1943" s="198" t="s">
        <v>2013</v>
      </c>
      <c r="H1943" s="198" t="s">
        <v>2776</v>
      </c>
      <c r="I1943" s="198" t="s">
        <v>2777</v>
      </c>
      <c r="J1943" s="631" t="s">
        <v>32</v>
      </c>
    </row>
    <row r="1944" spans="1:10" x14ac:dyDescent="0.25">
      <c r="A1944" s="517" t="s">
        <v>1866</v>
      </c>
      <c r="B1944" s="519">
        <v>1</v>
      </c>
      <c r="C1944" s="527">
        <v>12000</v>
      </c>
      <c r="D1944" s="527"/>
      <c r="E1944" s="527">
        <v>1</v>
      </c>
      <c r="F1944" s="527">
        <v>4000</v>
      </c>
      <c r="G1944" s="527">
        <v>70</v>
      </c>
      <c r="H1944" s="519"/>
      <c r="I1944" s="519"/>
      <c r="J1944" s="117"/>
    </row>
    <row r="1945" spans="1:10" x14ac:dyDescent="0.25">
      <c r="A1945" s="517" t="s">
        <v>607</v>
      </c>
      <c r="B1945" s="519">
        <v>1</v>
      </c>
      <c r="C1945" s="527">
        <v>17000</v>
      </c>
      <c r="D1945" s="527"/>
      <c r="E1945" s="527">
        <v>1</v>
      </c>
      <c r="F1945" s="527">
        <v>4000</v>
      </c>
      <c r="G1945" s="527">
        <v>70</v>
      </c>
      <c r="H1945" s="519"/>
      <c r="I1945" s="519"/>
      <c r="J1945" s="117"/>
    </row>
    <row r="1946" spans="1:10" x14ac:dyDescent="0.25">
      <c r="A1946" s="517" t="s">
        <v>3460</v>
      </c>
      <c r="B1946" s="519">
        <v>1</v>
      </c>
      <c r="C1946" s="527"/>
      <c r="D1946" s="527">
        <v>32000</v>
      </c>
      <c r="E1946" s="527"/>
      <c r="F1946" s="527"/>
      <c r="G1946" s="527"/>
      <c r="H1946" s="519"/>
      <c r="I1946" s="519"/>
      <c r="J1946" s="117" t="s">
        <v>1822</v>
      </c>
    </row>
    <row r="1947" spans="1:10" x14ac:dyDescent="0.25">
      <c r="A1947" s="517" t="s">
        <v>93</v>
      </c>
      <c r="B1947" s="519">
        <v>1</v>
      </c>
      <c r="C1947" s="527">
        <v>17000</v>
      </c>
      <c r="D1947" s="527"/>
      <c r="E1947" s="527">
        <v>1</v>
      </c>
      <c r="F1947" s="527">
        <v>3000</v>
      </c>
      <c r="G1947" s="527">
        <v>60</v>
      </c>
      <c r="H1947" s="519"/>
      <c r="I1947" s="519"/>
      <c r="J1947" s="117"/>
    </row>
    <row r="1948" spans="1:10" x14ac:dyDescent="0.25">
      <c r="A1948" s="517" t="s">
        <v>514</v>
      </c>
      <c r="B1948" s="519">
        <v>1</v>
      </c>
      <c r="C1948" s="527">
        <v>14000</v>
      </c>
      <c r="D1948" s="527"/>
      <c r="E1948" s="527">
        <v>1</v>
      </c>
      <c r="F1948" s="527">
        <v>3000</v>
      </c>
      <c r="G1948" s="527">
        <v>60</v>
      </c>
      <c r="H1948" s="519"/>
      <c r="I1948" s="519"/>
      <c r="J1948" s="117"/>
    </row>
    <row r="1949" spans="1:10" x14ac:dyDescent="0.25">
      <c r="A1949" s="517" t="s">
        <v>266</v>
      </c>
      <c r="B1949" s="519">
        <v>1</v>
      </c>
      <c r="C1949" s="527">
        <v>12000</v>
      </c>
      <c r="D1949" s="527"/>
      <c r="E1949" s="527">
        <v>1</v>
      </c>
      <c r="F1949" s="527">
        <v>3000</v>
      </c>
      <c r="G1949" s="527">
        <v>60</v>
      </c>
      <c r="H1949" s="519"/>
      <c r="I1949" s="519"/>
      <c r="J1949" s="117"/>
    </row>
    <row r="1950" spans="1:10" x14ac:dyDescent="0.25">
      <c r="A1950" s="517" t="s">
        <v>3461</v>
      </c>
      <c r="B1950" s="519">
        <v>1</v>
      </c>
      <c r="C1950" s="527">
        <v>20000</v>
      </c>
      <c r="D1950" s="527"/>
      <c r="E1950" s="527"/>
      <c r="F1950" s="527"/>
      <c r="G1950" s="527"/>
      <c r="H1950" s="519"/>
      <c r="I1950" s="519"/>
      <c r="J1950" s="117" t="s">
        <v>3462</v>
      </c>
    </row>
    <row r="1951" spans="1:10" x14ac:dyDescent="0.25">
      <c r="A1951" s="517" t="s">
        <v>488</v>
      </c>
      <c r="B1951" s="519">
        <v>1</v>
      </c>
      <c r="C1951" s="527"/>
      <c r="D1951" s="527">
        <v>15000</v>
      </c>
      <c r="E1951" s="527"/>
      <c r="F1951" s="527"/>
      <c r="G1951" s="527"/>
      <c r="H1951" s="519"/>
      <c r="I1951" s="519"/>
      <c r="J1951" s="117" t="s">
        <v>1822</v>
      </c>
    </row>
    <row r="1952" spans="1:10" x14ac:dyDescent="0.25">
      <c r="A1952" s="517" t="s">
        <v>2900</v>
      </c>
      <c r="B1952" s="519">
        <v>1</v>
      </c>
      <c r="C1952" s="527">
        <v>23500</v>
      </c>
      <c r="D1952" s="527"/>
      <c r="E1952" s="527">
        <v>1</v>
      </c>
      <c r="F1952" s="527">
        <v>3000</v>
      </c>
      <c r="G1952" s="527">
        <v>60</v>
      </c>
      <c r="H1952" s="519"/>
      <c r="I1952" s="519"/>
      <c r="J1952" s="117"/>
    </row>
    <row r="1953" spans="1:10" x14ac:dyDescent="0.25">
      <c r="A1953" s="517" t="s">
        <v>248</v>
      </c>
      <c r="B1953" s="519">
        <v>1</v>
      </c>
      <c r="C1953" s="527">
        <v>20000</v>
      </c>
      <c r="D1953" s="527"/>
      <c r="E1953" s="527">
        <v>1</v>
      </c>
      <c r="F1953" s="527">
        <v>5000</v>
      </c>
      <c r="G1953" s="527">
        <v>100</v>
      </c>
      <c r="H1953" s="519"/>
      <c r="I1953" s="519"/>
      <c r="J1953" s="117"/>
    </row>
    <row r="1954" spans="1:10" x14ac:dyDescent="0.25">
      <c r="A1954" s="517" t="s">
        <v>91</v>
      </c>
      <c r="B1954" s="519">
        <v>1</v>
      </c>
      <c r="C1954" s="527"/>
      <c r="D1954" s="527">
        <v>16000</v>
      </c>
      <c r="E1954" s="527">
        <v>1</v>
      </c>
      <c r="F1954" s="527">
        <v>4000</v>
      </c>
      <c r="G1954" s="527">
        <v>70</v>
      </c>
      <c r="H1954" s="519"/>
      <c r="I1954" s="519"/>
      <c r="J1954" s="117" t="s">
        <v>767</v>
      </c>
    </row>
    <row r="1955" spans="1:10" x14ac:dyDescent="0.25">
      <c r="A1955" s="517" t="s">
        <v>93</v>
      </c>
      <c r="B1955" s="519">
        <v>1</v>
      </c>
      <c r="C1955" s="527"/>
      <c r="D1955" s="527">
        <v>17000</v>
      </c>
      <c r="E1955" s="527">
        <v>1</v>
      </c>
      <c r="F1955" s="527">
        <v>3000</v>
      </c>
      <c r="G1955" s="527">
        <v>60</v>
      </c>
      <c r="H1955" s="519"/>
      <c r="I1955" s="519"/>
      <c r="J1955" s="117" t="s">
        <v>1822</v>
      </c>
    </row>
    <row r="1956" spans="1:10" x14ac:dyDescent="0.25">
      <c r="A1956" s="517" t="s">
        <v>3463</v>
      </c>
      <c r="B1956" s="519">
        <v>1</v>
      </c>
      <c r="C1956" s="527"/>
      <c r="D1956" s="527">
        <v>18000</v>
      </c>
      <c r="E1956" s="527"/>
      <c r="F1956" s="527"/>
      <c r="G1956" s="527"/>
      <c r="H1956" s="519"/>
      <c r="I1956" s="519"/>
      <c r="J1956" s="117" t="s">
        <v>1822</v>
      </c>
    </row>
    <row r="1957" spans="1:10" x14ac:dyDescent="0.25">
      <c r="A1957" s="517" t="s">
        <v>392</v>
      </c>
      <c r="B1957" s="519">
        <v>2</v>
      </c>
      <c r="C1957" s="527">
        <v>53000</v>
      </c>
      <c r="D1957" s="527">
        <v>45000</v>
      </c>
      <c r="E1957" s="527"/>
      <c r="F1957" s="527"/>
      <c r="G1957" s="527"/>
      <c r="H1957" s="519"/>
      <c r="I1957" s="519"/>
      <c r="J1957" s="117" t="s">
        <v>767</v>
      </c>
    </row>
    <row r="1958" spans="1:10" x14ac:dyDescent="0.25">
      <c r="A1958" s="517"/>
      <c r="B1958" s="519"/>
      <c r="C1958" s="527"/>
      <c r="D1958" s="527"/>
      <c r="E1958" s="527"/>
      <c r="F1958" s="527"/>
      <c r="G1958" s="527"/>
      <c r="H1958" s="519"/>
      <c r="I1958" s="519"/>
      <c r="J1958" s="117"/>
    </row>
    <row r="1959" spans="1:10" x14ac:dyDescent="0.25">
      <c r="A1959" s="517"/>
      <c r="B1959" s="519"/>
      <c r="C1959" s="527"/>
      <c r="D1959" s="527"/>
      <c r="E1959" s="527"/>
      <c r="F1959" s="527"/>
      <c r="G1959" s="527"/>
      <c r="H1959" s="519"/>
      <c r="I1959" s="519"/>
      <c r="J1959" s="117"/>
    </row>
    <row r="1960" spans="1:10" x14ac:dyDescent="0.25">
      <c r="A1960" s="645"/>
      <c r="B1960" s="213">
        <f>SUM(B1944:B1959)</f>
        <v>15</v>
      </c>
      <c r="C1960" s="213">
        <f>SUM(C1944:C1959)</f>
        <v>188500</v>
      </c>
      <c r="D1960" s="213">
        <f>SUM(D1944:D1959)</f>
        <v>143000</v>
      </c>
      <c r="E1960" s="213">
        <f>SUM(E1944:E1959)</f>
        <v>9</v>
      </c>
      <c r="F1960" s="213">
        <f>SUM(F1944:F1959)</f>
        <v>32000</v>
      </c>
      <c r="G1960" s="213"/>
      <c r="H1960" s="213"/>
      <c r="I1960" s="213"/>
      <c r="J1960" s="410">
        <f>SUM(J1953:J1959)</f>
        <v>0</v>
      </c>
    </row>
    <row r="1961" spans="1:10" x14ac:dyDescent="0.25">
      <c r="B1961" s="493"/>
      <c r="C1961" s="493"/>
    </row>
    <row r="1962" spans="1:10" x14ac:dyDescent="0.25">
      <c r="G1962" s="675" t="s">
        <v>3331</v>
      </c>
      <c r="H1962" s="675" t="s">
        <v>3407</v>
      </c>
      <c r="I1962" s="613"/>
    </row>
    <row r="1966" spans="1:10" x14ac:dyDescent="0.25">
      <c r="A1966" s="2204" t="s">
        <v>3464</v>
      </c>
      <c r="B1966" s="2204"/>
      <c r="C1966" s="2204"/>
      <c r="D1966" s="2204"/>
      <c r="E1966" s="2204"/>
      <c r="F1966" s="2204"/>
      <c r="G1966" s="2204"/>
      <c r="H1966" s="2204"/>
      <c r="I1966" s="2204"/>
      <c r="J1966" s="2204"/>
    </row>
    <row r="1967" spans="1:10" x14ac:dyDescent="0.25">
      <c r="A1967" s="198" t="s">
        <v>14</v>
      </c>
      <c r="B1967" s="198" t="s">
        <v>5</v>
      </c>
      <c r="C1967" s="198" t="s">
        <v>10</v>
      </c>
      <c r="D1967" s="198" t="s">
        <v>11</v>
      </c>
      <c r="E1967" s="198" t="s">
        <v>753</v>
      </c>
      <c r="F1967" s="198" t="s">
        <v>27</v>
      </c>
      <c r="G1967" s="198" t="s">
        <v>2013</v>
      </c>
      <c r="H1967" s="198" t="s">
        <v>2776</v>
      </c>
      <c r="I1967" s="198" t="s">
        <v>2777</v>
      </c>
      <c r="J1967" s="631" t="s">
        <v>32</v>
      </c>
    </row>
    <row r="1968" spans="1:10" x14ac:dyDescent="0.25">
      <c r="A1968" s="517" t="s">
        <v>2185</v>
      </c>
      <c r="B1968" s="519">
        <v>1</v>
      </c>
      <c r="C1968" s="527">
        <v>33000</v>
      </c>
      <c r="D1968" s="527"/>
      <c r="E1968" s="527"/>
      <c r="F1968" s="527"/>
      <c r="G1968" s="527"/>
      <c r="H1968" s="519"/>
      <c r="I1968" s="519" t="s">
        <v>109</v>
      </c>
      <c r="J1968" s="117">
        <v>2100</v>
      </c>
    </row>
    <row r="1969" spans="1:10" x14ac:dyDescent="0.25">
      <c r="A1969" s="517" t="s">
        <v>3317</v>
      </c>
      <c r="B1969" s="519">
        <v>1</v>
      </c>
      <c r="C1969" s="527">
        <v>20000</v>
      </c>
      <c r="D1969" s="527"/>
      <c r="E1969" s="527"/>
      <c r="F1969" s="527"/>
      <c r="G1969" s="527"/>
      <c r="H1969" s="519"/>
      <c r="I1969" s="519"/>
      <c r="J1969" s="117"/>
    </row>
    <row r="1970" spans="1:10" x14ac:dyDescent="0.25">
      <c r="A1970" s="517" t="s">
        <v>3465</v>
      </c>
      <c r="B1970" s="519">
        <v>1</v>
      </c>
      <c r="C1970" s="527">
        <v>17500</v>
      </c>
      <c r="D1970" s="527"/>
      <c r="E1970" s="527">
        <v>1</v>
      </c>
      <c r="F1970" s="527">
        <v>4000</v>
      </c>
      <c r="G1970" s="527">
        <v>70</v>
      </c>
      <c r="H1970" s="519"/>
      <c r="I1970" s="519"/>
      <c r="J1970" s="117"/>
    </row>
    <row r="1971" spans="1:10" x14ac:dyDescent="0.25">
      <c r="A1971" s="517" t="s">
        <v>179</v>
      </c>
      <c r="B1971" s="519">
        <v>1</v>
      </c>
      <c r="C1971" s="527"/>
      <c r="D1971" s="527">
        <v>30000</v>
      </c>
      <c r="E1971" s="527">
        <v>1</v>
      </c>
      <c r="F1971" s="527">
        <v>3000</v>
      </c>
      <c r="G1971" s="527">
        <v>60</v>
      </c>
      <c r="H1971" s="519"/>
      <c r="I1971" s="519"/>
      <c r="J1971" s="117" t="s">
        <v>767</v>
      </c>
    </row>
    <row r="1972" spans="1:10" x14ac:dyDescent="0.25">
      <c r="A1972" s="517" t="s">
        <v>1480</v>
      </c>
      <c r="B1972" s="519">
        <v>1</v>
      </c>
      <c r="C1972" s="527"/>
      <c r="D1972" s="527"/>
      <c r="E1972" s="527"/>
      <c r="F1972" s="527"/>
      <c r="G1972" s="527"/>
      <c r="H1972" s="519"/>
      <c r="I1972" s="519"/>
      <c r="J1972" s="117" t="s">
        <v>3466</v>
      </c>
    </row>
    <row r="1973" spans="1:10" x14ac:dyDescent="0.25">
      <c r="A1973" s="517" t="s">
        <v>3467</v>
      </c>
      <c r="B1973" s="519">
        <v>1</v>
      </c>
      <c r="C1973" s="527">
        <v>5200</v>
      </c>
      <c r="D1973" s="527"/>
      <c r="E1973" s="527"/>
      <c r="F1973" s="527"/>
      <c r="G1973" s="527"/>
      <c r="H1973" s="519"/>
      <c r="I1973" s="519"/>
      <c r="J1973" s="117"/>
    </row>
    <row r="1974" spans="1:10" x14ac:dyDescent="0.25">
      <c r="A1974" s="517" t="s">
        <v>3468</v>
      </c>
      <c r="B1974" s="519">
        <v>1</v>
      </c>
      <c r="C1974" s="527">
        <v>13500</v>
      </c>
      <c r="D1974" s="527"/>
      <c r="E1974" s="527">
        <v>1</v>
      </c>
      <c r="F1974" s="527">
        <v>2000</v>
      </c>
      <c r="G1974" s="527">
        <v>50</v>
      </c>
      <c r="H1974" s="519"/>
      <c r="I1974" s="519"/>
      <c r="J1974" s="117"/>
    </row>
    <row r="1975" spans="1:10" x14ac:dyDescent="0.25">
      <c r="A1975" s="517" t="s">
        <v>2705</v>
      </c>
      <c r="B1975" s="519">
        <v>1</v>
      </c>
      <c r="C1975" s="527">
        <v>10000</v>
      </c>
      <c r="D1975" s="527"/>
      <c r="E1975" s="527"/>
      <c r="F1975" s="527"/>
      <c r="G1975" s="527"/>
      <c r="H1975" s="519"/>
      <c r="I1975" s="519"/>
      <c r="J1975" s="117"/>
    </row>
    <row r="1976" spans="1:10" x14ac:dyDescent="0.25">
      <c r="A1976" s="517" t="s">
        <v>3469</v>
      </c>
      <c r="B1976" s="519">
        <v>1</v>
      </c>
      <c r="C1976" s="527">
        <v>7000</v>
      </c>
      <c r="D1976" s="527"/>
      <c r="E1976" s="527"/>
      <c r="F1976" s="527"/>
      <c r="G1976" s="527"/>
      <c r="H1976" s="519"/>
      <c r="I1976" s="519"/>
      <c r="J1976" s="117" t="s">
        <v>3470</v>
      </c>
    </row>
    <row r="1977" spans="1:10" x14ac:dyDescent="0.25">
      <c r="A1977" s="517" t="s">
        <v>1469</v>
      </c>
      <c r="B1977" s="519">
        <v>1</v>
      </c>
      <c r="C1977" s="527">
        <v>7000</v>
      </c>
      <c r="D1977" s="527"/>
      <c r="E1977" s="527"/>
      <c r="F1977" s="527"/>
      <c r="G1977" s="527"/>
      <c r="H1977" s="519"/>
      <c r="I1977" s="519"/>
      <c r="J1977" s="117" t="s">
        <v>3471</v>
      </c>
    </row>
    <row r="1978" spans="1:10" x14ac:dyDescent="0.25">
      <c r="A1978" s="517" t="s">
        <v>2402</v>
      </c>
      <c r="B1978" s="519">
        <v>1</v>
      </c>
      <c r="C1978" s="527">
        <v>15000</v>
      </c>
      <c r="D1978" s="527"/>
      <c r="E1978" s="527"/>
      <c r="F1978" s="527"/>
      <c r="G1978" s="527"/>
      <c r="H1978" s="519"/>
      <c r="I1978" s="519"/>
      <c r="J1978" s="117" t="s">
        <v>1745</v>
      </c>
    </row>
    <row r="1979" spans="1:10" x14ac:dyDescent="0.25">
      <c r="A1979" s="517" t="s">
        <v>3472</v>
      </c>
      <c r="B1979" s="519">
        <v>1</v>
      </c>
      <c r="C1979" s="527">
        <v>32000</v>
      </c>
      <c r="D1979" s="527"/>
      <c r="E1979" s="527"/>
      <c r="F1979" s="527"/>
      <c r="G1979" s="527"/>
      <c r="H1979" s="519"/>
      <c r="I1979" s="519"/>
      <c r="J1979" s="117"/>
    </row>
    <row r="1980" spans="1:10" x14ac:dyDescent="0.25">
      <c r="A1980" s="517" t="s">
        <v>2700</v>
      </c>
      <c r="B1980" s="519">
        <v>1</v>
      </c>
      <c r="C1980" s="527"/>
      <c r="D1980" s="527">
        <v>20000</v>
      </c>
      <c r="E1980" s="527"/>
      <c r="F1980" s="527"/>
      <c r="G1980" s="527"/>
      <c r="H1980" s="519"/>
      <c r="I1980" s="519"/>
      <c r="J1980" s="117" t="s">
        <v>1157</v>
      </c>
    </row>
    <row r="1981" spans="1:10" x14ac:dyDescent="0.25">
      <c r="A1981" s="517"/>
      <c r="B1981" s="519"/>
      <c r="C1981" s="527"/>
      <c r="D1981" s="527"/>
      <c r="E1981" s="527"/>
      <c r="F1981" s="527"/>
      <c r="G1981" s="527"/>
      <c r="H1981" s="519"/>
      <c r="I1981" s="519"/>
      <c r="J1981" s="117"/>
    </row>
    <row r="1982" spans="1:10" x14ac:dyDescent="0.25">
      <c r="A1982" s="645"/>
      <c r="B1982" s="213">
        <f>SUM(B1968:B1981)</f>
        <v>13</v>
      </c>
      <c r="C1982" s="213">
        <f>SUM(C1968:C1981)</f>
        <v>160200</v>
      </c>
      <c r="D1982" s="213">
        <f>SUM(D1968:D1981)</f>
        <v>50000</v>
      </c>
      <c r="E1982" s="213">
        <f>SUM(E1968:E1981)</f>
        <v>3</v>
      </c>
      <c r="F1982" s="213">
        <f>SUM(F1968:F1981)</f>
        <v>9000</v>
      </c>
      <c r="G1982" s="213"/>
      <c r="H1982" s="213"/>
      <c r="I1982" s="213"/>
      <c r="J1982" s="410">
        <v>2100</v>
      </c>
    </row>
    <row r="1983" spans="1:10" x14ac:dyDescent="0.25">
      <c r="B1983" s="493"/>
      <c r="C1983" s="493"/>
    </row>
    <row r="1984" spans="1:10" x14ac:dyDescent="0.25">
      <c r="G1984" s="676" t="s">
        <v>3331</v>
      </c>
      <c r="H1984" s="676" t="s">
        <v>3407</v>
      </c>
      <c r="I1984" s="613"/>
    </row>
    <row r="1988" spans="1:10" x14ac:dyDescent="0.25">
      <c r="A1988" s="2204" t="s">
        <v>3473</v>
      </c>
      <c r="B1988" s="2204"/>
      <c r="C1988" s="2204"/>
      <c r="D1988" s="2204"/>
      <c r="E1988" s="2204"/>
      <c r="F1988" s="2204"/>
      <c r="G1988" s="2204"/>
      <c r="H1988" s="2204"/>
      <c r="I1988" s="2204"/>
      <c r="J1988" s="2204"/>
    </row>
    <row r="1989" spans="1:10" x14ac:dyDescent="0.25">
      <c r="A1989" s="198" t="s">
        <v>14</v>
      </c>
      <c r="B1989" s="198" t="s">
        <v>5</v>
      </c>
      <c r="C1989" s="198" t="s">
        <v>10</v>
      </c>
      <c r="D1989" s="198" t="s">
        <v>11</v>
      </c>
      <c r="E1989" s="198" t="s">
        <v>753</v>
      </c>
      <c r="F1989" s="198" t="s">
        <v>27</v>
      </c>
      <c r="G1989" s="198" t="s">
        <v>2013</v>
      </c>
      <c r="H1989" s="198" t="s">
        <v>2776</v>
      </c>
      <c r="I1989" s="198" t="s">
        <v>2777</v>
      </c>
      <c r="J1989" s="631" t="s">
        <v>32</v>
      </c>
    </row>
    <row r="1990" spans="1:10" x14ac:dyDescent="0.25">
      <c r="A1990" s="517" t="s">
        <v>2900</v>
      </c>
      <c r="B1990" s="519">
        <v>1</v>
      </c>
      <c r="C1990" s="527">
        <v>16500</v>
      </c>
      <c r="D1990" s="527"/>
      <c r="E1990" s="527">
        <v>1</v>
      </c>
      <c r="F1990" s="527">
        <v>3000</v>
      </c>
      <c r="G1990" s="527">
        <v>60</v>
      </c>
      <c r="H1990" s="519"/>
      <c r="I1990" s="1"/>
      <c r="J1990" s="246" t="s">
        <v>1389</v>
      </c>
    </row>
    <row r="1991" spans="1:10" x14ac:dyDescent="0.25">
      <c r="A1991" s="517" t="s">
        <v>1866</v>
      </c>
      <c r="B1991" s="519">
        <v>1</v>
      </c>
      <c r="C1991" s="527">
        <v>9000</v>
      </c>
      <c r="D1991" s="527"/>
      <c r="E1991" s="527">
        <v>2</v>
      </c>
      <c r="F1991" s="527">
        <v>7000</v>
      </c>
      <c r="G1991" s="639" t="s">
        <v>1431</v>
      </c>
      <c r="H1991" s="519"/>
      <c r="I1991" s="519" t="s">
        <v>109</v>
      </c>
      <c r="J1991" s="117">
        <v>4200</v>
      </c>
    </row>
    <row r="1992" spans="1:10" x14ac:dyDescent="0.25">
      <c r="A1992" s="517" t="s">
        <v>688</v>
      </c>
      <c r="B1992" s="519">
        <v>1</v>
      </c>
      <c r="C1992" s="527"/>
      <c r="D1992" s="527">
        <v>20000</v>
      </c>
      <c r="E1992" s="527"/>
      <c r="F1992" s="527"/>
      <c r="G1992" s="527"/>
      <c r="H1992" s="519"/>
      <c r="I1992" s="519"/>
      <c r="J1992" s="117" t="s">
        <v>1157</v>
      </c>
    </row>
    <row r="1993" spans="1:10" x14ac:dyDescent="0.25">
      <c r="A1993" s="517" t="s">
        <v>3474</v>
      </c>
      <c r="B1993" s="519">
        <v>1</v>
      </c>
      <c r="C1993" s="527">
        <v>20000</v>
      </c>
      <c r="D1993" s="527"/>
      <c r="E1993" s="527">
        <v>1</v>
      </c>
      <c r="F1993" s="527">
        <v>2000</v>
      </c>
      <c r="G1993" s="527">
        <v>50</v>
      </c>
      <c r="H1993" s="519">
        <v>1</v>
      </c>
      <c r="I1993" s="519">
        <v>80</v>
      </c>
      <c r="J1993" s="117">
        <v>5000</v>
      </c>
    </row>
    <row r="1994" spans="1:10" x14ac:dyDescent="0.25">
      <c r="A1994" s="517" t="s">
        <v>2900</v>
      </c>
      <c r="B1994" s="519">
        <v>1</v>
      </c>
      <c r="C1994" s="527">
        <v>26500</v>
      </c>
      <c r="D1994" s="527"/>
      <c r="E1994" s="527"/>
      <c r="F1994" s="527"/>
      <c r="G1994" s="527"/>
      <c r="H1994" s="519">
        <v>1</v>
      </c>
      <c r="I1994" s="519">
        <v>60</v>
      </c>
      <c r="J1994" s="117">
        <v>3000</v>
      </c>
    </row>
    <row r="1995" spans="1:10" x14ac:dyDescent="0.25">
      <c r="A1995" s="517" t="s">
        <v>405</v>
      </c>
      <c r="B1995" s="519">
        <v>1</v>
      </c>
      <c r="C1995" s="527"/>
      <c r="D1995" s="527">
        <v>15000</v>
      </c>
      <c r="E1995" s="527"/>
      <c r="F1995" s="527"/>
      <c r="G1995" s="527"/>
      <c r="H1995" s="519"/>
      <c r="I1995" s="519"/>
      <c r="J1995" s="117" t="s">
        <v>1157</v>
      </c>
    </row>
    <row r="1996" spans="1:10" x14ac:dyDescent="0.25">
      <c r="A1996" s="517" t="s">
        <v>2811</v>
      </c>
      <c r="B1996" s="519">
        <v>1</v>
      </c>
      <c r="C1996" s="527">
        <v>21000</v>
      </c>
      <c r="D1996" s="527"/>
      <c r="E1996" s="527">
        <v>1</v>
      </c>
      <c r="F1996" s="527">
        <v>3000</v>
      </c>
      <c r="G1996" s="527">
        <v>60</v>
      </c>
      <c r="H1996" s="519"/>
      <c r="I1996" s="519" t="s">
        <v>3482</v>
      </c>
      <c r="J1996" s="117">
        <v>2000</v>
      </c>
    </row>
    <row r="1997" spans="1:10" x14ac:dyDescent="0.25">
      <c r="A1997" s="517" t="s">
        <v>3475</v>
      </c>
      <c r="B1997" s="519">
        <v>1</v>
      </c>
      <c r="C1997" s="527"/>
      <c r="D1997" s="527">
        <v>14000</v>
      </c>
      <c r="E1997" s="527"/>
      <c r="F1997" s="527"/>
      <c r="G1997" s="527"/>
      <c r="H1997" s="519"/>
      <c r="I1997" s="519"/>
      <c r="J1997" s="117" t="s">
        <v>3476</v>
      </c>
    </row>
    <row r="1998" spans="1:10" x14ac:dyDescent="0.25">
      <c r="A1998" s="517" t="s">
        <v>3477</v>
      </c>
      <c r="B1998" s="519">
        <v>1</v>
      </c>
      <c r="C1998" s="527"/>
      <c r="D1998" s="527">
        <v>34000</v>
      </c>
      <c r="E1998" s="527">
        <v>1</v>
      </c>
      <c r="F1998" s="527">
        <v>4000</v>
      </c>
      <c r="G1998" s="527">
        <v>70</v>
      </c>
      <c r="H1998" s="519"/>
      <c r="I1998" s="519"/>
      <c r="J1998" s="117" t="s">
        <v>3478</v>
      </c>
    </row>
    <row r="1999" spans="1:10" x14ac:dyDescent="0.25">
      <c r="A1999" s="517" t="s">
        <v>688</v>
      </c>
      <c r="B1999" s="519">
        <v>1</v>
      </c>
      <c r="C1999" s="527">
        <v>17000</v>
      </c>
      <c r="D1999" s="527"/>
      <c r="E1999" s="527">
        <v>1</v>
      </c>
      <c r="F1999" s="527">
        <v>4000</v>
      </c>
      <c r="G1999" s="527">
        <v>70</v>
      </c>
      <c r="H1999" s="519"/>
      <c r="I1999" s="519"/>
      <c r="J1999" s="117" t="s">
        <v>3479</v>
      </c>
    </row>
    <row r="2000" spans="1:10" x14ac:dyDescent="0.25">
      <c r="A2000" s="517" t="s">
        <v>841</v>
      </c>
      <c r="B2000" s="519">
        <v>1</v>
      </c>
      <c r="C2000" s="527"/>
      <c r="D2000" s="527">
        <v>17000</v>
      </c>
      <c r="E2000" s="527"/>
      <c r="F2000" s="527"/>
      <c r="G2000" s="527"/>
      <c r="H2000" s="519"/>
      <c r="I2000" s="519"/>
      <c r="J2000" s="117" t="s">
        <v>3478</v>
      </c>
    </row>
    <row r="2001" spans="1:10" x14ac:dyDescent="0.25">
      <c r="A2001" s="517" t="s">
        <v>3480</v>
      </c>
      <c r="B2001" s="519">
        <v>1</v>
      </c>
      <c r="C2001" s="527">
        <v>50000</v>
      </c>
      <c r="D2001" s="527"/>
      <c r="E2001" s="527">
        <v>1</v>
      </c>
      <c r="F2001" s="527">
        <v>5000</v>
      </c>
      <c r="G2001" s="527">
        <v>100</v>
      </c>
      <c r="H2001" s="519"/>
      <c r="I2001" s="519"/>
      <c r="J2001" s="117" t="s">
        <v>2378</v>
      </c>
    </row>
    <row r="2002" spans="1:10" x14ac:dyDescent="0.25">
      <c r="A2002" s="517" t="s">
        <v>3481</v>
      </c>
      <c r="B2002" s="519">
        <v>1</v>
      </c>
      <c r="C2002" s="527">
        <v>14000</v>
      </c>
      <c r="D2002" s="527"/>
      <c r="E2002" s="527">
        <v>1</v>
      </c>
      <c r="F2002" s="527">
        <v>2000</v>
      </c>
      <c r="G2002" s="527">
        <v>45</v>
      </c>
      <c r="H2002" s="519"/>
      <c r="I2002" s="519"/>
      <c r="J2002" s="246" t="s">
        <v>1389</v>
      </c>
    </row>
    <row r="2003" spans="1:10" x14ac:dyDescent="0.25">
      <c r="A2003" s="517" t="s">
        <v>3354</v>
      </c>
      <c r="B2003" s="519">
        <v>1</v>
      </c>
      <c r="C2003" s="527"/>
      <c r="D2003" s="527">
        <v>17000</v>
      </c>
      <c r="E2003" s="527">
        <v>1</v>
      </c>
      <c r="F2003" s="527">
        <v>3000</v>
      </c>
      <c r="G2003" s="527">
        <v>60</v>
      </c>
      <c r="H2003" s="519"/>
      <c r="I2003" s="519"/>
      <c r="J2003" s="117" t="s">
        <v>767</v>
      </c>
    </row>
    <row r="2004" spans="1:10" x14ac:dyDescent="0.25">
      <c r="A2004" s="645"/>
      <c r="B2004" s="213">
        <f>SUM(B1990:B2003)</f>
        <v>14</v>
      </c>
      <c r="C2004" s="213">
        <f>SUM(C1990:C2003)</f>
        <v>174000</v>
      </c>
      <c r="D2004" s="213">
        <f>SUM(D1990:D2003)</f>
        <v>117000</v>
      </c>
      <c r="E2004" s="213">
        <f>SUM(E1990:E2003)</f>
        <v>10</v>
      </c>
      <c r="F2004" s="213">
        <f>SUM(F1990:F2003)</f>
        <v>33000</v>
      </c>
      <c r="G2004" s="213"/>
      <c r="H2004" s="213"/>
      <c r="I2004" s="213"/>
      <c r="J2004" s="410">
        <f>J1991+J1993+J1994+J1996</f>
        <v>14200</v>
      </c>
    </row>
    <row r="2005" spans="1:10" x14ac:dyDescent="0.25">
      <c r="B2005" s="493"/>
      <c r="C2005" s="493"/>
    </row>
    <row r="2006" spans="1:10" x14ac:dyDescent="0.25">
      <c r="G2006" s="677" t="s">
        <v>3331</v>
      </c>
      <c r="H2006" s="677" t="s">
        <v>108</v>
      </c>
      <c r="I2006" s="613"/>
    </row>
    <row r="2009" spans="1:10" x14ac:dyDescent="0.25">
      <c r="A2009" s="2204" t="s">
        <v>3483</v>
      </c>
      <c r="B2009" s="2204"/>
      <c r="C2009" s="2204"/>
      <c r="D2009" s="2204"/>
      <c r="E2009" s="2204"/>
      <c r="F2009" s="2204"/>
      <c r="G2009" s="2204"/>
      <c r="H2009" s="2204"/>
      <c r="I2009" s="2204"/>
      <c r="J2009" s="2204"/>
    </row>
    <row r="2010" spans="1:10" x14ac:dyDescent="0.25">
      <c r="A2010" s="198" t="s">
        <v>14</v>
      </c>
      <c r="B2010" s="198" t="s">
        <v>5</v>
      </c>
      <c r="C2010" s="198" t="s">
        <v>10</v>
      </c>
      <c r="D2010" s="198" t="s">
        <v>11</v>
      </c>
      <c r="E2010" s="198" t="s">
        <v>753</v>
      </c>
      <c r="F2010" s="198" t="s">
        <v>27</v>
      </c>
      <c r="G2010" s="198" t="s">
        <v>2013</v>
      </c>
      <c r="H2010" s="198" t="s">
        <v>2776</v>
      </c>
      <c r="I2010" s="198" t="s">
        <v>2777</v>
      </c>
      <c r="J2010" s="631" t="s">
        <v>32</v>
      </c>
    </row>
    <row r="2011" spans="1:10" x14ac:dyDescent="0.25">
      <c r="A2011" s="517" t="s">
        <v>3354</v>
      </c>
      <c r="B2011" s="519">
        <v>1</v>
      </c>
      <c r="C2011" s="527">
        <v>20000</v>
      </c>
      <c r="D2011" s="527"/>
      <c r="E2011" s="527"/>
      <c r="F2011" s="527"/>
      <c r="G2011" s="527"/>
      <c r="H2011" s="519">
        <v>1</v>
      </c>
      <c r="I2011" s="106">
        <v>60</v>
      </c>
      <c r="J2011" s="319">
        <v>3000</v>
      </c>
    </row>
    <row r="2012" spans="1:10" x14ac:dyDescent="0.25">
      <c r="A2012" s="517" t="s">
        <v>393</v>
      </c>
      <c r="B2012" s="519">
        <v>1</v>
      </c>
      <c r="C2012" s="527">
        <v>27000</v>
      </c>
      <c r="D2012" s="527"/>
      <c r="E2012" s="527"/>
      <c r="F2012" s="527"/>
      <c r="G2012" s="639"/>
      <c r="H2012" s="519">
        <v>1</v>
      </c>
      <c r="I2012" s="519">
        <v>60</v>
      </c>
      <c r="J2012" s="28">
        <v>3000</v>
      </c>
    </row>
    <row r="2013" spans="1:10" x14ac:dyDescent="0.25">
      <c r="A2013" s="517" t="s">
        <v>122</v>
      </c>
      <c r="B2013" s="519">
        <v>1</v>
      </c>
      <c r="C2013" s="527"/>
      <c r="D2013" s="527">
        <v>48000</v>
      </c>
      <c r="E2013" s="527"/>
      <c r="F2013" s="527"/>
      <c r="G2013" s="527"/>
      <c r="H2013" s="519"/>
      <c r="I2013" s="519"/>
      <c r="J2013" s="28" t="s">
        <v>3484</v>
      </c>
    </row>
    <row r="2014" spans="1:10" x14ac:dyDescent="0.25">
      <c r="A2014" s="517" t="s">
        <v>680</v>
      </c>
      <c r="B2014" s="519">
        <v>1</v>
      </c>
      <c r="C2014" s="527">
        <v>30000</v>
      </c>
      <c r="D2014" s="527"/>
      <c r="E2014" s="527">
        <v>1</v>
      </c>
      <c r="F2014" s="527">
        <v>3000</v>
      </c>
      <c r="G2014" s="527">
        <v>60</v>
      </c>
      <c r="H2014" s="519"/>
      <c r="I2014" s="519" t="s">
        <v>3488</v>
      </c>
      <c r="J2014" s="28">
        <v>450</v>
      </c>
    </row>
    <row r="2015" spans="1:10" x14ac:dyDescent="0.25">
      <c r="A2015" s="517" t="s">
        <v>91</v>
      </c>
      <c r="B2015" s="519">
        <v>1</v>
      </c>
      <c r="C2015" s="527">
        <v>2000</v>
      </c>
      <c r="D2015" s="527">
        <v>15000</v>
      </c>
      <c r="E2015" s="527"/>
      <c r="F2015" s="527"/>
      <c r="G2015" s="527"/>
      <c r="H2015" s="519"/>
      <c r="I2015" s="519"/>
      <c r="J2015" s="28" t="s">
        <v>1388</v>
      </c>
    </row>
    <row r="2016" spans="1:10" x14ac:dyDescent="0.25">
      <c r="A2016" s="517" t="s">
        <v>256</v>
      </c>
      <c r="B2016" s="519">
        <v>1</v>
      </c>
      <c r="C2016" s="527"/>
      <c r="D2016" s="527">
        <v>16000</v>
      </c>
      <c r="E2016" s="527">
        <v>1</v>
      </c>
      <c r="F2016" s="527">
        <v>4000</v>
      </c>
      <c r="G2016" s="527">
        <v>70</v>
      </c>
      <c r="H2016" s="519"/>
      <c r="I2016" s="519"/>
      <c r="J2016" s="28" t="s">
        <v>3491</v>
      </c>
    </row>
    <row r="2017" spans="1:10" x14ac:dyDescent="0.25">
      <c r="A2017" s="517" t="s">
        <v>1817</v>
      </c>
      <c r="B2017" s="519">
        <v>1</v>
      </c>
      <c r="C2017" s="527"/>
      <c r="D2017" s="527">
        <v>20000</v>
      </c>
      <c r="E2017" s="527"/>
      <c r="F2017" s="527"/>
      <c r="G2017" s="527"/>
      <c r="H2017" s="519"/>
      <c r="I2017" s="519"/>
      <c r="J2017" s="28" t="s">
        <v>767</v>
      </c>
    </row>
    <row r="2018" spans="1:10" x14ac:dyDescent="0.25">
      <c r="A2018" s="517" t="s">
        <v>2912</v>
      </c>
      <c r="B2018" s="519">
        <v>1</v>
      </c>
      <c r="C2018" s="527"/>
      <c r="D2018" s="527">
        <v>23000</v>
      </c>
      <c r="E2018" s="527"/>
      <c r="F2018" s="527"/>
      <c r="G2018" s="527"/>
      <c r="H2018" s="519"/>
      <c r="I2018" s="519"/>
      <c r="J2018" s="28" t="s">
        <v>1388</v>
      </c>
    </row>
    <row r="2019" spans="1:10" x14ac:dyDescent="0.25">
      <c r="A2019" s="517" t="s">
        <v>3485</v>
      </c>
      <c r="B2019" s="519">
        <v>1</v>
      </c>
      <c r="C2019" s="527">
        <v>28500</v>
      </c>
      <c r="D2019" s="527"/>
      <c r="E2019" s="527"/>
      <c r="F2019" s="527"/>
      <c r="G2019" s="527"/>
      <c r="H2019" s="519"/>
      <c r="I2019" s="519" t="s">
        <v>109</v>
      </c>
      <c r="J2019" s="28">
        <v>4900</v>
      </c>
    </row>
    <row r="2020" spans="1:10" x14ac:dyDescent="0.25">
      <c r="A2020" s="517" t="s">
        <v>1046</v>
      </c>
      <c r="B2020" s="519">
        <v>1</v>
      </c>
      <c r="C2020" s="527">
        <v>10000</v>
      </c>
      <c r="E2020" s="527"/>
      <c r="F2020" s="527"/>
      <c r="G2020" s="527"/>
      <c r="H2020" s="519">
        <v>2</v>
      </c>
      <c r="I2020" s="519">
        <v>230</v>
      </c>
      <c r="J2020" s="28">
        <v>26000</v>
      </c>
    </row>
    <row r="2021" spans="1:10" x14ac:dyDescent="0.25">
      <c r="A2021" s="517" t="s">
        <v>3486</v>
      </c>
      <c r="B2021" s="519">
        <v>1</v>
      </c>
      <c r="D2021" s="527">
        <v>14000</v>
      </c>
      <c r="E2021" s="527"/>
      <c r="F2021" s="527"/>
      <c r="G2021" s="527"/>
      <c r="H2021" s="519"/>
      <c r="I2021" s="519"/>
      <c r="J2021" s="28" t="s">
        <v>767</v>
      </c>
    </row>
    <row r="2022" spans="1:10" x14ac:dyDescent="0.25">
      <c r="A2022" s="517" t="s">
        <v>248</v>
      </c>
      <c r="B2022" s="519">
        <v>1</v>
      </c>
      <c r="C2022" s="527">
        <v>20000</v>
      </c>
      <c r="D2022" s="527"/>
      <c r="E2022" s="527">
        <v>1</v>
      </c>
      <c r="F2022" s="527">
        <v>5000</v>
      </c>
      <c r="G2022" s="527">
        <v>100</v>
      </c>
      <c r="H2022" s="519"/>
      <c r="I2022" s="519"/>
      <c r="J2022" s="28"/>
    </row>
    <row r="2023" spans="1:10" x14ac:dyDescent="0.25">
      <c r="A2023" s="517" t="s">
        <v>1230</v>
      </c>
      <c r="B2023" s="519">
        <v>2</v>
      </c>
      <c r="C2023" s="527">
        <v>110000</v>
      </c>
      <c r="D2023" s="527"/>
      <c r="E2023" s="527"/>
      <c r="F2023" s="527"/>
      <c r="G2023" s="527"/>
      <c r="H2023" s="519"/>
      <c r="I2023" s="519"/>
      <c r="J2023" s="28" t="s">
        <v>3487</v>
      </c>
    </row>
    <row r="2024" spans="1:10" x14ac:dyDescent="0.25">
      <c r="A2024" s="517" t="s">
        <v>2617</v>
      </c>
      <c r="B2024" s="519">
        <v>1</v>
      </c>
      <c r="C2024" s="527">
        <v>14000</v>
      </c>
      <c r="D2024" s="527"/>
      <c r="E2024" s="527">
        <v>1</v>
      </c>
      <c r="F2024" s="527">
        <v>4000</v>
      </c>
      <c r="G2024" s="527">
        <v>75</v>
      </c>
      <c r="H2024" s="519"/>
      <c r="I2024" s="519"/>
      <c r="J2024" s="28"/>
    </row>
    <row r="2025" spans="1:10" x14ac:dyDescent="0.25">
      <c r="A2025" s="517" t="s">
        <v>2914</v>
      </c>
      <c r="B2025" s="519">
        <v>1</v>
      </c>
      <c r="C2025" s="527"/>
      <c r="D2025" s="527">
        <v>24000</v>
      </c>
      <c r="E2025" s="527"/>
      <c r="F2025" s="527"/>
      <c r="G2025" s="527"/>
      <c r="H2025" s="519"/>
      <c r="I2025" s="519"/>
      <c r="J2025" s="28" t="s">
        <v>767</v>
      </c>
    </row>
    <row r="2026" spans="1:10" x14ac:dyDescent="0.25">
      <c r="A2026" s="517" t="s">
        <v>3038</v>
      </c>
      <c r="B2026" s="519">
        <v>1</v>
      </c>
      <c r="C2026" s="527"/>
      <c r="D2026" s="527">
        <v>15000</v>
      </c>
      <c r="E2026" s="527">
        <v>1</v>
      </c>
      <c r="F2026" s="527">
        <v>4000</v>
      </c>
      <c r="G2026" s="527">
        <v>70</v>
      </c>
      <c r="H2026" s="519"/>
      <c r="I2026" s="519"/>
      <c r="J2026" s="28" t="s">
        <v>3492</v>
      </c>
    </row>
    <row r="2027" spans="1:10" x14ac:dyDescent="0.25">
      <c r="A2027" s="517" t="s">
        <v>3489</v>
      </c>
      <c r="B2027" s="679">
        <v>2</v>
      </c>
      <c r="C2027" s="28">
        <v>400</v>
      </c>
      <c r="D2027" s="527"/>
      <c r="E2027" s="527"/>
      <c r="F2027" s="527"/>
      <c r="G2027" s="527"/>
      <c r="H2027" s="519"/>
      <c r="I2027" s="519"/>
      <c r="J2027" s="28"/>
    </row>
    <row r="2028" spans="1:10" x14ac:dyDescent="0.25">
      <c r="A2028" s="517" t="s">
        <v>3490</v>
      </c>
      <c r="B2028" s="519">
        <v>1</v>
      </c>
      <c r="C2028" s="527">
        <v>1000</v>
      </c>
      <c r="D2028" s="527"/>
      <c r="E2028" s="527"/>
      <c r="F2028" s="527"/>
      <c r="G2028" s="527"/>
      <c r="H2028" s="519"/>
      <c r="I2028" s="519"/>
      <c r="J2028" s="28"/>
    </row>
    <row r="2029" spans="1:10" x14ac:dyDescent="0.25">
      <c r="A2029" s="645"/>
      <c r="B2029" s="213">
        <f>SUM(B2011:B2028)</f>
        <v>20</v>
      </c>
      <c r="C2029" s="213">
        <f>SUM(C2011:C2028)</f>
        <v>262900</v>
      </c>
      <c r="D2029" s="213">
        <f>SUM(D2011:D2028)</f>
        <v>175000</v>
      </c>
      <c r="E2029" s="213">
        <f>SUM(E2011:E2028)</f>
        <v>5</v>
      </c>
      <c r="F2029" s="213">
        <f>SUM(F2011:F2028)</f>
        <v>20000</v>
      </c>
      <c r="G2029" s="213"/>
      <c r="H2029" s="213"/>
      <c r="I2029" s="213"/>
      <c r="J2029" s="197">
        <f>J2011+J2012+J2014+J2019+J2020</f>
        <v>37350</v>
      </c>
    </row>
    <row r="2030" spans="1:10" x14ac:dyDescent="0.25">
      <c r="B2030" s="493"/>
      <c r="C2030" s="493"/>
    </row>
    <row r="2031" spans="1:10" x14ac:dyDescent="0.25">
      <c r="G2031" s="678" t="s">
        <v>3331</v>
      </c>
      <c r="H2031" s="678" t="s">
        <v>108</v>
      </c>
      <c r="I2031" s="613"/>
    </row>
    <row r="2034" spans="1:10" x14ac:dyDescent="0.25">
      <c r="A2034" s="2204" t="s">
        <v>3493</v>
      </c>
      <c r="B2034" s="2204"/>
      <c r="C2034" s="2204"/>
      <c r="D2034" s="2204"/>
      <c r="E2034" s="2204"/>
      <c r="F2034" s="2204"/>
      <c r="G2034" s="2204"/>
      <c r="H2034" s="2204"/>
      <c r="I2034" s="2204"/>
      <c r="J2034" s="2204"/>
    </row>
    <row r="2035" spans="1:10" x14ac:dyDescent="0.25">
      <c r="A2035" s="198" t="s">
        <v>14</v>
      </c>
      <c r="B2035" s="198" t="s">
        <v>5</v>
      </c>
      <c r="C2035" s="198" t="s">
        <v>10</v>
      </c>
      <c r="D2035" s="198" t="s">
        <v>11</v>
      </c>
      <c r="E2035" s="198" t="s">
        <v>753</v>
      </c>
      <c r="F2035" s="198" t="s">
        <v>27</v>
      </c>
      <c r="G2035" s="198" t="s">
        <v>2013</v>
      </c>
      <c r="H2035" s="198" t="s">
        <v>2776</v>
      </c>
      <c r="I2035" s="198" t="s">
        <v>2777</v>
      </c>
      <c r="J2035" s="631" t="s">
        <v>32</v>
      </c>
    </row>
    <row r="2036" spans="1:10" x14ac:dyDescent="0.25">
      <c r="A2036" s="517" t="s">
        <v>3494</v>
      </c>
      <c r="B2036" s="519">
        <v>1</v>
      </c>
      <c r="C2036" s="527">
        <v>26000</v>
      </c>
      <c r="D2036" s="527"/>
      <c r="E2036" s="527">
        <v>1</v>
      </c>
      <c r="F2036" s="527">
        <v>3000</v>
      </c>
      <c r="G2036" s="527">
        <v>60</v>
      </c>
      <c r="H2036" s="519"/>
      <c r="I2036" s="106"/>
      <c r="J2036" s="319" t="s">
        <v>1389</v>
      </c>
    </row>
    <row r="2037" spans="1:10" x14ac:dyDescent="0.25">
      <c r="A2037" s="517" t="s">
        <v>289</v>
      </c>
      <c r="B2037" s="519">
        <v>1</v>
      </c>
      <c r="C2037" s="527"/>
      <c r="D2037" s="527">
        <v>35000</v>
      </c>
      <c r="E2037" s="527">
        <v>1</v>
      </c>
      <c r="F2037" s="527">
        <v>5000</v>
      </c>
      <c r="G2037" s="639" t="s">
        <v>3495</v>
      </c>
      <c r="H2037" s="519"/>
      <c r="I2037" s="519"/>
      <c r="J2037" s="28" t="s">
        <v>3496</v>
      </c>
    </row>
    <row r="2038" spans="1:10" x14ac:dyDescent="0.25">
      <c r="A2038" s="517" t="s">
        <v>91</v>
      </c>
      <c r="B2038" s="519">
        <v>1</v>
      </c>
      <c r="C2038" s="527"/>
      <c r="D2038" s="527"/>
      <c r="E2038" s="527"/>
      <c r="F2038" s="527"/>
      <c r="G2038" s="527"/>
      <c r="H2038" s="519"/>
      <c r="I2038" s="519"/>
      <c r="J2038" s="28" t="s">
        <v>3497</v>
      </c>
    </row>
    <row r="2039" spans="1:10" x14ac:dyDescent="0.25">
      <c r="A2039" s="517" t="s">
        <v>260</v>
      </c>
      <c r="B2039" s="519">
        <v>1</v>
      </c>
      <c r="C2039" s="527">
        <v>12000</v>
      </c>
      <c r="D2039" s="527"/>
      <c r="E2039" s="527">
        <v>1</v>
      </c>
      <c r="F2039" s="527">
        <v>3000</v>
      </c>
      <c r="G2039" s="527">
        <v>60</v>
      </c>
      <c r="H2039" s="519"/>
      <c r="I2039" s="519"/>
      <c r="J2039" s="28" t="s">
        <v>3498</v>
      </c>
    </row>
    <row r="2040" spans="1:10" x14ac:dyDescent="0.25">
      <c r="A2040" s="517" t="s">
        <v>680</v>
      </c>
      <c r="B2040" s="519">
        <v>1</v>
      </c>
      <c r="C2040" s="527"/>
      <c r="D2040" s="527">
        <v>31000</v>
      </c>
      <c r="E2040" s="527">
        <v>1</v>
      </c>
      <c r="F2040" s="527">
        <v>2000</v>
      </c>
      <c r="G2040" s="527">
        <v>50</v>
      </c>
      <c r="H2040" s="519"/>
      <c r="I2040" s="519"/>
      <c r="J2040" s="28" t="s">
        <v>1388</v>
      </c>
    </row>
    <row r="2041" spans="1:10" x14ac:dyDescent="0.25">
      <c r="A2041" s="517" t="s">
        <v>1997</v>
      </c>
      <c r="B2041" s="519">
        <v>1</v>
      </c>
      <c r="C2041" s="527"/>
      <c r="D2041" s="527">
        <v>22000</v>
      </c>
      <c r="E2041" s="527"/>
      <c r="F2041" s="527"/>
      <c r="G2041" s="527"/>
      <c r="H2041" s="519"/>
      <c r="I2041" s="519"/>
      <c r="J2041" s="28" t="s">
        <v>3499</v>
      </c>
    </row>
    <row r="2042" spans="1:10" x14ac:dyDescent="0.25">
      <c r="A2042" s="517" t="s">
        <v>1141</v>
      </c>
      <c r="B2042" s="519">
        <v>1</v>
      </c>
      <c r="C2042" s="527">
        <v>5000</v>
      </c>
      <c r="D2042" s="527"/>
      <c r="E2042" s="527">
        <v>1</v>
      </c>
      <c r="F2042" s="527">
        <v>5000</v>
      </c>
      <c r="G2042" s="527">
        <v>100</v>
      </c>
      <c r="H2042" s="519"/>
      <c r="I2042" s="519" t="s">
        <v>109</v>
      </c>
      <c r="J2042" s="28">
        <v>5600</v>
      </c>
    </row>
    <row r="2043" spans="1:10" x14ac:dyDescent="0.25">
      <c r="A2043" s="517" t="s">
        <v>453</v>
      </c>
      <c r="B2043" s="519">
        <v>1</v>
      </c>
      <c r="C2043" s="527">
        <v>17500</v>
      </c>
      <c r="D2043" s="527"/>
      <c r="E2043" s="527">
        <v>1</v>
      </c>
      <c r="F2043" s="527">
        <v>5000</v>
      </c>
      <c r="G2043" s="527">
        <v>80</v>
      </c>
      <c r="H2043" s="519"/>
      <c r="I2043" s="519"/>
      <c r="J2043" s="28"/>
    </row>
    <row r="2044" spans="1:10" x14ac:dyDescent="0.25">
      <c r="A2044" s="517" t="s">
        <v>2044</v>
      </c>
      <c r="B2044" s="519">
        <v>1</v>
      </c>
      <c r="C2044" s="527">
        <v>9000</v>
      </c>
      <c r="D2044" s="527"/>
      <c r="E2044" s="527">
        <v>1</v>
      </c>
      <c r="F2044" s="527">
        <v>6000</v>
      </c>
      <c r="G2044" s="527">
        <v>60</v>
      </c>
      <c r="H2044" s="519"/>
      <c r="I2044" s="519"/>
      <c r="J2044" s="28"/>
    </row>
    <row r="2045" spans="1:10" x14ac:dyDescent="0.25">
      <c r="A2045" s="645"/>
      <c r="B2045" s="213">
        <f>SUM(B2036:B2044)</f>
        <v>9</v>
      </c>
      <c r="C2045" s="213">
        <f>SUM(C2036:C2044)</f>
        <v>69500</v>
      </c>
      <c r="D2045" s="213">
        <f>SUM(D2036:D2044)</f>
        <v>88000</v>
      </c>
      <c r="E2045" s="213">
        <f>SUM(E2036:E2044)</f>
        <v>7</v>
      </c>
      <c r="F2045" s="213">
        <f>SUM(F2036:F2044)</f>
        <v>29000</v>
      </c>
      <c r="G2045" s="213"/>
      <c r="H2045" s="213"/>
      <c r="I2045" s="213"/>
      <c r="J2045" s="197">
        <f>J2042</f>
        <v>5600</v>
      </c>
    </row>
    <row r="2046" spans="1:10" x14ac:dyDescent="0.25">
      <c r="B2046" s="493"/>
      <c r="C2046" s="493"/>
    </row>
    <row r="2047" spans="1:10" x14ac:dyDescent="0.25">
      <c r="G2047" s="680" t="s">
        <v>3331</v>
      </c>
      <c r="H2047" s="680" t="s">
        <v>108</v>
      </c>
      <c r="I2047" s="613"/>
    </row>
    <row r="2050" spans="1:10" x14ac:dyDescent="0.25">
      <c r="A2050" s="2204" t="s">
        <v>3500</v>
      </c>
      <c r="B2050" s="2204"/>
      <c r="C2050" s="2204"/>
      <c r="D2050" s="2204"/>
      <c r="E2050" s="2204"/>
      <c r="F2050" s="2204"/>
      <c r="G2050" s="2204"/>
      <c r="H2050" s="2204"/>
      <c r="I2050" s="2204"/>
      <c r="J2050" s="2204"/>
    </row>
    <row r="2051" spans="1:10" x14ac:dyDescent="0.25">
      <c r="A2051" s="198" t="s">
        <v>14</v>
      </c>
      <c r="B2051" s="198" t="s">
        <v>5</v>
      </c>
      <c r="C2051" s="198" t="s">
        <v>10</v>
      </c>
      <c r="D2051" s="198" t="s">
        <v>11</v>
      </c>
      <c r="E2051" s="198" t="s">
        <v>753</v>
      </c>
      <c r="F2051" s="198" t="s">
        <v>27</v>
      </c>
      <c r="G2051" s="198" t="s">
        <v>2013</v>
      </c>
      <c r="H2051" s="198" t="s">
        <v>2776</v>
      </c>
      <c r="I2051" s="198" t="s">
        <v>2777</v>
      </c>
      <c r="J2051" s="631" t="s">
        <v>32</v>
      </c>
    </row>
    <row r="2052" spans="1:10" x14ac:dyDescent="0.25">
      <c r="A2052" s="517" t="s">
        <v>701</v>
      </c>
      <c r="B2052" s="519">
        <v>1</v>
      </c>
      <c r="C2052" s="527">
        <v>9800</v>
      </c>
      <c r="D2052" s="527"/>
      <c r="E2052" s="527">
        <v>1</v>
      </c>
      <c r="F2052" s="527">
        <v>3000</v>
      </c>
      <c r="G2052" s="527">
        <v>60</v>
      </c>
      <c r="H2052" s="519"/>
      <c r="I2052" s="106" t="s">
        <v>109</v>
      </c>
      <c r="J2052" s="319">
        <v>4900</v>
      </c>
    </row>
    <row r="2053" spans="1:10" x14ac:dyDescent="0.25">
      <c r="A2053" s="517" t="s">
        <v>271</v>
      </c>
      <c r="B2053" s="519">
        <v>1</v>
      </c>
      <c r="C2053" s="527">
        <v>15000</v>
      </c>
      <c r="D2053" s="527"/>
      <c r="E2053" s="527">
        <v>1</v>
      </c>
      <c r="F2053" s="527">
        <v>3000</v>
      </c>
      <c r="G2053" s="639" t="s">
        <v>3135</v>
      </c>
      <c r="H2053" s="519"/>
      <c r="I2053" s="519"/>
      <c r="J2053" s="28" t="s">
        <v>3501</v>
      </c>
    </row>
    <row r="2054" spans="1:10" x14ac:dyDescent="0.25">
      <c r="A2054" s="517" t="s">
        <v>2610</v>
      </c>
      <c r="B2054" s="519">
        <v>1</v>
      </c>
      <c r="C2054" s="527">
        <v>15000</v>
      </c>
      <c r="D2054" s="527"/>
      <c r="E2054" s="527">
        <v>1</v>
      </c>
      <c r="F2054" s="527">
        <v>3000</v>
      </c>
      <c r="G2054" s="639"/>
      <c r="H2054" s="519"/>
      <c r="I2054" s="519"/>
      <c r="J2054" s="28" t="s">
        <v>3506</v>
      </c>
    </row>
    <row r="2055" spans="1:10" x14ac:dyDescent="0.25">
      <c r="A2055" s="517" t="s">
        <v>1046</v>
      </c>
      <c r="B2055" s="519">
        <v>1</v>
      </c>
      <c r="C2055" s="527">
        <v>8000</v>
      </c>
      <c r="D2055" s="527"/>
      <c r="E2055" s="527">
        <v>1</v>
      </c>
      <c r="F2055" s="527">
        <v>2000</v>
      </c>
      <c r="G2055" s="527">
        <v>50</v>
      </c>
      <c r="H2055" s="519"/>
      <c r="I2055" s="519">
        <v>60</v>
      </c>
      <c r="J2055" s="28">
        <v>3000</v>
      </c>
    </row>
    <row r="2056" spans="1:10" x14ac:dyDescent="0.25">
      <c r="A2056" s="517" t="s">
        <v>3019</v>
      </c>
      <c r="B2056" s="519">
        <v>2</v>
      </c>
      <c r="C2056" s="527"/>
      <c r="D2056" s="527">
        <v>51000</v>
      </c>
      <c r="E2056" s="527"/>
      <c r="F2056" s="527"/>
      <c r="G2056" s="527"/>
      <c r="H2056" s="519"/>
      <c r="I2056" s="519"/>
      <c r="J2056" s="28" t="s">
        <v>3502</v>
      </c>
    </row>
    <row r="2057" spans="1:10" x14ac:dyDescent="0.25">
      <c r="A2057" s="517" t="s">
        <v>2050</v>
      </c>
      <c r="B2057" s="519">
        <v>1</v>
      </c>
      <c r="C2057" s="527"/>
      <c r="D2057" s="527">
        <v>25500</v>
      </c>
      <c r="E2057" s="527"/>
      <c r="F2057" s="527"/>
      <c r="G2057" s="527"/>
      <c r="H2057" s="519"/>
      <c r="I2057" s="519"/>
      <c r="J2057" s="28" t="s">
        <v>3502</v>
      </c>
    </row>
    <row r="2058" spans="1:10" x14ac:dyDescent="0.25">
      <c r="A2058" s="517" t="s">
        <v>653</v>
      </c>
      <c r="B2058" s="519">
        <v>1</v>
      </c>
      <c r="C2058" s="527">
        <v>38000</v>
      </c>
      <c r="D2058" s="527"/>
      <c r="E2058" s="527"/>
      <c r="F2058" s="527"/>
      <c r="G2058" s="527"/>
      <c r="H2058" s="519"/>
      <c r="I2058" s="519" t="s">
        <v>3505</v>
      </c>
      <c r="J2058" s="28">
        <v>800</v>
      </c>
    </row>
    <row r="2059" spans="1:10" x14ac:dyDescent="0.25">
      <c r="A2059" s="517" t="s">
        <v>173</v>
      </c>
      <c r="B2059" s="519">
        <v>1</v>
      </c>
      <c r="C2059" s="527">
        <v>43000</v>
      </c>
      <c r="D2059" s="527"/>
      <c r="E2059" s="527">
        <v>1</v>
      </c>
      <c r="F2059" s="527">
        <v>5000</v>
      </c>
      <c r="G2059" s="527">
        <v>100</v>
      </c>
      <c r="H2059" s="519"/>
      <c r="I2059" s="519"/>
      <c r="J2059" s="28"/>
    </row>
    <row r="2060" spans="1:10" x14ac:dyDescent="0.25">
      <c r="A2060" s="517" t="s">
        <v>2914</v>
      </c>
      <c r="B2060" s="519">
        <v>1</v>
      </c>
      <c r="C2060" s="527">
        <v>24000</v>
      </c>
      <c r="D2060" s="527"/>
      <c r="E2060" s="527"/>
      <c r="F2060" s="527"/>
      <c r="G2060" s="527"/>
      <c r="H2060" s="519"/>
      <c r="I2060" s="519">
        <v>70</v>
      </c>
      <c r="J2060" s="28">
        <v>4000</v>
      </c>
    </row>
    <row r="2061" spans="1:10" x14ac:dyDescent="0.25">
      <c r="A2061" s="517" t="s">
        <v>2627</v>
      </c>
      <c r="B2061" s="519">
        <v>1</v>
      </c>
      <c r="C2061" s="527"/>
      <c r="D2061" s="527">
        <v>26000</v>
      </c>
      <c r="E2061" s="527">
        <v>1</v>
      </c>
      <c r="F2061" s="527">
        <v>2000</v>
      </c>
      <c r="G2061" s="527">
        <v>50</v>
      </c>
      <c r="H2061" s="519"/>
      <c r="I2061" s="519"/>
      <c r="J2061" s="28" t="s">
        <v>1388</v>
      </c>
    </row>
    <row r="2062" spans="1:10" x14ac:dyDescent="0.25">
      <c r="A2062" s="517" t="s">
        <v>260</v>
      </c>
      <c r="B2062" s="519">
        <v>1</v>
      </c>
      <c r="C2062" s="527"/>
      <c r="D2062" s="527">
        <v>14000</v>
      </c>
      <c r="E2062" s="527">
        <v>1</v>
      </c>
      <c r="F2062" s="527">
        <v>3000</v>
      </c>
      <c r="G2062" s="527">
        <v>60</v>
      </c>
      <c r="H2062" s="519"/>
      <c r="I2062" s="519"/>
      <c r="J2062" s="28" t="s">
        <v>1388</v>
      </c>
    </row>
    <row r="2063" spans="1:10" x14ac:dyDescent="0.25">
      <c r="A2063" s="517" t="s">
        <v>2617</v>
      </c>
      <c r="B2063" s="519">
        <v>6</v>
      </c>
      <c r="C2063" s="527"/>
      <c r="D2063" s="527">
        <v>105000</v>
      </c>
      <c r="E2063" s="527"/>
      <c r="F2063" s="527"/>
      <c r="G2063" s="527"/>
      <c r="H2063" s="519"/>
      <c r="I2063" s="519"/>
      <c r="J2063" s="28" t="s">
        <v>3503</v>
      </c>
    </row>
    <row r="2064" spans="1:10" x14ac:dyDescent="0.25">
      <c r="A2064" s="517" t="s">
        <v>3504</v>
      </c>
      <c r="B2064" s="519">
        <v>10</v>
      </c>
      <c r="C2064" s="527"/>
      <c r="D2064" s="527">
        <v>200000</v>
      </c>
      <c r="E2064" s="527"/>
      <c r="F2064" s="527"/>
      <c r="G2064" s="527"/>
      <c r="H2064" s="519"/>
      <c r="I2064" s="519"/>
      <c r="J2064" s="28" t="s">
        <v>3503</v>
      </c>
    </row>
    <row r="2065" spans="1:10" x14ac:dyDescent="0.25">
      <c r="A2065" s="517" t="s">
        <v>605</v>
      </c>
      <c r="B2065" s="519">
        <v>18</v>
      </c>
      <c r="C2065" s="527"/>
      <c r="D2065" s="527">
        <v>432000</v>
      </c>
      <c r="E2065" s="527"/>
      <c r="F2065" s="527"/>
      <c r="G2065" s="527"/>
      <c r="H2065" s="519"/>
      <c r="I2065" s="519"/>
      <c r="J2065" s="28" t="s">
        <v>3503</v>
      </c>
    </row>
    <row r="2066" spans="1:10" x14ac:dyDescent="0.25">
      <c r="A2066" s="517" t="s">
        <v>550</v>
      </c>
      <c r="B2066" s="519">
        <v>12</v>
      </c>
      <c r="C2066" s="527"/>
      <c r="D2066" s="527">
        <v>402000</v>
      </c>
      <c r="E2066" s="527"/>
      <c r="F2066" s="527"/>
      <c r="G2066" s="527"/>
      <c r="H2066" s="519"/>
      <c r="I2066" s="519"/>
      <c r="J2066" s="28" t="s">
        <v>3503</v>
      </c>
    </row>
    <row r="2067" spans="1:10" x14ac:dyDescent="0.25">
      <c r="A2067" s="517" t="s">
        <v>3507</v>
      </c>
      <c r="B2067" s="519">
        <v>1</v>
      </c>
      <c r="C2067" s="527">
        <v>18500</v>
      </c>
      <c r="D2067" s="527"/>
      <c r="E2067" s="527">
        <v>2</v>
      </c>
      <c r="F2067" s="527">
        <v>3500</v>
      </c>
      <c r="G2067" s="639" t="s">
        <v>3508</v>
      </c>
      <c r="H2067" s="519"/>
      <c r="I2067" s="519"/>
      <c r="J2067" s="28"/>
    </row>
    <row r="2068" spans="1:10" x14ac:dyDescent="0.25">
      <c r="A2068" s="517" t="s">
        <v>3486</v>
      </c>
      <c r="B2068" s="519">
        <v>1</v>
      </c>
      <c r="C2068" s="527">
        <v>12000</v>
      </c>
      <c r="D2068" s="527"/>
      <c r="E2068" s="527">
        <v>1</v>
      </c>
      <c r="F2068" s="527">
        <v>3000</v>
      </c>
      <c r="G2068" s="639" t="s">
        <v>3135</v>
      </c>
      <c r="H2068" s="519"/>
      <c r="I2068" s="519"/>
      <c r="J2068" s="28"/>
    </row>
    <row r="2069" spans="1:10" ht="29.25" customHeight="1" x14ac:dyDescent="0.25">
      <c r="A2069" s="520" t="s">
        <v>3509</v>
      </c>
      <c r="B2069" s="519">
        <v>2</v>
      </c>
      <c r="C2069" s="527">
        <v>1360</v>
      </c>
      <c r="D2069" s="527"/>
      <c r="E2069" s="527"/>
      <c r="F2069" s="527"/>
      <c r="G2069" s="639"/>
      <c r="H2069" s="519"/>
      <c r="I2069" s="519"/>
      <c r="J2069" s="28"/>
    </row>
    <row r="2070" spans="1:10" x14ac:dyDescent="0.25">
      <c r="A2070" s="645"/>
      <c r="B2070" s="213">
        <f>SUM(B2052:B2069)</f>
        <v>62</v>
      </c>
      <c r="C2070" s="213">
        <f>SUM(C2052:C2068)+C2069</f>
        <v>184660</v>
      </c>
      <c r="D2070" s="213">
        <f>SUM(D2052:D2068)</f>
        <v>1255500</v>
      </c>
      <c r="E2070" s="213">
        <f>SUM(E2052:E2068)</f>
        <v>10</v>
      </c>
      <c r="F2070" s="213">
        <f>SUM(F2052:F2068)</f>
        <v>27500</v>
      </c>
      <c r="G2070" s="213"/>
      <c r="H2070" s="213"/>
      <c r="I2070" s="213"/>
      <c r="J2070" s="197">
        <f>J2052+J2055+J2058+J2060</f>
        <v>12700</v>
      </c>
    </row>
    <row r="2071" spans="1:10" x14ac:dyDescent="0.25">
      <c r="B2071" s="493"/>
      <c r="C2071" s="493"/>
    </row>
    <row r="2072" spans="1:10" x14ac:dyDescent="0.25">
      <c r="G2072" s="680" t="s">
        <v>3331</v>
      </c>
      <c r="H2072" s="680" t="s">
        <v>108</v>
      </c>
      <c r="I2072" s="613"/>
    </row>
    <row r="2075" spans="1:10" ht="15.75" x14ac:dyDescent="0.25">
      <c r="A2075" s="2213" t="s">
        <v>3512</v>
      </c>
      <c r="B2075" s="2213"/>
      <c r="C2075" s="2213"/>
      <c r="D2075" s="2213"/>
      <c r="E2075" s="2213"/>
      <c r="F2075" s="2213"/>
      <c r="G2075" s="2213"/>
      <c r="H2075" s="2213"/>
      <c r="I2075" s="2213"/>
      <c r="J2075" s="2213"/>
    </row>
    <row r="2076" spans="1:10" x14ac:dyDescent="0.25">
      <c r="A2076" s="198" t="s">
        <v>14</v>
      </c>
      <c r="B2076" s="198" t="s">
        <v>5</v>
      </c>
      <c r="C2076" s="198" t="s">
        <v>10</v>
      </c>
      <c r="D2076" s="198" t="s">
        <v>11</v>
      </c>
      <c r="E2076" s="198" t="s">
        <v>753</v>
      </c>
      <c r="F2076" s="198" t="s">
        <v>27</v>
      </c>
      <c r="G2076" s="198" t="s">
        <v>2013</v>
      </c>
      <c r="H2076" s="198" t="s">
        <v>2776</v>
      </c>
      <c r="I2076" s="198" t="s">
        <v>2777</v>
      </c>
      <c r="J2076" s="631" t="s">
        <v>32</v>
      </c>
    </row>
    <row r="2077" spans="1:10" x14ac:dyDescent="0.25">
      <c r="A2077" s="517" t="s">
        <v>3513</v>
      </c>
      <c r="B2077" s="519">
        <v>1</v>
      </c>
      <c r="C2077" s="527">
        <v>45000</v>
      </c>
      <c r="D2077" s="527"/>
      <c r="E2077" s="527">
        <v>1</v>
      </c>
      <c r="F2077" s="527">
        <v>5000</v>
      </c>
      <c r="G2077" s="527">
        <v>100</v>
      </c>
      <c r="H2077" s="519"/>
      <c r="I2077" s="106"/>
      <c r="J2077" s="319" t="s">
        <v>3514</v>
      </c>
    </row>
    <row r="2078" spans="1:10" x14ac:dyDescent="0.25">
      <c r="A2078" s="517" t="s">
        <v>2473</v>
      </c>
      <c r="B2078" s="519">
        <v>1</v>
      </c>
      <c r="C2078" s="527">
        <v>38000</v>
      </c>
      <c r="D2078" s="527"/>
      <c r="E2078" s="527"/>
      <c r="F2078" s="527"/>
      <c r="G2078" s="639"/>
      <c r="H2078" s="519"/>
      <c r="I2078" s="519" t="s">
        <v>109</v>
      </c>
      <c r="J2078" s="28">
        <v>4900</v>
      </c>
    </row>
    <row r="2079" spans="1:10" x14ac:dyDescent="0.25">
      <c r="A2079" s="517" t="s">
        <v>258</v>
      </c>
      <c r="B2079" s="519">
        <v>1</v>
      </c>
      <c r="C2079" s="527">
        <v>22000</v>
      </c>
      <c r="D2079" s="527"/>
      <c r="E2079" s="527">
        <v>1</v>
      </c>
      <c r="F2079" s="527">
        <v>5000</v>
      </c>
      <c r="G2079" s="639" t="s">
        <v>3515</v>
      </c>
      <c r="H2079" s="519"/>
      <c r="I2079" s="519"/>
      <c r="J2079" s="28"/>
    </row>
    <row r="2080" spans="1:10" x14ac:dyDescent="0.25">
      <c r="A2080" s="517" t="s">
        <v>3516</v>
      </c>
      <c r="B2080" s="519">
        <v>1</v>
      </c>
      <c r="C2080" s="527">
        <v>7000</v>
      </c>
      <c r="D2080" s="527"/>
      <c r="E2080" s="527"/>
      <c r="F2080" s="527"/>
      <c r="G2080" s="527"/>
      <c r="H2080" s="519"/>
      <c r="I2080" s="519"/>
      <c r="J2080" s="28" t="s">
        <v>3517</v>
      </c>
    </row>
    <row r="2081" spans="1:10" x14ac:dyDescent="0.25">
      <c r="A2081" s="517" t="s">
        <v>2045</v>
      </c>
      <c r="B2081" s="519">
        <v>1</v>
      </c>
      <c r="C2081" s="527">
        <v>13000</v>
      </c>
      <c r="D2081" s="527"/>
      <c r="E2081" s="527">
        <v>1</v>
      </c>
      <c r="F2081" s="527">
        <v>4000</v>
      </c>
      <c r="G2081" s="527">
        <v>75</v>
      </c>
      <c r="H2081" s="519"/>
      <c r="I2081" s="519"/>
      <c r="J2081" s="28" t="s">
        <v>3518</v>
      </c>
    </row>
    <row r="2082" spans="1:10" x14ac:dyDescent="0.25">
      <c r="A2082" s="517" t="s">
        <v>2044</v>
      </c>
      <c r="B2082" s="519">
        <v>1</v>
      </c>
      <c r="C2082" s="527"/>
      <c r="D2082" s="527">
        <v>15000</v>
      </c>
      <c r="E2082" s="527"/>
      <c r="F2082" s="527"/>
      <c r="G2082" s="527"/>
      <c r="H2082" s="519"/>
      <c r="I2082" s="519"/>
      <c r="J2082" s="28" t="s">
        <v>1026</v>
      </c>
    </row>
    <row r="2083" spans="1:10" x14ac:dyDescent="0.25">
      <c r="A2083" s="517" t="s">
        <v>260</v>
      </c>
      <c r="B2083" s="519">
        <v>1</v>
      </c>
      <c r="C2083" s="527">
        <v>17000</v>
      </c>
      <c r="D2083" s="527"/>
      <c r="E2083" s="527"/>
      <c r="F2083" s="527"/>
      <c r="G2083" s="527"/>
      <c r="H2083" s="519"/>
      <c r="I2083" s="519"/>
      <c r="J2083" s="28"/>
    </row>
    <row r="2084" spans="1:10" x14ac:dyDescent="0.25">
      <c r="A2084" s="517" t="s">
        <v>3485</v>
      </c>
      <c r="B2084" s="519">
        <v>1</v>
      </c>
      <c r="C2084" s="527"/>
      <c r="D2084" s="527"/>
      <c r="E2084" s="527"/>
      <c r="F2084" s="527"/>
      <c r="G2084" s="527"/>
      <c r="H2084" s="519"/>
      <c r="I2084" s="519" t="s">
        <v>3524</v>
      </c>
      <c r="J2084" s="28" t="s">
        <v>3519</v>
      </c>
    </row>
    <row r="2085" spans="1:10" x14ac:dyDescent="0.25">
      <c r="A2085" s="517" t="s">
        <v>3520</v>
      </c>
      <c r="B2085" s="519">
        <v>1</v>
      </c>
      <c r="C2085" s="527">
        <v>18000</v>
      </c>
      <c r="D2085" s="527"/>
      <c r="E2085" s="527">
        <v>1</v>
      </c>
      <c r="F2085" s="527">
        <v>3000</v>
      </c>
      <c r="G2085" s="527">
        <v>60</v>
      </c>
      <c r="H2085" s="519"/>
      <c r="I2085" s="519"/>
      <c r="J2085" s="28" t="s">
        <v>1389</v>
      </c>
    </row>
    <row r="2086" spans="1:10" x14ac:dyDescent="0.25">
      <c r="A2086" s="645"/>
      <c r="B2086" s="213">
        <f>SUM(B2077:B2085)</f>
        <v>9</v>
      </c>
      <c r="C2086" s="213">
        <f>SUM(C2077:C2085)</f>
        <v>160000</v>
      </c>
      <c r="D2086" s="213">
        <f>SUM(D2077:D2085)</f>
        <v>15000</v>
      </c>
      <c r="E2086" s="213">
        <f>SUM(E2077:E2085)</f>
        <v>4</v>
      </c>
      <c r="F2086" s="213">
        <f>SUM(F2077:F2085)</f>
        <v>17000</v>
      </c>
      <c r="G2086" s="213"/>
      <c r="H2086" s="213"/>
      <c r="I2086" s="213"/>
      <c r="J2086" s="197">
        <v>33400</v>
      </c>
    </row>
    <row r="2087" spans="1:10" x14ac:dyDescent="0.25">
      <c r="A2087" s="683"/>
      <c r="B2087" s="365"/>
      <c r="C2087" s="365"/>
      <c r="D2087" s="365"/>
      <c r="E2087" s="365"/>
      <c r="F2087" s="365"/>
      <c r="G2087" s="365"/>
      <c r="H2087" s="365"/>
      <c r="I2087" s="365"/>
      <c r="J2087" s="684"/>
    </row>
    <row r="2088" spans="1:10" x14ac:dyDescent="0.25">
      <c r="B2088" s="493"/>
      <c r="C2088" s="493"/>
    </row>
    <row r="2089" spans="1:10" ht="15.75" x14ac:dyDescent="0.25">
      <c r="A2089" s="2213" t="s">
        <v>3511</v>
      </c>
      <c r="B2089" s="2213"/>
      <c r="C2089" s="2213"/>
      <c r="D2089" s="2213"/>
      <c r="E2089" s="2213"/>
      <c r="F2089" s="2213"/>
      <c r="G2089" s="2213"/>
      <c r="H2089" s="2213"/>
      <c r="I2089" s="2213"/>
      <c r="J2089" s="2213"/>
    </row>
    <row r="2090" spans="1:10" x14ac:dyDescent="0.25">
      <c r="A2090" s="198" t="s">
        <v>14</v>
      </c>
      <c r="B2090" s="198" t="s">
        <v>5</v>
      </c>
      <c r="C2090" s="198" t="s">
        <v>10</v>
      </c>
      <c r="D2090" s="198" t="s">
        <v>11</v>
      </c>
      <c r="E2090" s="198" t="s">
        <v>753</v>
      </c>
      <c r="F2090" s="198" t="s">
        <v>27</v>
      </c>
      <c r="G2090" s="198" t="s">
        <v>2013</v>
      </c>
      <c r="H2090" s="198" t="s">
        <v>2776</v>
      </c>
      <c r="I2090" s="198" t="s">
        <v>2777</v>
      </c>
      <c r="J2090" s="631" t="s">
        <v>32</v>
      </c>
    </row>
    <row r="2091" spans="1:10" x14ac:dyDescent="0.25">
      <c r="A2091" s="517" t="s">
        <v>94</v>
      </c>
      <c r="B2091" s="519">
        <v>1</v>
      </c>
      <c r="C2091" s="527"/>
      <c r="D2091" s="527">
        <v>27000</v>
      </c>
      <c r="E2091" s="527">
        <v>1</v>
      </c>
      <c r="F2091" s="527">
        <v>5000</v>
      </c>
      <c r="G2091" s="527">
        <v>80</v>
      </c>
      <c r="H2091" s="519"/>
      <c r="I2091" s="106"/>
      <c r="J2091" s="319" t="s">
        <v>767</v>
      </c>
    </row>
    <row r="2092" spans="1:10" x14ac:dyDescent="0.25">
      <c r="A2092" s="517" t="s">
        <v>2901</v>
      </c>
      <c r="B2092" s="519">
        <v>1</v>
      </c>
      <c r="C2092" s="527"/>
      <c r="D2092" s="527">
        <v>13000</v>
      </c>
      <c r="E2092" s="527">
        <v>1</v>
      </c>
      <c r="F2092" s="527">
        <v>3000</v>
      </c>
      <c r="G2092" s="639" t="s">
        <v>3135</v>
      </c>
      <c r="H2092" s="519"/>
      <c r="I2092" s="519"/>
      <c r="J2092" s="28" t="s">
        <v>767</v>
      </c>
    </row>
    <row r="2093" spans="1:10" x14ac:dyDescent="0.25">
      <c r="A2093" s="517" t="s">
        <v>1230</v>
      </c>
      <c r="B2093" s="519">
        <v>1</v>
      </c>
      <c r="C2093" s="527">
        <v>52000</v>
      </c>
      <c r="D2093" s="527"/>
      <c r="E2093" s="527">
        <v>1</v>
      </c>
      <c r="F2093" s="527">
        <v>5000</v>
      </c>
      <c r="G2093" s="639" t="s">
        <v>3510</v>
      </c>
      <c r="H2093" s="519"/>
      <c r="I2093" s="519" t="s">
        <v>109</v>
      </c>
      <c r="J2093" s="28">
        <v>1400</v>
      </c>
    </row>
    <row r="2094" spans="1:10" x14ac:dyDescent="0.25">
      <c r="A2094" s="517" t="s">
        <v>1248</v>
      </c>
      <c r="B2094" s="519">
        <v>1</v>
      </c>
      <c r="C2094" s="527">
        <v>39000</v>
      </c>
      <c r="D2094" s="527"/>
      <c r="E2094" s="527">
        <v>1</v>
      </c>
      <c r="F2094" s="527">
        <v>11000</v>
      </c>
      <c r="G2094" s="527">
        <v>190</v>
      </c>
      <c r="H2094" s="519"/>
      <c r="I2094" s="519"/>
      <c r="J2094" s="28" t="s">
        <v>3125</v>
      </c>
    </row>
    <row r="2095" spans="1:10" x14ac:dyDescent="0.25">
      <c r="A2095" s="517" t="s">
        <v>260</v>
      </c>
      <c r="B2095" s="519">
        <v>1</v>
      </c>
      <c r="C2095" s="527">
        <v>14000</v>
      </c>
      <c r="D2095" s="527"/>
      <c r="E2095" s="527">
        <v>1</v>
      </c>
      <c r="F2095" s="527">
        <v>3000</v>
      </c>
      <c r="G2095" s="527">
        <v>60</v>
      </c>
      <c r="H2095" s="519"/>
      <c r="I2095" s="519"/>
      <c r="J2095" s="28"/>
    </row>
    <row r="2096" spans="1:10" x14ac:dyDescent="0.25">
      <c r="A2096" s="517" t="s">
        <v>260</v>
      </c>
      <c r="B2096" s="519">
        <v>1</v>
      </c>
      <c r="C2096" s="527">
        <v>14000</v>
      </c>
      <c r="D2096" s="527"/>
      <c r="E2096" s="527">
        <v>1</v>
      </c>
      <c r="F2096" s="527">
        <v>3000</v>
      </c>
      <c r="G2096" s="527">
        <v>60</v>
      </c>
      <c r="H2096" s="519"/>
      <c r="I2096" s="519"/>
      <c r="J2096" s="28"/>
    </row>
    <row r="2097" spans="1:10" x14ac:dyDescent="0.25">
      <c r="A2097" s="517" t="s">
        <v>648</v>
      </c>
      <c r="B2097" s="519">
        <v>1</v>
      </c>
      <c r="C2097" s="527">
        <v>19500</v>
      </c>
      <c r="D2097" s="527"/>
      <c r="E2097" s="527">
        <v>1</v>
      </c>
      <c r="F2097" s="527">
        <v>2000</v>
      </c>
      <c r="G2097" s="527">
        <v>42</v>
      </c>
      <c r="H2097" s="519"/>
      <c r="I2097" s="519"/>
      <c r="J2097" s="28"/>
    </row>
    <row r="2098" spans="1:10" x14ac:dyDescent="0.25">
      <c r="A2098" s="517" t="s">
        <v>752</v>
      </c>
      <c r="B2098" s="519">
        <v>1</v>
      </c>
      <c r="C2098" s="527"/>
      <c r="D2098" s="527">
        <v>38000</v>
      </c>
      <c r="E2098" s="527"/>
      <c r="F2098" s="527"/>
      <c r="G2098" s="527"/>
      <c r="H2098" s="519"/>
      <c r="I2098" s="519"/>
      <c r="J2098" s="28" t="s">
        <v>1026</v>
      </c>
    </row>
    <row r="2099" spans="1:10" x14ac:dyDescent="0.25">
      <c r="A2099" s="517" t="s">
        <v>752</v>
      </c>
      <c r="B2099" s="519">
        <v>1</v>
      </c>
      <c r="C2099" s="527">
        <v>34000</v>
      </c>
      <c r="D2099" s="527"/>
      <c r="E2099" s="527">
        <v>1</v>
      </c>
      <c r="F2099" s="527">
        <v>4000</v>
      </c>
      <c r="G2099" s="527">
        <v>70</v>
      </c>
      <c r="H2099" s="519"/>
      <c r="I2099" s="519"/>
      <c r="J2099" s="28"/>
    </row>
    <row r="2100" spans="1:10" x14ac:dyDescent="0.25">
      <c r="A2100" s="645"/>
      <c r="B2100" s="213">
        <f>SUM(B2091:B2099)</f>
        <v>9</v>
      </c>
      <c r="C2100" s="213">
        <f>SUM(C2091:C2099)</f>
        <v>172500</v>
      </c>
      <c r="D2100" s="213">
        <f>SUM(D2091:D2099)</f>
        <v>78000</v>
      </c>
      <c r="E2100" s="213">
        <f>SUM(E2091:E2099)</f>
        <v>8</v>
      </c>
      <c r="F2100" s="213">
        <f>SUM(F2091:F2099)</f>
        <v>36000</v>
      </c>
      <c r="G2100" s="213"/>
      <c r="H2100" s="213"/>
      <c r="I2100" s="213"/>
      <c r="J2100" s="197">
        <v>1400</v>
      </c>
    </row>
    <row r="2101" spans="1:10" x14ac:dyDescent="0.25">
      <c r="A2101" s="683"/>
      <c r="B2101" s="365"/>
      <c r="C2101" s="365"/>
      <c r="D2101" s="365"/>
      <c r="E2101" s="365"/>
      <c r="F2101" s="365"/>
      <c r="G2101" s="365"/>
      <c r="H2101" s="365"/>
      <c r="I2101" s="365"/>
      <c r="J2101" s="684"/>
    </row>
    <row r="2102" spans="1:10" x14ac:dyDescent="0.25">
      <c r="B2102" s="493"/>
      <c r="C2102" s="493"/>
    </row>
    <row r="2103" spans="1:10" ht="15.75" x14ac:dyDescent="0.25">
      <c r="A2103" s="2213" t="s">
        <v>3521</v>
      </c>
      <c r="B2103" s="2213"/>
      <c r="C2103" s="2213"/>
      <c r="D2103" s="2213"/>
      <c r="E2103" s="2213"/>
      <c r="F2103" s="2213"/>
      <c r="G2103" s="2213"/>
      <c r="H2103" s="2213"/>
      <c r="I2103" s="2213"/>
      <c r="J2103" s="2213"/>
    </row>
    <row r="2104" spans="1:10" x14ac:dyDescent="0.25">
      <c r="A2104" s="198" t="s">
        <v>14</v>
      </c>
      <c r="B2104" s="198" t="s">
        <v>5</v>
      </c>
      <c r="C2104" s="198" t="s">
        <v>10</v>
      </c>
      <c r="D2104" s="198" t="s">
        <v>11</v>
      </c>
      <c r="E2104" s="198" t="s">
        <v>753</v>
      </c>
      <c r="F2104" s="198" t="s">
        <v>27</v>
      </c>
      <c r="G2104" s="198" t="s">
        <v>2013</v>
      </c>
      <c r="H2104" s="198" t="s">
        <v>2776</v>
      </c>
      <c r="I2104" s="198" t="s">
        <v>2777</v>
      </c>
      <c r="J2104" s="631" t="s">
        <v>32</v>
      </c>
    </row>
    <row r="2105" spans="1:10" x14ac:dyDescent="0.25">
      <c r="A2105" s="517" t="s">
        <v>94</v>
      </c>
      <c r="B2105" s="519">
        <v>1</v>
      </c>
      <c r="C2105" s="527">
        <v>32000</v>
      </c>
      <c r="D2105" s="527"/>
      <c r="E2105" s="527"/>
      <c r="F2105" s="527"/>
      <c r="G2105" s="527"/>
      <c r="H2105" s="519">
        <v>1</v>
      </c>
      <c r="I2105" s="106">
        <v>100</v>
      </c>
      <c r="J2105" s="319">
        <v>5000</v>
      </c>
    </row>
    <row r="2106" spans="1:10" x14ac:dyDescent="0.25">
      <c r="A2106" s="517" t="s">
        <v>3522</v>
      </c>
      <c r="B2106" s="519">
        <v>1</v>
      </c>
      <c r="C2106" s="527">
        <v>28000</v>
      </c>
      <c r="D2106" s="527"/>
      <c r="E2106" s="527"/>
      <c r="F2106" s="527"/>
      <c r="G2106" s="639"/>
      <c r="H2106" s="519"/>
      <c r="I2106" s="519" t="s">
        <v>109</v>
      </c>
      <c r="J2106" s="28">
        <v>1400</v>
      </c>
    </row>
    <row r="2107" spans="1:10" x14ac:dyDescent="0.25">
      <c r="A2107" s="517" t="s">
        <v>2045</v>
      </c>
      <c r="B2107" s="519">
        <v>1</v>
      </c>
      <c r="C2107" s="527">
        <v>14000</v>
      </c>
      <c r="D2107" s="527"/>
      <c r="E2107" s="527">
        <v>1</v>
      </c>
      <c r="F2107" s="527">
        <v>3000</v>
      </c>
      <c r="G2107" s="639" t="s">
        <v>3135</v>
      </c>
      <c r="H2107" s="519"/>
      <c r="I2107" s="519" t="s">
        <v>3523</v>
      </c>
      <c r="J2107" s="28">
        <v>50000</v>
      </c>
    </row>
    <row r="2108" spans="1:10" x14ac:dyDescent="0.25">
      <c r="A2108" s="645"/>
      <c r="B2108" s="213">
        <f>SUM(B2105:B2107)</f>
        <v>3</v>
      </c>
      <c r="C2108" s="213">
        <f>SUM(C2105:C2107)</f>
        <v>74000</v>
      </c>
      <c r="D2108" s="213"/>
      <c r="E2108" s="213">
        <f>SUM(E2105:E2107)</f>
        <v>1</v>
      </c>
      <c r="F2108" s="213">
        <f>SUM(F2105:F2107)</f>
        <v>3000</v>
      </c>
      <c r="G2108" s="213"/>
      <c r="H2108" s="213"/>
      <c r="I2108" s="213"/>
      <c r="J2108" s="197">
        <f>J2107+J2106+J2105</f>
        <v>56400</v>
      </c>
    </row>
    <row r="2109" spans="1:10" x14ac:dyDescent="0.25">
      <c r="B2109" s="493"/>
      <c r="C2109" s="493"/>
    </row>
    <row r="2110" spans="1:10" x14ac:dyDescent="0.25">
      <c r="G2110" s="681" t="s">
        <v>3331</v>
      </c>
      <c r="H2110" s="681" t="s">
        <v>108</v>
      </c>
      <c r="I2110" s="613"/>
    </row>
    <row r="2112" spans="1:10" ht="15.75" x14ac:dyDescent="0.25">
      <c r="A2112" s="2213" t="s">
        <v>3525</v>
      </c>
      <c r="B2112" s="2213"/>
      <c r="C2112" s="2213"/>
      <c r="D2112" s="2213"/>
      <c r="E2112" s="2213"/>
      <c r="F2112" s="2213"/>
      <c r="G2112" s="2213"/>
      <c r="H2112" s="2213"/>
      <c r="I2112" s="2213"/>
      <c r="J2112" s="2213"/>
    </row>
    <row r="2113" spans="1:10" x14ac:dyDescent="0.25">
      <c r="A2113" s="198" t="s">
        <v>14</v>
      </c>
      <c r="B2113" s="198" t="s">
        <v>5</v>
      </c>
      <c r="C2113" s="198" t="s">
        <v>10</v>
      </c>
      <c r="D2113" s="198" t="s">
        <v>11</v>
      </c>
      <c r="E2113" s="198" t="s">
        <v>753</v>
      </c>
      <c r="F2113" s="198" t="s">
        <v>27</v>
      </c>
      <c r="G2113" s="198" t="s">
        <v>2013</v>
      </c>
      <c r="H2113" s="198" t="s">
        <v>2776</v>
      </c>
      <c r="I2113" s="198" t="s">
        <v>2777</v>
      </c>
      <c r="J2113" s="631" t="s">
        <v>32</v>
      </c>
    </row>
    <row r="2114" spans="1:10" x14ac:dyDescent="0.25">
      <c r="A2114" s="517" t="s">
        <v>209</v>
      </c>
      <c r="B2114" s="519">
        <v>1</v>
      </c>
      <c r="C2114" s="527">
        <v>34000</v>
      </c>
      <c r="D2114" s="527"/>
      <c r="E2114" s="527">
        <v>1</v>
      </c>
      <c r="F2114" s="527">
        <v>4000</v>
      </c>
      <c r="G2114" s="527">
        <v>75</v>
      </c>
      <c r="H2114" s="519"/>
      <c r="I2114" s="106"/>
      <c r="J2114" s="319"/>
    </row>
    <row r="2115" spans="1:10" x14ac:dyDescent="0.25">
      <c r="A2115" s="517" t="s">
        <v>3527</v>
      </c>
      <c r="B2115" s="519">
        <v>1</v>
      </c>
      <c r="C2115" s="527">
        <v>10000</v>
      </c>
      <c r="D2115" s="527"/>
      <c r="E2115" s="527"/>
      <c r="F2115" s="527"/>
      <c r="G2115" s="639"/>
      <c r="H2115" s="519"/>
      <c r="I2115" s="519"/>
      <c r="J2115" s="28" t="s">
        <v>3542</v>
      </c>
    </row>
    <row r="2116" spans="1:10" x14ac:dyDescent="0.25">
      <c r="A2116" s="517" t="s">
        <v>3543</v>
      </c>
      <c r="B2116" s="519">
        <v>1</v>
      </c>
      <c r="C2116" s="527"/>
      <c r="D2116" s="527">
        <v>22000</v>
      </c>
      <c r="E2116" s="527"/>
      <c r="F2116" s="527"/>
      <c r="G2116" s="639"/>
      <c r="H2116" s="519"/>
      <c r="I2116" s="519"/>
      <c r="J2116" s="28" t="s">
        <v>3529</v>
      </c>
    </row>
    <row r="2117" spans="1:10" x14ac:dyDescent="0.25">
      <c r="A2117" s="517" t="s">
        <v>3528</v>
      </c>
      <c r="B2117" s="519">
        <v>1</v>
      </c>
      <c r="C2117" s="527"/>
      <c r="D2117" s="527">
        <v>19000</v>
      </c>
      <c r="E2117" s="527"/>
      <c r="F2117" s="527"/>
      <c r="G2117" s="639"/>
      <c r="H2117" s="519"/>
      <c r="I2117" s="519"/>
      <c r="J2117" s="28" t="s">
        <v>3529</v>
      </c>
    </row>
    <row r="2118" spans="1:10" x14ac:dyDescent="0.25">
      <c r="A2118" s="517" t="s">
        <v>177</v>
      </c>
      <c r="B2118" s="519">
        <v>1</v>
      </c>
      <c r="C2118" s="527">
        <v>25000</v>
      </c>
      <c r="D2118" s="527"/>
      <c r="E2118" s="527"/>
      <c r="F2118" s="527"/>
      <c r="G2118" s="639"/>
      <c r="H2118" s="519"/>
      <c r="I2118" s="519" t="s">
        <v>109</v>
      </c>
      <c r="J2118" s="28">
        <v>4200</v>
      </c>
    </row>
    <row r="2119" spans="1:10" x14ac:dyDescent="0.25">
      <c r="A2119" s="517" t="s">
        <v>3530</v>
      </c>
      <c r="B2119" s="519">
        <v>1</v>
      </c>
      <c r="C2119" s="527">
        <v>13000</v>
      </c>
      <c r="D2119" s="527"/>
      <c r="E2119" s="527">
        <v>1</v>
      </c>
      <c r="F2119" s="527">
        <v>4000</v>
      </c>
      <c r="G2119" s="639" t="s">
        <v>3531</v>
      </c>
      <c r="H2119" s="519"/>
      <c r="I2119" s="519"/>
      <c r="J2119" s="28"/>
    </row>
    <row r="2120" spans="1:10" x14ac:dyDescent="0.25">
      <c r="A2120" s="517" t="s">
        <v>3530</v>
      </c>
      <c r="B2120" s="519">
        <v>1</v>
      </c>
      <c r="C2120" s="527"/>
      <c r="D2120" s="527">
        <v>17000</v>
      </c>
      <c r="E2120" s="527"/>
      <c r="F2120" s="527"/>
      <c r="G2120" s="639"/>
      <c r="H2120" s="519"/>
      <c r="I2120" s="519"/>
      <c r="J2120" s="28" t="s">
        <v>1026</v>
      </c>
    </row>
    <row r="2121" spans="1:10" x14ac:dyDescent="0.25">
      <c r="A2121" s="517" t="s">
        <v>3532</v>
      </c>
      <c r="B2121" s="519">
        <v>1</v>
      </c>
      <c r="C2121" s="527">
        <v>32000</v>
      </c>
      <c r="D2121" s="527"/>
      <c r="E2121" s="527">
        <v>1</v>
      </c>
      <c r="F2121" s="527">
        <v>4000</v>
      </c>
      <c r="G2121" s="639" t="s">
        <v>3531</v>
      </c>
      <c r="H2121" s="519"/>
      <c r="I2121" s="519"/>
      <c r="J2121" s="28" t="s">
        <v>3533</v>
      </c>
    </row>
    <row r="2122" spans="1:10" x14ac:dyDescent="0.25">
      <c r="A2122" s="517" t="s">
        <v>134</v>
      </c>
      <c r="B2122" s="519">
        <v>1</v>
      </c>
      <c r="C2122" s="527">
        <v>20000</v>
      </c>
      <c r="D2122" s="527"/>
      <c r="E2122" s="527"/>
      <c r="F2122" s="527"/>
      <c r="G2122" s="639"/>
      <c r="H2122" s="519"/>
      <c r="I2122" s="519"/>
      <c r="J2122" s="28" t="s">
        <v>3534</v>
      </c>
    </row>
    <row r="2123" spans="1:10" x14ac:dyDescent="0.25">
      <c r="A2123" s="517" t="s">
        <v>107</v>
      </c>
      <c r="B2123" s="519">
        <v>1</v>
      </c>
      <c r="C2123" s="527">
        <v>11000</v>
      </c>
      <c r="D2123" s="527"/>
      <c r="E2123" s="527">
        <v>1</v>
      </c>
      <c r="F2123" s="527">
        <v>3000</v>
      </c>
      <c r="G2123" s="639" t="s">
        <v>3135</v>
      </c>
      <c r="H2123" s="519"/>
      <c r="I2123" s="519"/>
      <c r="J2123" s="28"/>
    </row>
    <row r="2124" spans="1:10" x14ac:dyDescent="0.25">
      <c r="A2124" s="517" t="s">
        <v>587</v>
      </c>
      <c r="B2124" s="519">
        <v>1</v>
      </c>
      <c r="C2124" s="527"/>
      <c r="D2124" s="527"/>
      <c r="E2124" s="527"/>
      <c r="F2124" s="527"/>
      <c r="G2124" s="639"/>
      <c r="H2124" s="519"/>
      <c r="I2124" s="519"/>
      <c r="J2124" s="28" t="s">
        <v>3535</v>
      </c>
    </row>
    <row r="2125" spans="1:10" x14ac:dyDescent="0.25">
      <c r="A2125" s="517" t="s">
        <v>3536</v>
      </c>
      <c r="B2125" s="519">
        <v>1</v>
      </c>
      <c r="C2125" s="527"/>
      <c r="D2125" s="527">
        <v>30000</v>
      </c>
      <c r="E2125" s="527"/>
      <c r="F2125" s="527"/>
      <c r="G2125" s="639"/>
      <c r="H2125" s="519"/>
      <c r="I2125" s="519"/>
      <c r="J2125" s="28" t="s">
        <v>3537</v>
      </c>
    </row>
    <row r="2126" spans="1:10" x14ac:dyDescent="0.25">
      <c r="A2126" s="517" t="s">
        <v>3538</v>
      </c>
      <c r="B2126" s="519">
        <v>1</v>
      </c>
      <c r="C2126" s="527">
        <v>10000</v>
      </c>
      <c r="D2126" s="527"/>
      <c r="E2126" s="527"/>
      <c r="F2126" s="527"/>
      <c r="G2126" s="639"/>
      <c r="H2126" s="519"/>
      <c r="I2126" s="519"/>
      <c r="J2126" s="28"/>
    </row>
    <row r="2127" spans="1:10" x14ac:dyDescent="0.25">
      <c r="A2127" s="517" t="s">
        <v>3539</v>
      </c>
      <c r="B2127" s="519">
        <v>1</v>
      </c>
      <c r="C2127" s="527">
        <v>50000</v>
      </c>
      <c r="D2127" s="527"/>
      <c r="E2127" s="527"/>
      <c r="F2127" s="527"/>
      <c r="G2127" s="639"/>
      <c r="H2127" s="519"/>
      <c r="I2127" s="519"/>
      <c r="J2127" s="28"/>
    </row>
    <row r="2128" spans="1:10" x14ac:dyDescent="0.25">
      <c r="A2128" s="517" t="s">
        <v>1694</v>
      </c>
      <c r="B2128" s="519">
        <v>1</v>
      </c>
      <c r="C2128" s="527">
        <v>16000</v>
      </c>
      <c r="D2128" s="527"/>
      <c r="E2128" s="527">
        <v>1</v>
      </c>
      <c r="F2128" s="527">
        <v>4000</v>
      </c>
      <c r="G2128" s="639" t="s">
        <v>3531</v>
      </c>
      <c r="H2128" s="519"/>
      <c r="I2128" s="519"/>
      <c r="J2128" s="28"/>
    </row>
    <row r="2129" spans="1:10" x14ac:dyDescent="0.25">
      <c r="A2129" s="517" t="s">
        <v>3540</v>
      </c>
      <c r="B2129" s="519">
        <v>1</v>
      </c>
      <c r="C2129" s="527">
        <v>17000</v>
      </c>
      <c r="D2129" s="527"/>
      <c r="E2129" s="527">
        <v>1</v>
      </c>
      <c r="F2129" s="527">
        <v>4000</v>
      </c>
      <c r="G2129" s="639" t="s">
        <v>3531</v>
      </c>
      <c r="H2129" s="519"/>
      <c r="I2129" s="519"/>
      <c r="J2129" s="28"/>
    </row>
    <row r="2130" spans="1:10" x14ac:dyDescent="0.25">
      <c r="A2130" s="517" t="s">
        <v>3541</v>
      </c>
      <c r="B2130" s="519">
        <v>1</v>
      </c>
      <c r="C2130" s="527"/>
      <c r="D2130" s="527">
        <v>24000</v>
      </c>
      <c r="E2130" s="527"/>
      <c r="F2130" s="527"/>
      <c r="G2130" s="639"/>
      <c r="H2130" s="519"/>
      <c r="I2130" s="519"/>
      <c r="J2130" s="28" t="s">
        <v>1026</v>
      </c>
    </row>
    <row r="2131" spans="1:10" x14ac:dyDescent="0.25">
      <c r="A2131" s="645"/>
      <c r="B2131" s="213">
        <f>SUM(B2114:B2130)</f>
        <v>17</v>
      </c>
      <c r="C2131" s="213">
        <f>SUM(C2114:C2130)</f>
        <v>238000</v>
      </c>
      <c r="D2131" s="213">
        <f>SUM(D2114:D2130)</f>
        <v>112000</v>
      </c>
      <c r="E2131" s="213">
        <f>SUM(E2114:E2130)</f>
        <v>6</v>
      </c>
      <c r="F2131" s="213">
        <f>SUM(F2114:F2130)</f>
        <v>23000</v>
      </c>
      <c r="G2131" s="213"/>
      <c r="H2131" s="213"/>
      <c r="I2131" s="213"/>
      <c r="J2131" s="197">
        <v>4200</v>
      </c>
    </row>
    <row r="2132" spans="1:10" x14ac:dyDescent="0.25">
      <c r="B2132" s="493"/>
      <c r="C2132" s="493"/>
    </row>
    <row r="2133" spans="1:10" x14ac:dyDescent="0.25">
      <c r="G2133" s="682" t="s">
        <v>3331</v>
      </c>
      <c r="H2133" s="682" t="s">
        <v>3526</v>
      </c>
      <c r="I2133" s="613"/>
    </row>
    <row r="2136" spans="1:10" ht="15.75" x14ac:dyDescent="0.25">
      <c r="A2136" s="2213" t="s">
        <v>3544</v>
      </c>
      <c r="B2136" s="2213"/>
      <c r="C2136" s="2213"/>
      <c r="D2136" s="2213"/>
      <c r="E2136" s="2213"/>
      <c r="F2136" s="2213"/>
      <c r="G2136" s="2213"/>
      <c r="H2136" s="2213"/>
      <c r="I2136" s="2213"/>
      <c r="J2136" s="2213"/>
    </row>
    <row r="2137" spans="1:10" x14ac:dyDescent="0.25">
      <c r="A2137" s="198" t="s">
        <v>14</v>
      </c>
      <c r="B2137" s="198" t="s">
        <v>5</v>
      </c>
      <c r="C2137" s="198" t="s">
        <v>10</v>
      </c>
      <c r="D2137" s="198" t="s">
        <v>11</v>
      </c>
      <c r="E2137" s="198" t="s">
        <v>753</v>
      </c>
      <c r="F2137" s="198" t="s">
        <v>27</v>
      </c>
      <c r="G2137" s="198" t="s">
        <v>2013</v>
      </c>
      <c r="H2137" s="198" t="s">
        <v>2776</v>
      </c>
      <c r="I2137" s="198" t="s">
        <v>2777</v>
      </c>
      <c r="J2137" s="631" t="s">
        <v>32</v>
      </c>
    </row>
    <row r="2138" spans="1:10" x14ac:dyDescent="0.25">
      <c r="A2138" s="517" t="s">
        <v>1046</v>
      </c>
      <c r="B2138" s="519">
        <v>1</v>
      </c>
      <c r="C2138" s="527">
        <v>9000</v>
      </c>
      <c r="D2138" s="527"/>
      <c r="E2138" s="527">
        <v>1</v>
      </c>
      <c r="F2138" s="527">
        <v>1000</v>
      </c>
      <c r="G2138" s="527">
        <v>40</v>
      </c>
      <c r="H2138" s="519"/>
      <c r="I2138" s="106" t="s">
        <v>109</v>
      </c>
      <c r="J2138" s="319">
        <v>6300</v>
      </c>
    </row>
    <row r="2139" spans="1:10" x14ac:dyDescent="0.25">
      <c r="A2139" s="517" t="s">
        <v>3545</v>
      </c>
      <c r="B2139" s="519">
        <v>1</v>
      </c>
      <c r="C2139" s="527">
        <v>16000</v>
      </c>
      <c r="D2139" s="527"/>
      <c r="E2139" s="527"/>
      <c r="F2139" s="527"/>
      <c r="G2139" s="639"/>
      <c r="H2139" s="519"/>
      <c r="I2139" s="519"/>
      <c r="J2139" s="28"/>
    </row>
    <row r="2140" spans="1:10" x14ac:dyDescent="0.25">
      <c r="A2140" s="517" t="s">
        <v>3546</v>
      </c>
      <c r="B2140" s="519">
        <v>1</v>
      </c>
      <c r="C2140" s="527"/>
      <c r="D2140" s="527">
        <v>28000</v>
      </c>
      <c r="E2140" s="527">
        <v>1</v>
      </c>
      <c r="F2140" s="527">
        <v>4000</v>
      </c>
      <c r="G2140" s="639" t="s">
        <v>3531</v>
      </c>
      <c r="H2140" s="519"/>
      <c r="I2140" s="519"/>
      <c r="J2140" s="28" t="s">
        <v>767</v>
      </c>
    </row>
    <row r="2141" spans="1:10" x14ac:dyDescent="0.25">
      <c r="A2141" s="517" t="s">
        <v>3547</v>
      </c>
      <c r="B2141" s="519">
        <v>1</v>
      </c>
      <c r="C2141" s="527">
        <v>30000</v>
      </c>
      <c r="D2141" s="527"/>
      <c r="E2141" s="527">
        <v>1</v>
      </c>
      <c r="F2141" s="527">
        <v>5000</v>
      </c>
      <c r="G2141" s="639" t="s">
        <v>3515</v>
      </c>
      <c r="H2141" s="519"/>
      <c r="I2141" s="519"/>
      <c r="J2141" s="28"/>
    </row>
    <row r="2142" spans="1:10" x14ac:dyDescent="0.25">
      <c r="A2142" s="517" t="s">
        <v>498</v>
      </c>
      <c r="B2142" s="519">
        <v>3</v>
      </c>
      <c r="C2142" s="527"/>
      <c r="D2142" s="527">
        <v>40500</v>
      </c>
      <c r="E2142" s="527"/>
      <c r="F2142" s="527"/>
      <c r="G2142" s="639"/>
      <c r="H2142" s="519"/>
      <c r="I2142" s="519"/>
      <c r="J2142" s="28" t="s">
        <v>1026</v>
      </c>
    </row>
    <row r="2143" spans="1:10" x14ac:dyDescent="0.25">
      <c r="A2143" s="517" t="s">
        <v>3058</v>
      </c>
      <c r="B2143" s="519">
        <v>1</v>
      </c>
      <c r="C2143" s="527"/>
      <c r="D2143" s="527">
        <v>52000</v>
      </c>
      <c r="E2143" s="527">
        <v>1</v>
      </c>
      <c r="F2143" s="527">
        <v>5000</v>
      </c>
      <c r="G2143" s="639" t="s">
        <v>3515</v>
      </c>
      <c r="H2143" s="519"/>
      <c r="I2143" s="519"/>
      <c r="J2143" s="28" t="s">
        <v>767</v>
      </c>
    </row>
    <row r="2144" spans="1:10" x14ac:dyDescent="0.25">
      <c r="A2144" s="517" t="s">
        <v>1246</v>
      </c>
      <c r="B2144" s="519">
        <v>1</v>
      </c>
      <c r="C2144" s="527">
        <v>23000</v>
      </c>
      <c r="D2144" s="527"/>
      <c r="E2144" s="527">
        <v>1</v>
      </c>
      <c r="F2144" s="527">
        <v>3000</v>
      </c>
      <c r="G2144" s="639" t="s">
        <v>3135</v>
      </c>
      <c r="H2144" s="519"/>
      <c r="I2144" s="519"/>
      <c r="J2144" s="28"/>
    </row>
    <row r="2145" spans="1:10" x14ac:dyDescent="0.25">
      <c r="A2145" s="517" t="s">
        <v>256</v>
      </c>
      <c r="B2145" s="519">
        <v>1</v>
      </c>
      <c r="C2145" s="527">
        <v>19000</v>
      </c>
      <c r="D2145" s="527"/>
      <c r="E2145" s="527"/>
      <c r="F2145" s="527"/>
      <c r="G2145" s="639"/>
      <c r="H2145" s="519"/>
      <c r="I2145" s="519"/>
      <c r="J2145" s="28"/>
    </row>
    <row r="2146" spans="1:10" x14ac:dyDescent="0.25">
      <c r="A2146" s="517" t="s">
        <v>3545</v>
      </c>
      <c r="B2146" s="519">
        <v>1</v>
      </c>
      <c r="D2146" s="527">
        <v>16000</v>
      </c>
      <c r="E2146" s="527"/>
      <c r="F2146" s="527"/>
      <c r="G2146" s="639"/>
      <c r="H2146" s="519"/>
      <c r="I2146" s="519"/>
      <c r="J2146" s="28" t="s">
        <v>1026</v>
      </c>
    </row>
    <row r="2147" spans="1:10" x14ac:dyDescent="0.25">
      <c r="A2147" s="517" t="s">
        <v>304</v>
      </c>
      <c r="B2147" s="519">
        <v>1</v>
      </c>
      <c r="C2147" s="527">
        <v>18000</v>
      </c>
      <c r="D2147" s="527"/>
      <c r="E2147" s="527">
        <v>1</v>
      </c>
      <c r="F2147" s="527">
        <v>3000</v>
      </c>
      <c r="G2147" s="639" t="s">
        <v>3135</v>
      </c>
      <c r="H2147" s="519"/>
      <c r="I2147" s="519"/>
      <c r="J2147" s="28" t="s">
        <v>3514</v>
      </c>
    </row>
    <row r="2148" spans="1:10" x14ac:dyDescent="0.25">
      <c r="A2148" s="517"/>
      <c r="B2148" s="519"/>
      <c r="C2148" s="527"/>
      <c r="D2148" s="527"/>
      <c r="E2148" s="527"/>
      <c r="F2148" s="527"/>
      <c r="G2148" s="639"/>
      <c r="H2148" s="519"/>
      <c r="I2148" s="519"/>
      <c r="J2148" s="28"/>
    </row>
    <row r="2149" spans="1:10" x14ac:dyDescent="0.25">
      <c r="A2149" s="645"/>
      <c r="B2149" s="213">
        <f>SUM(B2138:B2148)</f>
        <v>12</v>
      </c>
      <c r="C2149" s="213">
        <f>SUM(C2138:C2148)</f>
        <v>115000</v>
      </c>
      <c r="D2149" s="213">
        <f>SUM(D2138:D2148)</f>
        <v>136500</v>
      </c>
      <c r="E2149" s="213">
        <f>SUM(E2138:E2148)</f>
        <v>6</v>
      </c>
      <c r="F2149" s="213">
        <f>SUM(F2138:F2148)</f>
        <v>21000</v>
      </c>
      <c r="G2149" s="213"/>
      <c r="H2149" s="213"/>
      <c r="I2149" s="213"/>
      <c r="J2149" s="197">
        <v>6300</v>
      </c>
    </row>
    <row r="2150" spans="1:10" x14ac:dyDescent="0.25">
      <c r="B2150" s="493"/>
      <c r="C2150" s="493"/>
    </row>
    <row r="2151" spans="1:10" x14ac:dyDescent="0.25">
      <c r="G2151" s="685" t="s">
        <v>3331</v>
      </c>
      <c r="H2151" s="685" t="s">
        <v>3526</v>
      </c>
      <c r="I2151" s="613"/>
    </row>
    <row r="2154" spans="1:10" ht="15.75" x14ac:dyDescent="0.25">
      <c r="A2154" s="2213" t="s">
        <v>3548</v>
      </c>
      <c r="B2154" s="2213"/>
      <c r="C2154" s="2213"/>
      <c r="D2154" s="2213"/>
      <c r="E2154" s="2213"/>
      <c r="F2154" s="2213"/>
      <c r="G2154" s="2213"/>
      <c r="H2154" s="2213"/>
      <c r="I2154" s="2213"/>
      <c r="J2154" s="2213"/>
    </row>
    <row r="2155" spans="1:10" x14ac:dyDescent="0.25">
      <c r="A2155" s="198" t="s">
        <v>14</v>
      </c>
      <c r="B2155" s="198" t="s">
        <v>5</v>
      </c>
      <c r="C2155" s="198" t="s">
        <v>10</v>
      </c>
      <c r="D2155" s="198" t="s">
        <v>11</v>
      </c>
      <c r="E2155" s="198" t="s">
        <v>753</v>
      </c>
      <c r="F2155" s="198" t="s">
        <v>27</v>
      </c>
      <c r="G2155" s="198" t="s">
        <v>2013</v>
      </c>
      <c r="H2155" s="198" t="s">
        <v>2776</v>
      </c>
      <c r="I2155" s="198" t="s">
        <v>2777</v>
      </c>
      <c r="J2155" s="631" t="s">
        <v>32</v>
      </c>
    </row>
    <row r="2156" spans="1:10" x14ac:dyDescent="0.25">
      <c r="A2156" s="517" t="s">
        <v>846</v>
      </c>
      <c r="B2156" s="519">
        <v>1</v>
      </c>
      <c r="C2156" s="527">
        <v>44000</v>
      </c>
      <c r="D2156" s="527"/>
      <c r="E2156" s="527">
        <v>1</v>
      </c>
      <c r="F2156" s="527">
        <v>13000</v>
      </c>
      <c r="G2156" s="527">
        <v>230</v>
      </c>
      <c r="H2156" s="519"/>
      <c r="I2156" s="106"/>
      <c r="J2156" s="319" t="s">
        <v>3125</v>
      </c>
    </row>
    <row r="2157" spans="1:10" x14ac:dyDescent="0.25">
      <c r="A2157" s="517" t="s">
        <v>3549</v>
      </c>
      <c r="B2157" s="519">
        <v>1</v>
      </c>
      <c r="C2157" s="527">
        <v>28000</v>
      </c>
      <c r="D2157" s="527"/>
      <c r="E2157" s="527">
        <v>1</v>
      </c>
      <c r="F2157" s="527">
        <v>5000</v>
      </c>
      <c r="G2157" s="639" t="s">
        <v>3515</v>
      </c>
      <c r="H2157" s="519"/>
      <c r="I2157" s="519"/>
      <c r="J2157" s="28" t="s">
        <v>3550</v>
      </c>
    </row>
    <row r="2158" spans="1:10" x14ac:dyDescent="0.25">
      <c r="A2158" s="517" t="s">
        <v>102</v>
      </c>
      <c r="B2158" s="519">
        <v>1</v>
      </c>
      <c r="C2158" s="527">
        <v>20000</v>
      </c>
      <c r="D2158" s="527"/>
      <c r="E2158" s="527"/>
      <c r="F2158" s="527"/>
      <c r="G2158" s="639"/>
      <c r="H2158" s="519"/>
      <c r="I2158" s="519" t="s">
        <v>109</v>
      </c>
      <c r="J2158" s="28">
        <v>5600</v>
      </c>
    </row>
    <row r="2159" spans="1:10" x14ac:dyDescent="0.25">
      <c r="A2159" s="517" t="s">
        <v>3551</v>
      </c>
      <c r="B2159" s="519">
        <v>1</v>
      </c>
      <c r="C2159" s="527"/>
      <c r="D2159" s="527">
        <v>34500</v>
      </c>
      <c r="E2159" s="527"/>
      <c r="F2159" s="527"/>
      <c r="G2159" s="639"/>
      <c r="H2159" s="519"/>
      <c r="I2159" s="519"/>
      <c r="J2159" s="28" t="s">
        <v>1026</v>
      </c>
    </row>
    <row r="2160" spans="1:10" x14ac:dyDescent="0.25">
      <c r="A2160" s="517" t="s">
        <v>645</v>
      </c>
      <c r="B2160" s="519">
        <v>1</v>
      </c>
      <c r="C2160" s="527"/>
      <c r="D2160" s="527">
        <v>20000</v>
      </c>
      <c r="E2160" s="527">
        <v>1</v>
      </c>
      <c r="F2160" s="527">
        <v>5000</v>
      </c>
      <c r="G2160" s="639" t="s">
        <v>3515</v>
      </c>
      <c r="H2160" s="519"/>
      <c r="I2160" s="519" t="s">
        <v>3555</v>
      </c>
      <c r="J2160" s="28">
        <v>2000</v>
      </c>
    </row>
    <row r="2161" spans="1:10" x14ac:dyDescent="0.25">
      <c r="A2161" s="517" t="s">
        <v>3552</v>
      </c>
      <c r="B2161" s="519">
        <v>1</v>
      </c>
      <c r="C2161" s="527">
        <v>9000</v>
      </c>
      <c r="D2161" s="527"/>
      <c r="E2161" s="527">
        <v>1</v>
      </c>
      <c r="F2161" s="527">
        <v>1000</v>
      </c>
      <c r="G2161" s="639" t="s">
        <v>3553</v>
      </c>
      <c r="H2161" s="519"/>
      <c r="I2161" s="519"/>
      <c r="J2161" s="28"/>
    </row>
    <row r="2162" spans="1:10" x14ac:dyDescent="0.25">
      <c r="A2162" s="517" t="s">
        <v>3352</v>
      </c>
      <c r="B2162" s="519">
        <v>1</v>
      </c>
      <c r="C2162" s="527">
        <v>22000</v>
      </c>
      <c r="D2162" s="527"/>
      <c r="E2162" s="527">
        <v>1</v>
      </c>
      <c r="F2162" s="527">
        <v>4000</v>
      </c>
      <c r="G2162" s="639" t="s">
        <v>3554</v>
      </c>
      <c r="H2162" s="519"/>
      <c r="I2162" s="519"/>
      <c r="J2162" s="28"/>
    </row>
    <row r="2163" spans="1:10" x14ac:dyDescent="0.25">
      <c r="A2163" s="517" t="s">
        <v>645</v>
      </c>
      <c r="B2163" s="519">
        <v>1</v>
      </c>
      <c r="C2163" s="527"/>
      <c r="D2163" s="527">
        <v>25000</v>
      </c>
      <c r="E2163" s="527"/>
      <c r="F2163" s="527"/>
      <c r="G2163" s="639"/>
      <c r="H2163" s="519"/>
      <c r="I2163" s="519"/>
      <c r="J2163" s="28" t="s">
        <v>1026</v>
      </c>
    </row>
    <row r="2164" spans="1:10" x14ac:dyDescent="0.25">
      <c r="A2164" s="517" t="s">
        <v>3461</v>
      </c>
      <c r="B2164" s="519">
        <v>1</v>
      </c>
      <c r="D2164" s="527">
        <v>17000</v>
      </c>
      <c r="E2164" s="527">
        <v>1</v>
      </c>
      <c r="F2164" s="527">
        <v>3000</v>
      </c>
      <c r="G2164" s="639" t="s">
        <v>3135</v>
      </c>
      <c r="H2164" s="519"/>
      <c r="I2164" s="519"/>
      <c r="J2164" s="28" t="s">
        <v>767</v>
      </c>
    </row>
    <row r="2165" spans="1:10" x14ac:dyDescent="0.25">
      <c r="A2165" s="517" t="s">
        <v>2473</v>
      </c>
      <c r="B2165" s="519">
        <v>1</v>
      </c>
      <c r="C2165" s="527"/>
      <c r="D2165" s="527">
        <v>33000</v>
      </c>
      <c r="E2165" s="527">
        <v>1</v>
      </c>
      <c r="F2165" s="527">
        <v>5000</v>
      </c>
      <c r="G2165" s="639" t="s">
        <v>3515</v>
      </c>
      <c r="H2165" s="519"/>
      <c r="I2165" s="519"/>
      <c r="J2165" s="28" t="s">
        <v>767</v>
      </c>
    </row>
    <row r="2166" spans="1:10" x14ac:dyDescent="0.25">
      <c r="A2166" s="517" t="s">
        <v>330</v>
      </c>
      <c r="B2166" s="519">
        <v>1</v>
      </c>
      <c r="C2166" s="527"/>
      <c r="D2166" s="527">
        <v>25000</v>
      </c>
      <c r="E2166" s="527"/>
      <c r="F2166" s="527"/>
      <c r="G2166" s="639"/>
      <c r="H2166" s="519"/>
      <c r="I2166" s="519"/>
      <c r="J2166" s="28" t="s">
        <v>1026</v>
      </c>
    </row>
    <row r="2167" spans="1:10" x14ac:dyDescent="0.25">
      <c r="A2167" s="517"/>
      <c r="B2167" s="519"/>
      <c r="C2167" s="527"/>
      <c r="D2167" s="527"/>
      <c r="E2167" s="527"/>
      <c r="F2167" s="527"/>
      <c r="G2167" s="639"/>
      <c r="H2167" s="519"/>
      <c r="I2167" s="519"/>
      <c r="J2167" s="28"/>
    </row>
    <row r="2168" spans="1:10" x14ac:dyDescent="0.25">
      <c r="A2168" s="645"/>
      <c r="B2168" s="213">
        <f>SUM(B2156:B2167)</f>
        <v>11</v>
      </c>
      <c r="C2168" s="213">
        <f>SUM(C2156:C2167)</f>
        <v>123000</v>
      </c>
      <c r="D2168" s="213">
        <f>SUM(D2156:D2167)</f>
        <v>154500</v>
      </c>
      <c r="E2168" s="213">
        <f>SUM(E2156:E2167)</f>
        <v>7</v>
      </c>
      <c r="F2168" s="213">
        <f>SUM(F2156:F2167)</f>
        <v>36000</v>
      </c>
      <c r="G2168" s="213"/>
      <c r="H2168" s="213"/>
      <c r="I2168" s="213"/>
      <c r="J2168" s="197">
        <f>J2158+J2160</f>
        <v>7600</v>
      </c>
    </row>
    <row r="2169" spans="1:10" x14ac:dyDescent="0.25">
      <c r="B2169" s="493"/>
      <c r="C2169" s="493"/>
    </row>
    <row r="2170" spans="1:10" x14ac:dyDescent="0.25">
      <c r="G2170" s="686" t="s">
        <v>3331</v>
      </c>
      <c r="H2170" s="686" t="s">
        <v>3526</v>
      </c>
      <c r="I2170" s="613"/>
    </row>
    <row r="2172" spans="1:10" ht="15.75" x14ac:dyDescent="0.25">
      <c r="A2172" s="2213" t="s">
        <v>3556</v>
      </c>
      <c r="B2172" s="2213"/>
      <c r="C2172" s="2213"/>
      <c r="D2172" s="2213"/>
      <c r="E2172" s="2213"/>
      <c r="F2172" s="2213"/>
      <c r="G2172" s="2213"/>
      <c r="H2172" s="2213"/>
      <c r="I2172" s="2213"/>
      <c r="J2172" s="2213"/>
    </row>
    <row r="2173" spans="1:10" x14ac:dyDescent="0.25">
      <c r="A2173" s="198" t="s">
        <v>14</v>
      </c>
      <c r="B2173" s="198" t="s">
        <v>5</v>
      </c>
      <c r="C2173" s="198" t="s">
        <v>10</v>
      </c>
      <c r="D2173" s="198" t="s">
        <v>11</v>
      </c>
      <c r="E2173" s="198" t="s">
        <v>753</v>
      </c>
      <c r="F2173" s="198" t="s">
        <v>27</v>
      </c>
      <c r="G2173" s="198" t="s">
        <v>2013</v>
      </c>
      <c r="H2173" s="198" t="s">
        <v>2776</v>
      </c>
      <c r="I2173" s="198" t="s">
        <v>2777</v>
      </c>
      <c r="J2173" s="631" t="s">
        <v>32</v>
      </c>
    </row>
    <row r="2174" spans="1:10" x14ac:dyDescent="0.25">
      <c r="A2174" s="517" t="s">
        <v>3557</v>
      </c>
      <c r="B2174" s="519">
        <v>1</v>
      </c>
      <c r="C2174" s="527">
        <v>14000</v>
      </c>
      <c r="D2174" s="527"/>
      <c r="E2174" s="527">
        <v>1</v>
      </c>
      <c r="F2174" s="527">
        <v>3000</v>
      </c>
      <c r="G2174" s="527">
        <v>60</v>
      </c>
      <c r="H2174" s="519">
        <v>1</v>
      </c>
      <c r="I2174" s="106">
        <v>60</v>
      </c>
      <c r="J2174" s="319" t="s">
        <v>2274</v>
      </c>
    </row>
    <row r="2175" spans="1:10" x14ac:dyDescent="0.25">
      <c r="A2175" s="517" t="s">
        <v>777</v>
      </c>
      <c r="B2175" s="519">
        <v>1</v>
      </c>
      <c r="C2175" s="527"/>
      <c r="D2175" s="527">
        <v>44000</v>
      </c>
      <c r="E2175" s="527"/>
      <c r="F2175" s="527"/>
      <c r="G2175" s="639"/>
      <c r="H2175" s="519"/>
      <c r="I2175" s="519"/>
      <c r="J2175" s="28" t="s">
        <v>3558</v>
      </c>
    </row>
    <row r="2176" spans="1:10" x14ac:dyDescent="0.25">
      <c r="A2176" s="517" t="s">
        <v>3559</v>
      </c>
      <c r="B2176" s="519">
        <v>1</v>
      </c>
      <c r="C2176" s="527">
        <v>14000</v>
      </c>
      <c r="D2176" s="527"/>
      <c r="E2176" s="527">
        <v>1</v>
      </c>
      <c r="F2176" s="527">
        <v>3000</v>
      </c>
      <c r="G2176" s="639" t="s">
        <v>3135</v>
      </c>
      <c r="H2176" s="519"/>
      <c r="I2176" s="519" t="s">
        <v>109</v>
      </c>
      <c r="J2176" s="28" t="s">
        <v>2573</v>
      </c>
    </row>
    <row r="2177" spans="1:10" x14ac:dyDescent="0.25">
      <c r="A2177" s="517" t="s">
        <v>3560</v>
      </c>
      <c r="B2177" s="519">
        <v>1</v>
      </c>
      <c r="C2177" s="527"/>
      <c r="D2177" s="527">
        <v>14000</v>
      </c>
      <c r="E2177" s="527">
        <v>1</v>
      </c>
      <c r="F2177" s="527">
        <v>3000</v>
      </c>
      <c r="G2177" s="639" t="s">
        <v>3135</v>
      </c>
      <c r="H2177" s="519"/>
      <c r="I2177" s="519"/>
      <c r="J2177" s="28" t="s">
        <v>3561</v>
      </c>
    </row>
    <row r="2178" spans="1:10" x14ac:dyDescent="0.25">
      <c r="A2178" s="517" t="s">
        <v>423</v>
      </c>
      <c r="B2178" s="519">
        <v>1</v>
      </c>
      <c r="C2178" s="527"/>
      <c r="D2178" s="527">
        <v>17000</v>
      </c>
      <c r="E2178" s="527">
        <v>1</v>
      </c>
      <c r="F2178" s="527">
        <v>3000</v>
      </c>
      <c r="G2178" s="639" t="s">
        <v>3135</v>
      </c>
      <c r="H2178" s="519"/>
      <c r="I2178" s="519"/>
      <c r="J2178" s="28" t="s">
        <v>1026</v>
      </c>
    </row>
    <row r="2179" spans="1:10" x14ac:dyDescent="0.25">
      <c r="A2179" s="517" t="s">
        <v>3560</v>
      </c>
      <c r="B2179" s="519">
        <v>1</v>
      </c>
      <c r="C2179" s="527"/>
      <c r="D2179" s="527">
        <v>16000</v>
      </c>
      <c r="E2179" s="527"/>
      <c r="F2179" s="527"/>
      <c r="G2179" s="639"/>
      <c r="H2179" s="519"/>
      <c r="I2179" s="519"/>
      <c r="J2179" s="28" t="s">
        <v>1026</v>
      </c>
    </row>
    <row r="2180" spans="1:10" x14ac:dyDescent="0.25">
      <c r="A2180" s="517" t="s">
        <v>504</v>
      </c>
      <c r="B2180" s="519">
        <v>1</v>
      </c>
      <c r="C2180" s="527">
        <v>12000</v>
      </c>
      <c r="D2180" s="527"/>
      <c r="E2180" s="527">
        <v>1</v>
      </c>
      <c r="F2180" s="527">
        <v>3000</v>
      </c>
      <c r="G2180" s="639" t="s">
        <v>3135</v>
      </c>
      <c r="H2180" s="519"/>
      <c r="I2180" s="519"/>
      <c r="J2180" s="28" t="s">
        <v>3550</v>
      </c>
    </row>
    <row r="2181" spans="1:10" x14ac:dyDescent="0.25">
      <c r="A2181" s="517" t="s">
        <v>441</v>
      </c>
      <c r="B2181" s="519">
        <v>1</v>
      </c>
      <c r="C2181" s="527">
        <v>12000</v>
      </c>
      <c r="D2181" s="527"/>
      <c r="E2181" s="527">
        <v>3</v>
      </c>
      <c r="F2181" s="527">
        <v>14000</v>
      </c>
      <c r="G2181" s="639" t="s">
        <v>3563</v>
      </c>
      <c r="H2181" s="519"/>
      <c r="I2181" s="519"/>
      <c r="J2181" s="28" t="s">
        <v>3550</v>
      </c>
    </row>
    <row r="2182" spans="1:10" x14ac:dyDescent="0.25">
      <c r="A2182" s="517" t="s">
        <v>992</v>
      </c>
      <c r="B2182" s="519">
        <v>1</v>
      </c>
      <c r="C2182" s="167">
        <v>13000</v>
      </c>
      <c r="D2182" s="527"/>
      <c r="E2182" s="527">
        <v>1</v>
      </c>
      <c r="F2182" s="527">
        <v>3000</v>
      </c>
      <c r="G2182" s="639" t="s">
        <v>3135</v>
      </c>
      <c r="H2182" s="519"/>
      <c r="I2182" s="519"/>
      <c r="J2182" s="28"/>
    </row>
    <row r="2183" spans="1:10" x14ac:dyDescent="0.25">
      <c r="A2183" s="517" t="s">
        <v>441</v>
      </c>
      <c r="B2183" s="519">
        <v>1</v>
      </c>
      <c r="C2183" s="527">
        <v>21000</v>
      </c>
      <c r="D2183" s="527"/>
      <c r="E2183" s="527">
        <v>1</v>
      </c>
      <c r="F2183" s="527">
        <v>4000</v>
      </c>
      <c r="G2183" s="639" t="s">
        <v>3554</v>
      </c>
      <c r="H2183" s="519"/>
      <c r="I2183" s="519"/>
      <c r="J2183" s="28"/>
    </row>
    <row r="2184" spans="1:10" x14ac:dyDescent="0.25">
      <c r="A2184" s="517" t="s">
        <v>3536</v>
      </c>
      <c r="B2184" s="519">
        <v>1</v>
      </c>
      <c r="C2184" s="527">
        <v>28000</v>
      </c>
      <c r="D2184" s="527"/>
      <c r="E2184" s="527">
        <v>1</v>
      </c>
      <c r="F2184" s="527">
        <v>3000</v>
      </c>
      <c r="G2184" s="639" t="s">
        <v>3135</v>
      </c>
      <c r="H2184" s="519"/>
      <c r="I2184" s="519"/>
      <c r="J2184" s="28" t="s">
        <v>3550</v>
      </c>
    </row>
    <row r="2185" spans="1:10" x14ac:dyDescent="0.25">
      <c r="A2185" s="517" t="s">
        <v>410</v>
      </c>
      <c r="B2185" s="519">
        <v>1</v>
      </c>
      <c r="C2185" s="527"/>
      <c r="D2185" s="527">
        <v>19000</v>
      </c>
      <c r="E2185" s="527"/>
      <c r="F2185" s="527"/>
      <c r="G2185" s="639"/>
      <c r="H2185" s="519"/>
      <c r="I2185" s="519"/>
      <c r="J2185" s="28" t="s">
        <v>3562</v>
      </c>
    </row>
    <row r="2186" spans="1:10" x14ac:dyDescent="0.25">
      <c r="A2186" s="517"/>
      <c r="B2186" s="519"/>
      <c r="C2186" s="527"/>
      <c r="D2186" s="527"/>
      <c r="E2186" s="527"/>
      <c r="F2186" s="527"/>
      <c r="G2186" s="639"/>
      <c r="H2186" s="519"/>
      <c r="I2186" s="519"/>
      <c r="J2186" s="28"/>
    </row>
    <row r="2187" spans="1:10" x14ac:dyDescent="0.25">
      <c r="A2187" s="645"/>
      <c r="B2187" s="213">
        <f>SUM(B2174:B2186)</f>
        <v>12</v>
      </c>
      <c r="C2187" s="213">
        <f>SUM(C2174:C2186)</f>
        <v>114000</v>
      </c>
      <c r="D2187" s="213">
        <f>SUM(D2174:D2186)</f>
        <v>110000</v>
      </c>
      <c r="E2187" s="213">
        <f>SUM(E2174:E2186)</f>
        <v>11</v>
      </c>
      <c r="F2187" s="213">
        <f>SUM(F2174:F2186)</f>
        <v>39000</v>
      </c>
      <c r="G2187" s="213"/>
      <c r="H2187" s="213"/>
      <c r="I2187" s="213"/>
      <c r="J2187" s="197">
        <v>7200</v>
      </c>
    </row>
    <row r="2188" spans="1:10" x14ac:dyDescent="0.25">
      <c r="B2188" s="493"/>
      <c r="C2188" s="493"/>
    </row>
    <row r="2189" spans="1:10" x14ac:dyDescent="0.25">
      <c r="G2189" s="687" t="s">
        <v>3331</v>
      </c>
      <c r="H2189" s="687" t="s">
        <v>3526</v>
      </c>
      <c r="I2189" s="613"/>
    </row>
    <row r="2192" spans="1:10" ht="15.75" x14ac:dyDescent="0.25">
      <c r="A2192" s="2213" t="s">
        <v>3564</v>
      </c>
      <c r="B2192" s="2213"/>
      <c r="C2192" s="2213"/>
      <c r="D2192" s="2213"/>
      <c r="E2192" s="2213"/>
      <c r="F2192" s="2213"/>
      <c r="G2192" s="2213"/>
      <c r="H2192" s="2213"/>
      <c r="I2192" s="2213"/>
      <c r="J2192" s="2213"/>
    </row>
    <row r="2193" spans="1:10" x14ac:dyDescent="0.25">
      <c r="A2193" s="198" t="s">
        <v>14</v>
      </c>
      <c r="B2193" s="198" t="s">
        <v>5</v>
      </c>
      <c r="C2193" s="198" t="s">
        <v>10</v>
      </c>
      <c r="D2193" s="198" t="s">
        <v>11</v>
      </c>
      <c r="E2193" s="198" t="s">
        <v>753</v>
      </c>
      <c r="F2193" s="198" t="s">
        <v>27</v>
      </c>
      <c r="G2193" s="198" t="s">
        <v>2013</v>
      </c>
      <c r="H2193" s="198" t="s">
        <v>2776</v>
      </c>
      <c r="I2193" s="198" t="s">
        <v>2777</v>
      </c>
      <c r="J2193" s="631" t="s">
        <v>32</v>
      </c>
    </row>
    <row r="2194" spans="1:10" x14ac:dyDescent="0.25">
      <c r="A2194" s="517" t="s">
        <v>2469</v>
      </c>
      <c r="B2194" s="519">
        <v>2</v>
      </c>
      <c r="C2194" s="527"/>
      <c r="D2194" s="527">
        <v>70000</v>
      </c>
      <c r="E2194" s="527"/>
      <c r="F2194" s="527"/>
      <c r="G2194" s="527"/>
      <c r="H2194" s="519"/>
      <c r="I2194" s="106"/>
      <c r="J2194" s="319" t="s">
        <v>3565</v>
      </c>
    </row>
    <row r="2195" spans="1:10" x14ac:dyDescent="0.25">
      <c r="A2195" s="517" t="s">
        <v>94</v>
      </c>
      <c r="B2195" s="519">
        <v>1</v>
      </c>
      <c r="C2195" s="527">
        <v>33000</v>
      </c>
      <c r="D2195" s="527"/>
      <c r="E2195" s="527"/>
      <c r="F2195" s="527"/>
      <c r="G2195" s="639"/>
      <c r="H2195" s="519"/>
      <c r="I2195" s="519"/>
      <c r="J2195" s="28" t="s">
        <v>3566</v>
      </c>
    </row>
    <row r="2196" spans="1:10" x14ac:dyDescent="0.25">
      <c r="A2196" s="517" t="s">
        <v>3567</v>
      </c>
      <c r="B2196" s="519">
        <v>1</v>
      </c>
      <c r="C2196" s="527">
        <v>4700</v>
      </c>
      <c r="D2196" s="527"/>
      <c r="E2196" s="527"/>
      <c r="F2196" s="527"/>
      <c r="G2196" s="639"/>
      <c r="H2196" s="519">
        <v>1</v>
      </c>
      <c r="I2196" s="519">
        <v>100</v>
      </c>
      <c r="J2196" s="28">
        <v>5000</v>
      </c>
    </row>
    <row r="2197" spans="1:10" x14ac:dyDescent="0.25">
      <c r="A2197" s="517" t="s">
        <v>629</v>
      </c>
      <c r="B2197" s="519">
        <v>1</v>
      </c>
      <c r="C2197" s="527">
        <v>34500</v>
      </c>
      <c r="D2197" s="527"/>
      <c r="E2197" s="527"/>
      <c r="F2197" s="527"/>
      <c r="G2197" s="639"/>
      <c r="H2197" s="519">
        <v>1</v>
      </c>
      <c r="I2197" s="519">
        <v>70</v>
      </c>
      <c r="J2197" s="28">
        <v>4000</v>
      </c>
    </row>
    <row r="2198" spans="1:10" x14ac:dyDescent="0.25">
      <c r="A2198" s="517" t="s">
        <v>3568</v>
      </c>
      <c r="B2198" s="519">
        <v>2</v>
      </c>
      <c r="C2198" s="527"/>
      <c r="D2198" s="527">
        <v>50000</v>
      </c>
      <c r="E2198" s="527"/>
      <c r="F2198" s="527"/>
      <c r="G2198" s="639"/>
      <c r="H2198" s="519"/>
      <c r="I2198" s="519"/>
      <c r="J2198" s="28" t="s">
        <v>3569</v>
      </c>
    </row>
    <row r="2199" spans="1:10" x14ac:dyDescent="0.25">
      <c r="A2199" s="517" t="s">
        <v>2856</v>
      </c>
      <c r="B2199" s="519">
        <v>1</v>
      </c>
      <c r="C2199" s="527">
        <v>30000</v>
      </c>
      <c r="D2199" s="527"/>
      <c r="E2199" s="527"/>
      <c r="F2199" s="527"/>
      <c r="G2199" s="639"/>
      <c r="H2199" s="519"/>
      <c r="I2199" s="519" t="s">
        <v>109</v>
      </c>
      <c r="J2199" s="28">
        <v>4900</v>
      </c>
    </row>
    <row r="2200" spans="1:10" x14ac:dyDescent="0.25">
      <c r="A2200" s="517" t="s">
        <v>1382</v>
      </c>
      <c r="B2200" s="519">
        <v>2</v>
      </c>
      <c r="C2200" s="527"/>
      <c r="D2200" s="527">
        <v>180000</v>
      </c>
      <c r="E2200" s="527"/>
      <c r="F2200" s="527"/>
      <c r="G2200" s="639"/>
      <c r="H2200" s="519"/>
      <c r="I2200" s="519"/>
      <c r="J2200" s="28" t="s">
        <v>2506</v>
      </c>
    </row>
    <row r="2201" spans="1:10" x14ac:dyDescent="0.25">
      <c r="A2201" s="517" t="s">
        <v>514</v>
      </c>
      <c r="B2201" s="519">
        <v>1</v>
      </c>
      <c r="C2201" s="527"/>
      <c r="D2201" s="527">
        <v>18000</v>
      </c>
      <c r="E2201" s="527"/>
      <c r="F2201" s="527"/>
      <c r="G2201" s="639"/>
      <c r="H2201" s="519"/>
      <c r="I2201" s="519"/>
      <c r="J2201" s="28" t="s">
        <v>3570</v>
      </c>
    </row>
    <row r="2202" spans="1:10" x14ac:dyDescent="0.25">
      <c r="A2202" s="517" t="s">
        <v>2194</v>
      </c>
      <c r="B2202" s="519">
        <v>1</v>
      </c>
      <c r="C2202" s="167">
        <v>20000</v>
      </c>
      <c r="D2202" s="527"/>
      <c r="E2202" s="527">
        <v>1</v>
      </c>
      <c r="F2202" s="527">
        <v>3000</v>
      </c>
      <c r="G2202" s="639" t="s">
        <v>3135</v>
      </c>
      <c r="H2202" s="519"/>
      <c r="I2202" s="519"/>
      <c r="J2202" s="28"/>
    </row>
    <row r="2203" spans="1:10" x14ac:dyDescent="0.25">
      <c r="A2203" s="517" t="s">
        <v>1855</v>
      </c>
      <c r="B2203" s="519">
        <v>2</v>
      </c>
      <c r="C2203" s="527">
        <v>5000</v>
      </c>
      <c r="D2203" s="527">
        <v>22000</v>
      </c>
      <c r="E2203" s="527"/>
      <c r="F2203" s="527"/>
      <c r="G2203" s="639"/>
      <c r="H2203" s="519"/>
      <c r="I2203" s="519"/>
      <c r="J2203" s="28" t="s">
        <v>1026</v>
      </c>
    </row>
    <row r="2204" spans="1:10" x14ac:dyDescent="0.25">
      <c r="A2204" s="517" t="s">
        <v>3465</v>
      </c>
      <c r="B2204" s="519">
        <v>1</v>
      </c>
      <c r="C2204" s="527">
        <v>17500</v>
      </c>
      <c r="D2204" s="527"/>
      <c r="E2204" s="527">
        <v>1</v>
      </c>
      <c r="F2204" s="527">
        <v>4000</v>
      </c>
      <c r="G2204" s="639" t="s">
        <v>3554</v>
      </c>
      <c r="H2204" s="519"/>
      <c r="I2204" s="519"/>
      <c r="J2204" s="28"/>
    </row>
    <row r="2205" spans="1:10" x14ac:dyDescent="0.25">
      <c r="A2205" s="517"/>
      <c r="B2205" s="519"/>
      <c r="C2205" s="527"/>
      <c r="D2205" s="527"/>
      <c r="E2205" s="527"/>
      <c r="F2205" s="527"/>
      <c r="G2205" s="639"/>
      <c r="H2205" s="519"/>
      <c r="I2205" s="519"/>
      <c r="J2205" s="28"/>
    </row>
    <row r="2206" spans="1:10" x14ac:dyDescent="0.25">
      <c r="A2206" s="645"/>
      <c r="B2206" s="213">
        <f>SUM(B2194:B2205)</f>
        <v>15</v>
      </c>
      <c r="C2206" s="213">
        <f>SUM(C2194:C2205)</f>
        <v>144700</v>
      </c>
      <c r="D2206" s="213">
        <f>SUM(D2194:D2205)</f>
        <v>340000</v>
      </c>
      <c r="E2206" s="213">
        <f>SUM(E2194:E2205)</f>
        <v>2</v>
      </c>
      <c r="F2206" s="213">
        <f>SUM(F2194:F2205)</f>
        <v>7000</v>
      </c>
      <c r="G2206" s="213"/>
      <c r="H2206" s="213"/>
      <c r="I2206" s="213"/>
      <c r="J2206" s="197">
        <f>J2196+J2197+J2199</f>
        <v>13900</v>
      </c>
    </row>
    <row r="2207" spans="1:10" x14ac:dyDescent="0.25">
      <c r="B2207" s="493"/>
      <c r="C2207" s="493"/>
    </row>
    <row r="2208" spans="1:10" x14ac:dyDescent="0.25">
      <c r="G2208" s="688" t="s">
        <v>3331</v>
      </c>
      <c r="H2208" s="688" t="s">
        <v>3526</v>
      </c>
      <c r="I2208" s="613"/>
    </row>
    <row r="2211" spans="1:10" ht="15.75" x14ac:dyDescent="0.25">
      <c r="A2211" s="2213" t="s">
        <v>3571</v>
      </c>
      <c r="B2211" s="2213"/>
      <c r="C2211" s="2213"/>
      <c r="D2211" s="2213"/>
      <c r="E2211" s="2213"/>
      <c r="F2211" s="2213"/>
      <c r="G2211" s="2213"/>
      <c r="H2211" s="2213"/>
      <c r="I2211" s="2213"/>
      <c r="J2211" s="2213"/>
    </row>
    <row r="2212" spans="1:10" x14ac:dyDescent="0.25">
      <c r="A2212" s="198" t="s">
        <v>14</v>
      </c>
      <c r="B2212" s="198" t="s">
        <v>5</v>
      </c>
      <c r="C2212" s="198" t="s">
        <v>10</v>
      </c>
      <c r="D2212" s="198" t="s">
        <v>11</v>
      </c>
      <c r="E2212" s="198" t="s">
        <v>753</v>
      </c>
      <c r="F2212" s="198" t="s">
        <v>27</v>
      </c>
      <c r="G2212" s="198" t="s">
        <v>2013</v>
      </c>
      <c r="H2212" s="198" t="s">
        <v>2776</v>
      </c>
      <c r="I2212" s="198" t="s">
        <v>2777</v>
      </c>
      <c r="J2212" s="631" t="s">
        <v>32</v>
      </c>
    </row>
    <row r="2213" spans="1:10" x14ac:dyDescent="0.25">
      <c r="A2213" s="517" t="s">
        <v>3572</v>
      </c>
      <c r="B2213" s="519">
        <v>1</v>
      </c>
      <c r="C2213" s="527">
        <v>20000</v>
      </c>
      <c r="D2213" s="527"/>
      <c r="E2213" s="527">
        <v>1</v>
      </c>
      <c r="F2213" s="527">
        <v>5000</v>
      </c>
      <c r="G2213" s="527">
        <v>90</v>
      </c>
      <c r="H2213" s="519">
        <v>1</v>
      </c>
      <c r="I2213" s="106">
        <v>60</v>
      </c>
      <c r="J2213" s="319">
        <v>3000</v>
      </c>
    </row>
    <row r="2214" spans="1:10" x14ac:dyDescent="0.25">
      <c r="A2214" s="517" t="s">
        <v>3568</v>
      </c>
      <c r="B2214" s="519">
        <v>1</v>
      </c>
      <c r="C2214" s="527"/>
      <c r="D2214" s="527">
        <v>21000</v>
      </c>
      <c r="E2214" s="527">
        <v>1</v>
      </c>
      <c r="F2214" s="527">
        <v>4000</v>
      </c>
      <c r="G2214" s="639" t="s">
        <v>3531</v>
      </c>
      <c r="H2214" s="519"/>
      <c r="I2214" s="519"/>
      <c r="J2214" s="28" t="s">
        <v>767</v>
      </c>
    </row>
    <row r="2215" spans="1:10" x14ac:dyDescent="0.25">
      <c r="A2215" s="517" t="s">
        <v>141</v>
      </c>
      <c r="B2215" s="519">
        <v>1</v>
      </c>
      <c r="C2215" s="527"/>
      <c r="D2215" s="527">
        <v>21000</v>
      </c>
      <c r="E2215" s="527"/>
      <c r="F2215" s="527"/>
      <c r="G2215" s="639"/>
      <c r="H2215" s="519"/>
      <c r="I2215" s="519"/>
      <c r="J2215" s="28" t="s">
        <v>1026</v>
      </c>
    </row>
    <row r="2216" spans="1:10" x14ac:dyDescent="0.25">
      <c r="A2216" s="517" t="s">
        <v>3547</v>
      </c>
      <c r="B2216" s="519">
        <v>1</v>
      </c>
      <c r="C2216" s="527">
        <v>34000</v>
      </c>
      <c r="D2216" s="527"/>
      <c r="E2216" s="527"/>
      <c r="F2216" s="527"/>
      <c r="G2216" s="639"/>
      <c r="H2216" s="519"/>
      <c r="I2216" s="519"/>
      <c r="J2216" s="28"/>
    </row>
    <row r="2217" spans="1:10" x14ac:dyDescent="0.25">
      <c r="A2217" s="517" t="s">
        <v>3573</v>
      </c>
      <c r="B2217" s="519">
        <v>1</v>
      </c>
      <c r="C2217" s="527"/>
      <c r="D2217" s="527">
        <v>22000</v>
      </c>
      <c r="E2217" s="527">
        <v>1</v>
      </c>
      <c r="F2217" s="527">
        <v>5000</v>
      </c>
      <c r="G2217" s="639" t="s">
        <v>3515</v>
      </c>
      <c r="H2217" s="519"/>
      <c r="I2217" s="519"/>
      <c r="J2217" s="28" t="s">
        <v>767</v>
      </c>
    </row>
    <row r="2218" spans="1:10" x14ac:dyDescent="0.25">
      <c r="A2218" s="517" t="s">
        <v>3574</v>
      </c>
      <c r="B2218" s="519">
        <v>1</v>
      </c>
      <c r="C2218" s="167"/>
      <c r="D2218" s="527">
        <v>25500</v>
      </c>
      <c r="E2218" s="527">
        <v>1</v>
      </c>
      <c r="F2218" s="527">
        <v>3000</v>
      </c>
      <c r="G2218" s="639" t="s">
        <v>3135</v>
      </c>
      <c r="H2218" s="519"/>
      <c r="I2218" s="519"/>
      <c r="J2218" s="28" t="s">
        <v>1026</v>
      </c>
    </row>
    <row r="2219" spans="1:10" x14ac:dyDescent="0.25">
      <c r="A2219" s="517" t="s">
        <v>3574</v>
      </c>
      <c r="B2219" s="519">
        <v>1</v>
      </c>
      <c r="C2219" s="527"/>
      <c r="D2219" s="527">
        <v>25500</v>
      </c>
      <c r="E2219" s="527">
        <v>1</v>
      </c>
      <c r="F2219" s="527">
        <v>3000</v>
      </c>
      <c r="G2219" s="639" t="s">
        <v>3135</v>
      </c>
      <c r="H2219" s="519"/>
      <c r="I2219" s="519"/>
      <c r="J2219" s="28" t="s">
        <v>1026</v>
      </c>
    </row>
    <row r="2220" spans="1:10" x14ac:dyDescent="0.25">
      <c r="A2220" s="517" t="s">
        <v>530</v>
      </c>
      <c r="B2220" s="519">
        <v>1</v>
      </c>
      <c r="C2220" s="527">
        <v>16500</v>
      </c>
      <c r="D2220" s="527"/>
      <c r="E2220" s="527">
        <v>1</v>
      </c>
      <c r="F2220" s="527">
        <v>4000</v>
      </c>
      <c r="G2220" s="639" t="s">
        <v>3554</v>
      </c>
      <c r="H2220" s="519"/>
      <c r="I2220" s="519"/>
      <c r="J2220" s="28" t="s">
        <v>3550</v>
      </c>
    </row>
    <row r="2221" spans="1:10" x14ac:dyDescent="0.25">
      <c r="A2221" s="517"/>
      <c r="B2221" s="519"/>
      <c r="C2221" s="527"/>
      <c r="D2221" s="527"/>
      <c r="E2221" s="527"/>
      <c r="F2221" s="527"/>
      <c r="G2221" s="639"/>
      <c r="H2221" s="519"/>
      <c r="I2221" s="519" t="s">
        <v>109</v>
      </c>
      <c r="J2221" s="28">
        <v>2800</v>
      </c>
    </row>
    <row r="2222" spans="1:10" x14ac:dyDescent="0.25">
      <c r="A2222" s="645"/>
      <c r="B2222" s="213">
        <f>SUM(B2213:B2221)</f>
        <v>8</v>
      </c>
      <c r="C2222" s="213">
        <f>SUM(C2213:C2221)</f>
        <v>70500</v>
      </c>
      <c r="D2222" s="213">
        <f>SUM(D2213:D2221)</f>
        <v>115000</v>
      </c>
      <c r="E2222" s="213">
        <f>SUM(E2213:E2221)</f>
        <v>6</v>
      </c>
      <c r="F2222" s="213">
        <f>SUM(F2213:F2221)</f>
        <v>24000</v>
      </c>
      <c r="G2222" s="213"/>
      <c r="H2222" s="213"/>
      <c r="I2222" s="213"/>
      <c r="J2222" s="197">
        <f>J2221+J2213</f>
        <v>5800</v>
      </c>
    </row>
    <row r="2223" spans="1:10" x14ac:dyDescent="0.25">
      <c r="B2223" s="493"/>
      <c r="C2223" s="493"/>
    </row>
    <row r="2224" spans="1:10" x14ac:dyDescent="0.25">
      <c r="G2224" s="689" t="s">
        <v>3331</v>
      </c>
      <c r="H2224" s="689" t="s">
        <v>108</v>
      </c>
      <c r="I2224" s="613"/>
    </row>
    <row r="2227" spans="1:10" ht="15.75" x14ac:dyDescent="0.25">
      <c r="A2227" s="2213" t="s">
        <v>3575</v>
      </c>
      <c r="B2227" s="2213"/>
      <c r="C2227" s="2213"/>
      <c r="D2227" s="2213"/>
      <c r="E2227" s="2213"/>
      <c r="F2227" s="2213"/>
      <c r="G2227" s="2213"/>
      <c r="H2227" s="2213"/>
      <c r="I2227" s="2213"/>
      <c r="J2227" s="2213"/>
    </row>
    <row r="2228" spans="1:10" x14ac:dyDescent="0.25">
      <c r="A2228" s="198" t="s">
        <v>14</v>
      </c>
      <c r="B2228" s="198" t="s">
        <v>5</v>
      </c>
      <c r="C2228" s="198" t="s">
        <v>10</v>
      </c>
      <c r="D2228" s="198" t="s">
        <v>11</v>
      </c>
      <c r="E2228" s="198" t="s">
        <v>753</v>
      </c>
      <c r="F2228" s="198" t="s">
        <v>27</v>
      </c>
      <c r="G2228" s="198" t="s">
        <v>2013</v>
      </c>
      <c r="H2228" s="198" t="s">
        <v>2776</v>
      </c>
      <c r="I2228" s="198" t="s">
        <v>2777</v>
      </c>
      <c r="J2228" s="631" t="s">
        <v>32</v>
      </c>
    </row>
    <row r="2229" spans="1:10" x14ac:dyDescent="0.25">
      <c r="A2229" s="517" t="s">
        <v>3576</v>
      </c>
      <c r="B2229" s="519">
        <v>1</v>
      </c>
      <c r="C2229" s="527">
        <v>24000</v>
      </c>
      <c r="D2229" s="527"/>
      <c r="E2229" s="527">
        <v>1</v>
      </c>
      <c r="F2229" s="527">
        <v>3000</v>
      </c>
      <c r="G2229" s="527">
        <v>60</v>
      </c>
      <c r="H2229" s="519"/>
      <c r="I2229" s="106" t="s">
        <v>109</v>
      </c>
      <c r="J2229" s="319">
        <v>2100</v>
      </c>
    </row>
    <row r="2230" spans="1:10" x14ac:dyDescent="0.25">
      <c r="A2230" s="517" t="s">
        <v>3461</v>
      </c>
      <c r="B2230" s="519">
        <v>1</v>
      </c>
      <c r="C2230" s="527">
        <v>17000</v>
      </c>
      <c r="D2230" s="527"/>
      <c r="E2230" s="527">
        <v>1</v>
      </c>
      <c r="F2230" s="527">
        <v>4000</v>
      </c>
      <c r="G2230" s="639" t="s">
        <v>3554</v>
      </c>
      <c r="H2230" s="519"/>
      <c r="I2230" s="519"/>
      <c r="J2230" s="28" t="s">
        <v>3550</v>
      </c>
    </row>
    <row r="2231" spans="1:10" x14ac:dyDescent="0.25">
      <c r="A2231" s="517" t="s">
        <v>853</v>
      </c>
      <c r="B2231" s="519">
        <v>1</v>
      </c>
      <c r="C2231" s="527"/>
      <c r="D2231" s="527">
        <v>50000</v>
      </c>
      <c r="E2231" s="527"/>
      <c r="F2231" s="527"/>
      <c r="G2231" s="639"/>
      <c r="H2231" s="519"/>
      <c r="I2231" s="519"/>
      <c r="J2231" s="28" t="s">
        <v>767</v>
      </c>
    </row>
    <row r="2232" spans="1:10" x14ac:dyDescent="0.25">
      <c r="A2232" s="517" t="s">
        <v>3513</v>
      </c>
      <c r="B2232" s="519">
        <v>1</v>
      </c>
      <c r="C2232" s="527"/>
      <c r="D2232" s="527">
        <v>50000</v>
      </c>
      <c r="E2232" s="527"/>
      <c r="F2232" s="527"/>
      <c r="G2232" s="639"/>
      <c r="H2232" s="519"/>
      <c r="I2232" s="519"/>
      <c r="J2232" s="28" t="s">
        <v>767</v>
      </c>
    </row>
    <row r="2233" spans="1:10" x14ac:dyDescent="0.25">
      <c r="A2233" s="517" t="s">
        <v>3329</v>
      </c>
      <c r="B2233" s="519">
        <v>2</v>
      </c>
      <c r="C2233" s="527"/>
      <c r="D2233" s="527">
        <v>56000</v>
      </c>
      <c r="E2233" s="527">
        <v>1</v>
      </c>
      <c r="F2233" s="527">
        <v>10000</v>
      </c>
      <c r="G2233" s="639" t="s">
        <v>3515</v>
      </c>
      <c r="H2233" s="519"/>
      <c r="I2233" s="519"/>
      <c r="J2233" s="28" t="s">
        <v>1026</v>
      </c>
    </row>
    <row r="2234" spans="1:10" x14ac:dyDescent="0.25">
      <c r="A2234" s="517" t="s">
        <v>2045</v>
      </c>
      <c r="B2234" s="519">
        <v>1</v>
      </c>
      <c r="C2234" s="527"/>
      <c r="D2234" s="527">
        <v>13000</v>
      </c>
      <c r="E2234" s="527">
        <v>1</v>
      </c>
      <c r="F2234" s="527">
        <v>3000</v>
      </c>
      <c r="G2234" s="639" t="s">
        <v>3135</v>
      </c>
      <c r="H2234" s="519"/>
      <c r="I2234" s="519"/>
      <c r="J2234" s="28" t="s">
        <v>1026</v>
      </c>
    </row>
    <row r="2235" spans="1:10" x14ac:dyDescent="0.25">
      <c r="A2235" s="517" t="s">
        <v>3577</v>
      </c>
      <c r="B2235" s="519">
        <v>1</v>
      </c>
      <c r="C2235" s="527"/>
      <c r="D2235" s="527">
        <v>1500</v>
      </c>
      <c r="E2235" s="527"/>
      <c r="F2235" s="527"/>
      <c r="G2235" s="639"/>
      <c r="H2235" s="519"/>
      <c r="I2235" s="519"/>
      <c r="J2235" s="28" t="s">
        <v>1026</v>
      </c>
    </row>
    <row r="2236" spans="1:10" x14ac:dyDescent="0.25">
      <c r="A2236" s="517"/>
      <c r="B2236" s="519"/>
      <c r="C2236" s="527"/>
      <c r="D2236" s="527"/>
      <c r="E2236" s="527"/>
      <c r="F2236" s="527"/>
      <c r="G2236" s="639"/>
      <c r="H2236" s="519">
        <v>1</v>
      </c>
      <c r="I2236" s="519">
        <v>60</v>
      </c>
      <c r="J2236" s="28">
        <v>3000</v>
      </c>
    </row>
    <row r="2237" spans="1:10" x14ac:dyDescent="0.25">
      <c r="A2237" s="517"/>
      <c r="B2237" s="519"/>
      <c r="C2237" s="167"/>
      <c r="D2237" s="527"/>
      <c r="E2237" s="527"/>
      <c r="F2237" s="527"/>
      <c r="G2237" s="639"/>
      <c r="H2237" s="519">
        <v>1</v>
      </c>
      <c r="I2237" s="519">
        <v>60</v>
      </c>
      <c r="J2237" s="28">
        <v>3000</v>
      </c>
    </row>
    <row r="2238" spans="1:10" x14ac:dyDescent="0.25">
      <c r="A2238" s="645"/>
      <c r="B2238" s="213">
        <f>SUM(B2229:B2237)</f>
        <v>8</v>
      </c>
      <c r="C2238" s="213">
        <f>SUM(C2229:C2237)</f>
        <v>41000</v>
      </c>
      <c r="D2238" s="213">
        <f>SUM(D2229:D2237)</f>
        <v>170500</v>
      </c>
      <c r="E2238" s="213">
        <f>SUM(E2229:E2237)</f>
        <v>4</v>
      </c>
      <c r="F2238" s="213">
        <f>SUM(F2229:F2237)</f>
        <v>20000</v>
      </c>
      <c r="G2238" s="213"/>
      <c r="H2238" s="213"/>
      <c r="I2238" s="213"/>
      <c r="J2238" s="197">
        <f>J2229+J2236+J2237</f>
        <v>8100</v>
      </c>
    </row>
    <row r="2239" spans="1:10" x14ac:dyDescent="0.25">
      <c r="B2239" s="493"/>
      <c r="C2239" s="493"/>
    </row>
    <row r="2240" spans="1:10" x14ac:dyDescent="0.25">
      <c r="G2240" s="690" t="s">
        <v>3331</v>
      </c>
      <c r="H2240" s="690" t="s">
        <v>3526</v>
      </c>
      <c r="I2240" s="613"/>
    </row>
    <row r="2243" spans="1:10" ht="15.75" x14ac:dyDescent="0.25">
      <c r="A2243" s="2213" t="s">
        <v>3578</v>
      </c>
      <c r="B2243" s="2213"/>
      <c r="C2243" s="2213"/>
      <c r="D2243" s="2213"/>
      <c r="E2243" s="2213"/>
      <c r="F2243" s="2213"/>
      <c r="G2243" s="2213"/>
      <c r="H2243" s="2213"/>
      <c r="I2243" s="2213"/>
      <c r="J2243" s="2213"/>
    </row>
    <row r="2244" spans="1:10" x14ac:dyDescent="0.25">
      <c r="A2244" s="198" t="s">
        <v>14</v>
      </c>
      <c r="B2244" s="198" t="s">
        <v>5</v>
      </c>
      <c r="C2244" s="198" t="s">
        <v>10</v>
      </c>
      <c r="D2244" s="198" t="s">
        <v>11</v>
      </c>
      <c r="E2244" s="198" t="s">
        <v>753</v>
      </c>
      <c r="F2244" s="198" t="s">
        <v>27</v>
      </c>
      <c r="G2244" s="198" t="s">
        <v>2013</v>
      </c>
      <c r="H2244" s="198" t="s">
        <v>2776</v>
      </c>
      <c r="I2244" s="198" t="s">
        <v>2777</v>
      </c>
      <c r="J2244" s="631" t="s">
        <v>32</v>
      </c>
    </row>
    <row r="2245" spans="1:10" x14ac:dyDescent="0.25">
      <c r="A2245" s="517" t="s">
        <v>3579</v>
      </c>
      <c r="B2245" s="519">
        <v>1</v>
      </c>
      <c r="C2245" s="527">
        <v>20000</v>
      </c>
      <c r="D2245" s="519"/>
      <c r="E2245" s="519"/>
      <c r="F2245" s="519"/>
      <c r="G2245" s="519"/>
      <c r="H2245" s="519"/>
      <c r="I2245" s="519" t="s">
        <v>109</v>
      </c>
      <c r="J2245" s="519">
        <v>5600</v>
      </c>
    </row>
    <row r="2246" spans="1:10" x14ac:dyDescent="0.25">
      <c r="A2246" s="517" t="s">
        <v>2901</v>
      </c>
      <c r="B2246" s="519">
        <v>1</v>
      </c>
      <c r="C2246" s="527">
        <v>16000</v>
      </c>
      <c r="D2246" s="519"/>
      <c r="E2246" s="519"/>
      <c r="F2246" s="519"/>
      <c r="G2246" s="519"/>
      <c r="H2246" s="519">
        <v>1</v>
      </c>
      <c r="I2246" s="519">
        <v>110</v>
      </c>
      <c r="J2246" s="519">
        <v>6000</v>
      </c>
    </row>
    <row r="2247" spans="1:10" x14ac:dyDescent="0.25">
      <c r="A2247" s="517" t="s">
        <v>530</v>
      </c>
      <c r="B2247" s="519">
        <v>1</v>
      </c>
      <c r="C2247" s="527">
        <v>17500</v>
      </c>
      <c r="D2247" s="519"/>
      <c r="E2247" s="519">
        <v>1</v>
      </c>
      <c r="F2247" s="519">
        <v>3000</v>
      </c>
      <c r="G2247" s="519">
        <v>60</v>
      </c>
      <c r="H2247" s="519"/>
      <c r="I2247" s="519" t="s">
        <v>1168</v>
      </c>
      <c r="J2247" s="519">
        <v>100</v>
      </c>
    </row>
    <row r="2248" spans="1:10" x14ac:dyDescent="0.25">
      <c r="A2248" s="517" t="s">
        <v>453</v>
      </c>
      <c r="B2248" s="519">
        <v>1</v>
      </c>
      <c r="C2248" s="527">
        <v>18500</v>
      </c>
      <c r="D2248" s="519"/>
      <c r="E2248" s="519">
        <v>1</v>
      </c>
      <c r="F2248" s="519">
        <v>4000</v>
      </c>
      <c r="G2248" s="519">
        <v>70</v>
      </c>
      <c r="H2248" s="519"/>
      <c r="I2248" s="519"/>
      <c r="J2248" s="519"/>
    </row>
    <row r="2249" spans="1:10" x14ac:dyDescent="0.25">
      <c r="A2249" s="517" t="s">
        <v>3580</v>
      </c>
      <c r="B2249" s="519">
        <v>1</v>
      </c>
      <c r="C2249" s="548"/>
      <c r="D2249" s="527">
        <v>20000</v>
      </c>
      <c r="E2249" s="519"/>
      <c r="F2249" s="519"/>
      <c r="G2249" s="519"/>
      <c r="H2249" s="519"/>
      <c r="I2249" s="519"/>
      <c r="J2249" s="519" t="s">
        <v>3581</v>
      </c>
    </row>
    <row r="2250" spans="1:10" x14ac:dyDescent="0.25">
      <c r="A2250" s="517" t="s">
        <v>2901</v>
      </c>
      <c r="B2250" s="519">
        <v>1</v>
      </c>
      <c r="C2250" s="527">
        <v>16000</v>
      </c>
      <c r="D2250" s="548"/>
      <c r="E2250" s="519"/>
      <c r="F2250" s="519"/>
      <c r="G2250" s="519"/>
      <c r="H2250" s="519"/>
      <c r="I2250" s="519"/>
      <c r="J2250" s="519"/>
    </row>
    <row r="2251" spans="1:10" x14ac:dyDescent="0.25">
      <c r="A2251" s="517" t="s">
        <v>3579</v>
      </c>
      <c r="B2251" s="519">
        <v>1</v>
      </c>
      <c r="C2251" s="527">
        <v>16000</v>
      </c>
      <c r="D2251" s="519"/>
      <c r="E2251" s="519">
        <v>1</v>
      </c>
      <c r="F2251" s="519">
        <v>4000</v>
      </c>
      <c r="G2251" s="519">
        <v>70</v>
      </c>
      <c r="H2251" s="519"/>
      <c r="I2251" s="519"/>
      <c r="J2251" s="519"/>
    </row>
    <row r="2252" spans="1:10" x14ac:dyDescent="0.25">
      <c r="A2252" s="517" t="s">
        <v>1046</v>
      </c>
      <c r="B2252" s="519">
        <v>5</v>
      </c>
      <c r="C2252" s="527"/>
      <c r="D2252" s="527">
        <v>50000</v>
      </c>
      <c r="E2252" s="519"/>
      <c r="F2252" s="519"/>
      <c r="G2252" s="519"/>
      <c r="H2252" s="519"/>
      <c r="I2252" s="519"/>
      <c r="J2252" s="519" t="s">
        <v>767</v>
      </c>
    </row>
    <row r="2253" spans="1:10" s="3" customFormat="1" x14ac:dyDescent="0.25">
      <c r="A2253" s="517" t="s">
        <v>654</v>
      </c>
      <c r="B2253" s="519">
        <v>1</v>
      </c>
      <c r="C2253" s="527">
        <v>36000</v>
      </c>
      <c r="D2253" s="527"/>
      <c r="E2253" s="527">
        <v>1</v>
      </c>
      <c r="F2253" s="527">
        <v>4000</v>
      </c>
      <c r="G2253" s="527">
        <v>70</v>
      </c>
      <c r="H2253" s="519"/>
      <c r="I2253" s="526"/>
      <c r="J2253" s="526"/>
    </row>
    <row r="2254" spans="1:10" x14ac:dyDescent="0.25">
      <c r="A2254" s="517" t="s">
        <v>3582</v>
      </c>
      <c r="B2254" s="519">
        <v>1</v>
      </c>
      <c r="C2254" s="527"/>
      <c r="D2254" s="527">
        <v>16000</v>
      </c>
      <c r="E2254" s="527"/>
      <c r="F2254" s="527"/>
      <c r="G2254" s="639"/>
      <c r="H2254" s="519"/>
      <c r="I2254" s="519"/>
      <c r="J2254" s="519" t="s">
        <v>3581</v>
      </c>
    </row>
    <row r="2255" spans="1:10" x14ac:dyDescent="0.25">
      <c r="A2255" s="517" t="s">
        <v>91</v>
      </c>
      <c r="B2255" s="519">
        <v>1</v>
      </c>
      <c r="C2255" s="527">
        <v>16000</v>
      </c>
      <c r="D2255" s="527"/>
      <c r="E2255" s="527">
        <v>1</v>
      </c>
      <c r="F2255" s="527">
        <v>4000</v>
      </c>
      <c r="G2255" s="639" t="s">
        <v>3554</v>
      </c>
      <c r="H2255" s="519"/>
      <c r="I2255" s="519"/>
      <c r="J2255" s="519"/>
    </row>
    <row r="2256" spans="1:10" x14ac:dyDescent="0.25">
      <c r="A2256" s="517" t="s">
        <v>2904</v>
      </c>
      <c r="B2256" s="519">
        <v>1</v>
      </c>
      <c r="C2256" s="527">
        <v>5000</v>
      </c>
      <c r="D2256" s="527">
        <v>11000</v>
      </c>
      <c r="E2256" s="527">
        <v>1</v>
      </c>
      <c r="F2256" s="527">
        <v>4000</v>
      </c>
      <c r="G2256" s="639" t="s">
        <v>3554</v>
      </c>
      <c r="H2256" s="519"/>
      <c r="I2256" s="519"/>
      <c r="J2256" s="519" t="s">
        <v>3581</v>
      </c>
    </row>
    <row r="2257" spans="1:10" x14ac:dyDescent="0.25">
      <c r="A2257" s="517" t="s">
        <v>3583</v>
      </c>
      <c r="B2257" s="519">
        <v>2</v>
      </c>
      <c r="C2257" s="527">
        <v>226000</v>
      </c>
      <c r="D2257" s="527"/>
      <c r="E2257" s="527"/>
      <c r="F2257" s="527"/>
      <c r="G2257" s="639"/>
      <c r="H2257" s="519"/>
      <c r="I2257" s="519"/>
      <c r="J2257" s="519"/>
    </row>
    <row r="2258" spans="1:10" x14ac:dyDescent="0.25">
      <c r="A2258" s="517" t="s">
        <v>2045</v>
      </c>
      <c r="B2258" s="519">
        <v>1</v>
      </c>
      <c r="C2258" s="527">
        <v>13000</v>
      </c>
      <c r="D2258" s="527"/>
      <c r="E2258" s="527">
        <v>1</v>
      </c>
      <c r="F2258" s="527">
        <v>3000</v>
      </c>
      <c r="G2258" s="639" t="s">
        <v>3135</v>
      </c>
      <c r="H2258" s="519"/>
      <c r="I2258" s="519"/>
      <c r="J2258" s="519"/>
    </row>
    <row r="2259" spans="1:10" x14ac:dyDescent="0.25">
      <c r="A2259" s="517"/>
      <c r="B2259" s="519"/>
      <c r="C2259" s="527"/>
      <c r="D2259" s="527"/>
      <c r="E2259" s="527"/>
      <c r="F2259" s="527"/>
      <c r="G2259" s="639"/>
      <c r="H2259" s="519"/>
      <c r="I2259" s="519"/>
      <c r="J2259" s="519" t="s">
        <v>3584</v>
      </c>
    </row>
    <row r="2260" spans="1:10" x14ac:dyDescent="0.25">
      <c r="A2260" s="645"/>
      <c r="B2260" s="213">
        <f>SUM(B2245:B2259)</f>
        <v>19</v>
      </c>
      <c r="C2260" s="213">
        <f>SUM(C2245:C2259)</f>
        <v>400000</v>
      </c>
      <c r="D2260" s="213">
        <f>SUM(D2245:D2259)</f>
        <v>97000</v>
      </c>
      <c r="E2260" s="213">
        <f>SUM(E2245:E2259)</f>
        <v>7</v>
      </c>
      <c r="F2260" s="213">
        <f>SUM(F2245:F2259)</f>
        <v>26000</v>
      </c>
      <c r="G2260" s="213"/>
      <c r="H2260" s="213"/>
      <c r="I2260" s="213"/>
      <c r="J2260" s="197">
        <f>J2245+J2246+J2247</f>
        <v>11700</v>
      </c>
    </row>
    <row r="2261" spans="1:10" x14ac:dyDescent="0.25">
      <c r="B2261" s="493"/>
      <c r="C2261" s="493"/>
    </row>
    <row r="2262" spans="1:10" x14ac:dyDescent="0.25">
      <c r="G2262" s="691" t="s">
        <v>3331</v>
      </c>
      <c r="H2262" s="691" t="s">
        <v>3526</v>
      </c>
      <c r="I2262" s="613"/>
    </row>
    <row r="2263" spans="1:10" x14ac:dyDescent="0.25">
      <c r="A2263" s="181" t="s">
        <v>219</v>
      </c>
      <c r="B2263" s="181" t="s">
        <v>3585</v>
      </c>
    </row>
    <row r="2264" spans="1:10" x14ac:dyDescent="0.25">
      <c r="C2264" s="18"/>
    </row>
    <row r="2266" spans="1:10" ht="15.75" x14ac:dyDescent="0.25">
      <c r="A2266" s="2213" t="s">
        <v>3586</v>
      </c>
      <c r="B2266" s="2213"/>
      <c r="C2266" s="2213"/>
      <c r="D2266" s="2213"/>
      <c r="E2266" s="2213"/>
      <c r="F2266" s="2213"/>
      <c r="G2266" s="2213"/>
      <c r="H2266" s="2213"/>
      <c r="I2266" s="2213"/>
      <c r="J2266" s="2213"/>
    </row>
    <row r="2267" spans="1:10" x14ac:dyDescent="0.25">
      <c r="A2267" s="198" t="s">
        <v>14</v>
      </c>
      <c r="B2267" s="198" t="s">
        <v>5</v>
      </c>
      <c r="C2267" s="198" t="s">
        <v>10</v>
      </c>
      <c r="D2267" s="198" t="s">
        <v>11</v>
      </c>
      <c r="E2267" s="198" t="s">
        <v>753</v>
      </c>
      <c r="F2267" s="198" t="s">
        <v>27</v>
      </c>
      <c r="G2267" s="198" t="s">
        <v>2013</v>
      </c>
      <c r="H2267" s="198" t="s">
        <v>2776</v>
      </c>
      <c r="I2267" s="198" t="s">
        <v>2777</v>
      </c>
      <c r="J2267" s="631" t="s">
        <v>32</v>
      </c>
    </row>
    <row r="2268" spans="1:10" x14ac:dyDescent="0.25">
      <c r="A2268" s="517" t="s">
        <v>1848</v>
      </c>
      <c r="B2268" s="519">
        <v>1</v>
      </c>
      <c r="C2268" s="693">
        <v>38000</v>
      </c>
      <c r="D2268" s="693"/>
      <c r="E2268" s="694"/>
      <c r="F2268" s="694"/>
      <c r="G2268" s="694"/>
      <c r="H2268" s="519"/>
      <c r="I2268" s="519"/>
      <c r="J2268" s="519" t="s">
        <v>3550</v>
      </c>
    </row>
    <row r="2269" spans="1:10" x14ac:dyDescent="0.25">
      <c r="A2269" s="517" t="s">
        <v>2196</v>
      </c>
      <c r="B2269" s="519">
        <v>1</v>
      </c>
      <c r="C2269" s="693">
        <v>34500</v>
      </c>
      <c r="D2269" s="693"/>
      <c r="E2269" s="694"/>
      <c r="F2269" s="694"/>
      <c r="G2269" s="694"/>
      <c r="H2269" s="519">
        <v>2</v>
      </c>
      <c r="I2269" s="519">
        <v>60</v>
      </c>
      <c r="J2269" s="519">
        <v>6000</v>
      </c>
    </row>
    <row r="2270" spans="1:10" x14ac:dyDescent="0.25">
      <c r="A2270" s="517" t="s">
        <v>260</v>
      </c>
      <c r="B2270" s="519">
        <v>1</v>
      </c>
      <c r="C2270" s="693">
        <v>17000</v>
      </c>
      <c r="D2270" s="693"/>
      <c r="E2270" s="694"/>
      <c r="F2270" s="694"/>
      <c r="G2270" s="694"/>
      <c r="H2270" s="519"/>
      <c r="I2270" s="519" t="s">
        <v>3555</v>
      </c>
      <c r="J2270" s="519">
        <v>2000</v>
      </c>
    </row>
    <row r="2271" spans="1:10" x14ac:dyDescent="0.25">
      <c r="A2271" s="517" t="s">
        <v>3437</v>
      </c>
      <c r="B2271" s="519">
        <v>1</v>
      </c>
      <c r="C2271" s="693"/>
      <c r="D2271" s="693">
        <v>19000</v>
      </c>
      <c r="E2271" s="694"/>
      <c r="F2271" s="694"/>
      <c r="G2271" s="694"/>
      <c r="H2271" s="519"/>
      <c r="I2271" s="519"/>
      <c r="J2271" s="519" t="s">
        <v>3587</v>
      </c>
    </row>
    <row r="2272" spans="1:10" x14ac:dyDescent="0.25">
      <c r="A2272" s="517" t="s">
        <v>745</v>
      </c>
      <c r="B2272" s="519">
        <v>1</v>
      </c>
      <c r="C2272" s="698">
        <v>50000</v>
      </c>
      <c r="D2272" s="693"/>
      <c r="E2272" s="694"/>
      <c r="F2272" s="694"/>
      <c r="G2272" s="694"/>
      <c r="H2272" s="519"/>
      <c r="I2272" s="519" t="s">
        <v>109</v>
      </c>
      <c r="J2272" s="519">
        <v>6300</v>
      </c>
    </row>
    <row r="2273" spans="1:10" x14ac:dyDescent="0.25">
      <c r="A2273" s="517" t="s">
        <v>475</v>
      </c>
      <c r="B2273" s="519">
        <v>2</v>
      </c>
      <c r="C2273" s="693">
        <v>22000</v>
      </c>
      <c r="D2273" s="698">
        <v>10000</v>
      </c>
      <c r="E2273" s="694">
        <v>4</v>
      </c>
      <c r="F2273" s="694">
        <v>16000</v>
      </c>
      <c r="G2273" s="694">
        <v>70</v>
      </c>
      <c r="H2273" s="519"/>
      <c r="I2273" s="519"/>
      <c r="J2273" s="519"/>
    </row>
    <row r="2274" spans="1:10" x14ac:dyDescent="0.25">
      <c r="A2274" s="517" t="s">
        <v>745</v>
      </c>
      <c r="B2274" s="519">
        <v>1</v>
      </c>
      <c r="C2274" s="693">
        <v>45000</v>
      </c>
      <c r="D2274" s="693"/>
      <c r="E2274" s="694">
        <v>1</v>
      </c>
      <c r="F2274" s="694">
        <v>5000</v>
      </c>
      <c r="G2274" s="694">
        <v>90</v>
      </c>
      <c r="H2274" s="519"/>
      <c r="I2274" s="519"/>
      <c r="J2274" s="519" t="s">
        <v>3550</v>
      </c>
    </row>
    <row r="2275" spans="1:10" x14ac:dyDescent="0.25">
      <c r="A2275" s="517" t="s">
        <v>853</v>
      </c>
      <c r="B2275" s="519">
        <v>1</v>
      </c>
      <c r="C2275" s="693">
        <v>45000</v>
      </c>
      <c r="D2275" s="693"/>
      <c r="E2275" s="694">
        <v>1</v>
      </c>
      <c r="F2275" s="694">
        <v>5000</v>
      </c>
      <c r="G2275" s="694">
        <v>90</v>
      </c>
      <c r="H2275" s="519"/>
      <c r="I2275" s="519"/>
      <c r="J2275" s="519" t="s">
        <v>3550</v>
      </c>
    </row>
    <row r="2276" spans="1:10" x14ac:dyDescent="0.25">
      <c r="A2276" s="517" t="s">
        <v>2909</v>
      </c>
      <c r="B2276" s="519">
        <v>1</v>
      </c>
      <c r="C2276" s="693">
        <v>12000</v>
      </c>
      <c r="D2276" s="693"/>
      <c r="E2276" s="693">
        <v>1</v>
      </c>
      <c r="F2276" s="693">
        <v>3000</v>
      </c>
      <c r="G2276" s="693">
        <v>60</v>
      </c>
      <c r="H2276" s="519"/>
      <c r="I2276" s="526"/>
      <c r="J2276" s="519" t="s">
        <v>3550</v>
      </c>
    </row>
    <row r="2277" spans="1:10" x14ac:dyDescent="0.25">
      <c r="A2277" s="517" t="s">
        <v>3455</v>
      </c>
      <c r="B2277" s="519">
        <v>1</v>
      </c>
      <c r="C2277" s="693">
        <v>13000</v>
      </c>
      <c r="D2277" s="693"/>
      <c r="E2277" s="693">
        <v>1</v>
      </c>
      <c r="F2277" s="693">
        <v>2000</v>
      </c>
      <c r="G2277" s="695" t="s">
        <v>3588</v>
      </c>
      <c r="H2277" s="519"/>
      <c r="I2277" s="519"/>
      <c r="J2277" s="519"/>
    </row>
    <row r="2278" spans="1:10" x14ac:dyDescent="0.25">
      <c r="A2278" s="517" t="s">
        <v>3455</v>
      </c>
      <c r="B2278" s="519">
        <v>1</v>
      </c>
      <c r="C2278" s="693">
        <v>13000</v>
      </c>
      <c r="D2278" s="693"/>
      <c r="E2278" s="693">
        <v>1</v>
      </c>
      <c r="F2278" s="693">
        <v>2000</v>
      </c>
      <c r="G2278" s="695" t="s">
        <v>3589</v>
      </c>
      <c r="H2278" s="519"/>
      <c r="I2278" s="519"/>
      <c r="J2278" s="519"/>
    </row>
    <row r="2279" spans="1:10" x14ac:dyDescent="0.25">
      <c r="A2279" s="517" t="s">
        <v>93</v>
      </c>
      <c r="B2279" s="519">
        <v>1</v>
      </c>
      <c r="C2279" s="693">
        <v>20000</v>
      </c>
      <c r="D2279" s="693"/>
      <c r="E2279" s="693"/>
      <c r="F2279" s="693"/>
      <c r="G2279" s="695"/>
      <c r="H2279" s="519"/>
      <c r="I2279" s="519"/>
      <c r="J2279" s="519"/>
    </row>
    <row r="2280" spans="1:10" x14ac:dyDescent="0.25">
      <c r="A2280" s="517" t="s">
        <v>3590</v>
      </c>
      <c r="B2280" s="519">
        <v>1</v>
      </c>
      <c r="C2280" s="693"/>
      <c r="D2280" s="693">
        <v>13000</v>
      </c>
      <c r="E2280" s="693">
        <v>1</v>
      </c>
      <c r="F2280" s="693">
        <v>3000</v>
      </c>
      <c r="G2280" s="695" t="s">
        <v>3135</v>
      </c>
      <c r="H2280" s="519"/>
      <c r="I2280" s="519"/>
      <c r="J2280" s="519" t="s">
        <v>767</v>
      </c>
    </row>
    <row r="2281" spans="1:10" x14ac:dyDescent="0.25">
      <c r="A2281" s="517" t="s">
        <v>452</v>
      </c>
      <c r="B2281" s="519">
        <v>1</v>
      </c>
      <c r="C2281" s="693">
        <v>17000</v>
      </c>
      <c r="D2281" s="693"/>
      <c r="E2281" s="693">
        <v>1</v>
      </c>
      <c r="F2281" s="693">
        <v>1000</v>
      </c>
      <c r="G2281" s="695" t="s">
        <v>3591</v>
      </c>
      <c r="H2281" s="519"/>
      <c r="I2281" s="519"/>
      <c r="J2281" s="519"/>
    </row>
    <row r="2282" spans="1:10" x14ac:dyDescent="0.25">
      <c r="A2282" s="517" t="s">
        <v>2196</v>
      </c>
      <c r="B2282" s="519">
        <v>1</v>
      </c>
      <c r="C2282" s="693">
        <v>31000</v>
      </c>
      <c r="D2282" s="693"/>
      <c r="E2282" s="693">
        <v>1</v>
      </c>
      <c r="F2282" s="693">
        <v>5000</v>
      </c>
      <c r="G2282" s="695" t="s">
        <v>3515</v>
      </c>
      <c r="H2282" s="519"/>
      <c r="I2282" s="519"/>
      <c r="J2282" s="519"/>
    </row>
    <row r="2283" spans="1:10" x14ac:dyDescent="0.25">
      <c r="A2283" s="517" t="s">
        <v>3590</v>
      </c>
      <c r="B2283" s="519">
        <v>1</v>
      </c>
      <c r="C2283" s="693"/>
      <c r="D2283" s="693">
        <v>13000</v>
      </c>
      <c r="E2283" s="693">
        <v>1</v>
      </c>
      <c r="F2283" s="693">
        <v>3000</v>
      </c>
      <c r="G2283" s="695" t="s">
        <v>3135</v>
      </c>
      <c r="H2283" s="519"/>
      <c r="I2283" s="519"/>
      <c r="J2283" s="519" t="s">
        <v>3581</v>
      </c>
    </row>
    <row r="2284" spans="1:10" x14ac:dyDescent="0.25">
      <c r="A2284" s="517" t="s">
        <v>2904</v>
      </c>
      <c r="B2284" s="519">
        <v>1</v>
      </c>
      <c r="C2284" s="693"/>
      <c r="D2284" s="693">
        <v>15000</v>
      </c>
      <c r="E2284" s="693">
        <v>1</v>
      </c>
      <c r="F2284" s="693">
        <v>4000</v>
      </c>
      <c r="G2284" s="695" t="s">
        <v>3554</v>
      </c>
      <c r="H2284" s="519"/>
      <c r="I2284" s="519"/>
      <c r="J2284" s="519" t="s">
        <v>3581</v>
      </c>
    </row>
    <row r="2285" spans="1:10" x14ac:dyDescent="0.25">
      <c r="A2285" s="517" t="s">
        <v>93</v>
      </c>
      <c r="B2285" s="519">
        <v>1</v>
      </c>
      <c r="C2285" s="693"/>
      <c r="D2285" s="693">
        <v>17000</v>
      </c>
      <c r="E2285" s="693">
        <v>1</v>
      </c>
      <c r="F2285" s="693">
        <v>4000</v>
      </c>
      <c r="G2285" s="695" t="s">
        <v>3531</v>
      </c>
      <c r="H2285" s="519"/>
      <c r="I2285" s="519"/>
      <c r="J2285" s="519" t="s">
        <v>3592</v>
      </c>
    </row>
    <row r="2286" spans="1:10" x14ac:dyDescent="0.25">
      <c r="A2286" s="517" t="s">
        <v>314</v>
      </c>
      <c r="B2286" s="519">
        <v>1</v>
      </c>
      <c r="C2286" s="693"/>
      <c r="D2286" s="693">
        <v>45000</v>
      </c>
      <c r="E2286" s="693">
        <v>1</v>
      </c>
      <c r="F2286" s="693">
        <v>5000</v>
      </c>
      <c r="G2286" s="695" t="s">
        <v>3515</v>
      </c>
      <c r="H2286" s="519"/>
      <c r="I2286" s="519"/>
      <c r="J2286" s="519" t="s">
        <v>3581</v>
      </c>
    </row>
    <row r="2287" spans="1:10" x14ac:dyDescent="0.25">
      <c r="A2287" s="517" t="s">
        <v>177</v>
      </c>
      <c r="B2287" s="519">
        <v>1</v>
      </c>
      <c r="C2287" s="693">
        <v>17000</v>
      </c>
      <c r="E2287" s="699">
        <v>1</v>
      </c>
      <c r="F2287" s="693">
        <v>4000</v>
      </c>
      <c r="G2287" s="693">
        <v>75</v>
      </c>
      <c r="H2287" s="519"/>
      <c r="I2287" s="519"/>
      <c r="J2287" s="519"/>
    </row>
    <row r="2288" spans="1:10" x14ac:dyDescent="0.25">
      <c r="A2288" s="645"/>
      <c r="B2288" s="213">
        <f>SUM(B2268:B2287)</f>
        <v>21</v>
      </c>
      <c r="C2288" s="213">
        <f>SUM(C2268:C2287)</f>
        <v>374500</v>
      </c>
      <c r="D2288" s="213">
        <f>SUM(D2268:D2287)</f>
        <v>132000</v>
      </c>
      <c r="E2288" s="213">
        <f>SUM(E2268:E2287)</f>
        <v>17</v>
      </c>
      <c r="F2288" s="213">
        <f>SUM(F2268:F2287)</f>
        <v>62000</v>
      </c>
      <c r="G2288" s="213"/>
      <c r="H2288" s="213"/>
      <c r="I2288" s="213"/>
      <c r="J2288" s="197">
        <f>J2269+J2270+J2272</f>
        <v>14300</v>
      </c>
    </row>
    <row r="2289" spans="1:10" x14ac:dyDescent="0.25">
      <c r="A2289" s="683"/>
      <c r="B2289" s="365"/>
      <c r="C2289" s="365"/>
      <c r="D2289" s="365"/>
      <c r="E2289" s="365"/>
      <c r="F2289" s="365"/>
      <c r="G2289" s="365"/>
      <c r="H2289" s="365"/>
      <c r="I2289" s="365"/>
      <c r="J2289" s="684"/>
    </row>
    <row r="2290" spans="1:10" x14ac:dyDescent="0.25">
      <c r="B2290" s="493"/>
      <c r="C2290" s="493"/>
    </row>
    <row r="2291" spans="1:10" x14ac:dyDescent="0.25">
      <c r="G2291" s="692" t="s">
        <v>3331</v>
      </c>
      <c r="H2291" s="692" t="s">
        <v>3526</v>
      </c>
      <c r="I2291" s="613"/>
    </row>
    <row r="2292" spans="1:10" ht="15.75" x14ac:dyDescent="0.25">
      <c r="A2292" s="696" t="s">
        <v>3593</v>
      </c>
      <c r="B2292" s="697">
        <f>C2288</f>
        <v>374500</v>
      </c>
    </row>
    <row r="2296" spans="1:10" ht="15.75" x14ac:dyDescent="0.25">
      <c r="A2296" s="2213" t="s">
        <v>3594</v>
      </c>
      <c r="B2296" s="2213"/>
      <c r="C2296" s="2213"/>
      <c r="D2296" s="2213"/>
      <c r="E2296" s="2213"/>
      <c r="F2296" s="2213"/>
      <c r="G2296" s="2213"/>
      <c r="H2296" s="2213"/>
      <c r="I2296" s="2213"/>
      <c r="J2296" s="2213"/>
    </row>
    <row r="2297" spans="1:10" x14ac:dyDescent="0.25">
      <c r="A2297" s="198" t="s">
        <v>14</v>
      </c>
      <c r="B2297" s="198" t="s">
        <v>5</v>
      </c>
      <c r="C2297" s="198" t="s">
        <v>10</v>
      </c>
      <c r="D2297" s="198" t="s">
        <v>11</v>
      </c>
      <c r="E2297" s="198" t="s">
        <v>753</v>
      </c>
      <c r="F2297" s="198" t="s">
        <v>27</v>
      </c>
      <c r="G2297" s="198" t="s">
        <v>2013</v>
      </c>
      <c r="H2297" s="198" t="s">
        <v>2776</v>
      </c>
      <c r="I2297" s="198" t="s">
        <v>2777</v>
      </c>
      <c r="J2297" s="631" t="s">
        <v>32</v>
      </c>
    </row>
    <row r="2298" spans="1:10" x14ac:dyDescent="0.25">
      <c r="A2298" s="517" t="s">
        <v>3460</v>
      </c>
      <c r="B2298" s="519">
        <v>1</v>
      </c>
      <c r="C2298" s="693">
        <v>25500</v>
      </c>
      <c r="D2298" s="693"/>
      <c r="E2298" s="694"/>
      <c r="F2298" s="694"/>
      <c r="G2298" s="694"/>
      <c r="H2298" s="519"/>
      <c r="I2298" s="519" t="s">
        <v>109</v>
      </c>
      <c r="J2298" s="519">
        <v>5600</v>
      </c>
    </row>
    <row r="2299" spans="1:10" x14ac:dyDescent="0.25">
      <c r="A2299" s="517" t="s">
        <v>2856</v>
      </c>
      <c r="B2299" s="519">
        <v>1</v>
      </c>
      <c r="C2299" s="693">
        <v>27000</v>
      </c>
      <c r="D2299" s="693"/>
      <c r="E2299" s="694">
        <v>1</v>
      </c>
      <c r="F2299" s="694">
        <v>3000</v>
      </c>
      <c r="G2299" s="694">
        <v>60</v>
      </c>
      <c r="H2299" s="519">
        <v>1</v>
      </c>
      <c r="I2299" s="519">
        <v>70</v>
      </c>
      <c r="J2299" s="519">
        <v>4000</v>
      </c>
    </row>
    <row r="2300" spans="1:10" x14ac:dyDescent="0.25">
      <c r="A2300" s="517" t="s">
        <v>3595</v>
      </c>
      <c r="B2300" s="519">
        <v>1</v>
      </c>
      <c r="C2300" s="693">
        <v>24000</v>
      </c>
      <c r="D2300" s="693"/>
      <c r="E2300" s="694"/>
      <c r="F2300" s="694"/>
      <c r="G2300" s="694"/>
      <c r="H2300" s="519">
        <v>1</v>
      </c>
      <c r="I2300" s="519">
        <v>75</v>
      </c>
      <c r="J2300" s="519">
        <v>4000</v>
      </c>
    </row>
    <row r="2301" spans="1:10" x14ac:dyDescent="0.25">
      <c r="A2301" s="517" t="s">
        <v>129</v>
      </c>
      <c r="B2301" s="519">
        <v>1</v>
      </c>
      <c r="C2301" s="693">
        <v>13000</v>
      </c>
      <c r="D2301" s="693"/>
      <c r="E2301" s="694">
        <v>1</v>
      </c>
      <c r="F2301" s="694">
        <v>3000</v>
      </c>
      <c r="G2301" s="694">
        <v>60</v>
      </c>
      <c r="H2301" s="519">
        <v>1</v>
      </c>
      <c r="I2301" s="519">
        <v>60</v>
      </c>
      <c r="J2301" s="519">
        <v>3000</v>
      </c>
    </row>
    <row r="2302" spans="1:10" x14ac:dyDescent="0.25">
      <c r="A2302" s="517" t="s">
        <v>964</v>
      </c>
      <c r="B2302" s="519">
        <v>2</v>
      </c>
      <c r="C2302" s="698">
        <v>98000</v>
      </c>
      <c r="D2302" s="693"/>
      <c r="E2302" s="694"/>
      <c r="F2302" s="694"/>
      <c r="G2302" s="694"/>
      <c r="H2302" s="519"/>
      <c r="I2302" s="519"/>
      <c r="J2302" s="519" t="s">
        <v>2309</v>
      </c>
    </row>
    <row r="2303" spans="1:10" x14ac:dyDescent="0.25">
      <c r="A2303" s="517" t="s">
        <v>248</v>
      </c>
      <c r="B2303" s="519">
        <v>1</v>
      </c>
      <c r="C2303" s="693">
        <v>20000</v>
      </c>
      <c r="D2303" s="698"/>
      <c r="E2303" s="694">
        <v>1</v>
      </c>
      <c r="F2303" s="694">
        <v>5000</v>
      </c>
      <c r="G2303" s="694">
        <v>100</v>
      </c>
      <c r="H2303" s="519"/>
      <c r="I2303" s="519"/>
      <c r="J2303" s="519" t="s">
        <v>3601</v>
      </c>
    </row>
    <row r="2304" spans="1:10" x14ac:dyDescent="0.25">
      <c r="A2304" s="517" t="s">
        <v>853</v>
      </c>
      <c r="B2304" s="519">
        <v>1</v>
      </c>
      <c r="C2304" s="693">
        <v>45000</v>
      </c>
      <c r="D2304" s="693"/>
      <c r="E2304" s="694">
        <v>1</v>
      </c>
      <c r="F2304" s="694">
        <v>5000</v>
      </c>
      <c r="G2304" s="694">
        <v>90</v>
      </c>
      <c r="H2304" s="519">
        <v>1</v>
      </c>
      <c r="I2304" s="519">
        <v>50</v>
      </c>
      <c r="J2304" s="519">
        <v>2000</v>
      </c>
    </row>
    <row r="2305" spans="1:10" x14ac:dyDescent="0.25">
      <c r="A2305" s="517" t="s">
        <v>266</v>
      </c>
      <c r="B2305" s="519">
        <v>1</v>
      </c>
      <c r="C2305" s="693"/>
      <c r="D2305" s="693">
        <v>15000</v>
      </c>
      <c r="E2305" s="694"/>
      <c r="F2305" s="694"/>
      <c r="G2305" s="694"/>
      <c r="H2305" s="519"/>
      <c r="I2305" s="519"/>
      <c r="J2305" s="519" t="s">
        <v>3596</v>
      </c>
    </row>
    <row r="2306" spans="1:10" ht="27" customHeight="1" x14ac:dyDescent="0.25">
      <c r="A2306" s="517" t="s">
        <v>3164</v>
      </c>
      <c r="B2306" s="519">
        <v>1</v>
      </c>
      <c r="C2306" s="693">
        <v>12000</v>
      </c>
      <c r="D2306" s="693"/>
      <c r="E2306" s="693">
        <v>1</v>
      </c>
      <c r="F2306" s="693">
        <v>4000</v>
      </c>
      <c r="G2306" s="693">
        <v>70</v>
      </c>
      <c r="H2306" s="519"/>
      <c r="I2306" s="701" t="s">
        <v>3602</v>
      </c>
      <c r="J2306" s="519">
        <v>9000</v>
      </c>
    </row>
    <row r="2307" spans="1:10" x14ac:dyDescent="0.25">
      <c r="A2307" s="517" t="s">
        <v>94</v>
      </c>
      <c r="B2307" s="519">
        <v>1</v>
      </c>
      <c r="C2307" s="693"/>
      <c r="D2307" s="693">
        <v>28000</v>
      </c>
      <c r="E2307" s="693">
        <v>1</v>
      </c>
      <c r="F2307" s="693">
        <v>4000</v>
      </c>
      <c r="G2307" s="695" t="s">
        <v>3554</v>
      </c>
      <c r="H2307" s="519"/>
      <c r="I2307" s="519"/>
      <c r="J2307" s="519" t="s">
        <v>767</v>
      </c>
    </row>
    <row r="2308" spans="1:10" x14ac:dyDescent="0.25">
      <c r="A2308" s="517" t="s">
        <v>90</v>
      </c>
      <c r="B2308" s="519">
        <v>1</v>
      </c>
      <c r="C2308" s="693">
        <v>28500</v>
      </c>
      <c r="D2308" s="693"/>
      <c r="E2308" s="693"/>
      <c r="F2308" s="693"/>
      <c r="G2308" s="695"/>
      <c r="H2308" s="519"/>
      <c r="I2308" s="519"/>
      <c r="J2308" s="519"/>
    </row>
    <row r="2309" spans="1:10" x14ac:dyDescent="0.25">
      <c r="A2309" s="517" t="s">
        <v>2045</v>
      </c>
      <c r="B2309" s="519">
        <v>1</v>
      </c>
      <c r="C2309" s="693">
        <v>14000</v>
      </c>
      <c r="D2309" s="693"/>
      <c r="E2309" s="693">
        <v>1</v>
      </c>
      <c r="F2309" s="693">
        <v>3000</v>
      </c>
      <c r="G2309" s="695" t="s">
        <v>3135</v>
      </c>
      <c r="H2309" s="519"/>
      <c r="I2309" s="519"/>
      <c r="J2309" s="519" t="s">
        <v>3514</v>
      </c>
    </row>
    <row r="2310" spans="1:10" x14ac:dyDescent="0.25">
      <c r="A2310" s="517" t="s">
        <v>892</v>
      </c>
      <c r="B2310" s="519">
        <v>1</v>
      </c>
      <c r="C2310" s="693">
        <v>40000</v>
      </c>
      <c r="D2310" s="693"/>
      <c r="E2310" s="693"/>
      <c r="F2310" s="693"/>
      <c r="G2310" s="695"/>
      <c r="H2310" s="519"/>
      <c r="I2310" s="519"/>
      <c r="J2310" s="519"/>
    </row>
    <row r="2311" spans="1:10" x14ac:dyDescent="0.25">
      <c r="A2311" s="702" t="s">
        <v>609</v>
      </c>
      <c r="B2311" s="703">
        <v>1</v>
      </c>
      <c r="C2311" s="704"/>
      <c r="D2311" s="704"/>
      <c r="E2311" s="704"/>
      <c r="F2311" s="704"/>
      <c r="G2311" s="705"/>
      <c r="H2311" s="703"/>
      <c r="I2311" s="703"/>
      <c r="J2311" s="703" t="s">
        <v>3597</v>
      </c>
    </row>
    <row r="2312" spans="1:10" x14ac:dyDescent="0.25">
      <c r="A2312" s="517" t="s">
        <v>3598</v>
      </c>
      <c r="B2312" s="519">
        <v>1</v>
      </c>
      <c r="C2312" s="693"/>
      <c r="D2312" s="693">
        <v>25500</v>
      </c>
      <c r="E2312" s="693"/>
      <c r="F2312" s="693"/>
      <c r="G2312" s="695"/>
      <c r="H2312" s="519"/>
      <c r="I2312" s="519"/>
      <c r="J2312" s="519" t="s">
        <v>3581</v>
      </c>
    </row>
    <row r="2313" spans="1:10" x14ac:dyDescent="0.25">
      <c r="A2313" s="517" t="s">
        <v>2045</v>
      </c>
      <c r="B2313" s="519">
        <v>2</v>
      </c>
      <c r="C2313" s="693">
        <v>28000</v>
      </c>
      <c r="D2313" s="693"/>
      <c r="E2313" s="693">
        <v>2</v>
      </c>
      <c r="F2313" s="693">
        <v>6000</v>
      </c>
      <c r="G2313" s="695" t="s">
        <v>3135</v>
      </c>
      <c r="H2313" s="519"/>
      <c r="I2313" s="519"/>
      <c r="J2313" s="519" t="s">
        <v>3599</v>
      </c>
    </row>
    <row r="2314" spans="1:10" x14ac:dyDescent="0.25">
      <c r="A2314" s="517" t="s">
        <v>271</v>
      </c>
      <c r="B2314" s="519">
        <v>1</v>
      </c>
      <c r="C2314" s="693"/>
      <c r="D2314" s="693">
        <v>17000</v>
      </c>
      <c r="E2314" s="693">
        <v>1</v>
      </c>
      <c r="F2314" s="693">
        <v>3000</v>
      </c>
      <c r="G2314" s="695" t="s">
        <v>3135</v>
      </c>
      <c r="H2314" s="519"/>
      <c r="I2314" s="519"/>
      <c r="J2314" s="519" t="s">
        <v>3596</v>
      </c>
    </row>
    <row r="2315" spans="1:10" x14ac:dyDescent="0.25">
      <c r="A2315" s="517" t="s">
        <v>2627</v>
      </c>
      <c r="B2315" s="519">
        <v>1</v>
      </c>
      <c r="C2315" s="693">
        <v>28000</v>
      </c>
      <c r="D2315" s="693"/>
      <c r="E2315" s="693"/>
      <c r="F2315" s="693"/>
      <c r="G2315" s="695"/>
      <c r="H2315" s="519"/>
      <c r="I2315" s="519"/>
      <c r="J2315" s="519"/>
    </row>
    <row r="2316" spans="1:10" x14ac:dyDescent="0.25">
      <c r="A2316" s="517" t="s">
        <v>3600</v>
      </c>
      <c r="B2316" s="519">
        <v>1</v>
      </c>
      <c r="C2316" s="693">
        <v>1500</v>
      </c>
      <c r="E2316" s="699"/>
      <c r="F2316" s="693"/>
      <c r="G2316" s="693"/>
      <c r="H2316" s="519"/>
      <c r="I2316" s="519"/>
      <c r="J2316" s="519"/>
    </row>
    <row r="2317" spans="1:10" x14ac:dyDescent="0.25">
      <c r="A2317" s="645"/>
      <c r="B2317" s="213">
        <f>SUM(B2298:B2316)</f>
        <v>21</v>
      </c>
      <c r="C2317" s="213">
        <f>SUM(C2298:C2316)</f>
        <v>404500</v>
      </c>
      <c r="D2317" s="213">
        <f>SUM(D2298:D2316)</f>
        <v>85500</v>
      </c>
      <c r="E2317" s="213">
        <f>SUM(E2298:E2316)</f>
        <v>10</v>
      </c>
      <c r="F2317" s="213">
        <f>SUM(F2298:F2316)</f>
        <v>36000</v>
      </c>
      <c r="G2317" s="213"/>
      <c r="H2317" s="213"/>
      <c r="I2317" s="213"/>
      <c r="J2317" s="197">
        <f>J2298+J2299+J2300+J2301+J2304+J2306</f>
        <v>27600</v>
      </c>
    </row>
    <row r="2318" spans="1:10" x14ac:dyDescent="0.25">
      <c r="A2318" s="683"/>
      <c r="B2318" s="365"/>
      <c r="C2318" s="365"/>
      <c r="D2318" s="365"/>
      <c r="E2318" s="365"/>
      <c r="F2318" s="365"/>
      <c r="G2318" s="365"/>
      <c r="H2318" s="365"/>
      <c r="I2318" s="365"/>
      <c r="J2318" s="684"/>
    </row>
    <row r="2319" spans="1:10" x14ac:dyDescent="0.25">
      <c r="B2319" s="493"/>
      <c r="C2319" s="493"/>
    </row>
    <row r="2320" spans="1:10" x14ac:dyDescent="0.25">
      <c r="G2320" s="700" t="s">
        <v>3331</v>
      </c>
      <c r="H2320" s="700" t="s">
        <v>108</v>
      </c>
      <c r="I2320" s="613"/>
    </row>
    <row r="2321" spans="1:10" ht="15.75" x14ac:dyDescent="0.25">
      <c r="A2321" s="696" t="s">
        <v>3593</v>
      </c>
      <c r="B2321" s="697">
        <f>C2317</f>
        <v>404500</v>
      </c>
    </row>
    <row r="2325" spans="1:10" ht="15.75" x14ac:dyDescent="0.25">
      <c r="A2325" s="2213" t="s">
        <v>3603</v>
      </c>
      <c r="B2325" s="2213"/>
      <c r="C2325" s="2213"/>
      <c r="D2325" s="2213"/>
      <c r="E2325" s="2213"/>
      <c r="F2325" s="2213"/>
      <c r="G2325" s="2213"/>
      <c r="H2325" s="2213"/>
      <c r="I2325" s="2213"/>
      <c r="J2325" s="2213"/>
    </row>
    <row r="2326" spans="1:10" x14ac:dyDescent="0.25">
      <c r="A2326" s="198" t="s">
        <v>14</v>
      </c>
      <c r="B2326" s="198" t="s">
        <v>5</v>
      </c>
      <c r="C2326" s="198" t="s">
        <v>10</v>
      </c>
      <c r="D2326" s="198" t="s">
        <v>11</v>
      </c>
      <c r="E2326" s="198" t="s">
        <v>753</v>
      </c>
      <c r="F2326" s="198" t="s">
        <v>27</v>
      </c>
      <c r="G2326" s="198" t="s">
        <v>2013</v>
      </c>
      <c r="H2326" s="198" t="s">
        <v>2776</v>
      </c>
      <c r="I2326" s="198" t="s">
        <v>2777</v>
      </c>
      <c r="J2326" s="631" t="s">
        <v>32</v>
      </c>
    </row>
    <row r="2327" spans="1:10" x14ac:dyDescent="0.25">
      <c r="A2327" s="517" t="s">
        <v>2045</v>
      </c>
      <c r="B2327" s="519">
        <v>1</v>
      </c>
      <c r="C2327" s="519">
        <v>13000</v>
      </c>
      <c r="D2327" s="519"/>
      <c r="E2327" s="519">
        <v>1</v>
      </c>
      <c r="F2327" s="519">
        <v>3000</v>
      </c>
      <c r="G2327" s="519">
        <v>60</v>
      </c>
      <c r="H2327" s="519"/>
      <c r="I2327" s="519" t="s">
        <v>109</v>
      </c>
      <c r="J2327" s="631">
        <v>5600</v>
      </c>
    </row>
    <row r="2328" spans="1:10" x14ac:dyDescent="0.25">
      <c r="A2328" s="517" t="s">
        <v>2900</v>
      </c>
      <c r="B2328" s="519">
        <v>1</v>
      </c>
      <c r="C2328" s="693">
        <v>23500</v>
      </c>
      <c r="D2328" s="693"/>
      <c r="E2328" s="694">
        <v>1</v>
      </c>
      <c r="F2328" s="694">
        <v>3000</v>
      </c>
      <c r="G2328" s="694">
        <v>60</v>
      </c>
      <c r="H2328" s="519"/>
      <c r="I2328" s="519" t="s">
        <v>3607</v>
      </c>
      <c r="J2328" s="519">
        <v>4000</v>
      </c>
    </row>
    <row r="2329" spans="1:10" x14ac:dyDescent="0.25">
      <c r="A2329" s="517" t="s">
        <v>1810</v>
      </c>
      <c r="B2329" s="519">
        <v>1</v>
      </c>
      <c r="C2329" s="693">
        <v>11000</v>
      </c>
      <c r="D2329" s="693"/>
      <c r="E2329" s="694">
        <v>1</v>
      </c>
      <c r="F2329" s="694">
        <v>3000</v>
      </c>
      <c r="G2329" s="694">
        <v>60</v>
      </c>
      <c r="H2329" s="519"/>
      <c r="I2329" s="519"/>
      <c r="J2329" s="519"/>
    </row>
    <row r="2330" spans="1:10" x14ac:dyDescent="0.25">
      <c r="A2330" s="517" t="s">
        <v>785</v>
      </c>
      <c r="B2330" s="519">
        <v>1</v>
      </c>
      <c r="C2330" s="693">
        <v>21000</v>
      </c>
      <c r="D2330" s="693"/>
      <c r="E2330" s="694">
        <v>1</v>
      </c>
      <c r="F2330" s="694">
        <v>3000</v>
      </c>
      <c r="G2330" s="694">
        <v>60</v>
      </c>
      <c r="H2330" s="519"/>
      <c r="I2330" s="519"/>
      <c r="J2330" s="519"/>
    </row>
    <row r="2331" spans="1:10" x14ac:dyDescent="0.25">
      <c r="A2331" s="517" t="s">
        <v>2044</v>
      </c>
      <c r="B2331" s="519">
        <v>1</v>
      </c>
      <c r="C2331" s="693"/>
      <c r="D2331" s="693">
        <v>15000</v>
      </c>
      <c r="E2331" s="694"/>
      <c r="F2331" s="694"/>
      <c r="G2331" s="694"/>
      <c r="H2331" s="519"/>
      <c r="I2331" s="519"/>
      <c r="J2331" s="519" t="s">
        <v>3604</v>
      </c>
    </row>
    <row r="2332" spans="1:10" x14ac:dyDescent="0.25">
      <c r="A2332" s="517" t="s">
        <v>3012</v>
      </c>
      <c r="B2332" s="519">
        <v>1</v>
      </c>
      <c r="C2332" s="698"/>
      <c r="D2332" s="693">
        <v>15000</v>
      </c>
      <c r="E2332" s="694"/>
      <c r="F2332" s="694"/>
      <c r="G2332" s="694"/>
      <c r="H2332" s="519"/>
      <c r="I2332" s="519"/>
      <c r="J2332" s="519" t="s">
        <v>3605</v>
      </c>
    </row>
    <row r="2333" spans="1:10" x14ac:dyDescent="0.25">
      <c r="A2333" s="517" t="s">
        <v>118</v>
      </c>
      <c r="B2333" s="519">
        <v>1</v>
      </c>
      <c r="C2333" s="693"/>
      <c r="D2333" s="707">
        <v>91000</v>
      </c>
      <c r="E2333" s="694"/>
      <c r="F2333" s="694"/>
      <c r="G2333" s="694"/>
      <c r="H2333" s="519"/>
      <c r="I2333" s="519"/>
      <c r="J2333" s="519" t="s">
        <v>3606</v>
      </c>
    </row>
    <row r="2334" spans="1:10" x14ac:dyDescent="0.25">
      <c r="A2334" s="517" t="s">
        <v>3354</v>
      </c>
      <c r="B2334" s="519">
        <v>1</v>
      </c>
      <c r="C2334" s="693"/>
      <c r="D2334" s="707">
        <v>13000</v>
      </c>
      <c r="E2334" s="694">
        <v>1</v>
      </c>
      <c r="F2334" s="694">
        <v>3000</v>
      </c>
      <c r="G2334" s="694">
        <v>60</v>
      </c>
      <c r="H2334" s="519"/>
      <c r="I2334" s="519"/>
      <c r="J2334" s="519" t="s">
        <v>3604</v>
      </c>
    </row>
    <row r="2335" spans="1:10" x14ac:dyDescent="0.25">
      <c r="A2335" s="645"/>
      <c r="B2335" s="213">
        <f>SUM(B2327:B2334)</f>
        <v>8</v>
      </c>
      <c r="C2335" s="213">
        <f>SUM(C2327:C2334)</f>
        <v>68500</v>
      </c>
      <c r="D2335" s="213">
        <f>SUM(D2327:D2334)</f>
        <v>134000</v>
      </c>
      <c r="E2335" s="213">
        <f>SUM(E2327:E2334)</f>
        <v>5</v>
      </c>
      <c r="F2335" s="213">
        <f>SUM(F2327:F2334)</f>
        <v>15000</v>
      </c>
      <c r="G2335" s="213"/>
      <c r="H2335" s="213"/>
      <c r="I2335" s="213"/>
      <c r="J2335" s="197">
        <f>J2328+J2327</f>
        <v>9600</v>
      </c>
    </row>
    <row r="2336" spans="1:10" x14ac:dyDescent="0.25">
      <c r="A2336" s="683"/>
      <c r="B2336" s="365"/>
      <c r="C2336" s="365"/>
      <c r="D2336" s="365"/>
      <c r="E2336" s="365"/>
      <c r="F2336" s="365"/>
      <c r="G2336" s="365"/>
      <c r="H2336" s="365"/>
      <c r="I2336" s="365"/>
      <c r="J2336" s="684"/>
    </row>
    <row r="2337" spans="1:9" x14ac:dyDescent="0.25">
      <c r="B2337" s="493"/>
      <c r="C2337" s="493"/>
    </row>
    <row r="2338" spans="1:9" x14ac:dyDescent="0.25">
      <c r="G2338" s="706" t="s">
        <v>3331</v>
      </c>
      <c r="H2338" s="706" t="s">
        <v>108</v>
      </c>
      <c r="I2338" s="613"/>
    </row>
    <row r="2339" spans="1:9" ht="15.75" x14ac:dyDescent="0.25">
      <c r="A2339" s="696" t="s">
        <v>3593</v>
      </c>
      <c r="B2339" s="697">
        <f>C2335</f>
        <v>68500</v>
      </c>
    </row>
  </sheetData>
  <mergeCells count="83">
    <mergeCell ref="A2172:J2172"/>
    <mergeCell ref="A2211:J2211"/>
    <mergeCell ref="A2192:J2192"/>
    <mergeCell ref="A2154:J2154"/>
    <mergeCell ref="A1818:J1818"/>
    <mergeCell ref="A2034:J2034"/>
    <mergeCell ref="A2050:J2050"/>
    <mergeCell ref="A1988:J1988"/>
    <mergeCell ref="A1966:J1966"/>
    <mergeCell ref="A2009:J2009"/>
    <mergeCell ref="A2075:J2075"/>
    <mergeCell ref="A2112:J2112"/>
    <mergeCell ref="A2103:J2103"/>
    <mergeCell ref="A2089:J2089"/>
    <mergeCell ref="A2136:J2136"/>
    <mergeCell ref="A5:J5"/>
    <mergeCell ref="A33:J33"/>
    <mergeCell ref="A70:J70"/>
    <mergeCell ref="A100:B100"/>
    <mergeCell ref="A107:J107"/>
    <mergeCell ref="A1214:J1214"/>
    <mergeCell ref="A1183:J1183"/>
    <mergeCell ref="A1048:J1048"/>
    <mergeCell ref="A1240:J1240"/>
    <mergeCell ref="A139:J139"/>
    <mergeCell ref="A256:J256"/>
    <mergeCell ref="A198:J198"/>
    <mergeCell ref="A226:J226"/>
    <mergeCell ref="A386:J386"/>
    <mergeCell ref="A308:J308"/>
    <mergeCell ref="A169:J169"/>
    <mergeCell ref="A465:J465"/>
    <mergeCell ref="A748:J748"/>
    <mergeCell ref="A525:J525"/>
    <mergeCell ref="A601:J601"/>
    <mergeCell ref="A944:J944"/>
    <mergeCell ref="A1025:J1025"/>
    <mergeCell ref="A989:J989"/>
    <mergeCell ref="A1145:J1145"/>
    <mergeCell ref="A1074:J1074"/>
    <mergeCell ref="A1115:J1115"/>
    <mergeCell ref="A790:J790"/>
    <mergeCell ref="A659:J659"/>
    <mergeCell ref="A698:J698"/>
    <mergeCell ref="A914:J914"/>
    <mergeCell ref="A862:J862"/>
    <mergeCell ref="A884:J884"/>
    <mergeCell ref="A832:J832"/>
    <mergeCell ref="A1516:J1516"/>
    <mergeCell ref="A1315:J1315"/>
    <mergeCell ref="A1536:J1536"/>
    <mergeCell ref="A1556:J1556"/>
    <mergeCell ref="A1268:J1268"/>
    <mergeCell ref="A1296:J1296"/>
    <mergeCell ref="A1370:J1370"/>
    <mergeCell ref="A1346:J1346"/>
    <mergeCell ref="A1496:J1496"/>
    <mergeCell ref="A1395:J1395"/>
    <mergeCell ref="A1419:J1419"/>
    <mergeCell ref="A1484:J1484"/>
    <mergeCell ref="A1464:J1464"/>
    <mergeCell ref="A1447:J1447"/>
    <mergeCell ref="A1578:J1578"/>
    <mergeCell ref="A1942:J1942"/>
    <mergeCell ref="A1923:J1923"/>
    <mergeCell ref="A1894:J1894"/>
    <mergeCell ref="A1872:J1872"/>
    <mergeCell ref="A1845:J1845"/>
    <mergeCell ref="A1616:J1616"/>
    <mergeCell ref="A1726:J1726"/>
    <mergeCell ref="A1701:J1701"/>
    <mergeCell ref="A1680:J1680"/>
    <mergeCell ref="A1594:J1594"/>
    <mergeCell ref="A1794:J1794"/>
    <mergeCell ref="A1632:J1632"/>
    <mergeCell ref="A1778:J1778"/>
    <mergeCell ref="A1749:J1749"/>
    <mergeCell ref="A1659:J1659"/>
    <mergeCell ref="A2325:J2325"/>
    <mergeCell ref="A2296:J2296"/>
    <mergeCell ref="A2266:J2266"/>
    <mergeCell ref="A2243:J2243"/>
    <mergeCell ref="A2227:J2227"/>
  </mergeCells>
  <pageMargins left="0" right="0" top="0" bottom="0.74803149606299213" header="0.31496062992125984" footer="0.31496062992125984"/>
  <pageSetup paperSize="9" scale="6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J903"/>
  <sheetViews>
    <sheetView topLeftCell="A878" workbookViewId="0">
      <selection activeCell="E902" sqref="E902"/>
    </sheetView>
  </sheetViews>
  <sheetFormatPr defaultRowHeight="15" x14ac:dyDescent="0.25"/>
  <cols>
    <col min="1" max="1" width="38" bestFit="1" customWidth="1"/>
    <col min="3" max="3" width="10.140625" bestFit="1" customWidth="1"/>
    <col min="4" max="4" width="10.42578125" bestFit="1" customWidth="1"/>
    <col min="6" max="6" width="13.28515625" bestFit="1" customWidth="1"/>
    <col min="8" max="8" width="36.140625" customWidth="1"/>
  </cols>
  <sheetData>
    <row r="1" spans="1:10" x14ac:dyDescent="0.25">
      <c r="A1" s="2203" t="s">
        <v>89</v>
      </c>
      <c r="B1" s="2204"/>
      <c r="C1" s="2204"/>
      <c r="D1" s="2204"/>
      <c r="E1" s="2204"/>
      <c r="F1" s="2204"/>
      <c r="G1" s="2204"/>
      <c r="H1" s="2204"/>
      <c r="J1" s="3"/>
    </row>
    <row r="2" spans="1:10" x14ac:dyDescent="0.25">
      <c r="A2" s="6" t="s">
        <v>14</v>
      </c>
      <c r="B2" s="6" t="s">
        <v>5</v>
      </c>
      <c r="C2" s="6" t="s">
        <v>10</v>
      </c>
      <c r="D2" s="6" t="s">
        <v>11</v>
      </c>
      <c r="E2" s="6" t="s">
        <v>31</v>
      </c>
      <c r="F2" s="6" t="s">
        <v>27</v>
      </c>
      <c r="G2" s="21" t="s">
        <v>33</v>
      </c>
      <c r="H2" s="6" t="s">
        <v>32</v>
      </c>
      <c r="J2" s="3"/>
    </row>
    <row r="3" spans="1:10" x14ac:dyDescent="0.25">
      <c r="A3" s="26" t="s">
        <v>90</v>
      </c>
      <c r="B3" s="28">
        <v>1</v>
      </c>
      <c r="C3" s="28">
        <v>22000</v>
      </c>
      <c r="D3" s="9"/>
      <c r="E3" s="29">
        <v>1</v>
      </c>
      <c r="F3" s="29">
        <v>4000</v>
      </c>
      <c r="G3" s="7">
        <v>1</v>
      </c>
      <c r="H3" s="8" t="s">
        <v>61</v>
      </c>
      <c r="I3">
        <v>4000</v>
      </c>
      <c r="J3" s="3"/>
    </row>
    <row r="4" spans="1:10" x14ac:dyDescent="0.25">
      <c r="A4" s="26" t="s">
        <v>91</v>
      </c>
      <c r="B4" s="28">
        <v>1</v>
      </c>
      <c r="C4" s="28">
        <v>13500</v>
      </c>
      <c r="D4" s="9"/>
      <c r="E4" s="29">
        <v>1</v>
      </c>
      <c r="F4" s="29">
        <v>4500</v>
      </c>
      <c r="G4" s="7">
        <v>1</v>
      </c>
      <c r="H4" s="8" t="s">
        <v>35</v>
      </c>
      <c r="I4">
        <v>2000</v>
      </c>
      <c r="J4" s="3"/>
    </row>
    <row r="5" spans="1:10" x14ac:dyDescent="0.25">
      <c r="A5" s="26" t="s">
        <v>92</v>
      </c>
      <c r="B5" s="28">
        <v>1</v>
      </c>
      <c r="C5" s="28">
        <v>10000</v>
      </c>
      <c r="D5" s="9"/>
      <c r="E5" s="29">
        <v>1</v>
      </c>
      <c r="F5" s="29">
        <v>4000</v>
      </c>
      <c r="G5" s="7">
        <v>1</v>
      </c>
      <c r="H5" s="8" t="s">
        <v>106</v>
      </c>
      <c r="I5">
        <v>5000</v>
      </c>
      <c r="J5" s="3"/>
    </row>
    <row r="6" spans="1:10" x14ac:dyDescent="0.25">
      <c r="A6" s="26" t="s">
        <v>93</v>
      </c>
      <c r="B6" s="28">
        <v>1</v>
      </c>
      <c r="C6" s="28">
        <v>13500</v>
      </c>
      <c r="D6" s="9"/>
      <c r="E6" s="29">
        <v>1</v>
      </c>
      <c r="F6" s="29">
        <v>4500</v>
      </c>
      <c r="G6" s="7">
        <v>1</v>
      </c>
      <c r="H6" s="8" t="s">
        <v>61</v>
      </c>
      <c r="I6">
        <v>4000</v>
      </c>
      <c r="J6" s="3"/>
    </row>
    <row r="7" spans="1:10" x14ac:dyDescent="0.25">
      <c r="A7" s="26" t="s">
        <v>94</v>
      </c>
      <c r="B7" s="28">
        <v>1</v>
      </c>
      <c r="C7" s="28">
        <v>25500</v>
      </c>
      <c r="D7" s="9"/>
      <c r="E7" s="29">
        <v>1</v>
      </c>
      <c r="F7" s="29">
        <v>4500</v>
      </c>
      <c r="G7" s="7"/>
      <c r="H7" s="8"/>
      <c r="J7" s="3"/>
    </row>
    <row r="8" spans="1:10" x14ac:dyDescent="0.25">
      <c r="A8" s="27" t="s">
        <v>92</v>
      </c>
      <c r="B8" s="28">
        <v>1</v>
      </c>
      <c r="C8" s="28">
        <v>10000</v>
      </c>
      <c r="D8" s="9"/>
      <c r="E8" s="29">
        <v>1</v>
      </c>
      <c r="F8" s="29">
        <v>4000</v>
      </c>
      <c r="G8" s="7"/>
      <c r="H8" s="8"/>
      <c r="J8" s="3"/>
    </row>
    <row r="9" spans="1:10" x14ac:dyDescent="0.25">
      <c r="A9" s="26" t="s">
        <v>95</v>
      </c>
      <c r="B9" s="28">
        <v>1</v>
      </c>
      <c r="C9" s="28">
        <v>21000</v>
      </c>
      <c r="D9" s="9"/>
      <c r="E9" s="29"/>
      <c r="F9" s="29"/>
      <c r="G9" s="7"/>
      <c r="H9" s="8"/>
      <c r="J9" s="3"/>
    </row>
    <row r="10" spans="1:10" x14ac:dyDescent="0.25">
      <c r="A10" s="26" t="s">
        <v>96</v>
      </c>
      <c r="B10" s="28">
        <v>1</v>
      </c>
      <c r="C10" s="28">
        <v>15500</v>
      </c>
      <c r="D10" s="9"/>
      <c r="E10" s="29">
        <v>1</v>
      </c>
      <c r="F10" s="29">
        <v>1500</v>
      </c>
      <c r="G10" s="7"/>
      <c r="H10" s="8"/>
      <c r="J10" s="3"/>
    </row>
    <row r="11" spans="1:10" x14ac:dyDescent="0.25">
      <c r="A11" s="26" t="s">
        <v>97</v>
      </c>
      <c r="B11" s="28">
        <v>1</v>
      </c>
      <c r="C11" s="28">
        <v>14500</v>
      </c>
      <c r="D11" s="9"/>
      <c r="E11" s="29">
        <v>1</v>
      </c>
      <c r="F11" s="29">
        <v>4000</v>
      </c>
      <c r="G11" s="7"/>
      <c r="H11" s="8"/>
      <c r="J11" s="3"/>
    </row>
    <row r="12" spans="1:10" x14ac:dyDescent="0.25">
      <c r="A12" s="26" t="s">
        <v>98</v>
      </c>
      <c r="B12" s="28">
        <v>1</v>
      </c>
      <c r="C12" s="28">
        <v>19000</v>
      </c>
      <c r="D12" s="9"/>
      <c r="E12" s="29"/>
      <c r="F12" s="29"/>
      <c r="G12" s="7"/>
      <c r="H12" s="8"/>
      <c r="J12" s="3"/>
    </row>
    <row r="13" spans="1:10" x14ac:dyDescent="0.25">
      <c r="A13" s="26" t="s">
        <v>91</v>
      </c>
      <c r="B13" s="28">
        <v>1</v>
      </c>
      <c r="C13" s="28">
        <v>13500</v>
      </c>
      <c r="D13" s="9"/>
      <c r="E13" s="29">
        <v>1</v>
      </c>
      <c r="F13" s="29">
        <v>4500</v>
      </c>
      <c r="G13" s="7"/>
      <c r="H13" s="8"/>
      <c r="J13" s="3"/>
    </row>
    <row r="14" spans="1:10" x14ac:dyDescent="0.25">
      <c r="A14" s="26" t="s">
        <v>99</v>
      </c>
      <c r="B14" s="28">
        <v>1</v>
      </c>
      <c r="C14" s="28">
        <v>9000</v>
      </c>
      <c r="D14" s="9"/>
      <c r="E14" s="29">
        <v>1</v>
      </c>
      <c r="F14" s="29">
        <v>4000</v>
      </c>
      <c r="G14" s="7"/>
      <c r="H14" s="8"/>
      <c r="J14" s="3"/>
    </row>
    <row r="15" spans="1:10" x14ac:dyDescent="0.25">
      <c r="A15" s="26" t="s">
        <v>100</v>
      </c>
      <c r="B15" s="28">
        <v>1</v>
      </c>
      <c r="C15" s="28">
        <v>17000</v>
      </c>
      <c r="D15" s="9"/>
      <c r="E15" s="29">
        <v>1</v>
      </c>
      <c r="F15" s="29">
        <v>2000</v>
      </c>
      <c r="G15" s="7"/>
      <c r="H15" s="8"/>
      <c r="J15" s="3"/>
    </row>
    <row r="16" spans="1:10" x14ac:dyDescent="0.25">
      <c r="A16" s="26" t="s">
        <v>101</v>
      </c>
      <c r="B16" s="28">
        <v>1</v>
      </c>
      <c r="C16" s="28">
        <v>16500</v>
      </c>
      <c r="D16" s="9"/>
      <c r="E16" s="29"/>
      <c r="F16" s="29"/>
      <c r="G16" s="7"/>
      <c r="H16" s="8"/>
      <c r="J16" s="3"/>
    </row>
    <row r="17" spans="1:10" x14ac:dyDescent="0.25">
      <c r="A17" s="26" t="s">
        <v>102</v>
      </c>
      <c r="B17" s="28">
        <v>1</v>
      </c>
      <c r="C17" s="28">
        <v>13500</v>
      </c>
      <c r="D17" s="9"/>
      <c r="E17" s="29">
        <v>1</v>
      </c>
      <c r="F17" s="29">
        <v>4500</v>
      </c>
      <c r="G17" s="7"/>
      <c r="H17" s="8"/>
      <c r="J17" s="3"/>
    </row>
    <row r="18" spans="1:10" x14ac:dyDescent="0.25">
      <c r="A18" s="26" t="s">
        <v>103</v>
      </c>
      <c r="B18" s="28">
        <v>1</v>
      </c>
      <c r="C18" s="28">
        <v>9900</v>
      </c>
      <c r="D18" s="9"/>
      <c r="E18" s="29"/>
      <c r="F18" s="29"/>
      <c r="G18" s="7"/>
      <c r="H18" s="8"/>
      <c r="J18" s="3"/>
    </row>
    <row r="19" spans="1:10" x14ac:dyDescent="0.25">
      <c r="A19" s="26" t="s">
        <v>104</v>
      </c>
      <c r="B19" s="28">
        <v>1</v>
      </c>
      <c r="C19" s="28">
        <v>16500</v>
      </c>
      <c r="D19" s="9"/>
      <c r="E19" s="29">
        <v>1</v>
      </c>
      <c r="F19" s="29">
        <v>4000</v>
      </c>
      <c r="G19" s="7"/>
      <c r="H19" s="8"/>
      <c r="J19" s="3"/>
    </row>
    <row r="20" spans="1:10" x14ac:dyDescent="0.25">
      <c r="A20" s="26" t="s">
        <v>101</v>
      </c>
      <c r="B20" s="28">
        <v>1</v>
      </c>
      <c r="C20" s="28">
        <v>12500</v>
      </c>
      <c r="D20" s="9"/>
      <c r="E20" s="29">
        <v>1</v>
      </c>
      <c r="F20" s="29">
        <v>4000</v>
      </c>
      <c r="G20" s="7"/>
      <c r="H20" s="8"/>
      <c r="J20" s="3"/>
    </row>
    <row r="21" spans="1:10" x14ac:dyDescent="0.25">
      <c r="A21" s="26" t="s">
        <v>91</v>
      </c>
      <c r="B21" s="28">
        <v>1</v>
      </c>
      <c r="C21" s="28">
        <v>11500</v>
      </c>
      <c r="D21" s="9"/>
      <c r="E21" s="29">
        <v>1</v>
      </c>
      <c r="F21" s="29">
        <v>4500</v>
      </c>
      <c r="G21" s="7"/>
      <c r="H21" s="8"/>
      <c r="J21" s="3"/>
    </row>
    <row r="22" spans="1:10" x14ac:dyDescent="0.25">
      <c r="A22" s="26" t="s">
        <v>105</v>
      </c>
      <c r="B22" s="28">
        <v>1</v>
      </c>
      <c r="C22" s="28">
        <v>15000</v>
      </c>
      <c r="D22" s="9"/>
      <c r="E22" s="29">
        <v>1</v>
      </c>
      <c r="F22" s="29">
        <v>3000</v>
      </c>
      <c r="G22" s="7"/>
      <c r="H22" s="8"/>
      <c r="J22" s="3"/>
    </row>
    <row r="23" spans="1:10" x14ac:dyDescent="0.25">
      <c r="A23" s="1" t="s">
        <v>107</v>
      </c>
      <c r="B23" s="30">
        <v>1</v>
      </c>
      <c r="C23" s="9">
        <v>9000</v>
      </c>
      <c r="D23" s="9"/>
      <c r="E23" s="30">
        <v>1</v>
      </c>
      <c r="F23" s="30">
        <v>4000</v>
      </c>
      <c r="G23" s="7"/>
      <c r="H23" s="8"/>
      <c r="J23" s="3"/>
    </row>
    <row r="24" spans="1:10" x14ac:dyDescent="0.25">
      <c r="A24" s="26" t="s">
        <v>101</v>
      </c>
      <c r="B24" s="30">
        <v>1</v>
      </c>
      <c r="C24" s="9">
        <v>16000</v>
      </c>
      <c r="D24" s="9"/>
      <c r="E24" s="30"/>
      <c r="F24" s="30"/>
      <c r="G24" s="7"/>
      <c r="H24" s="8"/>
      <c r="J24" s="3"/>
    </row>
    <row r="25" spans="1:10" x14ac:dyDescent="0.25">
      <c r="A25" s="1" t="s">
        <v>110</v>
      </c>
      <c r="B25" s="7">
        <v>1</v>
      </c>
      <c r="C25" s="9">
        <v>3900</v>
      </c>
      <c r="D25" s="9"/>
      <c r="E25" s="9"/>
      <c r="F25" s="9"/>
      <c r="G25" s="7"/>
      <c r="H25" s="8"/>
      <c r="J25" s="3"/>
    </row>
    <row r="26" spans="1:10" ht="15.75" x14ac:dyDescent="0.25">
      <c r="A26" s="15" t="s">
        <v>26</v>
      </c>
      <c r="B26" s="16">
        <f t="shared" ref="B26:G26" si="0">SUM(B3:B25)</f>
        <v>23</v>
      </c>
      <c r="C26" s="16">
        <f t="shared" si="0"/>
        <v>328300</v>
      </c>
      <c r="D26" s="16">
        <f t="shared" si="0"/>
        <v>0</v>
      </c>
      <c r="E26" s="16">
        <f t="shared" si="0"/>
        <v>17</v>
      </c>
      <c r="F26" s="16">
        <f t="shared" si="0"/>
        <v>65500</v>
      </c>
      <c r="G26" s="16">
        <f t="shared" si="0"/>
        <v>4</v>
      </c>
      <c r="H26" s="16"/>
      <c r="J26" s="3"/>
    </row>
    <row r="27" spans="1:10" ht="15.75" x14ac:dyDescent="0.25">
      <c r="A27" s="31"/>
      <c r="B27" s="32"/>
      <c r="C27" s="32"/>
      <c r="D27" s="32"/>
      <c r="E27" s="32"/>
      <c r="F27" s="32"/>
      <c r="G27" s="32"/>
      <c r="H27" s="32"/>
      <c r="J27" s="3"/>
    </row>
    <row r="28" spans="1:10" x14ac:dyDescent="0.25">
      <c r="B28" s="10"/>
      <c r="C28" s="10"/>
      <c r="D28" s="10"/>
      <c r="E28" s="10"/>
      <c r="F28" s="10"/>
      <c r="G28" s="14"/>
      <c r="H28" s="3"/>
      <c r="J28" s="3"/>
    </row>
    <row r="29" spans="1:10" x14ac:dyDescent="0.25">
      <c r="A29" s="23">
        <v>328300</v>
      </c>
      <c r="B29" s="22" t="s">
        <v>38</v>
      </c>
      <c r="C29" s="2205" t="s">
        <v>108</v>
      </c>
      <c r="D29" s="2205"/>
      <c r="G29" s="13"/>
      <c r="H29" s="3"/>
      <c r="J29" s="3"/>
    </row>
    <row r="33" spans="1:9" x14ac:dyDescent="0.25">
      <c r="A33" s="2203" t="s">
        <v>111</v>
      </c>
      <c r="B33" s="2204"/>
      <c r="C33" s="2204"/>
      <c r="D33" s="2204"/>
      <c r="E33" s="2204"/>
      <c r="F33" s="2204"/>
      <c r="G33" s="2204"/>
      <c r="H33" s="2204"/>
    </row>
    <row r="34" spans="1:9" x14ac:dyDescent="0.25">
      <c r="A34" s="6" t="s">
        <v>14</v>
      </c>
      <c r="B34" s="6" t="s">
        <v>5</v>
      </c>
      <c r="C34" s="6" t="s">
        <v>10</v>
      </c>
      <c r="D34" s="6" t="s">
        <v>11</v>
      </c>
      <c r="E34" s="6" t="s">
        <v>31</v>
      </c>
      <c r="F34" s="6" t="s">
        <v>27</v>
      </c>
      <c r="G34" s="21" t="s">
        <v>33</v>
      </c>
      <c r="H34" s="6" t="s">
        <v>32</v>
      </c>
    </row>
    <row r="35" spans="1:9" x14ac:dyDescent="0.25">
      <c r="A35" s="26" t="s">
        <v>112</v>
      </c>
      <c r="B35" s="28">
        <v>1</v>
      </c>
      <c r="C35" s="28">
        <v>15000</v>
      </c>
      <c r="D35" s="9"/>
      <c r="E35" s="29"/>
      <c r="F35" s="29"/>
      <c r="G35" s="7">
        <v>1</v>
      </c>
      <c r="H35" s="8" t="s">
        <v>61</v>
      </c>
      <c r="I35">
        <v>4000</v>
      </c>
    </row>
    <row r="36" spans="1:9" x14ac:dyDescent="0.25">
      <c r="A36" s="26" t="s">
        <v>113</v>
      </c>
      <c r="B36" s="28">
        <v>1</v>
      </c>
      <c r="C36" s="28">
        <v>12500</v>
      </c>
      <c r="D36" s="9"/>
      <c r="E36" s="29">
        <v>1</v>
      </c>
      <c r="F36" s="29">
        <v>5000</v>
      </c>
      <c r="G36" s="7">
        <v>2</v>
      </c>
      <c r="H36" s="8" t="s">
        <v>119</v>
      </c>
      <c r="I36">
        <v>16000</v>
      </c>
    </row>
    <row r="37" spans="1:9" x14ac:dyDescent="0.25">
      <c r="A37" s="26" t="s">
        <v>114</v>
      </c>
      <c r="B37" s="28">
        <v>1</v>
      </c>
      <c r="C37" s="28"/>
      <c r="D37" s="9">
        <v>18000</v>
      </c>
      <c r="E37" s="29"/>
      <c r="F37" s="29"/>
      <c r="G37" s="7">
        <v>1</v>
      </c>
      <c r="H37" s="8" t="s">
        <v>63</v>
      </c>
      <c r="I37">
        <v>5000</v>
      </c>
    </row>
    <row r="38" spans="1:9" x14ac:dyDescent="0.25">
      <c r="A38" s="26" t="s">
        <v>115</v>
      </c>
      <c r="B38" s="28">
        <v>1</v>
      </c>
      <c r="C38" s="28">
        <v>11000</v>
      </c>
      <c r="D38" s="9"/>
      <c r="E38" s="29">
        <v>1</v>
      </c>
      <c r="F38" s="29">
        <v>4000</v>
      </c>
      <c r="G38" s="7">
        <v>1</v>
      </c>
      <c r="H38" s="8" t="s">
        <v>37</v>
      </c>
      <c r="I38">
        <v>4500</v>
      </c>
    </row>
    <row r="39" spans="1:9" x14ac:dyDescent="0.25">
      <c r="A39" s="26" t="s">
        <v>116</v>
      </c>
      <c r="B39" s="28">
        <v>1</v>
      </c>
      <c r="C39" s="28">
        <v>27000</v>
      </c>
      <c r="D39" s="9"/>
      <c r="E39" s="29">
        <v>1</v>
      </c>
      <c r="F39" s="29"/>
      <c r="G39" s="7">
        <v>1</v>
      </c>
      <c r="H39" s="8" t="s">
        <v>61</v>
      </c>
      <c r="I39">
        <v>4000</v>
      </c>
    </row>
    <row r="40" spans="1:9" x14ac:dyDescent="0.25">
      <c r="A40" s="27" t="s">
        <v>117</v>
      </c>
      <c r="B40" s="28">
        <v>2</v>
      </c>
      <c r="C40" s="28"/>
      <c r="D40" s="9">
        <v>90000</v>
      </c>
      <c r="E40" s="29"/>
      <c r="F40" s="29"/>
      <c r="G40" s="7">
        <v>1</v>
      </c>
      <c r="H40" s="8" t="s">
        <v>63</v>
      </c>
      <c r="I40">
        <v>5000</v>
      </c>
    </row>
    <row r="41" spans="1:9" x14ac:dyDescent="0.25">
      <c r="A41" s="26" t="s">
        <v>118</v>
      </c>
      <c r="B41" s="28">
        <v>1</v>
      </c>
      <c r="C41" s="28"/>
      <c r="D41" s="9">
        <v>75000</v>
      </c>
      <c r="E41" s="29"/>
      <c r="F41" s="29"/>
      <c r="G41" s="7"/>
      <c r="H41" s="8"/>
    </row>
    <row r="42" spans="1:9" x14ac:dyDescent="0.25">
      <c r="A42" s="26" t="s">
        <v>120</v>
      </c>
      <c r="B42" s="28">
        <v>1</v>
      </c>
      <c r="C42" s="28">
        <v>22000</v>
      </c>
      <c r="D42" s="9"/>
      <c r="E42" s="29">
        <v>1</v>
      </c>
      <c r="F42" s="29">
        <v>4000</v>
      </c>
      <c r="G42" s="7"/>
      <c r="H42" s="8"/>
    </row>
    <row r="43" spans="1:9" x14ac:dyDescent="0.25">
      <c r="A43" s="26" t="s">
        <v>121</v>
      </c>
      <c r="B43" s="28">
        <v>1</v>
      </c>
      <c r="C43" s="28">
        <v>25500</v>
      </c>
      <c r="D43" s="9"/>
      <c r="E43" s="29">
        <v>1</v>
      </c>
      <c r="F43" s="29">
        <v>4500</v>
      </c>
      <c r="G43" s="7"/>
      <c r="H43" s="8"/>
    </row>
    <row r="44" spans="1:9" x14ac:dyDescent="0.25">
      <c r="A44" s="26" t="s">
        <v>122</v>
      </c>
      <c r="B44" s="28">
        <v>1</v>
      </c>
      <c r="C44" s="28">
        <v>40000</v>
      </c>
      <c r="D44" s="9"/>
      <c r="E44" s="29"/>
      <c r="F44" s="29"/>
      <c r="G44" s="7"/>
      <c r="H44" s="8"/>
    </row>
    <row r="45" spans="1:9" x14ac:dyDescent="0.25">
      <c r="A45" s="26" t="s">
        <v>123</v>
      </c>
      <c r="B45" s="28">
        <v>1</v>
      </c>
      <c r="C45" s="28">
        <v>9000</v>
      </c>
      <c r="D45" s="9"/>
      <c r="E45" s="29">
        <v>1</v>
      </c>
      <c r="F45" s="29">
        <v>4000</v>
      </c>
      <c r="G45" s="7"/>
      <c r="H45" s="8"/>
    </row>
    <row r="46" spans="1:9" x14ac:dyDescent="0.25">
      <c r="A46" s="26" t="s">
        <v>124</v>
      </c>
      <c r="B46" s="28">
        <v>2</v>
      </c>
      <c r="C46" s="28">
        <v>48000</v>
      </c>
      <c r="D46" s="9"/>
      <c r="E46" s="29">
        <v>2</v>
      </c>
      <c r="F46" s="29">
        <v>9000</v>
      </c>
      <c r="G46" s="7"/>
      <c r="H46" s="33"/>
    </row>
    <row r="47" spans="1:9" x14ac:dyDescent="0.25">
      <c r="A47" s="26" t="s">
        <v>245</v>
      </c>
      <c r="B47" s="28">
        <v>2</v>
      </c>
      <c r="C47" s="28">
        <v>38000</v>
      </c>
      <c r="D47" s="9"/>
      <c r="E47" s="29"/>
      <c r="F47" s="29"/>
      <c r="G47" s="7"/>
      <c r="H47" s="8"/>
    </row>
    <row r="48" spans="1:9" x14ac:dyDescent="0.25">
      <c r="A48" s="26" t="s">
        <v>125</v>
      </c>
      <c r="B48" s="28">
        <v>2</v>
      </c>
      <c r="C48" s="28"/>
      <c r="D48" s="9">
        <v>104000</v>
      </c>
      <c r="E48" s="29"/>
      <c r="F48" s="29"/>
      <c r="G48" s="7"/>
      <c r="H48" s="8"/>
    </row>
    <row r="49" spans="1:9" x14ac:dyDescent="0.25">
      <c r="A49" s="26" t="s">
        <v>126</v>
      </c>
      <c r="B49" s="28">
        <v>1</v>
      </c>
      <c r="C49" s="28">
        <v>12500</v>
      </c>
      <c r="D49" s="9"/>
      <c r="E49" s="29">
        <v>1</v>
      </c>
      <c r="F49" s="29">
        <v>4500</v>
      </c>
      <c r="G49" s="7"/>
      <c r="H49" s="8"/>
    </row>
    <row r="50" spans="1:9" x14ac:dyDescent="0.25">
      <c r="A50" s="26" t="s">
        <v>127</v>
      </c>
      <c r="B50" s="28">
        <v>1</v>
      </c>
      <c r="C50" s="28">
        <v>18000</v>
      </c>
      <c r="D50" s="9"/>
      <c r="E50" s="29">
        <v>1</v>
      </c>
      <c r="F50" s="29">
        <v>5000</v>
      </c>
      <c r="G50" s="7"/>
      <c r="H50" s="8"/>
    </row>
    <row r="51" spans="1:9" x14ac:dyDescent="0.25">
      <c r="A51" s="26" t="s">
        <v>128</v>
      </c>
      <c r="B51" s="28">
        <v>1</v>
      </c>
      <c r="C51" s="28">
        <v>14000</v>
      </c>
      <c r="D51" s="9"/>
      <c r="E51" s="29">
        <v>1</v>
      </c>
      <c r="F51" s="29">
        <v>4000</v>
      </c>
      <c r="G51" s="7"/>
      <c r="H51" s="8"/>
    </row>
    <row r="52" spans="1:9" x14ac:dyDescent="0.25">
      <c r="A52" s="26" t="s">
        <v>129</v>
      </c>
      <c r="B52" s="28">
        <v>1</v>
      </c>
      <c r="C52" s="28">
        <v>13000</v>
      </c>
      <c r="D52" s="9"/>
      <c r="E52" s="29">
        <v>1</v>
      </c>
      <c r="F52" s="29">
        <v>4000</v>
      </c>
      <c r="G52" s="7"/>
      <c r="H52" s="8"/>
    </row>
    <row r="53" spans="1:9" x14ac:dyDescent="0.25">
      <c r="A53" s="26"/>
      <c r="B53" s="30">
        <v>1</v>
      </c>
      <c r="C53" s="9"/>
      <c r="D53" s="9"/>
      <c r="E53" s="30"/>
      <c r="F53" s="30"/>
      <c r="G53" s="7"/>
      <c r="H53" s="8"/>
    </row>
    <row r="54" spans="1:9" x14ac:dyDescent="0.25">
      <c r="A54" s="1"/>
      <c r="B54" s="30">
        <v>1</v>
      </c>
      <c r="C54" s="9"/>
      <c r="D54" s="9"/>
      <c r="E54" s="9"/>
      <c r="F54" s="9"/>
      <c r="G54" s="7"/>
      <c r="H54" s="8"/>
    </row>
    <row r="55" spans="1:9" ht="15.75" x14ac:dyDescent="0.25">
      <c r="A55" s="15" t="s">
        <v>26</v>
      </c>
      <c r="B55" s="16">
        <f t="shared" ref="B55:G55" si="1">SUM(B35:B54)</f>
        <v>24</v>
      </c>
      <c r="C55" s="16">
        <f t="shared" si="1"/>
        <v>305500</v>
      </c>
      <c r="D55" s="16">
        <f t="shared" si="1"/>
        <v>287000</v>
      </c>
      <c r="E55" s="16">
        <f t="shared" si="1"/>
        <v>12</v>
      </c>
      <c r="F55" s="16">
        <f t="shared" si="1"/>
        <v>48000</v>
      </c>
      <c r="G55" s="16">
        <f t="shared" si="1"/>
        <v>7</v>
      </c>
      <c r="H55" s="16"/>
    </row>
    <row r="56" spans="1:9" ht="15.75" x14ac:dyDescent="0.25">
      <c r="A56" s="31"/>
      <c r="B56" s="32"/>
      <c r="C56" s="32"/>
      <c r="D56" s="32"/>
      <c r="E56" s="32"/>
      <c r="F56" s="32"/>
      <c r="G56" s="32"/>
      <c r="H56" s="32"/>
    </row>
    <row r="57" spans="1:9" x14ac:dyDescent="0.25">
      <c r="B57" s="10"/>
      <c r="C57" s="10"/>
      <c r="D57" s="10"/>
      <c r="E57" s="10"/>
      <c r="F57" s="10"/>
      <c r="G57" s="14"/>
      <c r="H57" s="3"/>
    </row>
    <row r="58" spans="1:9" x14ac:dyDescent="0.25">
      <c r="A58" s="23">
        <v>305500</v>
      </c>
      <c r="B58" s="22" t="s">
        <v>38</v>
      </c>
      <c r="C58" s="2205" t="s">
        <v>108</v>
      </c>
      <c r="D58" s="2205"/>
      <c r="G58" s="13"/>
      <c r="H58" s="3"/>
    </row>
    <row r="61" spans="1:9" x14ac:dyDescent="0.25">
      <c r="A61" s="2203" t="s">
        <v>131</v>
      </c>
      <c r="B61" s="2204"/>
      <c r="C61" s="2204"/>
      <c r="D61" s="2204"/>
      <c r="E61" s="2204"/>
      <c r="F61" s="2204"/>
      <c r="G61" s="2204"/>
      <c r="H61" s="2204"/>
    </row>
    <row r="62" spans="1:9" x14ac:dyDescent="0.25">
      <c r="A62" s="6" t="s">
        <v>14</v>
      </c>
      <c r="B62" s="6" t="s">
        <v>5</v>
      </c>
      <c r="C62" s="6" t="s">
        <v>10</v>
      </c>
      <c r="D62" s="6" t="s">
        <v>11</v>
      </c>
      <c r="E62" s="6" t="s">
        <v>31</v>
      </c>
      <c r="F62" s="6" t="s">
        <v>27</v>
      </c>
      <c r="G62" s="21" t="s">
        <v>33</v>
      </c>
      <c r="H62" s="6" t="s">
        <v>32</v>
      </c>
    </row>
    <row r="63" spans="1:9" x14ac:dyDescent="0.25">
      <c r="A63" s="26" t="s">
        <v>132</v>
      </c>
      <c r="B63" s="28">
        <v>1</v>
      </c>
      <c r="C63" s="28">
        <v>9000</v>
      </c>
      <c r="D63" s="9"/>
      <c r="E63" s="34">
        <v>1</v>
      </c>
      <c r="F63" s="29">
        <v>4000</v>
      </c>
      <c r="G63" s="43">
        <v>2</v>
      </c>
      <c r="H63" s="44" t="s">
        <v>36</v>
      </c>
      <c r="I63">
        <v>20000</v>
      </c>
    </row>
    <row r="64" spans="1:9" x14ac:dyDescent="0.25">
      <c r="A64" s="26" t="s">
        <v>93</v>
      </c>
      <c r="B64" s="28">
        <v>1</v>
      </c>
      <c r="C64" s="28">
        <v>14000</v>
      </c>
      <c r="D64" s="9"/>
      <c r="E64" s="34">
        <v>1</v>
      </c>
      <c r="F64" s="29">
        <v>4000</v>
      </c>
      <c r="G64" s="43">
        <v>1</v>
      </c>
      <c r="H64" s="44" t="s">
        <v>119</v>
      </c>
      <c r="I64">
        <v>8000</v>
      </c>
    </row>
    <row r="65" spans="1:9" x14ac:dyDescent="0.25">
      <c r="A65" s="26" t="s">
        <v>133</v>
      </c>
      <c r="B65" s="28">
        <v>1</v>
      </c>
      <c r="C65" s="28">
        <v>18000</v>
      </c>
      <c r="D65" s="9"/>
      <c r="E65" s="34"/>
      <c r="F65" s="29"/>
      <c r="G65" s="43">
        <v>5</v>
      </c>
      <c r="H65" s="44" t="s">
        <v>62</v>
      </c>
      <c r="I65">
        <v>4500</v>
      </c>
    </row>
    <row r="66" spans="1:9" x14ac:dyDescent="0.25">
      <c r="A66" s="26" t="s">
        <v>134</v>
      </c>
      <c r="B66" s="28">
        <v>1</v>
      </c>
      <c r="C66" s="28">
        <v>13500</v>
      </c>
      <c r="D66" s="9"/>
      <c r="E66" s="34">
        <v>1</v>
      </c>
      <c r="F66" s="29">
        <v>4500</v>
      </c>
      <c r="G66" s="43">
        <v>1</v>
      </c>
      <c r="H66" s="44" t="s">
        <v>63</v>
      </c>
      <c r="I66">
        <v>5000</v>
      </c>
    </row>
    <row r="67" spans="1:9" x14ac:dyDescent="0.25">
      <c r="A67" s="26" t="s">
        <v>135</v>
      </c>
      <c r="B67" s="28">
        <v>2</v>
      </c>
      <c r="C67" s="28"/>
      <c r="D67" s="9">
        <v>46000</v>
      </c>
      <c r="E67" s="34"/>
      <c r="F67" s="29"/>
      <c r="G67" s="43">
        <v>1</v>
      </c>
      <c r="H67" s="44" t="s">
        <v>61</v>
      </c>
      <c r="I67">
        <v>4000</v>
      </c>
    </row>
    <row r="68" spans="1:9" x14ac:dyDescent="0.25">
      <c r="A68" s="27" t="s">
        <v>136</v>
      </c>
      <c r="B68" s="28">
        <v>1</v>
      </c>
      <c r="C68" s="28">
        <v>12500</v>
      </c>
      <c r="D68" s="9"/>
      <c r="E68" s="34">
        <v>1</v>
      </c>
      <c r="F68" s="29">
        <v>4000</v>
      </c>
      <c r="G68" s="7"/>
      <c r="H68" s="8"/>
    </row>
    <row r="69" spans="1:9" x14ac:dyDescent="0.25">
      <c r="A69" s="26" t="s">
        <v>123</v>
      </c>
      <c r="B69" s="28">
        <v>1</v>
      </c>
      <c r="C69" s="28"/>
      <c r="D69" s="9">
        <v>13000</v>
      </c>
      <c r="E69" s="34"/>
      <c r="F69" s="29"/>
      <c r="G69" s="7"/>
      <c r="H69" s="8"/>
    </row>
    <row r="70" spans="1:9" x14ac:dyDescent="0.25">
      <c r="A70" s="36" t="s">
        <v>137</v>
      </c>
      <c r="B70" s="37">
        <v>1</v>
      </c>
      <c r="C70" s="37">
        <v>13500</v>
      </c>
      <c r="D70" s="38"/>
      <c r="E70" s="39">
        <v>2</v>
      </c>
      <c r="F70" s="40">
        <v>8500</v>
      </c>
      <c r="G70" s="41"/>
      <c r="H70" s="42" t="s">
        <v>147</v>
      </c>
    </row>
    <row r="71" spans="1:9" x14ac:dyDescent="0.25">
      <c r="A71" s="26" t="s">
        <v>138</v>
      </c>
      <c r="B71" s="28">
        <v>1</v>
      </c>
      <c r="C71" s="28"/>
      <c r="D71" s="9">
        <v>17500</v>
      </c>
      <c r="E71" s="34"/>
      <c r="F71" s="29"/>
      <c r="G71" s="7"/>
      <c r="H71" s="8"/>
    </row>
    <row r="72" spans="1:9" x14ac:dyDescent="0.25">
      <c r="A72" s="26" t="s">
        <v>139</v>
      </c>
      <c r="B72" s="28">
        <v>1</v>
      </c>
      <c r="C72" s="28">
        <v>40000</v>
      </c>
      <c r="D72" s="9"/>
      <c r="E72" s="34">
        <v>1</v>
      </c>
      <c r="F72" s="29">
        <v>5000</v>
      </c>
      <c r="G72" s="7"/>
      <c r="H72" s="8"/>
    </row>
    <row r="73" spans="1:9" x14ac:dyDescent="0.25">
      <c r="A73" s="26" t="s">
        <v>140</v>
      </c>
      <c r="B73" s="28">
        <v>2</v>
      </c>
      <c r="C73" s="28"/>
      <c r="D73" s="9">
        <v>86000</v>
      </c>
      <c r="E73" s="34"/>
      <c r="F73" s="29"/>
      <c r="G73" s="7"/>
      <c r="H73" s="8"/>
    </row>
    <row r="74" spans="1:9" x14ac:dyDescent="0.25">
      <c r="A74" s="26" t="s">
        <v>141</v>
      </c>
      <c r="B74" s="28">
        <v>2</v>
      </c>
      <c r="C74" s="28"/>
      <c r="D74" s="9">
        <v>36000</v>
      </c>
      <c r="E74" s="34"/>
      <c r="F74" s="29"/>
      <c r="G74" s="7"/>
      <c r="H74" s="33"/>
    </row>
    <row r="75" spans="1:9" x14ac:dyDescent="0.25">
      <c r="A75" s="26" t="s">
        <v>142</v>
      </c>
      <c r="B75" s="28">
        <v>1</v>
      </c>
      <c r="C75" s="28">
        <v>11000</v>
      </c>
      <c r="D75" s="9"/>
      <c r="E75" s="34">
        <v>1</v>
      </c>
      <c r="F75" s="29">
        <v>4000</v>
      </c>
      <c r="G75" s="7"/>
      <c r="H75" s="8"/>
    </row>
    <row r="76" spans="1:9" x14ac:dyDescent="0.25">
      <c r="A76" s="26" t="s">
        <v>132</v>
      </c>
      <c r="B76" s="28">
        <v>1</v>
      </c>
      <c r="C76" s="28">
        <v>9000</v>
      </c>
      <c r="D76" s="9"/>
      <c r="E76" s="34">
        <v>1</v>
      </c>
      <c r="F76" s="29">
        <v>4000</v>
      </c>
      <c r="G76" s="7"/>
      <c r="H76" s="8"/>
    </row>
    <row r="77" spans="1:9" x14ac:dyDescent="0.25">
      <c r="A77" s="26" t="s">
        <v>82</v>
      </c>
      <c r="B77" s="28">
        <v>1</v>
      </c>
      <c r="C77" s="28">
        <v>11000</v>
      </c>
      <c r="D77" s="9"/>
      <c r="E77" s="34">
        <v>1</v>
      </c>
      <c r="F77" s="29">
        <v>4000</v>
      </c>
      <c r="G77" s="7"/>
      <c r="H77" s="8"/>
    </row>
    <row r="78" spans="1:9" x14ac:dyDescent="0.25">
      <c r="A78" s="26" t="s">
        <v>143</v>
      </c>
      <c r="B78" s="28">
        <v>2</v>
      </c>
      <c r="C78" s="28"/>
      <c r="D78" s="9">
        <v>106000</v>
      </c>
      <c r="E78" s="34">
        <v>2</v>
      </c>
      <c r="F78" s="29">
        <v>24000</v>
      </c>
      <c r="G78" s="7"/>
      <c r="H78" s="8"/>
    </row>
    <row r="79" spans="1:9" x14ac:dyDescent="0.25">
      <c r="A79" s="26" t="s">
        <v>144</v>
      </c>
      <c r="B79" s="28">
        <v>1</v>
      </c>
      <c r="C79" s="28">
        <v>25500</v>
      </c>
      <c r="D79" s="9"/>
      <c r="E79" s="34">
        <v>1</v>
      </c>
      <c r="F79" s="29">
        <v>4500</v>
      </c>
      <c r="G79" s="7"/>
      <c r="H79" s="8"/>
    </row>
    <row r="80" spans="1:9" x14ac:dyDescent="0.25">
      <c r="A80" s="26" t="s">
        <v>144</v>
      </c>
      <c r="B80" s="28">
        <v>1</v>
      </c>
      <c r="C80" s="28">
        <v>25500</v>
      </c>
      <c r="D80" s="9"/>
      <c r="E80" s="34">
        <v>1</v>
      </c>
      <c r="F80" s="29">
        <v>4500</v>
      </c>
      <c r="G80" s="7"/>
      <c r="H80" s="8"/>
      <c r="I80" t="s">
        <v>182</v>
      </c>
    </row>
    <row r="81" spans="1:9" x14ac:dyDescent="0.25">
      <c r="A81" s="36" t="s">
        <v>145</v>
      </c>
      <c r="B81" s="37">
        <v>1</v>
      </c>
      <c r="C81" s="37">
        <v>7500</v>
      </c>
      <c r="D81" s="38"/>
      <c r="E81" s="39">
        <v>2</v>
      </c>
      <c r="F81" s="40">
        <v>5000</v>
      </c>
      <c r="G81" s="41"/>
      <c r="H81" s="42" t="s">
        <v>148</v>
      </c>
    </row>
    <row r="82" spans="1:9" x14ac:dyDescent="0.25">
      <c r="A82" s="26" t="s">
        <v>93</v>
      </c>
      <c r="B82" s="30">
        <v>1</v>
      </c>
      <c r="C82" s="9">
        <v>13500</v>
      </c>
      <c r="D82" s="9"/>
      <c r="E82" s="35">
        <v>1</v>
      </c>
      <c r="F82" s="30">
        <v>4500</v>
      </c>
      <c r="G82" s="7"/>
      <c r="H82" s="8"/>
    </row>
    <row r="83" spans="1:9" x14ac:dyDescent="0.25">
      <c r="A83" s="26" t="s">
        <v>146</v>
      </c>
      <c r="B83" s="30">
        <v>1</v>
      </c>
      <c r="C83" s="9">
        <v>5200</v>
      </c>
      <c r="D83" s="9"/>
      <c r="E83" s="35"/>
      <c r="F83" s="30"/>
      <c r="G83" s="7"/>
      <c r="H83" s="8"/>
    </row>
    <row r="84" spans="1:9" x14ac:dyDescent="0.25">
      <c r="A84" s="1" t="s">
        <v>93</v>
      </c>
      <c r="B84" s="30">
        <v>1</v>
      </c>
      <c r="C84" s="9">
        <v>18000</v>
      </c>
      <c r="D84" s="9"/>
      <c r="E84" s="35"/>
      <c r="F84" s="9"/>
      <c r="G84" s="7"/>
      <c r="H84" s="8"/>
    </row>
    <row r="85" spans="1:9" ht="15.75" x14ac:dyDescent="0.25">
      <c r="A85" s="15" t="s">
        <v>26</v>
      </c>
      <c r="B85" s="16">
        <f t="shared" ref="B85:G85" si="2">SUM(B63:B84)</f>
        <v>26</v>
      </c>
      <c r="C85" s="16">
        <f t="shared" si="2"/>
        <v>246700</v>
      </c>
      <c r="D85" s="16">
        <f t="shared" si="2"/>
        <v>304500</v>
      </c>
      <c r="E85" s="16">
        <f t="shared" si="2"/>
        <v>17</v>
      </c>
      <c r="F85" s="16">
        <f t="shared" si="2"/>
        <v>84500</v>
      </c>
      <c r="G85" s="16">
        <f t="shared" si="2"/>
        <v>10</v>
      </c>
      <c r="H85" s="16"/>
    </row>
    <row r="86" spans="1:9" ht="15.75" x14ac:dyDescent="0.25">
      <c r="A86" s="31"/>
      <c r="B86" s="32"/>
      <c r="C86" s="32"/>
      <c r="D86" s="32"/>
      <c r="E86" s="32"/>
      <c r="F86" s="32"/>
      <c r="G86" s="32"/>
      <c r="H86" s="32"/>
    </row>
    <row r="87" spans="1:9" x14ac:dyDescent="0.25">
      <c r="B87" s="10"/>
      <c r="C87" s="10"/>
      <c r="D87" s="10"/>
      <c r="E87" s="10"/>
      <c r="F87" s="10"/>
      <c r="G87" s="14"/>
      <c r="H87" s="3"/>
    </row>
    <row r="88" spans="1:9" x14ac:dyDescent="0.25">
      <c r="A88" s="23">
        <v>246700</v>
      </c>
      <c r="B88" s="22" t="s">
        <v>38</v>
      </c>
      <c r="C88" s="2205" t="s">
        <v>108</v>
      </c>
      <c r="D88" s="2205"/>
      <c r="G88" s="13"/>
      <c r="H88" s="3"/>
    </row>
    <row r="91" spans="1:9" x14ac:dyDescent="0.25">
      <c r="A91" s="2203" t="s">
        <v>149</v>
      </c>
      <c r="B91" s="2204"/>
      <c r="C91" s="2204"/>
      <c r="D91" s="2204"/>
      <c r="E91" s="2204"/>
      <c r="F91" s="2204"/>
      <c r="G91" s="2204"/>
      <c r="H91" s="2204"/>
    </row>
    <row r="92" spans="1:9" x14ac:dyDescent="0.25">
      <c r="A92" s="6" t="s">
        <v>14</v>
      </c>
      <c r="B92" s="6" t="s">
        <v>5</v>
      </c>
      <c r="C92" s="6" t="s">
        <v>10</v>
      </c>
      <c r="D92" s="6" t="s">
        <v>11</v>
      </c>
      <c r="E92" s="6" t="s">
        <v>31</v>
      </c>
      <c r="F92" s="6" t="s">
        <v>27</v>
      </c>
      <c r="G92" s="21" t="s">
        <v>33</v>
      </c>
      <c r="H92" s="6" t="s">
        <v>32</v>
      </c>
    </row>
    <row r="93" spans="1:9" x14ac:dyDescent="0.25">
      <c r="A93" s="26" t="s">
        <v>132</v>
      </c>
      <c r="B93" s="28">
        <v>1</v>
      </c>
      <c r="C93" s="28">
        <v>9000</v>
      </c>
      <c r="D93" s="9"/>
      <c r="E93" s="34">
        <v>1</v>
      </c>
      <c r="F93" s="29">
        <v>4000</v>
      </c>
      <c r="G93" s="43">
        <v>2</v>
      </c>
      <c r="H93" s="44" t="s">
        <v>36</v>
      </c>
      <c r="I93">
        <v>20000</v>
      </c>
    </row>
    <row r="94" spans="1:9" x14ac:dyDescent="0.25">
      <c r="A94" s="26" t="s">
        <v>143</v>
      </c>
      <c r="B94" s="28">
        <v>4</v>
      </c>
      <c r="C94" s="28"/>
      <c r="D94" s="9">
        <v>260000</v>
      </c>
      <c r="E94" s="34"/>
      <c r="F94" s="29"/>
      <c r="G94" s="43">
        <v>1</v>
      </c>
      <c r="H94" s="44" t="s">
        <v>61</v>
      </c>
      <c r="I94">
        <v>4000</v>
      </c>
    </row>
    <row r="95" spans="1:9" x14ac:dyDescent="0.25">
      <c r="A95" s="26" t="s">
        <v>150</v>
      </c>
      <c r="B95" s="28">
        <v>1</v>
      </c>
      <c r="C95" s="28"/>
      <c r="D95" s="9">
        <v>26000</v>
      </c>
      <c r="E95" s="34"/>
      <c r="F95" s="29"/>
      <c r="G95" s="43"/>
      <c r="H95" s="44"/>
    </row>
    <row r="96" spans="1:9" x14ac:dyDescent="0.25">
      <c r="A96" s="26" t="s">
        <v>143</v>
      </c>
      <c r="B96" s="28">
        <v>2</v>
      </c>
      <c r="C96" s="28">
        <v>130000</v>
      </c>
      <c r="D96" s="9"/>
      <c r="E96" s="34"/>
      <c r="F96" s="29"/>
      <c r="G96" s="43"/>
      <c r="H96" s="44"/>
    </row>
    <row r="97" spans="1:9" x14ac:dyDescent="0.25">
      <c r="A97" s="26" t="s">
        <v>151</v>
      </c>
      <c r="B97" s="28">
        <v>1</v>
      </c>
      <c r="C97" s="28">
        <v>17500</v>
      </c>
      <c r="D97" s="9"/>
      <c r="E97" s="34"/>
      <c r="F97" s="29"/>
      <c r="G97" s="43"/>
      <c r="H97" s="44"/>
    </row>
    <row r="98" spans="1:9" x14ac:dyDescent="0.25">
      <c r="A98" s="27" t="s">
        <v>152</v>
      </c>
      <c r="B98" s="28">
        <v>1</v>
      </c>
      <c r="C98" s="28">
        <v>13500</v>
      </c>
      <c r="D98" s="9"/>
      <c r="E98" s="34">
        <v>1</v>
      </c>
      <c r="F98" s="29">
        <v>4000</v>
      </c>
      <c r="G98" s="7"/>
      <c r="H98" s="8"/>
    </row>
    <row r="99" spans="1:9" x14ac:dyDescent="0.25">
      <c r="A99" s="26" t="s">
        <v>153</v>
      </c>
      <c r="B99" s="28">
        <v>1</v>
      </c>
      <c r="C99" s="28"/>
      <c r="D99" s="9">
        <v>30000</v>
      </c>
      <c r="E99" s="34"/>
      <c r="F99" s="29"/>
      <c r="G99" s="7"/>
      <c r="H99" s="8"/>
    </row>
    <row r="100" spans="1:9" x14ac:dyDescent="0.25">
      <c r="A100" s="26" t="s">
        <v>154</v>
      </c>
      <c r="B100" s="28">
        <v>2</v>
      </c>
      <c r="C100" s="28"/>
      <c r="D100" s="45">
        <v>39200</v>
      </c>
      <c r="E100" s="34"/>
      <c r="F100" s="29"/>
      <c r="G100" s="46"/>
      <c r="H100" s="47"/>
    </row>
    <row r="101" spans="1:9" x14ac:dyDescent="0.25">
      <c r="A101" s="26" t="s">
        <v>155</v>
      </c>
      <c r="B101" s="28">
        <v>2</v>
      </c>
      <c r="C101" s="28">
        <v>94000</v>
      </c>
      <c r="D101" s="9"/>
      <c r="E101" s="34"/>
      <c r="F101" s="29"/>
      <c r="G101" s="7"/>
      <c r="H101" s="8" t="s">
        <v>156</v>
      </c>
    </row>
    <row r="102" spans="1:9" ht="15.75" x14ac:dyDescent="0.25">
      <c r="A102" s="15" t="s">
        <v>26</v>
      </c>
      <c r="B102" s="16">
        <f t="shared" ref="B102:G102" si="3">SUM(B93:B101)</f>
        <v>15</v>
      </c>
      <c r="C102" s="16">
        <f t="shared" si="3"/>
        <v>264000</v>
      </c>
      <c r="D102" s="16">
        <f t="shared" si="3"/>
        <v>355200</v>
      </c>
      <c r="E102" s="16">
        <f t="shared" si="3"/>
        <v>2</v>
      </c>
      <c r="F102" s="16">
        <f t="shared" si="3"/>
        <v>8000</v>
      </c>
      <c r="G102" s="16">
        <f t="shared" si="3"/>
        <v>3</v>
      </c>
      <c r="H102" s="16"/>
    </row>
    <row r="103" spans="1:9" ht="15.75" x14ac:dyDescent="0.25">
      <c r="A103" s="31"/>
      <c r="B103" s="32"/>
      <c r="C103" s="32"/>
      <c r="D103" s="32"/>
      <c r="E103" s="32"/>
      <c r="F103" s="32"/>
      <c r="G103" s="32"/>
      <c r="H103" s="32"/>
    </row>
    <row r="104" spans="1:9" x14ac:dyDescent="0.25">
      <c r="B104" s="10"/>
      <c r="C104" s="10"/>
      <c r="D104" s="10"/>
      <c r="E104" s="10"/>
      <c r="F104" s="10"/>
      <c r="G104" s="14"/>
      <c r="H104" s="3"/>
    </row>
    <row r="105" spans="1:9" x14ac:dyDescent="0.25">
      <c r="A105" s="23">
        <v>264000</v>
      </c>
      <c r="B105" s="22" t="s">
        <v>38</v>
      </c>
      <c r="C105" s="2205" t="s">
        <v>174</v>
      </c>
      <c r="D105" s="2205"/>
      <c r="G105" s="13"/>
      <c r="H105" s="3"/>
    </row>
    <row r="108" spans="1:9" x14ac:dyDescent="0.25">
      <c r="A108" s="2203" t="s">
        <v>157</v>
      </c>
      <c r="B108" s="2204"/>
      <c r="C108" s="2204"/>
      <c r="D108" s="2204"/>
      <c r="E108" s="2204"/>
      <c r="F108" s="2204"/>
      <c r="G108" s="2204"/>
      <c r="H108" s="2204"/>
    </row>
    <row r="109" spans="1:9" x14ac:dyDescent="0.25">
      <c r="A109" s="6" t="s">
        <v>14</v>
      </c>
      <c r="B109" s="6" t="s">
        <v>5</v>
      </c>
      <c r="C109" s="6" t="s">
        <v>10</v>
      </c>
      <c r="D109" s="6" t="s">
        <v>11</v>
      </c>
      <c r="E109" s="6" t="s">
        <v>31</v>
      </c>
      <c r="F109" s="6" t="s">
        <v>27</v>
      </c>
      <c r="G109" s="21" t="s">
        <v>33</v>
      </c>
      <c r="H109" s="6" t="s">
        <v>32</v>
      </c>
    </row>
    <row r="110" spans="1:9" x14ac:dyDescent="0.25">
      <c r="A110" s="26" t="s">
        <v>159</v>
      </c>
      <c r="B110" s="28">
        <v>1</v>
      </c>
      <c r="C110" s="28">
        <v>21500</v>
      </c>
      <c r="D110" s="9"/>
      <c r="E110" s="34">
        <v>1</v>
      </c>
      <c r="F110" s="29">
        <v>4500</v>
      </c>
      <c r="G110" s="43">
        <v>2</v>
      </c>
      <c r="H110" s="44" t="s">
        <v>61</v>
      </c>
      <c r="I110">
        <v>8000</v>
      </c>
    </row>
    <row r="111" spans="1:9" x14ac:dyDescent="0.25">
      <c r="A111" s="26" t="s">
        <v>114</v>
      </c>
      <c r="B111" s="28">
        <v>1</v>
      </c>
      <c r="C111" s="28">
        <v>18000</v>
      </c>
      <c r="D111" s="9"/>
      <c r="E111" s="34"/>
      <c r="F111" s="29"/>
      <c r="G111" s="43">
        <v>2</v>
      </c>
      <c r="H111" s="44" t="s">
        <v>158</v>
      </c>
      <c r="I111">
        <v>9000</v>
      </c>
    </row>
    <row r="112" spans="1:9" x14ac:dyDescent="0.25">
      <c r="A112" s="26" t="s">
        <v>91</v>
      </c>
      <c r="B112" s="28">
        <v>1</v>
      </c>
      <c r="C112" s="28">
        <v>13500</v>
      </c>
      <c r="D112" s="9"/>
      <c r="E112" s="34">
        <v>1</v>
      </c>
      <c r="F112" s="29">
        <v>4500</v>
      </c>
      <c r="G112" s="43"/>
      <c r="H112" s="44"/>
    </row>
    <row r="113" spans="1:8" x14ac:dyDescent="0.25">
      <c r="A113" s="26" t="s">
        <v>102</v>
      </c>
      <c r="B113" s="28">
        <v>1</v>
      </c>
      <c r="C113" s="28">
        <v>18000</v>
      </c>
      <c r="D113" s="9"/>
      <c r="E113" s="34"/>
      <c r="F113" s="29"/>
      <c r="G113" s="43"/>
      <c r="H113" s="44"/>
    </row>
    <row r="114" spans="1:8" x14ac:dyDescent="0.25">
      <c r="A114" s="26" t="s">
        <v>160</v>
      </c>
      <c r="B114" s="28">
        <v>1</v>
      </c>
      <c r="C114" s="28"/>
      <c r="D114" s="9">
        <v>22000</v>
      </c>
      <c r="E114" s="34">
        <v>1</v>
      </c>
      <c r="F114" s="29">
        <v>4000</v>
      </c>
      <c r="G114" s="43"/>
      <c r="H114" s="44"/>
    </row>
    <row r="115" spans="1:8" x14ac:dyDescent="0.25">
      <c r="A115" s="27" t="s">
        <v>161</v>
      </c>
      <c r="B115" s="28">
        <v>1</v>
      </c>
      <c r="C115" s="28"/>
      <c r="D115" s="9">
        <v>22000</v>
      </c>
      <c r="E115" s="34">
        <v>1</v>
      </c>
      <c r="F115" s="29">
        <v>4000</v>
      </c>
      <c r="G115" s="7"/>
      <c r="H115" s="8"/>
    </row>
    <row r="116" spans="1:8" x14ac:dyDescent="0.25">
      <c r="A116" s="26" t="s">
        <v>82</v>
      </c>
      <c r="B116" s="28">
        <v>1</v>
      </c>
      <c r="C116" s="28">
        <v>10500</v>
      </c>
      <c r="D116" s="9"/>
      <c r="E116" s="34">
        <v>1</v>
      </c>
      <c r="F116" s="29">
        <v>4500</v>
      </c>
      <c r="G116" s="7"/>
      <c r="H116" s="8"/>
    </row>
    <row r="117" spans="1:8" x14ac:dyDescent="0.25">
      <c r="A117" s="26" t="s">
        <v>162</v>
      </c>
      <c r="B117" s="28">
        <v>1</v>
      </c>
      <c r="C117" s="28">
        <v>13500</v>
      </c>
      <c r="D117" s="45"/>
      <c r="E117" s="34">
        <v>1</v>
      </c>
      <c r="F117" s="29">
        <v>4500</v>
      </c>
      <c r="G117" s="46"/>
      <c r="H117" s="47"/>
    </row>
    <row r="118" spans="1:8" x14ac:dyDescent="0.25">
      <c r="A118" s="26" t="s">
        <v>163</v>
      </c>
      <c r="B118" s="28">
        <v>1</v>
      </c>
      <c r="C118" s="28">
        <v>18500</v>
      </c>
      <c r="D118" s="9"/>
      <c r="E118" s="34"/>
      <c r="F118" s="29"/>
      <c r="G118" s="7"/>
      <c r="H118" s="8"/>
    </row>
    <row r="119" spans="1:8" x14ac:dyDescent="0.25">
      <c r="A119" s="26" t="s">
        <v>159</v>
      </c>
      <c r="B119" s="28">
        <v>1</v>
      </c>
      <c r="C119" s="28"/>
      <c r="D119" s="9">
        <v>21500</v>
      </c>
      <c r="E119" s="34">
        <v>1</v>
      </c>
      <c r="F119" s="29">
        <v>4500</v>
      </c>
      <c r="G119" s="7"/>
      <c r="H119" s="8"/>
    </row>
    <row r="120" spans="1:8" x14ac:dyDescent="0.25">
      <c r="A120" s="26" t="s">
        <v>164</v>
      </c>
      <c r="B120" s="28">
        <v>1</v>
      </c>
      <c r="C120" s="28"/>
      <c r="D120" s="9">
        <v>20000</v>
      </c>
      <c r="E120" s="34">
        <v>1</v>
      </c>
      <c r="F120" s="29">
        <v>5000</v>
      </c>
      <c r="G120" s="7"/>
      <c r="H120" s="8"/>
    </row>
    <row r="121" spans="1:8" x14ac:dyDescent="0.25">
      <c r="A121" s="26" t="s">
        <v>165</v>
      </c>
      <c r="B121" s="28">
        <v>1</v>
      </c>
      <c r="C121" s="28"/>
      <c r="D121" s="9">
        <v>40000</v>
      </c>
      <c r="E121" s="34">
        <v>1</v>
      </c>
      <c r="F121" s="29">
        <v>5000</v>
      </c>
      <c r="G121" s="7"/>
      <c r="H121" s="33"/>
    </row>
    <row r="122" spans="1:8" x14ac:dyDescent="0.25">
      <c r="A122" s="26" t="s">
        <v>166</v>
      </c>
      <c r="B122" s="28">
        <v>1</v>
      </c>
      <c r="C122" s="28">
        <v>22000</v>
      </c>
      <c r="D122" s="9"/>
      <c r="E122" s="34">
        <v>1</v>
      </c>
      <c r="F122" s="29">
        <v>4000</v>
      </c>
      <c r="G122" s="7"/>
      <c r="H122" s="8"/>
    </row>
    <row r="123" spans="1:8" x14ac:dyDescent="0.25">
      <c r="A123" s="26" t="s">
        <v>167</v>
      </c>
      <c r="B123" s="28">
        <v>1</v>
      </c>
      <c r="C123" s="28">
        <v>13500</v>
      </c>
      <c r="D123" s="9"/>
      <c r="E123" s="34">
        <v>1</v>
      </c>
      <c r="F123" s="29">
        <v>4500</v>
      </c>
      <c r="G123" s="7"/>
      <c r="H123" s="8"/>
    </row>
    <row r="124" spans="1:8" x14ac:dyDescent="0.25">
      <c r="A124" s="26" t="s">
        <v>168</v>
      </c>
      <c r="B124" s="28">
        <v>1</v>
      </c>
      <c r="C124" s="28">
        <v>14500</v>
      </c>
      <c r="D124" s="9"/>
      <c r="E124" s="34">
        <v>1</v>
      </c>
      <c r="F124" s="29">
        <v>4500</v>
      </c>
      <c r="G124" s="7"/>
      <c r="H124" s="8"/>
    </row>
    <row r="125" spans="1:8" ht="15.75" x14ac:dyDescent="0.25">
      <c r="A125" s="15" t="s">
        <v>26</v>
      </c>
      <c r="B125" s="16">
        <f t="shared" ref="B125:G125" si="4">SUM(B110:B124)</f>
        <v>15</v>
      </c>
      <c r="C125" s="16">
        <f t="shared" si="4"/>
        <v>163500</v>
      </c>
      <c r="D125" s="16">
        <f t="shared" si="4"/>
        <v>125500</v>
      </c>
      <c r="E125" s="16">
        <f t="shared" si="4"/>
        <v>12</v>
      </c>
      <c r="F125" s="16">
        <f t="shared" si="4"/>
        <v>53500</v>
      </c>
      <c r="G125" s="16">
        <f t="shared" si="4"/>
        <v>4</v>
      </c>
      <c r="H125" s="16"/>
    </row>
    <row r="126" spans="1:8" ht="15.75" x14ac:dyDescent="0.25">
      <c r="A126" s="31"/>
      <c r="B126" s="32"/>
      <c r="C126" s="32"/>
      <c r="D126" s="32"/>
      <c r="E126" s="32"/>
      <c r="F126" s="32"/>
      <c r="G126" s="32"/>
      <c r="H126" s="32"/>
    </row>
    <row r="127" spans="1:8" x14ac:dyDescent="0.25">
      <c r="B127" s="10"/>
      <c r="C127" s="10"/>
      <c r="D127" s="10"/>
      <c r="E127" s="10"/>
      <c r="F127" s="10"/>
      <c r="G127" s="14"/>
      <c r="H127" s="3"/>
    </row>
    <row r="128" spans="1:8" x14ac:dyDescent="0.25">
      <c r="A128" s="23">
        <v>163500</v>
      </c>
      <c r="B128" s="22" t="s">
        <v>38</v>
      </c>
      <c r="C128" s="2205" t="s">
        <v>174</v>
      </c>
      <c r="D128" s="2205"/>
      <c r="G128" s="13"/>
      <c r="H128" s="3"/>
    </row>
    <row r="131" spans="1:9" x14ac:dyDescent="0.25">
      <c r="A131" s="2203" t="s">
        <v>169</v>
      </c>
      <c r="B131" s="2204"/>
      <c r="C131" s="2204"/>
      <c r="D131" s="2204"/>
      <c r="E131" s="2204"/>
      <c r="F131" s="2204"/>
      <c r="G131" s="2204"/>
      <c r="H131" s="2204"/>
    </row>
    <row r="132" spans="1:9" x14ac:dyDescent="0.25">
      <c r="A132" s="6" t="s">
        <v>14</v>
      </c>
      <c r="B132" s="6" t="s">
        <v>5</v>
      </c>
      <c r="C132" s="6" t="s">
        <v>10</v>
      </c>
      <c r="D132" s="6" t="s">
        <v>11</v>
      </c>
      <c r="E132" s="6" t="s">
        <v>31</v>
      </c>
      <c r="F132" s="6" t="s">
        <v>27</v>
      </c>
      <c r="G132" s="21" t="s">
        <v>33</v>
      </c>
      <c r="H132" s="6" t="s">
        <v>32</v>
      </c>
    </row>
    <row r="133" spans="1:9" x14ac:dyDescent="0.25">
      <c r="A133" s="26" t="s">
        <v>162</v>
      </c>
      <c r="B133" s="28">
        <v>1</v>
      </c>
      <c r="C133" s="28">
        <v>13500</v>
      </c>
      <c r="D133" s="45"/>
      <c r="E133" s="34">
        <v>1</v>
      </c>
      <c r="F133" s="29">
        <v>4500</v>
      </c>
      <c r="G133" s="43">
        <v>1</v>
      </c>
      <c r="H133" s="44" t="s">
        <v>61</v>
      </c>
      <c r="I133">
        <v>4000</v>
      </c>
    </row>
    <row r="134" spans="1:9" x14ac:dyDescent="0.25">
      <c r="A134" s="26" t="s">
        <v>136</v>
      </c>
      <c r="B134" s="28">
        <v>1</v>
      </c>
      <c r="C134" s="28"/>
      <c r="D134" s="9">
        <v>16500</v>
      </c>
      <c r="E134" s="34"/>
      <c r="F134" s="29"/>
      <c r="G134" s="43"/>
      <c r="H134" s="44"/>
    </row>
    <row r="135" spans="1:9" x14ac:dyDescent="0.25">
      <c r="A135" s="26" t="s">
        <v>170</v>
      </c>
      <c r="B135" s="28">
        <v>1</v>
      </c>
      <c r="C135" s="28">
        <v>18000</v>
      </c>
      <c r="D135" s="9"/>
      <c r="E135" s="34">
        <v>1</v>
      </c>
      <c r="F135" s="29">
        <v>5000</v>
      </c>
      <c r="G135" s="43"/>
      <c r="H135" s="44"/>
    </row>
    <row r="136" spans="1:9" x14ac:dyDescent="0.25">
      <c r="A136" s="26" t="s">
        <v>171</v>
      </c>
      <c r="B136" s="28">
        <v>1</v>
      </c>
      <c r="C136" s="28">
        <v>10000</v>
      </c>
      <c r="D136" s="9"/>
      <c r="E136" s="34">
        <v>1</v>
      </c>
      <c r="F136" s="29">
        <v>4000</v>
      </c>
      <c r="G136" s="43"/>
      <c r="H136" s="44"/>
    </row>
    <row r="137" spans="1:9" x14ac:dyDescent="0.25">
      <c r="A137" s="26" t="s">
        <v>172</v>
      </c>
      <c r="B137" s="28">
        <v>1</v>
      </c>
      <c r="C137" s="28">
        <v>40000</v>
      </c>
      <c r="D137" s="9"/>
      <c r="E137" s="34"/>
      <c r="F137" s="29"/>
      <c r="G137" s="43"/>
      <c r="H137" s="44"/>
    </row>
    <row r="138" spans="1:9" x14ac:dyDescent="0.25">
      <c r="A138" s="26" t="s">
        <v>173</v>
      </c>
      <c r="B138" s="28">
        <v>1</v>
      </c>
      <c r="C138" s="28">
        <v>35000</v>
      </c>
      <c r="D138" s="9"/>
      <c r="E138" s="34">
        <v>1</v>
      </c>
      <c r="F138" s="29">
        <v>5000</v>
      </c>
      <c r="G138" s="7"/>
      <c r="H138" s="8"/>
    </row>
    <row r="139" spans="1:9" ht="15.75" x14ac:dyDescent="0.25">
      <c r="A139" s="15" t="s">
        <v>26</v>
      </c>
      <c r="B139" s="16">
        <f t="shared" ref="B139:G139" si="5">SUM(B133:B138)</f>
        <v>6</v>
      </c>
      <c r="C139" s="16">
        <f t="shared" si="5"/>
        <v>116500</v>
      </c>
      <c r="D139" s="16">
        <f t="shared" si="5"/>
        <v>16500</v>
      </c>
      <c r="E139" s="16">
        <f t="shared" si="5"/>
        <v>4</v>
      </c>
      <c r="F139" s="16">
        <f t="shared" si="5"/>
        <v>18500</v>
      </c>
      <c r="G139" s="16">
        <f t="shared" si="5"/>
        <v>1</v>
      </c>
      <c r="H139" s="16"/>
    </row>
    <row r="140" spans="1:9" ht="15.75" x14ac:dyDescent="0.25">
      <c r="A140" s="31"/>
      <c r="B140" s="32"/>
      <c r="C140" s="32"/>
      <c r="D140" s="32"/>
      <c r="E140" s="32"/>
      <c r="F140" s="32"/>
      <c r="G140" s="32"/>
      <c r="H140" s="32"/>
    </row>
    <row r="141" spans="1:9" x14ac:dyDescent="0.25">
      <c r="B141" s="10"/>
      <c r="C141" s="10"/>
      <c r="D141" s="10"/>
      <c r="E141" s="10"/>
      <c r="F141" s="10"/>
      <c r="G141" s="14"/>
      <c r="H141" s="3"/>
    </row>
    <row r="142" spans="1:9" x14ac:dyDescent="0.25">
      <c r="A142" s="23">
        <v>116500</v>
      </c>
      <c r="B142" s="22" t="s">
        <v>38</v>
      </c>
      <c r="C142" s="2205" t="s">
        <v>174</v>
      </c>
      <c r="D142" s="2205"/>
      <c r="G142" s="13"/>
      <c r="H142" s="3"/>
    </row>
    <row r="145" spans="1:9" x14ac:dyDescent="0.25">
      <c r="A145" s="2203" t="s">
        <v>175</v>
      </c>
      <c r="B145" s="2204"/>
      <c r="C145" s="2204"/>
      <c r="D145" s="2204"/>
      <c r="E145" s="2204"/>
      <c r="F145" s="2204"/>
      <c r="G145" s="2204"/>
      <c r="H145" s="2204"/>
    </row>
    <row r="146" spans="1:9" x14ac:dyDescent="0.25">
      <c r="A146" s="6" t="s">
        <v>14</v>
      </c>
      <c r="B146" s="6" t="s">
        <v>5</v>
      </c>
      <c r="C146" s="6" t="s">
        <v>10</v>
      </c>
      <c r="D146" s="6" t="s">
        <v>11</v>
      </c>
      <c r="E146" s="6" t="s">
        <v>31</v>
      </c>
      <c r="F146" s="6" t="s">
        <v>27</v>
      </c>
      <c r="G146" s="21" t="s">
        <v>33</v>
      </c>
      <c r="H146" s="6" t="s">
        <v>32</v>
      </c>
    </row>
    <row r="147" spans="1:9" x14ac:dyDescent="0.25">
      <c r="A147" s="26" t="s">
        <v>176</v>
      </c>
      <c r="B147" s="28">
        <v>2</v>
      </c>
      <c r="C147" s="28">
        <v>90000</v>
      </c>
      <c r="D147" s="9"/>
      <c r="E147" s="29"/>
      <c r="F147" s="29"/>
      <c r="G147" s="43">
        <v>1</v>
      </c>
      <c r="H147" s="44">
        <v>4500</v>
      </c>
      <c r="I147">
        <v>8500</v>
      </c>
    </row>
    <row r="148" spans="1:9" x14ac:dyDescent="0.25">
      <c r="A148" s="26" t="s">
        <v>177</v>
      </c>
      <c r="B148" s="28">
        <v>1</v>
      </c>
      <c r="C148" s="28"/>
      <c r="D148" s="9">
        <v>17500</v>
      </c>
      <c r="E148" s="29">
        <v>1</v>
      </c>
      <c r="F148" s="29">
        <v>4500</v>
      </c>
      <c r="G148" s="43">
        <v>1</v>
      </c>
      <c r="H148" s="44">
        <v>4000</v>
      </c>
    </row>
    <row r="149" spans="1:9" x14ac:dyDescent="0.25">
      <c r="A149" s="26" t="s">
        <v>101</v>
      </c>
      <c r="B149" s="28">
        <v>1</v>
      </c>
      <c r="C149" s="28">
        <v>12500</v>
      </c>
      <c r="D149" s="9"/>
      <c r="E149" s="29">
        <v>1</v>
      </c>
      <c r="F149" s="29">
        <v>4000</v>
      </c>
      <c r="G149" s="7"/>
      <c r="H149" s="8"/>
    </row>
    <row r="150" spans="1:9" x14ac:dyDescent="0.25">
      <c r="A150" s="26" t="s">
        <v>151</v>
      </c>
      <c r="B150" s="28">
        <v>1</v>
      </c>
      <c r="C150" s="28">
        <v>13500</v>
      </c>
      <c r="D150" s="9"/>
      <c r="E150" s="29">
        <v>1</v>
      </c>
      <c r="F150" s="29">
        <v>4000</v>
      </c>
      <c r="G150" s="7"/>
      <c r="H150" s="8"/>
    </row>
    <row r="151" spans="1:9" x14ac:dyDescent="0.25">
      <c r="A151" s="26" t="s">
        <v>101</v>
      </c>
      <c r="B151" s="28">
        <v>1</v>
      </c>
      <c r="C151" s="28">
        <v>12500</v>
      </c>
      <c r="D151" s="9"/>
      <c r="E151" s="29">
        <v>1</v>
      </c>
      <c r="F151" s="29">
        <v>4000</v>
      </c>
      <c r="G151" s="7"/>
      <c r="H151" s="8"/>
    </row>
    <row r="152" spans="1:9" x14ac:dyDescent="0.25">
      <c r="A152" s="26" t="s">
        <v>101</v>
      </c>
      <c r="B152" s="28">
        <v>1</v>
      </c>
      <c r="C152" s="28">
        <v>12500</v>
      </c>
      <c r="D152" s="9"/>
      <c r="E152" s="29">
        <v>1</v>
      </c>
      <c r="F152" s="29">
        <v>4000</v>
      </c>
      <c r="G152" s="7"/>
      <c r="H152" s="8"/>
    </row>
    <row r="153" spans="1:9" x14ac:dyDescent="0.25">
      <c r="A153" s="26" t="s">
        <v>159</v>
      </c>
      <c r="B153" s="28">
        <v>1</v>
      </c>
      <c r="C153" s="28">
        <v>26000</v>
      </c>
      <c r="D153" s="9"/>
      <c r="E153" s="29"/>
      <c r="F153" s="29"/>
      <c r="G153" s="7"/>
      <c r="H153" s="8"/>
    </row>
    <row r="154" spans="1:9" x14ac:dyDescent="0.25">
      <c r="A154" s="26" t="s">
        <v>178</v>
      </c>
      <c r="B154" s="28">
        <v>1</v>
      </c>
      <c r="C154" s="28">
        <v>9000</v>
      </c>
      <c r="D154" s="9"/>
      <c r="E154" s="29">
        <v>1</v>
      </c>
      <c r="F154" s="29">
        <v>4000</v>
      </c>
      <c r="G154" s="7"/>
      <c r="H154" s="8"/>
    </row>
    <row r="155" spans="1:9" x14ac:dyDescent="0.25">
      <c r="A155" s="26" t="s">
        <v>179</v>
      </c>
      <c r="B155" s="28">
        <v>1</v>
      </c>
      <c r="C155" s="28">
        <v>25000</v>
      </c>
      <c r="D155" s="9"/>
      <c r="E155" s="29"/>
      <c r="F155" s="29"/>
      <c r="G155" s="7"/>
      <c r="H155" s="8"/>
    </row>
    <row r="156" spans="1:9" x14ac:dyDescent="0.25">
      <c r="A156" s="26" t="s">
        <v>180</v>
      </c>
      <c r="B156" s="28">
        <v>1</v>
      </c>
      <c r="C156" s="28">
        <v>16500</v>
      </c>
      <c r="D156" s="9"/>
      <c r="E156" s="29">
        <v>1</v>
      </c>
      <c r="F156" s="29">
        <v>4500</v>
      </c>
      <c r="G156" s="7"/>
      <c r="H156" s="8"/>
    </row>
    <row r="157" spans="1:9" x14ac:dyDescent="0.25">
      <c r="A157" s="26" t="s">
        <v>181</v>
      </c>
      <c r="B157" s="28">
        <v>2</v>
      </c>
      <c r="C157" s="28">
        <v>26000</v>
      </c>
      <c r="D157" s="9"/>
      <c r="E157" s="29">
        <v>2</v>
      </c>
      <c r="F157" s="29">
        <v>10000</v>
      </c>
      <c r="G157" s="7"/>
      <c r="H157" s="8"/>
    </row>
    <row r="158" spans="1:9" x14ac:dyDescent="0.25">
      <c r="A158" s="26" t="s">
        <v>142</v>
      </c>
      <c r="B158" s="28">
        <v>1</v>
      </c>
      <c r="C158" s="28">
        <v>10500</v>
      </c>
      <c r="D158" s="9"/>
      <c r="E158" s="29">
        <v>1</v>
      </c>
      <c r="F158" s="29">
        <v>4000</v>
      </c>
      <c r="G158" s="7"/>
      <c r="H158" s="33"/>
    </row>
    <row r="159" spans="1:9" x14ac:dyDescent="0.25">
      <c r="A159" s="26" t="s">
        <v>478</v>
      </c>
      <c r="B159" s="28">
        <v>1</v>
      </c>
      <c r="C159" s="28">
        <v>6500</v>
      </c>
      <c r="D159" s="9"/>
      <c r="E159" s="29"/>
      <c r="F159" s="29"/>
      <c r="G159" s="7"/>
      <c r="H159" s="8"/>
    </row>
    <row r="160" spans="1:9" x14ac:dyDescent="0.25">
      <c r="A160" s="26" t="s">
        <v>479</v>
      </c>
      <c r="B160" s="28">
        <v>1</v>
      </c>
      <c r="C160" s="28">
        <v>40000</v>
      </c>
      <c r="D160" s="9"/>
      <c r="E160" s="29"/>
      <c r="F160" s="29"/>
      <c r="G160" s="7"/>
      <c r="H160" s="8"/>
    </row>
    <row r="161" spans="1:8" x14ac:dyDescent="0.25">
      <c r="A161" s="26" t="s">
        <v>93</v>
      </c>
      <c r="B161" s="28">
        <v>1</v>
      </c>
      <c r="C161" s="28">
        <v>13500</v>
      </c>
      <c r="D161" s="9"/>
      <c r="E161" s="29">
        <v>1</v>
      </c>
      <c r="F161" s="29">
        <v>4500</v>
      </c>
      <c r="G161" s="7"/>
      <c r="H161" s="8"/>
    </row>
    <row r="162" spans="1:8" x14ac:dyDescent="0.25">
      <c r="A162" s="26" t="s">
        <v>480</v>
      </c>
      <c r="B162" s="28">
        <v>1</v>
      </c>
      <c r="C162" s="28">
        <v>22000</v>
      </c>
      <c r="D162" s="9"/>
      <c r="E162" s="29">
        <v>1</v>
      </c>
      <c r="F162" s="29">
        <v>4000</v>
      </c>
      <c r="G162" s="7"/>
      <c r="H162" s="8"/>
    </row>
    <row r="163" spans="1:8" x14ac:dyDescent="0.25">
      <c r="A163" s="26" t="s">
        <v>178</v>
      </c>
      <c r="B163" s="28">
        <v>1</v>
      </c>
      <c r="C163" s="28">
        <v>9000</v>
      </c>
      <c r="D163" s="9"/>
      <c r="E163" s="29">
        <v>1</v>
      </c>
      <c r="F163" s="29">
        <v>4000</v>
      </c>
      <c r="G163" s="7"/>
      <c r="H163" s="8"/>
    </row>
    <row r="164" spans="1:8" x14ac:dyDescent="0.25">
      <c r="A164" s="26" t="s">
        <v>93</v>
      </c>
      <c r="B164" s="28">
        <v>1</v>
      </c>
      <c r="C164" s="28">
        <v>14000</v>
      </c>
      <c r="D164" s="9"/>
      <c r="E164" s="29">
        <v>1</v>
      </c>
      <c r="F164" s="29">
        <v>4000</v>
      </c>
      <c r="G164" s="7"/>
      <c r="H164" s="8"/>
    </row>
    <row r="165" spans="1:8" x14ac:dyDescent="0.25">
      <c r="A165" s="26" t="s">
        <v>481</v>
      </c>
      <c r="B165" s="28">
        <v>1</v>
      </c>
      <c r="C165" s="28">
        <v>18000</v>
      </c>
      <c r="D165" s="9"/>
      <c r="E165" s="29">
        <v>1</v>
      </c>
      <c r="F165" s="29">
        <v>5000</v>
      </c>
      <c r="G165" s="7"/>
      <c r="H165" s="8"/>
    </row>
    <row r="166" spans="1:8" x14ac:dyDescent="0.25">
      <c r="A166" s="26" t="s">
        <v>181</v>
      </c>
      <c r="B166" s="28">
        <v>1</v>
      </c>
      <c r="C166" s="28">
        <v>13500</v>
      </c>
      <c r="D166" s="9"/>
      <c r="E166" s="29">
        <v>1</v>
      </c>
      <c r="F166" s="29">
        <v>4500</v>
      </c>
      <c r="G166" s="7"/>
      <c r="H166" s="8"/>
    </row>
    <row r="167" spans="1:8" x14ac:dyDescent="0.25">
      <c r="A167" s="26" t="s">
        <v>114</v>
      </c>
      <c r="B167" s="28">
        <v>1</v>
      </c>
      <c r="C167" s="28">
        <v>14000</v>
      </c>
      <c r="D167" s="9"/>
      <c r="E167" s="29">
        <v>1</v>
      </c>
      <c r="F167" s="29">
        <v>4000</v>
      </c>
      <c r="G167" s="7"/>
      <c r="H167" s="8"/>
    </row>
    <row r="168" spans="1:8" x14ac:dyDescent="0.25">
      <c r="A168" s="26" t="s">
        <v>122</v>
      </c>
      <c r="B168" s="28">
        <v>1</v>
      </c>
      <c r="C168" s="28">
        <v>40000</v>
      </c>
      <c r="D168" s="9"/>
      <c r="E168" s="29"/>
      <c r="F168" s="29"/>
      <c r="G168" s="7"/>
      <c r="H168" s="8"/>
    </row>
    <row r="169" spans="1:8" x14ac:dyDescent="0.25">
      <c r="A169" s="50" t="s">
        <v>482</v>
      </c>
      <c r="B169" s="28">
        <v>1</v>
      </c>
      <c r="C169" s="28"/>
      <c r="D169" s="9"/>
      <c r="E169" s="29"/>
      <c r="F169" s="29"/>
      <c r="G169" s="7"/>
      <c r="H169" s="8"/>
    </row>
    <row r="170" spans="1:8" x14ac:dyDescent="0.25">
      <c r="A170" s="26" t="s">
        <v>483</v>
      </c>
      <c r="B170" s="28">
        <v>1</v>
      </c>
      <c r="C170" s="28">
        <v>24000</v>
      </c>
      <c r="D170" s="9"/>
      <c r="E170" s="29">
        <v>1</v>
      </c>
      <c r="F170" s="29">
        <v>4500</v>
      </c>
      <c r="G170" s="7"/>
      <c r="H170" s="8"/>
    </row>
    <row r="171" spans="1:8" x14ac:dyDescent="0.25">
      <c r="A171" s="36" t="s">
        <v>454</v>
      </c>
      <c r="B171" s="37">
        <v>1</v>
      </c>
      <c r="C171" s="37">
        <v>13500</v>
      </c>
      <c r="D171" s="38"/>
      <c r="E171" s="40">
        <v>2</v>
      </c>
      <c r="F171" s="40">
        <v>9500</v>
      </c>
      <c r="G171" s="41"/>
      <c r="H171" s="42" t="s">
        <v>484</v>
      </c>
    </row>
    <row r="172" spans="1:8" x14ac:dyDescent="0.25">
      <c r="A172" s="26" t="s">
        <v>485</v>
      </c>
      <c r="B172" s="28">
        <v>1</v>
      </c>
      <c r="C172" s="28">
        <v>13500</v>
      </c>
      <c r="D172" s="45"/>
      <c r="E172" s="29">
        <v>1</v>
      </c>
      <c r="F172" s="29">
        <v>4500</v>
      </c>
      <c r="G172" s="46"/>
      <c r="H172" s="47"/>
    </row>
    <row r="173" spans="1:8" x14ac:dyDescent="0.25">
      <c r="A173" s="26" t="s">
        <v>224</v>
      </c>
      <c r="B173" s="28">
        <v>1</v>
      </c>
      <c r="C173" s="28">
        <v>13000</v>
      </c>
      <c r="D173" s="45"/>
      <c r="E173" s="29"/>
      <c r="F173" s="29"/>
      <c r="G173" s="46"/>
      <c r="H173" s="47"/>
    </row>
    <row r="174" spans="1:8" x14ac:dyDescent="0.25">
      <c r="A174" s="36" t="s">
        <v>93</v>
      </c>
      <c r="B174" s="37">
        <v>1</v>
      </c>
      <c r="C174" s="37"/>
      <c r="D174" s="38"/>
      <c r="E174" s="40">
        <v>3</v>
      </c>
      <c r="F174" s="40">
        <v>13000</v>
      </c>
      <c r="G174" s="41"/>
      <c r="H174" s="42" t="s">
        <v>486</v>
      </c>
    </row>
    <row r="175" spans="1:8" x14ac:dyDescent="0.25">
      <c r="A175" s="26" t="s">
        <v>122</v>
      </c>
      <c r="B175" s="28">
        <v>1</v>
      </c>
      <c r="C175" s="28"/>
      <c r="D175" s="9">
        <v>36040</v>
      </c>
      <c r="E175" s="29">
        <v>1</v>
      </c>
      <c r="F175" s="29">
        <v>4500</v>
      </c>
      <c r="G175" s="7"/>
      <c r="H175" s="8" t="s">
        <v>487</v>
      </c>
    </row>
    <row r="176" spans="1:8" x14ac:dyDescent="0.25">
      <c r="A176" s="26" t="s">
        <v>488</v>
      </c>
      <c r="B176" s="28">
        <v>1</v>
      </c>
      <c r="C176" s="28">
        <v>13000</v>
      </c>
      <c r="D176" s="9"/>
      <c r="E176" s="29">
        <v>1</v>
      </c>
      <c r="F176" s="29">
        <v>2000</v>
      </c>
      <c r="G176" s="7"/>
      <c r="H176" s="8"/>
    </row>
    <row r="177" spans="1:8" x14ac:dyDescent="0.25">
      <c r="A177" s="26" t="s">
        <v>388</v>
      </c>
      <c r="B177" s="28">
        <v>1</v>
      </c>
      <c r="C177" s="28"/>
      <c r="D177" s="9">
        <v>26000</v>
      </c>
      <c r="E177" s="29"/>
      <c r="F177" s="29"/>
      <c r="G177" s="7"/>
      <c r="H177" s="8"/>
    </row>
    <row r="178" spans="1:8" x14ac:dyDescent="0.25">
      <c r="A178" s="26" t="s">
        <v>93</v>
      </c>
      <c r="B178" s="28">
        <v>1</v>
      </c>
      <c r="C178" s="28">
        <v>13500</v>
      </c>
      <c r="D178" s="9"/>
      <c r="E178" s="29">
        <v>1</v>
      </c>
      <c r="F178" s="29">
        <v>4500</v>
      </c>
      <c r="G178" s="7"/>
      <c r="H178" s="8"/>
    </row>
    <row r="179" spans="1:8" x14ac:dyDescent="0.25">
      <c r="A179" s="26" t="s">
        <v>489</v>
      </c>
      <c r="B179" s="28">
        <v>2</v>
      </c>
      <c r="C179" s="28">
        <v>94000</v>
      </c>
      <c r="D179" s="9"/>
      <c r="E179" s="29"/>
      <c r="F179" s="29"/>
      <c r="G179" s="7"/>
      <c r="H179" s="8"/>
    </row>
    <row r="180" spans="1:8" x14ac:dyDescent="0.25">
      <c r="A180" s="26" t="s">
        <v>490</v>
      </c>
      <c r="B180" s="28">
        <v>2</v>
      </c>
      <c r="C180" s="28">
        <v>66000</v>
      </c>
      <c r="D180" s="9"/>
      <c r="E180" s="29"/>
      <c r="F180" s="29"/>
      <c r="G180" s="7"/>
      <c r="H180" s="8"/>
    </row>
    <row r="181" spans="1:8" x14ac:dyDescent="0.25">
      <c r="A181" s="26" t="s">
        <v>491</v>
      </c>
      <c r="B181" s="28">
        <v>2</v>
      </c>
      <c r="C181" s="28">
        <v>110000</v>
      </c>
      <c r="D181" s="9"/>
      <c r="E181" s="29"/>
      <c r="F181" s="29"/>
      <c r="G181" s="7"/>
      <c r="H181" s="8"/>
    </row>
    <row r="182" spans="1:8" x14ac:dyDescent="0.25">
      <c r="A182" s="26" t="s">
        <v>129</v>
      </c>
      <c r="B182" s="28">
        <v>1</v>
      </c>
      <c r="C182" s="28">
        <v>13000</v>
      </c>
      <c r="D182" s="9"/>
      <c r="E182" s="29">
        <v>1</v>
      </c>
      <c r="F182" s="29">
        <v>4000</v>
      </c>
      <c r="G182" s="7"/>
      <c r="H182" s="8"/>
    </row>
    <row r="183" spans="1:8" x14ac:dyDescent="0.25">
      <c r="A183" s="26" t="s">
        <v>492</v>
      </c>
      <c r="B183" s="28">
        <v>1</v>
      </c>
      <c r="C183" s="28">
        <v>18000</v>
      </c>
      <c r="D183" s="9"/>
      <c r="E183" s="29">
        <v>1</v>
      </c>
      <c r="F183" s="29">
        <v>5000</v>
      </c>
      <c r="G183" s="7"/>
      <c r="H183" s="8"/>
    </row>
    <row r="184" spans="1:8" x14ac:dyDescent="0.25">
      <c r="A184" s="26" t="s">
        <v>392</v>
      </c>
      <c r="B184" s="28">
        <v>6</v>
      </c>
      <c r="C184" s="28"/>
      <c r="D184" s="9">
        <v>270000</v>
      </c>
      <c r="E184" s="29"/>
      <c r="F184" s="29"/>
      <c r="G184" s="7"/>
      <c r="H184" s="8"/>
    </row>
    <row r="185" spans="1:8" x14ac:dyDescent="0.25">
      <c r="A185" s="26" t="s">
        <v>141</v>
      </c>
      <c r="B185" s="28">
        <v>12</v>
      </c>
      <c r="C185" s="28"/>
      <c r="D185" s="9">
        <v>240000</v>
      </c>
      <c r="E185" s="29"/>
      <c r="F185" s="29"/>
      <c r="G185" s="7"/>
      <c r="H185" s="8"/>
    </row>
    <row r="186" spans="1:8" x14ac:dyDescent="0.25">
      <c r="A186" s="1"/>
      <c r="B186" s="28"/>
      <c r="C186" s="9"/>
      <c r="D186" s="9"/>
      <c r="E186" s="9"/>
      <c r="F186" s="9"/>
      <c r="G186" s="7"/>
      <c r="H186" s="8"/>
    </row>
    <row r="187" spans="1:8" ht="15.75" x14ac:dyDescent="0.25">
      <c r="A187" s="15" t="s">
        <v>26</v>
      </c>
      <c r="B187" s="16">
        <f t="shared" ref="B187:G187" si="6">SUM(B147:B186)</f>
        <v>60</v>
      </c>
      <c r="C187" s="16">
        <f t="shared" si="6"/>
        <v>836000</v>
      </c>
      <c r="D187" s="16">
        <f t="shared" si="6"/>
        <v>589540</v>
      </c>
      <c r="E187" s="16">
        <f t="shared" si="6"/>
        <v>29</v>
      </c>
      <c r="F187" s="16">
        <f t="shared" si="6"/>
        <v>124500</v>
      </c>
      <c r="G187" s="16">
        <f t="shared" si="6"/>
        <v>2</v>
      </c>
      <c r="H187" s="16"/>
    </row>
    <row r="188" spans="1:8" ht="15.75" x14ac:dyDescent="0.25">
      <c r="A188" s="31"/>
      <c r="B188" s="32"/>
      <c r="C188" s="32"/>
      <c r="D188" s="32"/>
      <c r="E188" s="32"/>
      <c r="F188" s="32"/>
      <c r="G188" s="32"/>
      <c r="H188" s="32"/>
    </row>
    <row r="189" spans="1:8" x14ac:dyDescent="0.25">
      <c r="B189" s="10"/>
      <c r="C189" s="10"/>
      <c r="D189" s="10"/>
      <c r="E189" s="10"/>
      <c r="F189" s="10"/>
      <c r="G189" s="14"/>
      <c r="H189" s="3"/>
    </row>
    <row r="190" spans="1:8" x14ac:dyDescent="0.25">
      <c r="A190" s="23">
        <v>836000</v>
      </c>
      <c r="B190" s="22" t="s">
        <v>38</v>
      </c>
      <c r="C190" s="2205" t="s">
        <v>493</v>
      </c>
      <c r="D190" s="2205"/>
      <c r="G190" s="13"/>
      <c r="H190" s="3"/>
    </row>
    <row r="193" spans="1:8" x14ac:dyDescent="0.25">
      <c r="A193" s="2203" t="s">
        <v>183</v>
      </c>
      <c r="B193" s="2204"/>
      <c r="C193" s="2204"/>
      <c r="D193" s="2204"/>
      <c r="E193" s="2204"/>
      <c r="F193" s="2204"/>
      <c r="G193" s="2204"/>
      <c r="H193" s="2204"/>
    </row>
    <row r="194" spans="1:8" x14ac:dyDescent="0.25">
      <c r="A194" s="6" t="s">
        <v>14</v>
      </c>
      <c r="B194" s="6" t="s">
        <v>5</v>
      </c>
      <c r="C194" s="6" t="s">
        <v>10</v>
      </c>
      <c r="D194" s="6" t="s">
        <v>11</v>
      </c>
      <c r="E194" s="6" t="s">
        <v>31</v>
      </c>
      <c r="F194" s="6" t="s">
        <v>27</v>
      </c>
      <c r="G194" s="21" t="s">
        <v>33</v>
      </c>
      <c r="H194" s="6" t="s">
        <v>32</v>
      </c>
    </row>
    <row r="195" spans="1:8" x14ac:dyDescent="0.25">
      <c r="A195" s="26" t="s">
        <v>184</v>
      </c>
      <c r="B195" s="28">
        <v>1</v>
      </c>
      <c r="C195" s="28">
        <v>13500</v>
      </c>
      <c r="D195" s="9"/>
      <c r="E195" s="29">
        <v>1</v>
      </c>
      <c r="F195" s="29">
        <v>4500</v>
      </c>
      <c r="G195" s="43"/>
      <c r="H195" s="44"/>
    </row>
    <row r="196" spans="1:8" x14ac:dyDescent="0.25">
      <c r="A196" s="26" t="s">
        <v>185</v>
      </c>
      <c r="B196" s="28">
        <v>1</v>
      </c>
      <c r="C196" s="28">
        <v>15000</v>
      </c>
      <c r="D196" s="9"/>
      <c r="E196" s="29"/>
      <c r="F196" s="29"/>
      <c r="G196" s="43"/>
      <c r="H196" s="44"/>
    </row>
    <row r="197" spans="1:8" x14ac:dyDescent="0.25">
      <c r="A197" s="26" t="s">
        <v>186</v>
      </c>
      <c r="B197" s="28">
        <v>1</v>
      </c>
      <c r="C197" s="28">
        <v>21000</v>
      </c>
      <c r="D197" s="9"/>
      <c r="E197" s="29"/>
      <c r="F197" s="29"/>
      <c r="G197" s="7"/>
      <c r="H197" s="8"/>
    </row>
    <row r="198" spans="1:8" x14ac:dyDescent="0.25">
      <c r="A198" s="26" t="s">
        <v>187</v>
      </c>
      <c r="B198" s="28">
        <v>1</v>
      </c>
      <c r="C198" s="28">
        <v>10000</v>
      </c>
      <c r="D198" s="9"/>
      <c r="E198" s="29">
        <v>1</v>
      </c>
      <c r="F198" s="29">
        <v>4000</v>
      </c>
      <c r="G198" s="7"/>
      <c r="H198" s="8"/>
    </row>
    <row r="199" spans="1:8" x14ac:dyDescent="0.25">
      <c r="A199" s="26" t="s">
        <v>170</v>
      </c>
      <c r="B199" s="28">
        <v>1</v>
      </c>
      <c r="C199" s="28">
        <v>17000</v>
      </c>
      <c r="D199" s="9"/>
      <c r="E199" s="29">
        <v>1</v>
      </c>
      <c r="F199" s="29">
        <v>5000</v>
      </c>
      <c r="G199" s="7"/>
      <c r="H199" s="8"/>
    </row>
    <row r="200" spans="1:8" x14ac:dyDescent="0.25">
      <c r="A200" s="26" t="s">
        <v>188</v>
      </c>
      <c r="B200" s="28">
        <v>1</v>
      </c>
      <c r="C200" s="28">
        <v>12500</v>
      </c>
      <c r="D200" s="9"/>
      <c r="E200" s="29">
        <v>1</v>
      </c>
      <c r="F200" s="29">
        <v>1500</v>
      </c>
      <c r="G200" s="7"/>
      <c r="H200" s="8"/>
    </row>
    <row r="201" spans="1:8" x14ac:dyDescent="0.25">
      <c r="A201" s="26" t="s">
        <v>189</v>
      </c>
      <c r="B201" s="28">
        <v>1</v>
      </c>
      <c r="C201" s="28">
        <v>50000</v>
      </c>
      <c r="D201" s="9"/>
      <c r="E201" s="29"/>
      <c r="F201" s="29"/>
      <c r="G201" s="7"/>
      <c r="H201" s="8"/>
    </row>
    <row r="202" spans="1:8" x14ac:dyDescent="0.25">
      <c r="A202" s="26" t="s">
        <v>82</v>
      </c>
      <c r="B202" s="28">
        <v>1</v>
      </c>
      <c r="C202" s="28">
        <v>11000</v>
      </c>
      <c r="D202" s="9"/>
      <c r="E202" s="29">
        <v>1</v>
      </c>
      <c r="F202" s="29">
        <v>4000</v>
      </c>
      <c r="G202" s="7"/>
      <c r="H202" s="8"/>
    </row>
    <row r="203" spans="1:8" x14ac:dyDescent="0.25">
      <c r="A203" s="26" t="s">
        <v>190</v>
      </c>
      <c r="B203" s="28">
        <v>1</v>
      </c>
      <c r="C203" s="28">
        <v>25500</v>
      </c>
      <c r="D203" s="9"/>
      <c r="E203" s="29"/>
      <c r="F203" s="29"/>
      <c r="G203" s="7"/>
      <c r="H203" s="8"/>
    </row>
    <row r="204" spans="1:8" x14ac:dyDescent="0.25">
      <c r="A204" s="26" t="s">
        <v>136</v>
      </c>
      <c r="B204" s="28">
        <v>1</v>
      </c>
      <c r="C204" s="28">
        <v>12500</v>
      </c>
      <c r="D204" s="9"/>
      <c r="E204" s="29">
        <v>1</v>
      </c>
      <c r="F204" s="29">
        <v>4000</v>
      </c>
      <c r="G204" s="7"/>
      <c r="H204" s="8"/>
    </row>
    <row r="205" spans="1:8" x14ac:dyDescent="0.25">
      <c r="A205" s="26" t="s">
        <v>191</v>
      </c>
      <c r="B205" s="28">
        <v>1</v>
      </c>
      <c r="C205" s="28">
        <v>18000</v>
      </c>
      <c r="D205" s="9"/>
      <c r="E205" s="29">
        <v>1</v>
      </c>
      <c r="F205" s="29">
        <v>4000</v>
      </c>
      <c r="G205" s="7"/>
      <c r="H205" s="8"/>
    </row>
    <row r="206" spans="1:8" x14ac:dyDescent="0.25">
      <c r="A206" s="26" t="s">
        <v>192</v>
      </c>
      <c r="B206" s="28">
        <v>1</v>
      </c>
      <c r="C206" s="28">
        <v>15500</v>
      </c>
      <c r="D206" s="9"/>
      <c r="E206" s="29">
        <v>1</v>
      </c>
      <c r="F206" s="29">
        <v>1500</v>
      </c>
      <c r="G206" s="7"/>
      <c r="H206" s="33"/>
    </row>
    <row r="207" spans="1:8" x14ac:dyDescent="0.25">
      <c r="A207" s="26" t="s">
        <v>193</v>
      </c>
      <c r="B207" s="28">
        <v>1</v>
      </c>
      <c r="C207" s="28"/>
      <c r="D207" s="9">
        <v>17000</v>
      </c>
      <c r="E207" s="29"/>
      <c r="F207" s="29"/>
      <c r="G207" s="7"/>
      <c r="H207" s="8"/>
    </row>
    <row r="208" spans="1:8" x14ac:dyDescent="0.25">
      <c r="A208" s="26" t="s">
        <v>194</v>
      </c>
      <c r="B208" s="28">
        <v>1</v>
      </c>
      <c r="C208" s="28">
        <v>13500</v>
      </c>
      <c r="D208" s="9"/>
      <c r="E208" s="29">
        <v>1</v>
      </c>
      <c r="F208" s="29">
        <v>4500</v>
      </c>
      <c r="G208" s="7"/>
      <c r="H208" s="8"/>
    </row>
    <row r="209" spans="1:8" x14ac:dyDescent="0.25">
      <c r="A209" s="26" t="s">
        <v>190</v>
      </c>
      <c r="B209" s="28">
        <v>1</v>
      </c>
      <c r="C209" s="28">
        <v>21500</v>
      </c>
      <c r="D209" s="9"/>
      <c r="E209" s="29">
        <v>1</v>
      </c>
      <c r="F209" s="29">
        <v>4500</v>
      </c>
      <c r="G209" s="7"/>
      <c r="H209" s="8"/>
    </row>
    <row r="210" spans="1:8" x14ac:dyDescent="0.25">
      <c r="A210" s="26" t="s">
        <v>195</v>
      </c>
      <c r="B210" s="28">
        <v>1</v>
      </c>
      <c r="C210" s="28">
        <v>11000</v>
      </c>
      <c r="D210" s="9"/>
      <c r="E210" s="29">
        <v>1</v>
      </c>
      <c r="F210" s="29">
        <v>4000</v>
      </c>
      <c r="G210" s="7"/>
      <c r="H210" s="8"/>
    </row>
    <row r="211" spans="1:8" x14ac:dyDescent="0.25">
      <c r="A211" s="26" t="s">
        <v>125</v>
      </c>
      <c r="B211" s="28">
        <v>4</v>
      </c>
      <c r="C211" s="28"/>
      <c r="D211" s="9">
        <v>208000</v>
      </c>
      <c r="E211" s="29"/>
      <c r="F211" s="29"/>
      <c r="G211" s="7"/>
      <c r="H211" s="8"/>
    </row>
    <row r="212" spans="1:8" x14ac:dyDescent="0.25">
      <c r="A212" s="26" t="s">
        <v>136</v>
      </c>
      <c r="B212" s="28">
        <v>1</v>
      </c>
      <c r="C212" s="28">
        <v>12500</v>
      </c>
      <c r="D212" s="9"/>
      <c r="E212" s="29">
        <v>1</v>
      </c>
      <c r="F212" s="29">
        <v>4000</v>
      </c>
      <c r="G212" s="7"/>
      <c r="H212" s="8"/>
    </row>
    <row r="213" spans="1:8" x14ac:dyDescent="0.25">
      <c r="A213" s="26" t="s">
        <v>82</v>
      </c>
      <c r="B213" s="28">
        <v>1</v>
      </c>
      <c r="C213" s="28">
        <v>10000</v>
      </c>
      <c r="D213" s="9"/>
      <c r="E213" s="29">
        <v>1</v>
      </c>
      <c r="F213" s="29">
        <v>4500</v>
      </c>
      <c r="G213" s="7"/>
      <c r="H213" s="8"/>
    </row>
    <row r="214" spans="1:8" x14ac:dyDescent="0.25">
      <c r="A214" s="26" t="s">
        <v>196</v>
      </c>
      <c r="B214" s="28">
        <v>1</v>
      </c>
      <c r="C214" s="28">
        <v>15000</v>
      </c>
      <c r="D214" s="9"/>
      <c r="E214" s="29"/>
      <c r="F214" s="29"/>
      <c r="G214" s="7"/>
      <c r="H214" s="8"/>
    </row>
    <row r="215" spans="1:8" x14ac:dyDescent="0.25">
      <c r="A215" s="26" t="s">
        <v>190</v>
      </c>
      <c r="B215" s="30">
        <v>1</v>
      </c>
      <c r="C215" s="9">
        <v>22000</v>
      </c>
      <c r="D215" s="9"/>
      <c r="E215" s="7">
        <v>1</v>
      </c>
      <c r="F215" s="30">
        <v>4000</v>
      </c>
      <c r="G215" s="7"/>
      <c r="H215" s="8"/>
    </row>
    <row r="216" spans="1:8" x14ac:dyDescent="0.25">
      <c r="A216" s="1" t="s">
        <v>136</v>
      </c>
      <c r="B216" s="30">
        <v>1</v>
      </c>
      <c r="C216" s="9">
        <v>12500</v>
      </c>
      <c r="D216" s="9"/>
      <c r="E216" s="7">
        <v>1</v>
      </c>
      <c r="F216" s="7">
        <v>4000</v>
      </c>
      <c r="G216" s="7"/>
      <c r="H216" s="8"/>
    </row>
    <row r="217" spans="1:8" ht="15.75" x14ac:dyDescent="0.25">
      <c r="A217" s="15" t="s">
        <v>26</v>
      </c>
      <c r="B217" s="16">
        <f t="shared" ref="B217:G217" si="7">SUM(B195:B216)</f>
        <v>25</v>
      </c>
      <c r="C217" s="16">
        <f t="shared" si="7"/>
        <v>339500</v>
      </c>
      <c r="D217" s="16">
        <f t="shared" si="7"/>
        <v>225000</v>
      </c>
      <c r="E217" s="16">
        <f t="shared" si="7"/>
        <v>15</v>
      </c>
      <c r="F217" s="16">
        <f t="shared" si="7"/>
        <v>58000</v>
      </c>
      <c r="G217" s="16">
        <f t="shared" si="7"/>
        <v>0</v>
      </c>
      <c r="H217" s="16"/>
    </row>
    <row r="218" spans="1:8" ht="15.75" x14ac:dyDescent="0.25">
      <c r="A218" s="31"/>
      <c r="B218" s="32"/>
      <c r="C218" s="32"/>
      <c r="D218" s="32"/>
      <c r="E218" s="32"/>
      <c r="F218" s="32"/>
      <c r="G218" s="32"/>
      <c r="H218" s="32"/>
    </row>
    <row r="219" spans="1:8" x14ac:dyDescent="0.25">
      <c r="B219" s="10"/>
      <c r="C219" s="10"/>
      <c r="D219" s="10"/>
      <c r="E219" s="10"/>
      <c r="F219" s="10"/>
      <c r="G219" s="14"/>
      <c r="H219" s="3"/>
    </row>
    <row r="220" spans="1:8" x14ac:dyDescent="0.25">
      <c r="A220" s="23">
        <v>339500</v>
      </c>
      <c r="B220" s="22" t="s">
        <v>38</v>
      </c>
      <c r="C220" s="2205" t="s">
        <v>174</v>
      </c>
      <c r="D220" s="2205"/>
      <c r="G220" s="13"/>
      <c r="H220" s="3"/>
    </row>
    <row r="224" spans="1:8" x14ac:dyDescent="0.25">
      <c r="A224" s="2203" t="s">
        <v>197</v>
      </c>
      <c r="B224" s="2204"/>
      <c r="C224" s="2204"/>
      <c r="D224" s="2204"/>
      <c r="E224" s="2204"/>
      <c r="F224" s="2204"/>
      <c r="G224" s="2204"/>
      <c r="H224" s="2204"/>
    </row>
    <row r="225" spans="1:9" x14ac:dyDescent="0.25">
      <c r="A225" s="6" t="s">
        <v>14</v>
      </c>
      <c r="B225" s="6" t="s">
        <v>5</v>
      </c>
      <c r="C225" s="6" t="s">
        <v>10</v>
      </c>
      <c r="D225" s="6" t="s">
        <v>11</v>
      </c>
      <c r="E225" s="6" t="s">
        <v>31</v>
      </c>
      <c r="F225" s="6" t="s">
        <v>27</v>
      </c>
      <c r="G225" s="21" t="s">
        <v>33</v>
      </c>
      <c r="H225" s="6" t="s">
        <v>32</v>
      </c>
    </row>
    <row r="226" spans="1:9" x14ac:dyDescent="0.25">
      <c r="A226" s="36" t="s">
        <v>114</v>
      </c>
      <c r="B226" s="37">
        <v>1</v>
      </c>
      <c r="C226" s="37">
        <v>5500</v>
      </c>
      <c r="D226" s="38"/>
      <c r="E226" s="40">
        <v>3</v>
      </c>
      <c r="F226" s="40">
        <v>12500</v>
      </c>
      <c r="G226" s="48"/>
      <c r="H226" s="49" t="s">
        <v>198</v>
      </c>
      <c r="I226">
        <v>12500</v>
      </c>
    </row>
    <row r="227" spans="1:9" x14ac:dyDescent="0.25">
      <c r="A227" s="36" t="s">
        <v>199</v>
      </c>
      <c r="B227" s="37">
        <v>1</v>
      </c>
      <c r="C227" s="37">
        <v>5000</v>
      </c>
      <c r="D227" s="38"/>
      <c r="E227" s="40">
        <v>2</v>
      </c>
      <c r="F227" s="40">
        <v>8000</v>
      </c>
      <c r="G227" s="48"/>
      <c r="H227" s="49" t="s">
        <v>147</v>
      </c>
      <c r="I227">
        <v>8500</v>
      </c>
    </row>
    <row r="228" spans="1:9" x14ac:dyDescent="0.25">
      <c r="A228" s="26" t="s">
        <v>200</v>
      </c>
      <c r="B228" s="28">
        <v>2</v>
      </c>
      <c r="C228" s="28">
        <v>96000</v>
      </c>
      <c r="D228" s="9"/>
      <c r="E228" s="29"/>
      <c r="F228" s="29"/>
      <c r="G228" s="7"/>
      <c r="H228" s="8"/>
    </row>
    <row r="229" spans="1:9" x14ac:dyDescent="0.25">
      <c r="A229" s="26" t="s">
        <v>196</v>
      </c>
      <c r="B229" s="28">
        <v>1</v>
      </c>
      <c r="C229" s="28">
        <v>11000</v>
      </c>
      <c r="D229" s="9"/>
      <c r="E229" s="29">
        <v>1</v>
      </c>
      <c r="F229" s="29">
        <v>4000</v>
      </c>
      <c r="G229" s="7"/>
      <c r="H229" s="8"/>
    </row>
    <row r="230" spans="1:9" x14ac:dyDescent="0.25">
      <c r="A230" s="26" t="s">
        <v>153</v>
      </c>
      <c r="B230" s="28">
        <v>2</v>
      </c>
      <c r="C230" s="28">
        <v>66000</v>
      </c>
      <c r="D230" s="9"/>
      <c r="E230" s="29"/>
      <c r="F230" s="29"/>
      <c r="G230" s="7"/>
      <c r="H230" s="8"/>
    </row>
    <row r="231" spans="1:9" x14ac:dyDescent="0.25">
      <c r="A231" s="26" t="s">
        <v>82</v>
      </c>
      <c r="B231" s="28">
        <v>1</v>
      </c>
      <c r="C231" s="28">
        <v>10500</v>
      </c>
      <c r="D231" s="9"/>
      <c r="E231" s="29">
        <v>1</v>
      </c>
      <c r="F231" s="29">
        <v>4500</v>
      </c>
      <c r="G231" s="7"/>
      <c r="H231" s="8"/>
    </row>
    <row r="232" spans="1:9" x14ac:dyDescent="0.25">
      <c r="A232" s="26" t="s">
        <v>201</v>
      </c>
      <c r="B232" s="28">
        <v>1</v>
      </c>
      <c r="C232" s="28"/>
      <c r="D232" s="9">
        <v>20500</v>
      </c>
      <c r="E232" s="29"/>
      <c r="F232" s="29"/>
      <c r="G232" s="7"/>
      <c r="H232" s="8"/>
    </row>
    <row r="233" spans="1:9" x14ac:dyDescent="0.25">
      <c r="A233" s="26" t="s">
        <v>101</v>
      </c>
      <c r="B233" s="28">
        <v>1</v>
      </c>
      <c r="C233" s="28">
        <v>12500</v>
      </c>
      <c r="D233" s="9"/>
      <c r="E233" s="29">
        <v>1</v>
      </c>
      <c r="F233" s="29">
        <v>4000</v>
      </c>
      <c r="G233" s="7"/>
      <c r="H233" s="8"/>
    </row>
    <row r="234" spans="1:9" x14ac:dyDescent="0.25">
      <c r="A234" s="26" t="s">
        <v>82</v>
      </c>
      <c r="B234" s="28">
        <v>1</v>
      </c>
      <c r="C234" s="28">
        <v>10500</v>
      </c>
      <c r="D234" s="9"/>
      <c r="E234" s="29">
        <v>1</v>
      </c>
      <c r="F234" s="29">
        <v>4500</v>
      </c>
      <c r="G234" s="7"/>
      <c r="H234" s="8"/>
    </row>
    <row r="235" spans="1:9" x14ac:dyDescent="0.25">
      <c r="A235" s="36" t="s">
        <v>202</v>
      </c>
      <c r="B235" s="37">
        <v>2</v>
      </c>
      <c r="C235" s="37">
        <v>33000</v>
      </c>
      <c r="D235" s="38"/>
      <c r="E235" s="40">
        <v>3</v>
      </c>
      <c r="F235" s="40">
        <v>19000</v>
      </c>
      <c r="G235" s="41"/>
      <c r="H235" s="42" t="s">
        <v>203</v>
      </c>
      <c r="I235">
        <v>19000</v>
      </c>
    </row>
    <row r="236" spans="1:9" x14ac:dyDescent="0.25">
      <c r="A236" s="26" t="s">
        <v>191</v>
      </c>
      <c r="B236" s="28">
        <v>1</v>
      </c>
      <c r="C236" s="28"/>
      <c r="D236" s="9">
        <v>21500</v>
      </c>
      <c r="E236" s="29"/>
      <c r="F236" s="29"/>
      <c r="G236" s="7"/>
      <c r="H236" s="8"/>
    </row>
    <row r="237" spans="1:9" x14ac:dyDescent="0.25">
      <c r="A237" s="26" t="s">
        <v>204</v>
      </c>
      <c r="B237" s="28">
        <v>1</v>
      </c>
      <c r="C237" s="28"/>
      <c r="D237" s="9">
        <v>24500</v>
      </c>
      <c r="E237" s="29"/>
      <c r="F237" s="29"/>
      <c r="G237" s="7"/>
      <c r="H237" s="33"/>
    </row>
    <row r="238" spans="1:9" x14ac:dyDescent="0.25">
      <c r="A238" s="26" t="s">
        <v>205</v>
      </c>
      <c r="B238" s="28">
        <v>1</v>
      </c>
      <c r="C238" s="28">
        <v>17000</v>
      </c>
      <c r="D238" s="9"/>
      <c r="E238" s="29"/>
      <c r="F238" s="29"/>
      <c r="G238" s="7"/>
      <c r="H238" s="8"/>
    </row>
    <row r="239" spans="1:9" x14ac:dyDescent="0.25">
      <c r="A239" s="26" t="s">
        <v>206</v>
      </c>
      <c r="B239" s="28">
        <v>1</v>
      </c>
      <c r="C239" s="28">
        <v>15000</v>
      </c>
      <c r="D239" s="9"/>
      <c r="E239" s="29"/>
      <c r="F239" s="29"/>
      <c r="G239" s="7"/>
      <c r="H239" s="8"/>
    </row>
    <row r="240" spans="1:9" x14ac:dyDescent="0.25">
      <c r="A240" s="26" t="s">
        <v>207</v>
      </c>
      <c r="B240" s="28">
        <v>1</v>
      </c>
      <c r="C240" s="28">
        <v>13500</v>
      </c>
      <c r="D240" s="9"/>
      <c r="E240" s="29">
        <v>1</v>
      </c>
      <c r="F240" s="29">
        <v>4500</v>
      </c>
      <c r="G240" s="7"/>
      <c r="H240" s="8"/>
    </row>
    <row r="241" spans="1:8" x14ac:dyDescent="0.25">
      <c r="A241" s="26" t="s">
        <v>208</v>
      </c>
      <c r="B241" s="28">
        <v>1</v>
      </c>
      <c r="C241" s="28">
        <v>35000</v>
      </c>
      <c r="D241" s="9"/>
      <c r="E241" s="29">
        <v>1</v>
      </c>
      <c r="F241" s="29">
        <v>5000</v>
      </c>
      <c r="G241" s="7"/>
      <c r="H241" s="8"/>
    </row>
    <row r="242" spans="1:8" x14ac:dyDescent="0.25">
      <c r="A242" s="26" t="s">
        <v>101</v>
      </c>
      <c r="B242" s="28">
        <v>1</v>
      </c>
      <c r="C242" s="28">
        <v>12500</v>
      </c>
      <c r="D242" s="9"/>
      <c r="E242" s="29">
        <v>1</v>
      </c>
      <c r="F242" s="29">
        <v>4000</v>
      </c>
      <c r="G242" s="7"/>
      <c r="H242" s="8"/>
    </row>
    <row r="243" spans="1:8" x14ac:dyDescent="0.25">
      <c r="A243" s="26" t="s">
        <v>184</v>
      </c>
      <c r="B243" s="28">
        <v>1</v>
      </c>
      <c r="C243" s="28">
        <v>13500</v>
      </c>
      <c r="D243" s="9"/>
      <c r="E243" s="29">
        <v>1</v>
      </c>
      <c r="F243" s="29">
        <v>4500</v>
      </c>
      <c r="G243" s="7"/>
      <c r="H243" s="8"/>
    </row>
    <row r="244" spans="1:8" x14ac:dyDescent="0.25">
      <c r="A244" s="26" t="s">
        <v>209</v>
      </c>
      <c r="B244" s="28">
        <v>1</v>
      </c>
      <c r="C244" s="28">
        <v>24000</v>
      </c>
      <c r="D244" s="9"/>
      <c r="E244" s="29">
        <v>1</v>
      </c>
      <c r="F244" s="29">
        <v>4500</v>
      </c>
      <c r="G244" s="7"/>
      <c r="H244" s="8"/>
    </row>
    <row r="245" spans="1:8" x14ac:dyDescent="0.25">
      <c r="A245" s="26" t="s">
        <v>210</v>
      </c>
      <c r="B245" s="28">
        <v>1</v>
      </c>
      <c r="C245" s="28">
        <v>18000</v>
      </c>
      <c r="D245" s="9"/>
      <c r="E245" s="29">
        <v>1</v>
      </c>
      <c r="F245" s="29">
        <v>5000</v>
      </c>
      <c r="G245" s="7"/>
      <c r="H245" s="8"/>
    </row>
    <row r="246" spans="1:8" x14ac:dyDescent="0.25">
      <c r="A246" s="50" t="s">
        <v>211</v>
      </c>
      <c r="B246" s="51">
        <v>1</v>
      </c>
      <c r="C246" s="28"/>
      <c r="D246" s="9"/>
      <c r="E246" s="29"/>
      <c r="F246" s="29"/>
      <c r="G246" s="7"/>
      <c r="H246" s="44" t="s">
        <v>212</v>
      </c>
    </row>
    <row r="247" spans="1:8" x14ac:dyDescent="0.25">
      <c r="A247" s="26" t="s">
        <v>213</v>
      </c>
      <c r="B247" s="28">
        <v>1</v>
      </c>
      <c r="C247" s="28">
        <v>18000</v>
      </c>
      <c r="D247" s="9"/>
      <c r="E247" s="29">
        <v>1</v>
      </c>
      <c r="F247" s="29">
        <v>5000</v>
      </c>
      <c r="G247" s="7"/>
      <c r="H247" s="8"/>
    </row>
    <row r="248" spans="1:8" x14ac:dyDescent="0.25">
      <c r="A248" s="26" t="s">
        <v>214</v>
      </c>
      <c r="B248" s="28">
        <v>2</v>
      </c>
      <c r="C248" s="28"/>
      <c r="D248" s="9">
        <v>90000</v>
      </c>
      <c r="E248" s="29"/>
      <c r="F248" s="29"/>
      <c r="G248" s="7"/>
      <c r="H248" s="8"/>
    </row>
    <row r="249" spans="1:8" x14ac:dyDescent="0.25">
      <c r="A249" s="26" t="s">
        <v>101</v>
      </c>
      <c r="B249" s="28">
        <v>1</v>
      </c>
      <c r="C249" s="28">
        <v>12500</v>
      </c>
      <c r="D249" s="9"/>
      <c r="E249" s="29">
        <v>1</v>
      </c>
      <c r="F249" s="29">
        <v>4000</v>
      </c>
      <c r="G249" s="7"/>
      <c r="H249" s="8"/>
    </row>
    <row r="250" spans="1:8" x14ac:dyDescent="0.25">
      <c r="A250" s="36" t="s">
        <v>215</v>
      </c>
      <c r="B250" s="37">
        <v>1</v>
      </c>
      <c r="C250" s="37">
        <v>7000</v>
      </c>
      <c r="D250" s="38"/>
      <c r="E250" s="40">
        <v>4</v>
      </c>
      <c r="F250" s="40">
        <v>20000</v>
      </c>
      <c r="G250" s="41"/>
      <c r="H250" s="42" t="s">
        <v>216</v>
      </c>
    </row>
    <row r="251" spans="1:8" x14ac:dyDescent="0.25">
      <c r="A251" s="36" t="s">
        <v>217</v>
      </c>
      <c r="B251" s="52">
        <v>1</v>
      </c>
      <c r="C251" s="38">
        <v>20500</v>
      </c>
      <c r="D251" s="38"/>
      <c r="E251" s="41">
        <v>2</v>
      </c>
      <c r="F251" s="52">
        <v>5500</v>
      </c>
      <c r="G251" s="41"/>
      <c r="H251" s="42" t="s">
        <v>218</v>
      </c>
    </row>
    <row r="252" spans="1:8" x14ac:dyDescent="0.25">
      <c r="A252" s="1"/>
      <c r="B252" s="30"/>
      <c r="C252" s="9"/>
      <c r="D252" s="9"/>
      <c r="E252" s="7"/>
      <c r="F252" s="7"/>
      <c r="G252" s="7"/>
      <c r="H252" s="8"/>
    </row>
    <row r="253" spans="1:8" ht="15.75" x14ac:dyDescent="0.25">
      <c r="A253" s="15" t="s">
        <v>219</v>
      </c>
      <c r="B253" s="16">
        <f t="shared" ref="B253:G253" si="8">SUM(B226:B252)</f>
        <v>30</v>
      </c>
      <c r="C253" s="16">
        <f t="shared" si="8"/>
        <v>456500</v>
      </c>
      <c r="D253" s="16">
        <f t="shared" si="8"/>
        <v>156500</v>
      </c>
      <c r="E253" s="16">
        <f t="shared" si="8"/>
        <v>26</v>
      </c>
      <c r="F253" s="16">
        <f t="shared" si="8"/>
        <v>118500</v>
      </c>
      <c r="G253" s="16">
        <f t="shared" si="8"/>
        <v>0</v>
      </c>
      <c r="H253" s="16"/>
    </row>
    <row r="254" spans="1:8" ht="15.75" x14ac:dyDescent="0.25">
      <c r="A254" s="31"/>
      <c r="B254" s="32"/>
      <c r="C254" s="32"/>
      <c r="D254" s="32"/>
      <c r="E254" s="32"/>
      <c r="F254" s="32"/>
      <c r="G254" s="32"/>
      <c r="H254" s="32"/>
    </row>
    <row r="255" spans="1:8" x14ac:dyDescent="0.25">
      <c r="B255" s="10"/>
      <c r="C255" s="10"/>
      <c r="D255" s="10"/>
      <c r="E255" s="10"/>
      <c r="F255" s="10"/>
      <c r="G255" s="14"/>
      <c r="H255" s="3"/>
    </row>
    <row r="256" spans="1:8" x14ac:dyDescent="0.25">
      <c r="A256" s="23">
        <v>456500</v>
      </c>
      <c r="B256" s="22" t="s">
        <v>38</v>
      </c>
      <c r="C256" s="2205" t="s">
        <v>174</v>
      </c>
      <c r="D256" s="2205"/>
      <c r="G256" s="13"/>
      <c r="H256" s="3"/>
    </row>
    <row r="260" spans="1:9" x14ac:dyDescent="0.25">
      <c r="A260" s="2203" t="s">
        <v>220</v>
      </c>
      <c r="B260" s="2204"/>
      <c r="C260" s="2204"/>
      <c r="D260" s="2204"/>
      <c r="E260" s="2204"/>
      <c r="F260" s="2204"/>
      <c r="G260" s="2204"/>
      <c r="H260" s="2204"/>
    </row>
    <row r="261" spans="1:9" x14ac:dyDescent="0.25">
      <c r="A261" s="6" t="s">
        <v>14</v>
      </c>
      <c r="B261" s="6" t="s">
        <v>5</v>
      </c>
      <c r="C261" s="6" t="s">
        <v>10</v>
      </c>
      <c r="D261" s="6" t="s">
        <v>11</v>
      </c>
      <c r="E261" s="6" t="s">
        <v>31</v>
      </c>
      <c r="F261" s="6" t="s">
        <v>27</v>
      </c>
      <c r="G261" s="21" t="s">
        <v>33</v>
      </c>
      <c r="H261" s="6" t="s">
        <v>32</v>
      </c>
    </row>
    <row r="262" spans="1:9" x14ac:dyDescent="0.25">
      <c r="A262" s="54" t="s">
        <v>209</v>
      </c>
      <c r="B262" s="55">
        <v>1</v>
      </c>
      <c r="C262" s="55">
        <v>24000</v>
      </c>
      <c r="D262" s="56"/>
      <c r="E262" s="57">
        <v>1</v>
      </c>
      <c r="F262" s="58">
        <v>4500</v>
      </c>
      <c r="G262" s="59">
        <v>2</v>
      </c>
      <c r="H262" s="60" t="s">
        <v>221</v>
      </c>
      <c r="I262">
        <v>10000</v>
      </c>
    </row>
    <row r="263" spans="1:9" x14ac:dyDescent="0.25">
      <c r="A263" s="54" t="s">
        <v>184</v>
      </c>
      <c r="B263" s="55">
        <v>1</v>
      </c>
      <c r="C263" s="55">
        <v>14000</v>
      </c>
      <c r="D263" s="56"/>
      <c r="E263" s="57">
        <v>1</v>
      </c>
      <c r="F263" s="58">
        <v>4000</v>
      </c>
      <c r="G263" s="59">
        <v>3</v>
      </c>
      <c r="H263" s="60" t="s">
        <v>226</v>
      </c>
      <c r="I263">
        <v>30000</v>
      </c>
    </row>
    <row r="264" spans="1:9" x14ac:dyDescent="0.25">
      <c r="A264" s="54" t="s">
        <v>222</v>
      </c>
      <c r="B264" s="55">
        <v>1</v>
      </c>
      <c r="C264" s="55">
        <v>21000</v>
      </c>
      <c r="D264" s="61"/>
      <c r="E264" s="57">
        <v>1</v>
      </c>
      <c r="F264" s="58">
        <v>2000</v>
      </c>
      <c r="G264" s="62">
        <v>1</v>
      </c>
      <c r="H264" s="63" t="s">
        <v>227</v>
      </c>
      <c r="I264">
        <v>5000</v>
      </c>
    </row>
    <row r="265" spans="1:9" x14ac:dyDescent="0.25">
      <c r="A265" s="54" t="s">
        <v>184</v>
      </c>
      <c r="B265" s="55">
        <v>1</v>
      </c>
      <c r="C265" s="55">
        <v>13500</v>
      </c>
      <c r="D265" s="61"/>
      <c r="E265" s="57">
        <v>1</v>
      </c>
      <c r="F265" s="58">
        <v>4500</v>
      </c>
      <c r="G265" s="62">
        <v>1</v>
      </c>
      <c r="H265" s="63">
        <v>4000</v>
      </c>
      <c r="I265">
        <v>4000</v>
      </c>
    </row>
    <row r="266" spans="1:9" x14ac:dyDescent="0.25">
      <c r="A266" s="54" t="s">
        <v>223</v>
      </c>
      <c r="B266" s="55">
        <v>10</v>
      </c>
      <c r="C266" s="55"/>
      <c r="D266" s="61">
        <v>481600</v>
      </c>
      <c r="E266" s="57"/>
      <c r="F266" s="58"/>
      <c r="G266" s="62">
        <v>1</v>
      </c>
      <c r="H266" s="63">
        <v>5000</v>
      </c>
      <c r="I266">
        <v>5000</v>
      </c>
    </row>
    <row r="267" spans="1:9" x14ac:dyDescent="0.25">
      <c r="A267" s="54" t="s">
        <v>224</v>
      </c>
      <c r="B267" s="55">
        <v>5</v>
      </c>
      <c r="C267" s="55"/>
      <c r="D267" s="61">
        <v>72800</v>
      </c>
      <c r="E267" s="57"/>
      <c r="F267" s="58"/>
      <c r="G267" s="62">
        <v>1</v>
      </c>
      <c r="H267" s="63">
        <v>4500</v>
      </c>
      <c r="I267">
        <v>4500</v>
      </c>
    </row>
    <row r="268" spans="1:9" x14ac:dyDescent="0.25">
      <c r="A268" s="54" t="s">
        <v>225</v>
      </c>
      <c r="B268" s="55">
        <v>5</v>
      </c>
      <c r="C268" s="55"/>
      <c r="D268" s="61">
        <v>173600</v>
      </c>
      <c r="E268" s="57"/>
      <c r="F268" s="58"/>
      <c r="G268" s="62">
        <v>1</v>
      </c>
      <c r="H268" s="63">
        <v>5000</v>
      </c>
      <c r="I268">
        <v>5000</v>
      </c>
    </row>
    <row r="269" spans="1:9" x14ac:dyDescent="0.25">
      <c r="A269" s="54" t="s">
        <v>143</v>
      </c>
      <c r="B269" s="55">
        <v>2</v>
      </c>
      <c r="C269" s="55">
        <v>130000</v>
      </c>
      <c r="D269" s="61"/>
      <c r="E269" s="57"/>
      <c r="F269" s="58"/>
      <c r="G269" s="64"/>
      <c r="H269" s="65"/>
    </row>
    <row r="270" spans="1:9" ht="45" x14ac:dyDescent="0.25">
      <c r="A270" s="66" t="s">
        <v>228</v>
      </c>
      <c r="B270" s="55">
        <v>2</v>
      </c>
      <c r="C270" s="55"/>
      <c r="D270" s="61"/>
      <c r="E270" s="57">
        <v>2</v>
      </c>
      <c r="F270" s="58">
        <v>10000</v>
      </c>
      <c r="G270" s="64"/>
      <c r="H270" s="67" t="s">
        <v>229</v>
      </c>
    </row>
    <row r="271" spans="1:9" x14ac:dyDescent="0.25">
      <c r="A271" s="54" t="s">
        <v>230</v>
      </c>
      <c r="B271" s="55">
        <v>2</v>
      </c>
      <c r="C271" s="55">
        <v>110000</v>
      </c>
      <c r="D271" s="56"/>
      <c r="E271" s="57">
        <v>2</v>
      </c>
      <c r="F271" s="58">
        <v>20000</v>
      </c>
      <c r="G271" s="68"/>
      <c r="H271" s="58"/>
    </row>
    <row r="272" spans="1:9" x14ac:dyDescent="0.25">
      <c r="A272" s="54" t="s">
        <v>103</v>
      </c>
      <c r="B272" s="55">
        <v>1</v>
      </c>
      <c r="C272" s="55">
        <v>9900</v>
      </c>
      <c r="D272" s="61"/>
      <c r="E272" s="57"/>
      <c r="F272" s="58"/>
      <c r="G272" s="64"/>
      <c r="H272" s="65"/>
    </row>
    <row r="273" spans="1:8" x14ac:dyDescent="0.25">
      <c r="A273" s="54" t="s">
        <v>122</v>
      </c>
      <c r="B273" s="55">
        <v>1</v>
      </c>
      <c r="C273" s="55">
        <v>40000</v>
      </c>
      <c r="D273" s="61"/>
      <c r="E273" s="57"/>
      <c r="F273" s="58"/>
      <c r="G273" s="64"/>
      <c r="H273" s="69"/>
    </row>
    <row r="274" spans="1:8" x14ac:dyDescent="0.25">
      <c r="A274" s="54" t="s">
        <v>231</v>
      </c>
      <c r="B274" s="55">
        <v>2</v>
      </c>
      <c r="C274" s="55">
        <v>170000</v>
      </c>
      <c r="D274" s="61"/>
      <c r="E274" s="57"/>
      <c r="F274" s="58"/>
      <c r="G274" s="64"/>
      <c r="H274" s="65"/>
    </row>
    <row r="275" spans="1:8" ht="30" x14ac:dyDescent="0.25">
      <c r="A275" s="66" t="s">
        <v>238</v>
      </c>
      <c r="B275" s="55"/>
      <c r="C275" s="55"/>
      <c r="D275" s="61"/>
      <c r="E275" s="57"/>
      <c r="F275" s="58"/>
      <c r="G275" s="64"/>
      <c r="H275" s="67" t="s">
        <v>239</v>
      </c>
    </row>
    <row r="276" spans="1:8" x14ac:dyDescent="0.25">
      <c r="A276" s="54" t="s">
        <v>232</v>
      </c>
      <c r="B276" s="55">
        <v>1</v>
      </c>
      <c r="C276" s="55">
        <v>18000</v>
      </c>
      <c r="D276" s="61"/>
      <c r="E276" s="70">
        <v>1</v>
      </c>
      <c r="F276" s="58">
        <v>5000</v>
      </c>
      <c r="G276" s="64"/>
      <c r="H276" s="65"/>
    </row>
    <row r="277" spans="1:8" x14ac:dyDescent="0.25">
      <c r="A277" s="54" t="s">
        <v>224</v>
      </c>
      <c r="B277" s="55">
        <v>1</v>
      </c>
      <c r="C277" s="55">
        <v>9000</v>
      </c>
      <c r="D277" s="61"/>
      <c r="E277" s="70">
        <v>1</v>
      </c>
      <c r="F277" s="58">
        <v>4000</v>
      </c>
      <c r="G277" s="64"/>
      <c r="H277" s="65"/>
    </row>
    <row r="278" spans="1:8" x14ac:dyDescent="0.25">
      <c r="A278" s="71" t="s">
        <v>240</v>
      </c>
      <c r="B278" s="72">
        <v>4</v>
      </c>
      <c r="C278" s="72"/>
      <c r="D278" s="73"/>
      <c r="E278" s="74"/>
      <c r="F278" s="75"/>
      <c r="G278" s="76"/>
      <c r="H278" s="75" t="s">
        <v>241</v>
      </c>
    </row>
    <row r="279" spans="1:8" x14ac:dyDescent="0.25">
      <c r="A279" s="54" t="s">
        <v>233</v>
      </c>
      <c r="B279" s="55">
        <v>1</v>
      </c>
      <c r="C279" s="55">
        <v>10500</v>
      </c>
      <c r="D279" s="61"/>
      <c r="E279" s="70">
        <v>1</v>
      </c>
      <c r="F279" s="58">
        <v>4500</v>
      </c>
      <c r="G279" s="64"/>
      <c r="H279" s="65"/>
    </row>
    <row r="280" spans="1:8" x14ac:dyDescent="0.25">
      <c r="A280" s="71" t="s">
        <v>234</v>
      </c>
      <c r="B280" s="72">
        <v>1</v>
      </c>
      <c r="C280" s="72"/>
      <c r="D280" s="73"/>
      <c r="E280" s="74">
        <v>4</v>
      </c>
      <c r="F280" s="75">
        <v>18500</v>
      </c>
      <c r="G280" s="76"/>
      <c r="H280" s="75" t="s">
        <v>242</v>
      </c>
    </row>
    <row r="281" spans="1:8" x14ac:dyDescent="0.25">
      <c r="A281" s="53" t="s">
        <v>235</v>
      </c>
      <c r="B281" s="55">
        <v>1</v>
      </c>
      <c r="C281" s="55">
        <v>13000</v>
      </c>
      <c r="D281" s="61"/>
      <c r="E281" s="70">
        <v>1</v>
      </c>
      <c r="F281" s="58">
        <v>4000</v>
      </c>
      <c r="G281" s="64"/>
      <c r="H281" s="65"/>
    </row>
    <row r="282" spans="1:8" x14ac:dyDescent="0.25">
      <c r="A282" s="54" t="s">
        <v>236</v>
      </c>
      <c r="B282" s="55">
        <v>1</v>
      </c>
      <c r="C282" s="55">
        <v>22000</v>
      </c>
      <c r="D282" s="61"/>
      <c r="E282" s="70">
        <v>1</v>
      </c>
      <c r="F282" s="58">
        <v>5000</v>
      </c>
      <c r="G282" s="64"/>
      <c r="H282" s="65"/>
    </row>
    <row r="283" spans="1:8" x14ac:dyDescent="0.25">
      <c r="A283" s="54" t="s">
        <v>233</v>
      </c>
      <c r="B283" s="55">
        <v>1</v>
      </c>
      <c r="C283" s="55">
        <v>15000</v>
      </c>
      <c r="D283" s="61"/>
      <c r="E283" s="57"/>
      <c r="F283" s="58"/>
      <c r="G283" s="64"/>
      <c r="H283" s="65"/>
    </row>
    <row r="284" spans="1:8" x14ac:dyDescent="0.25">
      <c r="A284" s="54" t="s">
        <v>237</v>
      </c>
      <c r="B284" s="55">
        <v>1</v>
      </c>
      <c r="C284" s="55">
        <v>38000</v>
      </c>
      <c r="D284" s="61"/>
      <c r="E284" s="57"/>
      <c r="F284" s="58"/>
      <c r="G284" s="64"/>
      <c r="H284" s="63"/>
    </row>
    <row r="285" spans="1:8" x14ac:dyDescent="0.25">
      <c r="A285" s="54" t="s">
        <v>93</v>
      </c>
      <c r="B285" s="55">
        <v>1</v>
      </c>
      <c r="C285" s="55">
        <v>18000</v>
      </c>
      <c r="D285" s="61"/>
      <c r="E285" s="57"/>
      <c r="F285" s="58"/>
      <c r="G285" s="64"/>
      <c r="H285" s="65"/>
    </row>
    <row r="286" spans="1:8" x14ac:dyDescent="0.25">
      <c r="A286" s="54" t="s">
        <v>243</v>
      </c>
      <c r="B286" s="55">
        <v>1</v>
      </c>
      <c r="C286" s="55">
        <v>11000</v>
      </c>
      <c r="D286" s="61"/>
      <c r="E286" s="57">
        <v>1</v>
      </c>
      <c r="F286" s="58">
        <v>4000</v>
      </c>
      <c r="G286" s="64"/>
      <c r="H286" s="65"/>
    </row>
    <row r="287" spans="1:8" x14ac:dyDescent="0.25">
      <c r="A287" s="54" t="s">
        <v>244</v>
      </c>
      <c r="B287" s="55">
        <v>1</v>
      </c>
      <c r="C287" s="55">
        <v>13500</v>
      </c>
      <c r="D287" s="61"/>
      <c r="E287" s="57">
        <v>1</v>
      </c>
      <c r="F287" s="58">
        <v>4500</v>
      </c>
      <c r="G287" s="64"/>
      <c r="H287" s="65"/>
    </row>
    <row r="288" spans="1:8" x14ac:dyDescent="0.25">
      <c r="A288" s="77" t="s">
        <v>219</v>
      </c>
      <c r="B288" s="78">
        <f t="shared" ref="B288:G288" si="9">SUM(B262:B287)</f>
        <v>49</v>
      </c>
      <c r="C288" s="78">
        <f t="shared" si="9"/>
        <v>700400</v>
      </c>
      <c r="D288" s="78">
        <f t="shared" si="9"/>
        <v>728000</v>
      </c>
      <c r="E288" s="78">
        <f t="shared" si="9"/>
        <v>19</v>
      </c>
      <c r="F288" s="78">
        <f t="shared" si="9"/>
        <v>94500</v>
      </c>
      <c r="G288" s="78">
        <f t="shared" si="9"/>
        <v>10</v>
      </c>
      <c r="H288" s="78"/>
    </row>
    <row r="289" spans="1:9" x14ac:dyDescent="0.25">
      <c r="A289" s="79"/>
      <c r="B289" s="80"/>
      <c r="C289" s="80"/>
      <c r="D289" s="80"/>
      <c r="E289" s="80"/>
      <c r="F289" s="80"/>
      <c r="G289" s="80"/>
      <c r="H289" s="80"/>
    </row>
    <row r="290" spans="1:9" x14ac:dyDescent="0.25">
      <c r="A290" s="81"/>
      <c r="B290" s="82"/>
      <c r="C290" s="82"/>
      <c r="D290" s="82"/>
      <c r="E290" s="82"/>
      <c r="F290" s="82"/>
      <c r="G290" s="83"/>
      <c r="H290" s="84"/>
    </row>
    <row r="291" spans="1:9" x14ac:dyDescent="0.25">
      <c r="A291" s="23">
        <v>691200</v>
      </c>
      <c r="B291" s="22" t="s">
        <v>38</v>
      </c>
      <c r="C291" s="2205" t="s">
        <v>174</v>
      </c>
      <c r="D291" s="2205"/>
      <c r="E291" s="81"/>
      <c r="F291" s="81"/>
      <c r="G291" s="85"/>
      <c r="H291" s="84"/>
    </row>
    <row r="294" spans="1:9" x14ac:dyDescent="0.25">
      <c r="A294" s="2203" t="s">
        <v>246</v>
      </c>
      <c r="B294" s="2204"/>
      <c r="C294" s="2204"/>
      <c r="D294" s="2204"/>
      <c r="E294" s="2204"/>
      <c r="F294" s="2204"/>
      <c r="G294" s="2204"/>
      <c r="H294" s="2204"/>
    </row>
    <row r="295" spans="1:9" x14ac:dyDescent="0.25">
      <c r="A295" s="6" t="s">
        <v>14</v>
      </c>
      <c r="B295" s="6" t="s">
        <v>5</v>
      </c>
      <c r="C295" s="6" t="s">
        <v>10</v>
      </c>
      <c r="D295" s="6" t="s">
        <v>11</v>
      </c>
      <c r="E295" s="6" t="s">
        <v>31</v>
      </c>
      <c r="F295" s="6" t="s">
        <v>27</v>
      </c>
      <c r="G295" s="21" t="s">
        <v>33</v>
      </c>
      <c r="H295" s="6" t="s">
        <v>32</v>
      </c>
    </row>
    <row r="296" spans="1:9" x14ac:dyDescent="0.25">
      <c r="A296" s="86" t="s">
        <v>247</v>
      </c>
      <c r="B296" s="87">
        <v>1</v>
      </c>
      <c r="C296" s="87">
        <v>18000</v>
      </c>
      <c r="D296" s="88"/>
      <c r="E296" s="87">
        <v>1</v>
      </c>
      <c r="F296" s="89">
        <v>5000</v>
      </c>
      <c r="G296" s="90">
        <v>1</v>
      </c>
      <c r="H296" s="89" t="s">
        <v>249</v>
      </c>
      <c r="I296">
        <v>5000</v>
      </c>
    </row>
    <row r="297" spans="1:9" x14ac:dyDescent="0.25">
      <c r="A297" s="86" t="s">
        <v>248</v>
      </c>
      <c r="B297" s="87">
        <v>1</v>
      </c>
      <c r="C297" s="87">
        <v>18000</v>
      </c>
      <c r="D297" s="88"/>
      <c r="E297" s="87">
        <v>1</v>
      </c>
      <c r="F297" s="89">
        <v>5000</v>
      </c>
      <c r="G297" s="90">
        <v>1</v>
      </c>
      <c r="H297" s="89" t="s">
        <v>251</v>
      </c>
      <c r="I297">
        <v>5000</v>
      </c>
    </row>
    <row r="298" spans="1:9" x14ac:dyDescent="0.25">
      <c r="A298" s="86" t="s">
        <v>250</v>
      </c>
      <c r="B298" s="87">
        <v>1</v>
      </c>
      <c r="C298" s="87">
        <v>13500</v>
      </c>
      <c r="D298" s="88"/>
      <c r="E298" s="87">
        <v>1</v>
      </c>
      <c r="F298" s="89">
        <v>4500</v>
      </c>
      <c r="G298" s="90">
        <v>1</v>
      </c>
      <c r="H298" s="89" t="s">
        <v>251</v>
      </c>
      <c r="I298">
        <v>5000</v>
      </c>
    </row>
    <row r="299" spans="1:9" x14ac:dyDescent="0.25">
      <c r="A299" s="86" t="s">
        <v>93</v>
      </c>
      <c r="B299" s="87">
        <v>1</v>
      </c>
      <c r="C299" s="87">
        <v>9000</v>
      </c>
      <c r="D299" s="88"/>
      <c r="E299" s="87">
        <v>2</v>
      </c>
      <c r="F299" s="89">
        <v>9000</v>
      </c>
      <c r="G299" s="90"/>
      <c r="H299" s="89"/>
    </row>
    <row r="300" spans="1:9" x14ac:dyDescent="0.25">
      <c r="A300" s="86" t="s">
        <v>252</v>
      </c>
      <c r="B300" s="87">
        <v>1</v>
      </c>
      <c r="C300" s="87">
        <v>19000</v>
      </c>
      <c r="D300" s="88"/>
      <c r="E300" s="87"/>
      <c r="F300" s="89"/>
      <c r="G300" s="90"/>
      <c r="H300" s="89"/>
    </row>
    <row r="301" spans="1:9" x14ac:dyDescent="0.25">
      <c r="A301" s="86" t="s">
        <v>253</v>
      </c>
      <c r="B301" s="87">
        <v>1</v>
      </c>
      <c r="C301" s="87">
        <v>13000</v>
      </c>
      <c r="D301" s="88"/>
      <c r="E301" s="87">
        <v>1</v>
      </c>
      <c r="F301" s="89">
        <v>2000</v>
      </c>
      <c r="G301" s="90"/>
      <c r="H301" s="89"/>
    </row>
    <row r="302" spans="1:9" x14ac:dyDescent="0.25">
      <c r="A302" s="86" t="s">
        <v>254</v>
      </c>
      <c r="B302" s="87">
        <v>1</v>
      </c>
      <c r="C302" s="87">
        <v>12500</v>
      </c>
      <c r="D302" s="88"/>
      <c r="E302" s="87">
        <v>1</v>
      </c>
      <c r="F302" s="89">
        <v>4500</v>
      </c>
      <c r="G302" s="90"/>
      <c r="H302" s="89"/>
    </row>
    <row r="303" spans="1:9" x14ac:dyDescent="0.25">
      <c r="A303" s="86" t="s">
        <v>122</v>
      </c>
      <c r="B303" s="87">
        <v>1</v>
      </c>
      <c r="C303" s="91"/>
      <c r="D303" s="87">
        <v>35000</v>
      </c>
      <c r="E303" s="87">
        <v>1</v>
      </c>
      <c r="F303" s="89">
        <v>5000</v>
      </c>
      <c r="G303" s="90"/>
      <c r="H303" s="89"/>
    </row>
    <row r="304" spans="1:9" x14ac:dyDescent="0.25">
      <c r="A304" s="92" t="s">
        <v>93</v>
      </c>
      <c r="B304" s="87">
        <v>3</v>
      </c>
      <c r="C304" s="87"/>
      <c r="D304" s="88">
        <v>54000</v>
      </c>
      <c r="E304" s="87"/>
      <c r="F304" s="89"/>
      <c r="G304" s="90"/>
      <c r="H304" s="93"/>
    </row>
    <row r="305" spans="1:8" x14ac:dyDescent="0.25">
      <c r="A305" s="86" t="s">
        <v>255</v>
      </c>
      <c r="B305" s="87">
        <v>5</v>
      </c>
      <c r="C305" s="87"/>
      <c r="D305" s="88">
        <v>92500</v>
      </c>
      <c r="E305" s="87"/>
      <c r="F305" s="89"/>
      <c r="G305" s="90"/>
      <c r="H305" s="89"/>
    </row>
    <row r="306" spans="1:8" x14ac:dyDescent="0.25">
      <c r="A306" s="86" t="s">
        <v>248</v>
      </c>
      <c r="B306" s="87">
        <v>2</v>
      </c>
      <c r="C306" s="87"/>
      <c r="D306" s="88">
        <v>46000</v>
      </c>
      <c r="E306" s="87"/>
      <c r="F306" s="89"/>
      <c r="G306" s="90"/>
      <c r="H306" s="89"/>
    </row>
    <row r="307" spans="1:8" x14ac:dyDescent="0.25">
      <c r="A307" s="86" t="s">
        <v>126</v>
      </c>
      <c r="B307" s="87">
        <v>3</v>
      </c>
      <c r="C307" s="87"/>
      <c r="D307" s="88">
        <v>51000</v>
      </c>
      <c r="E307" s="87"/>
      <c r="F307" s="89"/>
      <c r="G307" s="90"/>
      <c r="H307" s="94"/>
    </row>
    <row r="308" spans="1:8" x14ac:dyDescent="0.25">
      <c r="A308" s="86" t="s">
        <v>223</v>
      </c>
      <c r="B308" s="87">
        <v>16</v>
      </c>
      <c r="C308" s="87"/>
      <c r="D308" s="88">
        <v>720000</v>
      </c>
      <c r="E308" s="87"/>
      <c r="F308" s="89"/>
      <c r="G308" s="90"/>
      <c r="H308" s="89"/>
    </row>
    <row r="309" spans="1:8" x14ac:dyDescent="0.25">
      <c r="A309" s="92" t="s">
        <v>141</v>
      </c>
      <c r="B309" s="87">
        <v>9</v>
      </c>
      <c r="C309" s="87"/>
      <c r="D309" s="88">
        <v>180000</v>
      </c>
      <c r="E309" s="87"/>
      <c r="F309" s="89"/>
      <c r="G309" s="90"/>
      <c r="H309" s="93"/>
    </row>
    <row r="310" spans="1:8" x14ac:dyDescent="0.25">
      <c r="A310" s="86" t="s">
        <v>256</v>
      </c>
      <c r="B310" s="87">
        <v>3</v>
      </c>
      <c r="C310" s="87"/>
      <c r="D310" s="88">
        <v>54000</v>
      </c>
      <c r="E310" s="95"/>
      <c r="F310" s="89"/>
      <c r="G310" s="90"/>
      <c r="H310" s="89"/>
    </row>
    <row r="311" spans="1:8" x14ac:dyDescent="0.25">
      <c r="A311" s="86" t="s">
        <v>257</v>
      </c>
      <c r="B311" s="87">
        <v>2</v>
      </c>
      <c r="C311" s="87"/>
      <c r="D311" s="88">
        <v>64000</v>
      </c>
      <c r="E311" s="95"/>
      <c r="F311" s="89"/>
      <c r="G311" s="90"/>
      <c r="H311" s="89"/>
    </row>
    <row r="312" spans="1:8" x14ac:dyDescent="0.25">
      <c r="A312" s="86" t="s">
        <v>258</v>
      </c>
      <c r="B312" s="87">
        <v>1</v>
      </c>
      <c r="C312" s="87">
        <v>20000</v>
      </c>
      <c r="D312" s="88"/>
      <c r="E312" s="95">
        <v>1</v>
      </c>
      <c r="F312" s="89">
        <v>5000</v>
      </c>
      <c r="G312" s="90"/>
      <c r="H312" s="89"/>
    </row>
    <row r="313" spans="1:8" x14ac:dyDescent="0.25">
      <c r="A313" s="86" t="s">
        <v>105</v>
      </c>
      <c r="B313" s="87">
        <v>1</v>
      </c>
      <c r="C313" s="87">
        <v>14000</v>
      </c>
      <c r="D313" s="88"/>
      <c r="E313" s="95">
        <v>1</v>
      </c>
      <c r="F313" s="89">
        <v>4000</v>
      </c>
      <c r="G313" s="90"/>
      <c r="H313" s="89"/>
    </row>
    <row r="314" spans="1:8" x14ac:dyDescent="0.25">
      <c r="A314" s="86" t="s">
        <v>233</v>
      </c>
      <c r="B314" s="87">
        <v>2</v>
      </c>
      <c r="C314" s="87">
        <v>22000</v>
      </c>
      <c r="D314" s="88"/>
      <c r="E314" s="95">
        <v>2</v>
      </c>
      <c r="F314" s="89">
        <v>8000</v>
      </c>
      <c r="G314" s="90"/>
      <c r="H314" s="89"/>
    </row>
    <row r="315" spans="1:8" x14ac:dyDescent="0.25">
      <c r="A315" s="86" t="s">
        <v>132</v>
      </c>
      <c r="B315" s="87">
        <v>1</v>
      </c>
      <c r="C315" s="87">
        <v>13000</v>
      </c>
      <c r="D315" s="88"/>
      <c r="E315" s="95"/>
      <c r="F315" s="89"/>
      <c r="G315" s="90"/>
      <c r="H315" s="89"/>
    </row>
    <row r="316" spans="1:8" x14ac:dyDescent="0.25">
      <c r="A316" s="86" t="s">
        <v>259</v>
      </c>
      <c r="B316" s="87">
        <v>2</v>
      </c>
      <c r="C316" s="87"/>
      <c r="D316" s="88">
        <v>41000</v>
      </c>
      <c r="E316" s="95">
        <v>4</v>
      </c>
      <c r="F316" s="89">
        <v>17500</v>
      </c>
      <c r="G316" s="90"/>
      <c r="H316" s="89"/>
    </row>
    <row r="317" spans="1:8" x14ac:dyDescent="0.25">
      <c r="A317" s="86" t="s">
        <v>260</v>
      </c>
      <c r="B317" s="87">
        <v>1</v>
      </c>
      <c r="C317" s="87">
        <v>11000</v>
      </c>
      <c r="D317" s="88"/>
      <c r="E317" s="87">
        <v>1</v>
      </c>
      <c r="F317" s="89">
        <v>4000</v>
      </c>
      <c r="G317" s="90"/>
      <c r="H317" s="89"/>
    </row>
    <row r="318" spans="1:8" x14ac:dyDescent="0.25">
      <c r="A318" s="86" t="s">
        <v>261</v>
      </c>
      <c r="B318" s="87">
        <v>1</v>
      </c>
      <c r="C318" s="87">
        <v>11000</v>
      </c>
      <c r="D318" s="88"/>
      <c r="E318" s="87">
        <v>1</v>
      </c>
      <c r="F318" s="89">
        <v>4000</v>
      </c>
      <c r="G318" s="90"/>
      <c r="H318" s="89"/>
    </row>
    <row r="319" spans="1:8" x14ac:dyDescent="0.25">
      <c r="A319" s="77" t="s">
        <v>219</v>
      </c>
      <c r="B319" s="78">
        <f t="shared" ref="B319:G319" si="10">SUM(B296:B318)</f>
        <v>60</v>
      </c>
      <c r="C319" s="78">
        <f t="shared" si="10"/>
        <v>194000</v>
      </c>
      <c r="D319" s="78">
        <f t="shared" si="10"/>
        <v>1337500</v>
      </c>
      <c r="E319" s="78">
        <f t="shared" si="10"/>
        <v>18</v>
      </c>
      <c r="F319" s="78">
        <f t="shared" si="10"/>
        <v>77500</v>
      </c>
      <c r="G319" s="78">
        <f t="shared" si="10"/>
        <v>3</v>
      </c>
      <c r="H319" s="78"/>
    </row>
    <row r="320" spans="1:8" x14ac:dyDescent="0.25">
      <c r="A320" s="79"/>
      <c r="B320" s="80"/>
      <c r="C320" s="80"/>
      <c r="D320" s="80"/>
      <c r="E320" s="80"/>
      <c r="F320" s="80"/>
      <c r="G320" s="80"/>
      <c r="H320" s="80"/>
    </row>
    <row r="321" spans="1:9" x14ac:dyDescent="0.25">
      <c r="A321" s="81"/>
      <c r="B321" s="82"/>
      <c r="C321" s="82"/>
      <c r="D321" s="82"/>
      <c r="E321" s="82"/>
      <c r="F321" s="82"/>
      <c r="G321" s="83"/>
      <c r="H321" s="84"/>
    </row>
    <row r="322" spans="1:9" x14ac:dyDescent="0.25">
      <c r="A322" s="23">
        <v>194000</v>
      </c>
      <c r="B322" s="22" t="s">
        <v>38</v>
      </c>
      <c r="C322" s="2205" t="s">
        <v>108</v>
      </c>
      <c r="D322" s="2205"/>
      <c r="E322" s="81"/>
      <c r="F322" s="81"/>
      <c r="G322" s="85"/>
      <c r="H322" s="84"/>
    </row>
    <row r="325" spans="1:9" x14ac:dyDescent="0.25">
      <c r="A325" s="2203" t="s">
        <v>262</v>
      </c>
      <c r="B325" s="2204"/>
      <c r="C325" s="2204"/>
      <c r="D325" s="2204"/>
      <c r="E325" s="2204"/>
      <c r="F325" s="2204"/>
      <c r="G325" s="2204"/>
      <c r="H325" s="2204"/>
    </row>
    <row r="326" spans="1:9" x14ac:dyDescent="0.25">
      <c r="A326" s="6" t="s">
        <v>14</v>
      </c>
      <c r="B326" s="6" t="s">
        <v>5</v>
      </c>
      <c r="C326" s="6" t="s">
        <v>10</v>
      </c>
      <c r="D326" s="6" t="s">
        <v>11</v>
      </c>
      <c r="E326" s="6" t="s">
        <v>31</v>
      </c>
      <c r="F326" s="6" t="s">
        <v>27</v>
      </c>
      <c r="G326" s="21" t="s">
        <v>33</v>
      </c>
      <c r="H326" s="6" t="s">
        <v>32</v>
      </c>
    </row>
    <row r="327" spans="1:9" x14ac:dyDescent="0.25">
      <c r="A327" s="26" t="s">
        <v>263</v>
      </c>
      <c r="B327" s="87">
        <v>1</v>
      </c>
      <c r="C327" s="87">
        <v>42000</v>
      </c>
      <c r="D327" s="88"/>
      <c r="E327" s="87">
        <v>1</v>
      </c>
      <c r="F327" s="89">
        <v>10000</v>
      </c>
      <c r="G327" s="90">
        <v>1</v>
      </c>
      <c r="H327" s="97" t="s">
        <v>273</v>
      </c>
      <c r="I327">
        <v>4500</v>
      </c>
    </row>
    <row r="328" spans="1:9" x14ac:dyDescent="0.25">
      <c r="A328" s="26" t="s">
        <v>264</v>
      </c>
      <c r="B328" s="87">
        <v>2</v>
      </c>
      <c r="C328" s="87">
        <v>70000</v>
      </c>
      <c r="D328" s="88"/>
      <c r="E328" s="87"/>
      <c r="F328" s="89"/>
      <c r="G328" s="90">
        <v>1</v>
      </c>
      <c r="H328" s="97" t="s">
        <v>273</v>
      </c>
      <c r="I328">
        <v>4500</v>
      </c>
    </row>
    <row r="329" spans="1:9" x14ac:dyDescent="0.25">
      <c r="A329" s="26" t="s">
        <v>265</v>
      </c>
      <c r="B329" s="87">
        <v>1</v>
      </c>
      <c r="C329" s="87">
        <v>31500</v>
      </c>
      <c r="D329" s="88"/>
      <c r="E329" s="87">
        <v>1</v>
      </c>
      <c r="F329" s="89">
        <v>4500</v>
      </c>
      <c r="G329" s="90"/>
      <c r="H329" s="89"/>
    </row>
    <row r="330" spans="1:9" x14ac:dyDescent="0.25">
      <c r="A330" s="26" t="s">
        <v>145</v>
      </c>
      <c r="B330" s="87">
        <v>1</v>
      </c>
      <c r="C330" s="87">
        <v>8000</v>
      </c>
      <c r="D330" s="88"/>
      <c r="E330" s="87">
        <v>1</v>
      </c>
      <c r="F330" s="89">
        <v>4500</v>
      </c>
      <c r="G330" s="90"/>
      <c r="H330" s="89"/>
    </row>
    <row r="331" spans="1:9" x14ac:dyDescent="0.25">
      <c r="A331" s="26" t="s">
        <v>266</v>
      </c>
      <c r="B331" s="87">
        <v>1</v>
      </c>
      <c r="C331" s="87">
        <v>10000</v>
      </c>
      <c r="D331" s="88"/>
      <c r="E331" s="87">
        <v>1</v>
      </c>
      <c r="F331" s="89">
        <v>4000</v>
      </c>
      <c r="G331" s="90"/>
      <c r="H331" s="89"/>
    </row>
    <row r="332" spans="1:9" x14ac:dyDescent="0.25">
      <c r="A332" s="26" t="s">
        <v>234</v>
      </c>
      <c r="B332" s="87">
        <v>1</v>
      </c>
      <c r="C332" s="87">
        <v>18500</v>
      </c>
      <c r="D332" s="88"/>
      <c r="E332" s="87"/>
      <c r="F332" s="89"/>
      <c r="G332" s="90"/>
      <c r="H332" s="89"/>
    </row>
    <row r="333" spans="1:9" x14ac:dyDescent="0.25">
      <c r="A333" s="26" t="s">
        <v>101</v>
      </c>
      <c r="B333" s="87">
        <v>1</v>
      </c>
      <c r="C333" s="87">
        <v>12500</v>
      </c>
      <c r="D333" s="88"/>
      <c r="E333" s="87">
        <v>1</v>
      </c>
      <c r="F333" s="89">
        <v>4000</v>
      </c>
      <c r="G333" s="90"/>
      <c r="H333" s="89"/>
    </row>
    <row r="334" spans="1:9" x14ac:dyDescent="0.25">
      <c r="A334" s="26" t="s">
        <v>248</v>
      </c>
      <c r="B334" s="87">
        <v>1</v>
      </c>
      <c r="C334" s="96">
        <v>23000</v>
      </c>
      <c r="D334" s="87"/>
      <c r="E334" s="87"/>
      <c r="F334" s="89"/>
      <c r="G334" s="90"/>
      <c r="H334" s="89"/>
    </row>
    <row r="335" spans="1:9" x14ac:dyDescent="0.25">
      <c r="A335" s="26" t="s">
        <v>267</v>
      </c>
      <c r="B335" s="87">
        <v>1</v>
      </c>
      <c r="C335" s="87"/>
      <c r="D335" s="88">
        <v>22000</v>
      </c>
      <c r="E335" s="87">
        <v>1</v>
      </c>
      <c r="F335" s="89">
        <v>4000</v>
      </c>
      <c r="G335" s="90"/>
      <c r="H335" s="93"/>
    </row>
    <row r="336" spans="1:9" x14ac:dyDescent="0.25">
      <c r="A336" s="26" t="s">
        <v>93</v>
      </c>
      <c r="B336" s="87">
        <v>1</v>
      </c>
      <c r="D336" s="87">
        <v>8500</v>
      </c>
      <c r="E336" s="87">
        <v>2</v>
      </c>
      <c r="F336" s="89">
        <v>9500</v>
      </c>
      <c r="G336" s="90"/>
      <c r="H336" s="89"/>
    </row>
    <row r="337" spans="1:8" x14ac:dyDescent="0.25">
      <c r="A337" s="26" t="s">
        <v>250</v>
      </c>
      <c r="B337" s="87">
        <v>1</v>
      </c>
      <c r="C337" s="87">
        <v>13500</v>
      </c>
      <c r="D337" s="88"/>
      <c r="E337" s="87">
        <v>1</v>
      </c>
      <c r="F337" s="89">
        <v>4500</v>
      </c>
      <c r="G337" s="90"/>
      <c r="H337" s="89"/>
    </row>
    <row r="338" spans="1:8" x14ac:dyDescent="0.25">
      <c r="A338" s="26" t="s">
        <v>268</v>
      </c>
      <c r="B338" s="87">
        <v>1</v>
      </c>
      <c r="C338" s="87">
        <v>25400</v>
      </c>
      <c r="D338" s="88"/>
      <c r="E338" s="87">
        <v>1</v>
      </c>
      <c r="F338" s="89">
        <v>4500</v>
      </c>
      <c r="G338" s="90"/>
      <c r="H338" s="94"/>
    </row>
    <row r="339" spans="1:8" x14ac:dyDescent="0.25">
      <c r="A339" s="26" t="s">
        <v>268</v>
      </c>
      <c r="B339" s="87">
        <v>1</v>
      </c>
      <c r="C339" s="87">
        <v>25400</v>
      </c>
      <c r="D339" s="88"/>
      <c r="E339" s="87">
        <v>1</v>
      </c>
      <c r="F339" s="89">
        <v>4500</v>
      </c>
      <c r="G339" s="90"/>
      <c r="H339" s="89"/>
    </row>
    <row r="340" spans="1:8" x14ac:dyDescent="0.25">
      <c r="A340" s="26" t="s">
        <v>269</v>
      </c>
      <c r="B340" s="87">
        <v>1</v>
      </c>
      <c r="C340" s="87"/>
      <c r="D340" s="88">
        <v>12500</v>
      </c>
      <c r="E340" s="87">
        <v>1</v>
      </c>
      <c r="F340" s="89">
        <v>1500</v>
      </c>
      <c r="G340" s="90"/>
      <c r="H340" s="93"/>
    </row>
    <row r="341" spans="1:8" x14ac:dyDescent="0.25">
      <c r="A341" s="26" t="s">
        <v>93</v>
      </c>
      <c r="B341" s="87">
        <v>1</v>
      </c>
      <c r="C341" s="87">
        <v>13500</v>
      </c>
      <c r="D341" s="88"/>
      <c r="E341" s="95">
        <v>1</v>
      </c>
      <c r="F341" s="89">
        <v>4500</v>
      </c>
      <c r="G341" s="90"/>
      <c r="H341" s="89"/>
    </row>
    <row r="342" spans="1:8" x14ac:dyDescent="0.25">
      <c r="A342" s="26" t="s">
        <v>252</v>
      </c>
      <c r="B342" s="87">
        <v>1</v>
      </c>
      <c r="C342" s="87">
        <v>15000</v>
      </c>
      <c r="D342" s="88"/>
      <c r="E342" s="95">
        <v>1</v>
      </c>
      <c r="F342" s="89">
        <v>4000</v>
      </c>
      <c r="G342" s="90"/>
      <c r="H342" s="89"/>
    </row>
    <row r="343" spans="1:8" x14ac:dyDescent="0.25">
      <c r="A343" s="26" t="s">
        <v>270</v>
      </c>
      <c r="B343" s="87">
        <v>1</v>
      </c>
      <c r="C343" s="87">
        <v>26000</v>
      </c>
      <c r="D343" s="88"/>
      <c r="E343" s="95"/>
      <c r="F343" s="89"/>
      <c r="G343" s="90"/>
      <c r="H343" s="89"/>
    </row>
    <row r="344" spans="1:8" x14ac:dyDescent="0.25">
      <c r="A344" s="26" t="s">
        <v>271</v>
      </c>
      <c r="B344" s="87">
        <v>1</v>
      </c>
      <c r="C344" s="87">
        <v>18000</v>
      </c>
      <c r="D344" s="88"/>
      <c r="E344" s="95"/>
      <c r="F344" s="89"/>
      <c r="G344" s="90"/>
      <c r="H344" s="89"/>
    </row>
    <row r="345" spans="1:8" x14ac:dyDescent="0.25">
      <c r="A345" s="26" t="s">
        <v>272</v>
      </c>
      <c r="B345" s="87">
        <v>1</v>
      </c>
      <c r="C345" s="87">
        <v>11000</v>
      </c>
      <c r="D345" s="88"/>
      <c r="E345" s="95">
        <v>1</v>
      </c>
      <c r="F345" s="89">
        <v>4000</v>
      </c>
      <c r="G345" s="90"/>
      <c r="H345" s="89"/>
    </row>
    <row r="346" spans="1:8" x14ac:dyDescent="0.25">
      <c r="A346" s="77" t="s">
        <v>219</v>
      </c>
      <c r="B346" s="78">
        <f t="shared" ref="B346:G346" si="11">SUM(B327:B345)</f>
        <v>20</v>
      </c>
      <c r="C346" s="78">
        <f t="shared" si="11"/>
        <v>363300</v>
      </c>
      <c r="D346" s="78">
        <f t="shared" si="11"/>
        <v>43000</v>
      </c>
      <c r="E346" s="78">
        <f t="shared" si="11"/>
        <v>15</v>
      </c>
      <c r="F346" s="78">
        <f t="shared" si="11"/>
        <v>68000</v>
      </c>
      <c r="G346" s="78">
        <f t="shared" si="11"/>
        <v>2</v>
      </c>
      <c r="H346" s="78"/>
    </row>
    <row r="347" spans="1:8" x14ac:dyDescent="0.25">
      <c r="A347" s="79"/>
      <c r="B347" s="80"/>
      <c r="C347" s="80"/>
      <c r="D347" s="80"/>
      <c r="E347" s="80"/>
      <c r="F347" s="80"/>
      <c r="G347" s="80"/>
      <c r="H347" s="80"/>
    </row>
    <row r="348" spans="1:8" x14ac:dyDescent="0.25">
      <c r="A348" s="81"/>
      <c r="B348" s="82"/>
      <c r="C348" s="82"/>
      <c r="D348" s="82"/>
      <c r="E348" s="82"/>
      <c r="F348" s="82"/>
      <c r="G348" s="83"/>
      <c r="H348" s="84"/>
    </row>
    <row r="349" spans="1:8" x14ac:dyDescent="0.25">
      <c r="A349" s="23">
        <v>363300</v>
      </c>
      <c r="B349" s="22" t="s">
        <v>38</v>
      </c>
      <c r="C349" s="2205" t="s">
        <v>108</v>
      </c>
      <c r="D349" s="2205"/>
      <c r="E349" s="81"/>
      <c r="F349" s="81"/>
      <c r="G349" s="85"/>
      <c r="H349" s="84"/>
    </row>
    <row r="352" spans="1:8" x14ac:dyDescent="0.25">
      <c r="A352" s="2203" t="s">
        <v>274</v>
      </c>
      <c r="B352" s="2204"/>
      <c r="C352" s="2204"/>
      <c r="D352" s="2204"/>
      <c r="E352" s="2204"/>
      <c r="F352" s="2204"/>
      <c r="G352" s="2204"/>
      <c r="H352" s="2204"/>
    </row>
    <row r="353" spans="1:8" x14ac:dyDescent="0.25">
      <c r="A353" s="6" t="s">
        <v>14</v>
      </c>
      <c r="B353" s="6" t="s">
        <v>5</v>
      </c>
      <c r="C353" s="6" t="s">
        <v>10</v>
      </c>
      <c r="D353" s="6" t="s">
        <v>11</v>
      </c>
      <c r="E353" s="6" t="s">
        <v>31</v>
      </c>
      <c r="F353" s="6" t="s">
        <v>27</v>
      </c>
      <c r="G353" s="21" t="s">
        <v>33</v>
      </c>
      <c r="H353" s="6" t="s">
        <v>32</v>
      </c>
    </row>
    <row r="354" spans="1:8" x14ac:dyDescent="0.25">
      <c r="A354" s="26" t="s">
        <v>275</v>
      </c>
      <c r="B354" s="87">
        <v>1</v>
      </c>
      <c r="C354" s="87">
        <v>32000</v>
      </c>
      <c r="D354" s="88"/>
      <c r="E354" s="87">
        <v>1</v>
      </c>
      <c r="F354" s="89">
        <v>5000</v>
      </c>
      <c r="G354" s="90"/>
      <c r="H354" s="97"/>
    </row>
    <row r="355" spans="1:8" x14ac:dyDescent="0.25">
      <c r="A355" s="26" t="s">
        <v>105</v>
      </c>
      <c r="B355" s="87">
        <v>1</v>
      </c>
      <c r="C355" s="87">
        <v>14000</v>
      </c>
      <c r="D355" s="88"/>
      <c r="E355" s="87">
        <v>1</v>
      </c>
      <c r="F355" s="89">
        <v>4000</v>
      </c>
      <c r="G355" s="90"/>
      <c r="H355" s="97"/>
    </row>
    <row r="356" spans="1:8" x14ac:dyDescent="0.25">
      <c r="A356" s="26" t="s">
        <v>276</v>
      </c>
      <c r="B356" s="87">
        <v>14</v>
      </c>
      <c r="C356" s="87"/>
      <c r="D356" s="88">
        <v>630000</v>
      </c>
      <c r="E356" s="87"/>
      <c r="F356" s="89"/>
      <c r="G356" s="90"/>
      <c r="H356" s="89"/>
    </row>
    <row r="357" spans="1:8" x14ac:dyDescent="0.25">
      <c r="A357" s="26" t="s">
        <v>268</v>
      </c>
      <c r="B357" s="87">
        <v>1</v>
      </c>
      <c r="C357" s="87">
        <v>29900</v>
      </c>
      <c r="D357" s="88"/>
      <c r="E357" s="87"/>
      <c r="F357" s="89"/>
      <c r="G357" s="90"/>
      <c r="H357" s="89"/>
    </row>
    <row r="358" spans="1:8" x14ac:dyDescent="0.25">
      <c r="A358" s="26" t="s">
        <v>268</v>
      </c>
      <c r="B358" s="87">
        <v>1</v>
      </c>
      <c r="C358" s="87">
        <v>29900</v>
      </c>
      <c r="D358" s="88"/>
      <c r="E358" s="87"/>
      <c r="F358" s="89"/>
      <c r="G358" s="90"/>
      <c r="H358" s="89"/>
    </row>
    <row r="359" spans="1:8" x14ac:dyDescent="0.25">
      <c r="A359" s="26" t="s">
        <v>105</v>
      </c>
      <c r="B359" s="87">
        <v>1</v>
      </c>
      <c r="C359" s="87">
        <v>18000</v>
      </c>
      <c r="D359" s="88"/>
      <c r="E359" s="87"/>
      <c r="F359" s="89"/>
      <c r="G359" s="90"/>
      <c r="H359" s="89"/>
    </row>
    <row r="360" spans="1:8" x14ac:dyDescent="0.25">
      <c r="A360" s="26" t="s">
        <v>277</v>
      </c>
      <c r="B360" s="87">
        <v>1</v>
      </c>
      <c r="C360" s="87">
        <v>13000</v>
      </c>
      <c r="D360" s="88"/>
      <c r="E360" s="87">
        <v>1</v>
      </c>
      <c r="F360" s="89">
        <v>2000</v>
      </c>
      <c r="G360" s="90"/>
      <c r="H360" s="89"/>
    </row>
    <row r="361" spans="1:8" x14ac:dyDescent="0.25">
      <c r="A361" s="26" t="s">
        <v>278</v>
      </c>
      <c r="B361" s="87">
        <v>2</v>
      </c>
      <c r="C361" s="96">
        <v>41000</v>
      </c>
      <c r="D361" s="87"/>
      <c r="E361" s="87">
        <v>2</v>
      </c>
      <c r="F361" s="89">
        <v>9000</v>
      </c>
      <c r="G361" s="90"/>
      <c r="H361" s="89"/>
    </row>
    <row r="362" spans="1:8" x14ac:dyDescent="0.25">
      <c r="A362" s="26" t="s">
        <v>263</v>
      </c>
      <c r="B362" s="87">
        <v>1</v>
      </c>
      <c r="C362" s="87">
        <v>50000</v>
      </c>
      <c r="D362" s="88"/>
      <c r="E362" s="87"/>
      <c r="F362" s="89"/>
      <c r="G362" s="90"/>
      <c r="H362" s="93"/>
    </row>
    <row r="363" spans="1:8" x14ac:dyDescent="0.25">
      <c r="A363" s="26" t="s">
        <v>93</v>
      </c>
      <c r="B363" s="87">
        <v>1</v>
      </c>
      <c r="C363" s="98">
        <v>13500</v>
      </c>
      <c r="D363" s="87"/>
      <c r="E363" s="87">
        <v>1</v>
      </c>
      <c r="F363" s="89">
        <v>4500</v>
      </c>
      <c r="G363" s="90"/>
      <c r="H363" s="89"/>
    </row>
    <row r="364" spans="1:8" x14ac:dyDescent="0.25">
      <c r="A364" s="26" t="s">
        <v>279</v>
      </c>
      <c r="B364" s="87">
        <v>1</v>
      </c>
      <c r="C364" s="87">
        <v>30000</v>
      </c>
      <c r="D364" s="88"/>
      <c r="E364" s="87"/>
      <c r="F364" s="89"/>
      <c r="G364" s="90"/>
      <c r="H364" s="89"/>
    </row>
    <row r="365" spans="1:8" x14ac:dyDescent="0.25">
      <c r="A365" s="26" t="s">
        <v>90</v>
      </c>
      <c r="B365" s="87">
        <v>1</v>
      </c>
      <c r="C365" s="87"/>
      <c r="D365" s="88">
        <v>22000</v>
      </c>
      <c r="E365" s="87">
        <v>1</v>
      </c>
      <c r="F365" s="89">
        <v>4000</v>
      </c>
      <c r="G365" s="90"/>
      <c r="H365" s="94"/>
    </row>
    <row r="366" spans="1:8" x14ac:dyDescent="0.25">
      <c r="A366" s="26" t="s">
        <v>280</v>
      </c>
      <c r="B366" s="87">
        <v>1</v>
      </c>
      <c r="C366" s="87">
        <v>26000</v>
      </c>
      <c r="D366" s="88"/>
      <c r="E366" s="87"/>
      <c r="F366" s="89"/>
      <c r="G366" s="90"/>
      <c r="H366" s="89"/>
    </row>
    <row r="367" spans="1:8" x14ac:dyDescent="0.25">
      <c r="A367" s="26" t="s">
        <v>281</v>
      </c>
      <c r="B367" s="87">
        <v>1</v>
      </c>
      <c r="C367" s="87"/>
      <c r="D367" s="88">
        <v>15500</v>
      </c>
      <c r="E367" s="87">
        <v>1</v>
      </c>
      <c r="F367" s="89">
        <v>1500</v>
      </c>
      <c r="G367" s="90"/>
      <c r="H367" s="93"/>
    </row>
    <row r="368" spans="1:8" x14ac:dyDescent="0.25">
      <c r="A368" s="26" t="s">
        <v>278</v>
      </c>
      <c r="B368" s="87">
        <v>1</v>
      </c>
      <c r="C368" s="87">
        <v>25000</v>
      </c>
      <c r="D368" s="88"/>
      <c r="E368" s="95"/>
      <c r="F368" s="89"/>
      <c r="G368" s="90"/>
      <c r="H368" s="89"/>
    </row>
    <row r="369" spans="1:9" x14ac:dyDescent="0.25">
      <c r="A369" s="26" t="s">
        <v>233</v>
      </c>
      <c r="B369" s="87">
        <v>1</v>
      </c>
      <c r="C369" s="87">
        <v>10500</v>
      </c>
      <c r="D369" s="88"/>
      <c r="E369" s="95">
        <v>1</v>
      </c>
      <c r="F369" s="89">
        <v>4500</v>
      </c>
      <c r="G369" s="90"/>
      <c r="H369" s="89"/>
    </row>
    <row r="370" spans="1:9" x14ac:dyDescent="0.25">
      <c r="A370" s="77" t="s">
        <v>219</v>
      </c>
      <c r="B370" s="78">
        <f t="shared" ref="B370:G370" si="12">SUM(B354:B369)</f>
        <v>30</v>
      </c>
      <c r="C370" s="78">
        <f t="shared" si="12"/>
        <v>332800</v>
      </c>
      <c r="D370" s="78">
        <f t="shared" si="12"/>
        <v>667500</v>
      </c>
      <c r="E370" s="78">
        <f t="shared" si="12"/>
        <v>9</v>
      </c>
      <c r="F370" s="78">
        <f t="shared" si="12"/>
        <v>34500</v>
      </c>
      <c r="G370" s="78">
        <f t="shared" si="12"/>
        <v>0</v>
      </c>
      <c r="H370" s="78"/>
    </row>
    <row r="371" spans="1:9" x14ac:dyDescent="0.25">
      <c r="A371" s="79"/>
      <c r="B371" s="80"/>
      <c r="C371" s="80"/>
      <c r="D371" s="80"/>
      <c r="E371" s="80"/>
      <c r="F371" s="80"/>
      <c r="G371" s="80"/>
      <c r="H371" s="80"/>
    </row>
    <row r="372" spans="1:9" x14ac:dyDescent="0.25">
      <c r="A372" s="81"/>
      <c r="B372" s="82"/>
      <c r="C372" s="82"/>
      <c r="D372" s="82"/>
      <c r="E372" s="82"/>
      <c r="F372" s="82"/>
      <c r="G372" s="83"/>
      <c r="H372" s="84"/>
    </row>
    <row r="373" spans="1:9" x14ac:dyDescent="0.25">
      <c r="A373" s="23">
        <v>332800</v>
      </c>
      <c r="B373" s="22" t="s">
        <v>38</v>
      </c>
      <c r="C373" s="2205" t="s">
        <v>108</v>
      </c>
      <c r="D373" s="2205"/>
      <c r="E373" s="81"/>
      <c r="F373" s="81"/>
      <c r="G373" s="85"/>
      <c r="H373" s="84"/>
    </row>
    <row r="376" spans="1:9" x14ac:dyDescent="0.25">
      <c r="A376" s="2203" t="s">
        <v>282</v>
      </c>
      <c r="B376" s="2204"/>
      <c r="C376" s="2204"/>
      <c r="D376" s="2204"/>
      <c r="E376" s="2204"/>
      <c r="F376" s="2204"/>
      <c r="G376" s="2204"/>
      <c r="H376" s="2204"/>
    </row>
    <row r="377" spans="1:9" x14ac:dyDescent="0.25">
      <c r="A377" s="6" t="s">
        <v>14</v>
      </c>
      <c r="B377" s="6" t="s">
        <v>5</v>
      </c>
      <c r="C377" s="6" t="s">
        <v>10</v>
      </c>
      <c r="D377" s="6" t="s">
        <v>11</v>
      </c>
      <c r="E377" s="6" t="s">
        <v>31</v>
      </c>
      <c r="F377" s="6" t="s">
        <v>27</v>
      </c>
      <c r="G377" s="21" t="s">
        <v>33</v>
      </c>
      <c r="H377" s="6" t="s">
        <v>32</v>
      </c>
    </row>
    <row r="378" spans="1:9" x14ac:dyDescent="0.25">
      <c r="A378" s="26" t="s">
        <v>283</v>
      </c>
      <c r="B378" s="87">
        <v>2</v>
      </c>
      <c r="C378" s="87">
        <v>140000</v>
      </c>
      <c r="D378" s="88"/>
      <c r="E378" s="87"/>
      <c r="F378" s="89"/>
      <c r="G378" s="90">
        <v>2</v>
      </c>
      <c r="H378" s="101" t="s">
        <v>297</v>
      </c>
      <c r="I378">
        <v>24000</v>
      </c>
    </row>
    <row r="379" spans="1:9" x14ac:dyDescent="0.25">
      <c r="A379" s="26" t="s">
        <v>284</v>
      </c>
      <c r="B379" s="87">
        <v>1</v>
      </c>
      <c r="C379" s="87">
        <v>37000</v>
      </c>
      <c r="D379" s="88"/>
      <c r="E379" s="87"/>
      <c r="F379" s="89"/>
      <c r="G379" s="90">
        <v>1</v>
      </c>
      <c r="H379" s="101" t="s">
        <v>251</v>
      </c>
      <c r="I379">
        <v>5000</v>
      </c>
    </row>
    <row r="380" spans="1:9" x14ac:dyDescent="0.25">
      <c r="A380" s="26" t="s">
        <v>230</v>
      </c>
      <c r="B380" s="87">
        <v>2</v>
      </c>
      <c r="C380" s="87">
        <v>106000</v>
      </c>
      <c r="D380" s="88"/>
      <c r="E380" s="87">
        <v>2</v>
      </c>
      <c r="F380" s="89">
        <v>24000</v>
      </c>
      <c r="G380" s="90"/>
      <c r="H380" s="89"/>
    </row>
    <row r="381" spans="1:9" x14ac:dyDescent="0.25">
      <c r="A381" s="26" t="s">
        <v>285</v>
      </c>
      <c r="B381" s="87">
        <v>1</v>
      </c>
      <c r="C381" s="87"/>
      <c r="D381" s="88">
        <v>14000</v>
      </c>
      <c r="E381" s="87">
        <v>1</v>
      </c>
      <c r="F381" s="89">
        <v>4000</v>
      </c>
      <c r="G381" s="90"/>
      <c r="H381" s="89"/>
    </row>
    <row r="382" spans="1:9" x14ac:dyDescent="0.25">
      <c r="A382" s="26" t="s">
        <v>286</v>
      </c>
      <c r="B382" s="87">
        <v>1</v>
      </c>
      <c r="C382" s="87">
        <v>67000</v>
      </c>
      <c r="D382" s="88"/>
      <c r="E382" s="87">
        <v>1</v>
      </c>
      <c r="F382" s="89">
        <v>5000</v>
      </c>
      <c r="G382" s="90"/>
      <c r="H382" s="89"/>
    </row>
    <row r="383" spans="1:9" x14ac:dyDescent="0.25">
      <c r="A383" s="26" t="s">
        <v>93</v>
      </c>
      <c r="B383" s="87">
        <v>1</v>
      </c>
      <c r="C383" s="87">
        <v>13500</v>
      </c>
      <c r="D383" s="88"/>
      <c r="E383" s="87">
        <v>1</v>
      </c>
      <c r="F383" s="89">
        <v>4500</v>
      </c>
      <c r="G383" s="90"/>
      <c r="H383" s="89"/>
    </row>
    <row r="384" spans="1:9" x14ac:dyDescent="0.25">
      <c r="A384" s="26" t="s">
        <v>285</v>
      </c>
      <c r="B384" s="87">
        <v>1</v>
      </c>
      <c r="C384" s="87">
        <v>14000</v>
      </c>
      <c r="D384" s="88"/>
      <c r="E384" s="87">
        <v>1</v>
      </c>
      <c r="F384" s="89">
        <v>4000</v>
      </c>
      <c r="G384" s="90"/>
      <c r="H384" s="89"/>
    </row>
    <row r="385" spans="1:8" x14ac:dyDescent="0.25">
      <c r="A385" s="26" t="s">
        <v>287</v>
      </c>
      <c r="B385" s="87">
        <v>1</v>
      </c>
      <c r="C385" s="89">
        <v>18000</v>
      </c>
      <c r="D385" s="87"/>
      <c r="E385" s="87"/>
      <c r="F385" s="89"/>
      <c r="G385" s="90"/>
      <c r="H385" s="89"/>
    </row>
    <row r="386" spans="1:8" x14ac:dyDescent="0.25">
      <c r="A386" s="26" t="s">
        <v>261</v>
      </c>
      <c r="B386" s="87">
        <v>1</v>
      </c>
      <c r="C386" s="89">
        <v>15000</v>
      </c>
      <c r="D386" s="87"/>
      <c r="E386" s="87"/>
      <c r="F386" s="89"/>
      <c r="G386" s="90"/>
      <c r="H386" s="89"/>
    </row>
    <row r="387" spans="1:8" x14ac:dyDescent="0.25">
      <c r="A387" s="26" t="s">
        <v>288</v>
      </c>
      <c r="B387" s="87">
        <v>1</v>
      </c>
      <c r="C387" s="89">
        <v>32000</v>
      </c>
      <c r="D387" s="87"/>
      <c r="E387" s="87"/>
      <c r="F387" s="89"/>
      <c r="G387" s="90"/>
      <c r="H387" s="89"/>
    </row>
    <row r="388" spans="1:8" x14ac:dyDescent="0.25">
      <c r="A388" s="26" t="s">
        <v>289</v>
      </c>
      <c r="B388" s="87">
        <v>1</v>
      </c>
      <c r="C388" s="89">
        <v>35500</v>
      </c>
      <c r="D388" s="87"/>
      <c r="E388" s="87">
        <v>1</v>
      </c>
      <c r="F388" s="89">
        <v>4500</v>
      </c>
      <c r="G388" s="90"/>
      <c r="H388" s="89"/>
    </row>
    <row r="389" spans="1:8" x14ac:dyDescent="0.25">
      <c r="A389" s="26" t="s">
        <v>231</v>
      </c>
      <c r="B389" s="87">
        <v>2</v>
      </c>
      <c r="C389" s="89">
        <v>136000</v>
      </c>
      <c r="D389" s="87"/>
      <c r="E389" s="87">
        <v>2</v>
      </c>
      <c r="F389" s="89">
        <v>24000</v>
      </c>
      <c r="G389" s="90"/>
      <c r="H389" s="89"/>
    </row>
    <row r="390" spans="1:8" x14ac:dyDescent="0.25">
      <c r="A390" s="26" t="s">
        <v>122</v>
      </c>
      <c r="B390" s="87">
        <v>1</v>
      </c>
      <c r="C390" s="89">
        <v>40000</v>
      </c>
      <c r="D390" s="87"/>
      <c r="E390" s="87"/>
      <c r="F390" s="89"/>
      <c r="G390" s="90"/>
      <c r="H390" s="89"/>
    </row>
    <row r="391" spans="1:8" x14ac:dyDescent="0.25">
      <c r="A391" s="26" t="s">
        <v>285</v>
      </c>
      <c r="B391" s="87">
        <v>1</v>
      </c>
      <c r="C391" s="89">
        <v>14000</v>
      </c>
      <c r="D391" s="87"/>
      <c r="E391" s="87">
        <v>1</v>
      </c>
      <c r="F391" s="89">
        <v>4000</v>
      </c>
      <c r="G391" s="90"/>
      <c r="H391" s="89"/>
    </row>
    <row r="392" spans="1:8" x14ac:dyDescent="0.25">
      <c r="A392" s="99" t="s">
        <v>290</v>
      </c>
      <c r="B392" s="87">
        <v>1</v>
      </c>
      <c r="C392" s="89"/>
      <c r="D392" s="87">
        <v>13000</v>
      </c>
      <c r="E392" s="87"/>
      <c r="F392" s="89"/>
      <c r="G392" s="90"/>
      <c r="H392" s="89"/>
    </row>
    <row r="393" spans="1:8" x14ac:dyDescent="0.25">
      <c r="A393" s="99" t="s">
        <v>291</v>
      </c>
      <c r="B393" s="87">
        <v>1</v>
      </c>
      <c r="C393" s="89"/>
      <c r="D393" s="87">
        <v>17000</v>
      </c>
      <c r="E393" s="87"/>
      <c r="F393" s="89"/>
      <c r="G393" s="90"/>
      <c r="H393" s="89"/>
    </row>
    <row r="394" spans="1:8" x14ac:dyDescent="0.25">
      <c r="A394" s="99" t="s">
        <v>292</v>
      </c>
      <c r="B394" s="87">
        <v>1</v>
      </c>
      <c r="C394" s="89"/>
      <c r="D394" s="87">
        <v>23000</v>
      </c>
      <c r="E394" s="87"/>
      <c r="F394" s="89"/>
      <c r="G394" s="90"/>
      <c r="H394" s="89"/>
    </row>
    <row r="395" spans="1:8" x14ac:dyDescent="0.25">
      <c r="A395" s="99" t="s">
        <v>293</v>
      </c>
      <c r="B395" s="87">
        <v>4</v>
      </c>
      <c r="C395" s="89"/>
      <c r="D395" s="87">
        <v>180000</v>
      </c>
      <c r="E395" s="87"/>
      <c r="F395" s="89"/>
      <c r="G395" s="90"/>
      <c r="H395" s="89"/>
    </row>
    <row r="396" spans="1:8" x14ac:dyDescent="0.25">
      <c r="A396" s="26" t="s">
        <v>294</v>
      </c>
      <c r="B396" s="87">
        <v>1</v>
      </c>
      <c r="C396" s="87">
        <v>20000</v>
      </c>
      <c r="D396" s="88"/>
      <c r="E396" s="87"/>
      <c r="F396" s="89"/>
      <c r="G396" s="90"/>
      <c r="H396" s="93"/>
    </row>
    <row r="397" spans="1:8" x14ac:dyDescent="0.25">
      <c r="A397" s="26" t="s">
        <v>90</v>
      </c>
      <c r="B397" s="87">
        <v>1</v>
      </c>
      <c r="C397" s="100">
        <v>22000</v>
      </c>
      <c r="D397" s="87"/>
      <c r="E397" s="87">
        <v>1</v>
      </c>
      <c r="F397" s="89">
        <v>4000</v>
      </c>
      <c r="G397" s="90"/>
      <c r="H397" s="89"/>
    </row>
    <row r="398" spans="1:8" x14ac:dyDescent="0.25">
      <c r="A398" s="26" t="s">
        <v>263</v>
      </c>
      <c r="B398" s="87">
        <v>4</v>
      </c>
      <c r="C398" s="87"/>
      <c r="D398" s="88">
        <v>208000</v>
      </c>
      <c r="E398" s="87"/>
      <c r="F398" s="89"/>
      <c r="G398" s="90"/>
      <c r="H398" s="89"/>
    </row>
    <row r="399" spans="1:8" x14ac:dyDescent="0.25">
      <c r="A399" s="26" t="s">
        <v>295</v>
      </c>
      <c r="B399" s="87">
        <v>1</v>
      </c>
      <c r="C399" s="87"/>
      <c r="D399" s="88">
        <v>13000</v>
      </c>
      <c r="E399" s="87"/>
      <c r="F399" s="89"/>
      <c r="G399" s="90"/>
      <c r="H399" s="94"/>
    </row>
    <row r="400" spans="1:8" x14ac:dyDescent="0.25">
      <c r="A400" s="99" t="s">
        <v>279</v>
      </c>
      <c r="B400" s="87">
        <v>1</v>
      </c>
      <c r="C400" s="87"/>
      <c r="D400" s="88">
        <v>30000</v>
      </c>
      <c r="E400" s="87"/>
      <c r="F400" s="89"/>
      <c r="G400" s="90"/>
      <c r="H400" s="89"/>
    </row>
    <row r="401" spans="1:9" x14ac:dyDescent="0.25">
      <c r="A401" s="99" t="s">
        <v>296</v>
      </c>
      <c r="B401" s="87">
        <v>1</v>
      </c>
      <c r="C401" s="87">
        <v>50000</v>
      </c>
      <c r="D401" s="88"/>
      <c r="E401" s="87"/>
      <c r="F401" s="89"/>
      <c r="G401" s="90"/>
      <c r="H401" s="93"/>
    </row>
    <row r="402" spans="1:9" x14ac:dyDescent="0.25">
      <c r="A402" s="26" t="s">
        <v>278</v>
      </c>
      <c r="B402" s="87">
        <v>1</v>
      </c>
      <c r="C402" s="87">
        <v>4900</v>
      </c>
      <c r="D402" s="88"/>
      <c r="E402" s="95"/>
      <c r="F402" s="89"/>
      <c r="G402" s="90"/>
      <c r="H402" s="102" t="s">
        <v>298</v>
      </c>
    </row>
    <row r="403" spans="1:9" x14ac:dyDescent="0.25">
      <c r="A403" s="26"/>
      <c r="B403" s="87"/>
      <c r="C403" s="87"/>
      <c r="D403" s="88"/>
      <c r="E403" s="95"/>
      <c r="F403" s="89"/>
      <c r="G403" s="90"/>
      <c r="H403" s="89"/>
    </row>
    <row r="404" spans="1:9" x14ac:dyDescent="0.25">
      <c r="A404" s="77" t="s">
        <v>219</v>
      </c>
      <c r="B404" s="78">
        <f t="shared" ref="B404:G404" si="13">SUM(B378:B403)</f>
        <v>34</v>
      </c>
      <c r="C404" s="78">
        <f t="shared" si="13"/>
        <v>764900</v>
      </c>
      <c r="D404" s="78">
        <f t="shared" si="13"/>
        <v>498000</v>
      </c>
      <c r="E404" s="78">
        <f t="shared" si="13"/>
        <v>11</v>
      </c>
      <c r="F404" s="78">
        <f t="shared" si="13"/>
        <v>78000</v>
      </c>
      <c r="G404" s="78">
        <f t="shared" si="13"/>
        <v>3</v>
      </c>
      <c r="H404" s="78"/>
    </row>
    <row r="405" spans="1:9" x14ac:dyDescent="0.25">
      <c r="A405" s="79"/>
      <c r="B405" s="80"/>
      <c r="C405" s="80"/>
      <c r="D405" s="80"/>
      <c r="E405" s="80"/>
      <c r="F405" s="80"/>
      <c r="G405" s="80"/>
      <c r="H405" s="80"/>
    </row>
    <row r="406" spans="1:9" x14ac:dyDescent="0.25">
      <c r="A406" s="81"/>
      <c r="B406" s="82"/>
      <c r="C406" s="82"/>
      <c r="D406" s="82"/>
      <c r="E406" s="82"/>
      <c r="F406" s="82"/>
      <c r="G406" s="83"/>
      <c r="H406" s="84"/>
    </row>
    <row r="407" spans="1:9" x14ac:dyDescent="0.25">
      <c r="A407" s="23">
        <v>764900</v>
      </c>
      <c r="B407" s="22" t="s">
        <v>38</v>
      </c>
      <c r="C407" s="2205" t="s">
        <v>108</v>
      </c>
      <c r="D407" s="2205"/>
      <c r="E407" s="81"/>
      <c r="F407" s="81"/>
      <c r="G407" s="85"/>
      <c r="H407" s="84"/>
    </row>
    <row r="411" spans="1:9" x14ac:dyDescent="0.25">
      <c r="A411" s="2203" t="s">
        <v>299</v>
      </c>
      <c r="B411" s="2204"/>
      <c r="C411" s="2204"/>
      <c r="D411" s="2204"/>
      <c r="E411" s="2204"/>
      <c r="F411" s="2204"/>
      <c r="G411" s="2204"/>
      <c r="H411" s="2204"/>
    </row>
    <row r="412" spans="1:9" x14ac:dyDescent="0.25">
      <c r="A412" s="6" t="s">
        <v>14</v>
      </c>
      <c r="B412" s="6" t="s">
        <v>5</v>
      </c>
      <c r="C412" s="6" t="s">
        <v>10</v>
      </c>
      <c r="D412" s="6" t="s">
        <v>11</v>
      </c>
      <c r="E412" s="6" t="s">
        <v>31</v>
      </c>
      <c r="F412" s="6" t="s">
        <v>27</v>
      </c>
      <c r="G412" s="21" t="s">
        <v>33</v>
      </c>
      <c r="H412" s="6" t="s">
        <v>32</v>
      </c>
    </row>
    <row r="413" spans="1:9" x14ac:dyDescent="0.25">
      <c r="A413" s="26" t="s">
        <v>82</v>
      </c>
      <c r="B413" s="87">
        <v>1</v>
      </c>
      <c r="C413" s="87">
        <v>11000</v>
      </c>
      <c r="D413" s="88"/>
      <c r="E413" s="87">
        <v>1</v>
      </c>
      <c r="F413" s="89">
        <v>4000</v>
      </c>
      <c r="G413" s="59">
        <v>1</v>
      </c>
      <c r="H413" s="60">
        <v>4000</v>
      </c>
      <c r="I413">
        <v>4000</v>
      </c>
    </row>
    <row r="414" spans="1:9" x14ac:dyDescent="0.25">
      <c r="A414" s="26" t="s">
        <v>172</v>
      </c>
      <c r="B414" s="87">
        <v>1</v>
      </c>
      <c r="C414" s="87">
        <v>35000</v>
      </c>
      <c r="D414" s="88"/>
      <c r="E414" s="87">
        <v>1</v>
      </c>
      <c r="F414" s="89">
        <v>5000</v>
      </c>
      <c r="G414" s="59">
        <v>1</v>
      </c>
      <c r="H414" s="60">
        <v>4500</v>
      </c>
      <c r="I414">
        <v>4500</v>
      </c>
    </row>
    <row r="415" spans="1:9" x14ac:dyDescent="0.25">
      <c r="A415" s="26" t="s">
        <v>172</v>
      </c>
      <c r="B415" s="87">
        <v>1</v>
      </c>
      <c r="C415" s="87">
        <v>35000</v>
      </c>
      <c r="D415" s="88"/>
      <c r="E415" s="87">
        <v>1</v>
      </c>
      <c r="F415" s="89">
        <v>5000</v>
      </c>
      <c r="G415" s="59">
        <v>1</v>
      </c>
      <c r="H415" s="60">
        <v>4000</v>
      </c>
      <c r="I415">
        <v>4000</v>
      </c>
    </row>
    <row r="416" spans="1:9" x14ac:dyDescent="0.25">
      <c r="A416" s="26" t="s">
        <v>300</v>
      </c>
      <c r="B416" s="87">
        <v>2</v>
      </c>
      <c r="C416" s="87"/>
      <c r="D416" s="88">
        <v>70000</v>
      </c>
      <c r="E416" s="87"/>
      <c r="F416" s="89"/>
      <c r="G416" s="59">
        <v>1</v>
      </c>
      <c r="H416" s="60">
        <v>4500</v>
      </c>
      <c r="I416">
        <v>4500</v>
      </c>
    </row>
    <row r="417" spans="1:8" x14ac:dyDescent="0.25">
      <c r="A417" s="26" t="s">
        <v>301</v>
      </c>
      <c r="B417" s="87">
        <v>1</v>
      </c>
      <c r="C417" s="87"/>
      <c r="D417" s="88">
        <v>27100</v>
      </c>
      <c r="E417" s="87"/>
      <c r="F417" s="89"/>
      <c r="G417" s="90"/>
      <c r="H417" s="89"/>
    </row>
    <row r="418" spans="1:8" x14ac:dyDescent="0.25">
      <c r="A418" s="26" t="s">
        <v>302</v>
      </c>
      <c r="B418" s="87">
        <v>1</v>
      </c>
      <c r="C418" s="87">
        <v>13500</v>
      </c>
      <c r="D418" s="88"/>
      <c r="E418" s="87">
        <v>1</v>
      </c>
      <c r="F418" s="89">
        <v>4500</v>
      </c>
      <c r="G418" s="90"/>
      <c r="H418" s="89"/>
    </row>
    <row r="419" spans="1:8" x14ac:dyDescent="0.25">
      <c r="A419" s="26" t="s">
        <v>114</v>
      </c>
      <c r="B419" s="87">
        <v>1</v>
      </c>
      <c r="C419" s="87">
        <v>13500</v>
      </c>
      <c r="D419" s="88"/>
      <c r="E419" s="87">
        <v>1</v>
      </c>
      <c r="F419" s="89">
        <v>4500</v>
      </c>
      <c r="G419" s="90"/>
      <c r="H419" s="89"/>
    </row>
    <row r="420" spans="1:8" x14ac:dyDescent="0.25">
      <c r="A420" s="26" t="s">
        <v>114</v>
      </c>
      <c r="B420" s="87">
        <v>1</v>
      </c>
      <c r="C420" s="89">
        <v>14000</v>
      </c>
      <c r="D420" s="87"/>
      <c r="E420" s="87">
        <v>1</v>
      </c>
      <c r="F420" s="89">
        <v>4000</v>
      </c>
      <c r="G420" s="90"/>
      <c r="H420" s="89"/>
    </row>
    <row r="421" spans="1:8" x14ac:dyDescent="0.25">
      <c r="A421" s="26" t="s">
        <v>303</v>
      </c>
      <c r="B421" s="87">
        <v>1</v>
      </c>
      <c r="C421" s="89">
        <v>20000</v>
      </c>
      <c r="D421" s="87"/>
      <c r="E421" s="87">
        <v>1</v>
      </c>
      <c r="F421" s="89">
        <v>5000</v>
      </c>
      <c r="G421" s="90"/>
      <c r="H421" s="89"/>
    </row>
    <row r="422" spans="1:8" x14ac:dyDescent="0.25">
      <c r="A422" s="26" t="s">
        <v>304</v>
      </c>
      <c r="B422" s="87">
        <v>1</v>
      </c>
      <c r="C422" s="89">
        <v>17000</v>
      </c>
      <c r="D422" s="87"/>
      <c r="E422" s="87"/>
      <c r="F422" s="89"/>
      <c r="G422" s="90"/>
      <c r="H422" s="89"/>
    </row>
    <row r="423" spans="1:8" x14ac:dyDescent="0.25">
      <c r="A423" s="26" t="s">
        <v>305</v>
      </c>
      <c r="B423" s="87">
        <v>1</v>
      </c>
      <c r="C423" s="89">
        <v>37000</v>
      </c>
      <c r="D423" s="87"/>
      <c r="E423" s="87"/>
      <c r="F423" s="89"/>
      <c r="G423" s="90"/>
      <c r="H423" s="89"/>
    </row>
    <row r="424" spans="1:8" x14ac:dyDescent="0.25">
      <c r="A424" s="26" t="s">
        <v>306</v>
      </c>
      <c r="B424" s="87">
        <v>2</v>
      </c>
      <c r="C424" s="89"/>
      <c r="D424" s="87">
        <v>50000</v>
      </c>
      <c r="E424" s="87"/>
      <c r="F424" s="89"/>
      <c r="G424" s="90"/>
      <c r="H424" s="89"/>
    </row>
    <row r="425" spans="1:8" x14ac:dyDescent="0.25">
      <c r="A425" s="26" t="s">
        <v>136</v>
      </c>
      <c r="B425" s="87">
        <v>1</v>
      </c>
      <c r="C425" s="89"/>
      <c r="D425" s="87">
        <v>12500</v>
      </c>
      <c r="E425" s="87">
        <v>1</v>
      </c>
      <c r="F425" s="89">
        <v>4000</v>
      </c>
      <c r="G425" s="90"/>
      <c r="H425" s="89"/>
    </row>
    <row r="426" spans="1:8" x14ac:dyDescent="0.25">
      <c r="A426" s="26" t="s">
        <v>307</v>
      </c>
      <c r="B426" s="87">
        <v>1</v>
      </c>
      <c r="C426" s="89">
        <v>28000</v>
      </c>
      <c r="D426" s="87"/>
      <c r="E426" s="87"/>
      <c r="F426" s="89"/>
      <c r="G426" s="90"/>
      <c r="H426" s="103"/>
    </row>
    <row r="427" spans="1:8" x14ac:dyDescent="0.25">
      <c r="A427" s="99" t="s">
        <v>308</v>
      </c>
      <c r="B427" s="87">
        <v>1</v>
      </c>
      <c r="C427" s="89">
        <v>25000</v>
      </c>
      <c r="D427" s="87"/>
      <c r="E427" s="87"/>
      <c r="F427" s="89"/>
      <c r="G427" s="90"/>
      <c r="H427" s="103"/>
    </row>
    <row r="428" spans="1:8" x14ac:dyDescent="0.25">
      <c r="A428" s="99" t="s">
        <v>150</v>
      </c>
      <c r="B428" s="87">
        <v>1</v>
      </c>
      <c r="C428" s="89">
        <v>21500</v>
      </c>
      <c r="D428" s="87"/>
      <c r="E428" s="87">
        <v>1</v>
      </c>
      <c r="F428" s="89">
        <v>4500</v>
      </c>
      <c r="G428" s="90"/>
      <c r="H428" s="89"/>
    </row>
    <row r="429" spans="1:8" x14ac:dyDescent="0.25">
      <c r="A429" s="99" t="s">
        <v>206</v>
      </c>
      <c r="B429" s="87">
        <v>1</v>
      </c>
      <c r="C429" s="89">
        <v>11000</v>
      </c>
      <c r="D429" s="87"/>
      <c r="E429" s="87">
        <v>1</v>
      </c>
      <c r="F429" s="89">
        <v>4000</v>
      </c>
      <c r="G429" s="90"/>
      <c r="H429" s="89"/>
    </row>
    <row r="430" spans="1:8" x14ac:dyDescent="0.25">
      <c r="A430" s="26" t="s">
        <v>306</v>
      </c>
      <c r="B430" s="87">
        <v>1</v>
      </c>
      <c r="C430" s="89">
        <v>25000</v>
      </c>
      <c r="D430" s="87"/>
      <c r="E430" s="87"/>
      <c r="F430" s="89"/>
      <c r="G430" s="90"/>
      <c r="H430" s="89"/>
    </row>
    <row r="431" spans="1:8" x14ac:dyDescent="0.25">
      <c r="A431" s="26" t="s">
        <v>309</v>
      </c>
      <c r="B431" s="87">
        <v>1</v>
      </c>
      <c r="C431" s="87">
        <v>13000</v>
      </c>
      <c r="D431" s="88"/>
      <c r="E431" s="87">
        <v>1</v>
      </c>
      <c r="F431" s="89">
        <v>2000</v>
      </c>
      <c r="G431" s="90"/>
      <c r="H431" s="93"/>
    </row>
    <row r="432" spans="1:8" x14ac:dyDescent="0.25">
      <c r="A432" s="26" t="s">
        <v>301</v>
      </c>
      <c r="B432" s="87">
        <v>1</v>
      </c>
      <c r="C432" s="100">
        <v>21500</v>
      </c>
      <c r="D432" s="87"/>
      <c r="E432" s="87">
        <v>1</v>
      </c>
      <c r="F432" s="89">
        <v>4500</v>
      </c>
      <c r="G432" s="90"/>
      <c r="H432" s="89"/>
    </row>
    <row r="433" spans="1:9" x14ac:dyDescent="0.25">
      <c r="A433" s="26" t="s">
        <v>300</v>
      </c>
      <c r="B433" s="87">
        <v>1</v>
      </c>
      <c r="C433" s="87">
        <v>43000</v>
      </c>
      <c r="D433" s="88"/>
      <c r="E433" s="87"/>
      <c r="F433" s="89"/>
      <c r="G433" s="90"/>
      <c r="H433" s="89"/>
    </row>
    <row r="434" spans="1:9" x14ac:dyDescent="0.25">
      <c r="A434" s="77" t="s">
        <v>219</v>
      </c>
      <c r="B434" s="78">
        <f t="shared" ref="B434:G434" si="14">SUM(B413:B433)</f>
        <v>23</v>
      </c>
      <c r="C434" s="78">
        <f t="shared" si="14"/>
        <v>384000</v>
      </c>
      <c r="D434" s="78">
        <f t="shared" si="14"/>
        <v>159600</v>
      </c>
      <c r="E434" s="78">
        <f t="shared" si="14"/>
        <v>12</v>
      </c>
      <c r="F434" s="78">
        <f t="shared" si="14"/>
        <v>51000</v>
      </c>
      <c r="G434" s="78">
        <f t="shared" si="14"/>
        <v>4</v>
      </c>
      <c r="H434" s="78"/>
    </row>
    <row r="435" spans="1:9" x14ac:dyDescent="0.25">
      <c r="A435" s="79"/>
      <c r="B435" s="80"/>
      <c r="C435" s="80"/>
      <c r="D435" s="80"/>
      <c r="E435" s="80"/>
      <c r="F435" s="80"/>
      <c r="G435" s="80"/>
      <c r="H435" s="80"/>
    </row>
    <row r="436" spans="1:9" x14ac:dyDescent="0.25">
      <c r="A436" s="81"/>
      <c r="B436" s="82"/>
      <c r="C436" s="82"/>
      <c r="D436" s="82"/>
      <c r="E436" s="82"/>
      <c r="F436" s="82"/>
      <c r="G436" s="83"/>
      <c r="H436" s="84"/>
    </row>
    <row r="437" spans="1:9" x14ac:dyDescent="0.25">
      <c r="A437" s="23">
        <v>384000</v>
      </c>
      <c r="B437" s="22" t="s">
        <v>38</v>
      </c>
      <c r="C437" s="2205" t="s">
        <v>174</v>
      </c>
      <c r="D437" s="2205"/>
      <c r="E437" s="81"/>
      <c r="F437" s="81"/>
      <c r="G437" s="85"/>
      <c r="H437" s="84"/>
    </row>
    <row r="440" spans="1:9" x14ac:dyDescent="0.25">
      <c r="A440" s="2203" t="s">
        <v>310</v>
      </c>
      <c r="B440" s="2204"/>
      <c r="C440" s="2204"/>
      <c r="D440" s="2204"/>
      <c r="E440" s="2204"/>
      <c r="F440" s="2204"/>
      <c r="G440" s="2204"/>
      <c r="H440" s="2204"/>
    </row>
    <row r="441" spans="1:9" x14ac:dyDescent="0.25">
      <c r="A441" s="6" t="s">
        <v>14</v>
      </c>
      <c r="B441" s="6" t="s">
        <v>5</v>
      </c>
      <c r="C441" s="6" t="s">
        <v>10</v>
      </c>
      <c r="D441" s="6" t="s">
        <v>11</v>
      </c>
      <c r="E441" s="6" t="s">
        <v>31</v>
      </c>
      <c r="F441" s="6" t="s">
        <v>27</v>
      </c>
      <c r="G441" s="21" t="s">
        <v>33</v>
      </c>
      <c r="H441" s="6" t="s">
        <v>32</v>
      </c>
    </row>
    <row r="442" spans="1:9" x14ac:dyDescent="0.25">
      <c r="A442" s="26" t="s">
        <v>139</v>
      </c>
      <c r="B442" s="87">
        <v>1</v>
      </c>
      <c r="C442" s="87">
        <v>45000</v>
      </c>
      <c r="D442" s="88"/>
      <c r="E442" s="87"/>
      <c r="F442" s="89"/>
      <c r="G442" s="59">
        <v>1</v>
      </c>
      <c r="H442" s="60">
        <v>4000</v>
      </c>
      <c r="I442" s="60">
        <v>4000</v>
      </c>
    </row>
    <row r="443" spans="1:9" x14ac:dyDescent="0.25">
      <c r="A443" s="26" t="s">
        <v>292</v>
      </c>
      <c r="B443" s="87">
        <v>1</v>
      </c>
      <c r="C443" s="87"/>
      <c r="D443" s="88">
        <v>23000</v>
      </c>
      <c r="E443" s="87"/>
      <c r="F443" s="89"/>
      <c r="G443" s="59">
        <v>1</v>
      </c>
      <c r="H443" s="60">
        <v>4500</v>
      </c>
      <c r="I443" s="60">
        <v>4500</v>
      </c>
    </row>
    <row r="444" spans="1:9" x14ac:dyDescent="0.25">
      <c r="A444" s="26" t="s">
        <v>82</v>
      </c>
      <c r="B444" s="87">
        <v>1</v>
      </c>
      <c r="C444" s="87"/>
      <c r="D444" s="88">
        <v>11000</v>
      </c>
      <c r="E444" s="87">
        <v>1</v>
      </c>
      <c r="F444" s="89">
        <v>4000</v>
      </c>
      <c r="G444" s="59">
        <v>1</v>
      </c>
      <c r="H444" s="60">
        <v>4000</v>
      </c>
      <c r="I444" s="60">
        <v>4000</v>
      </c>
    </row>
    <row r="445" spans="1:9" x14ac:dyDescent="0.25">
      <c r="A445" s="26" t="s">
        <v>145</v>
      </c>
      <c r="B445" s="87">
        <v>1</v>
      </c>
      <c r="C445" s="87">
        <v>8500</v>
      </c>
      <c r="D445" s="88"/>
      <c r="E445" s="87">
        <v>1</v>
      </c>
      <c r="F445" s="89">
        <v>4000</v>
      </c>
      <c r="G445" s="59">
        <v>1</v>
      </c>
      <c r="H445" s="60">
        <v>5000</v>
      </c>
      <c r="I445" s="60">
        <v>5000</v>
      </c>
    </row>
    <row r="446" spans="1:9" x14ac:dyDescent="0.25">
      <c r="A446" s="26" t="s">
        <v>311</v>
      </c>
      <c r="B446" s="87">
        <v>1</v>
      </c>
      <c r="C446" s="87">
        <v>21500</v>
      </c>
      <c r="D446" s="88"/>
      <c r="E446" s="87">
        <v>1</v>
      </c>
      <c r="F446" s="89">
        <v>4500</v>
      </c>
      <c r="G446" s="59">
        <v>1</v>
      </c>
      <c r="H446" s="60">
        <v>4500</v>
      </c>
      <c r="I446" s="60">
        <v>4500</v>
      </c>
    </row>
    <row r="447" spans="1:9" x14ac:dyDescent="0.25">
      <c r="A447" s="26" t="s">
        <v>114</v>
      </c>
      <c r="B447" s="87">
        <v>1</v>
      </c>
      <c r="C447" s="87">
        <v>14000</v>
      </c>
      <c r="D447" s="88"/>
      <c r="E447" s="87">
        <v>1</v>
      </c>
      <c r="F447" s="89">
        <v>4000</v>
      </c>
      <c r="G447" s="59">
        <v>1</v>
      </c>
      <c r="H447" s="60">
        <v>4500</v>
      </c>
      <c r="I447" s="60">
        <v>4500</v>
      </c>
    </row>
    <row r="448" spans="1:9" x14ac:dyDescent="0.25">
      <c r="A448" s="26" t="s">
        <v>312</v>
      </c>
      <c r="B448" s="87">
        <v>1</v>
      </c>
      <c r="C448" s="87">
        <v>19000</v>
      </c>
      <c r="D448" s="88"/>
      <c r="E448" s="87"/>
      <c r="F448" s="89"/>
      <c r="G448" s="90"/>
      <c r="H448" s="89"/>
    </row>
    <row r="449" spans="1:8" x14ac:dyDescent="0.25">
      <c r="A449" s="26" t="s">
        <v>313</v>
      </c>
      <c r="B449" s="87">
        <v>4</v>
      </c>
      <c r="C449" s="89">
        <v>188000</v>
      </c>
      <c r="D449" s="87"/>
      <c r="E449" s="87"/>
      <c r="F449" s="89"/>
      <c r="G449" s="90"/>
      <c r="H449" s="89"/>
    </row>
    <row r="450" spans="1:8" x14ac:dyDescent="0.25">
      <c r="A450" s="26" t="s">
        <v>314</v>
      </c>
      <c r="B450" s="87">
        <v>1</v>
      </c>
      <c r="C450" s="89">
        <v>37000</v>
      </c>
      <c r="D450" s="87"/>
      <c r="E450" s="87"/>
      <c r="F450" s="89"/>
      <c r="G450" s="90"/>
      <c r="H450" s="89"/>
    </row>
    <row r="451" spans="1:8" x14ac:dyDescent="0.25">
      <c r="A451" s="26" t="s">
        <v>215</v>
      </c>
      <c r="B451" s="87">
        <v>1</v>
      </c>
      <c r="C451" s="89">
        <v>26000</v>
      </c>
      <c r="D451" s="87"/>
      <c r="E451" s="87"/>
      <c r="F451" s="89"/>
      <c r="G451" s="90"/>
      <c r="H451" s="89"/>
    </row>
    <row r="452" spans="1:8" x14ac:dyDescent="0.25">
      <c r="A452" s="26" t="s">
        <v>304</v>
      </c>
      <c r="B452" s="87">
        <v>1</v>
      </c>
      <c r="C452" s="89">
        <v>13000</v>
      </c>
      <c r="D452" s="87"/>
      <c r="E452" s="87">
        <v>1</v>
      </c>
      <c r="F452" s="89">
        <v>4000</v>
      </c>
      <c r="G452" s="90"/>
      <c r="H452" s="89"/>
    </row>
    <row r="453" spans="1:8" x14ac:dyDescent="0.25">
      <c r="A453" s="26" t="s">
        <v>315</v>
      </c>
      <c r="B453" s="87">
        <v>4</v>
      </c>
      <c r="C453" s="89">
        <v>44000</v>
      </c>
      <c r="D453" s="87"/>
      <c r="E453" s="87">
        <v>4</v>
      </c>
      <c r="F453" s="89">
        <v>20000</v>
      </c>
      <c r="G453" s="90"/>
      <c r="H453" s="89"/>
    </row>
    <row r="454" spans="1:8" x14ac:dyDescent="0.25">
      <c r="A454" s="26" t="s">
        <v>316</v>
      </c>
      <c r="B454" s="87">
        <v>1</v>
      </c>
      <c r="C454" s="89">
        <v>18500</v>
      </c>
      <c r="D454" s="87"/>
      <c r="E454" s="87">
        <v>1</v>
      </c>
      <c r="F454" s="89">
        <v>4500</v>
      </c>
      <c r="G454" s="90"/>
      <c r="H454" s="89"/>
    </row>
    <row r="455" spans="1:8" x14ac:dyDescent="0.25">
      <c r="A455" s="26" t="s">
        <v>317</v>
      </c>
      <c r="B455" s="87">
        <v>2</v>
      </c>
      <c r="C455" s="89">
        <v>70000</v>
      </c>
      <c r="D455" s="87"/>
      <c r="E455" s="87">
        <v>2</v>
      </c>
      <c r="F455" s="89">
        <v>10000</v>
      </c>
      <c r="G455" s="90"/>
      <c r="H455" s="103"/>
    </row>
    <row r="456" spans="1:8" x14ac:dyDescent="0.25">
      <c r="A456" s="99" t="s">
        <v>318</v>
      </c>
      <c r="B456" s="87">
        <v>1</v>
      </c>
      <c r="C456" s="89">
        <v>19000</v>
      </c>
      <c r="D456" s="87"/>
      <c r="E456" s="87">
        <v>1</v>
      </c>
      <c r="F456" s="89">
        <v>2000</v>
      </c>
      <c r="G456" s="90"/>
      <c r="H456" s="103"/>
    </row>
    <row r="457" spans="1:8" x14ac:dyDescent="0.25">
      <c r="A457" s="99" t="s">
        <v>319</v>
      </c>
      <c r="B457" s="87">
        <v>1</v>
      </c>
      <c r="C457" s="89">
        <v>26000</v>
      </c>
      <c r="D457" s="87"/>
      <c r="E457" s="87"/>
      <c r="F457" s="89"/>
      <c r="G457" s="90"/>
      <c r="H457" s="89"/>
    </row>
    <row r="458" spans="1:8" x14ac:dyDescent="0.25">
      <c r="A458" s="99"/>
      <c r="B458" s="87"/>
      <c r="C458" s="89"/>
      <c r="D458" s="87"/>
      <c r="E458" s="87"/>
      <c r="F458" s="89"/>
      <c r="G458" s="90"/>
      <c r="H458" s="89"/>
    </row>
    <row r="459" spans="1:8" x14ac:dyDescent="0.25">
      <c r="A459" s="26"/>
      <c r="B459" s="87"/>
      <c r="C459" s="89"/>
      <c r="D459" s="87"/>
      <c r="E459" s="87"/>
      <c r="F459" s="89"/>
      <c r="G459" s="90"/>
      <c r="H459" s="89"/>
    </row>
    <row r="460" spans="1:8" x14ac:dyDescent="0.25">
      <c r="A460" s="26"/>
      <c r="B460" s="87"/>
      <c r="C460" s="87"/>
      <c r="D460" s="88"/>
      <c r="E460" s="87"/>
      <c r="F460" s="89"/>
      <c r="G460" s="90"/>
      <c r="H460" s="93"/>
    </row>
    <row r="461" spans="1:8" x14ac:dyDescent="0.25">
      <c r="A461" s="26"/>
      <c r="B461" s="87"/>
      <c r="C461" s="100"/>
      <c r="D461" s="87"/>
      <c r="E461" s="87"/>
      <c r="F461" s="89"/>
      <c r="G461" s="90"/>
      <c r="H461" s="89"/>
    </row>
    <row r="462" spans="1:8" x14ac:dyDescent="0.25">
      <c r="A462" s="26"/>
      <c r="B462" s="87"/>
      <c r="C462" s="87"/>
      <c r="D462" s="88"/>
      <c r="E462" s="87"/>
      <c r="F462" s="89"/>
      <c r="G462" s="90"/>
      <c r="H462" s="89"/>
    </row>
    <row r="463" spans="1:8" x14ac:dyDescent="0.25">
      <c r="A463" s="77" t="s">
        <v>219</v>
      </c>
      <c r="B463" s="78">
        <f t="shared" ref="B463:G463" si="15">SUM(B442:B462)</f>
        <v>23</v>
      </c>
      <c r="C463" s="78">
        <f t="shared" si="15"/>
        <v>549500</v>
      </c>
      <c r="D463" s="78">
        <f t="shared" si="15"/>
        <v>34000</v>
      </c>
      <c r="E463" s="78">
        <f t="shared" si="15"/>
        <v>13</v>
      </c>
      <c r="F463" s="78">
        <f t="shared" si="15"/>
        <v>57000</v>
      </c>
      <c r="G463" s="78">
        <f t="shared" si="15"/>
        <v>6</v>
      </c>
      <c r="H463" s="78"/>
    </row>
    <row r="464" spans="1:8" x14ac:dyDescent="0.25">
      <c r="A464" s="79"/>
      <c r="B464" s="80"/>
      <c r="C464" s="80"/>
      <c r="D464" s="80"/>
      <c r="E464" s="80"/>
      <c r="F464" s="80"/>
      <c r="G464" s="80"/>
      <c r="H464" s="80"/>
    </row>
    <row r="465" spans="1:9" x14ac:dyDescent="0.25">
      <c r="A465" s="81"/>
      <c r="B465" s="82"/>
      <c r="C465" s="82"/>
      <c r="D465" s="82"/>
      <c r="E465" s="82"/>
      <c r="F465" s="82"/>
      <c r="G465" s="83"/>
      <c r="H465" s="84"/>
    </row>
    <row r="466" spans="1:9" x14ac:dyDescent="0.25">
      <c r="A466" s="23">
        <v>549500</v>
      </c>
      <c r="B466" s="22" t="s">
        <v>38</v>
      </c>
      <c r="C466" s="2205" t="s">
        <v>174</v>
      </c>
      <c r="D466" s="2205"/>
      <c r="E466" s="81"/>
      <c r="F466" s="81"/>
      <c r="G466" s="85"/>
      <c r="H466" s="84"/>
    </row>
    <row r="469" spans="1:9" x14ac:dyDescent="0.25">
      <c r="A469" s="2203" t="s">
        <v>320</v>
      </c>
      <c r="B469" s="2204"/>
      <c r="C469" s="2204"/>
      <c r="D469" s="2204"/>
      <c r="E469" s="2204"/>
      <c r="F469" s="2204"/>
      <c r="G469" s="2204"/>
      <c r="H469" s="2204"/>
    </row>
    <row r="470" spans="1:9" x14ac:dyDescent="0.25">
      <c r="A470" s="6" t="s">
        <v>14</v>
      </c>
      <c r="B470" s="6" t="s">
        <v>5</v>
      </c>
      <c r="C470" s="6" t="s">
        <v>10</v>
      </c>
      <c r="D470" s="6" t="s">
        <v>11</v>
      </c>
      <c r="E470" s="6" t="s">
        <v>31</v>
      </c>
      <c r="F470" s="6" t="s">
        <v>27</v>
      </c>
      <c r="G470" s="21" t="s">
        <v>33</v>
      </c>
      <c r="H470" s="6" t="s">
        <v>32</v>
      </c>
    </row>
    <row r="471" spans="1:9" x14ac:dyDescent="0.25">
      <c r="A471" s="26" t="s">
        <v>177</v>
      </c>
      <c r="B471" s="87">
        <v>1</v>
      </c>
      <c r="C471" s="87">
        <v>22000</v>
      </c>
      <c r="D471" s="88"/>
      <c r="E471" s="87"/>
      <c r="F471" s="89"/>
      <c r="G471" s="59">
        <v>1</v>
      </c>
      <c r="H471" s="60">
        <v>4000</v>
      </c>
      <c r="I471" s="60">
        <v>4000</v>
      </c>
    </row>
    <row r="472" spans="1:9" x14ac:dyDescent="0.25">
      <c r="A472" s="26" t="s">
        <v>321</v>
      </c>
      <c r="B472" s="87">
        <v>1</v>
      </c>
      <c r="C472" s="87">
        <v>23500</v>
      </c>
      <c r="D472" s="88"/>
      <c r="E472" s="87">
        <v>1</v>
      </c>
      <c r="F472" s="89">
        <v>4000</v>
      </c>
      <c r="G472" s="59"/>
      <c r="H472" s="60"/>
    </row>
    <row r="473" spans="1:9" x14ac:dyDescent="0.25">
      <c r="A473" s="26" t="s">
        <v>322</v>
      </c>
      <c r="B473" s="87">
        <v>1</v>
      </c>
      <c r="C473" s="87">
        <v>35000</v>
      </c>
      <c r="D473" s="88"/>
      <c r="E473" s="87">
        <v>1</v>
      </c>
      <c r="F473" s="89">
        <v>5000</v>
      </c>
      <c r="G473" s="59"/>
      <c r="H473" s="60"/>
    </row>
    <row r="474" spans="1:9" x14ac:dyDescent="0.25">
      <c r="A474" s="26" t="s">
        <v>323</v>
      </c>
      <c r="B474" s="87">
        <v>1</v>
      </c>
      <c r="C474" s="87">
        <v>15500</v>
      </c>
      <c r="D474" s="88"/>
      <c r="E474" s="87">
        <v>1</v>
      </c>
      <c r="F474" s="89">
        <v>4500</v>
      </c>
      <c r="G474" s="59"/>
      <c r="H474" s="60"/>
    </row>
    <row r="475" spans="1:9" x14ac:dyDescent="0.25">
      <c r="A475" s="26" t="s">
        <v>145</v>
      </c>
      <c r="B475" s="87">
        <v>1</v>
      </c>
      <c r="C475" s="87">
        <v>8500</v>
      </c>
      <c r="D475" s="88"/>
      <c r="E475" s="87">
        <v>1</v>
      </c>
      <c r="F475" s="89">
        <v>4000</v>
      </c>
      <c r="G475" s="59"/>
      <c r="H475" s="60"/>
    </row>
    <row r="476" spans="1:9" x14ac:dyDescent="0.25">
      <c r="A476" s="26" t="s">
        <v>266</v>
      </c>
      <c r="B476" s="87">
        <v>1</v>
      </c>
      <c r="C476" s="87">
        <v>6000</v>
      </c>
      <c r="D476" s="88"/>
      <c r="E476" s="87">
        <v>2</v>
      </c>
      <c r="F476" s="89">
        <v>8000</v>
      </c>
      <c r="G476" s="59"/>
      <c r="H476" s="60"/>
    </row>
    <row r="477" spans="1:9" x14ac:dyDescent="0.25">
      <c r="A477" s="26" t="s">
        <v>145</v>
      </c>
      <c r="B477" s="87">
        <v>1</v>
      </c>
      <c r="C477" s="87">
        <v>8000</v>
      </c>
      <c r="D477" s="88"/>
      <c r="E477" s="87">
        <v>1</v>
      </c>
      <c r="F477" s="89">
        <v>4500</v>
      </c>
      <c r="G477" s="90"/>
      <c r="H477" s="89"/>
    </row>
    <row r="478" spans="1:9" x14ac:dyDescent="0.25">
      <c r="A478" s="26" t="s">
        <v>324</v>
      </c>
      <c r="B478" s="87">
        <v>1</v>
      </c>
      <c r="C478" s="89">
        <v>13000</v>
      </c>
      <c r="D478" s="87"/>
      <c r="E478" s="87">
        <v>1</v>
      </c>
      <c r="F478" s="89">
        <v>2000</v>
      </c>
      <c r="G478" s="90"/>
      <c r="H478" s="89"/>
    </row>
    <row r="479" spans="1:9" x14ac:dyDescent="0.25">
      <c r="A479" s="26" t="s">
        <v>90</v>
      </c>
      <c r="B479" s="87">
        <v>1</v>
      </c>
      <c r="C479" s="89">
        <v>22000</v>
      </c>
      <c r="D479" s="87"/>
      <c r="E479" s="87">
        <v>1</v>
      </c>
      <c r="F479" s="89">
        <v>4000</v>
      </c>
      <c r="G479" s="90"/>
      <c r="H479" s="89"/>
    </row>
    <row r="480" spans="1:9" x14ac:dyDescent="0.25">
      <c r="A480" s="26" t="s">
        <v>325</v>
      </c>
      <c r="B480" s="87">
        <v>2</v>
      </c>
      <c r="D480" s="89">
        <v>70000</v>
      </c>
      <c r="E480" s="87"/>
      <c r="F480" s="89"/>
      <c r="G480" s="90"/>
      <c r="H480" s="89"/>
    </row>
    <row r="481" spans="1:9" x14ac:dyDescent="0.25">
      <c r="A481" s="26" t="s">
        <v>104</v>
      </c>
      <c r="B481" s="87">
        <v>1</v>
      </c>
      <c r="C481" s="89"/>
      <c r="D481" s="87">
        <v>20500</v>
      </c>
      <c r="E481" s="87"/>
      <c r="F481" s="89"/>
      <c r="G481" s="90"/>
      <c r="H481" s="89"/>
    </row>
    <row r="482" spans="1:9" x14ac:dyDescent="0.25">
      <c r="A482" s="26" t="s">
        <v>101</v>
      </c>
      <c r="B482" s="87">
        <v>1</v>
      </c>
      <c r="C482" s="89">
        <v>12500</v>
      </c>
      <c r="D482" s="87"/>
      <c r="E482" s="87">
        <v>1</v>
      </c>
      <c r="F482" s="89">
        <v>4000</v>
      </c>
      <c r="G482" s="90"/>
      <c r="H482" s="89"/>
    </row>
    <row r="483" spans="1:9" x14ac:dyDescent="0.25">
      <c r="A483" s="77" t="s">
        <v>219</v>
      </c>
      <c r="B483" s="78">
        <f t="shared" ref="B483:G483" si="16">SUM(B471:B482)</f>
        <v>13</v>
      </c>
      <c r="C483" s="78">
        <f t="shared" si="16"/>
        <v>166000</v>
      </c>
      <c r="D483" s="78">
        <f t="shared" si="16"/>
        <v>90500</v>
      </c>
      <c r="E483" s="78">
        <f t="shared" si="16"/>
        <v>10</v>
      </c>
      <c r="F483" s="78">
        <f t="shared" si="16"/>
        <v>40000</v>
      </c>
      <c r="G483" s="78">
        <f t="shared" si="16"/>
        <v>1</v>
      </c>
      <c r="H483" s="78"/>
    </row>
    <row r="484" spans="1:9" x14ac:dyDescent="0.25">
      <c r="A484" s="79"/>
      <c r="B484" s="80"/>
      <c r="C484" s="80"/>
      <c r="D484" s="80"/>
      <c r="E484" s="80"/>
      <c r="F484" s="80"/>
      <c r="G484" s="80"/>
      <c r="H484" s="80"/>
    </row>
    <row r="485" spans="1:9" x14ac:dyDescent="0.25">
      <c r="A485" s="81"/>
      <c r="B485" s="82"/>
      <c r="C485" s="82"/>
      <c r="D485" s="82"/>
      <c r="E485" s="82"/>
      <c r="F485" s="82"/>
      <c r="G485" s="83"/>
      <c r="H485" s="84"/>
    </row>
    <row r="486" spans="1:9" x14ac:dyDescent="0.25">
      <c r="A486" s="23">
        <v>166000</v>
      </c>
      <c r="B486" s="22" t="s">
        <v>38</v>
      </c>
      <c r="C486" s="2205" t="s">
        <v>174</v>
      </c>
      <c r="D486" s="2205"/>
      <c r="E486" s="81"/>
      <c r="F486" s="81"/>
      <c r="G486" s="85"/>
      <c r="H486" s="84"/>
    </row>
    <row r="489" spans="1:9" x14ac:dyDescent="0.25">
      <c r="A489" s="2203" t="s">
        <v>336</v>
      </c>
      <c r="B489" s="2204"/>
      <c r="C489" s="2204"/>
      <c r="D489" s="2204"/>
      <c r="E489" s="2204"/>
      <c r="F489" s="2204"/>
      <c r="G489" s="2204"/>
      <c r="H489" s="2204"/>
    </row>
    <row r="490" spans="1:9" x14ac:dyDescent="0.25">
      <c r="A490" s="6" t="s">
        <v>14</v>
      </c>
      <c r="B490" s="6" t="s">
        <v>5</v>
      </c>
      <c r="C490" s="6" t="s">
        <v>10</v>
      </c>
      <c r="D490" s="6" t="s">
        <v>11</v>
      </c>
      <c r="E490" s="6" t="s">
        <v>31</v>
      </c>
      <c r="F490" s="6" t="s">
        <v>27</v>
      </c>
      <c r="G490" s="21" t="s">
        <v>33</v>
      </c>
      <c r="H490" s="6" t="s">
        <v>32</v>
      </c>
    </row>
    <row r="491" spans="1:9" x14ac:dyDescent="0.25">
      <c r="A491" s="26" t="s">
        <v>279</v>
      </c>
      <c r="B491" s="87">
        <v>1</v>
      </c>
      <c r="C491" s="87">
        <v>25500</v>
      </c>
      <c r="D491" s="88"/>
      <c r="E491" s="87">
        <v>1</v>
      </c>
      <c r="F491" s="89">
        <v>4500</v>
      </c>
      <c r="G491" s="59">
        <v>1</v>
      </c>
      <c r="H491" s="60">
        <v>4500</v>
      </c>
      <c r="I491">
        <v>4500</v>
      </c>
    </row>
    <row r="492" spans="1:9" x14ac:dyDescent="0.25">
      <c r="A492" s="26" t="s">
        <v>184</v>
      </c>
      <c r="B492" s="87">
        <v>1</v>
      </c>
      <c r="C492" s="87"/>
      <c r="D492" s="88"/>
      <c r="E492" s="87"/>
      <c r="F492" s="89"/>
      <c r="G492" s="59"/>
      <c r="H492" s="60" t="s">
        <v>334</v>
      </c>
      <c r="I492">
        <v>8000</v>
      </c>
    </row>
    <row r="493" spans="1:9" x14ac:dyDescent="0.25">
      <c r="A493" s="26" t="s">
        <v>326</v>
      </c>
      <c r="B493" s="87">
        <v>1</v>
      </c>
      <c r="C493" s="87"/>
      <c r="D493" s="88">
        <v>17000</v>
      </c>
      <c r="E493" s="87"/>
      <c r="F493" s="89"/>
      <c r="G493" s="59">
        <v>1</v>
      </c>
      <c r="H493" s="60">
        <v>8000</v>
      </c>
      <c r="I493">
        <v>4000</v>
      </c>
    </row>
    <row r="494" spans="1:9" x14ac:dyDescent="0.25">
      <c r="A494" s="26" t="s">
        <v>327</v>
      </c>
      <c r="B494" s="87">
        <v>1</v>
      </c>
      <c r="C494" s="87"/>
      <c r="D494" s="88">
        <v>17000</v>
      </c>
      <c r="E494" s="87"/>
      <c r="F494" s="89"/>
      <c r="G494" s="59">
        <v>1</v>
      </c>
      <c r="H494" s="60">
        <v>4000</v>
      </c>
    </row>
    <row r="495" spans="1:9" x14ac:dyDescent="0.25">
      <c r="A495" s="26" t="s">
        <v>328</v>
      </c>
      <c r="B495" s="87">
        <v>1</v>
      </c>
      <c r="C495" s="87">
        <v>32800</v>
      </c>
      <c r="D495" s="88"/>
      <c r="E495" s="87"/>
      <c r="F495" s="89"/>
      <c r="G495" s="59"/>
      <c r="H495" s="60"/>
    </row>
    <row r="496" spans="1:9" x14ac:dyDescent="0.25">
      <c r="A496" s="26" t="s">
        <v>139</v>
      </c>
      <c r="B496" s="87">
        <v>1</v>
      </c>
      <c r="C496" s="87">
        <v>40000</v>
      </c>
      <c r="D496" s="88"/>
      <c r="E496" s="87">
        <v>1</v>
      </c>
      <c r="F496" s="89">
        <v>5000</v>
      </c>
      <c r="G496" s="59"/>
      <c r="H496" s="60"/>
    </row>
    <row r="497" spans="1:8" x14ac:dyDescent="0.25">
      <c r="A497" s="26" t="s">
        <v>170</v>
      </c>
      <c r="B497" s="87">
        <v>1</v>
      </c>
      <c r="D497" s="87">
        <v>17100</v>
      </c>
      <c r="E497" s="87">
        <v>1</v>
      </c>
      <c r="F497" s="89">
        <v>4500</v>
      </c>
      <c r="G497" s="90"/>
      <c r="H497" s="60" t="s">
        <v>329</v>
      </c>
    </row>
    <row r="498" spans="1:8" x14ac:dyDescent="0.25">
      <c r="A498" s="26" t="s">
        <v>105</v>
      </c>
      <c r="B498" s="87">
        <v>1</v>
      </c>
      <c r="C498" s="89">
        <v>18000</v>
      </c>
      <c r="D498" s="87"/>
      <c r="E498" s="87"/>
      <c r="F498" s="89"/>
      <c r="G498" s="90"/>
      <c r="H498" s="89"/>
    </row>
    <row r="499" spans="1:8" x14ac:dyDescent="0.25">
      <c r="A499" s="26" t="s">
        <v>101</v>
      </c>
      <c r="B499" s="87">
        <v>1</v>
      </c>
      <c r="C499" s="89">
        <v>12500</v>
      </c>
      <c r="E499" s="87">
        <v>1</v>
      </c>
      <c r="F499" s="89">
        <v>4000</v>
      </c>
      <c r="G499" s="90"/>
      <c r="H499" s="89"/>
    </row>
    <row r="500" spans="1:8" x14ac:dyDescent="0.25">
      <c r="A500" s="26" t="s">
        <v>330</v>
      </c>
      <c r="B500" s="87">
        <v>2</v>
      </c>
      <c r="D500" s="106">
        <v>52000</v>
      </c>
      <c r="E500" s="87"/>
      <c r="F500" s="89"/>
      <c r="G500" s="90"/>
      <c r="H500" s="89"/>
    </row>
    <row r="501" spans="1:8" x14ac:dyDescent="0.25">
      <c r="A501" s="26" t="s">
        <v>184</v>
      </c>
      <c r="B501" s="87">
        <v>1</v>
      </c>
      <c r="C501" s="89">
        <v>14300</v>
      </c>
      <c r="D501" s="87"/>
      <c r="E501" s="87">
        <v>1</v>
      </c>
      <c r="F501" s="89">
        <v>4500</v>
      </c>
      <c r="G501" s="90"/>
      <c r="H501" s="60" t="s">
        <v>339</v>
      </c>
    </row>
    <row r="502" spans="1:8" x14ac:dyDescent="0.25">
      <c r="A502" s="26" t="s">
        <v>289</v>
      </c>
      <c r="B502" s="87">
        <v>1</v>
      </c>
      <c r="C502" s="89">
        <v>25000</v>
      </c>
      <c r="D502" s="87"/>
      <c r="E502" s="87">
        <v>2</v>
      </c>
      <c r="F502" s="89">
        <v>15000</v>
      </c>
      <c r="G502" s="90"/>
      <c r="H502" s="60" t="s">
        <v>340</v>
      </c>
    </row>
    <row r="503" spans="1:8" x14ac:dyDescent="0.25">
      <c r="A503" s="26" t="s">
        <v>331</v>
      </c>
      <c r="B503" s="87">
        <v>1</v>
      </c>
      <c r="C503" s="89">
        <v>13000</v>
      </c>
      <c r="D503" s="87"/>
      <c r="E503" s="87">
        <v>1</v>
      </c>
      <c r="F503" s="89">
        <v>4000</v>
      </c>
      <c r="G503" s="90"/>
      <c r="H503" s="60" t="s">
        <v>341</v>
      </c>
    </row>
    <row r="504" spans="1:8" x14ac:dyDescent="0.25">
      <c r="A504" s="26" t="s">
        <v>332</v>
      </c>
      <c r="B504" s="87">
        <v>1</v>
      </c>
      <c r="C504" s="89">
        <v>15500</v>
      </c>
      <c r="D504" s="87"/>
      <c r="E504" s="87"/>
      <c r="F504" s="89"/>
      <c r="G504" s="90"/>
      <c r="H504" s="60" t="s">
        <v>342</v>
      </c>
    </row>
    <row r="505" spans="1:8" x14ac:dyDescent="0.25">
      <c r="A505" s="26" t="s">
        <v>90</v>
      </c>
      <c r="B505" s="87">
        <v>1</v>
      </c>
      <c r="C505" s="89">
        <v>22000</v>
      </c>
      <c r="D505" s="87"/>
      <c r="E505" s="87">
        <v>1</v>
      </c>
      <c r="F505" s="89">
        <v>4000</v>
      </c>
      <c r="G505" s="90"/>
      <c r="H505" s="60" t="s">
        <v>366</v>
      </c>
    </row>
    <row r="506" spans="1:8" x14ac:dyDescent="0.25">
      <c r="A506" s="26" t="s">
        <v>260</v>
      </c>
      <c r="B506" s="87">
        <v>1</v>
      </c>
      <c r="C506" s="89">
        <v>12100</v>
      </c>
      <c r="D506" s="87"/>
      <c r="E506" s="87">
        <v>1</v>
      </c>
      <c r="F506" s="89">
        <v>4000</v>
      </c>
      <c r="G506" s="90"/>
      <c r="H506" s="60" t="s">
        <v>343</v>
      </c>
    </row>
    <row r="507" spans="1:8" x14ac:dyDescent="0.25">
      <c r="A507" s="26" t="s">
        <v>333</v>
      </c>
      <c r="B507" s="87">
        <v>1</v>
      </c>
      <c r="C507" s="89">
        <v>19000</v>
      </c>
      <c r="D507" s="87"/>
      <c r="E507" s="87"/>
      <c r="F507" s="89"/>
      <c r="G507" s="90"/>
      <c r="H507" s="89"/>
    </row>
    <row r="508" spans="1:8" x14ac:dyDescent="0.25">
      <c r="A508" s="26" t="s">
        <v>184</v>
      </c>
      <c r="B508" s="87">
        <v>1</v>
      </c>
      <c r="C508" s="89">
        <v>18800</v>
      </c>
      <c r="D508" s="87"/>
      <c r="E508" s="87"/>
      <c r="F508" s="89"/>
      <c r="G508" s="90"/>
      <c r="H508" s="89"/>
    </row>
    <row r="509" spans="1:8" x14ac:dyDescent="0.25">
      <c r="A509" s="26" t="s">
        <v>107</v>
      </c>
      <c r="B509" s="87">
        <v>33</v>
      </c>
      <c r="C509" s="1"/>
      <c r="D509" s="89">
        <v>427072.8</v>
      </c>
      <c r="E509" s="87"/>
      <c r="F509" s="89"/>
      <c r="G509" s="90"/>
      <c r="H509" s="89"/>
    </row>
    <row r="510" spans="1:8" ht="30" x14ac:dyDescent="0.25">
      <c r="A510" s="104" t="s">
        <v>367</v>
      </c>
      <c r="B510" s="8">
        <v>1</v>
      </c>
      <c r="C510" s="8"/>
      <c r="D510" s="1"/>
      <c r="E510" s="1"/>
      <c r="F510" s="89"/>
      <c r="G510" s="90"/>
      <c r="H510" s="89"/>
    </row>
    <row r="511" spans="1:8" x14ac:dyDescent="0.25">
      <c r="A511" s="105" t="s">
        <v>328</v>
      </c>
      <c r="B511" s="8">
        <v>1</v>
      </c>
      <c r="C511" s="8">
        <v>32800</v>
      </c>
      <c r="D511" s="1"/>
      <c r="E511" s="1"/>
      <c r="F511" s="89"/>
      <c r="G511" s="90"/>
      <c r="H511" s="89"/>
    </row>
    <row r="512" spans="1:8" x14ac:dyDescent="0.25">
      <c r="A512" s="105" t="s">
        <v>337</v>
      </c>
      <c r="B512" s="8">
        <v>1</v>
      </c>
      <c r="C512" s="8">
        <v>23800</v>
      </c>
      <c r="D512" s="1"/>
      <c r="E512" s="106">
        <v>2</v>
      </c>
      <c r="F512" s="89">
        <v>9000</v>
      </c>
      <c r="G512" s="90"/>
      <c r="H512" s="89"/>
    </row>
    <row r="513" spans="1:9" x14ac:dyDescent="0.25">
      <c r="A513" s="105" t="s">
        <v>335</v>
      </c>
      <c r="B513" s="8">
        <v>1</v>
      </c>
      <c r="C513" s="8"/>
      <c r="D513" s="8">
        <v>13800</v>
      </c>
      <c r="E513" s="1"/>
      <c r="F513" s="89"/>
      <c r="G513" s="90"/>
      <c r="H513" s="89"/>
    </row>
    <row r="514" spans="1:9" x14ac:dyDescent="0.25">
      <c r="A514" s="77" t="s">
        <v>219</v>
      </c>
      <c r="B514" s="78">
        <f>SUM(B491:B513)</f>
        <v>56</v>
      </c>
      <c r="C514" s="78">
        <f>SUM(C491:C513)</f>
        <v>325100</v>
      </c>
      <c r="D514" s="78">
        <f>SUM(D491:D513)</f>
        <v>543972.80000000005</v>
      </c>
      <c r="E514" s="78">
        <f>SUM(E491:E513)</f>
        <v>12</v>
      </c>
      <c r="F514" s="78">
        <f>SUM(F491:F513)</f>
        <v>58500</v>
      </c>
      <c r="G514" s="78">
        <f>SUM(G491:G510)</f>
        <v>3</v>
      </c>
      <c r="H514" s="78"/>
    </row>
    <row r="515" spans="1:9" x14ac:dyDescent="0.25">
      <c r="A515" s="79"/>
      <c r="B515" s="80"/>
      <c r="C515" s="80"/>
      <c r="D515" s="80"/>
      <c r="E515" s="80"/>
      <c r="F515" s="80"/>
      <c r="G515" s="80"/>
      <c r="H515" s="80"/>
    </row>
    <row r="516" spans="1:9" x14ac:dyDescent="0.25">
      <c r="A516" s="81"/>
      <c r="B516" s="82"/>
      <c r="C516" s="82"/>
      <c r="D516" s="82"/>
      <c r="E516" s="82"/>
      <c r="F516" s="82"/>
      <c r="G516" s="83"/>
      <c r="H516" s="84"/>
    </row>
    <row r="517" spans="1:9" x14ac:dyDescent="0.25">
      <c r="A517" s="23">
        <v>325100</v>
      </c>
      <c r="B517" s="22" t="s">
        <v>38</v>
      </c>
      <c r="C517" s="2205" t="s">
        <v>174</v>
      </c>
      <c r="D517" s="2205"/>
      <c r="E517" s="81"/>
      <c r="F517" s="81"/>
      <c r="G517" s="85"/>
      <c r="H517" s="84"/>
    </row>
    <row r="522" spans="1:9" x14ac:dyDescent="0.25">
      <c r="A522" s="2203" t="s">
        <v>338</v>
      </c>
      <c r="B522" s="2204"/>
      <c r="C522" s="2204"/>
      <c r="D522" s="2204"/>
      <c r="E522" s="2204"/>
      <c r="F522" s="2204"/>
      <c r="G522" s="2204"/>
      <c r="H522" s="2204"/>
    </row>
    <row r="523" spans="1:9" x14ac:dyDescent="0.25">
      <c r="A523" s="6" t="s">
        <v>14</v>
      </c>
      <c r="B523" s="6" t="s">
        <v>5</v>
      </c>
      <c r="C523" s="6" t="s">
        <v>10</v>
      </c>
      <c r="D523" s="6" t="s">
        <v>11</v>
      </c>
      <c r="E523" s="6" t="s">
        <v>31</v>
      </c>
      <c r="F523" s="6" t="s">
        <v>27</v>
      </c>
      <c r="G523" s="21" t="s">
        <v>33</v>
      </c>
      <c r="H523" s="6" t="s">
        <v>32</v>
      </c>
    </row>
    <row r="524" spans="1:9" x14ac:dyDescent="0.25">
      <c r="A524" s="26" t="s">
        <v>166</v>
      </c>
      <c r="B524" s="87">
        <v>1</v>
      </c>
      <c r="C524" s="87"/>
      <c r="D524" s="88">
        <v>22000</v>
      </c>
      <c r="E524" s="87">
        <v>1</v>
      </c>
      <c r="F524" s="89">
        <v>4000</v>
      </c>
      <c r="G524" s="59">
        <v>1</v>
      </c>
      <c r="H524" s="60">
        <v>4500</v>
      </c>
      <c r="I524">
        <v>4500</v>
      </c>
    </row>
    <row r="525" spans="1:9" x14ac:dyDescent="0.25">
      <c r="A525" s="26" t="s">
        <v>344</v>
      </c>
      <c r="B525" s="87">
        <v>1</v>
      </c>
      <c r="C525" s="87">
        <v>19500</v>
      </c>
      <c r="D525" s="88"/>
      <c r="E525" s="87">
        <v>1</v>
      </c>
      <c r="F525" s="89">
        <v>1500</v>
      </c>
      <c r="G525" s="59"/>
      <c r="H525" s="60"/>
    </row>
    <row r="526" spans="1:9" x14ac:dyDescent="0.25">
      <c r="A526" s="26" t="s">
        <v>101</v>
      </c>
      <c r="B526" s="87">
        <v>1</v>
      </c>
      <c r="C526" s="87">
        <v>4000</v>
      </c>
      <c r="D526" s="88"/>
      <c r="E526" s="87">
        <v>3</v>
      </c>
      <c r="F526" s="89">
        <v>12500</v>
      </c>
      <c r="G526" s="59"/>
      <c r="H526" s="110" t="s">
        <v>345</v>
      </c>
    </row>
    <row r="527" spans="1:9" x14ac:dyDescent="0.25">
      <c r="A527" s="26" t="s">
        <v>344</v>
      </c>
      <c r="B527" s="87">
        <v>1</v>
      </c>
      <c r="C527" s="87">
        <v>19000</v>
      </c>
      <c r="D527" s="88"/>
      <c r="E527" s="87">
        <v>1</v>
      </c>
      <c r="F527" s="89">
        <v>2000</v>
      </c>
      <c r="G527" s="59"/>
      <c r="H527" s="60"/>
    </row>
    <row r="528" spans="1:9" x14ac:dyDescent="0.25">
      <c r="A528" s="26" t="s">
        <v>346</v>
      </c>
      <c r="B528" s="87">
        <v>1</v>
      </c>
      <c r="C528" s="87">
        <v>11500</v>
      </c>
      <c r="D528" s="88"/>
      <c r="E528" s="87">
        <v>1</v>
      </c>
      <c r="F528" s="89">
        <v>4000</v>
      </c>
      <c r="G528" s="59"/>
      <c r="H528" s="60" t="s">
        <v>363</v>
      </c>
    </row>
    <row r="529" spans="1:9" x14ac:dyDescent="0.25">
      <c r="A529" s="26" t="s">
        <v>347</v>
      </c>
      <c r="B529" s="87">
        <v>1</v>
      </c>
      <c r="C529" s="87">
        <v>11500</v>
      </c>
      <c r="D529" s="88"/>
      <c r="E529" s="87">
        <v>1</v>
      </c>
      <c r="F529" s="89">
        <v>4000</v>
      </c>
      <c r="G529" s="59"/>
      <c r="H529" s="60" t="s">
        <v>368</v>
      </c>
    </row>
    <row r="530" spans="1:9" x14ac:dyDescent="0.25">
      <c r="A530" s="26" t="s">
        <v>348</v>
      </c>
      <c r="B530" s="87">
        <v>1</v>
      </c>
      <c r="C530" s="108">
        <v>40500</v>
      </c>
      <c r="D530" s="87"/>
      <c r="E530" s="87"/>
      <c r="F530" s="89"/>
      <c r="G530" s="90"/>
      <c r="H530" s="60"/>
    </row>
    <row r="531" spans="1:9" x14ac:dyDescent="0.25">
      <c r="A531" s="26" t="s">
        <v>93</v>
      </c>
      <c r="B531" s="87">
        <v>1</v>
      </c>
      <c r="C531" s="89">
        <v>18800</v>
      </c>
      <c r="D531" s="87"/>
      <c r="E531" s="87"/>
      <c r="F531" s="89"/>
      <c r="G531" s="90"/>
      <c r="H531" s="89"/>
    </row>
    <row r="532" spans="1:9" x14ac:dyDescent="0.25">
      <c r="A532" s="26" t="s">
        <v>206</v>
      </c>
      <c r="B532" s="87">
        <v>1</v>
      </c>
      <c r="C532" s="89">
        <v>16100</v>
      </c>
      <c r="E532" s="87"/>
      <c r="F532" s="89"/>
      <c r="G532" s="90"/>
      <c r="H532" s="89"/>
    </row>
    <row r="533" spans="1:9" x14ac:dyDescent="0.25">
      <c r="A533" s="26" t="s">
        <v>123</v>
      </c>
      <c r="B533" s="87">
        <v>1</v>
      </c>
      <c r="C533" s="108">
        <v>9800</v>
      </c>
      <c r="D533" s="106"/>
      <c r="E533" s="87">
        <v>1</v>
      </c>
      <c r="F533" s="89">
        <v>4000</v>
      </c>
      <c r="G533" s="90"/>
      <c r="H533" s="89"/>
    </row>
    <row r="534" spans="1:9" x14ac:dyDescent="0.25">
      <c r="A534" s="26" t="s">
        <v>349</v>
      </c>
      <c r="B534" s="87">
        <v>1</v>
      </c>
      <c r="C534" s="89">
        <v>13000</v>
      </c>
      <c r="D534" s="87"/>
      <c r="E534" s="87">
        <v>1</v>
      </c>
      <c r="F534" s="89">
        <v>2000</v>
      </c>
      <c r="G534" s="90"/>
      <c r="H534" s="60"/>
    </row>
    <row r="535" spans="1:9" x14ac:dyDescent="0.25">
      <c r="A535" s="26" t="s">
        <v>166</v>
      </c>
      <c r="B535" s="87">
        <v>1</v>
      </c>
      <c r="C535" s="89"/>
      <c r="D535" s="87">
        <v>22000</v>
      </c>
      <c r="E535" s="87">
        <v>1</v>
      </c>
      <c r="F535" s="89">
        <v>4000</v>
      </c>
      <c r="G535" s="90"/>
      <c r="H535" s="60"/>
    </row>
    <row r="536" spans="1:9" x14ac:dyDescent="0.25">
      <c r="A536" s="26" t="s">
        <v>350</v>
      </c>
      <c r="B536" s="87">
        <v>1</v>
      </c>
      <c r="C536" s="89">
        <v>10500</v>
      </c>
      <c r="D536" s="87"/>
      <c r="E536" s="87">
        <v>1</v>
      </c>
      <c r="F536" s="89">
        <v>4000</v>
      </c>
      <c r="G536" s="90"/>
      <c r="H536" s="60"/>
    </row>
    <row r="537" spans="1:9" x14ac:dyDescent="0.25">
      <c r="A537" s="26" t="s">
        <v>351</v>
      </c>
      <c r="B537" s="87">
        <v>1</v>
      </c>
      <c r="C537" s="89">
        <v>14000</v>
      </c>
      <c r="D537" s="87"/>
      <c r="E537" s="87">
        <v>1</v>
      </c>
      <c r="F537" s="89">
        <v>4000</v>
      </c>
      <c r="G537" s="90"/>
      <c r="H537" s="60"/>
    </row>
    <row r="538" spans="1:9" x14ac:dyDescent="0.25">
      <c r="A538" s="26" t="s">
        <v>352</v>
      </c>
      <c r="B538" s="87">
        <v>1</v>
      </c>
      <c r="C538" s="89">
        <v>40000</v>
      </c>
      <c r="D538" s="87"/>
      <c r="E538" s="87">
        <v>1</v>
      </c>
      <c r="F538" s="89">
        <v>5000</v>
      </c>
      <c r="G538" s="90"/>
      <c r="H538" s="60"/>
    </row>
    <row r="539" spans="1:9" x14ac:dyDescent="0.25">
      <c r="A539" s="26" t="s">
        <v>311</v>
      </c>
      <c r="B539" s="87">
        <v>1</v>
      </c>
      <c r="C539" s="89">
        <v>21500</v>
      </c>
      <c r="D539" s="87"/>
      <c r="E539" s="87">
        <v>1</v>
      </c>
      <c r="F539" s="89">
        <v>4500</v>
      </c>
      <c r="G539" s="90"/>
      <c r="H539" s="60"/>
    </row>
    <row r="540" spans="1:9" x14ac:dyDescent="0.25">
      <c r="A540" s="26" t="s">
        <v>190</v>
      </c>
      <c r="B540" s="87">
        <v>1</v>
      </c>
      <c r="C540" s="89">
        <v>26000</v>
      </c>
      <c r="D540" s="87"/>
      <c r="E540" s="87"/>
      <c r="F540" s="89"/>
      <c r="G540" s="90"/>
      <c r="H540" s="89"/>
    </row>
    <row r="541" spans="1:9" x14ac:dyDescent="0.25">
      <c r="A541" s="26" t="s">
        <v>93</v>
      </c>
      <c r="B541" s="87">
        <v>1</v>
      </c>
      <c r="C541" s="89">
        <v>2800</v>
      </c>
      <c r="D541" s="87"/>
      <c r="E541" s="87">
        <v>1</v>
      </c>
      <c r="F541" s="89">
        <v>16000</v>
      </c>
      <c r="G541" s="90"/>
      <c r="H541" s="107" t="s">
        <v>353</v>
      </c>
      <c r="I541">
        <v>16000</v>
      </c>
    </row>
    <row r="542" spans="1:9" x14ac:dyDescent="0.25">
      <c r="A542" s="26" t="s">
        <v>351</v>
      </c>
      <c r="B542" s="87">
        <v>1</v>
      </c>
      <c r="C542" s="89">
        <v>14000</v>
      </c>
      <c r="D542" s="87"/>
      <c r="E542" s="87">
        <v>1</v>
      </c>
      <c r="F542" s="89">
        <v>4000</v>
      </c>
      <c r="G542" s="90"/>
      <c r="H542" s="89"/>
    </row>
    <row r="543" spans="1:9" x14ac:dyDescent="0.25">
      <c r="A543" s="109" t="s">
        <v>215</v>
      </c>
      <c r="B543" s="8">
        <v>1</v>
      </c>
      <c r="C543" s="8">
        <v>22000</v>
      </c>
      <c r="D543" s="8"/>
      <c r="E543" s="8">
        <v>1</v>
      </c>
      <c r="F543" s="89">
        <v>5000</v>
      </c>
      <c r="G543" s="90"/>
      <c r="H543" s="89"/>
    </row>
    <row r="544" spans="1:9" x14ac:dyDescent="0.25">
      <c r="A544" s="26" t="s">
        <v>311</v>
      </c>
      <c r="B544" s="8">
        <v>1</v>
      </c>
      <c r="C544" s="8"/>
      <c r="D544" s="8">
        <v>22000</v>
      </c>
      <c r="E544" s="8">
        <v>1</v>
      </c>
      <c r="F544" s="89">
        <v>4000</v>
      </c>
      <c r="G544" s="90"/>
      <c r="H544" s="89"/>
    </row>
    <row r="545" spans="1:9" x14ac:dyDescent="0.25">
      <c r="A545" s="77" t="s">
        <v>219</v>
      </c>
      <c r="B545" s="78">
        <f>SUM(B524:B544)</f>
        <v>21</v>
      </c>
      <c r="C545" s="78">
        <f>SUM(C524:C544)</f>
        <v>314500</v>
      </c>
      <c r="D545" s="78">
        <f>SUM(D524:D544)</f>
        <v>66000</v>
      </c>
      <c r="E545" s="78">
        <f>SUM(E524:E544)</f>
        <v>19</v>
      </c>
      <c r="F545" s="78">
        <f>SUM(F524:F544)</f>
        <v>84500</v>
      </c>
      <c r="G545" s="78">
        <f>SUM(G524:G543)</f>
        <v>1</v>
      </c>
      <c r="H545" s="78"/>
    </row>
    <row r="546" spans="1:9" x14ac:dyDescent="0.25">
      <c r="A546" s="79"/>
      <c r="B546" s="80"/>
      <c r="C546" s="80"/>
      <c r="D546" s="80"/>
      <c r="E546" s="80"/>
      <c r="F546" s="80"/>
      <c r="G546" s="80"/>
      <c r="H546" s="80"/>
    </row>
    <row r="547" spans="1:9" x14ac:dyDescent="0.25">
      <c r="A547" s="81"/>
      <c r="B547" s="82"/>
      <c r="C547" s="82"/>
      <c r="D547" s="82"/>
      <c r="E547" s="82"/>
      <c r="F547" s="82"/>
      <c r="G547" s="83"/>
      <c r="H547" s="84"/>
    </row>
    <row r="548" spans="1:9" x14ac:dyDescent="0.25">
      <c r="A548" s="23">
        <v>314500</v>
      </c>
      <c r="B548" s="22" t="s">
        <v>38</v>
      </c>
      <c r="C548" s="2205" t="s">
        <v>174</v>
      </c>
      <c r="D548" s="2205"/>
      <c r="E548" s="81"/>
      <c r="F548" s="81"/>
      <c r="G548" s="85"/>
      <c r="H548" s="84"/>
    </row>
    <row r="552" spans="1:9" x14ac:dyDescent="0.25">
      <c r="A552" s="2203" t="s">
        <v>354</v>
      </c>
      <c r="B552" s="2204"/>
      <c r="C552" s="2204"/>
      <c r="D552" s="2204"/>
      <c r="E552" s="2204"/>
      <c r="F552" s="2204"/>
      <c r="G552" s="2204"/>
      <c r="H552" s="2204"/>
    </row>
    <row r="553" spans="1:9" x14ac:dyDescent="0.25">
      <c r="A553" s="6" t="s">
        <v>14</v>
      </c>
      <c r="B553" s="6" t="s">
        <v>5</v>
      </c>
      <c r="C553" s="6" t="s">
        <v>10</v>
      </c>
      <c r="D553" s="6" t="s">
        <v>11</v>
      </c>
      <c r="E553" s="6" t="s">
        <v>31</v>
      </c>
      <c r="F553" s="6" t="s">
        <v>27</v>
      </c>
      <c r="G553" s="21" t="s">
        <v>33</v>
      </c>
      <c r="H553" s="6" t="s">
        <v>32</v>
      </c>
    </row>
    <row r="554" spans="1:9" x14ac:dyDescent="0.25">
      <c r="A554" s="26" t="s">
        <v>315</v>
      </c>
      <c r="B554" s="87">
        <v>1</v>
      </c>
      <c r="C554" s="87">
        <v>12000</v>
      </c>
      <c r="D554" s="88"/>
      <c r="E554" s="87">
        <v>1</v>
      </c>
      <c r="F554" s="89">
        <v>4000</v>
      </c>
      <c r="G554" s="59">
        <v>1</v>
      </c>
      <c r="H554" s="60">
        <v>4500</v>
      </c>
      <c r="I554" s="60">
        <v>4500</v>
      </c>
    </row>
    <row r="555" spans="1:9" x14ac:dyDescent="0.25">
      <c r="A555" s="26" t="s">
        <v>355</v>
      </c>
      <c r="B555" s="87">
        <v>1</v>
      </c>
      <c r="C555" s="87">
        <v>12500</v>
      </c>
      <c r="D555" s="88"/>
      <c r="E555" s="87">
        <v>1</v>
      </c>
      <c r="F555" s="89">
        <v>4000</v>
      </c>
      <c r="G555" s="59">
        <v>1</v>
      </c>
      <c r="H555" s="60">
        <v>4500</v>
      </c>
      <c r="I555" s="60">
        <v>4500</v>
      </c>
    </row>
    <row r="556" spans="1:9" x14ac:dyDescent="0.25">
      <c r="A556" s="26" t="s">
        <v>114</v>
      </c>
      <c r="B556" s="87">
        <v>1</v>
      </c>
      <c r="C556" s="87">
        <v>14000</v>
      </c>
      <c r="D556" s="88"/>
      <c r="E556" s="87">
        <v>1</v>
      </c>
      <c r="F556" s="89">
        <v>4000</v>
      </c>
      <c r="G556" s="59">
        <v>1</v>
      </c>
      <c r="H556" s="60">
        <v>5000</v>
      </c>
      <c r="I556" s="60">
        <v>5000</v>
      </c>
    </row>
    <row r="557" spans="1:9" x14ac:dyDescent="0.25">
      <c r="A557" s="26" t="s">
        <v>356</v>
      </c>
      <c r="B557" s="87">
        <v>1</v>
      </c>
      <c r="C557" s="87">
        <v>28300</v>
      </c>
      <c r="D557" s="88"/>
      <c r="E557" s="87">
        <v>1</v>
      </c>
      <c r="F557" s="89">
        <v>4500</v>
      </c>
      <c r="G557" s="59">
        <v>1</v>
      </c>
      <c r="H557" s="60">
        <v>4000</v>
      </c>
      <c r="I557" s="60">
        <v>4000</v>
      </c>
    </row>
    <row r="558" spans="1:9" x14ac:dyDescent="0.25">
      <c r="A558" s="26" t="s">
        <v>170</v>
      </c>
      <c r="B558" s="87">
        <v>1</v>
      </c>
      <c r="C558" s="87">
        <v>19600</v>
      </c>
      <c r="D558" s="88"/>
      <c r="E558" s="87">
        <v>1</v>
      </c>
      <c r="F558" s="89">
        <v>5000</v>
      </c>
      <c r="G558" s="59"/>
      <c r="H558" s="60" t="s">
        <v>361</v>
      </c>
    </row>
    <row r="559" spans="1:9" x14ac:dyDescent="0.25">
      <c r="A559" s="26" t="s">
        <v>206</v>
      </c>
      <c r="B559" s="87">
        <v>1</v>
      </c>
      <c r="C559" s="87">
        <v>12100</v>
      </c>
      <c r="D559" s="88"/>
      <c r="E559" s="87">
        <v>1</v>
      </c>
      <c r="F559" s="89">
        <v>4000</v>
      </c>
      <c r="G559" s="59"/>
      <c r="H559" s="60" t="s">
        <v>362</v>
      </c>
    </row>
    <row r="560" spans="1:9" x14ac:dyDescent="0.25">
      <c r="A560" s="26" t="s">
        <v>357</v>
      </c>
      <c r="B560" s="87">
        <v>1</v>
      </c>
      <c r="C560" s="108">
        <v>10500</v>
      </c>
      <c r="D560" s="87"/>
      <c r="E560" s="87">
        <v>1</v>
      </c>
      <c r="F560" s="89">
        <v>4000</v>
      </c>
      <c r="G560" s="90"/>
      <c r="H560" s="60" t="s">
        <v>365</v>
      </c>
    </row>
    <row r="561" spans="1:8" x14ac:dyDescent="0.25">
      <c r="A561" s="26" t="s">
        <v>355</v>
      </c>
      <c r="B561" s="87">
        <v>1</v>
      </c>
      <c r="C561" s="89">
        <v>12500</v>
      </c>
      <c r="D561" s="87"/>
      <c r="E561" s="87">
        <v>1</v>
      </c>
      <c r="F561" s="89">
        <v>4000</v>
      </c>
      <c r="G561" s="90"/>
      <c r="H561" s="89"/>
    </row>
    <row r="562" spans="1:8" x14ac:dyDescent="0.25">
      <c r="A562" s="26" t="s">
        <v>358</v>
      </c>
      <c r="B562" s="87">
        <v>1</v>
      </c>
      <c r="C562" s="89">
        <v>65000</v>
      </c>
      <c r="E562" s="87"/>
      <c r="F562" s="89"/>
      <c r="G562" s="90"/>
      <c r="H562" s="89"/>
    </row>
    <row r="563" spans="1:8" x14ac:dyDescent="0.25">
      <c r="A563" s="26" t="s">
        <v>359</v>
      </c>
      <c r="B563" s="87">
        <v>1</v>
      </c>
      <c r="C563" s="108">
        <v>20500</v>
      </c>
      <c r="D563" s="106"/>
      <c r="E563" s="87">
        <v>1</v>
      </c>
      <c r="F563" s="89">
        <v>4000</v>
      </c>
      <c r="G563" s="90"/>
      <c r="H563" s="89"/>
    </row>
    <row r="564" spans="1:8" x14ac:dyDescent="0.25">
      <c r="A564" s="26" t="s">
        <v>311</v>
      </c>
      <c r="B564" s="87">
        <v>1</v>
      </c>
      <c r="C564" s="89">
        <v>21500</v>
      </c>
      <c r="D564" s="87"/>
      <c r="E564" s="87">
        <v>1</v>
      </c>
      <c r="F564" s="89">
        <v>4500</v>
      </c>
      <c r="G564" s="90"/>
      <c r="H564" s="60"/>
    </row>
    <row r="565" spans="1:8" x14ac:dyDescent="0.25">
      <c r="A565" s="26" t="s">
        <v>355</v>
      </c>
      <c r="B565" s="87">
        <v>1</v>
      </c>
      <c r="C565" s="89">
        <v>14300</v>
      </c>
      <c r="D565" s="87"/>
      <c r="E565" s="87">
        <v>1</v>
      </c>
      <c r="F565" s="89">
        <v>4500</v>
      </c>
      <c r="G565" s="90"/>
      <c r="H565" s="60"/>
    </row>
    <row r="566" spans="1:8" x14ac:dyDescent="0.25">
      <c r="A566" s="26" t="s">
        <v>114</v>
      </c>
      <c r="B566" s="87">
        <v>1</v>
      </c>
      <c r="C566" s="89">
        <v>18000</v>
      </c>
      <c r="D566" s="87"/>
      <c r="E566" s="87"/>
      <c r="F566" s="89"/>
      <c r="G566" s="90"/>
      <c r="H566" s="60"/>
    </row>
    <row r="567" spans="1:8" x14ac:dyDescent="0.25">
      <c r="A567" s="26" t="s">
        <v>129</v>
      </c>
      <c r="B567" s="87">
        <v>1</v>
      </c>
      <c r="C567" s="89">
        <v>13000</v>
      </c>
      <c r="D567" s="87"/>
      <c r="E567" s="87">
        <v>1</v>
      </c>
      <c r="F567" s="89">
        <v>4000</v>
      </c>
      <c r="G567" s="90"/>
      <c r="H567" s="60"/>
    </row>
    <row r="568" spans="1:8" x14ac:dyDescent="0.25">
      <c r="A568" s="26" t="s">
        <v>360</v>
      </c>
      <c r="B568" s="87">
        <v>1</v>
      </c>
      <c r="C568" s="89">
        <v>32000</v>
      </c>
      <c r="D568" s="87"/>
      <c r="E568" s="87">
        <v>1</v>
      </c>
      <c r="F568" s="89">
        <v>5000</v>
      </c>
      <c r="G568" s="90"/>
      <c r="H568" s="60"/>
    </row>
    <row r="569" spans="1:8" x14ac:dyDescent="0.25">
      <c r="A569" s="26" t="s">
        <v>364</v>
      </c>
      <c r="B569" s="87">
        <v>1</v>
      </c>
      <c r="C569" s="89">
        <v>21000</v>
      </c>
      <c r="D569" s="87"/>
      <c r="E569" s="87">
        <v>1</v>
      </c>
      <c r="F569" s="89">
        <v>4000</v>
      </c>
      <c r="G569" s="90"/>
      <c r="H569" s="60"/>
    </row>
    <row r="570" spans="1:8" x14ac:dyDescent="0.25">
      <c r="A570" s="26" t="s">
        <v>129</v>
      </c>
      <c r="B570" s="87">
        <v>1</v>
      </c>
      <c r="C570" s="89"/>
      <c r="D570" s="87">
        <v>13000</v>
      </c>
      <c r="E570" s="87"/>
      <c r="F570" s="89"/>
      <c r="G570" s="90"/>
      <c r="H570" s="89"/>
    </row>
    <row r="571" spans="1:8" x14ac:dyDescent="0.25">
      <c r="A571" s="77" t="s">
        <v>219</v>
      </c>
      <c r="B571" s="78">
        <f t="shared" ref="B571:G571" si="17">SUM(B554:B570)</f>
        <v>17</v>
      </c>
      <c r="C571" s="78">
        <f t="shared" si="17"/>
        <v>326800</v>
      </c>
      <c r="D571" s="78">
        <f t="shared" si="17"/>
        <v>13000</v>
      </c>
      <c r="E571" s="78">
        <f t="shared" si="17"/>
        <v>14</v>
      </c>
      <c r="F571" s="78">
        <f t="shared" si="17"/>
        <v>59500</v>
      </c>
      <c r="G571" s="78">
        <f t="shared" si="17"/>
        <v>4</v>
      </c>
      <c r="H571" s="78"/>
    </row>
    <row r="572" spans="1:8" x14ac:dyDescent="0.25">
      <c r="A572" s="79"/>
      <c r="B572" s="80"/>
      <c r="C572" s="80"/>
      <c r="D572" s="80"/>
      <c r="E572" s="80"/>
      <c r="F572" s="80"/>
      <c r="G572" s="80"/>
      <c r="H572" s="80"/>
    </row>
    <row r="573" spans="1:8" x14ac:dyDescent="0.25">
      <c r="A573" s="81"/>
      <c r="B573" s="82"/>
      <c r="C573" s="82"/>
      <c r="D573" s="82"/>
      <c r="E573" s="82"/>
      <c r="F573" s="82"/>
      <c r="G573" s="83"/>
      <c r="H573" s="84"/>
    </row>
    <row r="574" spans="1:8" x14ac:dyDescent="0.25">
      <c r="A574" s="23">
        <v>326800</v>
      </c>
      <c r="B574" s="22" t="s">
        <v>38</v>
      </c>
      <c r="C574" s="2205" t="s">
        <v>174</v>
      </c>
      <c r="D574" s="2205"/>
      <c r="E574" s="81"/>
      <c r="F574" s="81"/>
      <c r="G574" s="85"/>
      <c r="H574" s="84"/>
    </row>
    <row r="577" spans="1:9" x14ac:dyDescent="0.25">
      <c r="A577" s="2203" t="s">
        <v>369</v>
      </c>
      <c r="B577" s="2204"/>
      <c r="C577" s="2204"/>
      <c r="D577" s="2204"/>
      <c r="E577" s="2204"/>
      <c r="F577" s="2204"/>
      <c r="G577" s="2204"/>
      <c r="H577" s="2204"/>
    </row>
    <row r="578" spans="1:9" x14ac:dyDescent="0.25">
      <c r="A578" s="6" t="s">
        <v>14</v>
      </c>
      <c r="B578" s="6" t="s">
        <v>5</v>
      </c>
      <c r="C578" s="6" t="s">
        <v>10</v>
      </c>
      <c r="D578" s="6" t="s">
        <v>11</v>
      </c>
      <c r="E578" s="6" t="s">
        <v>31</v>
      </c>
      <c r="F578" s="6" t="s">
        <v>27</v>
      </c>
      <c r="G578" s="21" t="s">
        <v>33</v>
      </c>
      <c r="H578" s="6" t="s">
        <v>32</v>
      </c>
    </row>
    <row r="579" spans="1:9" x14ac:dyDescent="0.25">
      <c r="A579" s="26" t="s">
        <v>114</v>
      </c>
      <c r="B579" s="87">
        <v>1</v>
      </c>
      <c r="C579" s="87">
        <v>14000</v>
      </c>
      <c r="D579" s="88"/>
      <c r="E579" s="87">
        <v>1</v>
      </c>
      <c r="F579" s="89">
        <v>4000</v>
      </c>
      <c r="G579" s="59">
        <v>1</v>
      </c>
      <c r="H579" s="60">
        <v>4000</v>
      </c>
      <c r="I579">
        <v>4000</v>
      </c>
    </row>
    <row r="580" spans="1:9" x14ac:dyDescent="0.25">
      <c r="A580" s="26" t="s">
        <v>370</v>
      </c>
      <c r="B580" s="87">
        <v>2</v>
      </c>
      <c r="C580" s="87">
        <v>62500</v>
      </c>
      <c r="D580" s="88"/>
      <c r="E580" s="87">
        <v>3</v>
      </c>
      <c r="F580" s="89">
        <v>13500</v>
      </c>
      <c r="G580" s="59"/>
      <c r="H580" s="110" t="s">
        <v>371</v>
      </c>
      <c r="I580">
        <v>4000</v>
      </c>
    </row>
    <row r="581" spans="1:9" x14ac:dyDescent="0.25">
      <c r="A581" s="26" t="s">
        <v>178</v>
      </c>
      <c r="B581" s="87">
        <v>1</v>
      </c>
      <c r="C581" s="87">
        <v>13800</v>
      </c>
      <c r="D581" s="88"/>
      <c r="E581" s="87"/>
      <c r="F581" s="89"/>
      <c r="G581" s="59">
        <v>1</v>
      </c>
      <c r="H581" s="60">
        <v>4000</v>
      </c>
    </row>
    <row r="582" spans="1:9" x14ac:dyDescent="0.25">
      <c r="A582" s="26" t="s">
        <v>184</v>
      </c>
      <c r="B582" s="87">
        <v>1</v>
      </c>
      <c r="C582" s="87">
        <v>14300</v>
      </c>
      <c r="D582" s="88"/>
      <c r="E582" s="87">
        <v>1</v>
      </c>
      <c r="F582" s="89">
        <v>4500</v>
      </c>
      <c r="G582" s="59">
        <v>4</v>
      </c>
      <c r="H582" s="60" t="s">
        <v>376</v>
      </c>
      <c r="I582">
        <v>17500</v>
      </c>
    </row>
    <row r="583" spans="1:9" x14ac:dyDescent="0.25">
      <c r="A583" s="26" t="s">
        <v>372</v>
      </c>
      <c r="B583" s="87">
        <v>1</v>
      </c>
      <c r="C583" s="87">
        <v>19000</v>
      </c>
      <c r="D583" s="88"/>
      <c r="E583" s="87">
        <v>1</v>
      </c>
      <c r="F583" s="89">
        <v>2000</v>
      </c>
      <c r="G583" s="59">
        <v>1</v>
      </c>
      <c r="H583" s="60">
        <v>1500</v>
      </c>
      <c r="I583">
        <v>1500</v>
      </c>
    </row>
    <row r="584" spans="1:9" x14ac:dyDescent="0.25">
      <c r="A584" s="26" t="s">
        <v>114</v>
      </c>
      <c r="B584" s="87">
        <v>1</v>
      </c>
      <c r="C584" s="87"/>
      <c r="D584" s="87">
        <v>12000</v>
      </c>
      <c r="E584" s="87">
        <v>1</v>
      </c>
      <c r="F584" s="89">
        <v>4000</v>
      </c>
      <c r="G584" s="59">
        <v>1</v>
      </c>
      <c r="H584" s="60">
        <v>4500</v>
      </c>
      <c r="I584">
        <v>4500</v>
      </c>
    </row>
    <row r="585" spans="1:9" x14ac:dyDescent="0.25">
      <c r="A585" s="26" t="s">
        <v>373</v>
      </c>
      <c r="B585" s="87">
        <v>1</v>
      </c>
      <c r="C585" s="111">
        <v>27500</v>
      </c>
      <c r="D585" s="87"/>
      <c r="E585" s="87">
        <v>1</v>
      </c>
      <c r="F585" s="89">
        <v>4500</v>
      </c>
      <c r="G585" s="59">
        <v>2</v>
      </c>
      <c r="H585" s="60">
        <v>16000</v>
      </c>
      <c r="I585">
        <v>16000</v>
      </c>
    </row>
    <row r="586" spans="1:9" x14ac:dyDescent="0.25">
      <c r="A586" s="26" t="s">
        <v>374</v>
      </c>
      <c r="B586" s="87">
        <v>1</v>
      </c>
      <c r="C586" s="89">
        <v>20900</v>
      </c>
      <c r="D586" s="87"/>
      <c r="E586" s="87"/>
      <c r="F586" s="89"/>
      <c r="G586" s="59">
        <v>1</v>
      </c>
      <c r="H586" s="60">
        <v>4500</v>
      </c>
      <c r="I586">
        <v>4500</v>
      </c>
    </row>
    <row r="587" spans="1:9" x14ac:dyDescent="0.25">
      <c r="A587" s="26" t="s">
        <v>374</v>
      </c>
      <c r="B587" s="87">
        <v>1</v>
      </c>
      <c r="C587" s="89">
        <v>16900</v>
      </c>
      <c r="E587" s="87">
        <v>1</v>
      </c>
      <c r="F587" s="89">
        <v>4000</v>
      </c>
      <c r="G587" s="59">
        <v>1</v>
      </c>
      <c r="H587" s="60">
        <v>4000</v>
      </c>
      <c r="I587">
        <v>4000</v>
      </c>
    </row>
    <row r="588" spans="1:9" x14ac:dyDescent="0.25">
      <c r="A588" s="26" t="s">
        <v>311</v>
      </c>
      <c r="B588" s="87">
        <v>1</v>
      </c>
      <c r="C588" s="111">
        <v>21500</v>
      </c>
      <c r="D588" s="106"/>
      <c r="E588" s="87">
        <v>1</v>
      </c>
      <c r="F588" s="89">
        <v>4500</v>
      </c>
      <c r="G588" s="90"/>
      <c r="H588" s="89"/>
    </row>
    <row r="589" spans="1:9" x14ac:dyDescent="0.25">
      <c r="A589" s="26" t="s">
        <v>301</v>
      </c>
      <c r="B589" s="87">
        <v>1</v>
      </c>
      <c r="C589" s="89">
        <v>21000</v>
      </c>
      <c r="D589" s="87"/>
      <c r="E589" s="87">
        <v>1</v>
      </c>
      <c r="F589" s="89">
        <v>5000</v>
      </c>
      <c r="G589" s="90"/>
      <c r="H589" s="60"/>
    </row>
    <row r="590" spans="1:9" x14ac:dyDescent="0.25">
      <c r="A590" s="26" t="s">
        <v>375</v>
      </c>
      <c r="B590" s="87">
        <v>1</v>
      </c>
      <c r="C590" s="89">
        <v>20000</v>
      </c>
      <c r="D590" s="87">
        <v>6000</v>
      </c>
      <c r="E590" s="87"/>
      <c r="F590" s="89"/>
      <c r="G590" s="90"/>
      <c r="H590" s="60"/>
    </row>
    <row r="591" spans="1:9" x14ac:dyDescent="0.25">
      <c r="A591" s="26" t="s">
        <v>377</v>
      </c>
      <c r="B591" s="87">
        <v>1</v>
      </c>
      <c r="C591" s="89">
        <v>14000</v>
      </c>
      <c r="D591" s="87"/>
      <c r="E591" s="87"/>
      <c r="F591" s="89"/>
      <c r="G591" s="90"/>
      <c r="H591" s="60"/>
    </row>
    <row r="592" spans="1:9" x14ac:dyDescent="0.25">
      <c r="A592" s="26" t="s">
        <v>378</v>
      </c>
      <c r="B592" s="87">
        <v>1</v>
      </c>
      <c r="C592" s="89">
        <v>12000</v>
      </c>
      <c r="D592" s="87"/>
      <c r="E592" s="87">
        <v>1</v>
      </c>
      <c r="F592" s="89">
        <v>2000</v>
      </c>
      <c r="G592" s="90"/>
      <c r="H592" s="60"/>
    </row>
    <row r="593" spans="1:9" x14ac:dyDescent="0.25">
      <c r="A593" s="26" t="s">
        <v>379</v>
      </c>
      <c r="B593" s="87">
        <v>2</v>
      </c>
      <c r="C593" s="89"/>
      <c r="D593" s="87">
        <v>110000</v>
      </c>
      <c r="E593" s="87"/>
      <c r="F593" s="89"/>
      <c r="G593" s="90"/>
      <c r="H593" s="60"/>
    </row>
    <row r="594" spans="1:9" x14ac:dyDescent="0.25">
      <c r="A594" s="26" t="s">
        <v>138</v>
      </c>
      <c r="B594" s="87">
        <v>1</v>
      </c>
      <c r="C594" s="89">
        <v>13500</v>
      </c>
      <c r="D594" s="87"/>
      <c r="E594" s="87">
        <v>1</v>
      </c>
      <c r="F594" s="89">
        <v>4000</v>
      </c>
      <c r="G594" s="90"/>
      <c r="H594" s="60"/>
    </row>
    <row r="595" spans="1:9" x14ac:dyDescent="0.25">
      <c r="A595" s="26" t="s">
        <v>315</v>
      </c>
      <c r="B595" s="87">
        <v>1</v>
      </c>
      <c r="C595" s="89">
        <v>16000</v>
      </c>
      <c r="D595" s="87"/>
      <c r="E595" s="87"/>
      <c r="F595" s="89"/>
      <c r="G595" s="90"/>
      <c r="H595" s="89"/>
    </row>
    <row r="596" spans="1:9" x14ac:dyDescent="0.25">
      <c r="A596" s="26" t="s">
        <v>184</v>
      </c>
      <c r="B596" s="87">
        <v>1</v>
      </c>
      <c r="C596" s="89">
        <v>18800</v>
      </c>
      <c r="D596" s="87"/>
      <c r="E596" s="87"/>
      <c r="F596" s="89"/>
      <c r="G596" s="90"/>
      <c r="H596" s="89"/>
    </row>
    <row r="597" spans="1:9" x14ac:dyDescent="0.25">
      <c r="A597" s="26" t="s">
        <v>380</v>
      </c>
      <c r="B597" s="87">
        <v>1</v>
      </c>
      <c r="C597" s="89">
        <v>9900</v>
      </c>
      <c r="D597" s="87"/>
      <c r="E597" s="87"/>
      <c r="F597" s="89"/>
      <c r="G597" s="90"/>
      <c r="H597" s="89"/>
    </row>
    <row r="598" spans="1:9" x14ac:dyDescent="0.25">
      <c r="A598" s="26" t="s">
        <v>378</v>
      </c>
      <c r="B598" s="87">
        <v>1</v>
      </c>
      <c r="C598" s="89"/>
      <c r="D598" s="87">
        <v>15200</v>
      </c>
      <c r="E598" s="87"/>
      <c r="F598" s="89"/>
      <c r="G598" s="90"/>
      <c r="H598" s="89"/>
    </row>
    <row r="599" spans="1:9" x14ac:dyDescent="0.25">
      <c r="A599" s="26" t="s">
        <v>381</v>
      </c>
      <c r="B599" s="87">
        <v>1</v>
      </c>
      <c r="C599" s="89">
        <v>24000</v>
      </c>
      <c r="D599" s="87"/>
      <c r="E599" s="87">
        <v>1</v>
      </c>
      <c r="F599" s="89">
        <v>4500</v>
      </c>
      <c r="G599" s="90"/>
      <c r="H599" s="89"/>
    </row>
    <row r="600" spans="1:9" x14ac:dyDescent="0.25">
      <c r="A600" s="26" t="s">
        <v>172</v>
      </c>
      <c r="B600" s="87">
        <v>1</v>
      </c>
      <c r="C600" s="89">
        <v>40000</v>
      </c>
      <c r="D600" s="87"/>
      <c r="E600" s="87"/>
      <c r="F600" s="89"/>
      <c r="G600" s="90"/>
      <c r="H600" s="89"/>
    </row>
    <row r="601" spans="1:9" x14ac:dyDescent="0.25">
      <c r="A601" s="26" t="s">
        <v>382</v>
      </c>
      <c r="B601" s="87">
        <v>2</v>
      </c>
      <c r="C601" s="89"/>
      <c r="D601" s="87">
        <v>104000</v>
      </c>
      <c r="E601" s="87"/>
      <c r="F601" s="89"/>
      <c r="G601" s="90"/>
      <c r="H601" s="89"/>
    </row>
    <row r="602" spans="1:9" x14ac:dyDescent="0.25">
      <c r="A602" s="26" t="s">
        <v>184</v>
      </c>
      <c r="B602" s="87">
        <v>1</v>
      </c>
      <c r="C602" s="89">
        <v>9800</v>
      </c>
      <c r="D602" s="87"/>
      <c r="E602" s="87">
        <v>2</v>
      </c>
      <c r="F602" s="89">
        <v>9000</v>
      </c>
      <c r="G602" s="90"/>
      <c r="H602" s="112" t="s">
        <v>383</v>
      </c>
      <c r="I602">
        <v>9000</v>
      </c>
    </row>
    <row r="603" spans="1:9" x14ac:dyDescent="0.25">
      <c r="A603" s="26" t="s">
        <v>189</v>
      </c>
      <c r="B603" s="87">
        <v>2</v>
      </c>
      <c r="C603" s="89">
        <v>60000</v>
      </c>
      <c r="D603" s="87"/>
      <c r="E603" s="87">
        <v>4</v>
      </c>
      <c r="F603" s="89">
        <v>40000</v>
      </c>
      <c r="G603" s="90"/>
      <c r="H603" s="112" t="s">
        <v>386</v>
      </c>
      <c r="I603">
        <v>10000</v>
      </c>
    </row>
    <row r="604" spans="1:9" x14ac:dyDescent="0.25">
      <c r="A604" s="26" t="s">
        <v>184</v>
      </c>
      <c r="B604" s="87">
        <v>1</v>
      </c>
      <c r="C604" s="89">
        <v>13800</v>
      </c>
      <c r="D604" s="87"/>
      <c r="E604" s="87">
        <v>1</v>
      </c>
      <c r="F604" s="89">
        <v>5000</v>
      </c>
      <c r="G604" s="90"/>
      <c r="H604" s="89"/>
    </row>
    <row r="605" spans="1:9" x14ac:dyDescent="0.25">
      <c r="A605" s="26" t="s">
        <v>138</v>
      </c>
      <c r="B605" s="87">
        <v>1</v>
      </c>
      <c r="C605" s="89">
        <v>13500</v>
      </c>
      <c r="D605" s="87"/>
      <c r="E605" s="87">
        <v>1</v>
      </c>
      <c r="F605" s="89">
        <v>4000</v>
      </c>
      <c r="G605" s="90"/>
      <c r="H605" s="89"/>
    </row>
    <row r="606" spans="1:9" x14ac:dyDescent="0.25">
      <c r="A606" s="26" t="s">
        <v>280</v>
      </c>
      <c r="B606" s="87">
        <v>1</v>
      </c>
      <c r="C606" s="89">
        <v>28100</v>
      </c>
      <c r="D606" s="87"/>
      <c r="E606" s="87">
        <v>1</v>
      </c>
      <c r="F606" s="89">
        <v>4000</v>
      </c>
      <c r="G606" s="90"/>
      <c r="H606" s="89"/>
    </row>
    <row r="607" spans="1:9" x14ac:dyDescent="0.25">
      <c r="A607" s="26" t="s">
        <v>384</v>
      </c>
      <c r="B607" s="87">
        <v>2</v>
      </c>
      <c r="C607" s="89">
        <v>50400</v>
      </c>
      <c r="D607" s="87"/>
      <c r="E607" s="87"/>
      <c r="F607" s="89"/>
      <c r="G607" s="90"/>
      <c r="H607" s="89"/>
    </row>
    <row r="608" spans="1:9" x14ac:dyDescent="0.25">
      <c r="A608" s="26" t="s">
        <v>224</v>
      </c>
      <c r="B608" s="87">
        <v>3</v>
      </c>
      <c r="C608" s="1"/>
      <c r="D608" s="89">
        <v>39000</v>
      </c>
      <c r="E608" s="87"/>
      <c r="F608" s="89"/>
      <c r="G608" s="90"/>
      <c r="H608" s="89"/>
    </row>
    <row r="609" spans="1:9" x14ac:dyDescent="0.25">
      <c r="A609" s="109" t="s">
        <v>357</v>
      </c>
      <c r="B609" s="8">
        <v>1</v>
      </c>
      <c r="C609" s="8">
        <v>10500</v>
      </c>
      <c r="D609" s="1"/>
      <c r="E609" s="8">
        <v>1</v>
      </c>
      <c r="F609" s="89">
        <v>4000</v>
      </c>
      <c r="G609" s="90"/>
      <c r="H609" s="89"/>
    </row>
    <row r="610" spans="1:9" x14ac:dyDescent="0.25">
      <c r="A610" s="105" t="s">
        <v>385</v>
      </c>
      <c r="B610" s="8">
        <v>1</v>
      </c>
      <c r="C610" s="8">
        <v>16000</v>
      </c>
      <c r="D610" s="1"/>
      <c r="E610" s="8">
        <v>1</v>
      </c>
      <c r="F610" s="89">
        <v>4500</v>
      </c>
      <c r="G610" s="90"/>
      <c r="H610" s="89"/>
    </row>
    <row r="611" spans="1:9" x14ac:dyDescent="0.25">
      <c r="A611" s="105" t="s">
        <v>372</v>
      </c>
      <c r="B611" s="8">
        <v>1</v>
      </c>
      <c r="C611" s="8">
        <v>19000</v>
      </c>
      <c r="D611" s="1"/>
      <c r="E611" s="106">
        <v>1</v>
      </c>
      <c r="F611" s="89">
        <v>2000</v>
      </c>
      <c r="G611" s="90"/>
      <c r="H611" s="89"/>
    </row>
    <row r="612" spans="1:9" x14ac:dyDescent="0.25">
      <c r="A612" s="105"/>
      <c r="B612" s="8"/>
      <c r="C612" s="8"/>
      <c r="D612" s="8"/>
      <c r="E612" s="8"/>
      <c r="F612" s="89"/>
      <c r="G612" s="90"/>
      <c r="H612" s="89"/>
    </row>
    <row r="613" spans="1:9" x14ac:dyDescent="0.25">
      <c r="A613" s="77" t="s">
        <v>219</v>
      </c>
      <c r="B613" s="78">
        <f>SUM(B579:B612)</f>
        <v>40</v>
      </c>
      <c r="C613" s="78">
        <f>SUM(C579:C612)</f>
        <v>620700</v>
      </c>
      <c r="D613" s="78">
        <f>SUM(D579:D612)</f>
        <v>286200</v>
      </c>
      <c r="E613" s="78">
        <f>SUM(E579:E612)</f>
        <v>26</v>
      </c>
      <c r="F613" s="78">
        <f>SUM(F579:F612)</f>
        <v>129000</v>
      </c>
      <c r="G613" s="78">
        <f>SUM(G579:G609)</f>
        <v>12</v>
      </c>
      <c r="H613" s="78"/>
    </row>
    <row r="614" spans="1:9" x14ac:dyDescent="0.25">
      <c r="A614" s="79"/>
      <c r="B614" s="80"/>
      <c r="C614" s="80"/>
      <c r="D614" s="80"/>
      <c r="E614" s="80"/>
      <c r="F614" s="80"/>
      <c r="G614" s="80"/>
      <c r="H614" s="80"/>
    </row>
    <row r="615" spans="1:9" x14ac:dyDescent="0.25">
      <c r="A615" s="81"/>
      <c r="B615" s="82"/>
      <c r="C615" s="82"/>
      <c r="D615" s="82"/>
      <c r="E615" s="82"/>
      <c r="F615" s="82"/>
      <c r="G615" s="83"/>
      <c r="H615" s="84"/>
    </row>
    <row r="616" spans="1:9" x14ac:dyDescent="0.25">
      <c r="A616" s="23">
        <v>620700</v>
      </c>
      <c r="B616" s="22" t="s">
        <v>38</v>
      </c>
      <c r="C616" s="2205" t="s">
        <v>174</v>
      </c>
      <c r="D616" s="2205"/>
      <c r="E616" s="81"/>
      <c r="F616" s="81"/>
      <c r="G616" s="85"/>
      <c r="H616" s="84"/>
    </row>
    <row r="619" spans="1:9" x14ac:dyDescent="0.25">
      <c r="A619" s="2203" t="s">
        <v>387</v>
      </c>
      <c r="B619" s="2204"/>
      <c r="C619" s="2204"/>
      <c r="D619" s="2204"/>
      <c r="E619" s="2204"/>
      <c r="F619" s="2204"/>
      <c r="G619" s="2204"/>
      <c r="H619" s="2204"/>
    </row>
    <row r="620" spans="1:9" x14ac:dyDescent="0.25">
      <c r="A620" s="6" t="s">
        <v>14</v>
      </c>
      <c r="B620" s="6" t="s">
        <v>5</v>
      </c>
      <c r="C620" s="6" t="s">
        <v>10</v>
      </c>
      <c r="D620" s="6" t="s">
        <v>11</v>
      </c>
      <c r="E620" s="6" t="s">
        <v>31</v>
      </c>
      <c r="F620" s="6" t="s">
        <v>27</v>
      </c>
      <c r="G620" s="21" t="s">
        <v>33</v>
      </c>
      <c r="H620" s="6" t="s">
        <v>32</v>
      </c>
    </row>
    <row r="621" spans="1:9" x14ac:dyDescent="0.25">
      <c r="A621" s="26" t="s">
        <v>394</v>
      </c>
      <c r="B621" s="87">
        <v>1</v>
      </c>
      <c r="C621" s="87"/>
      <c r="D621" s="88">
        <v>43000</v>
      </c>
      <c r="E621" s="87"/>
      <c r="F621" s="89"/>
      <c r="G621" s="59">
        <v>3</v>
      </c>
      <c r="H621" s="60" t="s">
        <v>399</v>
      </c>
      <c r="I621">
        <v>12000</v>
      </c>
    </row>
    <row r="622" spans="1:9" x14ac:dyDescent="0.25">
      <c r="A622" s="26" t="s">
        <v>245</v>
      </c>
      <c r="B622" s="87">
        <v>2</v>
      </c>
      <c r="C622" s="87"/>
      <c r="D622" s="88">
        <v>42000</v>
      </c>
      <c r="E622" s="87"/>
      <c r="F622" s="89"/>
      <c r="G622" s="59">
        <v>1</v>
      </c>
      <c r="H622" s="110">
        <v>4000</v>
      </c>
      <c r="I622">
        <v>4000</v>
      </c>
    </row>
    <row r="623" spans="1:9" x14ac:dyDescent="0.25">
      <c r="A623" s="26" t="s">
        <v>395</v>
      </c>
      <c r="B623" s="87">
        <v>1</v>
      </c>
      <c r="C623" s="87"/>
      <c r="D623" s="88">
        <v>16500</v>
      </c>
      <c r="E623" s="87"/>
      <c r="F623" s="89"/>
      <c r="G623" s="59">
        <v>1</v>
      </c>
      <c r="H623" s="60">
        <v>4500</v>
      </c>
      <c r="I623">
        <v>4500</v>
      </c>
    </row>
    <row r="624" spans="1:9" x14ac:dyDescent="0.25">
      <c r="A624" s="26" t="s">
        <v>396</v>
      </c>
      <c r="B624" s="87">
        <v>2</v>
      </c>
      <c r="D624" s="87">
        <v>110000</v>
      </c>
      <c r="E624" s="87"/>
      <c r="F624" s="89"/>
      <c r="G624" s="59">
        <v>2</v>
      </c>
      <c r="H624" s="60" t="s">
        <v>400</v>
      </c>
      <c r="I624">
        <v>20000</v>
      </c>
    </row>
    <row r="625" spans="1:9" x14ac:dyDescent="0.25">
      <c r="A625" s="26" t="s">
        <v>93</v>
      </c>
      <c r="B625" s="87">
        <v>1</v>
      </c>
      <c r="C625" s="87">
        <v>14800</v>
      </c>
      <c r="D625" s="88"/>
      <c r="E625" s="87">
        <v>1</v>
      </c>
      <c r="F625" s="89">
        <v>4000</v>
      </c>
      <c r="G625" s="59">
        <v>2</v>
      </c>
      <c r="H625" s="60" t="s">
        <v>401</v>
      </c>
      <c r="I625">
        <v>9000</v>
      </c>
    </row>
    <row r="626" spans="1:9" x14ac:dyDescent="0.25">
      <c r="A626" s="26" t="s">
        <v>276</v>
      </c>
      <c r="B626" s="87">
        <v>3</v>
      </c>
      <c r="C626" s="87"/>
      <c r="D626" s="87">
        <v>135000</v>
      </c>
      <c r="E626" s="87"/>
      <c r="F626" s="89"/>
      <c r="G626" s="59">
        <v>1</v>
      </c>
      <c r="H626" s="60">
        <v>4500</v>
      </c>
      <c r="I626">
        <v>4500</v>
      </c>
    </row>
    <row r="627" spans="1:9" x14ac:dyDescent="0.25">
      <c r="A627" s="26" t="s">
        <v>291</v>
      </c>
      <c r="B627" s="87">
        <v>1</v>
      </c>
      <c r="C627" s="111">
        <v>13900</v>
      </c>
      <c r="D627" s="87"/>
      <c r="E627" s="87">
        <v>1</v>
      </c>
      <c r="F627" s="89">
        <v>4000</v>
      </c>
      <c r="G627" s="59">
        <v>1</v>
      </c>
      <c r="H627" s="60">
        <v>4000</v>
      </c>
      <c r="I627">
        <v>4000</v>
      </c>
    </row>
    <row r="628" spans="1:9" x14ac:dyDescent="0.25">
      <c r="A628" s="26" t="s">
        <v>388</v>
      </c>
      <c r="B628" s="87">
        <v>1</v>
      </c>
      <c r="C628" s="89">
        <v>21500</v>
      </c>
      <c r="D628" s="87"/>
      <c r="E628" s="87">
        <v>1</v>
      </c>
      <c r="F628" s="89">
        <v>4500</v>
      </c>
      <c r="G628" s="59"/>
      <c r="H628" s="60"/>
    </row>
    <row r="629" spans="1:9" x14ac:dyDescent="0.25">
      <c r="A629" s="26" t="s">
        <v>289</v>
      </c>
      <c r="B629" s="87">
        <v>1</v>
      </c>
      <c r="C629" s="89">
        <v>35000</v>
      </c>
      <c r="E629" s="87">
        <v>1</v>
      </c>
      <c r="F629" s="89">
        <v>5000</v>
      </c>
      <c r="G629" s="59"/>
      <c r="H629" s="60"/>
    </row>
    <row r="630" spans="1:9" x14ac:dyDescent="0.25">
      <c r="A630" s="26" t="s">
        <v>145</v>
      </c>
      <c r="B630" s="87">
        <v>1</v>
      </c>
      <c r="C630" s="111">
        <v>8500</v>
      </c>
      <c r="D630" s="106"/>
      <c r="E630" s="87">
        <v>1</v>
      </c>
      <c r="F630" s="89">
        <v>4000</v>
      </c>
      <c r="G630" s="90"/>
      <c r="H630" s="89"/>
    </row>
    <row r="631" spans="1:9" x14ac:dyDescent="0.25">
      <c r="A631" s="26" t="s">
        <v>235</v>
      </c>
      <c r="B631" s="87">
        <v>1</v>
      </c>
      <c r="C631" s="89">
        <v>13000</v>
      </c>
      <c r="D631" s="87"/>
      <c r="E631" s="87">
        <v>1</v>
      </c>
      <c r="F631" s="89">
        <v>4000</v>
      </c>
      <c r="G631" s="90"/>
      <c r="H631" s="60"/>
    </row>
    <row r="632" spans="1:9" x14ac:dyDescent="0.25">
      <c r="A632" s="26" t="s">
        <v>267</v>
      </c>
      <c r="B632" s="87">
        <v>1</v>
      </c>
      <c r="C632" s="89">
        <v>22000</v>
      </c>
      <c r="D632" s="87"/>
      <c r="E632" s="87">
        <v>1</v>
      </c>
      <c r="F632" s="89">
        <v>4000</v>
      </c>
      <c r="G632" s="90"/>
      <c r="H632" s="60"/>
    </row>
    <row r="633" spans="1:9" x14ac:dyDescent="0.25">
      <c r="A633" s="26" t="s">
        <v>389</v>
      </c>
      <c r="B633" s="87">
        <v>1</v>
      </c>
      <c r="C633" s="89">
        <v>18800</v>
      </c>
      <c r="D633" s="87"/>
      <c r="E633" s="87"/>
      <c r="F633" s="89"/>
      <c r="G633" s="90"/>
      <c r="H633" s="60"/>
    </row>
    <row r="634" spans="1:9" x14ac:dyDescent="0.25">
      <c r="A634" s="26" t="s">
        <v>390</v>
      </c>
      <c r="B634" s="87">
        <v>1</v>
      </c>
      <c r="C634" s="89">
        <v>21500</v>
      </c>
      <c r="D634" s="87"/>
      <c r="E634" s="87">
        <v>1</v>
      </c>
      <c r="F634" s="89">
        <v>4500</v>
      </c>
      <c r="G634" s="90"/>
      <c r="H634" s="60"/>
    </row>
    <row r="635" spans="1:9" x14ac:dyDescent="0.25">
      <c r="A635" s="26" t="s">
        <v>91</v>
      </c>
      <c r="B635" s="87">
        <v>1</v>
      </c>
      <c r="C635" s="89">
        <v>14800</v>
      </c>
      <c r="D635" s="87"/>
      <c r="E635" s="87">
        <v>1</v>
      </c>
      <c r="F635" s="89">
        <v>4000</v>
      </c>
      <c r="G635" s="90"/>
      <c r="H635" s="60"/>
    </row>
    <row r="636" spans="1:9" x14ac:dyDescent="0.25">
      <c r="A636" s="26" t="s">
        <v>266</v>
      </c>
      <c r="B636" s="87">
        <v>1</v>
      </c>
      <c r="C636" s="89">
        <v>10500</v>
      </c>
      <c r="D636" s="87"/>
      <c r="E636" s="87">
        <v>1</v>
      </c>
      <c r="F636" s="89">
        <v>4000</v>
      </c>
      <c r="G636" s="90"/>
      <c r="H636" s="60"/>
    </row>
    <row r="637" spans="1:9" x14ac:dyDescent="0.25">
      <c r="A637" s="26" t="s">
        <v>397</v>
      </c>
      <c r="B637" s="87">
        <v>1</v>
      </c>
      <c r="C637" s="89"/>
      <c r="D637" s="87"/>
      <c r="E637" s="87">
        <v>5</v>
      </c>
      <c r="F637" s="89">
        <v>19000</v>
      </c>
      <c r="G637" s="90"/>
      <c r="H637" s="113" t="s">
        <v>402</v>
      </c>
      <c r="I637">
        <v>19000</v>
      </c>
    </row>
    <row r="638" spans="1:9" x14ac:dyDescent="0.25">
      <c r="A638" s="26" t="s">
        <v>260</v>
      </c>
      <c r="B638" s="87">
        <v>1</v>
      </c>
      <c r="C638" s="89">
        <v>12100</v>
      </c>
      <c r="D638" s="87"/>
      <c r="E638" s="87">
        <v>1</v>
      </c>
      <c r="F638" s="89">
        <v>4000</v>
      </c>
      <c r="G638" s="90"/>
      <c r="H638" s="89"/>
    </row>
    <row r="639" spans="1:9" x14ac:dyDescent="0.25">
      <c r="A639" s="26" t="s">
        <v>235</v>
      </c>
      <c r="B639" s="87">
        <v>1</v>
      </c>
      <c r="C639" s="89">
        <v>13000</v>
      </c>
      <c r="D639" s="87"/>
      <c r="E639" s="87">
        <v>1</v>
      </c>
      <c r="F639" s="89">
        <v>4000</v>
      </c>
      <c r="G639" s="90"/>
      <c r="H639" s="89"/>
    </row>
    <row r="640" spans="1:9" x14ac:dyDescent="0.25">
      <c r="A640" s="26" t="s">
        <v>391</v>
      </c>
      <c r="B640" s="87">
        <v>1</v>
      </c>
      <c r="C640" s="89">
        <v>20500</v>
      </c>
      <c r="D640" s="87"/>
      <c r="E640" s="87"/>
      <c r="F640" s="89"/>
      <c r="G640" s="90"/>
      <c r="H640" s="89"/>
    </row>
    <row r="641" spans="1:9" x14ac:dyDescent="0.25">
      <c r="A641" s="26" t="s">
        <v>392</v>
      </c>
      <c r="B641" s="87">
        <v>2</v>
      </c>
      <c r="C641" s="89">
        <v>98000</v>
      </c>
      <c r="D641" s="87"/>
      <c r="E641" s="87"/>
      <c r="F641" s="89"/>
      <c r="G641" s="90"/>
      <c r="H641" s="89"/>
    </row>
    <row r="642" spans="1:9" x14ac:dyDescent="0.25">
      <c r="A642" s="26" t="s">
        <v>236</v>
      </c>
      <c r="B642" s="87">
        <v>1</v>
      </c>
      <c r="C642" s="89">
        <v>22000</v>
      </c>
      <c r="D642" s="87"/>
      <c r="E642" s="87">
        <v>1</v>
      </c>
      <c r="F642" s="89">
        <v>5000</v>
      </c>
      <c r="G642" s="90"/>
      <c r="H642" s="89"/>
    </row>
    <row r="643" spans="1:9" x14ac:dyDescent="0.25">
      <c r="A643" s="26" t="s">
        <v>393</v>
      </c>
      <c r="B643" s="87">
        <v>1</v>
      </c>
      <c r="C643" s="89">
        <v>22400</v>
      </c>
      <c r="D643" s="87"/>
      <c r="E643" s="87">
        <v>1</v>
      </c>
      <c r="F643" s="89">
        <v>5000</v>
      </c>
      <c r="G643" s="90"/>
      <c r="H643" s="89"/>
    </row>
    <row r="644" spans="1:9" x14ac:dyDescent="0.25">
      <c r="A644" s="2216" t="s">
        <v>398</v>
      </c>
      <c r="B644" s="2217"/>
      <c r="C644" s="2217"/>
      <c r="D644" s="2217"/>
      <c r="E644" s="2217"/>
      <c r="F644" s="2217"/>
      <c r="G644" s="2217"/>
      <c r="H644" s="2218"/>
    </row>
    <row r="645" spans="1:9" x14ac:dyDescent="0.25">
      <c r="A645" s="77" t="s">
        <v>219</v>
      </c>
      <c r="B645" s="78">
        <f t="shared" ref="B645:G645" si="18">SUM(B621:B643)</f>
        <v>28</v>
      </c>
      <c r="C645" s="78">
        <f t="shared" si="18"/>
        <v>382300</v>
      </c>
      <c r="D645" s="78">
        <f t="shared" si="18"/>
        <v>346500</v>
      </c>
      <c r="E645" s="78">
        <f t="shared" si="18"/>
        <v>19</v>
      </c>
      <c r="F645" s="78">
        <f t="shared" si="18"/>
        <v>79000</v>
      </c>
      <c r="G645" s="78">
        <f t="shared" si="18"/>
        <v>11</v>
      </c>
      <c r="H645" s="78"/>
    </row>
    <row r="646" spans="1:9" x14ac:dyDescent="0.25">
      <c r="A646" s="79"/>
      <c r="B646" s="80"/>
      <c r="C646" s="80"/>
      <c r="D646" s="80"/>
      <c r="E646" s="80"/>
      <c r="F646" s="80"/>
      <c r="G646" s="80"/>
      <c r="H646" s="80"/>
    </row>
    <row r="647" spans="1:9" x14ac:dyDescent="0.25">
      <c r="A647" s="81"/>
      <c r="B647" s="82"/>
      <c r="C647" s="82"/>
      <c r="D647" s="82"/>
      <c r="E647" s="82"/>
      <c r="F647" s="82"/>
      <c r="G647" s="83"/>
      <c r="H647" s="84"/>
    </row>
    <row r="648" spans="1:9" x14ac:dyDescent="0.25">
      <c r="A648" s="23">
        <v>372400</v>
      </c>
      <c r="B648" s="22" t="s">
        <v>38</v>
      </c>
      <c r="C648" s="2205" t="s">
        <v>108</v>
      </c>
      <c r="D648" s="2205"/>
      <c r="E648" s="81"/>
      <c r="F648" s="81"/>
      <c r="G648" s="85"/>
      <c r="H648" s="84"/>
    </row>
    <row r="652" spans="1:9" x14ac:dyDescent="0.25">
      <c r="A652" s="2203" t="s">
        <v>403</v>
      </c>
      <c r="B652" s="2204"/>
      <c r="C652" s="2204"/>
      <c r="D652" s="2204"/>
      <c r="E652" s="2204"/>
      <c r="F652" s="2204"/>
      <c r="G652" s="2204"/>
      <c r="H652" s="2204"/>
    </row>
    <row r="653" spans="1:9" x14ac:dyDescent="0.25">
      <c r="A653" s="6" t="s">
        <v>14</v>
      </c>
      <c r="B653" s="6" t="s">
        <v>5</v>
      </c>
      <c r="C653" s="6" t="s">
        <v>10</v>
      </c>
      <c r="D653" s="6" t="s">
        <v>11</v>
      </c>
      <c r="E653" s="6" t="s">
        <v>31</v>
      </c>
      <c r="F653" s="6" t="s">
        <v>27</v>
      </c>
      <c r="G653" s="21" t="s">
        <v>33</v>
      </c>
      <c r="H653" s="6" t="s">
        <v>32</v>
      </c>
    </row>
    <row r="654" spans="1:9" x14ac:dyDescent="0.25">
      <c r="A654" s="26" t="s">
        <v>404</v>
      </c>
      <c r="B654" s="87">
        <v>2</v>
      </c>
      <c r="C654" s="87">
        <v>140000</v>
      </c>
      <c r="D654" s="88"/>
      <c r="E654" s="87"/>
      <c r="F654" s="89"/>
      <c r="G654" s="59">
        <v>2</v>
      </c>
      <c r="H654" s="60">
        <v>20000</v>
      </c>
      <c r="I654">
        <v>20000</v>
      </c>
    </row>
    <row r="655" spans="1:9" x14ac:dyDescent="0.25">
      <c r="A655" s="26" t="s">
        <v>423</v>
      </c>
      <c r="B655" s="87">
        <v>1</v>
      </c>
      <c r="C655" s="87"/>
      <c r="D655" s="88">
        <v>14300</v>
      </c>
      <c r="E655" s="87">
        <v>1</v>
      </c>
      <c r="F655" s="89">
        <v>4500</v>
      </c>
      <c r="G655" s="59">
        <v>1</v>
      </c>
      <c r="H655" s="60">
        <v>4000</v>
      </c>
      <c r="I655">
        <v>4000</v>
      </c>
    </row>
    <row r="656" spans="1:9" x14ac:dyDescent="0.25">
      <c r="A656" s="26" t="s">
        <v>370</v>
      </c>
      <c r="B656" s="87">
        <v>1</v>
      </c>
      <c r="C656" s="87">
        <v>35000</v>
      </c>
      <c r="D656" s="88"/>
      <c r="E656" s="90">
        <v>1</v>
      </c>
      <c r="F656" s="87">
        <v>5000</v>
      </c>
      <c r="G656" s="59">
        <v>1</v>
      </c>
      <c r="H656" s="60" t="s">
        <v>416</v>
      </c>
      <c r="I656">
        <v>4500</v>
      </c>
    </row>
    <row r="657" spans="1:9" x14ac:dyDescent="0.25">
      <c r="A657" s="26" t="s">
        <v>405</v>
      </c>
      <c r="B657" s="87">
        <v>1</v>
      </c>
      <c r="C657" s="87">
        <v>10500</v>
      </c>
      <c r="D657" s="88"/>
      <c r="E657" s="90">
        <v>1</v>
      </c>
      <c r="F657" s="87">
        <v>4000</v>
      </c>
      <c r="G657" s="59">
        <v>1</v>
      </c>
      <c r="H657" s="60" t="s">
        <v>417</v>
      </c>
      <c r="I657">
        <v>4000</v>
      </c>
    </row>
    <row r="658" spans="1:9" x14ac:dyDescent="0.25">
      <c r="A658" s="26" t="s">
        <v>184</v>
      </c>
      <c r="B658" s="87">
        <v>1</v>
      </c>
      <c r="C658" s="87">
        <v>14300</v>
      </c>
      <c r="D658" s="88"/>
      <c r="E658" s="90">
        <v>1</v>
      </c>
      <c r="F658" s="87">
        <v>4500</v>
      </c>
      <c r="G658" s="59"/>
      <c r="H658" s="60"/>
    </row>
    <row r="659" spans="1:9" x14ac:dyDescent="0.25">
      <c r="A659" s="26" t="s">
        <v>195</v>
      </c>
      <c r="B659" s="87">
        <v>1</v>
      </c>
      <c r="C659" s="87">
        <v>7100</v>
      </c>
      <c r="D659" s="88"/>
      <c r="E659" s="90">
        <v>2</v>
      </c>
      <c r="F659" s="87">
        <v>9000</v>
      </c>
      <c r="G659" s="59"/>
      <c r="H659" s="110" t="s">
        <v>406</v>
      </c>
    </row>
    <row r="660" spans="1:9" x14ac:dyDescent="0.25">
      <c r="A660" s="26" t="s">
        <v>407</v>
      </c>
      <c r="B660" s="87">
        <v>1</v>
      </c>
      <c r="C660" s="87">
        <v>17000</v>
      </c>
      <c r="D660" s="88"/>
      <c r="E660" s="87"/>
      <c r="F660" s="89"/>
      <c r="G660" s="59"/>
      <c r="H660" s="60"/>
    </row>
    <row r="661" spans="1:9" x14ac:dyDescent="0.25">
      <c r="A661" s="26" t="s">
        <v>408</v>
      </c>
      <c r="B661" s="87">
        <v>1</v>
      </c>
      <c r="C661" s="108">
        <v>32800</v>
      </c>
      <c r="D661" s="87"/>
      <c r="E661" s="87"/>
      <c r="F661" s="89"/>
      <c r="G661" s="90"/>
      <c r="H661" s="60"/>
    </row>
    <row r="662" spans="1:9" x14ac:dyDescent="0.25">
      <c r="A662" s="26" t="s">
        <v>303</v>
      </c>
      <c r="B662" s="87">
        <v>1</v>
      </c>
      <c r="C662" s="89">
        <v>18900</v>
      </c>
      <c r="D662" s="87"/>
      <c r="E662" s="87">
        <v>1</v>
      </c>
      <c r="F662" s="89">
        <v>5000</v>
      </c>
      <c r="G662" s="90"/>
      <c r="H662" s="114" t="s">
        <v>418</v>
      </c>
    </row>
    <row r="663" spans="1:9" x14ac:dyDescent="0.25">
      <c r="A663" s="26" t="s">
        <v>409</v>
      </c>
      <c r="B663" s="87">
        <v>1</v>
      </c>
      <c r="C663" s="89">
        <v>25500</v>
      </c>
      <c r="E663" s="87"/>
      <c r="F663" s="89"/>
      <c r="G663" s="90"/>
      <c r="H663" s="89"/>
    </row>
    <row r="664" spans="1:9" x14ac:dyDescent="0.25">
      <c r="A664" s="26" t="s">
        <v>405</v>
      </c>
      <c r="B664" s="87">
        <v>1</v>
      </c>
      <c r="C664" s="108"/>
      <c r="D664" s="106">
        <v>14000</v>
      </c>
      <c r="E664" s="87"/>
      <c r="F664" s="89"/>
      <c r="G664" s="90"/>
      <c r="H664" s="114" t="s">
        <v>411</v>
      </c>
    </row>
    <row r="665" spans="1:9" x14ac:dyDescent="0.25">
      <c r="A665" s="26" t="s">
        <v>410</v>
      </c>
      <c r="B665" s="87">
        <v>1</v>
      </c>
      <c r="C665" s="89"/>
      <c r="D665" s="87">
        <v>18000</v>
      </c>
      <c r="E665" s="87"/>
      <c r="F665" s="89"/>
      <c r="G665" s="90"/>
      <c r="H665" s="114" t="s">
        <v>411</v>
      </c>
    </row>
    <row r="666" spans="1:9" x14ac:dyDescent="0.25">
      <c r="A666" s="26" t="s">
        <v>304</v>
      </c>
      <c r="B666" s="87">
        <v>1</v>
      </c>
      <c r="C666" s="89">
        <v>13000</v>
      </c>
      <c r="D666" s="87"/>
      <c r="E666" s="87">
        <v>1</v>
      </c>
      <c r="F666" s="89">
        <v>4000</v>
      </c>
      <c r="G666" s="90"/>
      <c r="H666" s="60"/>
    </row>
    <row r="667" spans="1:9" x14ac:dyDescent="0.25">
      <c r="A667" s="26" t="s">
        <v>141</v>
      </c>
      <c r="B667" s="87">
        <v>1</v>
      </c>
      <c r="C667" s="89"/>
      <c r="D667" s="87">
        <v>21000</v>
      </c>
      <c r="E667" s="87"/>
      <c r="F667" s="89"/>
      <c r="G667" s="90"/>
      <c r="H667" s="60" t="s">
        <v>419</v>
      </c>
    </row>
    <row r="668" spans="1:9" x14ac:dyDescent="0.25">
      <c r="A668" s="26" t="s">
        <v>138</v>
      </c>
      <c r="B668" s="87">
        <v>1</v>
      </c>
      <c r="C668" s="89">
        <v>13500</v>
      </c>
      <c r="D668" s="87"/>
      <c r="E668" s="87">
        <v>1</v>
      </c>
      <c r="F668" s="89">
        <v>4000</v>
      </c>
      <c r="G668" s="90"/>
      <c r="H668" s="60" t="s">
        <v>421</v>
      </c>
    </row>
    <row r="669" spans="1:9" x14ac:dyDescent="0.25">
      <c r="A669" s="26" t="s">
        <v>291</v>
      </c>
      <c r="B669" s="87">
        <v>1</v>
      </c>
      <c r="C669" s="89">
        <v>13900</v>
      </c>
      <c r="D669" s="87"/>
      <c r="E669" s="87">
        <v>1</v>
      </c>
      <c r="F669" s="89">
        <v>4000</v>
      </c>
      <c r="G669" s="90"/>
      <c r="H669" s="60"/>
    </row>
    <row r="670" spans="1:9" x14ac:dyDescent="0.25">
      <c r="A670" s="26" t="s">
        <v>385</v>
      </c>
      <c r="B670" s="87">
        <v>1</v>
      </c>
      <c r="C670" s="89">
        <v>16000</v>
      </c>
      <c r="D670" s="87"/>
      <c r="E670" s="87">
        <v>1</v>
      </c>
      <c r="F670" s="89">
        <v>4500</v>
      </c>
      <c r="G670" s="90"/>
      <c r="H670" s="60"/>
    </row>
    <row r="671" spans="1:9" x14ac:dyDescent="0.25">
      <c r="A671" s="26" t="s">
        <v>412</v>
      </c>
      <c r="B671" s="87">
        <v>1</v>
      </c>
      <c r="C671" s="89">
        <v>14000</v>
      </c>
      <c r="D671" s="87"/>
      <c r="E671" s="87">
        <v>1</v>
      </c>
      <c r="F671" s="89">
        <v>4500</v>
      </c>
      <c r="G671" s="90"/>
      <c r="H671" s="60"/>
    </row>
    <row r="672" spans="1:9" ht="30" x14ac:dyDescent="0.25">
      <c r="A672" s="104" t="s">
        <v>413</v>
      </c>
      <c r="B672" s="117">
        <v>1</v>
      </c>
      <c r="C672" s="89"/>
      <c r="D672" s="87"/>
      <c r="E672" s="87"/>
      <c r="F672" s="89"/>
      <c r="G672" s="90"/>
      <c r="H672" s="115" t="s">
        <v>414</v>
      </c>
    </row>
    <row r="673" spans="1:8" ht="30" x14ac:dyDescent="0.25">
      <c r="A673" s="104" t="s">
        <v>415</v>
      </c>
      <c r="B673" s="117">
        <v>1</v>
      </c>
      <c r="C673" s="89"/>
      <c r="D673" s="87"/>
      <c r="E673" s="87"/>
      <c r="F673" s="89"/>
      <c r="G673" s="90"/>
      <c r="H673" s="115" t="s">
        <v>414</v>
      </c>
    </row>
    <row r="674" spans="1:8" x14ac:dyDescent="0.25">
      <c r="A674" s="109" t="s">
        <v>420</v>
      </c>
      <c r="B674" s="116">
        <v>1</v>
      </c>
      <c r="C674" s="89">
        <v>10300</v>
      </c>
      <c r="D674" s="87"/>
      <c r="E674" s="87">
        <v>1</v>
      </c>
      <c r="F674" s="89">
        <v>4000</v>
      </c>
      <c r="G674" s="90"/>
      <c r="H674" s="115"/>
    </row>
    <row r="675" spans="1:8" x14ac:dyDescent="0.25">
      <c r="A675" s="109" t="s">
        <v>422</v>
      </c>
      <c r="B675" s="116">
        <v>1</v>
      </c>
      <c r="C675" s="89">
        <v>24000</v>
      </c>
      <c r="D675" s="87"/>
      <c r="E675" s="87">
        <v>1</v>
      </c>
      <c r="F675" s="89">
        <v>2000</v>
      </c>
      <c r="G675" s="90"/>
      <c r="H675" s="115"/>
    </row>
    <row r="676" spans="1:8" x14ac:dyDescent="0.25">
      <c r="A676" s="109" t="s">
        <v>385</v>
      </c>
      <c r="B676" s="116">
        <v>1</v>
      </c>
      <c r="C676" s="89">
        <v>16000</v>
      </c>
      <c r="D676" s="87"/>
      <c r="E676" s="87">
        <v>1</v>
      </c>
      <c r="F676" s="89">
        <v>4500</v>
      </c>
      <c r="G676" s="90"/>
      <c r="H676" s="115"/>
    </row>
    <row r="677" spans="1:8" x14ac:dyDescent="0.25">
      <c r="A677" s="77" t="s">
        <v>219</v>
      </c>
      <c r="B677" s="78">
        <f t="shared" ref="B677:G677" si="19">SUM(B654:B676)</f>
        <v>24</v>
      </c>
      <c r="C677" s="78">
        <f t="shared" si="19"/>
        <v>421800</v>
      </c>
      <c r="D677" s="78">
        <f t="shared" si="19"/>
        <v>67300</v>
      </c>
      <c r="E677" s="78">
        <f t="shared" si="19"/>
        <v>15</v>
      </c>
      <c r="F677" s="78">
        <f t="shared" si="19"/>
        <v>63500</v>
      </c>
      <c r="G677" s="78">
        <f t="shared" si="19"/>
        <v>5</v>
      </c>
      <c r="H677" s="78"/>
    </row>
    <row r="678" spans="1:8" x14ac:dyDescent="0.25">
      <c r="A678" s="79"/>
      <c r="B678" s="80"/>
      <c r="C678" s="80"/>
      <c r="D678" s="80"/>
      <c r="E678" s="80"/>
      <c r="F678" s="80"/>
      <c r="G678" s="80"/>
      <c r="H678" s="80"/>
    </row>
    <row r="679" spans="1:8" x14ac:dyDescent="0.25">
      <c r="A679" s="81"/>
      <c r="B679" s="82"/>
      <c r="C679" s="82"/>
      <c r="D679" s="82"/>
      <c r="E679" s="82"/>
      <c r="F679" s="82"/>
      <c r="G679" s="83"/>
      <c r="H679" s="84"/>
    </row>
    <row r="680" spans="1:8" x14ac:dyDescent="0.25">
      <c r="A680" s="23">
        <v>421800</v>
      </c>
      <c r="B680" s="22" t="s">
        <v>38</v>
      </c>
      <c r="C680" s="2205" t="s">
        <v>174</v>
      </c>
      <c r="D680" s="2205"/>
      <c r="E680" s="81"/>
      <c r="F680" s="81"/>
      <c r="G680" s="85"/>
      <c r="H680" s="84"/>
    </row>
    <row r="685" spans="1:8" x14ac:dyDescent="0.25">
      <c r="A685" s="2203" t="s">
        <v>424</v>
      </c>
      <c r="B685" s="2204"/>
      <c r="C685" s="2204"/>
      <c r="D685" s="2204"/>
      <c r="E685" s="2204"/>
      <c r="F685" s="2204"/>
      <c r="G685" s="2204"/>
      <c r="H685" s="2204"/>
    </row>
    <row r="686" spans="1:8" x14ac:dyDescent="0.25">
      <c r="A686" s="6" t="s">
        <v>14</v>
      </c>
      <c r="B686" s="6" t="s">
        <v>5</v>
      </c>
      <c r="C686" s="6" t="s">
        <v>10</v>
      </c>
      <c r="D686" s="6" t="s">
        <v>11</v>
      </c>
      <c r="E686" s="6" t="s">
        <v>31</v>
      </c>
      <c r="F686" s="6" t="s">
        <v>27</v>
      </c>
      <c r="G686" s="21" t="s">
        <v>33</v>
      </c>
      <c r="H686" s="6" t="s">
        <v>32</v>
      </c>
    </row>
    <row r="687" spans="1:8" x14ac:dyDescent="0.25">
      <c r="A687" s="26" t="s">
        <v>425</v>
      </c>
      <c r="B687" s="87">
        <v>1</v>
      </c>
      <c r="C687" s="87">
        <v>11500</v>
      </c>
      <c r="D687" s="88"/>
      <c r="E687" s="87">
        <v>1</v>
      </c>
      <c r="F687" s="89">
        <v>4000</v>
      </c>
      <c r="G687" s="59">
        <v>2</v>
      </c>
      <c r="H687" s="60">
        <v>9000</v>
      </c>
    </row>
    <row r="688" spans="1:8" x14ac:dyDescent="0.25">
      <c r="A688" s="26" t="s">
        <v>433</v>
      </c>
      <c r="B688" s="87">
        <v>1</v>
      </c>
      <c r="C688" s="87">
        <v>10300</v>
      </c>
      <c r="D688" s="88"/>
      <c r="E688" s="87">
        <v>1</v>
      </c>
      <c r="F688" s="89">
        <v>4000</v>
      </c>
      <c r="G688" s="59"/>
      <c r="H688" s="60"/>
    </row>
    <row r="689" spans="1:8" x14ac:dyDescent="0.25">
      <c r="A689" s="26" t="s">
        <v>311</v>
      </c>
      <c r="B689" s="87">
        <v>1</v>
      </c>
      <c r="C689" s="87">
        <v>22000</v>
      </c>
      <c r="D689" s="88"/>
      <c r="E689" s="87">
        <v>1</v>
      </c>
      <c r="F689" s="89">
        <v>4000</v>
      </c>
      <c r="G689" s="59"/>
      <c r="H689" s="60"/>
    </row>
    <row r="690" spans="1:8" x14ac:dyDescent="0.25">
      <c r="A690" s="26" t="s">
        <v>316</v>
      </c>
      <c r="B690" s="87">
        <v>1</v>
      </c>
      <c r="C690" s="87">
        <v>19600</v>
      </c>
      <c r="D690" s="88"/>
      <c r="E690" s="87">
        <v>1</v>
      </c>
      <c r="F690" s="87">
        <v>5000</v>
      </c>
      <c r="G690" s="59"/>
      <c r="H690" s="60"/>
    </row>
    <row r="691" spans="1:8" x14ac:dyDescent="0.25">
      <c r="A691" s="26" t="s">
        <v>426</v>
      </c>
      <c r="B691" s="87">
        <v>1</v>
      </c>
      <c r="C691" s="87">
        <v>19000</v>
      </c>
      <c r="D691" s="88"/>
      <c r="E691" s="87">
        <v>1</v>
      </c>
      <c r="F691" s="87">
        <v>2000</v>
      </c>
      <c r="G691" s="59"/>
      <c r="H691" s="60"/>
    </row>
    <row r="692" spans="1:8" x14ac:dyDescent="0.25">
      <c r="A692" s="26" t="s">
        <v>427</v>
      </c>
      <c r="B692" s="87">
        <v>1</v>
      </c>
      <c r="C692" s="87">
        <v>22000</v>
      </c>
      <c r="D692" s="88"/>
      <c r="E692" s="87">
        <v>1</v>
      </c>
      <c r="F692" s="87">
        <v>5000</v>
      </c>
      <c r="G692" s="59"/>
      <c r="H692" s="60"/>
    </row>
    <row r="693" spans="1:8" x14ac:dyDescent="0.25">
      <c r="A693" s="26" t="s">
        <v>358</v>
      </c>
      <c r="B693" s="87">
        <v>1</v>
      </c>
      <c r="C693" s="87">
        <v>65000</v>
      </c>
      <c r="D693" s="88"/>
      <c r="E693" s="90"/>
      <c r="F693" s="87"/>
      <c r="G693" s="59"/>
      <c r="H693" s="110"/>
    </row>
    <row r="694" spans="1:8" x14ac:dyDescent="0.25">
      <c r="A694" s="26" t="s">
        <v>208</v>
      </c>
      <c r="B694" s="87">
        <v>1</v>
      </c>
      <c r="C694" s="87">
        <v>18000</v>
      </c>
      <c r="D694" s="88"/>
      <c r="E694" s="87">
        <v>3</v>
      </c>
      <c r="F694" s="89">
        <v>22000</v>
      </c>
      <c r="G694" s="59"/>
      <c r="H694" s="110" t="s">
        <v>428</v>
      </c>
    </row>
    <row r="695" spans="1:8" x14ac:dyDescent="0.25">
      <c r="A695" s="26" t="s">
        <v>311</v>
      </c>
      <c r="B695" s="87">
        <v>1</v>
      </c>
      <c r="C695" s="87">
        <v>22000</v>
      </c>
      <c r="D695" s="87"/>
      <c r="E695" s="87">
        <v>1</v>
      </c>
      <c r="F695" s="89">
        <v>4000</v>
      </c>
      <c r="G695" s="90"/>
      <c r="H695" s="60"/>
    </row>
    <row r="696" spans="1:8" x14ac:dyDescent="0.25">
      <c r="A696" s="26" t="s">
        <v>214</v>
      </c>
      <c r="B696" s="87">
        <v>2</v>
      </c>
      <c r="C696" s="89"/>
      <c r="D696" s="87">
        <v>88000</v>
      </c>
      <c r="E696" s="87"/>
      <c r="F696" s="89"/>
      <c r="G696" s="90"/>
      <c r="H696" s="114"/>
    </row>
    <row r="697" spans="1:8" x14ac:dyDescent="0.25">
      <c r="A697" s="26" t="s">
        <v>214</v>
      </c>
      <c r="B697" s="87">
        <v>2</v>
      </c>
      <c r="C697" s="89">
        <v>98000</v>
      </c>
      <c r="E697" s="87"/>
      <c r="F697" s="89"/>
      <c r="G697" s="90"/>
      <c r="H697" s="89"/>
    </row>
    <row r="698" spans="1:8" x14ac:dyDescent="0.25">
      <c r="A698" s="26" t="s">
        <v>429</v>
      </c>
      <c r="B698" s="87">
        <v>2</v>
      </c>
      <c r="C698" s="108">
        <v>75000</v>
      </c>
      <c r="D698" s="106"/>
      <c r="E698" s="87"/>
      <c r="F698" s="89"/>
      <c r="G698" s="90"/>
      <c r="H698" s="114"/>
    </row>
    <row r="699" spans="1:8" x14ac:dyDescent="0.25">
      <c r="A699" s="26" t="s">
        <v>215</v>
      </c>
      <c r="B699" s="87">
        <v>1</v>
      </c>
      <c r="C699" s="89">
        <v>10000</v>
      </c>
      <c r="D699" s="87"/>
      <c r="E699" s="87">
        <v>3</v>
      </c>
      <c r="F699" s="89">
        <v>17000</v>
      </c>
      <c r="G699" s="90"/>
      <c r="H699" s="114"/>
    </row>
    <row r="700" spans="1:8" x14ac:dyDescent="0.25">
      <c r="A700" s="26" t="s">
        <v>385</v>
      </c>
      <c r="B700" s="87">
        <v>1</v>
      </c>
      <c r="C700" s="89"/>
      <c r="D700" s="87"/>
      <c r="E700" s="87"/>
      <c r="F700" s="89"/>
      <c r="G700" s="90"/>
      <c r="H700" s="115" t="s">
        <v>430</v>
      </c>
    </row>
    <row r="701" spans="1:8" x14ac:dyDescent="0.25">
      <c r="A701" s="26" t="s">
        <v>301</v>
      </c>
      <c r="B701" s="87">
        <v>1</v>
      </c>
      <c r="C701" s="89">
        <v>13500</v>
      </c>
      <c r="D701" s="87"/>
      <c r="E701" s="87">
        <v>3</v>
      </c>
      <c r="F701" s="89">
        <v>12500</v>
      </c>
      <c r="G701" s="90"/>
      <c r="H701" s="110" t="s">
        <v>431</v>
      </c>
    </row>
    <row r="702" spans="1:8" x14ac:dyDescent="0.25">
      <c r="A702" s="119" t="s">
        <v>90</v>
      </c>
      <c r="B702" s="87">
        <v>1</v>
      </c>
      <c r="C702" s="89">
        <v>26000</v>
      </c>
      <c r="D702" s="87"/>
      <c r="E702" s="87"/>
      <c r="F702" s="89"/>
      <c r="G702" s="90"/>
      <c r="H702" s="60"/>
    </row>
    <row r="703" spans="1:8" x14ac:dyDescent="0.25">
      <c r="A703" s="26" t="s">
        <v>432</v>
      </c>
      <c r="B703" s="87">
        <v>1</v>
      </c>
      <c r="C703" s="89">
        <v>9800</v>
      </c>
      <c r="D703" s="87"/>
      <c r="E703" s="87">
        <v>1</v>
      </c>
      <c r="F703" s="89">
        <v>4000</v>
      </c>
      <c r="G703" s="90"/>
      <c r="H703" s="60"/>
    </row>
    <row r="704" spans="1:8" x14ac:dyDescent="0.25">
      <c r="A704" s="26" t="s">
        <v>304</v>
      </c>
      <c r="B704" s="87">
        <v>1</v>
      </c>
      <c r="C704" s="89">
        <v>13000</v>
      </c>
      <c r="D704" s="87"/>
      <c r="E704" s="87">
        <v>1</v>
      </c>
      <c r="F704" s="89">
        <v>4000</v>
      </c>
      <c r="G704" s="90"/>
      <c r="H704" s="60"/>
    </row>
    <row r="705" spans="1:8" x14ac:dyDescent="0.25">
      <c r="A705" s="26" t="s">
        <v>301</v>
      </c>
      <c r="B705" s="87">
        <v>1</v>
      </c>
      <c r="C705" s="89">
        <v>21500</v>
      </c>
      <c r="D705" s="87"/>
      <c r="E705" s="87">
        <v>1</v>
      </c>
      <c r="F705" s="89">
        <v>4500</v>
      </c>
      <c r="G705" s="90"/>
      <c r="H705" s="60"/>
    </row>
    <row r="706" spans="1:8" x14ac:dyDescent="0.25">
      <c r="A706" s="109" t="s">
        <v>423</v>
      </c>
      <c r="B706" s="118">
        <v>1</v>
      </c>
      <c r="C706" s="89">
        <v>14300</v>
      </c>
      <c r="D706" s="87"/>
      <c r="E706" s="87">
        <v>1</v>
      </c>
      <c r="F706" s="89">
        <v>4500</v>
      </c>
      <c r="G706" s="90"/>
      <c r="H706" s="115"/>
    </row>
    <row r="707" spans="1:8" x14ac:dyDescent="0.25">
      <c r="A707" s="109" t="s">
        <v>434</v>
      </c>
      <c r="B707" s="118">
        <v>1</v>
      </c>
      <c r="C707" s="89">
        <v>16400</v>
      </c>
      <c r="D707" s="87"/>
      <c r="E707" s="87">
        <v>1</v>
      </c>
      <c r="F707" s="89">
        <v>4500</v>
      </c>
      <c r="G707" s="90"/>
      <c r="H707" s="115"/>
    </row>
    <row r="708" spans="1:8" x14ac:dyDescent="0.25">
      <c r="A708" s="109" t="s">
        <v>409</v>
      </c>
      <c r="B708" s="116">
        <v>1</v>
      </c>
      <c r="C708" s="89">
        <v>21500</v>
      </c>
      <c r="D708" s="87"/>
      <c r="E708" s="87">
        <v>1</v>
      </c>
      <c r="F708" s="89">
        <v>4000</v>
      </c>
      <c r="G708" s="90"/>
      <c r="H708" s="115"/>
    </row>
    <row r="709" spans="1:8" x14ac:dyDescent="0.25">
      <c r="A709" s="77" t="s">
        <v>219</v>
      </c>
      <c r="B709" s="78">
        <f t="shared" ref="B709:G709" si="20">SUM(B687:B708)</f>
        <v>25</v>
      </c>
      <c r="C709" s="78">
        <f t="shared" si="20"/>
        <v>528400</v>
      </c>
      <c r="D709" s="78">
        <f t="shared" si="20"/>
        <v>88000</v>
      </c>
      <c r="E709" s="78">
        <f t="shared" si="20"/>
        <v>22</v>
      </c>
      <c r="F709" s="78">
        <f t="shared" si="20"/>
        <v>105000</v>
      </c>
      <c r="G709" s="78">
        <f t="shared" si="20"/>
        <v>2</v>
      </c>
      <c r="H709" s="78"/>
    </row>
    <row r="710" spans="1:8" x14ac:dyDescent="0.25">
      <c r="A710" s="79"/>
      <c r="B710" s="80"/>
      <c r="C710" s="80"/>
      <c r="D710" s="80"/>
      <c r="E710" s="80"/>
      <c r="F710" s="80"/>
      <c r="G710" s="80"/>
      <c r="H710" s="80"/>
    </row>
    <row r="711" spans="1:8" x14ac:dyDescent="0.25">
      <c r="A711" s="81"/>
      <c r="B711" s="82"/>
      <c r="C711" s="82"/>
      <c r="D711" s="82"/>
      <c r="E711" s="82"/>
      <c r="F711" s="82"/>
      <c r="G711" s="83"/>
      <c r="H711" s="84"/>
    </row>
    <row r="712" spans="1:8" x14ac:dyDescent="0.25">
      <c r="A712" s="23">
        <v>528400</v>
      </c>
      <c r="B712" s="22" t="s">
        <v>38</v>
      </c>
      <c r="C712" s="2205" t="s">
        <v>174</v>
      </c>
      <c r="D712" s="2205"/>
      <c r="E712" s="81"/>
      <c r="F712" s="81"/>
      <c r="G712" s="85"/>
      <c r="H712" s="84"/>
    </row>
    <row r="717" spans="1:8" x14ac:dyDescent="0.25">
      <c r="A717" s="2203" t="s">
        <v>435</v>
      </c>
      <c r="B717" s="2204"/>
      <c r="C717" s="2204"/>
      <c r="D717" s="2204"/>
      <c r="E717" s="2204"/>
      <c r="F717" s="2204"/>
      <c r="G717" s="2204"/>
      <c r="H717" s="2204"/>
    </row>
    <row r="718" spans="1:8" x14ac:dyDescent="0.25">
      <c r="A718" s="6" t="s">
        <v>14</v>
      </c>
      <c r="B718" s="6" t="s">
        <v>5</v>
      </c>
      <c r="C718" s="6" t="s">
        <v>10</v>
      </c>
      <c r="D718" s="6" t="s">
        <v>11</v>
      </c>
      <c r="E718" s="6" t="s">
        <v>31</v>
      </c>
      <c r="F718" s="6" t="s">
        <v>27</v>
      </c>
      <c r="G718" s="21" t="s">
        <v>33</v>
      </c>
      <c r="H718" s="6" t="s">
        <v>32</v>
      </c>
    </row>
    <row r="719" spans="1:8" x14ac:dyDescent="0.25">
      <c r="A719" s="26" t="s">
        <v>436</v>
      </c>
      <c r="B719" s="87">
        <v>2</v>
      </c>
      <c r="C719" s="87"/>
      <c r="D719" s="88">
        <v>146000</v>
      </c>
      <c r="E719" s="87"/>
      <c r="F719" s="89"/>
      <c r="G719" s="59">
        <v>1</v>
      </c>
      <c r="H719" s="60">
        <v>5000</v>
      </c>
    </row>
    <row r="720" spans="1:8" x14ac:dyDescent="0.25">
      <c r="A720" s="26" t="s">
        <v>358</v>
      </c>
      <c r="B720" s="87">
        <v>2</v>
      </c>
      <c r="C720" s="87"/>
      <c r="D720" s="88">
        <v>130000</v>
      </c>
      <c r="E720" s="87"/>
      <c r="F720" s="89"/>
      <c r="G720" s="59">
        <v>1</v>
      </c>
      <c r="H720" s="60">
        <v>10000</v>
      </c>
    </row>
    <row r="721" spans="1:8" x14ac:dyDescent="0.25">
      <c r="A721" s="26" t="s">
        <v>437</v>
      </c>
      <c r="B721" s="87">
        <v>2</v>
      </c>
      <c r="C721" s="87"/>
      <c r="D721" s="88">
        <v>80500</v>
      </c>
      <c r="E721" s="87"/>
      <c r="F721" s="89"/>
      <c r="G721" s="59"/>
      <c r="H721" s="60"/>
    </row>
    <row r="722" spans="1:8" x14ac:dyDescent="0.25">
      <c r="A722" s="26" t="s">
        <v>214</v>
      </c>
      <c r="B722" s="87">
        <v>2</v>
      </c>
      <c r="C722" s="87"/>
      <c r="D722" s="88">
        <v>84000</v>
      </c>
      <c r="E722" s="87"/>
      <c r="F722" s="87"/>
      <c r="G722" s="59"/>
      <c r="H722" s="60"/>
    </row>
    <row r="723" spans="1:8" x14ac:dyDescent="0.25">
      <c r="A723" s="26" t="s">
        <v>214</v>
      </c>
      <c r="B723" s="87">
        <v>2</v>
      </c>
      <c r="C723" s="87"/>
      <c r="D723" s="88">
        <v>84000</v>
      </c>
      <c r="E723" s="87"/>
      <c r="F723" s="87"/>
      <c r="G723" s="59"/>
      <c r="H723" s="60"/>
    </row>
    <row r="724" spans="1:8" x14ac:dyDescent="0.25">
      <c r="A724" s="26" t="s">
        <v>437</v>
      </c>
      <c r="B724" s="87">
        <v>4</v>
      </c>
      <c r="C724" s="87"/>
      <c r="D724" s="88">
        <v>172000</v>
      </c>
      <c r="E724" s="87"/>
      <c r="F724" s="87"/>
      <c r="G724" s="59"/>
      <c r="H724" s="60"/>
    </row>
    <row r="725" spans="1:8" x14ac:dyDescent="0.25">
      <c r="A725" s="26" t="s">
        <v>438</v>
      </c>
      <c r="B725" s="87">
        <v>1</v>
      </c>
      <c r="C725" s="87">
        <v>16000</v>
      </c>
      <c r="D725" s="88"/>
      <c r="E725" s="90"/>
      <c r="F725" s="87"/>
      <c r="G725" s="59"/>
      <c r="H725" s="110"/>
    </row>
    <row r="726" spans="1:8" x14ac:dyDescent="0.25">
      <c r="A726" s="26" t="s">
        <v>138</v>
      </c>
      <c r="B726" s="87">
        <v>1</v>
      </c>
      <c r="C726" s="87">
        <v>17500</v>
      </c>
      <c r="D726" s="88"/>
      <c r="E726" s="87"/>
      <c r="F726" s="89"/>
      <c r="G726" s="59"/>
      <c r="H726" s="110"/>
    </row>
    <row r="727" spans="1:8" x14ac:dyDescent="0.25">
      <c r="A727" s="26" t="s">
        <v>184</v>
      </c>
      <c r="B727" s="87">
        <v>1</v>
      </c>
      <c r="C727" s="87">
        <v>14300</v>
      </c>
      <c r="D727" s="87"/>
      <c r="E727" s="87">
        <v>1</v>
      </c>
      <c r="F727" s="89">
        <v>4500</v>
      </c>
      <c r="G727" s="90"/>
      <c r="H727" s="60"/>
    </row>
    <row r="728" spans="1:8" x14ac:dyDescent="0.25">
      <c r="A728" s="26" t="s">
        <v>439</v>
      </c>
      <c r="B728" s="87">
        <v>1</v>
      </c>
      <c r="C728" s="89">
        <v>17900</v>
      </c>
      <c r="D728" s="87"/>
      <c r="E728" s="87">
        <v>2</v>
      </c>
      <c r="F728" s="89">
        <v>9000</v>
      </c>
      <c r="G728" s="90"/>
      <c r="H728" s="120" t="s">
        <v>406</v>
      </c>
    </row>
    <row r="729" spans="1:8" x14ac:dyDescent="0.25">
      <c r="A729" s="26" t="s">
        <v>327</v>
      </c>
      <c r="B729" s="87">
        <v>1</v>
      </c>
      <c r="C729" s="89">
        <v>17900</v>
      </c>
      <c r="E729" s="87"/>
      <c r="F729" s="89"/>
      <c r="G729" s="90"/>
      <c r="H729" s="89"/>
    </row>
    <row r="730" spans="1:8" x14ac:dyDescent="0.25">
      <c r="A730" s="26" t="s">
        <v>440</v>
      </c>
      <c r="B730" s="87">
        <v>1</v>
      </c>
      <c r="C730" s="108">
        <v>13000</v>
      </c>
      <c r="D730" s="106"/>
      <c r="E730" s="87">
        <v>1</v>
      </c>
      <c r="F730" s="89">
        <v>2000</v>
      </c>
      <c r="G730" s="90"/>
      <c r="H730" s="114"/>
    </row>
    <row r="731" spans="1:8" x14ac:dyDescent="0.25">
      <c r="A731" s="26" t="s">
        <v>441</v>
      </c>
      <c r="B731" s="87">
        <v>1</v>
      </c>
      <c r="C731" s="89">
        <v>19600</v>
      </c>
      <c r="D731" s="87"/>
      <c r="E731" s="87">
        <v>1</v>
      </c>
      <c r="F731" s="89">
        <v>5000</v>
      </c>
      <c r="G731" s="90"/>
      <c r="H731" s="114"/>
    </row>
    <row r="732" spans="1:8" x14ac:dyDescent="0.25">
      <c r="A732" s="26" t="s">
        <v>441</v>
      </c>
      <c r="B732" s="87">
        <v>1</v>
      </c>
      <c r="C732" s="89">
        <v>19600</v>
      </c>
      <c r="D732" s="87"/>
      <c r="E732" s="87">
        <v>1</v>
      </c>
      <c r="F732" s="89">
        <v>5000</v>
      </c>
      <c r="G732" s="90"/>
      <c r="H732" s="115"/>
    </row>
    <row r="733" spans="1:8" x14ac:dyDescent="0.25">
      <c r="A733" s="26" t="s">
        <v>172</v>
      </c>
      <c r="B733" s="87">
        <v>1</v>
      </c>
      <c r="C733" s="89">
        <v>40000</v>
      </c>
      <c r="D733" s="87"/>
      <c r="E733" s="87"/>
      <c r="F733" s="89"/>
      <c r="G733" s="90"/>
      <c r="H733" s="110"/>
    </row>
    <row r="734" spans="1:8" x14ac:dyDescent="0.25">
      <c r="A734" s="119" t="s">
        <v>153</v>
      </c>
      <c r="B734" s="87">
        <v>2</v>
      </c>
      <c r="C734" s="89"/>
      <c r="D734" s="87">
        <v>70000</v>
      </c>
      <c r="E734" s="87"/>
      <c r="F734" s="89"/>
      <c r="G734" s="90"/>
      <c r="H734" s="60"/>
    </row>
    <row r="735" spans="1:8" x14ac:dyDescent="0.25">
      <c r="A735" s="26" t="s">
        <v>184</v>
      </c>
      <c r="B735" s="87">
        <v>1</v>
      </c>
      <c r="C735" s="89">
        <v>14300</v>
      </c>
      <c r="D735" s="87"/>
      <c r="E735" s="87">
        <v>1</v>
      </c>
      <c r="F735" s="89">
        <v>4500</v>
      </c>
      <c r="G735" s="90"/>
      <c r="H735" s="60"/>
    </row>
    <row r="736" spans="1:8" x14ac:dyDescent="0.25">
      <c r="A736" s="26" t="s">
        <v>433</v>
      </c>
      <c r="B736" s="87">
        <v>2</v>
      </c>
      <c r="C736" s="89"/>
      <c r="D736" s="87">
        <v>26000</v>
      </c>
      <c r="E736" s="87"/>
      <c r="F736" s="89"/>
      <c r="G736" s="90"/>
      <c r="H736" s="60"/>
    </row>
    <row r="737" spans="1:8" x14ac:dyDescent="0.25">
      <c r="A737" s="26" t="s">
        <v>294</v>
      </c>
      <c r="B737" s="87">
        <v>2</v>
      </c>
      <c r="C737" s="89"/>
      <c r="D737" s="87">
        <v>40000</v>
      </c>
      <c r="E737" s="87"/>
      <c r="F737" s="89"/>
      <c r="G737" s="90"/>
      <c r="H737" s="60" t="s">
        <v>339</v>
      </c>
    </row>
    <row r="738" spans="1:8" x14ac:dyDescent="0.25">
      <c r="A738" s="26" t="s">
        <v>442</v>
      </c>
      <c r="B738" s="87">
        <v>2</v>
      </c>
      <c r="C738" s="89"/>
      <c r="D738" s="87">
        <v>46000</v>
      </c>
      <c r="E738" s="87"/>
      <c r="F738" s="89"/>
      <c r="G738" s="90">
        <v>1</v>
      </c>
      <c r="H738" s="60" t="s">
        <v>447</v>
      </c>
    </row>
    <row r="739" spans="1:8" x14ac:dyDescent="0.25">
      <c r="A739" s="26" t="s">
        <v>153</v>
      </c>
      <c r="B739" s="87">
        <v>5</v>
      </c>
      <c r="C739" s="89"/>
      <c r="D739" s="87">
        <v>165000</v>
      </c>
      <c r="E739" s="87"/>
      <c r="F739" s="89"/>
      <c r="G739" s="90"/>
      <c r="H739" s="60"/>
    </row>
    <row r="740" spans="1:8" x14ac:dyDescent="0.25">
      <c r="A740" s="26" t="s">
        <v>214</v>
      </c>
      <c r="B740" s="87">
        <v>4</v>
      </c>
      <c r="C740" s="89"/>
      <c r="D740" s="87">
        <v>176000</v>
      </c>
      <c r="E740" s="87"/>
      <c r="F740" s="89"/>
      <c r="G740" s="90"/>
      <c r="H740" s="60"/>
    </row>
    <row r="741" spans="1:8" x14ac:dyDescent="0.25">
      <c r="A741" s="26" t="s">
        <v>443</v>
      </c>
      <c r="B741" s="87">
        <v>1</v>
      </c>
      <c r="C741" s="89"/>
      <c r="D741" s="87">
        <v>18500</v>
      </c>
      <c r="E741" s="87"/>
      <c r="F741" s="89"/>
      <c r="G741" s="90"/>
      <c r="H741" s="60"/>
    </row>
    <row r="742" spans="1:8" x14ac:dyDescent="0.25">
      <c r="A742" s="26" t="s">
        <v>444</v>
      </c>
      <c r="B742" s="87">
        <v>1</v>
      </c>
      <c r="C742" s="89">
        <v>22000</v>
      </c>
      <c r="D742" s="87"/>
      <c r="E742" s="87"/>
      <c r="F742" s="89"/>
      <c r="G742" s="90"/>
      <c r="H742" s="60"/>
    </row>
    <row r="743" spans="1:8" x14ac:dyDescent="0.25">
      <c r="A743" s="26" t="s">
        <v>184</v>
      </c>
      <c r="B743" s="87">
        <v>1</v>
      </c>
      <c r="C743" s="89">
        <v>14300</v>
      </c>
      <c r="D743" s="87"/>
      <c r="E743" s="87">
        <v>1</v>
      </c>
      <c r="F743" s="89">
        <v>4500</v>
      </c>
      <c r="G743" s="90"/>
      <c r="H743" s="60"/>
    </row>
    <row r="744" spans="1:8" x14ac:dyDescent="0.25">
      <c r="A744" s="109" t="s">
        <v>331</v>
      </c>
      <c r="B744" s="118">
        <v>1</v>
      </c>
      <c r="C744" s="89">
        <v>3000</v>
      </c>
      <c r="D744" s="87"/>
      <c r="E744" s="87">
        <v>3</v>
      </c>
      <c r="F744" s="89">
        <v>14000</v>
      </c>
      <c r="G744" s="90"/>
      <c r="H744" s="121" t="s">
        <v>445</v>
      </c>
    </row>
    <row r="745" spans="1:8" x14ac:dyDescent="0.25">
      <c r="A745" s="109" t="s">
        <v>446</v>
      </c>
      <c r="B745" s="118">
        <v>6</v>
      </c>
      <c r="C745" s="89"/>
      <c r="D745" s="87">
        <v>161400</v>
      </c>
      <c r="E745" s="87"/>
      <c r="F745" s="89"/>
      <c r="G745" s="90"/>
      <c r="H745" s="115"/>
    </row>
    <row r="746" spans="1:8" x14ac:dyDescent="0.25">
      <c r="A746" s="109" t="s">
        <v>316</v>
      </c>
      <c r="B746" s="116">
        <v>1</v>
      </c>
      <c r="C746" s="89"/>
      <c r="D746" s="87">
        <v>49200</v>
      </c>
      <c r="E746" s="87"/>
      <c r="F746" s="89"/>
      <c r="G746" s="90"/>
      <c r="H746" s="115"/>
    </row>
    <row r="747" spans="1:8" x14ac:dyDescent="0.25">
      <c r="A747" s="77" t="s">
        <v>219</v>
      </c>
      <c r="B747" s="78">
        <f t="shared" ref="B747:G747" si="21">SUM(B719:B746)</f>
        <v>52</v>
      </c>
      <c r="C747" s="78">
        <f t="shared" si="21"/>
        <v>229400</v>
      </c>
      <c r="D747" s="78">
        <f t="shared" si="21"/>
        <v>1448600</v>
      </c>
      <c r="E747" s="78">
        <f t="shared" si="21"/>
        <v>11</v>
      </c>
      <c r="F747" s="78">
        <f t="shared" si="21"/>
        <v>48500</v>
      </c>
      <c r="G747" s="78">
        <f t="shared" si="21"/>
        <v>3</v>
      </c>
      <c r="H747" s="78"/>
    </row>
    <row r="748" spans="1:8" x14ac:dyDescent="0.25">
      <c r="A748" s="79"/>
      <c r="B748" s="80"/>
      <c r="C748" s="80"/>
      <c r="D748" s="80"/>
      <c r="E748" s="80"/>
      <c r="F748" s="80"/>
      <c r="G748" s="80"/>
      <c r="H748" s="80"/>
    </row>
    <row r="749" spans="1:8" x14ac:dyDescent="0.25">
      <c r="A749" s="81"/>
      <c r="B749" s="82"/>
      <c r="C749" s="82"/>
      <c r="D749" s="82"/>
      <c r="E749" s="82"/>
      <c r="F749" s="82"/>
      <c r="G749" s="83"/>
      <c r="H749" s="84"/>
    </row>
    <row r="750" spans="1:8" x14ac:dyDescent="0.25">
      <c r="A750" s="23">
        <v>229400</v>
      </c>
      <c r="B750" s="22" t="s">
        <v>38</v>
      </c>
      <c r="C750" s="2205" t="s">
        <v>174</v>
      </c>
      <c r="D750" s="2205"/>
      <c r="E750" s="81"/>
      <c r="F750" s="81"/>
      <c r="G750" s="85"/>
      <c r="H750" s="84"/>
    </row>
    <row r="753" spans="1:8" x14ac:dyDescent="0.25">
      <c r="A753" s="2203" t="s">
        <v>448</v>
      </c>
      <c r="B753" s="2204"/>
      <c r="C753" s="2204"/>
      <c r="D753" s="2204"/>
      <c r="E753" s="2204"/>
      <c r="F753" s="2204"/>
      <c r="G753" s="2204"/>
      <c r="H753" s="2204"/>
    </row>
    <row r="754" spans="1:8" x14ac:dyDescent="0.25">
      <c r="A754" s="6" t="s">
        <v>14</v>
      </c>
      <c r="B754" s="6" t="s">
        <v>5</v>
      </c>
      <c r="C754" s="6" t="s">
        <v>10</v>
      </c>
      <c r="D754" s="6" t="s">
        <v>11</v>
      </c>
      <c r="E754" s="6" t="s">
        <v>31</v>
      </c>
      <c r="F754" s="6" t="s">
        <v>27</v>
      </c>
      <c r="G754" s="21" t="s">
        <v>33</v>
      </c>
      <c r="H754" s="6" t="s">
        <v>32</v>
      </c>
    </row>
    <row r="755" spans="1:8" x14ac:dyDescent="0.25">
      <c r="A755" s="26" t="s">
        <v>449</v>
      </c>
      <c r="B755" s="87">
        <v>5</v>
      </c>
      <c r="C755" s="87"/>
      <c r="D755" s="88">
        <v>109500</v>
      </c>
      <c r="E755" s="87"/>
      <c r="F755" s="89"/>
      <c r="G755" s="123"/>
      <c r="H755" s="122" t="s">
        <v>463</v>
      </c>
    </row>
    <row r="756" spans="1:8" x14ac:dyDescent="0.25">
      <c r="A756" s="26" t="s">
        <v>256</v>
      </c>
      <c r="B756" s="87">
        <v>2</v>
      </c>
      <c r="C756" s="87"/>
      <c r="D756" s="88">
        <v>37200</v>
      </c>
      <c r="E756" s="87"/>
      <c r="F756" s="89"/>
      <c r="G756" s="123">
        <v>1</v>
      </c>
      <c r="H756" s="122">
        <v>4500</v>
      </c>
    </row>
    <row r="757" spans="1:8" x14ac:dyDescent="0.25">
      <c r="A757" s="26" t="s">
        <v>450</v>
      </c>
      <c r="B757" s="87">
        <v>1</v>
      </c>
      <c r="C757" s="87">
        <v>14000</v>
      </c>
      <c r="D757" s="88"/>
      <c r="E757" s="87"/>
      <c r="F757" s="89"/>
      <c r="G757" s="59"/>
      <c r="H757" s="60"/>
    </row>
    <row r="758" spans="1:8" x14ac:dyDescent="0.25">
      <c r="A758" s="26" t="s">
        <v>91</v>
      </c>
      <c r="B758" s="87">
        <v>1</v>
      </c>
      <c r="C758" s="87">
        <v>14300</v>
      </c>
      <c r="D758" s="88"/>
      <c r="E758" s="87"/>
      <c r="F758" s="87"/>
      <c r="G758" s="59"/>
      <c r="H758" s="60"/>
    </row>
    <row r="759" spans="1:8" x14ac:dyDescent="0.25">
      <c r="A759" s="26" t="s">
        <v>260</v>
      </c>
      <c r="B759" s="87">
        <v>1</v>
      </c>
      <c r="C759" s="87">
        <v>12000</v>
      </c>
      <c r="D759" s="88"/>
      <c r="E759" s="87"/>
      <c r="F759" s="87"/>
      <c r="G759" s="59"/>
      <c r="H759" s="60"/>
    </row>
    <row r="760" spans="1:8" x14ac:dyDescent="0.25">
      <c r="A760" s="26" t="s">
        <v>293</v>
      </c>
      <c r="B760" s="87">
        <v>2</v>
      </c>
      <c r="C760" s="87">
        <v>98000</v>
      </c>
      <c r="D760" s="88"/>
      <c r="E760" s="87"/>
      <c r="F760" s="87"/>
      <c r="G760" s="59"/>
      <c r="H760" s="60"/>
    </row>
    <row r="761" spans="1:8" x14ac:dyDescent="0.25">
      <c r="A761" s="26" t="s">
        <v>330</v>
      </c>
      <c r="B761" s="87">
        <v>1</v>
      </c>
      <c r="C761" s="87">
        <v>21000</v>
      </c>
      <c r="D761" s="88"/>
      <c r="E761" s="90"/>
      <c r="F761" s="87"/>
      <c r="G761" s="59"/>
      <c r="H761" s="110"/>
    </row>
    <row r="762" spans="1:8" x14ac:dyDescent="0.25">
      <c r="A762" s="26" t="s">
        <v>451</v>
      </c>
      <c r="B762" s="87">
        <v>1</v>
      </c>
      <c r="C762" s="87">
        <v>21000</v>
      </c>
      <c r="D762" s="88"/>
      <c r="E762" s="87"/>
      <c r="F762" s="89"/>
      <c r="G762" s="59"/>
      <c r="H762" s="110"/>
    </row>
    <row r="763" spans="1:8" x14ac:dyDescent="0.25">
      <c r="A763" s="26" t="s">
        <v>260</v>
      </c>
      <c r="B763" s="87">
        <v>1</v>
      </c>
      <c r="C763" s="87">
        <v>12100</v>
      </c>
      <c r="D763" s="87"/>
      <c r="E763" s="87"/>
      <c r="F763" s="89"/>
      <c r="G763" s="90"/>
      <c r="H763" s="60"/>
    </row>
    <row r="764" spans="1:8" x14ac:dyDescent="0.25">
      <c r="A764" s="26" t="s">
        <v>248</v>
      </c>
      <c r="B764" s="87">
        <v>1</v>
      </c>
      <c r="C764" s="89">
        <v>19600</v>
      </c>
      <c r="D764" s="87"/>
      <c r="E764" s="87"/>
      <c r="F764" s="89"/>
      <c r="G764" s="90"/>
      <c r="H764" s="120"/>
    </row>
    <row r="765" spans="1:8" x14ac:dyDescent="0.25">
      <c r="A765" s="26" t="s">
        <v>452</v>
      </c>
      <c r="B765" s="87">
        <v>1</v>
      </c>
      <c r="C765" s="89">
        <v>16000</v>
      </c>
      <c r="E765" s="87"/>
      <c r="F765" s="89"/>
      <c r="G765" s="90"/>
      <c r="H765" s="89"/>
    </row>
    <row r="766" spans="1:8" x14ac:dyDescent="0.25">
      <c r="A766" s="26" t="s">
        <v>453</v>
      </c>
      <c r="B766" s="87">
        <v>1</v>
      </c>
      <c r="C766" s="108">
        <v>24500</v>
      </c>
      <c r="D766" s="106"/>
      <c r="E766" s="87"/>
      <c r="F766" s="89"/>
      <c r="G766" s="90"/>
      <c r="H766" s="114"/>
    </row>
    <row r="767" spans="1:8" x14ac:dyDescent="0.25">
      <c r="A767" s="26" t="s">
        <v>267</v>
      </c>
      <c r="B767" s="87">
        <v>1</v>
      </c>
      <c r="C767" s="89">
        <v>26000</v>
      </c>
      <c r="D767" s="87"/>
      <c r="E767" s="87"/>
      <c r="F767" s="1"/>
      <c r="G767" s="1"/>
      <c r="H767" s="1"/>
    </row>
    <row r="768" spans="1:8" x14ac:dyDescent="0.25">
      <c r="A768" s="26" t="s">
        <v>425</v>
      </c>
      <c r="B768" s="87">
        <v>1</v>
      </c>
      <c r="C768" s="89"/>
      <c r="D768" s="87"/>
      <c r="E768" s="87"/>
      <c r="F768" s="89"/>
      <c r="G768" s="89">
        <v>5</v>
      </c>
      <c r="H768" s="114" t="s">
        <v>455</v>
      </c>
    </row>
    <row r="769" spans="1:8" x14ac:dyDescent="0.25">
      <c r="A769" s="26" t="s">
        <v>425</v>
      </c>
      <c r="B769" s="87">
        <v>1</v>
      </c>
      <c r="C769" s="89">
        <v>11000</v>
      </c>
      <c r="D769" s="87"/>
      <c r="E769" s="87"/>
      <c r="F769" s="89"/>
      <c r="G769" s="90"/>
      <c r="H769" s="110"/>
    </row>
    <row r="770" spans="1:8" x14ac:dyDescent="0.25">
      <c r="A770" s="26" t="s">
        <v>236</v>
      </c>
      <c r="B770" s="87">
        <v>1</v>
      </c>
      <c r="C770" s="89">
        <v>22000</v>
      </c>
      <c r="D770" s="87"/>
      <c r="E770" s="87"/>
      <c r="F770" s="89"/>
      <c r="G770" s="90"/>
      <c r="H770" s="60"/>
    </row>
    <row r="771" spans="1:8" x14ac:dyDescent="0.25">
      <c r="A771" s="26" t="s">
        <v>454</v>
      </c>
      <c r="B771" s="87">
        <v>1</v>
      </c>
      <c r="C771" s="89">
        <v>24600</v>
      </c>
      <c r="D771" s="87"/>
      <c r="E771" s="87"/>
      <c r="F771" s="89"/>
      <c r="G771" s="90"/>
      <c r="H771" s="60"/>
    </row>
    <row r="772" spans="1:8" x14ac:dyDescent="0.25">
      <c r="A772" s="26"/>
      <c r="B772" s="87"/>
      <c r="C772" s="89"/>
      <c r="D772" s="87"/>
      <c r="E772" s="87"/>
      <c r="F772" s="89"/>
      <c r="G772" s="90"/>
      <c r="H772" s="60"/>
    </row>
    <row r="773" spans="1:8" x14ac:dyDescent="0.25">
      <c r="A773" s="77" t="s">
        <v>219</v>
      </c>
      <c r="B773" s="78">
        <f t="shared" ref="B773:G773" si="22">SUM(B755:B772)</f>
        <v>23</v>
      </c>
      <c r="C773" s="78">
        <f t="shared" si="22"/>
        <v>336100</v>
      </c>
      <c r="D773" s="78">
        <f t="shared" si="22"/>
        <v>146700</v>
      </c>
      <c r="E773" s="78">
        <f t="shared" si="22"/>
        <v>0</v>
      </c>
      <c r="F773" s="78">
        <f t="shared" si="22"/>
        <v>0</v>
      </c>
      <c r="G773" s="78">
        <f t="shared" si="22"/>
        <v>6</v>
      </c>
      <c r="H773" s="78"/>
    </row>
    <row r="774" spans="1:8" x14ac:dyDescent="0.25">
      <c r="A774" s="79"/>
      <c r="B774" s="80"/>
      <c r="C774" s="80"/>
      <c r="D774" s="80"/>
      <c r="E774" s="80"/>
      <c r="F774" s="80"/>
      <c r="G774" s="80"/>
      <c r="H774" s="80"/>
    </row>
    <row r="775" spans="1:8" x14ac:dyDescent="0.25">
      <c r="A775" s="81"/>
      <c r="B775" s="82"/>
      <c r="C775" s="82"/>
      <c r="D775" s="82"/>
      <c r="E775" s="82"/>
      <c r="F775" s="82"/>
      <c r="G775" s="83"/>
      <c r="H775" s="84"/>
    </row>
    <row r="776" spans="1:8" x14ac:dyDescent="0.25">
      <c r="A776" s="23">
        <v>336100</v>
      </c>
      <c r="B776" s="22" t="s">
        <v>38</v>
      </c>
      <c r="C776" s="2205" t="s">
        <v>174</v>
      </c>
      <c r="D776" s="2205"/>
      <c r="E776" s="81"/>
      <c r="F776" s="81"/>
      <c r="G776" s="85"/>
      <c r="H776" s="84"/>
    </row>
    <row r="779" spans="1:8" x14ac:dyDescent="0.25">
      <c r="A779" s="2203" t="s">
        <v>456</v>
      </c>
      <c r="B779" s="2204"/>
      <c r="C779" s="2204"/>
      <c r="D779" s="2204"/>
      <c r="E779" s="2204"/>
      <c r="F779" s="2204"/>
      <c r="G779" s="2204"/>
      <c r="H779" s="2204"/>
    </row>
    <row r="780" spans="1:8" x14ac:dyDescent="0.25">
      <c r="A780" s="6" t="s">
        <v>14</v>
      </c>
      <c r="B780" s="6" t="s">
        <v>5</v>
      </c>
      <c r="C780" s="6" t="s">
        <v>10</v>
      </c>
      <c r="D780" s="6" t="s">
        <v>11</v>
      </c>
      <c r="E780" s="6" t="s">
        <v>31</v>
      </c>
      <c r="F780" s="6" t="s">
        <v>27</v>
      </c>
      <c r="G780" s="21" t="s">
        <v>33</v>
      </c>
      <c r="H780" s="6" t="s">
        <v>32</v>
      </c>
    </row>
    <row r="781" spans="1:8" x14ac:dyDescent="0.25">
      <c r="A781" s="26" t="s">
        <v>457</v>
      </c>
      <c r="B781" s="87">
        <v>1</v>
      </c>
      <c r="C781" s="87">
        <v>22900</v>
      </c>
      <c r="D781" s="88"/>
      <c r="E781" s="87"/>
      <c r="F781" s="89"/>
      <c r="G781" s="123">
        <v>1</v>
      </c>
      <c r="H781" s="122">
        <v>10000</v>
      </c>
    </row>
    <row r="782" spans="1:8" x14ac:dyDescent="0.25">
      <c r="A782" s="26" t="s">
        <v>235</v>
      </c>
      <c r="B782" s="87">
        <v>1</v>
      </c>
      <c r="C782" s="87">
        <v>13000</v>
      </c>
      <c r="D782" s="88"/>
      <c r="E782" s="87"/>
      <c r="F782" s="89"/>
      <c r="G782" s="123"/>
      <c r="H782" s="122" t="s">
        <v>464</v>
      </c>
    </row>
    <row r="783" spans="1:8" x14ac:dyDescent="0.25">
      <c r="A783" s="26" t="s">
        <v>458</v>
      </c>
      <c r="B783" s="87">
        <v>1</v>
      </c>
      <c r="C783" s="87">
        <v>6700</v>
      </c>
      <c r="D783" s="88"/>
      <c r="E783" s="87"/>
      <c r="F783" s="89"/>
      <c r="G783" s="59"/>
      <c r="H783" s="60"/>
    </row>
    <row r="784" spans="1:8" x14ac:dyDescent="0.25">
      <c r="A784" s="26" t="s">
        <v>260</v>
      </c>
      <c r="B784" s="87">
        <v>1</v>
      </c>
      <c r="C784" s="87"/>
      <c r="D784" s="88">
        <v>16100</v>
      </c>
      <c r="E784" s="87"/>
      <c r="F784" s="87"/>
      <c r="G784" s="59"/>
      <c r="H784" s="60"/>
    </row>
    <row r="785" spans="1:8" x14ac:dyDescent="0.25">
      <c r="A785" s="26" t="s">
        <v>388</v>
      </c>
      <c r="B785" s="87">
        <v>1</v>
      </c>
      <c r="C785" s="87">
        <v>21500</v>
      </c>
      <c r="D785" s="88"/>
      <c r="E785" s="87"/>
      <c r="F785" s="87"/>
      <c r="G785" s="59"/>
      <c r="H785" s="60"/>
    </row>
    <row r="786" spans="1:8" x14ac:dyDescent="0.25">
      <c r="A786" s="26" t="s">
        <v>267</v>
      </c>
      <c r="B786" s="87">
        <v>1</v>
      </c>
      <c r="C786" s="87"/>
      <c r="D786" s="88">
        <v>26000</v>
      </c>
      <c r="E786" s="87"/>
      <c r="F786" s="87"/>
      <c r="G786" s="59"/>
      <c r="H786" s="60"/>
    </row>
    <row r="787" spans="1:8" x14ac:dyDescent="0.25">
      <c r="A787" s="26" t="s">
        <v>459</v>
      </c>
      <c r="B787" s="87">
        <v>1</v>
      </c>
      <c r="C787" s="87">
        <v>35000</v>
      </c>
      <c r="D787" s="88"/>
      <c r="E787" s="90"/>
      <c r="F787" s="87"/>
      <c r="G787" s="59"/>
      <c r="H787" s="110"/>
    </row>
    <row r="788" spans="1:8" x14ac:dyDescent="0.25">
      <c r="A788" s="26" t="s">
        <v>460</v>
      </c>
      <c r="B788" s="87">
        <v>1</v>
      </c>
      <c r="C788" s="87">
        <v>19000</v>
      </c>
      <c r="D788" s="88"/>
      <c r="E788" s="87"/>
      <c r="F788" s="89"/>
      <c r="G788" s="59"/>
      <c r="H788" s="110"/>
    </row>
    <row r="789" spans="1:8" x14ac:dyDescent="0.25">
      <c r="A789" s="26" t="s">
        <v>388</v>
      </c>
      <c r="B789" s="87">
        <v>1</v>
      </c>
      <c r="C789" s="87">
        <v>21500</v>
      </c>
      <c r="D789" s="87"/>
      <c r="E789" s="87"/>
      <c r="F789" s="89"/>
      <c r="G789" s="90"/>
      <c r="H789" s="60"/>
    </row>
    <row r="790" spans="1:8" x14ac:dyDescent="0.25">
      <c r="A790" s="26" t="s">
        <v>461</v>
      </c>
      <c r="B790" s="87">
        <v>1</v>
      </c>
      <c r="C790" s="89">
        <v>11500</v>
      </c>
      <c r="D790" s="87"/>
      <c r="E790" s="87"/>
      <c r="F790" s="89"/>
      <c r="G790" s="90"/>
      <c r="H790" s="120"/>
    </row>
    <row r="791" spans="1:8" x14ac:dyDescent="0.25">
      <c r="A791" s="26" t="s">
        <v>458</v>
      </c>
      <c r="B791" s="87">
        <v>1</v>
      </c>
      <c r="C791" s="89"/>
      <c r="E791" s="87"/>
      <c r="F791" s="89"/>
      <c r="G791" s="90"/>
      <c r="H791" s="122" t="s">
        <v>462</v>
      </c>
    </row>
    <row r="792" spans="1:8" x14ac:dyDescent="0.25">
      <c r="A792" s="26"/>
      <c r="B792" s="87"/>
      <c r="C792" s="89"/>
      <c r="D792" s="87"/>
      <c r="E792" s="87"/>
      <c r="F792" s="89"/>
      <c r="G792" s="90"/>
      <c r="H792" s="60"/>
    </row>
    <row r="793" spans="1:8" x14ac:dyDescent="0.25">
      <c r="A793" s="77" t="s">
        <v>219</v>
      </c>
      <c r="B793" s="78">
        <f t="shared" ref="B793:G793" si="23">SUM(B781:B792)</f>
        <v>11</v>
      </c>
      <c r="C793" s="78">
        <f t="shared" si="23"/>
        <v>151100</v>
      </c>
      <c r="D793" s="78">
        <f t="shared" si="23"/>
        <v>42100</v>
      </c>
      <c r="E793" s="78">
        <f t="shared" si="23"/>
        <v>0</v>
      </c>
      <c r="F793" s="78">
        <f t="shared" si="23"/>
        <v>0</v>
      </c>
      <c r="G793" s="78">
        <f t="shared" si="23"/>
        <v>1</v>
      </c>
      <c r="H793" s="78"/>
    </row>
    <row r="794" spans="1:8" x14ac:dyDescent="0.25">
      <c r="A794" s="79"/>
      <c r="B794" s="80"/>
      <c r="C794" s="80"/>
      <c r="D794" s="80"/>
      <c r="E794" s="80"/>
      <c r="F794" s="80"/>
      <c r="G794" s="80"/>
      <c r="H794" s="80"/>
    </row>
    <row r="795" spans="1:8" x14ac:dyDescent="0.25">
      <c r="A795" s="81"/>
      <c r="B795" s="82"/>
      <c r="C795" s="82"/>
      <c r="D795" s="82"/>
      <c r="E795" s="82"/>
      <c r="F795" s="82"/>
      <c r="G795" s="83"/>
      <c r="H795" s="84"/>
    </row>
    <row r="796" spans="1:8" x14ac:dyDescent="0.25">
      <c r="A796" s="23">
        <v>151100</v>
      </c>
      <c r="B796" s="22" t="s">
        <v>38</v>
      </c>
      <c r="C796" s="2205" t="s">
        <v>174</v>
      </c>
      <c r="D796" s="2205"/>
      <c r="E796" s="81"/>
      <c r="F796" s="81"/>
      <c r="G796" s="85"/>
      <c r="H796" s="84"/>
    </row>
    <row r="799" spans="1:8" x14ac:dyDescent="0.25">
      <c r="A799" s="2203" t="s">
        <v>465</v>
      </c>
      <c r="B799" s="2204"/>
      <c r="C799" s="2204"/>
      <c r="D799" s="2204"/>
      <c r="E799" s="2204"/>
      <c r="F799" s="2204"/>
      <c r="G799" s="2204"/>
      <c r="H799" s="2204"/>
    </row>
    <row r="800" spans="1:8" x14ac:dyDescent="0.25">
      <c r="A800" s="6" t="s">
        <v>14</v>
      </c>
      <c r="B800" s="6" t="s">
        <v>5</v>
      </c>
      <c r="C800" s="6" t="s">
        <v>10</v>
      </c>
      <c r="D800" s="6" t="s">
        <v>11</v>
      </c>
      <c r="E800" s="6" t="s">
        <v>31</v>
      </c>
      <c r="F800" s="6" t="s">
        <v>27</v>
      </c>
      <c r="G800" s="21" t="s">
        <v>33</v>
      </c>
      <c r="H800" s="6" t="s">
        <v>32</v>
      </c>
    </row>
    <row r="801" spans="1:8" x14ac:dyDescent="0.25">
      <c r="A801" s="26" t="s">
        <v>466</v>
      </c>
      <c r="B801" s="87">
        <v>1</v>
      </c>
      <c r="C801" s="87">
        <v>12000</v>
      </c>
      <c r="D801" s="88"/>
      <c r="E801" s="87">
        <v>1</v>
      </c>
      <c r="F801" s="89">
        <v>2000</v>
      </c>
      <c r="G801" s="59">
        <v>1</v>
      </c>
      <c r="H801" s="60">
        <v>4000</v>
      </c>
    </row>
    <row r="802" spans="1:8" x14ac:dyDescent="0.25">
      <c r="A802" s="26" t="s">
        <v>247</v>
      </c>
      <c r="B802" s="87">
        <v>1</v>
      </c>
      <c r="C802" s="87">
        <v>13800</v>
      </c>
      <c r="D802" s="88"/>
      <c r="E802" s="29">
        <v>1</v>
      </c>
      <c r="F802" s="29">
        <v>5000</v>
      </c>
      <c r="G802" s="59">
        <v>2</v>
      </c>
      <c r="H802" s="60">
        <v>10000</v>
      </c>
    </row>
    <row r="803" spans="1:8" x14ac:dyDescent="0.25">
      <c r="A803" s="26" t="s">
        <v>90</v>
      </c>
      <c r="B803" s="87">
        <v>1</v>
      </c>
      <c r="C803" s="87">
        <v>22000</v>
      </c>
      <c r="D803" s="88"/>
      <c r="E803" s="29">
        <v>1</v>
      </c>
      <c r="F803" s="29">
        <v>4000</v>
      </c>
      <c r="G803" s="59">
        <v>1</v>
      </c>
      <c r="H803" s="60">
        <v>4500</v>
      </c>
    </row>
    <row r="804" spans="1:8" x14ac:dyDescent="0.25">
      <c r="A804" s="26" t="s">
        <v>159</v>
      </c>
      <c r="B804" s="87">
        <v>1</v>
      </c>
      <c r="C804" s="87"/>
      <c r="D804" s="88">
        <v>26000</v>
      </c>
      <c r="E804" s="87"/>
      <c r="F804" s="87"/>
      <c r="G804" s="59">
        <v>1</v>
      </c>
      <c r="H804" s="60">
        <v>4000</v>
      </c>
    </row>
    <row r="805" spans="1:8" x14ac:dyDescent="0.25">
      <c r="A805" s="26" t="s">
        <v>230</v>
      </c>
      <c r="B805" s="87">
        <v>2</v>
      </c>
      <c r="C805" s="87">
        <v>130000</v>
      </c>
      <c r="D805" s="88"/>
      <c r="E805" s="87"/>
      <c r="F805" s="87"/>
      <c r="G805" s="59"/>
      <c r="H805" s="60"/>
    </row>
    <row r="806" spans="1:8" x14ac:dyDescent="0.25">
      <c r="A806" s="26" t="s">
        <v>245</v>
      </c>
      <c r="B806" s="87">
        <v>2</v>
      </c>
      <c r="C806" s="87"/>
      <c r="D806" s="88">
        <v>50400</v>
      </c>
      <c r="E806" s="87"/>
      <c r="F806" s="87"/>
      <c r="G806" s="59"/>
      <c r="H806" s="60"/>
    </row>
    <row r="807" spans="1:8" x14ac:dyDescent="0.25">
      <c r="A807" s="26" t="s">
        <v>133</v>
      </c>
      <c r="B807" s="87">
        <v>1</v>
      </c>
      <c r="C807" s="87"/>
      <c r="D807" s="88">
        <v>18600</v>
      </c>
      <c r="E807" s="90"/>
      <c r="F807" s="87"/>
      <c r="G807" s="59"/>
      <c r="H807" s="110"/>
    </row>
    <row r="808" spans="1:8" x14ac:dyDescent="0.25">
      <c r="A808" s="26" t="s">
        <v>391</v>
      </c>
      <c r="B808" s="87">
        <v>1</v>
      </c>
      <c r="C808" s="87">
        <v>13500</v>
      </c>
      <c r="D808" s="88"/>
      <c r="E808" s="29">
        <v>1</v>
      </c>
      <c r="F808" s="29">
        <v>4500</v>
      </c>
      <c r="G808" s="29"/>
      <c r="H808" s="110"/>
    </row>
    <row r="809" spans="1:8" x14ac:dyDescent="0.25">
      <c r="A809" s="26" t="s">
        <v>279</v>
      </c>
      <c r="B809" s="87">
        <v>1</v>
      </c>
      <c r="C809" s="87">
        <v>30000</v>
      </c>
      <c r="D809" s="87"/>
      <c r="E809" s="87"/>
      <c r="F809" s="89"/>
      <c r="G809" s="90"/>
      <c r="H809" s="60"/>
    </row>
    <row r="810" spans="1:8" x14ac:dyDescent="0.25">
      <c r="A810" s="26" t="s">
        <v>391</v>
      </c>
      <c r="B810" s="87">
        <v>1</v>
      </c>
      <c r="C810" s="89">
        <v>10000</v>
      </c>
      <c r="D810" s="87">
        <v>1000</v>
      </c>
      <c r="E810" s="87">
        <v>2</v>
      </c>
      <c r="F810" s="89">
        <v>9500</v>
      </c>
      <c r="G810" s="90"/>
      <c r="H810" s="137" t="s">
        <v>507</v>
      </c>
    </row>
    <row r="811" spans="1:8" x14ac:dyDescent="0.25">
      <c r="A811" s="26" t="s">
        <v>388</v>
      </c>
      <c r="B811" s="87">
        <v>1</v>
      </c>
      <c r="C811" s="89"/>
      <c r="D811" s="124">
        <v>21500</v>
      </c>
      <c r="E811" s="29">
        <v>1</v>
      </c>
      <c r="F811" s="29">
        <v>4500</v>
      </c>
      <c r="G811" s="29"/>
      <c r="H811" s="89"/>
    </row>
    <row r="812" spans="1:8" x14ac:dyDescent="0.25">
      <c r="A812" s="26" t="s">
        <v>467</v>
      </c>
      <c r="B812" s="87">
        <v>1</v>
      </c>
      <c r="C812" s="108"/>
      <c r="D812" s="106">
        <v>15500</v>
      </c>
      <c r="E812" s="87"/>
      <c r="F812" s="89"/>
      <c r="G812" s="90"/>
      <c r="H812" s="114"/>
    </row>
    <row r="813" spans="1:8" x14ac:dyDescent="0.25">
      <c r="A813" s="26" t="s">
        <v>236</v>
      </c>
      <c r="B813" s="87">
        <v>1</v>
      </c>
      <c r="C813" s="89"/>
      <c r="D813" s="87"/>
      <c r="E813" s="87"/>
      <c r="F813" s="89"/>
      <c r="G813" s="90"/>
      <c r="H813" s="125" t="s">
        <v>469</v>
      </c>
    </row>
    <row r="814" spans="1:8" x14ac:dyDescent="0.25">
      <c r="A814" s="26" t="s">
        <v>93</v>
      </c>
      <c r="B814" s="87">
        <v>1</v>
      </c>
      <c r="C814" s="89">
        <v>15500</v>
      </c>
      <c r="D814" s="87"/>
      <c r="E814" s="87">
        <v>1</v>
      </c>
      <c r="F814" s="89">
        <v>3000</v>
      </c>
      <c r="G814" s="90"/>
      <c r="H814" s="115"/>
    </row>
    <row r="815" spans="1:8" x14ac:dyDescent="0.25">
      <c r="A815" s="26" t="s">
        <v>304</v>
      </c>
      <c r="B815" s="87">
        <v>1</v>
      </c>
      <c r="C815" s="89">
        <v>13000</v>
      </c>
      <c r="D815" s="87"/>
      <c r="E815" s="29">
        <v>1</v>
      </c>
      <c r="F815" s="29">
        <v>4000</v>
      </c>
      <c r="G815" s="90"/>
      <c r="H815" s="110"/>
    </row>
    <row r="816" spans="1:8" x14ac:dyDescent="0.25">
      <c r="A816" s="26" t="s">
        <v>461</v>
      </c>
      <c r="B816" s="87">
        <v>1</v>
      </c>
      <c r="C816" s="89">
        <v>15500</v>
      </c>
      <c r="D816" s="87"/>
      <c r="E816" s="87"/>
      <c r="F816" s="89"/>
      <c r="G816" s="90"/>
      <c r="H816" s="60"/>
    </row>
    <row r="817" spans="1:8" x14ac:dyDescent="0.25">
      <c r="A817" s="26" t="s">
        <v>91</v>
      </c>
      <c r="B817" s="87">
        <v>1</v>
      </c>
      <c r="C817" s="89"/>
      <c r="D817" s="87">
        <v>14300</v>
      </c>
      <c r="E817" s="29">
        <v>1</v>
      </c>
      <c r="F817" s="29">
        <v>4500</v>
      </c>
      <c r="G817" s="90"/>
      <c r="H817" s="60"/>
    </row>
    <row r="818" spans="1:8" x14ac:dyDescent="0.25">
      <c r="A818" s="26" t="s">
        <v>468</v>
      </c>
      <c r="B818" s="87">
        <v>1</v>
      </c>
      <c r="C818" s="89">
        <v>13500</v>
      </c>
      <c r="D818" s="87"/>
      <c r="E818" s="29">
        <v>1</v>
      </c>
      <c r="F818" s="29">
        <v>4000</v>
      </c>
      <c r="G818" s="90"/>
      <c r="H818" s="60"/>
    </row>
    <row r="819" spans="1:8" x14ac:dyDescent="0.25">
      <c r="A819" s="26" t="s">
        <v>177</v>
      </c>
      <c r="B819" s="87">
        <v>1</v>
      </c>
      <c r="C819" s="89">
        <v>22000</v>
      </c>
      <c r="D819" s="87"/>
      <c r="E819" s="87"/>
      <c r="F819" s="89"/>
      <c r="G819" s="90"/>
      <c r="H819" s="60"/>
    </row>
    <row r="820" spans="1:8" x14ac:dyDescent="0.25">
      <c r="A820" s="26" t="s">
        <v>102</v>
      </c>
      <c r="B820" s="87">
        <v>1</v>
      </c>
      <c r="C820" s="89"/>
      <c r="D820" s="87">
        <v>18800</v>
      </c>
      <c r="E820" s="87"/>
      <c r="F820" s="89"/>
      <c r="G820" s="90"/>
      <c r="H820" s="60"/>
    </row>
    <row r="821" spans="1:8" x14ac:dyDescent="0.25">
      <c r="A821" s="109"/>
      <c r="B821" s="116"/>
      <c r="C821" s="89"/>
      <c r="D821" s="87"/>
      <c r="E821" s="87"/>
      <c r="F821" s="89"/>
      <c r="G821" s="90"/>
      <c r="H821" s="115"/>
    </row>
    <row r="822" spans="1:8" x14ac:dyDescent="0.25">
      <c r="A822" s="77" t="s">
        <v>219</v>
      </c>
      <c r="B822" s="78">
        <f t="shared" ref="B822:G822" si="24">SUM(B801:B821)</f>
        <v>22</v>
      </c>
      <c r="C822" s="78">
        <f t="shared" si="24"/>
        <v>310800</v>
      </c>
      <c r="D822" s="78">
        <f t="shared" si="24"/>
        <v>166100</v>
      </c>
      <c r="E822" s="78">
        <f t="shared" si="24"/>
        <v>11</v>
      </c>
      <c r="F822" s="78">
        <f t="shared" si="24"/>
        <v>45000</v>
      </c>
      <c r="G822" s="78">
        <f t="shared" si="24"/>
        <v>5</v>
      </c>
      <c r="H822" s="78"/>
    </row>
    <row r="823" spans="1:8" x14ac:dyDescent="0.25">
      <c r="A823" s="79"/>
      <c r="B823" s="80"/>
      <c r="C823" s="80"/>
      <c r="D823" s="80"/>
      <c r="E823" s="80"/>
      <c r="F823" s="80"/>
      <c r="G823" s="80"/>
      <c r="H823" s="80"/>
    </row>
    <row r="824" spans="1:8" x14ac:dyDescent="0.25">
      <c r="A824" s="81"/>
      <c r="B824" s="82"/>
      <c r="C824" s="82"/>
      <c r="D824" s="82"/>
      <c r="E824" s="82"/>
      <c r="F824" s="82"/>
      <c r="G824" s="83"/>
      <c r="H824" s="84"/>
    </row>
    <row r="825" spans="1:8" x14ac:dyDescent="0.25">
      <c r="A825" s="23">
        <v>310800</v>
      </c>
      <c r="B825" s="22" t="s">
        <v>38</v>
      </c>
      <c r="C825" s="2205" t="s">
        <v>174</v>
      </c>
      <c r="D825" s="2205"/>
      <c r="E825" s="81"/>
      <c r="F825" s="81"/>
      <c r="G825" s="85"/>
      <c r="H825" s="84"/>
    </row>
    <row r="828" spans="1:8" x14ac:dyDescent="0.25">
      <c r="A828" s="2203" t="s">
        <v>470</v>
      </c>
      <c r="B828" s="2204"/>
      <c r="C828" s="2204"/>
      <c r="D828" s="2204"/>
      <c r="E828" s="2204"/>
      <c r="F828" s="2204"/>
      <c r="G828" s="2204"/>
      <c r="H828" s="2204"/>
    </row>
    <row r="829" spans="1:8" x14ac:dyDescent="0.25">
      <c r="A829" s="6" t="s">
        <v>14</v>
      </c>
      <c r="B829" s="6" t="s">
        <v>5</v>
      </c>
      <c r="C829" s="6" t="s">
        <v>10</v>
      </c>
      <c r="D829" s="6" t="s">
        <v>11</v>
      </c>
      <c r="E829" s="6" t="s">
        <v>31</v>
      </c>
      <c r="F829" s="6" t="s">
        <v>27</v>
      </c>
      <c r="G829" s="21" t="s">
        <v>33</v>
      </c>
      <c r="H829" s="6" t="s">
        <v>32</v>
      </c>
    </row>
    <row r="830" spans="1:8" x14ac:dyDescent="0.25">
      <c r="A830" s="26" t="s">
        <v>461</v>
      </c>
      <c r="B830" s="87">
        <v>1</v>
      </c>
      <c r="C830" s="87"/>
      <c r="D830" s="88">
        <v>11500</v>
      </c>
      <c r="E830" s="87"/>
      <c r="F830" s="89"/>
      <c r="G830" s="59">
        <v>2</v>
      </c>
      <c r="H830" s="127">
        <v>10000</v>
      </c>
    </row>
    <row r="831" spans="1:8" x14ac:dyDescent="0.25">
      <c r="A831" s="26" t="s">
        <v>471</v>
      </c>
      <c r="B831" s="87">
        <v>1</v>
      </c>
      <c r="C831" s="87">
        <v>20000</v>
      </c>
      <c r="D831" s="88"/>
      <c r="E831" s="87"/>
      <c r="F831" s="89"/>
      <c r="G831" s="59"/>
      <c r="H831" s="127"/>
    </row>
    <row r="832" spans="1:8" x14ac:dyDescent="0.25">
      <c r="A832" s="26" t="s">
        <v>472</v>
      </c>
      <c r="B832" s="87">
        <v>1</v>
      </c>
      <c r="C832" s="87">
        <v>11500</v>
      </c>
      <c r="D832" s="88"/>
      <c r="E832" s="87"/>
      <c r="F832" s="89"/>
      <c r="G832" s="59"/>
      <c r="H832" s="127"/>
    </row>
    <row r="833" spans="1:8" x14ac:dyDescent="0.25">
      <c r="A833" s="26" t="s">
        <v>389</v>
      </c>
      <c r="B833" s="87">
        <v>1</v>
      </c>
      <c r="C833" s="87"/>
      <c r="D833" s="88">
        <v>14800</v>
      </c>
      <c r="E833" s="87"/>
      <c r="F833" s="87"/>
      <c r="G833" s="59"/>
      <c r="H833" s="127"/>
    </row>
    <row r="834" spans="1:8" x14ac:dyDescent="0.25">
      <c r="A834" s="26" t="s">
        <v>330</v>
      </c>
      <c r="B834" s="87">
        <v>1</v>
      </c>
      <c r="C834" s="87">
        <v>21500</v>
      </c>
      <c r="D834" s="88"/>
      <c r="E834" s="87"/>
      <c r="F834" s="87"/>
      <c r="G834" s="59"/>
      <c r="H834" s="127"/>
    </row>
    <row r="835" spans="1:8" x14ac:dyDescent="0.25">
      <c r="A835" s="26" t="s">
        <v>473</v>
      </c>
      <c r="B835" s="87">
        <v>1</v>
      </c>
      <c r="C835" s="87">
        <v>20500</v>
      </c>
      <c r="D835" s="88"/>
      <c r="E835" s="87"/>
      <c r="F835" s="87"/>
      <c r="G835" s="59"/>
      <c r="H835" s="127"/>
    </row>
    <row r="836" spans="1:8" x14ac:dyDescent="0.25">
      <c r="A836" s="26" t="s">
        <v>133</v>
      </c>
      <c r="B836" s="87">
        <v>1</v>
      </c>
      <c r="C836" s="87">
        <v>18600</v>
      </c>
      <c r="D836" s="88"/>
      <c r="E836" s="90"/>
      <c r="F836" s="87"/>
      <c r="G836" s="59"/>
      <c r="H836" s="128"/>
    </row>
    <row r="837" spans="1:8" x14ac:dyDescent="0.25">
      <c r="A837" s="26" t="s">
        <v>391</v>
      </c>
      <c r="B837" s="87">
        <v>1</v>
      </c>
      <c r="C837" s="87">
        <v>16000</v>
      </c>
      <c r="D837" s="88"/>
      <c r="E837" s="87"/>
      <c r="F837" s="89"/>
      <c r="G837" s="59"/>
      <c r="H837" s="128"/>
    </row>
    <row r="838" spans="1:8" x14ac:dyDescent="0.25">
      <c r="A838" s="26" t="s">
        <v>474</v>
      </c>
      <c r="B838" s="87">
        <v>1</v>
      </c>
      <c r="C838" s="87">
        <v>18800</v>
      </c>
      <c r="D838" s="87"/>
      <c r="E838" s="87"/>
      <c r="F838" s="89"/>
      <c r="G838" s="90"/>
      <c r="H838" s="127"/>
    </row>
    <row r="839" spans="1:8" x14ac:dyDescent="0.25">
      <c r="A839" s="26" t="s">
        <v>261</v>
      </c>
      <c r="B839" s="87">
        <v>1</v>
      </c>
      <c r="C839" s="89">
        <v>12100</v>
      </c>
      <c r="D839" s="87"/>
      <c r="E839" s="87"/>
      <c r="F839" s="89"/>
      <c r="G839" s="90"/>
      <c r="H839" s="129"/>
    </row>
    <row r="840" spans="1:8" x14ac:dyDescent="0.25">
      <c r="A840" s="126" t="s">
        <v>461</v>
      </c>
      <c r="B840" s="87">
        <v>1</v>
      </c>
      <c r="C840" s="89">
        <v>11500</v>
      </c>
      <c r="D840" s="124"/>
      <c r="E840" s="87"/>
      <c r="F840" s="89"/>
      <c r="G840" s="90"/>
      <c r="H840" s="130"/>
    </row>
    <row r="841" spans="1:8" x14ac:dyDescent="0.25">
      <c r="A841" s="26" t="s">
        <v>90</v>
      </c>
      <c r="B841" s="87">
        <v>1</v>
      </c>
      <c r="C841" s="108">
        <v>22000</v>
      </c>
      <c r="D841" s="106"/>
      <c r="E841" s="87"/>
      <c r="F841" s="89"/>
      <c r="G841" s="90"/>
      <c r="H841" s="131"/>
    </row>
    <row r="842" spans="1:8" x14ac:dyDescent="0.25">
      <c r="A842" s="26" t="s">
        <v>475</v>
      </c>
      <c r="B842" s="87">
        <v>4</v>
      </c>
      <c r="C842" s="89">
        <v>75200</v>
      </c>
      <c r="D842" s="87"/>
      <c r="E842" s="87"/>
      <c r="F842" s="89"/>
      <c r="G842" s="90"/>
      <c r="H842" s="132"/>
    </row>
    <row r="843" spans="1:8" x14ac:dyDescent="0.25">
      <c r="A843" s="26" t="s">
        <v>296</v>
      </c>
      <c r="B843" s="87">
        <v>2</v>
      </c>
      <c r="C843" s="89">
        <v>100000</v>
      </c>
      <c r="D843" s="87"/>
      <c r="E843" s="87"/>
      <c r="F843" s="89"/>
      <c r="G843" s="90"/>
      <c r="H843" s="133"/>
    </row>
    <row r="844" spans="1:8" x14ac:dyDescent="0.25">
      <c r="A844" s="26" t="s">
        <v>247</v>
      </c>
      <c r="B844" s="87">
        <v>1</v>
      </c>
      <c r="C844" s="89">
        <v>19600</v>
      </c>
      <c r="D844" s="87"/>
      <c r="E844" s="87"/>
      <c r="F844" s="89"/>
      <c r="G844" s="90"/>
      <c r="H844" s="128"/>
    </row>
    <row r="845" spans="1:8" x14ac:dyDescent="0.25">
      <c r="A845" s="26" t="s">
        <v>102</v>
      </c>
      <c r="B845" s="87">
        <v>1</v>
      </c>
      <c r="D845" s="89">
        <v>14300</v>
      </c>
      <c r="E845" s="87"/>
      <c r="F845" s="89"/>
      <c r="G845" s="90"/>
      <c r="H845" s="127"/>
    </row>
    <row r="846" spans="1:8" x14ac:dyDescent="0.25">
      <c r="A846" s="26" t="s">
        <v>476</v>
      </c>
      <c r="B846" s="87">
        <v>1</v>
      </c>
      <c r="C846" s="89">
        <v>15000</v>
      </c>
      <c r="D846" s="87"/>
      <c r="E846" s="87"/>
      <c r="F846" s="89"/>
      <c r="G846" s="90"/>
      <c r="H846" s="127"/>
    </row>
    <row r="847" spans="1:8" x14ac:dyDescent="0.25">
      <c r="A847" s="26" t="s">
        <v>477</v>
      </c>
      <c r="B847" s="87">
        <v>1</v>
      </c>
      <c r="C847" s="89">
        <v>19500</v>
      </c>
      <c r="D847" s="87"/>
      <c r="E847" s="87"/>
      <c r="F847" s="89"/>
      <c r="G847" s="90"/>
      <c r="H847" s="127"/>
    </row>
    <row r="848" spans="1:8" x14ac:dyDescent="0.25">
      <c r="A848" s="26" t="s">
        <v>247</v>
      </c>
      <c r="B848" s="87">
        <v>1</v>
      </c>
      <c r="C848" s="89"/>
      <c r="D848" s="87">
        <v>260400</v>
      </c>
      <c r="E848" s="87"/>
      <c r="F848" s="89"/>
      <c r="G848" s="90"/>
      <c r="H848" s="127"/>
    </row>
    <row r="849" spans="1:8" x14ac:dyDescent="0.25">
      <c r="A849" s="109"/>
      <c r="B849" s="116"/>
      <c r="C849" s="89"/>
      <c r="D849" s="87"/>
      <c r="E849" s="87"/>
      <c r="F849" s="89"/>
      <c r="G849" s="90"/>
      <c r="H849" s="133"/>
    </row>
    <row r="850" spans="1:8" x14ac:dyDescent="0.25">
      <c r="A850" s="77" t="s">
        <v>219</v>
      </c>
      <c r="B850" s="78">
        <f t="shared" ref="B850:G850" si="25">SUM(B830:B849)</f>
        <v>23</v>
      </c>
      <c r="C850" s="78">
        <f t="shared" si="25"/>
        <v>401800</v>
      </c>
      <c r="D850" s="78">
        <f t="shared" si="25"/>
        <v>301000</v>
      </c>
      <c r="E850" s="78">
        <f t="shared" si="25"/>
        <v>0</v>
      </c>
      <c r="F850" s="78">
        <f t="shared" si="25"/>
        <v>0</v>
      </c>
      <c r="G850" s="78">
        <f t="shared" si="25"/>
        <v>2</v>
      </c>
      <c r="H850" s="134"/>
    </row>
    <row r="851" spans="1:8" x14ac:dyDescent="0.25">
      <c r="A851" s="79"/>
      <c r="B851" s="80"/>
      <c r="C851" s="80"/>
      <c r="D851" s="80"/>
      <c r="E851" s="80"/>
      <c r="F851" s="80"/>
      <c r="G851" s="80"/>
      <c r="H851" s="80"/>
    </row>
    <row r="852" spans="1:8" x14ac:dyDescent="0.25">
      <c r="A852" s="81"/>
      <c r="B852" s="82"/>
      <c r="C852" s="82"/>
      <c r="D852" s="82"/>
      <c r="E852" s="82"/>
      <c r="F852" s="82"/>
      <c r="G852" s="83"/>
      <c r="H852" s="84"/>
    </row>
    <row r="853" spans="1:8" x14ac:dyDescent="0.25">
      <c r="A853" s="23">
        <v>401800</v>
      </c>
      <c r="B853" s="22" t="s">
        <v>38</v>
      </c>
      <c r="C853" s="2205" t="s">
        <v>174</v>
      </c>
      <c r="D853" s="2205"/>
      <c r="E853" s="81"/>
      <c r="F853" s="81"/>
      <c r="G853" s="85"/>
      <c r="H853" s="84"/>
    </row>
    <row r="858" spans="1:8" x14ac:dyDescent="0.25">
      <c r="A858" s="2203" t="s">
        <v>494</v>
      </c>
      <c r="B858" s="2204"/>
      <c r="C858" s="2204"/>
      <c r="D858" s="2204"/>
      <c r="E858" s="2204"/>
      <c r="F858" s="2204"/>
      <c r="G858" s="2204"/>
      <c r="H858" s="2204"/>
    </row>
    <row r="859" spans="1:8" x14ac:dyDescent="0.25">
      <c r="A859" s="6" t="s">
        <v>14</v>
      </c>
      <c r="B859" s="6" t="s">
        <v>5</v>
      </c>
      <c r="C859" s="6" t="s">
        <v>10</v>
      </c>
      <c r="D859" s="6" t="s">
        <v>11</v>
      </c>
      <c r="E859" s="6" t="s">
        <v>31</v>
      </c>
      <c r="F859" s="6" t="s">
        <v>27</v>
      </c>
      <c r="G859" s="21" t="s">
        <v>33</v>
      </c>
      <c r="H859" s="6" t="s">
        <v>32</v>
      </c>
    </row>
    <row r="860" spans="1:8" x14ac:dyDescent="0.25">
      <c r="A860" s="26" t="s">
        <v>302</v>
      </c>
      <c r="B860" s="87">
        <v>1</v>
      </c>
      <c r="C860" s="87">
        <v>14100</v>
      </c>
      <c r="D860" s="88"/>
      <c r="E860" s="87">
        <v>1</v>
      </c>
      <c r="F860" s="89">
        <v>4500</v>
      </c>
      <c r="G860" s="59">
        <v>1</v>
      </c>
      <c r="H860" s="127">
        <v>4000</v>
      </c>
    </row>
    <row r="861" spans="1:8" x14ac:dyDescent="0.25">
      <c r="A861" s="26" t="s">
        <v>132</v>
      </c>
      <c r="B861" s="87">
        <v>1</v>
      </c>
      <c r="C861" s="87">
        <v>8000</v>
      </c>
      <c r="D861" s="88"/>
      <c r="E861" s="87">
        <v>1</v>
      </c>
      <c r="F861" s="89">
        <v>4000</v>
      </c>
      <c r="G861" s="59"/>
      <c r="H861" s="127" t="s">
        <v>495</v>
      </c>
    </row>
    <row r="862" spans="1:8" x14ac:dyDescent="0.25">
      <c r="A862" s="26" t="s">
        <v>114</v>
      </c>
      <c r="B862" s="87">
        <v>1</v>
      </c>
      <c r="C862" s="87">
        <v>18000</v>
      </c>
      <c r="D862" s="88"/>
      <c r="E862" s="87"/>
      <c r="F862" s="89"/>
      <c r="G862" s="59">
        <v>1</v>
      </c>
      <c r="H862" s="127">
        <v>4500</v>
      </c>
    </row>
    <row r="863" spans="1:8" x14ac:dyDescent="0.25">
      <c r="A863" s="26" t="s">
        <v>316</v>
      </c>
      <c r="B863" s="87">
        <v>1</v>
      </c>
      <c r="C863" s="87">
        <v>20100</v>
      </c>
      <c r="D863" s="88"/>
      <c r="E863" s="87">
        <v>1</v>
      </c>
      <c r="F863" s="87">
        <v>4500</v>
      </c>
      <c r="G863" s="59"/>
      <c r="H863" s="127"/>
    </row>
    <row r="864" spans="1:8" x14ac:dyDescent="0.25">
      <c r="A864" s="26" t="s">
        <v>177</v>
      </c>
      <c r="B864" s="87">
        <v>1</v>
      </c>
      <c r="C864" s="87"/>
      <c r="D864" s="88">
        <v>22000</v>
      </c>
      <c r="E864" s="87"/>
      <c r="F864" s="87"/>
      <c r="G864" s="59"/>
      <c r="H864" s="127" t="s">
        <v>499</v>
      </c>
    </row>
    <row r="865" spans="1:8" x14ac:dyDescent="0.25">
      <c r="A865" s="26" t="s">
        <v>202</v>
      </c>
      <c r="B865" s="87">
        <v>1</v>
      </c>
      <c r="C865" s="87">
        <v>26000</v>
      </c>
      <c r="D865" s="88"/>
      <c r="E865" s="87"/>
      <c r="F865" s="87"/>
      <c r="G865" s="59"/>
      <c r="H865" s="127"/>
    </row>
    <row r="866" spans="1:8" x14ac:dyDescent="0.25">
      <c r="A866" s="26" t="s">
        <v>302</v>
      </c>
      <c r="B866" s="87">
        <v>1</v>
      </c>
      <c r="C866" s="87"/>
      <c r="D866" s="88">
        <v>18600</v>
      </c>
      <c r="E866" s="90"/>
      <c r="F866" s="87"/>
      <c r="G866" s="59"/>
      <c r="H866" s="128"/>
    </row>
    <row r="867" spans="1:8" x14ac:dyDescent="0.25">
      <c r="A867" s="26" t="s">
        <v>485</v>
      </c>
      <c r="B867" s="87">
        <v>1</v>
      </c>
      <c r="C867" s="87"/>
      <c r="D867" s="88">
        <v>18600</v>
      </c>
      <c r="E867" s="87"/>
      <c r="F867" s="89"/>
      <c r="G867" s="59"/>
      <c r="H867" s="128"/>
    </row>
    <row r="868" spans="1:8" x14ac:dyDescent="0.25">
      <c r="A868" s="26" t="s">
        <v>496</v>
      </c>
      <c r="B868" s="87">
        <v>1</v>
      </c>
      <c r="C868" s="87"/>
      <c r="D868" s="87">
        <v>25200</v>
      </c>
      <c r="E868" s="87"/>
      <c r="F868" s="89"/>
      <c r="G868" s="90"/>
      <c r="H868" s="127"/>
    </row>
    <row r="869" spans="1:8" x14ac:dyDescent="0.25">
      <c r="A869" s="26" t="s">
        <v>107</v>
      </c>
      <c r="B869" s="87">
        <v>1</v>
      </c>
      <c r="C869" s="89">
        <v>9800</v>
      </c>
      <c r="D869" s="87"/>
      <c r="E869" s="87">
        <v>1</v>
      </c>
      <c r="F869" s="89">
        <v>4000</v>
      </c>
      <c r="G869" s="90"/>
      <c r="H869" s="129"/>
    </row>
    <row r="870" spans="1:8" x14ac:dyDescent="0.25">
      <c r="A870" s="126" t="s">
        <v>497</v>
      </c>
      <c r="B870" s="87">
        <v>1</v>
      </c>
      <c r="C870" s="89">
        <v>12100</v>
      </c>
      <c r="D870" s="124"/>
      <c r="E870" s="87">
        <v>1</v>
      </c>
      <c r="F870" s="89">
        <v>4000</v>
      </c>
      <c r="G870" s="90"/>
      <c r="H870" s="130"/>
    </row>
    <row r="871" spans="1:8" x14ac:dyDescent="0.25">
      <c r="A871" s="26" t="s">
        <v>498</v>
      </c>
      <c r="B871" s="87">
        <v>1</v>
      </c>
      <c r="C871" s="108">
        <v>9800</v>
      </c>
      <c r="D871" s="106"/>
      <c r="E871" s="87">
        <v>1</v>
      </c>
      <c r="F871" s="89">
        <v>4000</v>
      </c>
      <c r="G871" s="90"/>
      <c r="H871" s="131"/>
    </row>
    <row r="872" spans="1:8" x14ac:dyDescent="0.25">
      <c r="A872" s="26" t="s">
        <v>370</v>
      </c>
      <c r="B872" s="87">
        <v>1</v>
      </c>
      <c r="C872" s="89"/>
      <c r="D872" s="87">
        <v>36040</v>
      </c>
      <c r="E872" s="87"/>
      <c r="F872" s="89"/>
      <c r="G872" s="90"/>
      <c r="H872" s="132"/>
    </row>
    <row r="873" spans="1:8" x14ac:dyDescent="0.25">
      <c r="A873" s="26"/>
      <c r="B873" s="87"/>
      <c r="C873" s="89"/>
      <c r="D873" s="87"/>
      <c r="E873" s="87"/>
      <c r="F873" s="89"/>
      <c r="G873" s="90"/>
      <c r="H873" s="133"/>
    </row>
    <row r="874" spans="1:8" x14ac:dyDescent="0.25">
      <c r="A874" s="77" t="s">
        <v>219</v>
      </c>
      <c r="B874" s="78">
        <f t="shared" ref="B874:G874" si="26">SUM(B860:B873)</f>
        <v>13</v>
      </c>
      <c r="C874" s="78">
        <f t="shared" si="26"/>
        <v>117900</v>
      </c>
      <c r="D874" s="78">
        <f t="shared" si="26"/>
        <v>120440</v>
      </c>
      <c r="E874" s="78">
        <f t="shared" si="26"/>
        <v>6</v>
      </c>
      <c r="F874" s="78">
        <f t="shared" si="26"/>
        <v>25000</v>
      </c>
      <c r="G874" s="78">
        <f t="shared" si="26"/>
        <v>2</v>
      </c>
      <c r="H874" s="134"/>
    </row>
    <row r="875" spans="1:8" x14ac:dyDescent="0.25">
      <c r="A875" s="79"/>
      <c r="B875" s="80"/>
      <c r="C875" s="80"/>
      <c r="D875" s="80"/>
      <c r="E875" s="80"/>
      <c r="F875" s="80"/>
      <c r="G875" s="80"/>
      <c r="H875" s="80"/>
    </row>
    <row r="876" spans="1:8" x14ac:dyDescent="0.25">
      <c r="A876" s="81"/>
      <c r="B876" s="82"/>
      <c r="C876" s="82"/>
      <c r="D876" s="82"/>
      <c r="E876" s="82"/>
      <c r="F876" s="82"/>
      <c r="G876" s="83"/>
      <c r="H876" s="84"/>
    </row>
    <row r="877" spans="1:8" x14ac:dyDescent="0.25">
      <c r="A877" s="23">
        <v>117900</v>
      </c>
      <c r="B877" s="22" t="s">
        <v>38</v>
      </c>
      <c r="C877" s="2205" t="s">
        <v>174</v>
      </c>
      <c r="D877" s="2205"/>
      <c r="E877" s="81"/>
      <c r="F877" s="81"/>
      <c r="G877" s="85"/>
      <c r="H877" s="84"/>
    </row>
    <row r="880" spans="1:8" x14ac:dyDescent="0.25">
      <c r="A880" s="2203" t="s">
        <v>500</v>
      </c>
      <c r="B880" s="2204"/>
      <c r="C880" s="2204"/>
      <c r="D880" s="2204"/>
      <c r="E880" s="2204"/>
      <c r="F880" s="2204"/>
      <c r="G880" s="2204"/>
      <c r="H880" s="2204"/>
    </row>
    <row r="881" spans="1:8" x14ac:dyDescent="0.25">
      <c r="A881" s="6" t="s">
        <v>14</v>
      </c>
      <c r="B881" s="6" t="s">
        <v>5</v>
      </c>
      <c r="C881" s="6" t="s">
        <v>10</v>
      </c>
      <c r="D881" s="6" t="s">
        <v>11</v>
      </c>
      <c r="E881" s="6" t="s">
        <v>31</v>
      </c>
      <c r="F881" s="6" t="s">
        <v>27</v>
      </c>
      <c r="G881" s="21" t="s">
        <v>33</v>
      </c>
      <c r="H881" s="6" t="s">
        <v>32</v>
      </c>
    </row>
    <row r="882" spans="1:8" x14ac:dyDescent="0.25">
      <c r="A882" s="26" t="s">
        <v>501</v>
      </c>
      <c r="B882" s="87">
        <v>1</v>
      </c>
      <c r="C882" s="87">
        <v>10500</v>
      </c>
      <c r="D882" s="88"/>
      <c r="E882" s="87">
        <v>1</v>
      </c>
      <c r="F882" s="89">
        <v>4000</v>
      </c>
      <c r="G882" s="59"/>
      <c r="H882" s="127"/>
    </row>
    <row r="883" spans="1:8" x14ac:dyDescent="0.25">
      <c r="A883" s="26" t="s">
        <v>502</v>
      </c>
      <c r="B883" s="87">
        <v>1</v>
      </c>
      <c r="C883" s="87"/>
      <c r="D883" s="88">
        <v>45000</v>
      </c>
      <c r="E883" s="1"/>
      <c r="F883" s="1"/>
      <c r="G883" s="59">
        <v>1</v>
      </c>
      <c r="H883" s="127">
        <v>4500</v>
      </c>
    </row>
    <row r="884" spans="1:8" x14ac:dyDescent="0.25">
      <c r="A884" s="26" t="s">
        <v>247</v>
      </c>
      <c r="B884" s="87">
        <v>1</v>
      </c>
      <c r="C884" s="87"/>
      <c r="D884" s="88">
        <v>23000</v>
      </c>
      <c r="E884" s="87"/>
      <c r="F884" s="89"/>
      <c r="G884" s="59"/>
      <c r="H884" s="127"/>
    </row>
    <row r="885" spans="1:8" x14ac:dyDescent="0.25">
      <c r="A885" s="26" t="s">
        <v>260</v>
      </c>
      <c r="B885" s="87">
        <v>1</v>
      </c>
      <c r="C885" s="87"/>
      <c r="D885" s="88">
        <v>12000</v>
      </c>
      <c r="E885" s="87">
        <v>1</v>
      </c>
      <c r="F885" s="87">
        <v>4000</v>
      </c>
      <c r="G885" s="59"/>
      <c r="H885" s="127"/>
    </row>
    <row r="886" spans="1:8" ht="30" x14ac:dyDescent="0.25">
      <c r="A886" s="26" t="s">
        <v>330</v>
      </c>
      <c r="B886" s="87">
        <v>2</v>
      </c>
      <c r="C886" s="87">
        <v>52000</v>
      </c>
      <c r="D886" s="88"/>
      <c r="E886" s="87"/>
      <c r="F886" s="87"/>
      <c r="G886" s="59"/>
      <c r="H886" s="135" t="s">
        <v>506</v>
      </c>
    </row>
    <row r="887" spans="1:8" x14ac:dyDescent="0.25">
      <c r="A887" s="26" t="s">
        <v>159</v>
      </c>
      <c r="B887" s="87">
        <v>1</v>
      </c>
      <c r="C887" s="87">
        <v>21500</v>
      </c>
      <c r="D887" s="88"/>
      <c r="E887" s="29">
        <v>1</v>
      </c>
      <c r="F887" s="29">
        <v>4500</v>
      </c>
      <c r="G887" s="59"/>
      <c r="H887" s="127"/>
    </row>
    <row r="888" spans="1:8" x14ac:dyDescent="0.25">
      <c r="A888" s="26" t="s">
        <v>503</v>
      </c>
      <c r="B888" s="87">
        <v>1</v>
      </c>
      <c r="C888" s="87">
        <v>9800</v>
      </c>
      <c r="D888" s="88"/>
      <c r="E888" s="29">
        <v>1</v>
      </c>
      <c r="F888" s="29">
        <v>4000</v>
      </c>
      <c r="G888" s="59"/>
      <c r="H888" s="128"/>
    </row>
    <row r="889" spans="1:8" x14ac:dyDescent="0.25">
      <c r="A889" s="26" t="s">
        <v>107</v>
      </c>
      <c r="B889" s="87">
        <v>1</v>
      </c>
      <c r="C889" s="1"/>
      <c r="D889" s="1"/>
      <c r="E889" s="87"/>
      <c r="F889" s="89"/>
      <c r="G889" s="59"/>
      <c r="H889" s="128"/>
    </row>
    <row r="890" spans="1:8" x14ac:dyDescent="0.25">
      <c r="A890" s="26" t="s">
        <v>193</v>
      </c>
      <c r="B890" s="87">
        <v>1</v>
      </c>
      <c r="C890" s="87">
        <v>17900</v>
      </c>
      <c r="D890" s="88"/>
      <c r="E890" s="87"/>
      <c r="F890" s="89"/>
      <c r="G890" s="90"/>
      <c r="H890" s="127"/>
    </row>
    <row r="891" spans="1:8" x14ac:dyDescent="0.25">
      <c r="A891" s="26" t="s">
        <v>261</v>
      </c>
      <c r="B891" s="87">
        <v>1</v>
      </c>
      <c r="C891" s="87">
        <v>12100</v>
      </c>
      <c r="D891" s="87"/>
      <c r="E891" s="29">
        <v>1</v>
      </c>
      <c r="F891" s="29">
        <v>4000</v>
      </c>
      <c r="G891" s="90"/>
      <c r="H891" s="129"/>
    </row>
    <row r="892" spans="1:8" x14ac:dyDescent="0.25">
      <c r="A892" s="26" t="s">
        <v>256</v>
      </c>
      <c r="B892" s="87">
        <v>1</v>
      </c>
      <c r="C892" s="89"/>
      <c r="D892" s="87">
        <v>18800</v>
      </c>
      <c r="E892" s="87"/>
      <c r="F892" s="89"/>
      <c r="G892" s="90"/>
      <c r="H892" s="130"/>
    </row>
    <row r="893" spans="1:8" x14ac:dyDescent="0.25">
      <c r="A893" s="26" t="s">
        <v>504</v>
      </c>
      <c r="B893" s="87">
        <v>1</v>
      </c>
      <c r="C893" s="89">
        <v>9800</v>
      </c>
      <c r="D893" s="124"/>
      <c r="E893" s="29">
        <v>1</v>
      </c>
      <c r="F893" s="29">
        <v>4000</v>
      </c>
      <c r="G893" s="90"/>
      <c r="H893" s="131"/>
    </row>
    <row r="894" spans="1:8" x14ac:dyDescent="0.25">
      <c r="A894" s="26" t="s">
        <v>505</v>
      </c>
      <c r="B894" s="87">
        <v>1</v>
      </c>
      <c r="C894" s="108">
        <v>11000</v>
      </c>
      <c r="D894" s="106"/>
      <c r="E894" s="29">
        <v>1</v>
      </c>
      <c r="F894" s="29">
        <v>4000</v>
      </c>
      <c r="G894" s="90"/>
      <c r="H894" s="132"/>
    </row>
    <row r="895" spans="1:8" x14ac:dyDescent="0.25">
      <c r="A895" s="26" t="s">
        <v>230</v>
      </c>
      <c r="B895" s="87">
        <v>4</v>
      </c>
      <c r="C895" s="136">
        <v>218000</v>
      </c>
      <c r="D895" s="106"/>
      <c r="E895" s="29"/>
      <c r="F895" s="29"/>
      <c r="G895" s="90"/>
      <c r="H895" s="132"/>
    </row>
    <row r="896" spans="1:8" x14ac:dyDescent="0.25">
      <c r="A896" s="26" t="s">
        <v>391</v>
      </c>
      <c r="B896" s="87">
        <v>1</v>
      </c>
      <c r="C896" s="1"/>
      <c r="D896" s="89">
        <v>20000</v>
      </c>
      <c r="E896" s="87"/>
      <c r="F896" s="89"/>
      <c r="G896" s="90"/>
      <c r="H896" s="133"/>
    </row>
    <row r="897" spans="1:10" x14ac:dyDescent="0.25">
      <c r="A897" s="77" t="s">
        <v>219</v>
      </c>
      <c r="B897" s="78">
        <f t="shared" ref="B897:G897" si="27">SUM(B882:B896)</f>
        <v>19</v>
      </c>
      <c r="C897" s="78">
        <f t="shared" si="27"/>
        <v>362600</v>
      </c>
      <c r="D897" s="78">
        <f>SUM(D882:D896)</f>
        <v>118800</v>
      </c>
      <c r="E897" s="78">
        <f>SUM(E882:E896)</f>
        <v>7</v>
      </c>
      <c r="F897" s="78">
        <f>SUM(F882:F896)</f>
        <v>28500</v>
      </c>
      <c r="G897" s="78">
        <f t="shared" si="27"/>
        <v>1</v>
      </c>
      <c r="H897" s="134"/>
    </row>
    <row r="898" spans="1:10" x14ac:dyDescent="0.25">
      <c r="A898" s="79"/>
      <c r="B898" s="80"/>
      <c r="C898" s="80"/>
      <c r="D898" s="80"/>
      <c r="E898" s="80"/>
      <c r="F898" s="80"/>
      <c r="G898" s="80"/>
      <c r="H898" s="80"/>
    </row>
    <row r="899" spans="1:10" x14ac:dyDescent="0.25">
      <c r="A899" s="81"/>
      <c r="B899" s="82"/>
      <c r="C899" s="82"/>
      <c r="D899" s="82"/>
      <c r="E899" s="82"/>
      <c r="F899" s="82"/>
      <c r="G899" s="83"/>
      <c r="H899" s="84"/>
    </row>
    <row r="900" spans="1:10" x14ac:dyDescent="0.25">
      <c r="A900" s="23">
        <v>379100</v>
      </c>
      <c r="B900" s="22" t="s">
        <v>38</v>
      </c>
      <c r="C900" s="2205" t="s">
        <v>174</v>
      </c>
      <c r="D900" s="2205"/>
      <c r="E900" s="81"/>
      <c r="F900" s="81"/>
      <c r="G900" s="85"/>
      <c r="H900" s="84"/>
    </row>
    <row r="903" spans="1:10" x14ac:dyDescent="0.25">
      <c r="J903" s="20"/>
    </row>
  </sheetData>
  <mergeCells count="63">
    <mergeCell ref="C680:D680"/>
    <mergeCell ref="A717:H717"/>
    <mergeCell ref="C750:D750"/>
    <mergeCell ref="A193:H193"/>
    <mergeCell ref="C220:D220"/>
    <mergeCell ref="C256:D256"/>
    <mergeCell ref="A469:H469"/>
    <mergeCell ref="C291:D291"/>
    <mergeCell ref="A440:H440"/>
    <mergeCell ref="C466:D466"/>
    <mergeCell ref="A411:H411"/>
    <mergeCell ref="C437:D437"/>
    <mergeCell ref="A376:H376"/>
    <mergeCell ref="C407:D407"/>
    <mergeCell ref="A325:H325"/>
    <mergeCell ref="A260:H260"/>
    <mergeCell ref="C373:D373"/>
    <mergeCell ref="A145:H145"/>
    <mergeCell ref="C190:D190"/>
    <mergeCell ref="A1:H1"/>
    <mergeCell ref="C29:D29"/>
    <mergeCell ref="A33:H33"/>
    <mergeCell ref="C58:D58"/>
    <mergeCell ref="A61:H61"/>
    <mergeCell ref="C88:D88"/>
    <mergeCell ref="A108:H108"/>
    <mergeCell ref="C128:D128"/>
    <mergeCell ref="A131:H131"/>
    <mergeCell ref="A91:H91"/>
    <mergeCell ref="C105:D105"/>
    <mergeCell ref="C142:D142"/>
    <mergeCell ref="C712:D712"/>
    <mergeCell ref="A652:H652"/>
    <mergeCell ref="A224:H224"/>
    <mergeCell ref="A294:H294"/>
    <mergeCell ref="C322:D322"/>
    <mergeCell ref="A644:H644"/>
    <mergeCell ref="C574:D574"/>
    <mergeCell ref="A522:H522"/>
    <mergeCell ref="C548:D548"/>
    <mergeCell ref="A552:H552"/>
    <mergeCell ref="C486:D486"/>
    <mergeCell ref="A489:H489"/>
    <mergeCell ref="C517:D517"/>
    <mergeCell ref="A352:H352"/>
    <mergeCell ref="A619:H619"/>
    <mergeCell ref="A577:H577"/>
    <mergeCell ref="A880:H880"/>
    <mergeCell ref="C900:D900"/>
    <mergeCell ref="A858:H858"/>
    <mergeCell ref="C877:D877"/>
    <mergeCell ref="C349:D349"/>
    <mergeCell ref="A828:H828"/>
    <mergeCell ref="C853:D853"/>
    <mergeCell ref="C616:D616"/>
    <mergeCell ref="A799:H799"/>
    <mergeCell ref="C825:D825"/>
    <mergeCell ref="C648:D648"/>
    <mergeCell ref="A779:H779"/>
    <mergeCell ref="C796:D796"/>
    <mergeCell ref="A753:H753"/>
    <mergeCell ref="C776:D776"/>
    <mergeCell ref="A685:H685"/>
  </mergeCells>
  <pageMargins left="0" right="0" top="0" bottom="0" header="0.31496062992125984" footer="0.31496062992125984"/>
  <pageSetup paperSize="9"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E19"/>
  <sheetViews>
    <sheetView workbookViewId="0">
      <selection activeCell="J15" sqref="J15"/>
    </sheetView>
  </sheetViews>
  <sheetFormatPr defaultRowHeight="15" x14ac:dyDescent="0.25"/>
  <cols>
    <col min="1" max="1" width="11.28515625" bestFit="1" customWidth="1"/>
    <col min="3" max="3" width="13.140625" bestFit="1" customWidth="1"/>
    <col min="4" max="4" width="15" bestFit="1" customWidth="1"/>
    <col min="5" max="5" width="13.140625" bestFit="1" customWidth="1"/>
  </cols>
  <sheetData>
    <row r="1" spans="1:5" x14ac:dyDescent="0.25">
      <c r="A1" s="4">
        <v>43034</v>
      </c>
      <c r="B1" s="4"/>
      <c r="D1" s="2"/>
    </row>
    <row r="2" spans="1:5" x14ac:dyDescent="0.25">
      <c r="A2" s="2220" t="s">
        <v>25</v>
      </c>
      <c r="B2" s="2221"/>
      <c r="C2" s="2221"/>
      <c r="D2" s="2221"/>
      <c r="E2" s="2222"/>
    </row>
    <row r="3" spans="1:5" x14ac:dyDescent="0.25">
      <c r="A3" s="5" t="s">
        <v>6</v>
      </c>
      <c r="B3" s="5" t="s">
        <v>5</v>
      </c>
      <c r="C3" s="6" t="s">
        <v>1</v>
      </c>
      <c r="D3" s="5" t="s">
        <v>3</v>
      </c>
      <c r="E3" s="6" t="s">
        <v>1</v>
      </c>
    </row>
    <row r="4" spans="1:5" x14ac:dyDescent="0.25">
      <c r="A4" s="7">
        <v>5000</v>
      </c>
      <c r="B4" s="7">
        <v>1</v>
      </c>
      <c r="C4" s="7" t="s">
        <v>0</v>
      </c>
      <c r="D4" s="7">
        <v>5300</v>
      </c>
      <c r="E4" s="9" t="s">
        <v>8</v>
      </c>
    </row>
    <row r="5" spans="1:5" x14ac:dyDescent="0.25">
      <c r="A5" s="7">
        <v>1500</v>
      </c>
      <c r="B5" s="7">
        <v>1</v>
      </c>
      <c r="C5" s="7" t="s">
        <v>2</v>
      </c>
      <c r="D5" s="7">
        <v>700</v>
      </c>
      <c r="E5" s="9" t="s">
        <v>7</v>
      </c>
    </row>
    <row r="6" spans="1:5" x14ac:dyDescent="0.25">
      <c r="A6" s="7">
        <v>20000</v>
      </c>
      <c r="B6" s="7">
        <v>2</v>
      </c>
      <c r="C6" s="7">
        <v>190</v>
      </c>
      <c r="D6" s="7"/>
      <c r="E6" s="9"/>
    </row>
    <row r="7" spans="1:5" x14ac:dyDescent="0.25">
      <c r="A7" s="7">
        <v>9000</v>
      </c>
      <c r="B7" s="7">
        <v>2</v>
      </c>
      <c r="C7" s="7">
        <v>75</v>
      </c>
      <c r="D7" s="7"/>
      <c r="E7" s="9"/>
    </row>
    <row r="8" spans="1:5" ht="15.75" x14ac:dyDescent="0.25">
      <c r="A8" s="16">
        <f>SUM(A4:A7)</f>
        <v>35500</v>
      </c>
      <c r="B8" s="16">
        <f>SUM(B4:B7)</f>
        <v>6</v>
      </c>
      <c r="C8" s="16"/>
      <c r="D8" s="16">
        <f>SUM(D4:D7)</f>
        <v>6000</v>
      </c>
      <c r="E8" s="17"/>
    </row>
    <row r="9" spans="1:5" ht="18.75" x14ac:dyDescent="0.3">
      <c r="A9" s="2219">
        <f>A8+D8</f>
        <v>41500</v>
      </c>
      <c r="B9" s="2219"/>
      <c r="C9" s="11" t="s">
        <v>4</v>
      </c>
      <c r="D9" s="12"/>
      <c r="E9" s="10"/>
    </row>
    <row r="11" spans="1:5" x14ac:dyDescent="0.25">
      <c r="A11" s="4" t="s">
        <v>39</v>
      </c>
      <c r="B11" s="4"/>
      <c r="D11" s="2"/>
    </row>
    <row r="12" spans="1:5" x14ac:dyDescent="0.25">
      <c r="A12" s="2220" t="s">
        <v>25</v>
      </c>
      <c r="B12" s="2221"/>
      <c r="C12" s="2221"/>
      <c r="D12" s="2221"/>
      <c r="E12" s="2222"/>
    </row>
    <row r="13" spans="1:5" x14ac:dyDescent="0.25">
      <c r="A13" s="5" t="s">
        <v>6</v>
      </c>
      <c r="B13" s="5" t="s">
        <v>5</v>
      </c>
      <c r="C13" s="6" t="s">
        <v>1</v>
      </c>
      <c r="D13" s="5" t="s">
        <v>3</v>
      </c>
      <c r="E13" s="6" t="s">
        <v>1</v>
      </c>
    </row>
    <row r="14" spans="1:5" x14ac:dyDescent="0.25">
      <c r="A14" s="7">
        <v>8000</v>
      </c>
      <c r="B14" s="7">
        <v>2</v>
      </c>
      <c r="C14" s="7" t="s">
        <v>87</v>
      </c>
      <c r="D14" s="7"/>
      <c r="E14" s="9"/>
    </row>
    <row r="15" spans="1:5" x14ac:dyDescent="0.25">
      <c r="A15" s="7">
        <v>4500</v>
      </c>
      <c r="B15" s="7">
        <v>1</v>
      </c>
      <c r="C15" s="7" t="s">
        <v>88</v>
      </c>
      <c r="D15" s="7"/>
      <c r="E15" s="9"/>
    </row>
    <row r="16" spans="1:5" x14ac:dyDescent="0.25">
      <c r="A16" s="7">
        <v>15000</v>
      </c>
      <c r="B16" s="7">
        <v>3</v>
      </c>
      <c r="C16" s="7" t="s">
        <v>63</v>
      </c>
      <c r="D16" s="7"/>
      <c r="E16" s="9"/>
    </row>
    <row r="17" spans="1:5" x14ac:dyDescent="0.25">
      <c r="A17" s="7"/>
      <c r="B17" s="7"/>
      <c r="C17" s="7"/>
      <c r="D17" s="7"/>
      <c r="E17" s="9"/>
    </row>
    <row r="18" spans="1:5" ht="15.75" x14ac:dyDescent="0.25">
      <c r="A18" s="16">
        <f>SUM(A14:A17)</f>
        <v>27500</v>
      </c>
      <c r="B18" s="16">
        <f>SUM(B14:B17)</f>
        <v>6</v>
      </c>
      <c r="C18" s="16"/>
      <c r="D18" s="16">
        <f>SUM(D14:D17)</f>
        <v>0</v>
      </c>
      <c r="E18" s="17"/>
    </row>
    <row r="19" spans="1:5" ht="18.75" x14ac:dyDescent="0.3">
      <c r="A19" s="2219">
        <f>A18+D18</f>
        <v>27500</v>
      </c>
      <c r="B19" s="2219"/>
      <c r="C19" s="11" t="s">
        <v>4</v>
      </c>
      <c r="D19" s="12"/>
      <c r="E19" s="10"/>
    </row>
  </sheetData>
  <mergeCells count="4">
    <mergeCell ref="A9:B9"/>
    <mergeCell ref="A2:E2"/>
    <mergeCell ref="A12:E12"/>
    <mergeCell ref="A19:B1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623"/>
  <sheetViews>
    <sheetView topLeftCell="A449" workbookViewId="0">
      <selection activeCell="A463" sqref="A463"/>
    </sheetView>
  </sheetViews>
  <sheetFormatPr defaultRowHeight="15" x14ac:dyDescent="0.25"/>
  <cols>
    <col min="1" max="1" width="40.42578125" bestFit="1" customWidth="1"/>
    <col min="2" max="2" width="10.5703125" customWidth="1"/>
    <col min="3" max="3" width="12.85546875" customWidth="1"/>
    <col min="4" max="4" width="14" customWidth="1"/>
    <col min="5" max="5" width="12.85546875" customWidth="1"/>
    <col min="6" max="6" width="15.42578125" customWidth="1"/>
    <col min="7" max="7" width="18.7109375" customWidth="1"/>
    <col min="8" max="8" width="16.42578125" bestFit="1" customWidth="1"/>
    <col min="9" max="9" width="18.85546875" bestFit="1" customWidth="1"/>
    <col min="10" max="10" width="48.85546875" bestFit="1" customWidth="1"/>
  </cols>
  <sheetData>
    <row r="1" spans="1:10" ht="15.75" x14ac:dyDescent="0.25">
      <c r="A1" s="2213" t="s">
        <v>3608</v>
      </c>
      <c r="B1" s="2213"/>
      <c r="C1" s="2213"/>
      <c r="D1" s="2213"/>
      <c r="E1" s="2213"/>
      <c r="F1" s="2213"/>
      <c r="G1" s="2213"/>
      <c r="H1" s="2213"/>
      <c r="I1" s="2213"/>
      <c r="J1" s="2213"/>
    </row>
    <row r="2" spans="1:10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198" t="s">
        <v>2013</v>
      </c>
      <c r="H2" s="198" t="s">
        <v>2776</v>
      </c>
      <c r="I2" s="198" t="s">
        <v>2777</v>
      </c>
      <c r="J2" s="631" t="s">
        <v>32</v>
      </c>
    </row>
    <row r="3" spans="1:10" x14ac:dyDescent="0.25">
      <c r="A3" s="517" t="s">
        <v>3460</v>
      </c>
      <c r="B3" s="519">
        <v>2</v>
      </c>
      <c r="C3" s="519"/>
      <c r="D3" s="519">
        <v>51000</v>
      </c>
      <c r="E3" s="519"/>
      <c r="F3" s="519"/>
      <c r="G3" s="519"/>
      <c r="H3" s="519"/>
      <c r="I3" s="519"/>
      <c r="J3" s="631" t="s">
        <v>3609</v>
      </c>
    </row>
    <row r="4" spans="1:10" x14ac:dyDescent="0.25">
      <c r="A4" s="517" t="s">
        <v>3610</v>
      </c>
      <c r="B4" s="519">
        <v>2</v>
      </c>
      <c r="C4" s="519"/>
      <c r="D4" s="519">
        <v>106000</v>
      </c>
      <c r="E4" s="519"/>
      <c r="F4" s="519"/>
      <c r="G4" s="519"/>
      <c r="H4" s="519"/>
      <c r="I4" s="519"/>
      <c r="J4" s="631" t="s">
        <v>3609</v>
      </c>
    </row>
    <row r="5" spans="1:10" x14ac:dyDescent="0.25">
      <c r="A5" s="517" t="s">
        <v>1848</v>
      </c>
      <c r="B5" s="519">
        <v>2</v>
      </c>
      <c r="C5" s="519"/>
      <c r="D5" s="519">
        <v>76000</v>
      </c>
      <c r="E5" s="519"/>
      <c r="F5" s="519"/>
      <c r="G5" s="519"/>
      <c r="H5" s="519"/>
      <c r="I5" s="519"/>
      <c r="J5" s="631" t="s">
        <v>3609</v>
      </c>
    </row>
    <row r="6" spans="1:10" x14ac:dyDescent="0.25">
      <c r="A6" s="517" t="s">
        <v>3611</v>
      </c>
      <c r="B6" s="519">
        <v>1</v>
      </c>
      <c r="C6" s="519"/>
      <c r="D6" s="519">
        <v>25500</v>
      </c>
      <c r="E6" s="519"/>
      <c r="F6" s="519"/>
      <c r="G6" s="519"/>
      <c r="H6" s="519"/>
      <c r="I6" s="519" t="s">
        <v>109</v>
      </c>
      <c r="J6" s="631">
        <v>4900</v>
      </c>
    </row>
    <row r="7" spans="1:10" x14ac:dyDescent="0.25">
      <c r="A7" s="517" t="s">
        <v>1807</v>
      </c>
      <c r="B7" s="519">
        <v>1</v>
      </c>
      <c r="C7" s="519">
        <v>25500</v>
      </c>
      <c r="D7" s="519"/>
      <c r="E7" s="519">
        <v>1</v>
      </c>
      <c r="F7" s="519">
        <v>3000</v>
      </c>
      <c r="G7" s="519">
        <v>60</v>
      </c>
      <c r="H7" s="519"/>
      <c r="I7" s="519"/>
      <c r="J7" s="631" t="s">
        <v>3596</v>
      </c>
    </row>
    <row r="8" spans="1:10" x14ac:dyDescent="0.25">
      <c r="A8" s="517" t="s">
        <v>2618</v>
      </c>
      <c r="B8" s="519">
        <v>1</v>
      </c>
      <c r="C8" s="519"/>
      <c r="D8" s="519">
        <v>36000</v>
      </c>
      <c r="E8" s="519">
        <v>1</v>
      </c>
      <c r="F8" s="519">
        <v>4000</v>
      </c>
      <c r="G8" s="519">
        <v>70</v>
      </c>
      <c r="H8" s="519"/>
      <c r="I8" s="519"/>
      <c r="J8" s="631" t="s">
        <v>767</v>
      </c>
    </row>
    <row r="9" spans="1:10" x14ac:dyDescent="0.25">
      <c r="A9" s="702" t="s">
        <v>93</v>
      </c>
      <c r="B9" s="703">
        <v>1</v>
      </c>
      <c r="C9" s="703"/>
      <c r="D9" s="703"/>
      <c r="E9" s="703"/>
      <c r="F9" s="703"/>
      <c r="G9" s="703"/>
      <c r="H9" s="703"/>
      <c r="I9" s="703"/>
      <c r="J9" s="717" t="s">
        <v>3612</v>
      </c>
    </row>
    <row r="10" spans="1:10" x14ac:dyDescent="0.25">
      <c r="A10" s="517" t="s">
        <v>2900</v>
      </c>
      <c r="B10" s="519">
        <v>1</v>
      </c>
      <c r="C10" s="519">
        <v>26500</v>
      </c>
      <c r="D10" s="519"/>
      <c r="E10" s="519"/>
      <c r="F10" s="519"/>
      <c r="G10" s="519"/>
      <c r="H10" s="519">
        <v>2</v>
      </c>
      <c r="I10" s="519">
        <v>70</v>
      </c>
      <c r="J10" s="631">
        <v>8000</v>
      </c>
    </row>
    <row r="11" spans="1:10" x14ac:dyDescent="0.25">
      <c r="A11" s="517" t="s">
        <v>2627</v>
      </c>
      <c r="B11" s="519">
        <v>1</v>
      </c>
      <c r="C11" s="519">
        <v>22000</v>
      </c>
      <c r="D11" s="519"/>
      <c r="E11" s="519">
        <v>1</v>
      </c>
      <c r="F11" s="519">
        <v>2000</v>
      </c>
      <c r="G11" s="519">
        <v>50</v>
      </c>
      <c r="H11" s="519"/>
      <c r="I11" s="519"/>
      <c r="J11" s="631" t="s">
        <v>3613</v>
      </c>
    </row>
    <row r="12" spans="1:10" x14ac:dyDescent="0.25">
      <c r="A12" s="517" t="s">
        <v>3614</v>
      </c>
      <c r="B12" s="519">
        <v>1</v>
      </c>
      <c r="C12" s="519"/>
      <c r="D12" s="519">
        <v>16000</v>
      </c>
      <c r="E12" s="519">
        <v>1</v>
      </c>
      <c r="F12" s="519">
        <v>4000</v>
      </c>
      <c r="G12" s="519">
        <v>70</v>
      </c>
      <c r="H12" s="519"/>
      <c r="I12" s="519"/>
      <c r="J12" s="631" t="s">
        <v>3596</v>
      </c>
    </row>
    <row r="13" spans="1:10" x14ac:dyDescent="0.25">
      <c r="A13" s="702" t="s">
        <v>3520</v>
      </c>
      <c r="B13" s="703">
        <v>1</v>
      </c>
      <c r="C13" s="703"/>
      <c r="D13" s="703"/>
      <c r="E13" s="703"/>
      <c r="F13" s="703"/>
      <c r="G13" s="703"/>
      <c r="H13" s="703"/>
      <c r="I13" s="703"/>
      <c r="J13" s="717" t="s">
        <v>3615</v>
      </c>
    </row>
    <row r="14" spans="1:10" x14ac:dyDescent="0.25">
      <c r="A14" s="517" t="s">
        <v>3520</v>
      </c>
      <c r="B14" s="519">
        <v>1</v>
      </c>
      <c r="C14" s="519">
        <v>13000</v>
      </c>
      <c r="D14" s="519"/>
      <c r="E14" s="519">
        <v>1</v>
      </c>
      <c r="F14" s="519">
        <v>3000</v>
      </c>
      <c r="G14" s="519">
        <v>60</v>
      </c>
      <c r="H14" s="519">
        <v>1</v>
      </c>
      <c r="I14" s="519">
        <v>90</v>
      </c>
      <c r="J14" s="631">
        <v>5000</v>
      </c>
    </row>
    <row r="15" spans="1:10" x14ac:dyDescent="0.25">
      <c r="A15" s="517" t="s">
        <v>3616</v>
      </c>
      <c r="B15" s="519">
        <v>3</v>
      </c>
      <c r="C15" s="519">
        <v>32000</v>
      </c>
      <c r="D15" s="519"/>
      <c r="E15" s="519">
        <v>4</v>
      </c>
      <c r="F15" s="519">
        <v>13000</v>
      </c>
      <c r="G15" s="519" t="s">
        <v>3617</v>
      </c>
      <c r="H15" s="519"/>
      <c r="I15" s="519"/>
      <c r="J15" s="631"/>
    </row>
    <row r="16" spans="1:10" x14ac:dyDescent="0.25">
      <c r="A16" s="517" t="s">
        <v>3038</v>
      </c>
      <c r="B16" s="519">
        <v>1</v>
      </c>
      <c r="C16" s="519"/>
      <c r="D16" s="519">
        <v>17000</v>
      </c>
      <c r="E16" s="519">
        <v>1</v>
      </c>
      <c r="F16" s="519">
        <v>3000</v>
      </c>
      <c r="G16" s="519">
        <v>60</v>
      </c>
      <c r="H16" s="519"/>
      <c r="I16" s="519"/>
      <c r="J16" s="631" t="s">
        <v>3618</v>
      </c>
    </row>
    <row r="17" spans="1:10" x14ac:dyDescent="0.25">
      <c r="A17" s="517" t="s">
        <v>3354</v>
      </c>
      <c r="B17" s="519">
        <v>1</v>
      </c>
      <c r="C17" s="519">
        <v>10000</v>
      </c>
      <c r="D17" s="519">
        <v>3000</v>
      </c>
      <c r="E17" s="519">
        <v>1</v>
      </c>
      <c r="F17" s="519">
        <v>3000</v>
      </c>
      <c r="G17" s="519">
        <v>60</v>
      </c>
      <c r="H17" s="519"/>
      <c r="I17" s="519"/>
      <c r="J17" s="631" t="s">
        <v>767</v>
      </c>
    </row>
    <row r="18" spans="1:10" x14ac:dyDescent="0.25">
      <c r="A18" s="517" t="s">
        <v>1141</v>
      </c>
      <c r="B18" s="519">
        <v>1</v>
      </c>
      <c r="C18" s="519">
        <v>9000</v>
      </c>
      <c r="D18" s="519"/>
      <c r="E18" s="519">
        <v>1</v>
      </c>
      <c r="F18" s="519">
        <v>1000</v>
      </c>
      <c r="G18" s="519">
        <v>35</v>
      </c>
      <c r="H18" s="519"/>
      <c r="I18" s="519"/>
      <c r="J18" s="631"/>
    </row>
    <row r="19" spans="1:10" x14ac:dyDescent="0.25">
      <c r="A19" s="517" t="s">
        <v>247</v>
      </c>
      <c r="B19" s="519">
        <v>1</v>
      </c>
      <c r="C19" s="519">
        <v>21000</v>
      </c>
      <c r="D19" s="519"/>
      <c r="E19" s="519">
        <v>1</v>
      </c>
      <c r="F19" s="519">
        <v>5000</v>
      </c>
      <c r="G19" s="519">
        <v>100</v>
      </c>
      <c r="H19" s="519"/>
      <c r="I19" s="519"/>
      <c r="J19" s="631" t="s">
        <v>3550</v>
      </c>
    </row>
    <row r="20" spans="1:10" x14ac:dyDescent="0.25">
      <c r="A20" s="517" t="s">
        <v>3516</v>
      </c>
      <c r="B20" s="519">
        <v>1</v>
      </c>
      <c r="C20" s="693"/>
      <c r="D20" s="693">
        <v>17000</v>
      </c>
      <c r="E20" s="694">
        <v>1</v>
      </c>
      <c r="F20" s="694">
        <v>4000</v>
      </c>
      <c r="G20" s="694">
        <v>70</v>
      </c>
      <c r="H20" s="519"/>
      <c r="I20" s="519"/>
      <c r="J20" s="631" t="s">
        <v>3596</v>
      </c>
    </row>
    <row r="21" spans="1:10" x14ac:dyDescent="0.25">
      <c r="A21" s="517" t="s">
        <v>93</v>
      </c>
      <c r="B21" s="519">
        <v>1</v>
      </c>
      <c r="C21" s="693">
        <v>16000</v>
      </c>
      <c r="D21" s="693"/>
      <c r="E21" s="694">
        <v>1</v>
      </c>
      <c r="F21" s="694">
        <v>4000</v>
      </c>
      <c r="G21" s="694">
        <v>70</v>
      </c>
      <c r="H21" s="519"/>
      <c r="I21" s="519"/>
      <c r="J21" s="519"/>
    </row>
    <row r="22" spans="1:10" x14ac:dyDescent="0.25">
      <c r="A22" s="517" t="s">
        <v>91</v>
      </c>
      <c r="B22" s="519">
        <v>1</v>
      </c>
      <c r="C22" s="693">
        <v>16000</v>
      </c>
      <c r="D22" s="693"/>
      <c r="E22" s="694">
        <v>1</v>
      </c>
      <c r="F22" s="694">
        <v>4000</v>
      </c>
      <c r="G22" s="694">
        <v>70</v>
      </c>
      <c r="H22" s="519"/>
      <c r="I22" s="519"/>
      <c r="J22" s="519"/>
    </row>
    <row r="23" spans="1:10" x14ac:dyDescent="0.25">
      <c r="A23" s="517" t="s">
        <v>3619</v>
      </c>
      <c r="B23" s="519">
        <v>1</v>
      </c>
      <c r="C23" s="693">
        <v>5000</v>
      </c>
      <c r="D23" s="693">
        <v>13000</v>
      </c>
      <c r="E23" s="694">
        <v>2</v>
      </c>
      <c r="F23" s="694">
        <v>8000</v>
      </c>
      <c r="G23" s="694">
        <v>70</v>
      </c>
      <c r="H23" s="519"/>
      <c r="I23" s="519"/>
      <c r="J23" s="631" t="s">
        <v>767</v>
      </c>
    </row>
    <row r="24" spans="1:10" x14ac:dyDescent="0.25">
      <c r="A24" s="517" t="s">
        <v>3623</v>
      </c>
      <c r="B24" s="519">
        <v>1</v>
      </c>
      <c r="C24" s="698">
        <v>3000</v>
      </c>
      <c r="D24" s="693"/>
      <c r="E24" s="694"/>
      <c r="F24" s="694"/>
      <c r="G24" s="694"/>
      <c r="H24" s="519"/>
      <c r="I24" s="519"/>
      <c r="J24" s="519"/>
    </row>
    <row r="25" spans="1:10" x14ac:dyDescent="0.25">
      <c r="A25" s="517" t="s">
        <v>3624</v>
      </c>
      <c r="B25" s="519">
        <v>1</v>
      </c>
      <c r="C25" s="693">
        <v>1800</v>
      </c>
      <c r="D25" s="707"/>
      <c r="E25" s="694"/>
      <c r="F25" s="694"/>
      <c r="G25" s="694"/>
      <c r="H25" s="519"/>
      <c r="I25" s="519"/>
      <c r="J25" s="519"/>
    </row>
    <row r="26" spans="1:10" x14ac:dyDescent="0.25">
      <c r="A26" s="645"/>
      <c r="B26" s="213">
        <f>SUM(B3:B25)</f>
        <v>28</v>
      </c>
      <c r="C26" s="213">
        <f>SUM(C3:C25)</f>
        <v>200800</v>
      </c>
      <c r="D26" s="213">
        <f>SUM(D3:D25)</f>
        <v>360500</v>
      </c>
      <c r="E26" s="213">
        <f>SUM(E3:E25)</f>
        <v>18</v>
      </c>
      <c r="F26" s="213">
        <f>SUM(F3:F25)</f>
        <v>61000</v>
      </c>
      <c r="G26" s="213"/>
      <c r="H26" s="213"/>
      <c r="I26" s="213"/>
      <c r="J26" s="197">
        <f>J6+J10+J14</f>
        <v>17900</v>
      </c>
    </row>
    <row r="27" spans="1:10" x14ac:dyDescent="0.25">
      <c r="A27" s="683"/>
      <c r="B27" s="365"/>
      <c r="C27" s="365"/>
      <c r="D27" s="365"/>
      <c r="E27" s="365"/>
      <c r="F27" s="365"/>
      <c r="G27" s="365"/>
      <c r="H27" s="365"/>
      <c r="I27" s="365"/>
      <c r="J27" s="684"/>
    </row>
    <row r="28" spans="1:10" x14ac:dyDescent="0.25">
      <c r="B28" s="493"/>
      <c r="C28" s="493"/>
      <c r="J28" s="352"/>
    </row>
    <row r="29" spans="1:10" x14ac:dyDescent="0.25">
      <c r="G29" s="708" t="s">
        <v>3331</v>
      </c>
      <c r="H29" s="708" t="s">
        <v>3625</v>
      </c>
      <c r="I29" s="613"/>
      <c r="J29" s="352"/>
    </row>
    <row r="30" spans="1:10" ht="15.75" x14ac:dyDescent="0.25">
      <c r="A30" s="696" t="s">
        <v>3593</v>
      </c>
      <c r="B30" s="697">
        <f>C26</f>
        <v>200800</v>
      </c>
      <c r="J30" s="352"/>
    </row>
    <row r="33" spans="1:10" ht="15.75" x14ac:dyDescent="0.25">
      <c r="A33" s="2213" t="s">
        <v>3620</v>
      </c>
      <c r="B33" s="2213"/>
      <c r="C33" s="2213"/>
      <c r="D33" s="2213"/>
      <c r="E33" s="2213"/>
      <c r="F33" s="2213"/>
      <c r="G33" s="2213"/>
      <c r="H33" s="2213"/>
      <c r="I33" s="2213"/>
      <c r="J33" s="2213"/>
    </row>
    <row r="34" spans="1:10" x14ac:dyDescent="0.25">
      <c r="A34" s="198" t="s">
        <v>14</v>
      </c>
      <c r="B34" s="198" t="s">
        <v>5</v>
      </c>
      <c r="C34" s="198" t="s">
        <v>10</v>
      </c>
      <c r="D34" s="198" t="s">
        <v>11</v>
      </c>
      <c r="E34" s="198" t="s">
        <v>753</v>
      </c>
      <c r="F34" s="198" t="s">
        <v>27</v>
      </c>
      <c r="G34" s="198" t="s">
        <v>2013</v>
      </c>
      <c r="H34" s="198" t="s">
        <v>2776</v>
      </c>
      <c r="I34" s="198" t="s">
        <v>2777</v>
      </c>
      <c r="J34" s="631" t="s">
        <v>32</v>
      </c>
    </row>
    <row r="35" spans="1:10" x14ac:dyDescent="0.25">
      <c r="A35" s="517" t="s">
        <v>3485</v>
      </c>
      <c r="B35" s="519">
        <v>1</v>
      </c>
      <c r="C35" s="519"/>
      <c r="D35" s="519">
        <v>28500</v>
      </c>
      <c r="E35" s="519"/>
      <c r="F35" s="519"/>
      <c r="G35" s="519"/>
      <c r="H35" s="519"/>
      <c r="I35" s="519"/>
      <c r="J35" s="631" t="s">
        <v>767</v>
      </c>
    </row>
    <row r="36" spans="1:10" x14ac:dyDescent="0.25">
      <c r="A36" s="517" t="s">
        <v>2898</v>
      </c>
      <c r="B36" s="519">
        <v>1</v>
      </c>
      <c r="C36" s="519">
        <v>20000</v>
      </c>
      <c r="D36" s="519"/>
      <c r="E36" s="519">
        <v>1</v>
      </c>
      <c r="F36" s="519">
        <v>3000</v>
      </c>
      <c r="G36" s="519">
        <v>60</v>
      </c>
      <c r="H36" s="519"/>
      <c r="I36" s="519" t="s">
        <v>109</v>
      </c>
      <c r="J36" s="631">
        <v>2100</v>
      </c>
    </row>
    <row r="37" spans="1:10" x14ac:dyDescent="0.25">
      <c r="A37" s="517" t="s">
        <v>102</v>
      </c>
      <c r="B37" s="519">
        <v>1</v>
      </c>
      <c r="C37" s="519"/>
      <c r="D37" s="519">
        <v>20000</v>
      </c>
      <c r="E37" s="519"/>
      <c r="F37" s="519"/>
      <c r="G37" s="519"/>
      <c r="H37" s="519"/>
      <c r="I37" s="519"/>
      <c r="J37" s="631" t="s">
        <v>767</v>
      </c>
    </row>
    <row r="38" spans="1:10" x14ac:dyDescent="0.25">
      <c r="A38" s="517" t="s">
        <v>3133</v>
      </c>
      <c r="B38" s="519">
        <v>1</v>
      </c>
      <c r="C38" s="519">
        <v>12000</v>
      </c>
      <c r="D38" s="519"/>
      <c r="E38" s="519">
        <v>1</v>
      </c>
      <c r="F38" s="519">
        <v>3000</v>
      </c>
      <c r="G38" s="519">
        <v>60</v>
      </c>
      <c r="H38" s="519">
        <v>1</v>
      </c>
      <c r="I38" s="519">
        <v>60</v>
      </c>
      <c r="J38" s="631">
        <v>3000</v>
      </c>
    </row>
    <row r="39" spans="1:10" x14ac:dyDescent="0.25">
      <c r="A39" s="517" t="s">
        <v>91</v>
      </c>
      <c r="B39" s="519">
        <v>1</v>
      </c>
      <c r="C39" s="519"/>
      <c r="D39" s="519">
        <v>16000</v>
      </c>
      <c r="E39" s="519">
        <v>1</v>
      </c>
      <c r="F39" s="519">
        <v>4000</v>
      </c>
      <c r="G39" s="519">
        <v>70</v>
      </c>
      <c r="H39" s="519"/>
      <c r="I39" s="519"/>
      <c r="J39" s="631" t="s">
        <v>767</v>
      </c>
    </row>
    <row r="40" spans="1:10" x14ac:dyDescent="0.25">
      <c r="A40" s="517" t="s">
        <v>3621</v>
      </c>
      <c r="B40" s="519">
        <v>1</v>
      </c>
      <c r="C40" s="519">
        <v>29000</v>
      </c>
      <c r="D40" s="519"/>
      <c r="E40" s="519">
        <v>1</v>
      </c>
      <c r="F40" s="519">
        <v>4000</v>
      </c>
      <c r="G40" s="519">
        <v>70</v>
      </c>
      <c r="H40" s="519">
        <v>2</v>
      </c>
      <c r="I40" s="519">
        <v>230</v>
      </c>
      <c r="J40" s="631">
        <v>26000</v>
      </c>
    </row>
    <row r="41" spans="1:10" ht="30" x14ac:dyDescent="0.25">
      <c r="A41" s="517" t="s">
        <v>2045</v>
      </c>
      <c r="B41" s="519">
        <v>1</v>
      </c>
      <c r="C41" s="519">
        <v>13000</v>
      </c>
      <c r="D41" s="519"/>
      <c r="E41" s="519">
        <v>1</v>
      </c>
      <c r="F41" s="519">
        <v>3000</v>
      </c>
      <c r="G41" s="519">
        <v>60</v>
      </c>
      <c r="H41" s="519"/>
      <c r="I41" s="518" t="s">
        <v>3630</v>
      </c>
      <c r="J41" s="631">
        <v>2000</v>
      </c>
    </row>
    <row r="42" spans="1:10" x14ac:dyDescent="0.25">
      <c r="A42" s="702" t="s">
        <v>454</v>
      </c>
      <c r="B42" s="703">
        <v>1</v>
      </c>
      <c r="C42" s="703"/>
      <c r="D42" s="703"/>
      <c r="E42" s="703"/>
      <c r="F42" s="703"/>
      <c r="G42" s="703"/>
      <c r="H42" s="703"/>
      <c r="I42" s="703"/>
      <c r="J42" s="717" t="s">
        <v>3622</v>
      </c>
    </row>
    <row r="43" spans="1:10" x14ac:dyDescent="0.25">
      <c r="A43" s="517" t="s">
        <v>1141</v>
      </c>
      <c r="B43" s="519">
        <v>1</v>
      </c>
      <c r="C43" s="519">
        <v>9000</v>
      </c>
      <c r="D43" s="519"/>
      <c r="E43" s="519">
        <v>1</v>
      </c>
      <c r="F43" s="519">
        <v>1000</v>
      </c>
      <c r="G43" s="519">
        <v>42</v>
      </c>
      <c r="H43" s="519"/>
      <c r="I43" s="519" t="s">
        <v>3631</v>
      </c>
      <c r="J43" s="631">
        <v>300</v>
      </c>
    </row>
    <row r="44" spans="1:10" x14ac:dyDescent="0.25">
      <c r="A44" s="517" t="s">
        <v>453</v>
      </c>
      <c r="B44" s="519">
        <v>1</v>
      </c>
      <c r="C44" s="519">
        <v>18500</v>
      </c>
      <c r="D44" s="519"/>
      <c r="E44" s="519">
        <v>1</v>
      </c>
      <c r="F44" s="519">
        <v>4000</v>
      </c>
      <c r="G44" s="519">
        <v>70</v>
      </c>
      <c r="H44" s="519"/>
      <c r="I44" s="519"/>
      <c r="J44" s="631"/>
    </row>
    <row r="45" spans="1:10" x14ac:dyDescent="0.25">
      <c r="A45" s="517" t="s">
        <v>2856</v>
      </c>
      <c r="B45" s="519">
        <v>1</v>
      </c>
      <c r="C45" s="519"/>
      <c r="D45" s="519">
        <v>26000</v>
      </c>
      <c r="E45" s="519">
        <v>1</v>
      </c>
      <c r="F45" s="519">
        <v>4000</v>
      </c>
      <c r="G45" s="519">
        <v>70</v>
      </c>
      <c r="H45" s="519"/>
      <c r="I45" s="519"/>
      <c r="J45" s="631"/>
    </row>
    <row r="46" spans="1:10" x14ac:dyDescent="0.25">
      <c r="A46" s="517" t="s">
        <v>3626</v>
      </c>
      <c r="B46" s="519">
        <v>1</v>
      </c>
      <c r="C46" s="519">
        <v>20000</v>
      </c>
      <c r="D46" s="519"/>
      <c r="E46" s="519">
        <v>1</v>
      </c>
      <c r="F46" s="519">
        <v>5000</v>
      </c>
      <c r="G46" s="519">
        <v>100</v>
      </c>
      <c r="H46" s="519"/>
      <c r="I46" s="519"/>
      <c r="J46" s="631"/>
    </row>
    <row r="47" spans="1:10" x14ac:dyDescent="0.25">
      <c r="A47" s="517" t="s">
        <v>222</v>
      </c>
      <c r="B47" s="519">
        <v>1</v>
      </c>
      <c r="C47" s="519"/>
      <c r="D47" s="519">
        <v>28000</v>
      </c>
      <c r="E47" s="519"/>
      <c r="F47" s="519"/>
      <c r="G47" s="519"/>
      <c r="H47" s="519"/>
      <c r="I47" s="519"/>
      <c r="J47" s="631" t="s">
        <v>767</v>
      </c>
    </row>
    <row r="48" spans="1:10" x14ac:dyDescent="0.25">
      <c r="A48" s="645"/>
      <c r="B48" s="213">
        <f>SUM(B35:B47)</f>
        <v>13</v>
      </c>
      <c r="C48" s="213">
        <f>SUM(C35:C47)</f>
        <v>121500</v>
      </c>
      <c r="D48" s="213">
        <f>SUM(D35:D47)</f>
        <v>118500</v>
      </c>
      <c r="E48" s="213">
        <f>SUM(E35:E47)</f>
        <v>9</v>
      </c>
      <c r="F48" s="213">
        <f>SUM(F35:F47)</f>
        <v>31000</v>
      </c>
      <c r="G48" s="213"/>
      <c r="H48" s="213"/>
      <c r="I48" s="213"/>
      <c r="J48" s="197">
        <f>J36+J38+J40+J41+J43</f>
        <v>33400</v>
      </c>
    </row>
    <row r="49" spans="1:10" x14ac:dyDescent="0.25">
      <c r="A49" s="683"/>
      <c r="B49" s="365"/>
      <c r="C49" s="365"/>
      <c r="D49" s="365"/>
      <c r="E49" s="365"/>
      <c r="F49" s="365"/>
      <c r="G49" s="365"/>
      <c r="H49" s="365"/>
      <c r="I49" s="365"/>
      <c r="J49" s="684"/>
    </row>
    <row r="50" spans="1:10" x14ac:dyDescent="0.25">
      <c r="B50" s="493"/>
      <c r="C50" s="493"/>
      <c r="J50" s="352"/>
    </row>
    <row r="51" spans="1:10" x14ac:dyDescent="0.25">
      <c r="G51" s="709" t="s">
        <v>3331</v>
      </c>
      <c r="H51" s="709" t="s">
        <v>3625</v>
      </c>
      <c r="I51" s="613"/>
      <c r="J51" s="352"/>
    </row>
    <row r="52" spans="1:10" ht="15.75" x14ac:dyDescent="0.25">
      <c r="A52" s="696" t="s">
        <v>3593</v>
      </c>
      <c r="B52" s="697">
        <f>C48</f>
        <v>121500</v>
      </c>
      <c r="J52" s="352"/>
    </row>
    <row r="56" spans="1:10" ht="15.75" x14ac:dyDescent="0.25">
      <c r="A56" s="2213" t="s">
        <v>3627</v>
      </c>
      <c r="B56" s="2213"/>
      <c r="C56" s="2213"/>
      <c r="D56" s="2213"/>
      <c r="E56" s="2213"/>
      <c r="F56" s="2213"/>
      <c r="G56" s="2213"/>
      <c r="H56" s="2213"/>
      <c r="I56" s="2213"/>
      <c r="J56" s="2213"/>
    </row>
    <row r="57" spans="1:10" x14ac:dyDescent="0.25">
      <c r="A57" s="198" t="s">
        <v>14</v>
      </c>
      <c r="B57" s="198" t="s">
        <v>5</v>
      </c>
      <c r="C57" s="198" t="s">
        <v>10</v>
      </c>
      <c r="D57" s="198" t="s">
        <v>11</v>
      </c>
      <c r="E57" s="198" t="s">
        <v>753</v>
      </c>
      <c r="F57" s="198" t="s">
        <v>27</v>
      </c>
      <c r="G57" s="198" t="s">
        <v>2013</v>
      </c>
      <c r="H57" s="198" t="s">
        <v>2776</v>
      </c>
      <c r="I57" s="198" t="s">
        <v>2777</v>
      </c>
      <c r="J57" s="631" t="s">
        <v>32</v>
      </c>
    </row>
    <row r="58" spans="1:10" x14ac:dyDescent="0.25">
      <c r="A58" s="517" t="s">
        <v>129</v>
      </c>
      <c r="B58" s="519">
        <v>1</v>
      </c>
      <c r="C58" s="519"/>
      <c r="D58" s="519">
        <v>16000</v>
      </c>
      <c r="E58" s="519"/>
      <c r="F58" s="519"/>
      <c r="G58" s="519"/>
      <c r="H58" s="519"/>
      <c r="I58" s="519"/>
      <c r="J58" s="631" t="s">
        <v>3596</v>
      </c>
    </row>
    <row r="59" spans="1:10" x14ac:dyDescent="0.25">
      <c r="A59" s="517" t="s">
        <v>1652</v>
      </c>
      <c r="B59" s="519">
        <v>1</v>
      </c>
      <c r="C59" s="519">
        <v>6700</v>
      </c>
      <c r="D59" s="519"/>
      <c r="E59" s="519"/>
      <c r="F59" s="519"/>
      <c r="G59" s="519"/>
      <c r="H59" s="519"/>
      <c r="I59" s="519" t="s">
        <v>109</v>
      </c>
      <c r="J59" s="631">
        <v>2100</v>
      </c>
    </row>
    <row r="60" spans="1:10" x14ac:dyDescent="0.25">
      <c r="A60" s="517" t="s">
        <v>2856</v>
      </c>
      <c r="B60" s="519">
        <v>1</v>
      </c>
      <c r="C60" s="519"/>
      <c r="D60" s="519">
        <v>30000</v>
      </c>
      <c r="E60" s="519"/>
      <c r="F60" s="519"/>
      <c r="G60" s="519"/>
      <c r="H60" s="519"/>
      <c r="I60" s="519"/>
      <c r="J60" s="631" t="s">
        <v>767</v>
      </c>
    </row>
    <row r="61" spans="1:10" x14ac:dyDescent="0.25">
      <c r="A61" s="517" t="s">
        <v>3628</v>
      </c>
      <c r="B61" s="519">
        <v>1</v>
      </c>
      <c r="C61" s="519">
        <v>30000</v>
      </c>
      <c r="D61" s="519"/>
      <c r="E61" s="519">
        <v>1</v>
      </c>
      <c r="F61" s="519">
        <v>3000</v>
      </c>
      <c r="G61" s="519">
        <v>60</v>
      </c>
      <c r="H61" s="519">
        <v>2</v>
      </c>
      <c r="I61" s="519">
        <v>60</v>
      </c>
      <c r="J61" s="631">
        <v>6000</v>
      </c>
    </row>
    <row r="62" spans="1:10" x14ac:dyDescent="0.25">
      <c r="A62" s="517" t="s">
        <v>3629</v>
      </c>
      <c r="B62" s="519">
        <v>1</v>
      </c>
      <c r="C62" s="519"/>
      <c r="D62" s="519">
        <v>26500</v>
      </c>
      <c r="E62" s="519"/>
      <c r="F62" s="519"/>
      <c r="G62" s="519"/>
      <c r="H62" s="519"/>
      <c r="I62" s="519"/>
      <c r="J62" s="631" t="s">
        <v>3596</v>
      </c>
    </row>
    <row r="63" spans="1:10" x14ac:dyDescent="0.25">
      <c r="A63" s="517" t="s">
        <v>304</v>
      </c>
      <c r="B63" s="519">
        <v>1</v>
      </c>
      <c r="C63" s="519">
        <v>13000</v>
      </c>
      <c r="D63" s="519"/>
      <c r="E63" s="519">
        <v>1</v>
      </c>
      <c r="F63" s="519">
        <v>3000</v>
      </c>
      <c r="G63" s="519">
        <v>60</v>
      </c>
      <c r="H63" s="519">
        <v>1</v>
      </c>
      <c r="I63" s="519">
        <v>75</v>
      </c>
      <c r="J63" s="631">
        <v>4000</v>
      </c>
    </row>
    <row r="64" spans="1:10" x14ac:dyDescent="0.25">
      <c r="A64" s="517" t="s">
        <v>123</v>
      </c>
      <c r="B64" s="519">
        <v>1</v>
      </c>
      <c r="C64" s="519"/>
      <c r="D64" s="519">
        <v>12000</v>
      </c>
      <c r="E64" s="519">
        <v>1</v>
      </c>
      <c r="F64" s="519">
        <v>2000</v>
      </c>
      <c r="G64" s="519">
        <v>50</v>
      </c>
      <c r="H64" s="519"/>
      <c r="I64" s="519"/>
      <c r="J64" s="631" t="s">
        <v>767</v>
      </c>
    </row>
    <row r="65" spans="1:10" x14ac:dyDescent="0.25">
      <c r="A65" s="517" t="s">
        <v>209</v>
      </c>
      <c r="B65" s="519">
        <v>1</v>
      </c>
      <c r="C65" s="519">
        <v>35000</v>
      </c>
      <c r="D65" s="519"/>
      <c r="E65" s="519">
        <v>1</v>
      </c>
      <c r="F65" s="519">
        <v>4000</v>
      </c>
      <c r="G65" s="519">
        <v>70</v>
      </c>
      <c r="H65" s="519"/>
      <c r="I65" s="519"/>
      <c r="J65" s="631" t="s">
        <v>3550</v>
      </c>
    </row>
    <row r="66" spans="1:10" x14ac:dyDescent="0.25">
      <c r="A66" s="517"/>
      <c r="B66" s="519"/>
      <c r="C66" s="519"/>
      <c r="D66" s="519"/>
      <c r="E66" s="519"/>
      <c r="F66" s="519"/>
      <c r="G66" s="519"/>
      <c r="H66" s="519">
        <v>1</v>
      </c>
      <c r="I66" s="519">
        <v>140</v>
      </c>
      <c r="J66" s="631">
        <v>8000</v>
      </c>
    </row>
    <row r="67" spans="1:10" x14ac:dyDescent="0.25">
      <c r="A67" s="517"/>
      <c r="B67" s="519"/>
      <c r="C67" s="519"/>
      <c r="D67" s="519"/>
      <c r="E67" s="519"/>
      <c r="F67" s="519"/>
      <c r="G67" s="519"/>
      <c r="H67" s="519"/>
      <c r="I67" s="519" t="s">
        <v>3555</v>
      </c>
      <c r="J67" s="631">
        <v>2000</v>
      </c>
    </row>
    <row r="68" spans="1:10" x14ac:dyDescent="0.25">
      <c r="A68" s="645"/>
      <c r="B68" s="213">
        <f>SUM(B58:B65)</f>
        <v>8</v>
      </c>
      <c r="C68" s="213">
        <f>SUM(C58:C65)</f>
        <v>84700</v>
      </c>
      <c r="D68" s="213">
        <f>SUM(D58:D65)</f>
        <v>84500</v>
      </c>
      <c r="E68" s="213">
        <f>SUM(E58:E65)</f>
        <v>4</v>
      </c>
      <c r="F68" s="213">
        <f>SUM(F58:F65)</f>
        <v>12000</v>
      </c>
      <c r="G68" s="213"/>
      <c r="H68" s="213"/>
      <c r="I68" s="213"/>
      <c r="J68" s="197">
        <f>J59+J61+J63+J66+J67</f>
        <v>22100</v>
      </c>
    </row>
    <row r="69" spans="1:10" x14ac:dyDescent="0.25">
      <c r="A69" s="683"/>
      <c r="B69" s="365"/>
      <c r="C69" s="365"/>
      <c r="D69" s="365"/>
      <c r="E69" s="365"/>
      <c r="F69" s="365"/>
      <c r="G69" s="365"/>
      <c r="H69" s="365"/>
      <c r="I69" s="365"/>
      <c r="J69" s="684"/>
    </row>
    <row r="70" spans="1:10" x14ac:dyDescent="0.25">
      <c r="B70" s="493"/>
      <c r="C70" s="493"/>
      <c r="J70" s="352"/>
    </row>
    <row r="71" spans="1:10" x14ac:dyDescent="0.25">
      <c r="G71" s="710" t="s">
        <v>3331</v>
      </c>
      <c r="H71" s="710" t="s">
        <v>3625</v>
      </c>
      <c r="I71" s="613"/>
      <c r="J71" s="352"/>
    </row>
    <row r="72" spans="1:10" ht="15.75" x14ac:dyDescent="0.25">
      <c r="A72" s="696" t="s">
        <v>3593</v>
      </c>
      <c r="B72" s="697">
        <f>C68</f>
        <v>84700</v>
      </c>
      <c r="J72" s="352"/>
    </row>
    <row r="75" spans="1:10" ht="15.75" x14ac:dyDescent="0.25">
      <c r="A75" s="2213" t="s">
        <v>3632</v>
      </c>
      <c r="B75" s="2213"/>
      <c r="C75" s="2213"/>
      <c r="D75" s="2213"/>
      <c r="E75" s="2213"/>
      <c r="F75" s="2213"/>
      <c r="G75" s="2213"/>
      <c r="H75" s="2213"/>
      <c r="I75" s="2213"/>
      <c r="J75" s="2213"/>
    </row>
    <row r="76" spans="1:10" x14ac:dyDescent="0.25">
      <c r="A76" s="198" t="s">
        <v>14</v>
      </c>
      <c r="B76" s="198" t="s">
        <v>5</v>
      </c>
      <c r="C76" s="198" t="s">
        <v>10</v>
      </c>
      <c r="D76" s="198" t="s">
        <v>11</v>
      </c>
      <c r="E76" s="198" t="s">
        <v>753</v>
      </c>
      <c r="F76" s="198" t="s">
        <v>27</v>
      </c>
      <c r="G76" s="198" t="s">
        <v>2013</v>
      </c>
      <c r="H76" s="198" t="s">
        <v>2776</v>
      </c>
      <c r="I76" s="198" t="s">
        <v>2777</v>
      </c>
      <c r="J76" s="631" t="s">
        <v>32</v>
      </c>
    </row>
    <row r="77" spans="1:10" x14ac:dyDescent="0.25">
      <c r="A77" s="517" t="s">
        <v>3633</v>
      </c>
      <c r="B77" s="519">
        <v>1</v>
      </c>
      <c r="C77" s="519">
        <v>39000</v>
      </c>
      <c r="D77" s="519"/>
      <c r="E77" s="519">
        <v>1</v>
      </c>
      <c r="F77" s="519">
        <v>11000</v>
      </c>
      <c r="G77" s="519">
        <v>190</v>
      </c>
      <c r="H77" s="519"/>
      <c r="I77" s="519"/>
      <c r="J77" s="631" t="s">
        <v>3550</v>
      </c>
    </row>
    <row r="78" spans="1:10" x14ac:dyDescent="0.25">
      <c r="A78" s="517" t="s">
        <v>3474</v>
      </c>
      <c r="B78" s="519">
        <v>1</v>
      </c>
      <c r="C78" s="519">
        <v>20000</v>
      </c>
      <c r="D78" s="519"/>
      <c r="E78" s="519">
        <v>1</v>
      </c>
      <c r="F78" s="519">
        <v>2000</v>
      </c>
      <c r="G78" s="519">
        <v>50</v>
      </c>
      <c r="H78" s="519"/>
      <c r="I78" s="519" t="s">
        <v>109</v>
      </c>
      <c r="J78" s="631">
        <v>4900</v>
      </c>
    </row>
    <row r="79" spans="1:10" x14ac:dyDescent="0.25">
      <c r="A79" s="702" t="s">
        <v>1652</v>
      </c>
      <c r="B79" s="703">
        <v>4</v>
      </c>
      <c r="C79" s="703"/>
      <c r="D79" s="703"/>
      <c r="E79" s="703"/>
      <c r="F79" s="703"/>
      <c r="G79" s="703"/>
      <c r="H79" s="703"/>
      <c r="I79" s="703"/>
      <c r="J79" s="717" t="s">
        <v>2751</v>
      </c>
    </row>
    <row r="80" spans="1:10" x14ac:dyDescent="0.25">
      <c r="A80" s="702" t="s">
        <v>3635</v>
      </c>
      <c r="B80" s="703">
        <v>1</v>
      </c>
      <c r="C80" s="703"/>
      <c r="D80" s="703"/>
      <c r="E80" s="703"/>
      <c r="F80" s="703"/>
      <c r="G80" s="703"/>
      <c r="H80" s="703"/>
      <c r="I80" s="703"/>
      <c r="J80" s="717" t="s">
        <v>2751</v>
      </c>
    </row>
    <row r="81" spans="1:10" x14ac:dyDescent="0.25">
      <c r="A81" s="517" t="s">
        <v>3634</v>
      </c>
      <c r="B81" s="519">
        <v>2</v>
      </c>
      <c r="C81" s="519">
        <v>24000</v>
      </c>
      <c r="D81" s="519"/>
      <c r="E81" s="519">
        <v>4</v>
      </c>
      <c r="F81" s="519">
        <v>18000</v>
      </c>
      <c r="G81" s="519" t="s">
        <v>3636</v>
      </c>
      <c r="H81" s="519"/>
      <c r="I81" s="519"/>
      <c r="J81" s="631" t="s">
        <v>3637</v>
      </c>
    </row>
    <row r="82" spans="1:10" x14ac:dyDescent="0.25">
      <c r="A82" s="517" t="s">
        <v>3536</v>
      </c>
      <c r="B82" s="519">
        <v>1</v>
      </c>
      <c r="C82" s="519">
        <v>26000</v>
      </c>
      <c r="D82" s="519"/>
      <c r="E82" s="519">
        <v>1</v>
      </c>
      <c r="F82" s="519">
        <v>4000</v>
      </c>
      <c r="G82" s="519">
        <v>70</v>
      </c>
      <c r="H82" s="519">
        <v>1</v>
      </c>
      <c r="I82" s="519">
        <v>60</v>
      </c>
      <c r="J82" s="631">
        <v>3000</v>
      </c>
    </row>
    <row r="83" spans="1:10" ht="30" x14ac:dyDescent="0.25">
      <c r="A83" s="517" t="s">
        <v>3539</v>
      </c>
      <c r="B83" s="519">
        <v>1</v>
      </c>
      <c r="C83" s="519">
        <v>50000</v>
      </c>
      <c r="D83" s="519"/>
      <c r="E83" s="519"/>
      <c r="F83" s="519"/>
      <c r="G83" s="519"/>
      <c r="H83" s="519"/>
      <c r="I83" s="519"/>
      <c r="J83" s="713" t="s">
        <v>3638</v>
      </c>
    </row>
    <row r="84" spans="1:10" x14ac:dyDescent="0.25">
      <c r="A84" s="517" t="s">
        <v>423</v>
      </c>
      <c r="B84" s="519">
        <v>1</v>
      </c>
      <c r="C84" s="519">
        <v>18000</v>
      </c>
      <c r="D84" s="519"/>
      <c r="E84" s="519">
        <v>1</v>
      </c>
      <c r="F84" s="519">
        <v>3000</v>
      </c>
      <c r="G84" s="519">
        <v>60</v>
      </c>
      <c r="H84" s="519"/>
      <c r="I84" s="519"/>
      <c r="J84" s="631" t="s">
        <v>3514</v>
      </c>
    </row>
    <row r="85" spans="1:10" x14ac:dyDescent="0.25">
      <c r="A85" s="517" t="s">
        <v>3639</v>
      </c>
      <c r="B85" s="519">
        <v>2</v>
      </c>
      <c r="C85" s="519">
        <v>70000</v>
      </c>
      <c r="D85" s="519"/>
      <c r="E85" s="519">
        <v>2</v>
      </c>
      <c r="F85" s="519">
        <v>16000</v>
      </c>
      <c r="G85" s="519">
        <v>140</v>
      </c>
      <c r="H85" s="519"/>
      <c r="I85" s="519"/>
      <c r="J85" s="713" t="s">
        <v>3640</v>
      </c>
    </row>
    <row r="86" spans="1:10" x14ac:dyDescent="0.25">
      <c r="A86" s="517" t="s">
        <v>3641</v>
      </c>
      <c r="B86" s="519">
        <v>1</v>
      </c>
      <c r="C86" s="519">
        <v>9000</v>
      </c>
      <c r="D86" s="519"/>
      <c r="E86" s="519">
        <v>1</v>
      </c>
      <c r="F86" s="519">
        <v>1000</v>
      </c>
      <c r="G86" s="519">
        <v>42</v>
      </c>
      <c r="H86" s="519">
        <v>1</v>
      </c>
      <c r="I86" s="519">
        <v>100</v>
      </c>
      <c r="J86" s="631">
        <v>5000</v>
      </c>
    </row>
    <row r="87" spans="1:10" x14ac:dyDescent="0.25">
      <c r="A87" s="517" t="s">
        <v>1694</v>
      </c>
      <c r="B87" s="519">
        <v>1</v>
      </c>
      <c r="C87" s="519">
        <v>16000</v>
      </c>
      <c r="D87" s="519"/>
      <c r="E87" s="519">
        <v>1</v>
      </c>
      <c r="F87" s="519">
        <v>4000</v>
      </c>
      <c r="G87" s="519">
        <v>70</v>
      </c>
      <c r="H87" s="519"/>
      <c r="I87" s="519"/>
      <c r="J87" s="631"/>
    </row>
    <row r="88" spans="1:10" x14ac:dyDescent="0.25">
      <c r="A88" s="517" t="s">
        <v>355</v>
      </c>
      <c r="B88" s="519">
        <v>1</v>
      </c>
      <c r="C88" s="519"/>
      <c r="D88" s="519">
        <v>13500</v>
      </c>
      <c r="E88" s="519"/>
      <c r="F88" s="519"/>
      <c r="G88" s="519"/>
      <c r="H88" s="519"/>
      <c r="I88" s="519"/>
      <c r="J88" s="631" t="s">
        <v>3550</v>
      </c>
    </row>
    <row r="89" spans="1:10" x14ac:dyDescent="0.25">
      <c r="A89" s="517" t="s">
        <v>3460</v>
      </c>
      <c r="B89" s="519">
        <v>2</v>
      </c>
      <c r="C89" s="519"/>
      <c r="D89" s="519">
        <v>51000</v>
      </c>
      <c r="E89" s="519"/>
      <c r="F89" s="519"/>
      <c r="G89" s="519"/>
      <c r="H89" s="519"/>
      <c r="I89" s="519"/>
      <c r="J89" s="631" t="s">
        <v>3645</v>
      </c>
    </row>
    <row r="90" spans="1:10" x14ac:dyDescent="0.25">
      <c r="A90" s="517" t="s">
        <v>3164</v>
      </c>
      <c r="B90" s="519">
        <v>1</v>
      </c>
      <c r="C90" s="519">
        <v>13000</v>
      </c>
      <c r="D90" s="519"/>
      <c r="E90" s="519">
        <v>1</v>
      </c>
      <c r="F90" s="519">
        <v>3000</v>
      </c>
      <c r="G90" s="519">
        <v>60</v>
      </c>
      <c r="H90" s="519"/>
      <c r="I90" s="519"/>
      <c r="J90" s="631"/>
    </row>
    <row r="91" spans="1:10" x14ac:dyDescent="0.25">
      <c r="A91" s="517" t="s">
        <v>172</v>
      </c>
      <c r="B91" s="519">
        <v>1</v>
      </c>
      <c r="C91" s="519"/>
      <c r="D91" s="519">
        <v>48000</v>
      </c>
      <c r="E91" s="519"/>
      <c r="F91" s="519"/>
      <c r="G91" s="519"/>
      <c r="H91" s="519"/>
      <c r="I91" s="519"/>
      <c r="J91" s="631" t="s">
        <v>3642</v>
      </c>
    </row>
    <row r="92" spans="1:10" x14ac:dyDescent="0.25">
      <c r="A92" s="517" t="s">
        <v>622</v>
      </c>
      <c r="B92" s="519">
        <v>1</v>
      </c>
      <c r="C92" s="519">
        <v>32000</v>
      </c>
      <c r="D92" s="519"/>
      <c r="E92" s="519">
        <v>1</v>
      </c>
      <c r="F92" s="519">
        <v>4000</v>
      </c>
      <c r="G92" s="519">
        <v>70</v>
      </c>
      <c r="H92" s="519"/>
      <c r="I92" s="519"/>
      <c r="J92" s="631"/>
    </row>
    <row r="93" spans="1:10" x14ac:dyDescent="0.25">
      <c r="A93" s="517" t="s">
        <v>629</v>
      </c>
      <c r="B93" s="519">
        <v>1</v>
      </c>
      <c r="C93" s="519">
        <v>32000</v>
      </c>
      <c r="D93" s="519"/>
      <c r="E93" s="519">
        <v>1</v>
      </c>
      <c r="F93" s="519">
        <v>4000</v>
      </c>
      <c r="G93" s="519">
        <v>70</v>
      </c>
      <c r="H93" s="519"/>
      <c r="I93" s="519"/>
      <c r="J93" s="713" t="s">
        <v>3643</v>
      </c>
    </row>
    <row r="94" spans="1:10" x14ac:dyDescent="0.25">
      <c r="A94" s="517" t="s">
        <v>222</v>
      </c>
      <c r="B94" s="519">
        <v>1</v>
      </c>
      <c r="C94" s="519">
        <v>20000</v>
      </c>
      <c r="D94" s="519">
        <v>6000</v>
      </c>
      <c r="E94" s="519">
        <v>1</v>
      </c>
      <c r="F94" s="519">
        <v>2000</v>
      </c>
      <c r="G94" s="519">
        <v>45</v>
      </c>
      <c r="H94" s="519"/>
      <c r="I94" s="519"/>
      <c r="J94" s="631" t="s">
        <v>767</v>
      </c>
    </row>
    <row r="95" spans="1:10" x14ac:dyDescent="0.25">
      <c r="A95" s="517" t="s">
        <v>561</v>
      </c>
      <c r="B95" s="519">
        <v>1</v>
      </c>
      <c r="C95" s="519">
        <v>16000</v>
      </c>
      <c r="D95" s="519"/>
      <c r="E95" s="519">
        <v>1</v>
      </c>
      <c r="F95" s="519">
        <v>4000</v>
      </c>
      <c r="G95" s="519">
        <v>70</v>
      </c>
      <c r="H95" s="519"/>
      <c r="I95" s="519"/>
      <c r="J95" s="631"/>
    </row>
    <row r="96" spans="1:10" x14ac:dyDescent="0.25">
      <c r="A96" s="517" t="s">
        <v>1694</v>
      </c>
      <c r="B96" s="519">
        <v>1</v>
      </c>
      <c r="C96" s="519"/>
      <c r="D96" s="519">
        <v>17000</v>
      </c>
      <c r="E96" s="519">
        <v>1</v>
      </c>
      <c r="F96" s="519">
        <v>3000</v>
      </c>
      <c r="G96" s="519">
        <v>60</v>
      </c>
      <c r="H96" s="519"/>
      <c r="I96" s="519"/>
      <c r="J96" s="631" t="s">
        <v>767</v>
      </c>
    </row>
    <row r="97" spans="1:10" x14ac:dyDescent="0.25">
      <c r="A97" s="517" t="s">
        <v>3644</v>
      </c>
      <c r="B97" s="519">
        <v>1</v>
      </c>
      <c r="C97" s="519"/>
      <c r="D97" s="519">
        <v>21000</v>
      </c>
      <c r="E97" s="519">
        <v>1</v>
      </c>
      <c r="F97" s="519">
        <v>3000</v>
      </c>
      <c r="G97" s="519">
        <v>60</v>
      </c>
      <c r="H97" s="519"/>
      <c r="I97" s="519"/>
      <c r="J97" s="631" t="s">
        <v>767</v>
      </c>
    </row>
    <row r="98" spans="1:10" x14ac:dyDescent="0.25">
      <c r="A98" s="517" t="s">
        <v>144</v>
      </c>
      <c r="B98" s="519">
        <v>1</v>
      </c>
      <c r="C98" s="519"/>
      <c r="D98" s="519">
        <v>29000</v>
      </c>
      <c r="E98" s="519">
        <v>1</v>
      </c>
      <c r="F98" s="519">
        <v>3000</v>
      </c>
      <c r="G98" s="519">
        <v>60</v>
      </c>
      <c r="H98" s="519"/>
      <c r="I98" s="519"/>
      <c r="J98" s="631" t="s">
        <v>767</v>
      </c>
    </row>
    <row r="99" spans="1:10" x14ac:dyDescent="0.25">
      <c r="A99" s="645"/>
      <c r="B99" s="213">
        <f>SUM(B77:B98)</f>
        <v>28</v>
      </c>
      <c r="C99" s="213">
        <f>SUM(C77:C98)</f>
        <v>385000</v>
      </c>
      <c r="D99" s="213">
        <f>SUM(D77:D98)</f>
        <v>185500</v>
      </c>
      <c r="E99" s="213">
        <f>SUM(E77:E98)</f>
        <v>20</v>
      </c>
      <c r="F99" s="213">
        <f>SUM(F77:F98)</f>
        <v>85000</v>
      </c>
      <c r="G99" s="213"/>
      <c r="H99" s="213"/>
      <c r="I99" s="213"/>
      <c r="J99" s="197">
        <f>J78+J82+J86</f>
        <v>12900</v>
      </c>
    </row>
    <row r="100" spans="1:10" x14ac:dyDescent="0.25">
      <c r="A100" s="683"/>
      <c r="B100" s="365"/>
      <c r="C100" s="365"/>
      <c r="D100" s="365"/>
      <c r="E100" s="365"/>
      <c r="F100" s="365"/>
      <c r="G100" s="365"/>
      <c r="H100" s="365"/>
      <c r="I100" s="365"/>
      <c r="J100" s="684"/>
    </row>
    <row r="101" spans="1:10" x14ac:dyDescent="0.25">
      <c r="B101" s="493"/>
      <c r="C101" s="493"/>
      <c r="J101" s="352"/>
    </row>
    <row r="102" spans="1:10" x14ac:dyDescent="0.25">
      <c r="G102" s="711" t="s">
        <v>3331</v>
      </c>
      <c r="H102" s="711" t="s">
        <v>3625</v>
      </c>
      <c r="I102" s="613"/>
      <c r="J102" s="352"/>
    </row>
    <row r="103" spans="1:10" ht="15.75" x14ac:dyDescent="0.25">
      <c r="A103" s="696" t="s">
        <v>3593</v>
      </c>
      <c r="B103" s="697">
        <f>C99</f>
        <v>385000</v>
      </c>
      <c r="J103" s="352"/>
    </row>
    <row r="105" spans="1:10" ht="15.75" x14ac:dyDescent="0.25">
      <c r="A105" s="2213" t="s">
        <v>3646</v>
      </c>
      <c r="B105" s="2213"/>
      <c r="C105" s="2213"/>
      <c r="D105" s="2213"/>
      <c r="E105" s="2213"/>
      <c r="F105" s="2213"/>
      <c r="G105" s="2213"/>
      <c r="H105" s="2213"/>
      <c r="I105" s="2213"/>
      <c r="J105" s="2213"/>
    </row>
    <row r="106" spans="1:10" x14ac:dyDescent="0.25">
      <c r="A106" s="198" t="s">
        <v>14</v>
      </c>
      <c r="B106" s="198" t="s">
        <v>5</v>
      </c>
      <c r="C106" s="198" t="s">
        <v>10</v>
      </c>
      <c r="D106" s="198" t="s">
        <v>11</v>
      </c>
      <c r="E106" s="198" t="s">
        <v>753</v>
      </c>
      <c r="F106" s="198" t="s">
        <v>27</v>
      </c>
      <c r="G106" s="198" t="s">
        <v>2013</v>
      </c>
      <c r="H106" s="198" t="s">
        <v>2776</v>
      </c>
      <c r="I106" s="198" t="s">
        <v>2777</v>
      </c>
      <c r="J106" s="631" t="s">
        <v>32</v>
      </c>
    </row>
    <row r="107" spans="1:10" x14ac:dyDescent="0.25">
      <c r="A107" s="517" t="s">
        <v>166</v>
      </c>
      <c r="B107" s="519">
        <v>1</v>
      </c>
      <c r="C107" s="519">
        <v>25500</v>
      </c>
      <c r="D107" s="519"/>
      <c r="E107" s="519">
        <v>1</v>
      </c>
      <c r="F107" s="519">
        <v>3000</v>
      </c>
      <c r="G107" s="519">
        <v>60</v>
      </c>
      <c r="H107" s="519">
        <v>1</v>
      </c>
      <c r="I107" s="519">
        <v>60</v>
      </c>
      <c r="J107" s="631">
        <v>3000</v>
      </c>
    </row>
    <row r="108" spans="1:10" x14ac:dyDescent="0.25">
      <c r="A108" s="517" t="s">
        <v>3647</v>
      </c>
      <c r="B108" s="519">
        <v>2</v>
      </c>
      <c r="C108" s="519"/>
      <c r="D108" s="519">
        <v>90000</v>
      </c>
      <c r="E108" s="519">
        <v>2</v>
      </c>
      <c r="F108" s="519">
        <v>26000</v>
      </c>
      <c r="G108" s="519">
        <v>230</v>
      </c>
      <c r="H108" s="519"/>
      <c r="I108" s="519"/>
      <c r="J108" s="631" t="s">
        <v>3648</v>
      </c>
    </row>
    <row r="109" spans="1:10" x14ac:dyDescent="0.25">
      <c r="A109" s="517" t="s">
        <v>3598</v>
      </c>
      <c r="B109" s="519">
        <v>1</v>
      </c>
      <c r="C109" s="519"/>
      <c r="D109" s="519">
        <v>20500</v>
      </c>
      <c r="E109" s="519">
        <v>1</v>
      </c>
      <c r="F109" s="519">
        <v>5000</v>
      </c>
      <c r="G109" s="519">
        <v>100</v>
      </c>
      <c r="H109" s="519"/>
      <c r="I109" s="519"/>
      <c r="J109" s="631" t="s">
        <v>3596</v>
      </c>
    </row>
    <row r="110" spans="1:10" x14ac:dyDescent="0.25">
      <c r="A110" s="517" t="s">
        <v>503</v>
      </c>
      <c r="B110" s="519">
        <v>1</v>
      </c>
      <c r="C110" s="519">
        <v>14000</v>
      </c>
      <c r="D110" s="519"/>
      <c r="E110" s="519"/>
      <c r="F110" s="519"/>
      <c r="G110" s="519"/>
      <c r="H110" s="519">
        <v>1</v>
      </c>
      <c r="I110" s="519">
        <v>100</v>
      </c>
      <c r="J110" s="631">
        <v>5000</v>
      </c>
    </row>
    <row r="111" spans="1:10" x14ac:dyDescent="0.25">
      <c r="A111" s="517" t="s">
        <v>3598</v>
      </c>
      <c r="B111" s="519">
        <v>1</v>
      </c>
      <c r="C111" s="519">
        <v>20500</v>
      </c>
      <c r="D111" s="519"/>
      <c r="E111" s="519">
        <v>1</v>
      </c>
      <c r="F111" s="519">
        <v>5000</v>
      </c>
      <c r="G111" s="519">
        <v>100</v>
      </c>
      <c r="H111" s="519"/>
      <c r="I111" s="519" t="s">
        <v>109</v>
      </c>
      <c r="J111" s="631">
        <v>4900</v>
      </c>
    </row>
    <row r="112" spans="1:10" x14ac:dyDescent="0.25">
      <c r="A112" s="517" t="s">
        <v>3649</v>
      </c>
      <c r="B112" s="519">
        <v>1</v>
      </c>
      <c r="C112" s="519">
        <v>16000</v>
      </c>
      <c r="D112" s="519"/>
      <c r="E112" s="519">
        <v>1</v>
      </c>
      <c r="F112" s="519">
        <v>4000</v>
      </c>
      <c r="G112" s="519">
        <v>75</v>
      </c>
      <c r="H112" s="519"/>
      <c r="I112" s="519"/>
      <c r="J112" s="631" t="s">
        <v>3650</v>
      </c>
    </row>
    <row r="113" spans="1:10" x14ac:dyDescent="0.25">
      <c r="A113" s="517"/>
      <c r="B113" s="519"/>
      <c r="C113" s="519"/>
      <c r="D113" s="519"/>
      <c r="E113" s="519"/>
      <c r="F113" s="519"/>
      <c r="G113" s="519"/>
      <c r="H113" s="519"/>
      <c r="I113" s="518" t="s">
        <v>3652</v>
      </c>
      <c r="J113" s="631">
        <v>500</v>
      </c>
    </row>
    <row r="114" spans="1:10" ht="30" x14ac:dyDescent="0.25">
      <c r="A114" s="517"/>
      <c r="B114" s="519"/>
      <c r="C114" s="519"/>
      <c r="D114" s="519"/>
      <c r="E114" s="519"/>
      <c r="F114" s="519"/>
      <c r="G114" s="519"/>
      <c r="H114" s="519"/>
      <c r="I114" s="518" t="s">
        <v>3651</v>
      </c>
      <c r="J114" s="631">
        <v>2000</v>
      </c>
    </row>
    <row r="115" spans="1:10" x14ac:dyDescent="0.25">
      <c r="A115" s="645"/>
      <c r="B115" s="213">
        <f>SUM(B107:B114)</f>
        <v>7</v>
      </c>
      <c r="C115" s="213">
        <f>SUM(C107:C114)</f>
        <v>76000</v>
      </c>
      <c r="D115" s="213">
        <f>SUM(D107:D114)</f>
        <v>110500</v>
      </c>
      <c r="E115" s="213">
        <f>SUM(E107:E114)</f>
        <v>6</v>
      </c>
      <c r="F115" s="213">
        <f>SUM(F107:F114)</f>
        <v>43000</v>
      </c>
      <c r="G115" s="213"/>
      <c r="H115" s="213"/>
      <c r="I115" s="213"/>
      <c r="J115" s="197">
        <v>15400</v>
      </c>
    </row>
    <row r="116" spans="1:10" x14ac:dyDescent="0.25">
      <c r="A116" s="683"/>
      <c r="B116" s="365"/>
      <c r="C116" s="365"/>
      <c r="D116" s="365"/>
      <c r="E116" s="365"/>
      <c r="F116" s="365"/>
      <c r="G116" s="365"/>
      <c r="H116" s="365"/>
      <c r="I116" s="365"/>
      <c r="J116" s="684"/>
    </row>
    <row r="117" spans="1:10" x14ac:dyDescent="0.25">
      <c r="B117" s="493"/>
      <c r="C117" s="493"/>
      <c r="J117" s="352"/>
    </row>
    <row r="118" spans="1:10" x14ac:dyDescent="0.25">
      <c r="G118" s="712" t="s">
        <v>3331</v>
      </c>
      <c r="H118" s="712" t="s">
        <v>3625</v>
      </c>
      <c r="I118" s="613"/>
      <c r="J118" s="352"/>
    </row>
    <row r="119" spans="1:10" ht="15.75" x14ac:dyDescent="0.25">
      <c r="A119" s="696" t="s">
        <v>3593</v>
      </c>
      <c r="B119" s="697">
        <f>C115</f>
        <v>76000</v>
      </c>
      <c r="J119" s="352"/>
    </row>
    <row r="121" spans="1:10" ht="15.75" x14ac:dyDescent="0.25">
      <c r="A121" s="2213" t="s">
        <v>3653</v>
      </c>
      <c r="B121" s="2213"/>
      <c r="C121" s="2213"/>
      <c r="D121" s="2213"/>
      <c r="E121" s="2213"/>
      <c r="F121" s="2213"/>
      <c r="G121" s="2213"/>
      <c r="H121" s="2213"/>
      <c r="I121" s="2213"/>
      <c r="J121" s="2213"/>
    </row>
    <row r="122" spans="1:10" x14ac:dyDescent="0.25">
      <c r="A122" s="198" t="s">
        <v>14</v>
      </c>
      <c r="B122" s="198" t="s">
        <v>5</v>
      </c>
      <c r="C122" s="198" t="s">
        <v>10</v>
      </c>
      <c r="D122" s="198" t="s">
        <v>11</v>
      </c>
      <c r="E122" s="198" t="s">
        <v>753</v>
      </c>
      <c r="F122" s="198" t="s">
        <v>27</v>
      </c>
      <c r="G122" s="198" t="s">
        <v>2013</v>
      </c>
      <c r="H122" s="198" t="s">
        <v>2776</v>
      </c>
      <c r="I122" s="198" t="s">
        <v>2777</v>
      </c>
      <c r="J122" s="631" t="s">
        <v>32</v>
      </c>
    </row>
    <row r="123" spans="1:10" x14ac:dyDescent="0.25">
      <c r="A123" s="517" t="s">
        <v>622</v>
      </c>
      <c r="B123" s="519">
        <v>1</v>
      </c>
      <c r="C123" s="519"/>
      <c r="D123" s="519">
        <v>33000</v>
      </c>
      <c r="E123" s="519">
        <v>1</v>
      </c>
      <c r="F123" s="519">
        <v>3000</v>
      </c>
      <c r="G123" s="519">
        <v>60</v>
      </c>
      <c r="H123" s="519"/>
      <c r="I123" s="519"/>
      <c r="J123" s="631" t="s">
        <v>767</v>
      </c>
    </row>
    <row r="124" spans="1:10" x14ac:dyDescent="0.25">
      <c r="A124" s="517" t="s">
        <v>3654</v>
      </c>
      <c r="B124" s="519">
        <v>6</v>
      </c>
      <c r="C124" s="519"/>
      <c r="D124" s="519">
        <v>300000</v>
      </c>
      <c r="E124" s="519"/>
      <c r="F124" s="519"/>
      <c r="G124" s="519"/>
      <c r="H124" s="519"/>
      <c r="I124" s="519"/>
      <c r="J124" s="631" t="s">
        <v>3655</v>
      </c>
    </row>
    <row r="125" spans="1:10" x14ac:dyDescent="0.25">
      <c r="A125" s="517" t="s">
        <v>3656</v>
      </c>
      <c r="B125" s="519">
        <v>1</v>
      </c>
      <c r="C125" s="519">
        <v>16000</v>
      </c>
      <c r="D125" s="519"/>
      <c r="E125" s="519">
        <v>1</v>
      </c>
      <c r="F125" s="519">
        <v>4000</v>
      </c>
      <c r="G125" s="519">
        <v>70</v>
      </c>
      <c r="H125" s="519">
        <v>1</v>
      </c>
      <c r="I125" s="519">
        <v>55</v>
      </c>
      <c r="J125" s="631">
        <v>2500</v>
      </c>
    </row>
    <row r="126" spans="1:10" x14ac:dyDescent="0.25">
      <c r="A126" s="517" t="s">
        <v>166</v>
      </c>
      <c r="B126" s="519">
        <v>1</v>
      </c>
      <c r="C126" s="519">
        <v>28000</v>
      </c>
      <c r="D126" s="519"/>
      <c r="E126" s="519"/>
      <c r="F126" s="519"/>
      <c r="G126" s="519"/>
      <c r="H126" s="519"/>
      <c r="I126" s="519"/>
      <c r="J126" s="631" t="s">
        <v>2303</v>
      </c>
    </row>
    <row r="127" spans="1:10" x14ac:dyDescent="0.25">
      <c r="A127" s="517" t="s">
        <v>3657</v>
      </c>
      <c r="B127" s="519">
        <v>1</v>
      </c>
      <c r="C127" s="519">
        <v>29000</v>
      </c>
      <c r="D127" s="519"/>
      <c r="E127" s="519">
        <v>2</v>
      </c>
      <c r="F127" s="519">
        <v>9000</v>
      </c>
      <c r="G127" s="519" t="s">
        <v>3658</v>
      </c>
      <c r="H127" s="519"/>
      <c r="I127" s="519" t="s">
        <v>109</v>
      </c>
      <c r="J127" s="631">
        <v>4900</v>
      </c>
    </row>
    <row r="128" spans="1:10" x14ac:dyDescent="0.25">
      <c r="A128" s="517" t="s">
        <v>3659</v>
      </c>
      <c r="B128" s="519">
        <v>1</v>
      </c>
      <c r="C128" s="519">
        <v>32000</v>
      </c>
      <c r="D128" s="519"/>
      <c r="E128" s="519">
        <v>1</v>
      </c>
      <c r="F128" s="519">
        <v>4000</v>
      </c>
      <c r="G128" s="519">
        <v>74</v>
      </c>
      <c r="H128" s="519"/>
      <c r="I128" s="519"/>
      <c r="J128" s="631" t="s">
        <v>3514</v>
      </c>
    </row>
    <row r="129" spans="1:10" x14ac:dyDescent="0.25">
      <c r="A129" s="517" t="s">
        <v>166</v>
      </c>
      <c r="B129" s="519">
        <v>1</v>
      </c>
      <c r="C129" s="519">
        <v>25500</v>
      </c>
      <c r="D129" s="519"/>
      <c r="E129" s="519">
        <v>1</v>
      </c>
      <c r="F129" s="519">
        <v>3000</v>
      </c>
      <c r="G129" s="519">
        <v>60</v>
      </c>
      <c r="H129" s="519"/>
      <c r="I129" s="519"/>
      <c r="J129" s="631"/>
    </row>
    <row r="130" spans="1:10" x14ac:dyDescent="0.25">
      <c r="A130" s="517" t="s">
        <v>151</v>
      </c>
      <c r="B130" s="519">
        <v>1</v>
      </c>
      <c r="C130" s="519"/>
      <c r="D130" s="519">
        <v>20000</v>
      </c>
      <c r="E130" s="519">
        <v>1</v>
      </c>
      <c r="F130" s="519">
        <v>3000</v>
      </c>
      <c r="G130" s="519">
        <v>60</v>
      </c>
      <c r="H130" s="519"/>
      <c r="I130" s="519"/>
      <c r="J130" s="631" t="s">
        <v>767</v>
      </c>
    </row>
    <row r="131" spans="1:10" x14ac:dyDescent="0.25">
      <c r="A131" s="517" t="s">
        <v>266</v>
      </c>
      <c r="B131" s="519">
        <v>1</v>
      </c>
      <c r="C131" s="519">
        <v>15000</v>
      </c>
      <c r="D131" s="519"/>
      <c r="E131" s="519"/>
      <c r="F131" s="519"/>
      <c r="G131" s="519"/>
      <c r="H131" s="519"/>
      <c r="I131" s="519"/>
      <c r="J131" s="631"/>
    </row>
    <row r="132" spans="1:10" x14ac:dyDescent="0.25">
      <c r="A132" s="517" t="s">
        <v>3660</v>
      </c>
      <c r="B132" s="519">
        <v>1</v>
      </c>
      <c r="C132" s="519">
        <v>28000</v>
      </c>
      <c r="D132" s="519"/>
      <c r="E132" s="519">
        <v>1</v>
      </c>
      <c r="F132" s="519">
        <v>4000</v>
      </c>
      <c r="G132" s="519">
        <v>70</v>
      </c>
      <c r="H132" s="519"/>
      <c r="I132" s="519"/>
      <c r="J132" s="631"/>
    </row>
    <row r="133" spans="1:10" ht="16.5" customHeight="1" x14ac:dyDescent="0.25">
      <c r="A133" s="517" t="s">
        <v>622</v>
      </c>
      <c r="B133" s="519">
        <v>1</v>
      </c>
      <c r="C133" s="519">
        <v>33000</v>
      </c>
      <c r="D133" s="519"/>
      <c r="E133" s="519">
        <v>1</v>
      </c>
      <c r="F133" s="519">
        <v>3000</v>
      </c>
      <c r="G133" s="519">
        <v>60</v>
      </c>
      <c r="H133" s="519"/>
      <c r="I133" s="519"/>
      <c r="J133" s="631"/>
    </row>
    <row r="134" spans="1:10" x14ac:dyDescent="0.25">
      <c r="A134" s="517" t="s">
        <v>177</v>
      </c>
      <c r="B134" s="519">
        <v>1</v>
      </c>
      <c r="C134" s="519"/>
      <c r="D134" s="519">
        <v>17000</v>
      </c>
      <c r="E134" s="519">
        <v>1</v>
      </c>
      <c r="F134" s="519">
        <v>4000</v>
      </c>
      <c r="G134" s="519">
        <v>70</v>
      </c>
      <c r="H134" s="519"/>
      <c r="I134" s="518"/>
      <c r="J134" s="631" t="s">
        <v>767</v>
      </c>
    </row>
    <row r="135" spans="1:10" x14ac:dyDescent="0.25">
      <c r="A135" s="517"/>
      <c r="B135" s="519"/>
      <c r="C135" s="519"/>
      <c r="D135" s="519"/>
      <c r="E135" s="519"/>
      <c r="F135" s="519"/>
      <c r="G135" s="519"/>
      <c r="H135" s="519"/>
      <c r="I135" s="518"/>
      <c r="J135" s="631"/>
    </row>
    <row r="136" spans="1:10" x14ac:dyDescent="0.25">
      <c r="A136" s="645"/>
      <c r="B136" s="213">
        <f>SUM(B123:B135)</f>
        <v>17</v>
      </c>
      <c r="C136" s="213">
        <f>SUM(C123:C135)</f>
        <v>206500</v>
      </c>
      <c r="D136" s="213">
        <f>SUM(D123:D135)</f>
        <v>370000</v>
      </c>
      <c r="E136" s="213">
        <f>SUM(E123:E135)</f>
        <v>10</v>
      </c>
      <c r="F136" s="213">
        <f>SUM(F123:F135)</f>
        <v>37000</v>
      </c>
      <c r="G136" s="213"/>
      <c r="H136" s="213"/>
      <c r="I136" s="213"/>
      <c r="J136" s="197">
        <v>7400</v>
      </c>
    </row>
    <row r="137" spans="1:10" x14ac:dyDescent="0.25">
      <c r="A137" s="683"/>
      <c r="B137" s="365"/>
      <c r="C137" s="365"/>
      <c r="D137" s="365"/>
      <c r="E137" s="365"/>
      <c r="F137" s="365"/>
      <c r="G137" s="365"/>
      <c r="H137" s="365"/>
      <c r="I137" s="365"/>
      <c r="J137" s="684"/>
    </row>
    <row r="138" spans="1:10" x14ac:dyDescent="0.25">
      <c r="B138" s="493"/>
      <c r="C138" s="493"/>
      <c r="J138" s="352"/>
    </row>
    <row r="139" spans="1:10" x14ac:dyDescent="0.25">
      <c r="G139" s="714" t="s">
        <v>3331</v>
      </c>
      <c r="H139" s="714" t="s">
        <v>3625</v>
      </c>
      <c r="I139" s="613"/>
      <c r="J139" s="352"/>
    </row>
    <row r="140" spans="1:10" ht="15.75" x14ac:dyDescent="0.25">
      <c r="A140" s="696" t="s">
        <v>3593</v>
      </c>
      <c r="B140" s="697">
        <f>C136</f>
        <v>206500</v>
      </c>
      <c r="J140" s="352"/>
    </row>
    <row r="144" spans="1:10" ht="15.75" x14ac:dyDescent="0.25">
      <c r="A144" s="2213" t="s">
        <v>3661</v>
      </c>
      <c r="B144" s="2213"/>
      <c r="C144" s="2213"/>
      <c r="D144" s="2213"/>
      <c r="E144" s="2213"/>
      <c r="F144" s="2213"/>
      <c r="G144" s="2213"/>
      <c r="H144" s="2213"/>
      <c r="I144" s="2213"/>
      <c r="J144" s="2213"/>
    </row>
    <row r="145" spans="1:10" x14ac:dyDescent="0.25">
      <c r="A145" s="198" t="s">
        <v>14</v>
      </c>
      <c r="B145" s="198" t="s">
        <v>5</v>
      </c>
      <c r="C145" s="198" t="s">
        <v>10</v>
      </c>
      <c r="D145" s="198" t="s">
        <v>11</v>
      </c>
      <c r="E145" s="198" t="s">
        <v>753</v>
      </c>
      <c r="F145" s="198" t="s">
        <v>27</v>
      </c>
      <c r="G145" s="198" t="s">
        <v>2013</v>
      </c>
      <c r="H145" s="198" t="s">
        <v>2776</v>
      </c>
      <c r="I145" s="198" t="s">
        <v>2777</v>
      </c>
      <c r="J145" s="631" t="s">
        <v>32</v>
      </c>
    </row>
    <row r="146" spans="1:10" x14ac:dyDescent="0.25">
      <c r="A146" s="517" t="s">
        <v>248</v>
      </c>
      <c r="B146" s="519">
        <v>1</v>
      </c>
      <c r="C146" s="519">
        <v>20000</v>
      </c>
      <c r="D146" s="519"/>
      <c r="E146" s="519">
        <v>1</v>
      </c>
      <c r="F146" s="519">
        <v>5000</v>
      </c>
      <c r="G146" s="519">
        <v>90</v>
      </c>
      <c r="H146" s="519"/>
      <c r="I146" s="519" t="s">
        <v>109</v>
      </c>
      <c r="J146" s="631">
        <v>5600</v>
      </c>
    </row>
    <row r="147" spans="1:10" x14ac:dyDescent="0.25">
      <c r="A147" s="517" t="s">
        <v>453</v>
      </c>
      <c r="B147" s="519">
        <v>1</v>
      </c>
      <c r="C147" s="519"/>
      <c r="D147" s="519">
        <v>18500</v>
      </c>
      <c r="E147" s="519">
        <v>1</v>
      </c>
      <c r="F147" s="519">
        <v>4000</v>
      </c>
      <c r="G147" s="519">
        <v>70</v>
      </c>
      <c r="H147" s="519"/>
      <c r="I147" s="519"/>
      <c r="J147" s="631" t="s">
        <v>767</v>
      </c>
    </row>
    <row r="148" spans="1:10" x14ac:dyDescent="0.25">
      <c r="A148" s="517" t="s">
        <v>389</v>
      </c>
      <c r="B148" s="519">
        <v>1</v>
      </c>
      <c r="C148" s="519">
        <v>20000</v>
      </c>
      <c r="D148" s="519"/>
      <c r="E148" s="519"/>
      <c r="F148" s="519"/>
      <c r="G148" s="519"/>
      <c r="H148" s="519">
        <v>2</v>
      </c>
      <c r="I148" s="519" t="s">
        <v>2018</v>
      </c>
      <c r="J148" s="631">
        <v>7000</v>
      </c>
    </row>
    <row r="149" spans="1:10" x14ac:dyDescent="0.25">
      <c r="A149" s="517" t="s">
        <v>2627</v>
      </c>
      <c r="B149" s="519">
        <v>1</v>
      </c>
      <c r="C149" s="519">
        <v>26000</v>
      </c>
      <c r="D149" s="519"/>
      <c r="E149" s="519">
        <v>1</v>
      </c>
      <c r="F149" s="519">
        <v>50</v>
      </c>
      <c r="G149" s="519">
        <v>2000</v>
      </c>
      <c r="H149" s="519"/>
      <c r="I149" s="519" t="s">
        <v>3668</v>
      </c>
      <c r="J149" s="631">
        <v>1000</v>
      </c>
    </row>
    <row r="150" spans="1:10" x14ac:dyDescent="0.25">
      <c r="A150" s="517" t="s">
        <v>645</v>
      </c>
      <c r="B150" s="519">
        <v>1</v>
      </c>
      <c r="C150" s="519">
        <v>16000</v>
      </c>
      <c r="D150" s="519"/>
      <c r="E150" s="519">
        <v>2</v>
      </c>
      <c r="F150" s="519" t="s">
        <v>3662</v>
      </c>
      <c r="G150" s="519">
        <v>9000</v>
      </c>
      <c r="H150" s="519">
        <v>1</v>
      </c>
      <c r="I150" s="519">
        <v>60</v>
      </c>
      <c r="J150" s="631" t="s">
        <v>3672</v>
      </c>
    </row>
    <row r="151" spans="1:10" x14ac:dyDescent="0.25">
      <c r="A151" s="517" t="s">
        <v>3356</v>
      </c>
      <c r="B151" s="519">
        <v>1</v>
      </c>
      <c r="C151" s="519">
        <v>13000</v>
      </c>
      <c r="D151" s="519">
        <v>18000</v>
      </c>
      <c r="E151" s="519">
        <v>1</v>
      </c>
      <c r="F151" s="519" t="s">
        <v>2018</v>
      </c>
      <c r="G151" s="519">
        <v>7000</v>
      </c>
      <c r="H151" s="519"/>
      <c r="I151" s="519"/>
      <c r="J151" s="631" t="s">
        <v>3581</v>
      </c>
    </row>
    <row r="152" spans="1:10" x14ac:dyDescent="0.25">
      <c r="A152" s="702" t="s">
        <v>3663</v>
      </c>
      <c r="B152" s="703">
        <v>1</v>
      </c>
      <c r="C152" s="703"/>
      <c r="D152" s="703"/>
      <c r="E152" s="703"/>
      <c r="F152" s="703"/>
      <c r="G152" s="703"/>
      <c r="H152" s="703"/>
      <c r="I152" s="703"/>
      <c r="J152" s="718" t="s">
        <v>3666</v>
      </c>
    </row>
    <row r="153" spans="1:10" x14ac:dyDescent="0.25">
      <c r="A153" s="517" t="s">
        <v>3354</v>
      </c>
      <c r="B153" s="519">
        <v>1</v>
      </c>
      <c r="C153" s="519"/>
      <c r="D153" s="519">
        <v>13000</v>
      </c>
      <c r="E153" s="519">
        <v>1</v>
      </c>
      <c r="F153" s="519">
        <v>60</v>
      </c>
      <c r="G153" s="519">
        <v>3000</v>
      </c>
      <c r="H153" s="519"/>
      <c r="I153" s="519"/>
      <c r="J153" s="631" t="s">
        <v>3581</v>
      </c>
    </row>
    <row r="154" spans="1:10" x14ac:dyDescent="0.25">
      <c r="A154" s="517" t="s">
        <v>701</v>
      </c>
      <c r="B154" s="519">
        <v>1</v>
      </c>
      <c r="C154" s="519">
        <v>9500</v>
      </c>
      <c r="D154" s="519"/>
      <c r="E154" s="519">
        <v>1</v>
      </c>
      <c r="F154" s="519">
        <v>60</v>
      </c>
      <c r="G154" s="519">
        <v>3000</v>
      </c>
      <c r="H154" s="519"/>
      <c r="I154" s="519"/>
      <c r="J154" s="631"/>
    </row>
    <row r="155" spans="1:10" x14ac:dyDescent="0.25">
      <c r="A155" s="517" t="s">
        <v>3614</v>
      </c>
      <c r="B155" s="519">
        <v>1</v>
      </c>
      <c r="C155" s="519">
        <v>19000</v>
      </c>
      <c r="D155" s="519"/>
      <c r="E155" s="519"/>
      <c r="F155" s="519"/>
      <c r="G155" s="519"/>
      <c r="H155" s="519"/>
      <c r="I155" s="519"/>
      <c r="J155" s="631" t="s">
        <v>3664</v>
      </c>
    </row>
    <row r="156" spans="1:10" x14ac:dyDescent="0.25">
      <c r="A156" s="517" t="s">
        <v>3665</v>
      </c>
      <c r="B156" s="519">
        <v>1</v>
      </c>
      <c r="D156" s="519">
        <v>26000</v>
      </c>
      <c r="E156" s="519">
        <v>1</v>
      </c>
      <c r="F156" s="519">
        <v>60</v>
      </c>
      <c r="G156" s="519">
        <v>3000</v>
      </c>
      <c r="H156" s="519"/>
      <c r="I156" s="519"/>
      <c r="J156" s="631" t="s">
        <v>767</v>
      </c>
    </row>
    <row r="157" spans="1:10" x14ac:dyDescent="0.25">
      <c r="A157" s="517" t="s">
        <v>701</v>
      </c>
      <c r="B157" s="519">
        <v>1</v>
      </c>
      <c r="C157" s="519">
        <v>9500</v>
      </c>
      <c r="D157" s="519"/>
      <c r="E157" s="519">
        <v>1</v>
      </c>
      <c r="F157" s="519">
        <v>60</v>
      </c>
      <c r="G157" s="519">
        <v>3000</v>
      </c>
      <c r="H157" s="519"/>
      <c r="I157" s="519"/>
      <c r="J157" s="631"/>
    </row>
    <row r="158" spans="1:10" x14ac:dyDescent="0.25">
      <c r="A158" s="517" t="s">
        <v>2923</v>
      </c>
      <c r="B158" s="519">
        <v>1</v>
      </c>
      <c r="C158" s="519">
        <v>11000</v>
      </c>
      <c r="D158" s="519"/>
      <c r="E158" s="519">
        <v>1</v>
      </c>
      <c r="F158" s="519">
        <v>60</v>
      </c>
      <c r="G158" s="519">
        <v>3000</v>
      </c>
      <c r="H158" s="519"/>
      <c r="I158" s="519"/>
      <c r="J158" s="631"/>
    </row>
    <row r="159" spans="1:10" x14ac:dyDescent="0.25">
      <c r="A159" s="517" t="s">
        <v>3667</v>
      </c>
      <c r="B159" s="519">
        <v>1</v>
      </c>
      <c r="C159" s="519">
        <v>22000</v>
      </c>
      <c r="D159" s="519"/>
      <c r="E159" s="519">
        <v>1</v>
      </c>
      <c r="F159" s="519">
        <v>75</v>
      </c>
      <c r="G159" s="519">
        <v>4000</v>
      </c>
      <c r="H159" s="519"/>
      <c r="I159" s="519"/>
      <c r="J159" s="631"/>
    </row>
    <row r="160" spans="1:10" x14ac:dyDescent="0.25">
      <c r="A160" s="517" t="s">
        <v>3669</v>
      </c>
      <c r="B160" s="519">
        <v>1</v>
      </c>
      <c r="C160" s="519">
        <v>2000</v>
      </c>
      <c r="D160" s="519"/>
      <c r="E160" s="519"/>
      <c r="F160" s="519"/>
      <c r="G160" s="519"/>
      <c r="H160" s="519"/>
      <c r="I160" s="519"/>
      <c r="J160" s="631"/>
    </row>
    <row r="161" spans="1:10" x14ac:dyDescent="0.25">
      <c r="A161" s="517" t="s">
        <v>3670</v>
      </c>
      <c r="B161" s="519">
        <v>1</v>
      </c>
      <c r="C161" s="519">
        <v>1000</v>
      </c>
      <c r="D161" s="519"/>
      <c r="E161" s="519"/>
      <c r="F161" s="519"/>
      <c r="G161" s="519"/>
      <c r="H161" s="519"/>
      <c r="I161" s="518"/>
      <c r="J161" s="631"/>
    </row>
    <row r="162" spans="1:10" x14ac:dyDescent="0.25">
      <c r="A162" s="517" t="s">
        <v>3671</v>
      </c>
      <c r="B162" s="519">
        <v>1</v>
      </c>
      <c r="C162" s="519">
        <v>690</v>
      </c>
      <c r="D162" s="519"/>
      <c r="E162" s="519"/>
      <c r="F162" s="519"/>
      <c r="G162" s="519"/>
      <c r="H162" s="519"/>
      <c r="I162" s="518"/>
      <c r="J162" s="631"/>
    </row>
    <row r="163" spans="1:10" x14ac:dyDescent="0.25">
      <c r="A163" s="517" t="s">
        <v>498</v>
      </c>
      <c r="B163" s="519">
        <v>4</v>
      </c>
      <c r="C163" s="519"/>
      <c r="D163" s="519">
        <v>54000</v>
      </c>
      <c r="E163" s="519"/>
      <c r="F163" s="519"/>
      <c r="G163" s="519"/>
      <c r="H163" s="519"/>
      <c r="I163" s="518"/>
      <c r="J163" s="631" t="s">
        <v>3581</v>
      </c>
    </row>
    <row r="164" spans="1:10" x14ac:dyDescent="0.25">
      <c r="A164" s="517" t="s">
        <v>3673</v>
      </c>
      <c r="B164" s="519">
        <v>1</v>
      </c>
      <c r="C164" s="519">
        <v>7500</v>
      </c>
      <c r="D164" s="519">
        <v>6000</v>
      </c>
      <c r="E164" s="519"/>
      <c r="F164" s="519"/>
      <c r="G164" s="519"/>
      <c r="H164" s="519"/>
      <c r="I164" s="518"/>
      <c r="J164" s="631" t="s">
        <v>3581</v>
      </c>
    </row>
    <row r="165" spans="1:10" x14ac:dyDescent="0.25">
      <c r="A165" s="517" t="s">
        <v>191</v>
      </c>
      <c r="B165" s="519">
        <v>1</v>
      </c>
      <c r="C165" s="519">
        <v>16000</v>
      </c>
      <c r="D165" s="519"/>
      <c r="E165" s="519">
        <v>1</v>
      </c>
      <c r="F165" s="519">
        <v>100</v>
      </c>
      <c r="G165" s="519">
        <v>5000</v>
      </c>
      <c r="H165" s="519"/>
      <c r="I165" s="518"/>
      <c r="J165" s="631"/>
    </row>
    <row r="166" spans="1:10" x14ac:dyDescent="0.25">
      <c r="A166" s="517" t="s">
        <v>1272</v>
      </c>
      <c r="B166" s="519">
        <v>1</v>
      </c>
      <c r="C166" s="519">
        <v>21000</v>
      </c>
      <c r="D166" s="519"/>
      <c r="E166" s="519">
        <v>1</v>
      </c>
      <c r="F166" s="519">
        <v>75</v>
      </c>
      <c r="G166" s="519">
        <v>4000</v>
      </c>
      <c r="H166" s="519"/>
      <c r="I166" s="518"/>
      <c r="J166" s="631" t="s">
        <v>3674</v>
      </c>
    </row>
    <row r="167" spans="1:10" x14ac:dyDescent="0.25">
      <c r="A167" s="517" t="s">
        <v>304</v>
      </c>
      <c r="B167" s="519">
        <v>1</v>
      </c>
      <c r="C167" s="519"/>
      <c r="D167" s="519">
        <v>13000</v>
      </c>
      <c r="E167" s="519">
        <v>1</v>
      </c>
      <c r="F167" s="519">
        <v>60</v>
      </c>
      <c r="G167" s="519">
        <v>3000</v>
      </c>
      <c r="H167" s="519"/>
      <c r="I167" s="518"/>
      <c r="J167" s="631" t="s">
        <v>3581</v>
      </c>
    </row>
    <row r="168" spans="1:10" x14ac:dyDescent="0.25">
      <c r="A168" s="645"/>
      <c r="B168" s="213">
        <f>SUM(B146:B167)</f>
        <v>25</v>
      </c>
      <c r="C168" s="213">
        <f>SUM(C146:C167)</f>
        <v>214190</v>
      </c>
      <c r="D168" s="213">
        <f>SUM(D146:D167)</f>
        <v>148500</v>
      </c>
      <c r="E168" s="213">
        <f>SUM(E146:E167)</f>
        <v>15</v>
      </c>
      <c r="F168" s="213">
        <f>SUM(F146:F167)</f>
        <v>9660</v>
      </c>
      <c r="G168" s="213"/>
      <c r="H168" s="213"/>
      <c r="I168" s="213"/>
      <c r="J168" s="197">
        <v>16600</v>
      </c>
    </row>
    <row r="169" spans="1:10" x14ac:dyDescent="0.25">
      <c r="A169" s="683"/>
      <c r="B169" s="365"/>
      <c r="C169" s="365"/>
      <c r="D169" s="365"/>
      <c r="E169" s="365"/>
      <c r="F169" s="365"/>
      <c r="G169" s="365"/>
      <c r="H169" s="365"/>
      <c r="I169" s="365"/>
      <c r="J169" s="684"/>
    </row>
    <row r="170" spans="1:10" x14ac:dyDescent="0.25">
      <c r="B170" s="493"/>
      <c r="C170" s="493"/>
      <c r="J170" s="352"/>
    </row>
    <row r="171" spans="1:10" x14ac:dyDescent="0.25">
      <c r="G171" s="715" t="s">
        <v>3331</v>
      </c>
      <c r="H171" s="715" t="s">
        <v>3625</v>
      </c>
      <c r="I171" s="613"/>
      <c r="J171" s="352"/>
    </row>
    <row r="172" spans="1:10" ht="15.75" x14ac:dyDescent="0.25">
      <c r="A172" s="696" t="s">
        <v>3593</v>
      </c>
      <c r="B172" s="697">
        <f>C168</f>
        <v>214190</v>
      </c>
      <c r="J172" s="352"/>
    </row>
    <row r="176" spans="1:10" ht="15.75" x14ac:dyDescent="0.25">
      <c r="A176" s="2213" t="s">
        <v>3675</v>
      </c>
      <c r="B176" s="2213"/>
      <c r="C176" s="2213"/>
      <c r="D176" s="2213"/>
      <c r="E176" s="2213"/>
      <c r="F176" s="2213"/>
      <c r="G176" s="2213"/>
      <c r="H176" s="2213"/>
      <c r="I176" s="2213"/>
      <c r="J176" s="2213"/>
    </row>
    <row r="177" spans="1:10" x14ac:dyDescent="0.25">
      <c r="A177" s="198" t="s">
        <v>14</v>
      </c>
      <c r="B177" s="198" t="s">
        <v>5</v>
      </c>
      <c r="C177" s="198" t="s">
        <v>10</v>
      </c>
      <c r="D177" s="198" t="s">
        <v>11</v>
      </c>
      <c r="E177" s="198" t="s">
        <v>753</v>
      </c>
      <c r="F177" s="198" t="s">
        <v>27</v>
      </c>
      <c r="G177" s="198" t="s">
        <v>2013</v>
      </c>
      <c r="H177" s="198" t="s">
        <v>2776</v>
      </c>
      <c r="I177" s="198" t="s">
        <v>2777</v>
      </c>
      <c r="J177" s="631" t="s">
        <v>32</v>
      </c>
    </row>
    <row r="178" spans="1:10" x14ac:dyDescent="0.25">
      <c r="A178" s="517" t="s">
        <v>3676</v>
      </c>
      <c r="B178" s="519">
        <v>1</v>
      </c>
      <c r="C178" s="519">
        <v>20000</v>
      </c>
      <c r="D178" s="519"/>
      <c r="E178" s="519"/>
      <c r="F178" s="519"/>
      <c r="G178" s="519"/>
      <c r="H178" s="519"/>
      <c r="I178" s="519"/>
      <c r="J178" s="631" t="s">
        <v>3677</v>
      </c>
    </row>
    <row r="179" spans="1:10" x14ac:dyDescent="0.25">
      <c r="A179" s="517" t="s">
        <v>2199</v>
      </c>
      <c r="B179" s="519">
        <v>1</v>
      </c>
      <c r="C179" s="519">
        <v>19000</v>
      </c>
      <c r="D179" s="519"/>
      <c r="E179" s="519"/>
      <c r="F179" s="519"/>
      <c r="G179" s="519"/>
      <c r="H179" s="519">
        <v>1</v>
      </c>
      <c r="I179" s="519">
        <v>60</v>
      </c>
      <c r="J179" s="631">
        <v>3000</v>
      </c>
    </row>
    <row r="180" spans="1:10" x14ac:dyDescent="0.25">
      <c r="A180" s="517" t="s">
        <v>276</v>
      </c>
      <c r="B180" s="519">
        <v>1</v>
      </c>
      <c r="C180" s="519"/>
      <c r="D180" s="519">
        <v>49000</v>
      </c>
      <c r="E180" s="519"/>
      <c r="F180" s="519"/>
      <c r="G180" s="519"/>
      <c r="H180" s="519"/>
      <c r="I180" s="519"/>
      <c r="J180" s="631" t="s">
        <v>2309</v>
      </c>
    </row>
    <row r="181" spans="1:10" x14ac:dyDescent="0.25">
      <c r="A181" s="517" t="s">
        <v>2897</v>
      </c>
      <c r="B181" s="519">
        <v>1</v>
      </c>
      <c r="C181" s="519">
        <v>42000</v>
      </c>
      <c r="D181" s="519"/>
      <c r="E181" s="519">
        <v>1</v>
      </c>
      <c r="F181" s="519">
        <v>5000</v>
      </c>
      <c r="G181" s="519">
        <v>100</v>
      </c>
      <c r="H181" s="519">
        <v>1</v>
      </c>
      <c r="I181" s="519">
        <v>230</v>
      </c>
      <c r="J181" s="631">
        <v>13000</v>
      </c>
    </row>
    <row r="182" spans="1:10" x14ac:dyDescent="0.25">
      <c r="A182" s="517" t="s">
        <v>3663</v>
      </c>
      <c r="B182" s="519">
        <v>1</v>
      </c>
      <c r="C182" s="519">
        <v>17000</v>
      </c>
      <c r="D182" s="519"/>
      <c r="E182" s="519">
        <v>1</v>
      </c>
      <c r="F182" s="519">
        <v>4000</v>
      </c>
      <c r="G182" s="519">
        <v>75</v>
      </c>
      <c r="H182" s="519"/>
      <c r="I182" s="519" t="s">
        <v>3555</v>
      </c>
      <c r="J182" s="631">
        <v>2000</v>
      </c>
    </row>
    <row r="183" spans="1:10" x14ac:dyDescent="0.25">
      <c r="A183" s="517" t="s">
        <v>1526</v>
      </c>
      <c r="B183" s="519">
        <v>1</v>
      </c>
      <c r="C183" s="519">
        <v>13000</v>
      </c>
      <c r="D183" s="519"/>
      <c r="E183" s="519">
        <v>1</v>
      </c>
      <c r="F183" s="519">
        <v>3000</v>
      </c>
      <c r="G183" s="519">
        <v>60</v>
      </c>
      <c r="H183" s="519"/>
      <c r="I183" s="519" t="s">
        <v>109</v>
      </c>
      <c r="J183" s="631">
        <v>5600</v>
      </c>
    </row>
    <row r="184" spans="1:10" x14ac:dyDescent="0.25">
      <c r="A184" s="517" t="s">
        <v>2196</v>
      </c>
      <c r="B184" s="519">
        <v>1</v>
      </c>
      <c r="C184" s="519">
        <v>34500</v>
      </c>
      <c r="D184" s="519"/>
      <c r="E184" s="519"/>
      <c r="F184" s="519"/>
      <c r="G184" s="519"/>
      <c r="H184" s="519"/>
      <c r="I184" s="519" t="s">
        <v>3680</v>
      </c>
      <c r="J184" s="6">
        <v>1000</v>
      </c>
    </row>
    <row r="185" spans="1:10" x14ac:dyDescent="0.25">
      <c r="A185" s="517" t="s">
        <v>2892</v>
      </c>
      <c r="B185" s="519">
        <v>1</v>
      </c>
      <c r="C185" s="519"/>
      <c r="D185" s="519">
        <v>13000</v>
      </c>
      <c r="E185" s="519">
        <v>1</v>
      </c>
      <c r="F185" s="519">
        <v>3000</v>
      </c>
      <c r="G185" s="519">
        <v>60</v>
      </c>
      <c r="H185" s="519"/>
      <c r="I185" s="519"/>
      <c r="J185" s="631" t="s">
        <v>3678</v>
      </c>
    </row>
    <row r="186" spans="1:10" x14ac:dyDescent="0.25">
      <c r="A186" s="517" t="s">
        <v>91</v>
      </c>
      <c r="B186" s="519">
        <v>1</v>
      </c>
      <c r="C186" s="519">
        <v>17000</v>
      </c>
      <c r="D186" s="519"/>
      <c r="E186" s="519">
        <v>1</v>
      </c>
      <c r="F186" s="519">
        <v>3000</v>
      </c>
      <c r="G186" s="519">
        <v>60</v>
      </c>
      <c r="H186" s="519"/>
      <c r="I186" s="519"/>
      <c r="J186" s="631"/>
    </row>
    <row r="187" spans="1:10" x14ac:dyDescent="0.25">
      <c r="A187" s="517" t="s">
        <v>3663</v>
      </c>
      <c r="B187" s="519">
        <v>1</v>
      </c>
      <c r="C187" s="519">
        <v>18000</v>
      </c>
      <c r="D187" s="519"/>
      <c r="E187" s="519">
        <v>1</v>
      </c>
      <c r="F187" s="519">
        <v>3000</v>
      </c>
      <c r="G187" s="519">
        <v>60</v>
      </c>
      <c r="H187" s="519"/>
      <c r="I187" s="519"/>
      <c r="J187" s="631"/>
    </row>
    <row r="188" spans="1:10" x14ac:dyDescent="0.25">
      <c r="A188" s="517" t="s">
        <v>289</v>
      </c>
      <c r="B188" s="519">
        <v>2</v>
      </c>
      <c r="D188" s="519">
        <v>88000</v>
      </c>
      <c r="E188" s="519"/>
      <c r="F188" s="519"/>
      <c r="G188" s="519"/>
      <c r="H188" s="519"/>
      <c r="I188" s="519"/>
      <c r="J188" s="631" t="s">
        <v>3679</v>
      </c>
    </row>
    <row r="189" spans="1:10" x14ac:dyDescent="0.25">
      <c r="A189" s="517" t="s">
        <v>2896</v>
      </c>
      <c r="B189" s="519">
        <v>1</v>
      </c>
      <c r="C189" s="519">
        <v>9500</v>
      </c>
      <c r="D189" s="519"/>
      <c r="E189" s="519">
        <v>1</v>
      </c>
      <c r="F189" s="519">
        <v>3000</v>
      </c>
      <c r="G189" s="519">
        <v>60</v>
      </c>
      <c r="H189" s="519"/>
      <c r="I189" s="519"/>
      <c r="J189" s="631"/>
    </row>
    <row r="190" spans="1:10" x14ac:dyDescent="0.25">
      <c r="A190" s="517" t="s">
        <v>3039</v>
      </c>
      <c r="B190" s="519">
        <v>1</v>
      </c>
      <c r="C190" s="519"/>
      <c r="D190" s="519">
        <v>30000</v>
      </c>
      <c r="E190" s="519">
        <v>1</v>
      </c>
      <c r="F190" s="519">
        <v>5000</v>
      </c>
      <c r="G190" s="519">
        <v>100</v>
      </c>
      <c r="H190" s="519"/>
      <c r="I190" s="519"/>
      <c r="J190" s="631" t="s">
        <v>3596</v>
      </c>
    </row>
    <row r="191" spans="1:10" x14ac:dyDescent="0.25">
      <c r="A191" s="702" t="s">
        <v>693</v>
      </c>
      <c r="B191" s="703">
        <v>1</v>
      </c>
      <c r="C191" s="703"/>
      <c r="D191" s="703"/>
      <c r="E191" s="703"/>
      <c r="F191" s="703"/>
      <c r="G191" s="703"/>
      <c r="H191" s="703"/>
      <c r="I191" s="703"/>
      <c r="J191" s="717" t="s">
        <v>3687</v>
      </c>
    </row>
    <row r="192" spans="1:10" x14ac:dyDescent="0.25">
      <c r="A192" s="517" t="s">
        <v>3682</v>
      </c>
      <c r="B192" s="519">
        <v>1</v>
      </c>
      <c r="C192" s="519">
        <v>1500</v>
      </c>
      <c r="D192" s="519"/>
      <c r="E192" s="519"/>
      <c r="F192" s="519"/>
      <c r="G192" s="519"/>
      <c r="H192" s="519"/>
      <c r="I192" s="519"/>
      <c r="J192" s="631"/>
    </row>
    <row r="193" spans="1:10" x14ac:dyDescent="0.25">
      <c r="A193" s="645"/>
      <c r="B193" s="213">
        <f>SUM(B178:B192)</f>
        <v>16</v>
      </c>
      <c r="C193" s="213">
        <f>SUM(C178:C192)</f>
        <v>191500</v>
      </c>
      <c r="D193" s="213">
        <f>SUM(D178:D190)</f>
        <v>180000</v>
      </c>
      <c r="E193" s="213">
        <f>SUM(E178:E190)</f>
        <v>8</v>
      </c>
      <c r="F193" s="213">
        <f>SUM(F178:F190)</f>
        <v>29000</v>
      </c>
      <c r="G193" s="213"/>
      <c r="H193" s="213"/>
      <c r="I193" s="213"/>
      <c r="J193" s="197">
        <f>J179+J181+J182+J183+J184</f>
        <v>24600</v>
      </c>
    </row>
    <row r="194" spans="1:10" x14ac:dyDescent="0.25">
      <c r="A194" s="683"/>
      <c r="B194" s="365"/>
      <c r="C194" s="365"/>
      <c r="D194" s="365"/>
      <c r="E194" s="365"/>
      <c r="F194" s="365"/>
      <c r="G194" s="365"/>
      <c r="H194" s="365"/>
      <c r="I194" s="365"/>
      <c r="J194" s="684"/>
    </row>
    <row r="195" spans="1:10" x14ac:dyDescent="0.25">
      <c r="B195" s="493"/>
      <c r="C195" s="493"/>
      <c r="J195" s="352"/>
    </row>
    <row r="196" spans="1:10" x14ac:dyDescent="0.25">
      <c r="G196" s="716" t="s">
        <v>2826</v>
      </c>
      <c r="H196" s="716"/>
      <c r="I196" s="613"/>
      <c r="J196" s="352"/>
    </row>
    <row r="197" spans="1:10" ht="15.75" x14ac:dyDescent="0.25">
      <c r="A197" s="696" t="s">
        <v>3593</v>
      </c>
      <c r="B197" s="697">
        <f>C193</f>
        <v>191500</v>
      </c>
      <c r="J197" s="352"/>
    </row>
    <row r="200" spans="1:10" ht="15.75" x14ac:dyDescent="0.25">
      <c r="A200" s="2213" t="s">
        <v>3681</v>
      </c>
      <c r="B200" s="2213"/>
      <c r="C200" s="2213"/>
      <c r="D200" s="2213"/>
      <c r="E200" s="2213"/>
      <c r="F200" s="2213"/>
      <c r="G200" s="2213"/>
      <c r="H200" s="2213"/>
      <c r="I200" s="2213"/>
      <c r="J200" s="2213"/>
    </row>
    <row r="201" spans="1:10" x14ac:dyDescent="0.25">
      <c r="A201" s="198" t="s">
        <v>14</v>
      </c>
      <c r="B201" s="198" t="s">
        <v>5</v>
      </c>
      <c r="C201" s="198" t="s">
        <v>10</v>
      </c>
      <c r="D201" s="198" t="s">
        <v>11</v>
      </c>
      <c r="E201" s="198" t="s">
        <v>753</v>
      </c>
      <c r="F201" s="198" t="s">
        <v>27</v>
      </c>
      <c r="G201" s="198" t="s">
        <v>2013</v>
      </c>
      <c r="H201" s="198" t="s">
        <v>2776</v>
      </c>
      <c r="I201" s="198" t="s">
        <v>2777</v>
      </c>
      <c r="J201" s="631" t="s">
        <v>32</v>
      </c>
    </row>
    <row r="202" spans="1:10" x14ac:dyDescent="0.25">
      <c r="A202" s="517" t="s">
        <v>3520</v>
      </c>
      <c r="B202" s="519">
        <v>1</v>
      </c>
      <c r="C202" s="519">
        <v>13000</v>
      </c>
      <c r="D202" s="519"/>
      <c r="E202" s="519">
        <v>1</v>
      </c>
      <c r="F202" s="519">
        <v>3000</v>
      </c>
      <c r="G202" s="519">
        <v>60</v>
      </c>
      <c r="H202" s="519"/>
      <c r="I202" s="519" t="s">
        <v>109</v>
      </c>
      <c r="J202" s="631">
        <v>2800</v>
      </c>
    </row>
    <row r="203" spans="1:10" x14ac:dyDescent="0.25">
      <c r="A203" s="517" t="s">
        <v>2904</v>
      </c>
      <c r="B203" s="519">
        <v>1</v>
      </c>
      <c r="C203" s="519"/>
      <c r="D203" s="519">
        <v>20000</v>
      </c>
      <c r="E203" s="519"/>
      <c r="F203" s="519"/>
      <c r="G203" s="519"/>
      <c r="H203" s="519"/>
      <c r="I203" s="519"/>
      <c r="J203" s="631" t="s">
        <v>3581</v>
      </c>
    </row>
    <row r="204" spans="1:10" x14ac:dyDescent="0.25">
      <c r="A204" s="517" t="s">
        <v>1817</v>
      </c>
      <c r="B204" s="519">
        <v>1</v>
      </c>
      <c r="C204" s="519"/>
      <c r="D204" s="519">
        <v>13000</v>
      </c>
      <c r="E204" s="519">
        <v>1</v>
      </c>
      <c r="F204" s="519">
        <v>3000</v>
      </c>
      <c r="G204" s="519">
        <v>60</v>
      </c>
      <c r="H204" s="519"/>
      <c r="I204" s="519"/>
      <c r="J204" s="631" t="s">
        <v>3581</v>
      </c>
    </row>
    <row r="205" spans="1:10" x14ac:dyDescent="0.25">
      <c r="A205" s="517" t="s">
        <v>514</v>
      </c>
      <c r="B205" s="519">
        <v>1</v>
      </c>
      <c r="C205" s="519">
        <v>6000</v>
      </c>
      <c r="D205" s="519">
        <v>8000</v>
      </c>
      <c r="E205" s="519">
        <v>1</v>
      </c>
      <c r="F205" s="519">
        <v>3000</v>
      </c>
      <c r="G205" s="519">
        <v>60</v>
      </c>
      <c r="H205" s="519"/>
      <c r="I205" s="519"/>
      <c r="J205" s="631" t="s">
        <v>3581</v>
      </c>
    </row>
    <row r="206" spans="1:10" x14ac:dyDescent="0.25">
      <c r="A206" s="517" t="s">
        <v>94</v>
      </c>
      <c r="B206" s="519">
        <v>1</v>
      </c>
      <c r="C206" s="519"/>
      <c r="D206" s="519">
        <v>28000</v>
      </c>
      <c r="E206" s="519">
        <v>1</v>
      </c>
      <c r="F206" s="519">
        <v>4000</v>
      </c>
      <c r="G206" s="519">
        <v>70</v>
      </c>
      <c r="H206" s="519"/>
      <c r="I206" s="519"/>
      <c r="J206" s="631" t="s">
        <v>767</v>
      </c>
    </row>
    <row r="207" spans="1:10" x14ac:dyDescent="0.25">
      <c r="A207" s="517" t="s">
        <v>278</v>
      </c>
      <c r="B207" s="519">
        <v>1</v>
      </c>
      <c r="C207" s="519">
        <v>32500</v>
      </c>
      <c r="D207" s="519"/>
      <c r="E207" s="519">
        <v>1</v>
      </c>
      <c r="F207" s="519">
        <v>4000</v>
      </c>
      <c r="G207" s="519">
        <v>70</v>
      </c>
      <c r="H207" s="519">
        <v>1</v>
      </c>
      <c r="I207" s="519">
        <v>70</v>
      </c>
      <c r="J207" s="631">
        <v>4000</v>
      </c>
    </row>
    <row r="208" spans="1:10" x14ac:dyDescent="0.25">
      <c r="A208" s="517" t="s">
        <v>237</v>
      </c>
      <c r="B208" s="519">
        <v>1</v>
      </c>
      <c r="C208" s="519"/>
      <c r="D208" s="519">
        <v>42000</v>
      </c>
      <c r="E208" s="519">
        <v>1</v>
      </c>
      <c r="F208" s="519">
        <v>90</v>
      </c>
      <c r="G208" s="519">
        <v>5000</v>
      </c>
      <c r="H208" s="519"/>
      <c r="I208" s="519"/>
      <c r="J208" s="6" t="s">
        <v>3581</v>
      </c>
    </row>
    <row r="209" spans="1:10" x14ac:dyDescent="0.25">
      <c r="A209" s="517" t="s">
        <v>3683</v>
      </c>
      <c r="B209" s="519">
        <v>1</v>
      </c>
      <c r="C209" s="519"/>
      <c r="D209" s="519">
        <v>20500</v>
      </c>
      <c r="E209" s="519">
        <v>1</v>
      </c>
      <c r="F209" s="519">
        <v>100</v>
      </c>
      <c r="G209" s="519">
        <v>5000</v>
      </c>
      <c r="H209" s="519"/>
      <c r="I209" s="519"/>
      <c r="J209" s="631" t="s">
        <v>767</v>
      </c>
    </row>
    <row r="210" spans="1:10" x14ac:dyDescent="0.25">
      <c r="A210" s="517" t="s">
        <v>3520</v>
      </c>
      <c r="B210" s="519">
        <v>1</v>
      </c>
      <c r="D210" s="519">
        <v>13000</v>
      </c>
      <c r="E210" s="519">
        <v>1</v>
      </c>
      <c r="F210" s="519">
        <v>3000</v>
      </c>
      <c r="G210" s="519">
        <v>60</v>
      </c>
      <c r="H210" s="519"/>
      <c r="I210" s="519"/>
      <c r="J210" s="6" t="s">
        <v>3581</v>
      </c>
    </row>
    <row r="211" spans="1:10" x14ac:dyDescent="0.25">
      <c r="A211" s="517" t="s">
        <v>477</v>
      </c>
      <c r="B211" s="519">
        <v>1</v>
      </c>
      <c r="C211" s="519"/>
      <c r="D211" s="519">
        <v>24000</v>
      </c>
      <c r="E211" s="519"/>
      <c r="F211" s="519"/>
      <c r="G211" s="519"/>
      <c r="H211" s="519"/>
      <c r="I211" s="519"/>
      <c r="J211" s="631" t="s">
        <v>767</v>
      </c>
    </row>
    <row r="212" spans="1:10" x14ac:dyDescent="0.25">
      <c r="A212" s="517" t="s">
        <v>605</v>
      </c>
      <c r="B212" s="519">
        <v>1</v>
      </c>
      <c r="C212" s="519">
        <v>15000</v>
      </c>
      <c r="D212" s="519"/>
      <c r="E212" s="519">
        <v>3</v>
      </c>
      <c r="F212" s="519">
        <v>10000</v>
      </c>
      <c r="G212" s="519" t="s">
        <v>3684</v>
      </c>
      <c r="H212" s="519">
        <v>1</v>
      </c>
      <c r="I212" s="519">
        <v>12</v>
      </c>
      <c r="J212" s="631">
        <v>500</v>
      </c>
    </row>
    <row r="213" spans="1:10" x14ac:dyDescent="0.25">
      <c r="A213" s="517" t="s">
        <v>2469</v>
      </c>
      <c r="B213" s="519">
        <v>1</v>
      </c>
      <c r="C213" s="519"/>
      <c r="D213" s="519">
        <v>31000</v>
      </c>
      <c r="E213" s="519">
        <v>1</v>
      </c>
      <c r="F213" s="519">
        <v>5000</v>
      </c>
      <c r="G213" s="519">
        <v>100</v>
      </c>
      <c r="H213" s="519"/>
      <c r="I213" s="519"/>
      <c r="J213" s="631" t="s">
        <v>3685</v>
      </c>
    </row>
    <row r="214" spans="1:10" x14ac:dyDescent="0.25">
      <c r="A214" s="702" t="s">
        <v>2045</v>
      </c>
      <c r="B214" s="703">
        <v>1</v>
      </c>
      <c r="C214" s="703"/>
      <c r="D214" s="703"/>
      <c r="E214" s="703"/>
      <c r="F214" s="703"/>
      <c r="G214" s="703"/>
      <c r="H214" s="703"/>
      <c r="I214" s="703"/>
      <c r="J214" s="717" t="s">
        <v>3686</v>
      </c>
    </row>
    <row r="215" spans="1:10" x14ac:dyDescent="0.25">
      <c r="A215" s="517" t="s">
        <v>3795</v>
      </c>
      <c r="B215" s="519">
        <v>1</v>
      </c>
      <c r="C215" s="519">
        <v>4000</v>
      </c>
      <c r="D215" s="519">
        <v>18000</v>
      </c>
      <c r="E215" s="519">
        <v>1</v>
      </c>
      <c r="F215" s="519">
        <v>3000</v>
      </c>
      <c r="G215" s="519">
        <v>60</v>
      </c>
      <c r="H215" s="519"/>
      <c r="I215" s="519"/>
      <c r="J215" s="6" t="s">
        <v>3796</v>
      </c>
    </row>
    <row r="216" spans="1:10" x14ac:dyDescent="0.25">
      <c r="A216" s="517" t="s">
        <v>2923</v>
      </c>
      <c r="B216" s="519">
        <v>1</v>
      </c>
      <c r="C216" s="519"/>
      <c r="D216" s="519">
        <v>11000</v>
      </c>
      <c r="E216" s="519">
        <v>1</v>
      </c>
      <c r="F216" s="519">
        <v>3000</v>
      </c>
      <c r="G216" s="519">
        <v>60</v>
      </c>
      <c r="H216" s="519"/>
      <c r="I216" s="519"/>
      <c r="J216" s="6" t="s">
        <v>3581</v>
      </c>
    </row>
    <row r="217" spans="1:10" x14ac:dyDescent="0.25">
      <c r="A217" s="517" t="s">
        <v>3683</v>
      </c>
      <c r="B217" s="519">
        <v>1</v>
      </c>
      <c r="C217" s="519">
        <v>2000</v>
      </c>
      <c r="D217" s="519">
        <v>23000</v>
      </c>
      <c r="E217" s="519"/>
      <c r="F217" s="519"/>
      <c r="G217" s="519"/>
      <c r="H217" s="519"/>
      <c r="I217" s="519"/>
      <c r="J217" s="631" t="s">
        <v>767</v>
      </c>
    </row>
    <row r="218" spans="1:10" x14ac:dyDescent="0.25">
      <c r="A218" s="517" t="s">
        <v>502</v>
      </c>
      <c r="B218" s="519">
        <v>1</v>
      </c>
      <c r="C218" s="519"/>
      <c r="D218" s="519">
        <v>45000</v>
      </c>
      <c r="E218" s="519">
        <v>1</v>
      </c>
      <c r="F218" s="519">
        <v>5000</v>
      </c>
      <c r="G218" s="519">
        <v>100</v>
      </c>
      <c r="H218" s="519"/>
      <c r="I218" s="519"/>
      <c r="J218" s="631" t="s">
        <v>767</v>
      </c>
    </row>
    <row r="219" spans="1:10" x14ac:dyDescent="0.25">
      <c r="A219" s="517" t="s">
        <v>892</v>
      </c>
      <c r="B219" s="519">
        <v>1</v>
      </c>
      <c r="C219" s="519"/>
      <c r="D219" s="519">
        <v>36000</v>
      </c>
      <c r="E219" s="519">
        <v>1</v>
      </c>
      <c r="F219" s="519">
        <v>4000</v>
      </c>
      <c r="G219" s="519">
        <v>60</v>
      </c>
      <c r="H219" s="519"/>
      <c r="I219" s="519"/>
      <c r="J219" s="631" t="s">
        <v>767</v>
      </c>
    </row>
    <row r="220" spans="1:10" x14ac:dyDescent="0.25">
      <c r="A220" s="517" t="s">
        <v>2856</v>
      </c>
      <c r="B220" s="519">
        <v>1</v>
      </c>
      <c r="C220" s="519"/>
      <c r="D220" s="519">
        <v>26000</v>
      </c>
      <c r="E220" s="519">
        <v>1</v>
      </c>
      <c r="F220" s="519">
        <v>4000</v>
      </c>
      <c r="G220" s="519">
        <v>70</v>
      </c>
      <c r="H220" s="519"/>
      <c r="I220" s="519"/>
      <c r="J220" s="6" t="s">
        <v>3581</v>
      </c>
    </row>
    <row r="221" spans="1:10" x14ac:dyDescent="0.25">
      <c r="A221" s="517" t="s">
        <v>3663</v>
      </c>
      <c r="B221" s="519">
        <v>1</v>
      </c>
      <c r="C221" s="106">
        <v>17000</v>
      </c>
      <c r="D221" s="519"/>
      <c r="E221" s="519">
        <v>1</v>
      </c>
      <c r="F221" s="519">
        <v>4000</v>
      </c>
      <c r="G221" s="519">
        <v>70</v>
      </c>
      <c r="H221" s="519">
        <v>1</v>
      </c>
      <c r="I221" s="519">
        <v>60</v>
      </c>
      <c r="J221" s="631">
        <v>3000</v>
      </c>
    </row>
    <row r="222" spans="1:10" x14ac:dyDescent="0.25">
      <c r="A222" s="517" t="s">
        <v>3667</v>
      </c>
      <c r="B222" s="519">
        <v>1</v>
      </c>
      <c r="C222" s="519">
        <v>22000</v>
      </c>
      <c r="D222" s="519"/>
      <c r="E222" s="519">
        <v>1</v>
      </c>
      <c r="F222" s="519">
        <v>4000</v>
      </c>
      <c r="G222" s="519">
        <v>70</v>
      </c>
      <c r="H222" s="519">
        <v>1</v>
      </c>
      <c r="I222" s="519">
        <v>70</v>
      </c>
      <c r="J222" s="631">
        <v>4000</v>
      </c>
    </row>
    <row r="223" spans="1:10" x14ac:dyDescent="0.25">
      <c r="A223" s="517"/>
      <c r="B223" s="519"/>
      <c r="C223" s="519"/>
      <c r="D223" s="519"/>
      <c r="E223" s="519"/>
      <c r="F223" s="519"/>
      <c r="G223" s="519"/>
      <c r="H223" s="519"/>
      <c r="I223" s="519"/>
      <c r="J223" s="631"/>
    </row>
    <row r="224" spans="1:10" x14ac:dyDescent="0.25">
      <c r="A224" s="645"/>
      <c r="B224" s="213">
        <f>SUM(B202:B223)</f>
        <v>21</v>
      </c>
      <c r="C224" s="213">
        <f>SUM(C202:C223)</f>
        <v>111500</v>
      </c>
      <c r="D224" s="213">
        <f>SUM(D202:D223)</f>
        <v>358500</v>
      </c>
      <c r="E224" s="213">
        <f>SUM(E202:E223)</f>
        <v>19</v>
      </c>
      <c r="F224" s="213">
        <f>SUM(F202:F223)</f>
        <v>62190</v>
      </c>
      <c r="G224" s="213"/>
      <c r="H224" s="213"/>
      <c r="I224" s="213"/>
      <c r="J224" s="197">
        <f>J202+J207+J212+J221+J222+J223</f>
        <v>14300</v>
      </c>
    </row>
    <row r="225" spans="1:10" x14ac:dyDescent="0.25">
      <c r="A225" s="683"/>
      <c r="B225" s="365"/>
      <c r="C225" s="365"/>
      <c r="D225" s="365"/>
      <c r="E225" s="365"/>
      <c r="F225" s="365"/>
      <c r="G225" s="365"/>
      <c r="H225" s="365"/>
      <c r="I225" s="365"/>
      <c r="J225" s="684"/>
    </row>
    <row r="226" spans="1:10" x14ac:dyDescent="0.25">
      <c r="B226" s="493"/>
      <c r="C226" s="493"/>
      <c r="J226" s="352"/>
    </row>
    <row r="227" spans="1:10" x14ac:dyDescent="0.25">
      <c r="G227" s="719" t="s">
        <v>2826</v>
      </c>
      <c r="H227" s="719"/>
      <c r="I227" s="613"/>
      <c r="J227" s="352"/>
    </row>
    <row r="228" spans="1:10" ht="15.75" x14ac:dyDescent="0.25">
      <c r="A228" s="696" t="s">
        <v>3593</v>
      </c>
      <c r="B228" s="697">
        <f>C224</f>
        <v>111500</v>
      </c>
      <c r="J228" s="352"/>
    </row>
    <row r="231" spans="1:10" ht="15.75" x14ac:dyDescent="0.25">
      <c r="A231" s="2213" t="s">
        <v>3688</v>
      </c>
      <c r="B231" s="2213"/>
      <c r="C231" s="2213"/>
      <c r="D231" s="2213"/>
      <c r="E231" s="2213"/>
      <c r="F231" s="2213"/>
      <c r="G231" s="2213"/>
      <c r="H231" s="2213"/>
      <c r="I231" s="2213"/>
      <c r="J231" s="2213"/>
    </row>
    <row r="232" spans="1:10" x14ac:dyDescent="0.25">
      <c r="A232" s="198" t="s">
        <v>14</v>
      </c>
      <c r="B232" s="198" t="s">
        <v>5</v>
      </c>
      <c r="C232" s="198" t="s">
        <v>10</v>
      </c>
      <c r="D232" s="198" t="s">
        <v>11</v>
      </c>
      <c r="E232" s="198" t="s">
        <v>753</v>
      </c>
      <c r="F232" s="198" t="s">
        <v>27</v>
      </c>
      <c r="G232" s="198" t="s">
        <v>2013</v>
      </c>
      <c r="H232" s="198" t="s">
        <v>2776</v>
      </c>
      <c r="I232" s="198" t="s">
        <v>2777</v>
      </c>
      <c r="J232" s="631" t="s">
        <v>32</v>
      </c>
    </row>
    <row r="233" spans="1:10" x14ac:dyDescent="0.25">
      <c r="A233" s="517" t="s">
        <v>3689</v>
      </c>
      <c r="B233" s="519">
        <v>1</v>
      </c>
      <c r="C233" s="519">
        <v>84000</v>
      </c>
      <c r="D233" s="519"/>
      <c r="E233" s="519"/>
      <c r="F233" s="519"/>
      <c r="G233" s="519"/>
      <c r="H233" s="519"/>
      <c r="I233" s="519" t="s">
        <v>109</v>
      </c>
      <c r="J233" s="631">
        <v>1400</v>
      </c>
    </row>
    <row r="234" spans="1:10" x14ac:dyDescent="0.25">
      <c r="A234" s="517" t="s">
        <v>629</v>
      </c>
      <c r="B234" s="519">
        <v>1</v>
      </c>
      <c r="C234" s="519"/>
      <c r="D234" s="519">
        <v>35000</v>
      </c>
      <c r="E234" s="519"/>
      <c r="F234" s="519"/>
      <c r="G234" s="519"/>
      <c r="H234" s="519"/>
      <c r="I234" s="519"/>
      <c r="J234" s="631" t="s">
        <v>767</v>
      </c>
    </row>
    <row r="235" spans="1:10" x14ac:dyDescent="0.25">
      <c r="A235" s="517" t="s">
        <v>3773</v>
      </c>
      <c r="B235" s="519"/>
      <c r="C235" s="519"/>
      <c r="D235" s="519"/>
      <c r="E235" s="519"/>
      <c r="F235" s="519"/>
      <c r="G235" s="519"/>
      <c r="H235" s="519"/>
      <c r="I235" s="519"/>
      <c r="J235" s="631" t="s">
        <v>3690</v>
      </c>
    </row>
    <row r="236" spans="1:10" x14ac:dyDescent="0.25">
      <c r="A236" s="517" t="s">
        <v>3560</v>
      </c>
      <c r="B236" s="519">
        <v>1</v>
      </c>
      <c r="C236" s="519">
        <v>16000</v>
      </c>
      <c r="D236" s="519"/>
      <c r="E236" s="519"/>
      <c r="F236" s="519"/>
      <c r="G236" s="519"/>
      <c r="H236" s="519"/>
      <c r="I236" s="519"/>
      <c r="J236" s="631"/>
    </row>
    <row r="237" spans="1:10" x14ac:dyDescent="0.25">
      <c r="A237" s="517" t="s">
        <v>3295</v>
      </c>
      <c r="B237" s="519">
        <v>1</v>
      </c>
      <c r="C237" s="519"/>
      <c r="D237" s="519">
        <v>29000</v>
      </c>
      <c r="E237" s="519">
        <v>1</v>
      </c>
      <c r="F237" s="519">
        <v>4000</v>
      </c>
      <c r="G237" s="519">
        <v>75</v>
      </c>
      <c r="H237" s="519"/>
      <c r="I237" s="519"/>
      <c r="J237" s="6" t="s">
        <v>3581</v>
      </c>
    </row>
    <row r="238" spans="1:10" x14ac:dyDescent="0.25">
      <c r="A238" s="517" t="s">
        <v>561</v>
      </c>
      <c r="B238" s="519">
        <v>1</v>
      </c>
      <c r="C238" s="519"/>
      <c r="D238" s="519">
        <v>20000</v>
      </c>
      <c r="E238" s="519"/>
      <c r="F238" s="519"/>
      <c r="G238" s="519"/>
      <c r="H238" s="519"/>
      <c r="I238" s="519"/>
      <c r="J238" s="631" t="s">
        <v>767</v>
      </c>
    </row>
    <row r="239" spans="1:10" x14ac:dyDescent="0.25">
      <c r="A239" s="517" t="s">
        <v>184</v>
      </c>
      <c r="B239" s="519">
        <v>1</v>
      </c>
      <c r="C239" s="519"/>
      <c r="D239" s="519">
        <v>20000</v>
      </c>
      <c r="E239" s="519"/>
      <c r="F239" s="519"/>
      <c r="G239" s="519"/>
      <c r="H239" s="519"/>
      <c r="I239" s="519"/>
      <c r="J239" s="631" t="s">
        <v>767</v>
      </c>
    </row>
    <row r="240" spans="1:10" x14ac:dyDescent="0.25">
      <c r="A240" s="517" t="s">
        <v>1694</v>
      </c>
      <c r="B240" s="519">
        <v>1</v>
      </c>
      <c r="C240" s="519"/>
      <c r="D240" s="519">
        <v>20000</v>
      </c>
      <c r="E240" s="519"/>
      <c r="F240" s="519"/>
      <c r="G240" s="519"/>
      <c r="H240" s="519"/>
      <c r="I240" s="519"/>
      <c r="J240" s="631" t="s">
        <v>3691</v>
      </c>
    </row>
    <row r="241" spans="1:10" x14ac:dyDescent="0.25">
      <c r="A241" s="517" t="s">
        <v>3692</v>
      </c>
      <c r="B241" s="519">
        <v>1</v>
      </c>
      <c r="C241" s="167">
        <v>12500</v>
      </c>
      <c r="D241" s="519"/>
      <c r="E241" s="519"/>
      <c r="F241" s="519"/>
      <c r="G241" s="519"/>
      <c r="H241" s="519"/>
      <c r="I241" s="519"/>
      <c r="J241" s="6"/>
    </row>
    <row r="242" spans="1:10" x14ac:dyDescent="0.25">
      <c r="A242" s="517"/>
      <c r="B242" s="519"/>
      <c r="C242" s="519"/>
      <c r="D242" s="519"/>
      <c r="E242" s="519"/>
      <c r="F242" s="519"/>
      <c r="G242" s="519"/>
      <c r="H242" s="519"/>
      <c r="I242" s="519" t="s">
        <v>3693</v>
      </c>
      <c r="J242" s="631">
        <v>150000</v>
      </c>
    </row>
    <row r="243" spans="1:10" x14ac:dyDescent="0.25">
      <c r="A243" s="645"/>
      <c r="B243" s="213">
        <f>SUM(B233:B242)</f>
        <v>8</v>
      </c>
      <c r="C243" s="213">
        <f>SUM(C233:C242)</f>
        <v>112500</v>
      </c>
      <c r="D243" s="213">
        <f>SUM(D233:D242)</f>
        <v>124000</v>
      </c>
      <c r="E243" s="213">
        <f>SUM(E233:E242)</f>
        <v>1</v>
      </c>
      <c r="F243" s="213">
        <f>SUM(F233:F242)</f>
        <v>4000</v>
      </c>
      <c r="G243" s="213"/>
      <c r="H243" s="213"/>
      <c r="I243" s="213"/>
      <c r="J243" s="197">
        <f>J233+J242</f>
        <v>151400</v>
      </c>
    </row>
    <row r="244" spans="1:10" x14ac:dyDescent="0.25">
      <c r="A244" s="683"/>
      <c r="B244" s="365"/>
      <c r="C244" s="365"/>
      <c r="D244" s="365"/>
      <c r="E244" s="365"/>
      <c r="F244" s="365"/>
      <c r="G244" s="365"/>
      <c r="H244" s="365"/>
      <c r="I244" s="365"/>
      <c r="J244" s="684"/>
    </row>
    <row r="245" spans="1:10" x14ac:dyDescent="0.25">
      <c r="B245" s="493"/>
      <c r="C245" s="493"/>
      <c r="J245" s="352"/>
    </row>
    <row r="246" spans="1:10" x14ac:dyDescent="0.25">
      <c r="G246" s="719" t="s">
        <v>2826</v>
      </c>
      <c r="H246" s="719"/>
      <c r="I246" s="613"/>
      <c r="J246" s="352"/>
    </row>
    <row r="247" spans="1:10" ht="15.75" x14ac:dyDescent="0.25">
      <c r="A247" s="696" t="s">
        <v>3593</v>
      </c>
      <c r="B247" s="697">
        <f>C243</f>
        <v>112500</v>
      </c>
      <c r="J247" s="352"/>
    </row>
    <row r="251" spans="1:10" ht="15.75" x14ac:dyDescent="0.25">
      <c r="A251" s="2213" t="s">
        <v>3694</v>
      </c>
      <c r="B251" s="2213"/>
      <c r="C251" s="2213"/>
      <c r="D251" s="2213"/>
      <c r="E251" s="2213"/>
      <c r="F251" s="2213"/>
      <c r="G251" s="2213"/>
      <c r="H251" s="2213"/>
      <c r="I251" s="2213"/>
      <c r="J251" s="2213"/>
    </row>
    <row r="252" spans="1:10" x14ac:dyDescent="0.25">
      <c r="A252" s="198" t="s">
        <v>14</v>
      </c>
      <c r="B252" s="198" t="s">
        <v>5</v>
      </c>
      <c r="C252" s="198" t="s">
        <v>10</v>
      </c>
      <c r="D252" s="198" t="s">
        <v>11</v>
      </c>
      <c r="E252" s="198" t="s">
        <v>753</v>
      </c>
      <c r="F252" s="198" t="s">
        <v>27</v>
      </c>
      <c r="G252" s="198" t="s">
        <v>2013</v>
      </c>
      <c r="H252" s="198" t="s">
        <v>2776</v>
      </c>
      <c r="I252" s="198" t="s">
        <v>2777</v>
      </c>
      <c r="J252" s="631" t="s">
        <v>32</v>
      </c>
    </row>
    <row r="253" spans="1:10" x14ac:dyDescent="0.25">
      <c r="A253" s="517" t="s">
        <v>348</v>
      </c>
      <c r="B253" s="519">
        <v>1</v>
      </c>
      <c r="C253" s="527">
        <v>41000</v>
      </c>
      <c r="D253" s="527"/>
      <c r="E253" s="519">
        <v>2</v>
      </c>
      <c r="F253" s="519">
        <v>9000</v>
      </c>
      <c r="G253" s="519" t="s">
        <v>1094</v>
      </c>
      <c r="H253" s="519"/>
      <c r="I253" s="519" t="s">
        <v>109</v>
      </c>
      <c r="J253" s="631">
        <v>4900</v>
      </c>
    </row>
    <row r="254" spans="1:10" x14ac:dyDescent="0.25">
      <c r="A254" s="517" t="s">
        <v>2473</v>
      </c>
      <c r="B254" s="519">
        <v>1</v>
      </c>
      <c r="C254" s="527"/>
      <c r="D254" s="527">
        <v>33000</v>
      </c>
      <c r="E254" s="519">
        <v>1</v>
      </c>
      <c r="F254" s="519">
        <v>5000</v>
      </c>
      <c r="G254" s="519">
        <v>100</v>
      </c>
      <c r="H254" s="519"/>
      <c r="I254" s="519"/>
      <c r="J254" s="631" t="s">
        <v>767</v>
      </c>
    </row>
    <row r="255" spans="1:10" x14ac:dyDescent="0.25">
      <c r="A255" s="517" t="s">
        <v>3356</v>
      </c>
      <c r="B255" s="519">
        <v>1</v>
      </c>
      <c r="C255" s="527"/>
      <c r="D255" s="527">
        <v>35000</v>
      </c>
      <c r="E255" s="519">
        <v>1</v>
      </c>
      <c r="F255" s="519">
        <v>3000</v>
      </c>
      <c r="G255" s="519">
        <v>60</v>
      </c>
      <c r="H255" s="519"/>
      <c r="I255" s="519"/>
      <c r="J255" s="631" t="s">
        <v>767</v>
      </c>
    </row>
    <row r="256" spans="1:10" x14ac:dyDescent="0.25">
      <c r="A256" s="517" t="s">
        <v>2042</v>
      </c>
      <c r="B256" s="519">
        <v>1</v>
      </c>
      <c r="C256" s="527">
        <v>17000</v>
      </c>
      <c r="D256" s="527"/>
      <c r="E256" s="519">
        <v>1</v>
      </c>
      <c r="F256" s="519">
        <v>70</v>
      </c>
      <c r="G256" s="519">
        <v>4000</v>
      </c>
      <c r="H256" s="519">
        <v>1</v>
      </c>
      <c r="I256" s="519">
        <v>100</v>
      </c>
      <c r="J256" s="631">
        <v>5000</v>
      </c>
    </row>
    <row r="257" spans="1:10" x14ac:dyDescent="0.25">
      <c r="A257" s="517" t="s">
        <v>3663</v>
      </c>
      <c r="B257" s="519">
        <v>1</v>
      </c>
      <c r="C257" s="527">
        <v>7000</v>
      </c>
      <c r="D257" s="527">
        <v>10000</v>
      </c>
      <c r="E257" s="519">
        <v>1</v>
      </c>
      <c r="F257" s="519">
        <v>70</v>
      </c>
      <c r="G257" s="519">
        <v>4000</v>
      </c>
      <c r="H257" s="519"/>
      <c r="I257" s="519"/>
      <c r="J257" s="6" t="s">
        <v>3581</v>
      </c>
    </row>
    <row r="258" spans="1:10" x14ac:dyDescent="0.25">
      <c r="A258" s="517" t="s">
        <v>1248</v>
      </c>
      <c r="B258" s="519">
        <v>2</v>
      </c>
      <c r="C258" s="527"/>
      <c r="D258" s="527">
        <v>102000</v>
      </c>
      <c r="E258" s="519"/>
      <c r="F258" s="519"/>
      <c r="G258" s="519"/>
      <c r="H258" s="519"/>
      <c r="I258" s="519"/>
      <c r="J258" s="631" t="s">
        <v>3695</v>
      </c>
    </row>
    <row r="259" spans="1:10" x14ac:dyDescent="0.25">
      <c r="A259" s="517" t="s">
        <v>853</v>
      </c>
      <c r="B259" s="519">
        <v>1</v>
      </c>
      <c r="C259" s="527"/>
      <c r="D259" s="527">
        <v>45000</v>
      </c>
      <c r="E259" s="519">
        <v>1</v>
      </c>
      <c r="F259" s="519">
        <v>90</v>
      </c>
      <c r="G259" s="519">
        <v>5000</v>
      </c>
      <c r="H259" s="519"/>
      <c r="I259" s="519"/>
      <c r="J259" s="631" t="s">
        <v>3696</v>
      </c>
    </row>
    <row r="260" spans="1:10" x14ac:dyDescent="0.25">
      <c r="A260" s="517" t="s">
        <v>454</v>
      </c>
      <c r="B260" s="519">
        <v>1</v>
      </c>
      <c r="C260" s="527"/>
      <c r="D260" s="527">
        <v>25000</v>
      </c>
      <c r="E260" s="519"/>
      <c r="F260" s="519"/>
      <c r="G260" s="519"/>
      <c r="H260" s="519"/>
      <c r="I260" s="519"/>
      <c r="J260" s="631" t="s">
        <v>3697</v>
      </c>
    </row>
    <row r="261" spans="1:10" x14ac:dyDescent="0.25">
      <c r="A261" s="517" t="s">
        <v>2904</v>
      </c>
      <c r="B261" s="519">
        <v>1</v>
      </c>
      <c r="C261" s="527">
        <v>16000</v>
      </c>
      <c r="D261" s="527"/>
      <c r="E261" s="519">
        <v>1</v>
      </c>
      <c r="F261" s="519">
        <v>75</v>
      </c>
      <c r="G261" s="519">
        <v>4000</v>
      </c>
      <c r="H261" s="519">
        <v>1</v>
      </c>
      <c r="I261" s="519">
        <v>60</v>
      </c>
      <c r="J261" s="631">
        <v>3000</v>
      </c>
    </row>
    <row r="262" spans="1:10" x14ac:dyDescent="0.25">
      <c r="A262" s="517" t="s">
        <v>3520</v>
      </c>
      <c r="B262" s="519">
        <v>1</v>
      </c>
      <c r="C262" s="527">
        <v>13000</v>
      </c>
      <c r="D262" s="527"/>
      <c r="E262" s="519">
        <v>1</v>
      </c>
      <c r="F262" s="519">
        <v>60</v>
      </c>
      <c r="G262" s="519">
        <v>3000</v>
      </c>
      <c r="H262" s="519"/>
      <c r="I262" s="519" t="s">
        <v>3699</v>
      </c>
      <c r="J262" s="631">
        <v>7000</v>
      </c>
    </row>
    <row r="263" spans="1:10" x14ac:dyDescent="0.25">
      <c r="A263" s="517" t="s">
        <v>348</v>
      </c>
      <c r="B263" s="519">
        <v>1</v>
      </c>
      <c r="C263" s="527">
        <v>45000</v>
      </c>
      <c r="D263" s="527"/>
      <c r="E263" s="519">
        <v>1</v>
      </c>
      <c r="F263" s="519">
        <v>90</v>
      </c>
      <c r="G263" s="519">
        <v>5000</v>
      </c>
      <c r="H263" s="519"/>
      <c r="I263" s="519"/>
      <c r="J263" s="631"/>
    </row>
    <row r="264" spans="1:10" x14ac:dyDescent="0.25">
      <c r="A264" s="517" t="s">
        <v>649</v>
      </c>
      <c r="B264" s="519">
        <v>1</v>
      </c>
      <c r="C264" s="527">
        <v>32000</v>
      </c>
      <c r="D264" s="527"/>
      <c r="E264" s="519">
        <v>1</v>
      </c>
      <c r="F264" s="519">
        <v>60</v>
      </c>
      <c r="G264" s="519">
        <v>3000</v>
      </c>
      <c r="H264" s="519"/>
      <c r="I264" s="519"/>
      <c r="J264" s="631"/>
    </row>
    <row r="265" spans="1:10" x14ac:dyDescent="0.25">
      <c r="A265" s="517" t="s">
        <v>2900</v>
      </c>
      <c r="B265" s="519">
        <v>1</v>
      </c>
      <c r="C265" s="527"/>
      <c r="D265" s="527">
        <v>24500</v>
      </c>
      <c r="E265" s="519">
        <v>1</v>
      </c>
      <c r="F265" s="519">
        <v>60</v>
      </c>
      <c r="G265" s="519">
        <v>3000</v>
      </c>
      <c r="H265" s="519"/>
      <c r="I265" s="519"/>
      <c r="J265" s="631" t="s">
        <v>767</v>
      </c>
    </row>
    <row r="266" spans="1:10" x14ac:dyDescent="0.25">
      <c r="A266" s="517" t="s">
        <v>3354</v>
      </c>
      <c r="B266" s="519">
        <v>1</v>
      </c>
      <c r="C266" s="527"/>
      <c r="D266" s="527">
        <v>16000</v>
      </c>
      <c r="E266" s="519"/>
      <c r="F266" s="519"/>
      <c r="G266" s="519"/>
      <c r="H266" s="519"/>
      <c r="I266" s="519"/>
      <c r="J266" s="631" t="s">
        <v>767</v>
      </c>
    </row>
    <row r="267" spans="1:10" x14ac:dyDescent="0.25">
      <c r="A267" s="517" t="s">
        <v>3698</v>
      </c>
      <c r="B267" s="519">
        <v>1</v>
      </c>
      <c r="C267" s="721"/>
      <c r="D267" s="527">
        <v>1500</v>
      </c>
      <c r="E267" s="519"/>
      <c r="F267" s="519"/>
      <c r="G267" s="519"/>
      <c r="H267" s="519"/>
      <c r="I267" s="519"/>
      <c r="J267" s="6"/>
    </row>
    <row r="268" spans="1:10" x14ac:dyDescent="0.25">
      <c r="A268" s="517" t="s">
        <v>3698</v>
      </c>
      <c r="B268" s="519">
        <v>1</v>
      </c>
      <c r="C268" s="527">
        <v>1500</v>
      </c>
      <c r="D268" s="527"/>
      <c r="E268" s="519"/>
      <c r="F268" s="519"/>
      <c r="G268" s="519"/>
      <c r="H268" s="519"/>
      <c r="I268" s="519"/>
      <c r="J268" s="631"/>
    </row>
    <row r="269" spans="1:10" x14ac:dyDescent="0.25">
      <c r="A269" s="645"/>
      <c r="B269" s="213">
        <f>SUM(B253:B268)</f>
        <v>17</v>
      </c>
      <c r="C269" s="213">
        <f>SUM(C253:C268)</f>
        <v>172500</v>
      </c>
      <c r="D269" s="213">
        <f>SUM(D253:D268)</f>
        <v>292000</v>
      </c>
      <c r="E269" s="213">
        <f>SUM(E253:E268)</f>
        <v>12</v>
      </c>
      <c r="F269" s="213">
        <f>SUM(F253:F268)</f>
        <v>17575</v>
      </c>
      <c r="G269" s="213"/>
      <c r="H269" s="213"/>
      <c r="I269" s="213"/>
      <c r="J269" s="197">
        <f>J262+J261+J256+J253</f>
        <v>19900</v>
      </c>
    </row>
    <row r="270" spans="1:10" x14ac:dyDescent="0.25">
      <c r="A270" s="683"/>
      <c r="B270" s="365"/>
      <c r="C270" s="365"/>
      <c r="D270" s="365"/>
      <c r="E270" s="365"/>
      <c r="F270" s="365"/>
      <c r="G270" s="365"/>
      <c r="H270" s="365"/>
      <c r="I270" s="365"/>
      <c r="J270" s="684"/>
    </row>
    <row r="271" spans="1:10" x14ac:dyDescent="0.25">
      <c r="B271" s="493"/>
      <c r="C271" s="493"/>
      <c r="J271" s="352"/>
    </row>
    <row r="272" spans="1:10" x14ac:dyDescent="0.25">
      <c r="G272" s="720" t="s">
        <v>2826</v>
      </c>
      <c r="H272" s="720"/>
      <c r="I272" s="613"/>
      <c r="J272" s="352"/>
    </row>
    <row r="273" spans="1:10" ht="15.75" x14ac:dyDescent="0.25">
      <c r="A273" s="696" t="s">
        <v>3593</v>
      </c>
      <c r="B273" s="697">
        <f>C269</f>
        <v>172500</v>
      </c>
      <c r="J273" s="352"/>
    </row>
    <row r="275" spans="1:10" ht="15.75" x14ac:dyDescent="0.25">
      <c r="A275" s="2213" t="s">
        <v>3700</v>
      </c>
      <c r="B275" s="2213"/>
      <c r="C275" s="2213"/>
      <c r="D275" s="2213"/>
      <c r="E275" s="2213"/>
      <c r="F275" s="2213"/>
      <c r="G275" s="2213"/>
      <c r="H275" s="2213"/>
      <c r="I275" s="2213"/>
      <c r="J275" s="2213"/>
    </row>
    <row r="276" spans="1:10" x14ac:dyDescent="0.25">
      <c r="A276" s="198" t="s">
        <v>14</v>
      </c>
      <c r="B276" s="198" t="s">
        <v>5</v>
      </c>
      <c r="C276" s="198" t="s">
        <v>10</v>
      </c>
      <c r="D276" s="198" t="s">
        <v>11</v>
      </c>
      <c r="E276" s="198" t="s">
        <v>753</v>
      </c>
      <c r="F276" s="198" t="s">
        <v>27</v>
      </c>
      <c r="G276" s="198" t="s">
        <v>2013</v>
      </c>
      <c r="H276" s="198" t="s">
        <v>2776</v>
      </c>
      <c r="I276" s="198" t="s">
        <v>2777</v>
      </c>
      <c r="J276" s="631" t="s">
        <v>32</v>
      </c>
    </row>
    <row r="277" spans="1:10" x14ac:dyDescent="0.25">
      <c r="A277" s="517" t="s">
        <v>3701</v>
      </c>
      <c r="B277" s="519">
        <v>1</v>
      </c>
      <c r="C277" s="527"/>
      <c r="D277" s="527">
        <v>36000</v>
      </c>
      <c r="E277" s="519">
        <v>1</v>
      </c>
      <c r="F277" s="519">
        <v>4000</v>
      </c>
      <c r="G277" s="519">
        <v>70</v>
      </c>
      <c r="H277" s="519"/>
      <c r="I277" s="519"/>
      <c r="J277" s="631" t="s">
        <v>767</v>
      </c>
    </row>
    <row r="278" spans="1:10" x14ac:dyDescent="0.25">
      <c r="A278" s="517" t="s">
        <v>3702</v>
      </c>
      <c r="B278" s="519">
        <v>1</v>
      </c>
      <c r="C278" s="527">
        <v>15000</v>
      </c>
      <c r="D278" s="527"/>
      <c r="E278" s="519"/>
      <c r="F278" s="519"/>
      <c r="G278" s="519"/>
      <c r="H278" s="519"/>
      <c r="I278" s="519" t="s">
        <v>109</v>
      </c>
      <c r="J278" s="631">
        <v>5600</v>
      </c>
    </row>
    <row r="279" spans="1:10" x14ac:dyDescent="0.25">
      <c r="A279" s="517" t="s">
        <v>3703</v>
      </c>
      <c r="B279" s="519">
        <v>1</v>
      </c>
      <c r="C279" s="527">
        <v>17000</v>
      </c>
      <c r="D279" s="527"/>
      <c r="E279" s="519"/>
      <c r="F279" s="519"/>
      <c r="G279" s="519"/>
      <c r="H279" s="519"/>
      <c r="I279" s="519"/>
      <c r="J279" s="631" t="s">
        <v>3704</v>
      </c>
    </row>
    <row r="280" spans="1:10" x14ac:dyDescent="0.25">
      <c r="A280" s="517" t="s">
        <v>3705</v>
      </c>
      <c r="B280" s="519">
        <v>1</v>
      </c>
      <c r="C280" s="527">
        <v>9000</v>
      </c>
      <c r="D280" s="527"/>
      <c r="E280" s="519">
        <v>1</v>
      </c>
      <c r="F280" s="519">
        <v>1000</v>
      </c>
      <c r="G280" s="519">
        <v>42</v>
      </c>
      <c r="H280" s="519"/>
      <c r="I280" s="519"/>
      <c r="J280" s="631"/>
    </row>
    <row r="281" spans="1:10" x14ac:dyDescent="0.25">
      <c r="A281" s="517" t="s">
        <v>137</v>
      </c>
      <c r="B281" s="519">
        <v>1</v>
      </c>
      <c r="C281" s="527"/>
      <c r="D281" s="527">
        <v>27000</v>
      </c>
      <c r="E281" s="519"/>
      <c r="F281" s="519"/>
      <c r="G281" s="519"/>
      <c r="H281" s="519"/>
      <c r="I281" s="519"/>
      <c r="J281" s="6" t="s">
        <v>3581</v>
      </c>
    </row>
    <row r="282" spans="1:10" x14ac:dyDescent="0.25">
      <c r="A282" s="517" t="s">
        <v>562</v>
      </c>
      <c r="B282" s="519">
        <v>1</v>
      </c>
      <c r="C282" s="527">
        <v>12000</v>
      </c>
      <c r="D282" s="527"/>
      <c r="E282" s="519">
        <v>1</v>
      </c>
      <c r="F282" s="519">
        <v>3000</v>
      </c>
      <c r="G282" s="519">
        <v>60</v>
      </c>
      <c r="H282" s="519"/>
      <c r="I282" s="519"/>
      <c r="J282" s="631" t="s">
        <v>3706</v>
      </c>
    </row>
    <row r="283" spans="1:10" x14ac:dyDescent="0.25">
      <c r="A283" s="517" t="s">
        <v>423</v>
      </c>
      <c r="B283" s="519">
        <v>1</v>
      </c>
      <c r="C283" s="527">
        <v>16000</v>
      </c>
      <c r="D283" s="527"/>
      <c r="E283" s="519">
        <v>1</v>
      </c>
      <c r="F283" s="519">
        <v>4000</v>
      </c>
      <c r="G283" s="519">
        <v>75</v>
      </c>
      <c r="H283" s="519"/>
      <c r="I283" s="519"/>
      <c r="J283" s="631"/>
    </row>
    <row r="284" spans="1:10" x14ac:dyDescent="0.25">
      <c r="A284" s="517" t="s">
        <v>3707</v>
      </c>
      <c r="B284" s="519">
        <v>1</v>
      </c>
      <c r="C284" s="527">
        <v>16000</v>
      </c>
      <c r="D284" s="527"/>
      <c r="E284" s="519">
        <v>1</v>
      </c>
      <c r="F284" s="519">
        <v>4000</v>
      </c>
      <c r="G284" s="519">
        <v>75</v>
      </c>
      <c r="H284" s="519"/>
      <c r="I284" s="519"/>
      <c r="J284" s="631"/>
    </row>
    <row r="285" spans="1:10" x14ac:dyDescent="0.25">
      <c r="A285" s="702" t="s">
        <v>3708</v>
      </c>
      <c r="B285" s="703">
        <v>1</v>
      </c>
      <c r="C285" s="640"/>
      <c r="D285" s="640"/>
      <c r="E285" s="703"/>
      <c r="F285" s="703"/>
      <c r="G285" s="703"/>
      <c r="H285" s="703"/>
      <c r="I285" s="703"/>
      <c r="J285" s="717" t="s">
        <v>3709</v>
      </c>
    </row>
    <row r="286" spans="1:10" x14ac:dyDescent="0.25">
      <c r="A286" s="517" t="s">
        <v>423</v>
      </c>
      <c r="B286" s="519">
        <v>1</v>
      </c>
      <c r="C286" s="527"/>
      <c r="D286" s="527">
        <v>17000</v>
      </c>
      <c r="E286" s="519">
        <v>1</v>
      </c>
      <c r="F286" s="519">
        <v>3000</v>
      </c>
      <c r="G286" s="519">
        <v>60</v>
      </c>
      <c r="H286" s="519"/>
      <c r="I286" s="519"/>
      <c r="J286" s="631" t="s">
        <v>767</v>
      </c>
    </row>
    <row r="287" spans="1:10" x14ac:dyDescent="0.25">
      <c r="A287" s="645"/>
      <c r="B287" s="213">
        <f>SUM(B277:B286)</f>
        <v>10</v>
      </c>
      <c r="C287" s="213">
        <f>SUM(C277:C286)</f>
        <v>85000</v>
      </c>
      <c r="D287" s="213">
        <f>SUM(D277:D286)</f>
        <v>80000</v>
      </c>
      <c r="E287" s="213">
        <f>SUM(E277:E286)</f>
        <v>6</v>
      </c>
      <c r="F287" s="213">
        <f>SUM(F277:F286)</f>
        <v>19000</v>
      </c>
      <c r="G287" s="213"/>
      <c r="H287" s="213"/>
      <c r="I287" s="213"/>
      <c r="J287" s="197">
        <v>5600</v>
      </c>
    </row>
    <row r="288" spans="1:10" x14ac:dyDescent="0.25">
      <c r="A288" s="683"/>
      <c r="B288" s="365"/>
      <c r="C288" s="365"/>
      <c r="D288" s="365"/>
      <c r="E288" s="365"/>
      <c r="F288" s="365"/>
      <c r="G288" s="365"/>
      <c r="H288" s="365"/>
      <c r="I288" s="365"/>
      <c r="J288" s="684"/>
    </row>
    <row r="289" spans="1:10" x14ac:dyDescent="0.25">
      <c r="B289" s="493"/>
      <c r="C289" s="493"/>
      <c r="J289" s="352"/>
    </row>
    <row r="290" spans="1:10" x14ac:dyDescent="0.25">
      <c r="G290" s="722" t="s">
        <v>2826</v>
      </c>
      <c r="H290" s="722"/>
      <c r="I290" s="613"/>
      <c r="J290" s="352"/>
    </row>
    <row r="291" spans="1:10" ht="15.75" x14ac:dyDescent="0.25">
      <c r="A291" s="696" t="s">
        <v>3593</v>
      </c>
      <c r="B291" s="697">
        <f>C287</f>
        <v>85000</v>
      </c>
      <c r="J291" s="352"/>
    </row>
    <row r="295" spans="1:10" ht="15.75" x14ac:dyDescent="0.25">
      <c r="A295" s="2213" t="s">
        <v>3710</v>
      </c>
      <c r="B295" s="2213"/>
      <c r="C295" s="2213"/>
      <c r="D295" s="2213"/>
      <c r="E295" s="2213"/>
      <c r="F295" s="2213"/>
      <c r="G295" s="2213"/>
      <c r="H295" s="2213"/>
      <c r="I295" s="2213"/>
      <c r="J295" s="2213"/>
    </row>
    <row r="296" spans="1:10" x14ac:dyDescent="0.25">
      <c r="A296" s="198" t="s">
        <v>14</v>
      </c>
      <c r="B296" s="198" t="s">
        <v>5</v>
      </c>
      <c r="C296" s="198" t="s">
        <v>10</v>
      </c>
      <c r="D296" s="198" t="s">
        <v>11</v>
      </c>
      <c r="E296" s="198" t="s">
        <v>753</v>
      </c>
      <c r="F296" s="198" t="s">
        <v>27</v>
      </c>
      <c r="G296" s="198" t="s">
        <v>2013</v>
      </c>
      <c r="H296" s="198" t="s">
        <v>2776</v>
      </c>
      <c r="I296" s="198" t="s">
        <v>2777</v>
      </c>
      <c r="J296" s="631" t="s">
        <v>32</v>
      </c>
    </row>
    <row r="297" spans="1:10" x14ac:dyDescent="0.25">
      <c r="A297" s="517" t="s">
        <v>94</v>
      </c>
      <c r="B297" s="519">
        <v>1</v>
      </c>
      <c r="C297" s="527">
        <v>27000</v>
      </c>
      <c r="D297" s="527"/>
      <c r="E297" s="519">
        <v>1</v>
      </c>
      <c r="F297" s="519">
        <v>4000</v>
      </c>
      <c r="G297" s="519">
        <v>70</v>
      </c>
      <c r="H297" s="519"/>
      <c r="I297" s="519" t="s">
        <v>109</v>
      </c>
      <c r="J297" s="631">
        <v>6300</v>
      </c>
    </row>
    <row r="298" spans="1:10" x14ac:dyDescent="0.25">
      <c r="A298" s="517" t="s">
        <v>2909</v>
      </c>
      <c r="B298" s="519">
        <v>1</v>
      </c>
      <c r="C298" s="527"/>
      <c r="D298" s="527">
        <v>14000</v>
      </c>
      <c r="E298" s="519"/>
      <c r="F298" s="519"/>
      <c r="G298" s="519"/>
      <c r="H298" s="519"/>
      <c r="I298" s="519"/>
      <c r="J298" s="631" t="s">
        <v>3581</v>
      </c>
    </row>
    <row r="299" spans="1:10" x14ac:dyDescent="0.25">
      <c r="A299" s="517" t="s">
        <v>390</v>
      </c>
      <c r="B299" s="519">
        <v>1</v>
      </c>
      <c r="C299" s="527">
        <v>29000</v>
      </c>
      <c r="D299" s="527"/>
      <c r="E299" s="519">
        <v>1</v>
      </c>
      <c r="F299" s="519">
        <v>4000</v>
      </c>
      <c r="G299" s="519">
        <v>70</v>
      </c>
      <c r="H299" s="519"/>
      <c r="I299" s="519"/>
      <c r="J299" s="631" t="s">
        <v>3550</v>
      </c>
    </row>
    <row r="300" spans="1:10" x14ac:dyDescent="0.25">
      <c r="A300" s="517" t="s">
        <v>1141</v>
      </c>
      <c r="B300" s="519">
        <v>1</v>
      </c>
      <c r="C300" s="527">
        <v>11000</v>
      </c>
      <c r="D300" s="527"/>
      <c r="E300" s="519"/>
      <c r="F300" s="519"/>
      <c r="G300" s="519"/>
      <c r="H300" s="519"/>
      <c r="I300" s="519"/>
      <c r="J300" s="631" t="s">
        <v>3550</v>
      </c>
    </row>
    <row r="301" spans="1:10" x14ac:dyDescent="0.25">
      <c r="A301" s="517" t="s">
        <v>3460</v>
      </c>
      <c r="B301" s="519">
        <v>1</v>
      </c>
      <c r="C301" s="527">
        <v>21500</v>
      </c>
      <c r="D301" s="527"/>
      <c r="E301" s="519">
        <v>1</v>
      </c>
      <c r="F301" s="519">
        <v>4000</v>
      </c>
      <c r="G301" s="519">
        <v>70</v>
      </c>
      <c r="H301" s="519">
        <v>1</v>
      </c>
      <c r="I301" s="519">
        <v>60</v>
      </c>
      <c r="J301" s="6">
        <v>3000</v>
      </c>
    </row>
    <row r="302" spans="1:10" x14ac:dyDescent="0.25">
      <c r="A302" s="517" t="s">
        <v>2045</v>
      </c>
      <c r="B302" s="519">
        <v>1</v>
      </c>
      <c r="C302" s="527">
        <v>16000</v>
      </c>
      <c r="D302" s="527"/>
      <c r="E302" s="519"/>
      <c r="F302" s="519"/>
      <c r="G302" s="519"/>
      <c r="H302" s="519"/>
      <c r="I302" s="519"/>
      <c r="J302" s="631"/>
    </row>
    <row r="303" spans="1:10" x14ac:dyDescent="0.25">
      <c r="A303" s="517" t="s">
        <v>90</v>
      </c>
      <c r="B303" s="519">
        <v>1</v>
      </c>
      <c r="C303" s="527">
        <v>25500</v>
      </c>
      <c r="D303" s="527"/>
      <c r="E303" s="519">
        <v>1</v>
      </c>
      <c r="F303" s="519">
        <v>3000</v>
      </c>
      <c r="G303" s="519">
        <v>60</v>
      </c>
      <c r="H303" s="519"/>
      <c r="I303" s="519"/>
      <c r="J303" s="631"/>
    </row>
    <row r="304" spans="1:10" x14ac:dyDescent="0.25">
      <c r="A304" s="517" t="s">
        <v>2199</v>
      </c>
      <c r="B304" s="519">
        <v>1</v>
      </c>
      <c r="C304" s="527">
        <v>19000</v>
      </c>
      <c r="D304" s="527"/>
      <c r="E304" s="519"/>
      <c r="F304" s="519"/>
      <c r="G304" s="519"/>
      <c r="H304" s="519"/>
      <c r="I304" s="519"/>
      <c r="J304" s="631"/>
    </row>
    <row r="305" spans="1:10" x14ac:dyDescent="0.25">
      <c r="A305" s="517" t="s">
        <v>2199</v>
      </c>
      <c r="B305" s="519">
        <v>1</v>
      </c>
      <c r="C305" s="527"/>
      <c r="D305" s="527">
        <v>15000</v>
      </c>
      <c r="E305" s="519">
        <v>1</v>
      </c>
      <c r="F305" s="519">
        <v>4000</v>
      </c>
      <c r="G305" s="519">
        <v>70</v>
      </c>
      <c r="H305" s="519"/>
      <c r="I305" s="519"/>
      <c r="J305" s="631" t="s">
        <v>3711</v>
      </c>
    </row>
    <row r="306" spans="1:10" x14ac:dyDescent="0.25">
      <c r="A306" s="517" t="s">
        <v>1817</v>
      </c>
      <c r="B306" s="519">
        <v>1</v>
      </c>
      <c r="C306" s="527"/>
      <c r="D306" s="527">
        <v>17000</v>
      </c>
      <c r="E306" s="519"/>
      <c r="F306" s="519"/>
      <c r="G306" s="519"/>
      <c r="H306" s="519"/>
      <c r="I306" s="519"/>
      <c r="J306" s="631" t="s">
        <v>3712</v>
      </c>
    </row>
    <row r="307" spans="1:10" x14ac:dyDescent="0.25">
      <c r="A307" s="517" t="s">
        <v>2812</v>
      </c>
      <c r="B307" s="519">
        <v>1</v>
      </c>
      <c r="C307" s="527"/>
      <c r="D307" s="527">
        <v>28000</v>
      </c>
      <c r="E307" s="519">
        <v>1</v>
      </c>
      <c r="F307" s="519">
        <v>5000</v>
      </c>
      <c r="G307" s="519">
        <v>90</v>
      </c>
      <c r="H307" s="519"/>
      <c r="I307" s="519"/>
      <c r="J307" s="631" t="s">
        <v>767</v>
      </c>
    </row>
    <row r="308" spans="1:10" x14ac:dyDescent="0.25">
      <c r="A308" s="702" t="s">
        <v>123</v>
      </c>
      <c r="B308" s="703">
        <v>1</v>
      </c>
      <c r="C308" s="640"/>
      <c r="D308" s="640"/>
      <c r="E308" s="703"/>
      <c r="F308" s="703"/>
      <c r="G308" s="703"/>
      <c r="H308" s="703"/>
      <c r="I308" s="703"/>
      <c r="J308" s="718" t="s">
        <v>3715</v>
      </c>
    </row>
    <row r="309" spans="1:10" x14ac:dyDescent="0.25">
      <c r="A309" s="517" t="s">
        <v>2469</v>
      </c>
      <c r="B309" s="519">
        <v>1</v>
      </c>
      <c r="C309" s="527">
        <v>30000</v>
      </c>
      <c r="D309" s="527"/>
      <c r="E309" s="519">
        <v>1</v>
      </c>
      <c r="F309" s="519">
        <v>5000</v>
      </c>
      <c r="G309" s="519">
        <v>100</v>
      </c>
      <c r="H309" s="519"/>
      <c r="I309" s="519"/>
      <c r="J309" s="631"/>
    </row>
    <row r="310" spans="1:10" x14ac:dyDescent="0.25">
      <c r="A310" s="517" t="s">
        <v>2050</v>
      </c>
      <c r="B310" s="519">
        <v>1</v>
      </c>
      <c r="C310" s="527">
        <v>23000</v>
      </c>
      <c r="D310" s="527"/>
      <c r="E310" s="519">
        <v>1</v>
      </c>
      <c r="F310" s="519">
        <v>4000</v>
      </c>
      <c r="G310" s="519">
        <v>70</v>
      </c>
      <c r="H310" s="519"/>
      <c r="I310" s="519"/>
      <c r="J310" s="631"/>
    </row>
    <row r="311" spans="1:10" x14ac:dyDescent="0.25">
      <c r="A311" s="702" t="s">
        <v>91</v>
      </c>
      <c r="B311" s="703">
        <v>1</v>
      </c>
      <c r="C311" s="725"/>
      <c r="D311" s="640"/>
      <c r="E311" s="703"/>
      <c r="F311" s="703"/>
      <c r="G311" s="703"/>
      <c r="H311" s="703"/>
      <c r="I311" s="703"/>
      <c r="J311" s="718" t="s">
        <v>3713</v>
      </c>
    </row>
    <row r="312" spans="1:10" x14ac:dyDescent="0.25">
      <c r="A312" s="517" t="s">
        <v>3012</v>
      </c>
      <c r="B312" s="519">
        <v>1</v>
      </c>
      <c r="C312" s="724"/>
      <c r="D312" s="527">
        <v>12000</v>
      </c>
      <c r="E312" s="519">
        <v>1</v>
      </c>
      <c r="F312" s="519">
        <v>3000</v>
      </c>
      <c r="G312" s="519">
        <v>60</v>
      </c>
      <c r="H312" s="519"/>
      <c r="I312" s="519"/>
      <c r="J312" s="6"/>
    </row>
    <row r="313" spans="1:10" x14ac:dyDescent="0.25">
      <c r="A313" s="517"/>
      <c r="B313" s="519"/>
      <c r="C313" s="527"/>
      <c r="D313" s="527"/>
      <c r="E313" s="519"/>
      <c r="F313" s="519"/>
      <c r="G313" s="519"/>
      <c r="H313" s="519"/>
      <c r="I313" s="519"/>
      <c r="J313" s="631"/>
    </row>
    <row r="314" spans="1:10" x14ac:dyDescent="0.25">
      <c r="A314" s="645"/>
      <c r="B314" s="213">
        <f>SUM(B297:B313)</f>
        <v>16</v>
      </c>
      <c r="C314" s="213">
        <f>SUM(C297:C313)</f>
        <v>202000</v>
      </c>
      <c r="D314" s="213">
        <f>SUM(D297:D313)</f>
        <v>86000</v>
      </c>
      <c r="E314" s="213">
        <f>SUM(E297:E313)</f>
        <v>9</v>
      </c>
      <c r="F314" s="213">
        <f>SUM(F297:F313)</f>
        <v>36000</v>
      </c>
      <c r="G314" s="213"/>
      <c r="H314" s="213"/>
      <c r="I314" s="213"/>
      <c r="J314" s="197">
        <f>J301+J297</f>
        <v>9300</v>
      </c>
    </row>
    <row r="315" spans="1:10" x14ac:dyDescent="0.25">
      <c r="A315" s="683"/>
      <c r="B315" s="365"/>
      <c r="C315" s="365"/>
      <c r="D315" s="365"/>
      <c r="E315" s="365"/>
      <c r="F315" s="365"/>
      <c r="G315" s="365"/>
      <c r="H315" s="365"/>
      <c r="I315" s="365"/>
      <c r="J315" s="684"/>
    </row>
    <row r="316" spans="1:10" x14ac:dyDescent="0.25">
      <c r="B316" s="493"/>
      <c r="C316" s="493"/>
      <c r="J316" s="352"/>
    </row>
    <row r="317" spans="1:10" x14ac:dyDescent="0.25">
      <c r="G317" s="723" t="s">
        <v>3714</v>
      </c>
      <c r="H317" s="723"/>
      <c r="I317" s="613"/>
      <c r="J317" s="352"/>
    </row>
    <row r="318" spans="1:10" ht="15.75" x14ac:dyDescent="0.25">
      <c r="A318" s="696" t="s">
        <v>3593</v>
      </c>
      <c r="B318" s="697">
        <f>C314</f>
        <v>202000</v>
      </c>
      <c r="J318" s="352"/>
    </row>
    <row r="321" spans="1:10" ht="15.75" x14ac:dyDescent="0.25">
      <c r="A321" s="2213" t="s">
        <v>3716</v>
      </c>
      <c r="B321" s="2213"/>
      <c r="C321" s="2213"/>
      <c r="D321" s="2213"/>
      <c r="E321" s="2213"/>
      <c r="F321" s="2213"/>
      <c r="G321" s="2213"/>
      <c r="H321" s="2213"/>
      <c r="I321" s="2213"/>
      <c r="J321" s="2213"/>
    </row>
    <row r="322" spans="1:10" x14ac:dyDescent="0.25">
      <c r="A322" s="198" t="s">
        <v>14</v>
      </c>
      <c r="B322" s="198" t="s">
        <v>5</v>
      </c>
      <c r="C322" s="198" t="s">
        <v>10</v>
      </c>
      <c r="D322" s="198" t="s">
        <v>11</v>
      </c>
      <c r="E322" s="198" t="s">
        <v>753</v>
      </c>
      <c r="F322" s="198" t="s">
        <v>27</v>
      </c>
      <c r="G322" s="198" t="s">
        <v>2013</v>
      </c>
      <c r="H322" s="198" t="s">
        <v>2776</v>
      </c>
      <c r="I322" s="198" t="s">
        <v>2777</v>
      </c>
      <c r="J322" s="631" t="s">
        <v>32</v>
      </c>
    </row>
    <row r="323" spans="1:10" x14ac:dyDescent="0.25">
      <c r="A323" s="517" t="s">
        <v>3012</v>
      </c>
      <c r="B323" s="519">
        <v>1</v>
      </c>
      <c r="C323" s="527"/>
      <c r="D323" s="527">
        <v>15000</v>
      </c>
      <c r="E323" s="519"/>
      <c r="F323" s="519"/>
      <c r="G323" s="519"/>
      <c r="H323" s="519"/>
      <c r="I323" s="519"/>
      <c r="J323" s="631" t="s">
        <v>3596</v>
      </c>
    </row>
    <row r="324" spans="1:10" x14ac:dyDescent="0.25">
      <c r="A324" s="702" t="s">
        <v>349</v>
      </c>
      <c r="B324" s="703">
        <v>1</v>
      </c>
      <c r="C324" s="640"/>
      <c r="D324" s="640"/>
      <c r="E324" s="703"/>
      <c r="F324" s="703"/>
      <c r="G324" s="703"/>
      <c r="H324" s="703"/>
      <c r="I324" s="703"/>
      <c r="J324" s="717" t="s">
        <v>3717</v>
      </c>
    </row>
    <row r="325" spans="1:10" x14ac:dyDescent="0.25">
      <c r="A325" s="517" t="s">
        <v>2904</v>
      </c>
      <c r="B325" s="519">
        <v>1</v>
      </c>
      <c r="C325" s="527">
        <v>17000</v>
      </c>
      <c r="D325" s="527"/>
      <c r="E325" s="519">
        <v>1</v>
      </c>
      <c r="F325" s="519">
        <v>4000</v>
      </c>
      <c r="G325" s="519">
        <v>70</v>
      </c>
      <c r="H325" s="519"/>
      <c r="I325" s="519"/>
      <c r="J325" s="631" t="s">
        <v>3550</v>
      </c>
    </row>
    <row r="326" spans="1:10" x14ac:dyDescent="0.25">
      <c r="A326" s="702" t="s">
        <v>3038</v>
      </c>
      <c r="B326" s="703">
        <v>1</v>
      </c>
      <c r="C326" s="640"/>
      <c r="D326" s="640"/>
      <c r="E326" s="703"/>
      <c r="F326" s="703"/>
      <c r="G326" s="703"/>
      <c r="H326" s="703"/>
      <c r="I326" s="703"/>
      <c r="J326" s="717" t="s">
        <v>3718</v>
      </c>
    </row>
    <row r="327" spans="1:10" x14ac:dyDescent="0.25">
      <c r="A327" s="517" t="s">
        <v>3137</v>
      </c>
      <c r="B327" s="519">
        <v>1</v>
      </c>
      <c r="C327" s="527">
        <v>10000</v>
      </c>
      <c r="D327" s="527"/>
      <c r="E327" s="519">
        <v>1</v>
      </c>
      <c r="F327" s="519">
        <v>3000</v>
      </c>
      <c r="G327" s="519">
        <v>60</v>
      </c>
      <c r="H327" s="519"/>
      <c r="I327" s="519"/>
      <c r="J327" s="198" t="s">
        <v>3719</v>
      </c>
    </row>
    <row r="328" spans="1:10" x14ac:dyDescent="0.25">
      <c r="A328" s="517" t="s">
        <v>752</v>
      </c>
      <c r="B328" s="519">
        <v>1</v>
      </c>
      <c r="C328" s="527"/>
      <c r="D328" s="527">
        <v>38000</v>
      </c>
      <c r="E328" s="519"/>
      <c r="F328" s="519"/>
      <c r="G328" s="519"/>
      <c r="H328" s="519"/>
      <c r="I328" s="519"/>
      <c r="J328" s="631" t="s">
        <v>767</v>
      </c>
    </row>
    <row r="329" spans="1:10" x14ac:dyDescent="0.25">
      <c r="A329" s="517" t="s">
        <v>1817</v>
      </c>
      <c r="B329" s="519">
        <v>1</v>
      </c>
      <c r="C329" s="527"/>
      <c r="D329" s="527">
        <v>13000</v>
      </c>
      <c r="E329" s="519">
        <v>1</v>
      </c>
      <c r="F329" s="519">
        <v>3000</v>
      </c>
      <c r="G329" s="519">
        <v>60</v>
      </c>
      <c r="H329" s="519"/>
      <c r="I329" s="519"/>
      <c r="J329" s="631" t="s">
        <v>3596</v>
      </c>
    </row>
    <row r="330" spans="1:10" x14ac:dyDescent="0.25">
      <c r="A330" s="517" t="s">
        <v>1817</v>
      </c>
      <c r="B330" s="519">
        <v>1</v>
      </c>
      <c r="C330" s="527"/>
      <c r="D330" s="527">
        <v>16000</v>
      </c>
      <c r="E330" s="519"/>
      <c r="F330" s="519"/>
      <c r="G330" s="519"/>
      <c r="H330" s="519"/>
      <c r="I330" s="519"/>
      <c r="J330" s="631" t="s">
        <v>3596</v>
      </c>
    </row>
    <row r="331" spans="1:10" x14ac:dyDescent="0.25">
      <c r="A331" s="517" t="s">
        <v>3720</v>
      </c>
      <c r="B331" s="519">
        <v>1</v>
      </c>
      <c r="C331" s="527"/>
      <c r="D331" s="527">
        <v>15000</v>
      </c>
      <c r="E331" s="519">
        <v>1</v>
      </c>
      <c r="F331" s="519">
        <v>4000</v>
      </c>
      <c r="G331" s="519">
        <v>70</v>
      </c>
      <c r="H331" s="519"/>
      <c r="I331" s="519"/>
      <c r="J331" s="631" t="s">
        <v>767</v>
      </c>
    </row>
    <row r="332" spans="1:10" x14ac:dyDescent="0.25">
      <c r="A332" s="517" t="s">
        <v>3460</v>
      </c>
      <c r="B332" s="519">
        <v>1</v>
      </c>
      <c r="C332" s="527"/>
      <c r="D332" s="527">
        <v>25500</v>
      </c>
      <c r="E332" s="519"/>
      <c r="F332" s="519"/>
      <c r="G332" s="519"/>
      <c r="H332" s="519"/>
      <c r="I332" s="519"/>
      <c r="J332" s="631" t="s">
        <v>767</v>
      </c>
    </row>
    <row r="333" spans="1:10" x14ac:dyDescent="0.25">
      <c r="A333" s="517" t="s">
        <v>2199</v>
      </c>
      <c r="B333" s="519">
        <v>1</v>
      </c>
      <c r="C333" s="527">
        <v>15000</v>
      </c>
      <c r="D333" s="527"/>
      <c r="E333" s="519">
        <v>1</v>
      </c>
      <c r="F333" s="519">
        <v>70</v>
      </c>
      <c r="G333" s="519">
        <v>4000</v>
      </c>
      <c r="H333" s="519"/>
      <c r="I333" s="519" t="s">
        <v>109</v>
      </c>
      <c r="J333" s="631" t="s">
        <v>3725</v>
      </c>
    </row>
    <row r="334" spans="1:10" ht="15.75" thickBot="1" x14ac:dyDescent="0.3">
      <c r="A334" s="727" t="s">
        <v>3721</v>
      </c>
      <c r="B334" s="728">
        <v>1</v>
      </c>
      <c r="C334" s="729">
        <v>20000</v>
      </c>
      <c r="D334" s="729"/>
      <c r="E334" s="728">
        <v>1</v>
      </c>
      <c r="F334" s="728">
        <v>90</v>
      </c>
      <c r="G334" s="728">
        <v>5000</v>
      </c>
      <c r="H334" s="728">
        <v>1</v>
      </c>
      <c r="I334" s="728">
        <v>100</v>
      </c>
      <c r="J334" s="730" t="s">
        <v>3726</v>
      </c>
    </row>
    <row r="335" spans="1:10" x14ac:dyDescent="0.25">
      <c r="A335" s="731" t="s">
        <v>2187</v>
      </c>
      <c r="B335" s="732">
        <v>2</v>
      </c>
      <c r="C335" s="733"/>
      <c r="D335" s="733">
        <v>29000</v>
      </c>
      <c r="E335" s="732"/>
      <c r="F335" s="732"/>
      <c r="G335" s="732"/>
      <c r="H335" s="732"/>
      <c r="I335" s="732"/>
      <c r="J335" s="2223" t="s">
        <v>3724</v>
      </c>
    </row>
    <row r="336" spans="1:10" x14ac:dyDescent="0.25">
      <c r="A336" s="734" t="s">
        <v>3722</v>
      </c>
      <c r="B336" s="519">
        <v>24</v>
      </c>
      <c r="C336" s="527"/>
      <c r="D336" s="527">
        <v>1128000</v>
      </c>
      <c r="E336" s="519"/>
      <c r="F336" s="519"/>
      <c r="G336" s="519"/>
      <c r="H336" s="519"/>
      <c r="I336" s="519"/>
      <c r="J336" s="2224"/>
    </row>
    <row r="337" spans="1:10" ht="15.75" thickBot="1" x14ac:dyDescent="0.3">
      <c r="A337" s="735" t="s">
        <v>3723</v>
      </c>
      <c r="B337" s="736">
        <v>1</v>
      </c>
      <c r="C337" s="737"/>
      <c r="D337" s="738">
        <v>14500</v>
      </c>
      <c r="E337" s="736"/>
      <c r="F337" s="736"/>
      <c r="G337" s="736"/>
      <c r="H337" s="736"/>
      <c r="I337" s="736"/>
      <c r="J337" s="2225"/>
    </row>
    <row r="338" spans="1:10" x14ac:dyDescent="0.25">
      <c r="A338" s="645"/>
      <c r="B338" s="213">
        <f>SUM(B323:B337)</f>
        <v>39</v>
      </c>
      <c r="C338" s="213">
        <f>SUM(C323:C337)</f>
        <v>62000</v>
      </c>
      <c r="D338" s="213">
        <f>SUM(D323:D337)</f>
        <v>1294000</v>
      </c>
      <c r="E338" s="213">
        <f>SUM(E323:E337)</f>
        <v>6</v>
      </c>
      <c r="F338" s="213">
        <f>SUM(F323:F337)</f>
        <v>14160</v>
      </c>
      <c r="G338" s="213"/>
      <c r="H338" s="213"/>
      <c r="I338" s="213"/>
      <c r="J338" s="197">
        <v>10600</v>
      </c>
    </row>
    <row r="339" spans="1:10" x14ac:dyDescent="0.25">
      <c r="A339" s="683"/>
      <c r="B339" s="365"/>
      <c r="C339" s="365"/>
      <c r="D339" s="365"/>
      <c r="E339" s="365"/>
      <c r="F339" s="365"/>
      <c r="G339" s="365"/>
      <c r="H339" s="365"/>
      <c r="I339" s="365"/>
      <c r="J339" s="684"/>
    </row>
    <row r="340" spans="1:10" x14ac:dyDescent="0.25">
      <c r="B340" s="493"/>
      <c r="C340" s="493"/>
      <c r="J340" s="352"/>
    </row>
    <row r="341" spans="1:10" x14ac:dyDescent="0.25">
      <c r="G341" s="726" t="s">
        <v>3714</v>
      </c>
      <c r="H341" s="726"/>
      <c r="I341" s="613"/>
      <c r="J341" s="352"/>
    </row>
    <row r="342" spans="1:10" ht="15.75" x14ac:dyDescent="0.25">
      <c r="A342" s="696" t="s">
        <v>3593</v>
      </c>
      <c r="B342" s="697">
        <v>51400</v>
      </c>
      <c r="J342" s="352"/>
    </row>
    <row r="345" spans="1:10" ht="15.75" x14ac:dyDescent="0.25">
      <c r="A345" s="2213" t="s">
        <v>3727</v>
      </c>
      <c r="B345" s="2213"/>
      <c r="C345" s="2213"/>
      <c r="D345" s="2213"/>
      <c r="E345" s="2213"/>
      <c r="F345" s="2213"/>
      <c r="G345" s="2213"/>
      <c r="H345" s="2213"/>
      <c r="I345" s="2213"/>
      <c r="J345" s="2213"/>
    </row>
    <row r="346" spans="1:10" x14ac:dyDescent="0.25">
      <c r="A346" s="198" t="s">
        <v>14</v>
      </c>
      <c r="B346" s="198" t="s">
        <v>5</v>
      </c>
      <c r="C346" s="198" t="s">
        <v>10</v>
      </c>
      <c r="D346" s="198" t="s">
        <v>11</v>
      </c>
      <c r="E346" s="198" t="s">
        <v>753</v>
      </c>
      <c r="F346" s="198" t="s">
        <v>27</v>
      </c>
      <c r="G346" s="198" t="s">
        <v>2013</v>
      </c>
      <c r="H346" s="198" t="s">
        <v>2776</v>
      </c>
      <c r="I346" s="198" t="s">
        <v>2777</v>
      </c>
      <c r="J346" s="631" t="s">
        <v>32</v>
      </c>
    </row>
    <row r="347" spans="1:10" x14ac:dyDescent="0.25">
      <c r="A347" s="517" t="s">
        <v>3730</v>
      </c>
      <c r="B347" s="519">
        <v>1</v>
      </c>
      <c r="C347" s="527"/>
      <c r="D347" s="527">
        <v>21000</v>
      </c>
      <c r="E347" s="519"/>
      <c r="F347" s="519"/>
      <c r="G347" s="519"/>
      <c r="H347" s="519"/>
      <c r="I347" s="519"/>
      <c r="J347" s="631" t="s">
        <v>3728</v>
      </c>
    </row>
    <row r="348" spans="1:10" x14ac:dyDescent="0.25">
      <c r="A348" s="517" t="s">
        <v>144</v>
      </c>
      <c r="B348" s="519">
        <v>1</v>
      </c>
      <c r="C348" s="527"/>
      <c r="D348" s="527">
        <v>28000</v>
      </c>
      <c r="E348" s="519">
        <v>1</v>
      </c>
      <c r="F348" s="519">
        <v>4000</v>
      </c>
      <c r="G348" s="519">
        <v>70</v>
      </c>
      <c r="H348" s="519"/>
      <c r="I348" s="519"/>
      <c r="J348" s="631" t="s">
        <v>767</v>
      </c>
    </row>
    <row r="349" spans="1:10" x14ac:dyDescent="0.25">
      <c r="A349" s="517" t="s">
        <v>3729</v>
      </c>
      <c r="B349" s="519">
        <v>1</v>
      </c>
      <c r="C349" s="527">
        <v>25500</v>
      </c>
      <c r="D349" s="527"/>
      <c r="E349" s="519"/>
      <c r="F349" s="519"/>
      <c r="G349" s="519"/>
      <c r="H349" s="519"/>
      <c r="I349" s="519" t="s">
        <v>109</v>
      </c>
      <c r="J349" s="631">
        <v>5600</v>
      </c>
    </row>
    <row r="350" spans="1:10" x14ac:dyDescent="0.25">
      <c r="A350" s="517" t="s">
        <v>166</v>
      </c>
      <c r="B350" s="519">
        <v>1</v>
      </c>
      <c r="C350" s="527"/>
      <c r="D350" s="527">
        <v>25500</v>
      </c>
      <c r="E350" s="519">
        <v>1</v>
      </c>
      <c r="F350" s="519">
        <v>3000</v>
      </c>
      <c r="G350" s="519">
        <v>60</v>
      </c>
      <c r="H350" s="519"/>
      <c r="I350" s="519"/>
      <c r="J350" s="631" t="s">
        <v>767</v>
      </c>
    </row>
    <row r="351" spans="1:10" x14ac:dyDescent="0.25">
      <c r="A351" s="517" t="s">
        <v>3731</v>
      </c>
      <c r="B351" s="519">
        <v>1</v>
      </c>
      <c r="C351" s="527">
        <v>16000</v>
      </c>
      <c r="D351" s="527"/>
      <c r="E351" s="519">
        <v>1</v>
      </c>
      <c r="F351" s="519">
        <v>3000</v>
      </c>
      <c r="G351" s="519">
        <v>60</v>
      </c>
      <c r="H351" s="519"/>
      <c r="I351" s="519"/>
      <c r="J351" s="198"/>
    </row>
    <row r="352" spans="1:10" x14ac:dyDescent="0.25">
      <c r="A352" s="517" t="s">
        <v>3732</v>
      </c>
      <c r="B352" s="519">
        <v>1</v>
      </c>
      <c r="C352" s="527"/>
      <c r="D352" s="527">
        <v>13000</v>
      </c>
      <c r="E352" s="519">
        <v>1</v>
      </c>
      <c r="F352" s="519">
        <v>2000</v>
      </c>
      <c r="G352" s="519">
        <v>50</v>
      </c>
      <c r="H352" s="519"/>
      <c r="I352" s="519"/>
      <c r="J352" s="631" t="s">
        <v>767</v>
      </c>
    </row>
    <row r="353" spans="1:10" x14ac:dyDescent="0.25">
      <c r="A353" s="517" t="s">
        <v>3729</v>
      </c>
      <c r="B353" s="519">
        <v>1</v>
      </c>
      <c r="C353" s="527"/>
      <c r="D353" s="527">
        <v>20000</v>
      </c>
      <c r="E353" s="519">
        <v>1</v>
      </c>
      <c r="F353" s="519">
        <v>5000</v>
      </c>
      <c r="G353" s="519">
        <v>100</v>
      </c>
      <c r="H353" s="519"/>
      <c r="I353" s="519"/>
      <c r="J353" s="631" t="s">
        <v>3596</v>
      </c>
    </row>
    <row r="354" spans="1:10" x14ac:dyDescent="0.25">
      <c r="A354" s="517" t="s">
        <v>370</v>
      </c>
      <c r="B354" s="519">
        <v>1</v>
      </c>
      <c r="C354" s="527">
        <v>39000</v>
      </c>
      <c r="D354" s="527"/>
      <c r="E354" s="519">
        <v>1</v>
      </c>
      <c r="F354" s="519">
        <v>5000</v>
      </c>
      <c r="G354" s="519">
        <v>90</v>
      </c>
      <c r="H354" s="519"/>
      <c r="I354" s="519"/>
      <c r="J354" s="631"/>
    </row>
    <row r="355" spans="1:10" x14ac:dyDescent="0.25">
      <c r="A355" s="517" t="s">
        <v>3733</v>
      </c>
      <c r="B355" s="519">
        <v>1</v>
      </c>
      <c r="C355" s="527"/>
      <c r="D355" s="527">
        <v>33000</v>
      </c>
      <c r="E355" s="519">
        <v>1</v>
      </c>
      <c r="F355" s="519">
        <v>5000</v>
      </c>
      <c r="G355" s="519">
        <v>90</v>
      </c>
      <c r="H355" s="519"/>
      <c r="I355" s="519"/>
      <c r="J355" s="631" t="s">
        <v>767</v>
      </c>
    </row>
    <row r="356" spans="1:10" x14ac:dyDescent="0.25">
      <c r="A356" s="517" t="s">
        <v>3731</v>
      </c>
      <c r="B356" s="519">
        <v>1</v>
      </c>
      <c r="C356" s="527"/>
      <c r="D356" s="527">
        <v>16000</v>
      </c>
      <c r="E356" s="519">
        <v>1</v>
      </c>
      <c r="F356" s="519">
        <v>3000</v>
      </c>
      <c r="G356" s="519">
        <v>60</v>
      </c>
      <c r="H356" s="519"/>
      <c r="I356" s="519"/>
      <c r="J356" s="631" t="s">
        <v>3596</v>
      </c>
    </row>
    <row r="357" spans="1:10" x14ac:dyDescent="0.25">
      <c r="A357" s="645"/>
      <c r="B357" s="213">
        <f>SUM(B347:B356)</f>
        <v>10</v>
      </c>
      <c r="C357" s="213">
        <f>SUM(C347:C356)</f>
        <v>80500</v>
      </c>
      <c r="D357" s="213">
        <f>SUM(D347:D356)</f>
        <v>156500</v>
      </c>
      <c r="E357" s="213">
        <f>SUM(E347:E356)</f>
        <v>8</v>
      </c>
      <c r="F357" s="213">
        <f>SUM(F347:F356)</f>
        <v>30000</v>
      </c>
      <c r="G357" s="213"/>
      <c r="H357" s="213"/>
      <c r="I357" s="213"/>
      <c r="J357" s="741">
        <v>5600</v>
      </c>
    </row>
    <row r="358" spans="1:10" x14ac:dyDescent="0.25">
      <c r="A358" s="683"/>
      <c r="B358" s="365"/>
      <c r="C358" s="365"/>
      <c r="D358" s="365"/>
      <c r="E358" s="365"/>
      <c r="F358" s="365"/>
      <c r="G358" s="365"/>
      <c r="H358" s="365"/>
      <c r="I358" s="365"/>
      <c r="J358" s="684"/>
    </row>
    <row r="359" spans="1:10" x14ac:dyDescent="0.25">
      <c r="B359" s="493"/>
      <c r="C359" s="493"/>
      <c r="J359" s="352"/>
    </row>
    <row r="360" spans="1:10" x14ac:dyDescent="0.25">
      <c r="G360" s="739" t="s">
        <v>3714</v>
      </c>
      <c r="H360" s="739"/>
      <c r="I360" s="613"/>
      <c r="J360" s="352"/>
    </row>
    <row r="361" spans="1:10" ht="15.75" x14ac:dyDescent="0.25">
      <c r="A361" s="696" t="s">
        <v>3593</v>
      </c>
      <c r="B361" s="697">
        <v>80500</v>
      </c>
      <c r="J361" s="352"/>
    </row>
    <row r="364" spans="1:10" ht="15.75" x14ac:dyDescent="0.25">
      <c r="A364" s="2213" t="s">
        <v>3734</v>
      </c>
      <c r="B364" s="2213"/>
      <c r="C364" s="2213"/>
      <c r="D364" s="2213"/>
      <c r="E364" s="2213"/>
      <c r="F364" s="2213"/>
      <c r="G364" s="2213"/>
      <c r="H364" s="2213"/>
      <c r="I364" s="2213"/>
      <c r="J364" s="2213"/>
    </row>
    <row r="365" spans="1:10" x14ac:dyDescent="0.25">
      <c r="A365" s="198" t="s">
        <v>14</v>
      </c>
      <c r="B365" s="198" t="s">
        <v>5</v>
      </c>
      <c r="C365" s="198" t="s">
        <v>10</v>
      </c>
      <c r="D365" s="198" t="s">
        <v>11</v>
      </c>
      <c r="E365" s="198" t="s">
        <v>753</v>
      </c>
      <c r="F365" s="198" t="s">
        <v>27</v>
      </c>
      <c r="G365" s="198" t="s">
        <v>2013</v>
      </c>
      <c r="H365" s="198" t="s">
        <v>2776</v>
      </c>
      <c r="I365" s="198" t="s">
        <v>2777</v>
      </c>
      <c r="J365" s="631" t="s">
        <v>32</v>
      </c>
    </row>
    <row r="366" spans="1:10" x14ac:dyDescent="0.25">
      <c r="A366" s="517" t="s">
        <v>3657</v>
      </c>
      <c r="B366" s="519">
        <v>1</v>
      </c>
      <c r="C366" s="527">
        <v>38000</v>
      </c>
      <c r="D366" s="527"/>
      <c r="E366" s="519"/>
      <c r="F366" s="519"/>
      <c r="G366" s="519"/>
      <c r="H366" s="519"/>
      <c r="I366" s="519" t="s">
        <v>109</v>
      </c>
      <c r="J366" s="631">
        <v>1400</v>
      </c>
    </row>
    <row r="367" spans="1:10" x14ac:dyDescent="0.25">
      <c r="A367" s="517" t="s">
        <v>163</v>
      </c>
      <c r="B367" s="519">
        <v>1</v>
      </c>
      <c r="C367" s="527">
        <v>23000</v>
      </c>
      <c r="D367" s="527"/>
      <c r="E367" s="519"/>
      <c r="F367" s="519"/>
      <c r="G367" s="519"/>
      <c r="H367" s="519"/>
      <c r="I367" s="519"/>
      <c r="J367" s="631"/>
    </row>
    <row r="368" spans="1:10" x14ac:dyDescent="0.25">
      <c r="A368" s="517" t="s">
        <v>624</v>
      </c>
      <c r="B368" s="519">
        <v>1</v>
      </c>
      <c r="C368" s="527">
        <v>30000</v>
      </c>
      <c r="D368" s="527"/>
      <c r="E368" s="519">
        <v>1</v>
      </c>
      <c r="F368" s="519">
        <v>3000</v>
      </c>
      <c r="G368" s="519">
        <v>60</v>
      </c>
      <c r="H368" s="519"/>
      <c r="I368" s="519"/>
      <c r="J368" s="631"/>
    </row>
    <row r="369" spans="1:10" x14ac:dyDescent="0.25">
      <c r="A369" s="517" t="s">
        <v>3735</v>
      </c>
      <c r="B369" s="519">
        <v>1</v>
      </c>
      <c r="C369" s="527">
        <v>15000</v>
      </c>
      <c r="D369" s="527"/>
      <c r="E369" s="519"/>
      <c r="F369" s="519"/>
      <c r="G369" s="519"/>
      <c r="H369" s="519"/>
      <c r="I369" s="519"/>
      <c r="J369" s="631"/>
    </row>
    <row r="370" spans="1:10" x14ac:dyDescent="0.25">
      <c r="A370" s="517" t="s">
        <v>3572</v>
      </c>
      <c r="B370" s="519">
        <v>1</v>
      </c>
      <c r="C370" s="527">
        <v>20000</v>
      </c>
      <c r="D370" s="527"/>
      <c r="E370" s="519">
        <v>1</v>
      </c>
      <c r="F370" s="519">
        <v>5000</v>
      </c>
      <c r="G370" s="519">
        <v>90</v>
      </c>
      <c r="H370" s="519"/>
      <c r="I370" s="519"/>
      <c r="J370" s="198"/>
    </row>
    <row r="371" spans="1:10" x14ac:dyDescent="0.25">
      <c r="A371" s="517" t="s">
        <v>423</v>
      </c>
      <c r="B371" s="519">
        <v>1</v>
      </c>
      <c r="C371" s="527"/>
      <c r="D371" s="527">
        <v>17000</v>
      </c>
      <c r="E371" s="519">
        <v>1</v>
      </c>
      <c r="F371" s="519">
        <v>3000</v>
      </c>
      <c r="G371" s="519">
        <v>60</v>
      </c>
      <c r="H371" s="519"/>
      <c r="I371" s="519"/>
      <c r="J371" s="631" t="s">
        <v>767</v>
      </c>
    </row>
    <row r="372" spans="1:10" x14ac:dyDescent="0.25">
      <c r="A372" s="645"/>
      <c r="B372" s="213">
        <f>SUM(B366:B371)</f>
        <v>6</v>
      </c>
      <c r="C372" s="213">
        <f>SUM(C366:C371)</f>
        <v>126000</v>
      </c>
      <c r="D372" s="213">
        <f>SUM(D366:D371)</f>
        <v>17000</v>
      </c>
      <c r="E372" s="213">
        <f>SUM(E366:E371)</f>
        <v>3</v>
      </c>
      <c r="F372" s="213">
        <f>SUM(F366:F371)</f>
        <v>11000</v>
      </c>
      <c r="G372" s="213"/>
      <c r="H372" s="213"/>
      <c r="I372" s="213"/>
      <c r="J372" s="741">
        <v>1400</v>
      </c>
    </row>
    <row r="373" spans="1:10" x14ac:dyDescent="0.25">
      <c r="A373" s="683"/>
      <c r="B373" s="365"/>
      <c r="C373" s="365"/>
      <c r="D373" s="365"/>
      <c r="E373" s="365"/>
      <c r="F373" s="365"/>
      <c r="G373" s="365"/>
      <c r="H373" s="365"/>
      <c r="I373" s="365"/>
      <c r="J373" s="684"/>
    </row>
    <row r="374" spans="1:10" x14ac:dyDescent="0.25">
      <c r="B374" s="493"/>
      <c r="C374" s="493"/>
      <c r="J374" s="352"/>
    </row>
    <row r="375" spans="1:10" x14ac:dyDescent="0.25">
      <c r="G375" s="739" t="s">
        <v>3714</v>
      </c>
      <c r="H375" s="739"/>
      <c r="I375" s="613"/>
      <c r="J375" s="352"/>
    </row>
    <row r="376" spans="1:10" ht="15.75" x14ac:dyDescent="0.25">
      <c r="A376" s="696" t="s">
        <v>3593</v>
      </c>
      <c r="B376" s="697">
        <v>126000</v>
      </c>
      <c r="J376" s="352"/>
    </row>
    <row r="379" spans="1:10" ht="15.75" x14ac:dyDescent="0.25">
      <c r="A379" s="2213" t="s">
        <v>3736</v>
      </c>
      <c r="B379" s="2213"/>
      <c r="C379" s="2213"/>
      <c r="D379" s="2213"/>
      <c r="E379" s="2213"/>
      <c r="F379" s="2213"/>
      <c r="G379" s="2213"/>
      <c r="H379" s="2213"/>
      <c r="I379" s="2213"/>
      <c r="J379" s="2213"/>
    </row>
    <row r="380" spans="1:10" x14ac:dyDescent="0.25">
      <c r="A380" s="198" t="s">
        <v>14</v>
      </c>
      <c r="B380" s="198" t="s">
        <v>5</v>
      </c>
      <c r="C380" s="198" t="s">
        <v>10</v>
      </c>
      <c r="D380" s="198" t="s">
        <v>11</v>
      </c>
      <c r="E380" s="198" t="s">
        <v>753</v>
      </c>
      <c r="F380" s="198" t="s">
        <v>27</v>
      </c>
      <c r="G380" s="198" t="s">
        <v>2013</v>
      </c>
      <c r="H380" s="198" t="s">
        <v>2776</v>
      </c>
      <c r="I380" s="198" t="s">
        <v>2777</v>
      </c>
      <c r="J380" s="631" t="s">
        <v>32</v>
      </c>
    </row>
    <row r="381" spans="1:10" x14ac:dyDescent="0.25">
      <c r="A381" s="517" t="s">
        <v>3536</v>
      </c>
      <c r="B381" s="519">
        <v>2</v>
      </c>
      <c r="C381" s="527">
        <v>52000</v>
      </c>
      <c r="D381" s="527"/>
      <c r="E381" s="519">
        <v>2</v>
      </c>
      <c r="F381" s="519">
        <v>8000</v>
      </c>
      <c r="G381" s="519">
        <v>70</v>
      </c>
      <c r="H381" s="519"/>
      <c r="I381" s="519" t="s">
        <v>109</v>
      </c>
      <c r="J381" s="631">
        <v>2100</v>
      </c>
    </row>
    <row r="382" spans="1:10" x14ac:dyDescent="0.25">
      <c r="A382" s="517" t="s">
        <v>3536</v>
      </c>
      <c r="B382" s="519">
        <v>1</v>
      </c>
      <c r="C382" s="527">
        <v>27000</v>
      </c>
      <c r="D382" s="527"/>
      <c r="E382" s="519">
        <v>1</v>
      </c>
      <c r="F382" s="519">
        <v>4000</v>
      </c>
      <c r="G382" s="519">
        <v>70</v>
      </c>
      <c r="H382" s="519"/>
      <c r="I382" s="519"/>
      <c r="J382" s="631" t="s">
        <v>3550</v>
      </c>
    </row>
    <row r="383" spans="1:10" x14ac:dyDescent="0.25">
      <c r="A383" s="517" t="s">
        <v>129</v>
      </c>
      <c r="B383" s="519">
        <v>1</v>
      </c>
      <c r="C383" s="527"/>
      <c r="D383" s="527">
        <v>13000</v>
      </c>
      <c r="E383" s="519">
        <v>1</v>
      </c>
      <c r="F383" s="519">
        <v>3000</v>
      </c>
      <c r="G383" s="519">
        <v>60</v>
      </c>
      <c r="H383" s="519"/>
      <c r="I383" s="519"/>
      <c r="J383" s="631" t="s">
        <v>3596</v>
      </c>
    </row>
    <row r="384" spans="1:10" x14ac:dyDescent="0.25">
      <c r="A384" s="517" t="s">
        <v>3732</v>
      </c>
      <c r="B384" s="519">
        <v>1</v>
      </c>
      <c r="C384" s="527">
        <v>13000</v>
      </c>
      <c r="D384" s="527"/>
      <c r="E384" s="519">
        <v>1</v>
      </c>
      <c r="F384" s="519">
        <v>2000</v>
      </c>
      <c r="G384" s="519">
        <v>50</v>
      </c>
      <c r="H384" s="519"/>
      <c r="I384" s="519" t="s">
        <v>3482</v>
      </c>
      <c r="J384" s="631">
        <v>2000</v>
      </c>
    </row>
    <row r="385" spans="1:10" x14ac:dyDescent="0.25">
      <c r="A385" s="517" t="s">
        <v>3547</v>
      </c>
      <c r="B385" s="519">
        <v>1</v>
      </c>
      <c r="C385" s="527"/>
      <c r="D385" s="527">
        <v>30000</v>
      </c>
      <c r="E385" s="519">
        <v>1</v>
      </c>
      <c r="F385" s="519">
        <v>5000</v>
      </c>
      <c r="G385" s="519">
        <v>100</v>
      </c>
      <c r="H385" s="519"/>
      <c r="I385" s="519"/>
      <c r="J385" s="631" t="s">
        <v>3596</v>
      </c>
    </row>
    <row r="386" spans="1:10" x14ac:dyDescent="0.25">
      <c r="A386" s="517" t="s">
        <v>172</v>
      </c>
      <c r="B386" s="519">
        <v>1</v>
      </c>
      <c r="C386" s="527"/>
      <c r="D386" s="527">
        <v>39000</v>
      </c>
      <c r="E386" s="519">
        <v>1</v>
      </c>
      <c r="F386" s="519">
        <v>5000</v>
      </c>
      <c r="G386" s="519">
        <v>100</v>
      </c>
      <c r="H386" s="519"/>
      <c r="I386" s="519"/>
      <c r="J386" s="631" t="s">
        <v>767</v>
      </c>
    </row>
    <row r="387" spans="1:10" x14ac:dyDescent="0.25">
      <c r="A387" s="517" t="s">
        <v>3733</v>
      </c>
      <c r="B387" s="519">
        <v>1</v>
      </c>
      <c r="C387" s="527"/>
      <c r="D387" s="527">
        <v>38000</v>
      </c>
      <c r="E387" s="519"/>
      <c r="F387" s="519"/>
      <c r="G387" s="519"/>
      <c r="H387" s="519"/>
      <c r="I387" s="519"/>
      <c r="J387" s="631" t="s">
        <v>767</v>
      </c>
    </row>
    <row r="388" spans="1:10" x14ac:dyDescent="0.25">
      <c r="A388" s="517" t="s">
        <v>3707</v>
      </c>
      <c r="B388" s="519">
        <v>1</v>
      </c>
      <c r="C388" s="527">
        <v>20000</v>
      </c>
      <c r="D388" s="527"/>
      <c r="E388" s="519"/>
      <c r="F388" s="519"/>
      <c r="G388" s="519"/>
      <c r="H388" s="519">
        <v>1</v>
      </c>
      <c r="I388" s="519">
        <v>60</v>
      </c>
      <c r="J388" s="631">
        <v>3000</v>
      </c>
    </row>
    <row r="389" spans="1:10" x14ac:dyDescent="0.25">
      <c r="A389" s="517" t="s">
        <v>166</v>
      </c>
      <c r="B389" s="519">
        <v>1</v>
      </c>
      <c r="C389" s="527"/>
      <c r="D389" s="527">
        <v>25500</v>
      </c>
      <c r="E389" s="519">
        <v>1</v>
      </c>
      <c r="F389" s="519">
        <v>3000</v>
      </c>
      <c r="G389" s="519">
        <v>60</v>
      </c>
      <c r="H389" s="519"/>
      <c r="I389" s="519"/>
      <c r="J389" s="631" t="s">
        <v>767</v>
      </c>
    </row>
    <row r="390" spans="1:10" x14ac:dyDescent="0.25">
      <c r="A390" s="517" t="s">
        <v>624</v>
      </c>
      <c r="B390" s="519">
        <v>1</v>
      </c>
      <c r="C390" s="527"/>
      <c r="D390" s="527">
        <v>30000</v>
      </c>
      <c r="E390" s="519">
        <v>1</v>
      </c>
      <c r="F390" s="519">
        <v>3000</v>
      </c>
      <c r="G390" s="519">
        <v>60</v>
      </c>
      <c r="H390" s="519"/>
      <c r="I390" s="519"/>
      <c r="J390" s="631" t="s">
        <v>767</v>
      </c>
    </row>
    <row r="391" spans="1:10" x14ac:dyDescent="0.25">
      <c r="A391" s="517" t="s">
        <v>129</v>
      </c>
      <c r="B391" s="519">
        <v>1</v>
      </c>
      <c r="C391" s="527"/>
      <c r="D391" s="527">
        <v>13000</v>
      </c>
      <c r="E391" s="519">
        <v>1</v>
      </c>
      <c r="F391" s="519">
        <v>3000</v>
      </c>
      <c r="G391" s="519">
        <v>60</v>
      </c>
      <c r="H391" s="519"/>
      <c r="I391" s="519"/>
      <c r="J391" s="631" t="s">
        <v>3596</v>
      </c>
    </row>
    <row r="392" spans="1:10" x14ac:dyDescent="0.25">
      <c r="A392" s="517" t="s">
        <v>3536</v>
      </c>
      <c r="B392" s="519">
        <v>1</v>
      </c>
      <c r="C392" s="527">
        <v>26000</v>
      </c>
      <c r="D392" s="527"/>
      <c r="E392" s="519">
        <v>1</v>
      </c>
      <c r="F392" s="519">
        <v>4000</v>
      </c>
      <c r="G392" s="519">
        <v>70</v>
      </c>
      <c r="H392" s="519"/>
      <c r="I392" s="519"/>
      <c r="J392" s="198"/>
    </row>
    <row r="393" spans="1:10" x14ac:dyDescent="0.25">
      <c r="A393" s="517" t="s">
        <v>423</v>
      </c>
      <c r="B393" s="519">
        <v>1</v>
      </c>
      <c r="C393" s="527">
        <v>16000</v>
      </c>
      <c r="D393" s="527"/>
      <c r="E393" s="519">
        <v>1</v>
      </c>
      <c r="F393" s="519">
        <v>4000</v>
      </c>
      <c r="G393" s="519">
        <v>70</v>
      </c>
      <c r="H393" s="519"/>
      <c r="I393" s="519"/>
      <c r="J393" s="631" t="s">
        <v>767</v>
      </c>
    </row>
    <row r="394" spans="1:10" x14ac:dyDescent="0.25">
      <c r="A394" s="645"/>
      <c r="B394" s="213">
        <f>SUM(B381:B393)</f>
        <v>14</v>
      </c>
      <c r="C394" s="213">
        <f>SUM(C381:C393)</f>
        <v>154000</v>
      </c>
      <c r="D394" s="213">
        <f>SUM(D381:D393)</f>
        <v>188500</v>
      </c>
      <c r="E394" s="213">
        <f>SUM(E381:E393)</f>
        <v>12</v>
      </c>
      <c r="F394" s="213">
        <f>SUM(F381:F393)</f>
        <v>44000</v>
      </c>
      <c r="G394" s="213"/>
      <c r="H394" s="213"/>
      <c r="I394" s="213"/>
      <c r="J394" s="741">
        <v>7100</v>
      </c>
    </row>
    <row r="395" spans="1:10" x14ac:dyDescent="0.25">
      <c r="A395" s="683"/>
      <c r="B395" s="365"/>
      <c r="C395" s="365"/>
      <c r="D395" s="365"/>
      <c r="E395" s="365"/>
      <c r="F395" s="365"/>
      <c r="G395" s="365"/>
      <c r="H395" s="365"/>
      <c r="I395" s="365"/>
      <c r="J395" s="684"/>
    </row>
    <row r="396" spans="1:10" x14ac:dyDescent="0.25">
      <c r="B396" s="493"/>
      <c r="C396" s="493"/>
      <c r="J396" s="352"/>
    </row>
    <row r="397" spans="1:10" x14ac:dyDescent="0.25">
      <c r="G397" s="739" t="s">
        <v>3714</v>
      </c>
      <c r="H397" s="739"/>
      <c r="I397" s="613"/>
      <c r="J397" s="352"/>
    </row>
    <row r="398" spans="1:10" ht="15.75" x14ac:dyDescent="0.25">
      <c r="A398" s="696" t="s">
        <v>3593</v>
      </c>
      <c r="B398" s="697">
        <v>154000</v>
      </c>
      <c r="J398" s="352"/>
    </row>
    <row r="401" spans="1:10" ht="15.75" x14ac:dyDescent="0.25">
      <c r="A401" s="2213" t="s">
        <v>3737</v>
      </c>
      <c r="B401" s="2213"/>
      <c r="C401" s="2213"/>
      <c r="D401" s="2213"/>
      <c r="E401" s="2213"/>
      <c r="F401" s="2213"/>
      <c r="G401" s="2213"/>
      <c r="H401" s="2213"/>
      <c r="I401" s="2213"/>
      <c r="J401" s="2213"/>
    </row>
    <row r="402" spans="1:10" x14ac:dyDescent="0.25">
      <c r="A402" s="198" t="s">
        <v>14</v>
      </c>
      <c r="B402" s="198" t="s">
        <v>5</v>
      </c>
      <c r="C402" s="198" t="s">
        <v>10</v>
      </c>
      <c r="D402" s="198" t="s">
        <v>11</v>
      </c>
      <c r="E402" s="198" t="s">
        <v>753</v>
      </c>
      <c r="F402" s="198" t="s">
        <v>27</v>
      </c>
      <c r="G402" s="198" t="s">
        <v>2013</v>
      </c>
      <c r="H402" s="198" t="s">
        <v>2776</v>
      </c>
      <c r="I402" s="198" t="s">
        <v>2777</v>
      </c>
      <c r="J402" s="631" t="s">
        <v>32</v>
      </c>
    </row>
    <row r="403" spans="1:10" x14ac:dyDescent="0.25">
      <c r="A403" s="517" t="s">
        <v>3738</v>
      </c>
      <c r="B403" s="519">
        <v>1</v>
      </c>
      <c r="C403" s="527">
        <v>29000</v>
      </c>
      <c r="D403" s="527"/>
      <c r="E403" s="519"/>
      <c r="F403" s="519"/>
      <c r="G403" s="519"/>
      <c r="H403" s="519"/>
      <c r="I403" s="519" t="s">
        <v>109</v>
      </c>
      <c r="J403" s="631">
        <v>6300</v>
      </c>
    </row>
    <row r="404" spans="1:10" x14ac:dyDescent="0.25">
      <c r="A404" s="517" t="s">
        <v>3730</v>
      </c>
      <c r="B404" s="519">
        <v>2</v>
      </c>
      <c r="C404" s="527"/>
      <c r="D404" s="527">
        <v>42000</v>
      </c>
      <c r="E404" s="519"/>
      <c r="F404" s="519"/>
      <c r="G404" s="519"/>
      <c r="H404" s="519"/>
      <c r="I404" s="519"/>
      <c r="J404" s="631" t="s">
        <v>3739</v>
      </c>
    </row>
    <row r="405" spans="1:10" ht="30" x14ac:dyDescent="0.25">
      <c r="A405" s="517" t="s">
        <v>3559</v>
      </c>
      <c r="B405" s="519">
        <v>1</v>
      </c>
      <c r="C405" s="527">
        <v>14000</v>
      </c>
      <c r="D405" s="527"/>
      <c r="E405" s="519">
        <v>1</v>
      </c>
      <c r="F405" s="519">
        <v>3000</v>
      </c>
      <c r="G405" s="519">
        <v>60</v>
      </c>
      <c r="H405" s="519"/>
      <c r="I405" s="518" t="s">
        <v>3743</v>
      </c>
      <c r="J405" s="631">
        <v>400</v>
      </c>
    </row>
    <row r="406" spans="1:10" x14ac:dyDescent="0.25">
      <c r="A406" s="517" t="s">
        <v>3536</v>
      </c>
      <c r="B406" s="519">
        <v>1</v>
      </c>
      <c r="C406" s="527">
        <v>26000</v>
      </c>
      <c r="D406" s="527"/>
      <c r="E406" s="519">
        <v>1</v>
      </c>
      <c r="F406" s="519">
        <v>4000</v>
      </c>
      <c r="G406" s="519">
        <v>70</v>
      </c>
      <c r="H406" s="519">
        <v>1</v>
      </c>
      <c r="I406" s="519">
        <v>60</v>
      </c>
      <c r="J406" s="631">
        <v>3000</v>
      </c>
    </row>
    <row r="407" spans="1:10" x14ac:dyDescent="0.25">
      <c r="A407" s="517" t="s">
        <v>3740</v>
      </c>
      <c r="B407" s="519">
        <v>1</v>
      </c>
      <c r="C407" s="527">
        <v>11000</v>
      </c>
      <c r="D407" s="527"/>
      <c r="E407" s="519">
        <v>2</v>
      </c>
      <c r="F407" s="519" t="s">
        <v>3741</v>
      </c>
      <c r="G407" s="519" t="s">
        <v>2354</v>
      </c>
      <c r="H407" s="519"/>
      <c r="I407" s="519"/>
      <c r="J407" s="631"/>
    </row>
    <row r="408" spans="1:10" x14ac:dyDescent="0.25">
      <c r="A408" s="517" t="s">
        <v>144</v>
      </c>
      <c r="B408" s="519">
        <v>1</v>
      </c>
      <c r="C408" s="527">
        <v>32000</v>
      </c>
      <c r="D408" s="527"/>
      <c r="E408" s="519"/>
      <c r="F408" s="519"/>
      <c r="G408" s="519"/>
      <c r="H408" s="519"/>
      <c r="I408" s="519"/>
      <c r="J408" s="631"/>
    </row>
    <row r="409" spans="1:10" x14ac:dyDescent="0.25">
      <c r="A409" s="517" t="s">
        <v>3742</v>
      </c>
      <c r="B409" s="519">
        <v>1</v>
      </c>
      <c r="C409" s="527">
        <v>34000</v>
      </c>
      <c r="D409" s="527"/>
      <c r="E409" s="519"/>
      <c r="F409" s="519"/>
      <c r="G409" s="519"/>
      <c r="H409" s="519"/>
      <c r="I409" s="519"/>
      <c r="J409" s="631"/>
    </row>
    <row r="410" spans="1:10" x14ac:dyDescent="0.25">
      <c r="A410" s="517" t="s">
        <v>3474</v>
      </c>
      <c r="B410" s="519">
        <v>1</v>
      </c>
      <c r="C410" s="527">
        <v>20000</v>
      </c>
      <c r="D410" s="527"/>
      <c r="E410" s="519">
        <v>1</v>
      </c>
      <c r="F410" s="519">
        <v>2000</v>
      </c>
      <c r="G410" s="519">
        <v>45</v>
      </c>
      <c r="H410" s="519"/>
      <c r="I410" s="519"/>
      <c r="J410" s="631"/>
    </row>
    <row r="411" spans="1:10" x14ac:dyDescent="0.25">
      <c r="A411" s="645"/>
      <c r="B411" s="213">
        <f>SUM(B403:B410)</f>
        <v>9</v>
      </c>
      <c r="C411" s="213">
        <f>SUM(C403:C410)</f>
        <v>166000</v>
      </c>
      <c r="D411" s="213">
        <f>SUM(D403:D410)</f>
        <v>42000</v>
      </c>
      <c r="E411" s="213">
        <f>SUM(E403:E410)</f>
        <v>5</v>
      </c>
      <c r="F411" s="213">
        <v>18000</v>
      </c>
      <c r="G411" s="213"/>
      <c r="H411" s="213"/>
      <c r="I411" s="213"/>
      <c r="J411" s="741">
        <v>9700</v>
      </c>
    </row>
    <row r="412" spans="1:10" x14ac:dyDescent="0.25">
      <c r="A412" s="683"/>
      <c r="B412" s="365"/>
      <c r="C412" s="365"/>
      <c r="D412" s="365"/>
      <c r="E412" s="365"/>
      <c r="F412" s="365"/>
      <c r="G412" s="365"/>
      <c r="H412" s="365"/>
      <c r="I412" s="365"/>
      <c r="J412" s="684"/>
    </row>
    <row r="413" spans="1:10" x14ac:dyDescent="0.25">
      <c r="B413" s="493"/>
      <c r="C413" s="493"/>
      <c r="J413" s="352"/>
    </row>
    <row r="414" spans="1:10" x14ac:dyDescent="0.25">
      <c r="G414" s="740" t="s">
        <v>3714</v>
      </c>
      <c r="H414" s="740"/>
      <c r="I414" s="613"/>
      <c r="J414" s="352"/>
    </row>
    <row r="415" spans="1:10" ht="15.75" x14ac:dyDescent="0.25">
      <c r="A415" s="696" t="s">
        <v>3593</v>
      </c>
      <c r="B415" s="697">
        <v>166000</v>
      </c>
      <c r="J415" s="352"/>
    </row>
    <row r="417" spans="1:10" ht="15.75" x14ac:dyDescent="0.25">
      <c r="A417" s="2213" t="s">
        <v>3744</v>
      </c>
      <c r="B417" s="2213"/>
      <c r="C417" s="2213"/>
      <c r="D417" s="2213"/>
      <c r="E417" s="2213"/>
      <c r="F417" s="2213"/>
      <c r="G417" s="2213"/>
      <c r="H417" s="2213"/>
      <c r="I417" s="2213"/>
      <c r="J417" s="2213"/>
    </row>
    <row r="418" spans="1:10" x14ac:dyDescent="0.25">
      <c r="A418" s="198" t="s">
        <v>14</v>
      </c>
      <c r="B418" s="198" t="s">
        <v>5</v>
      </c>
      <c r="C418" s="198" t="s">
        <v>10</v>
      </c>
      <c r="D418" s="198" t="s">
        <v>11</v>
      </c>
      <c r="E418" s="198" t="s">
        <v>753</v>
      </c>
      <c r="F418" s="198" t="s">
        <v>27</v>
      </c>
      <c r="G418" s="198" t="s">
        <v>2013</v>
      </c>
      <c r="H418" s="198" t="s">
        <v>2776</v>
      </c>
      <c r="I418" s="198" t="s">
        <v>2777</v>
      </c>
      <c r="J418" s="631" t="s">
        <v>32</v>
      </c>
    </row>
    <row r="419" spans="1:10" x14ac:dyDescent="0.25">
      <c r="A419" s="517"/>
      <c r="B419" s="519"/>
      <c r="C419" s="527"/>
      <c r="D419" s="527"/>
      <c r="E419" s="519"/>
      <c r="F419" s="519"/>
      <c r="G419" s="519"/>
      <c r="H419" s="519"/>
      <c r="I419" s="519" t="s">
        <v>109</v>
      </c>
      <c r="J419" s="631">
        <v>5600</v>
      </c>
    </row>
    <row r="420" spans="1:10" x14ac:dyDescent="0.25">
      <c r="A420" s="517" t="s">
        <v>807</v>
      </c>
      <c r="B420" s="519">
        <v>1</v>
      </c>
      <c r="C420" s="527">
        <v>17000</v>
      </c>
      <c r="D420" s="527"/>
      <c r="E420" s="519">
        <v>1</v>
      </c>
      <c r="F420" s="519">
        <v>4000</v>
      </c>
      <c r="G420" s="519">
        <v>70</v>
      </c>
      <c r="H420" s="519"/>
      <c r="I420" s="519"/>
      <c r="J420" s="631" t="s">
        <v>3745</v>
      </c>
    </row>
    <row r="421" spans="1:10" x14ac:dyDescent="0.25">
      <c r="A421" s="517" t="s">
        <v>3731</v>
      </c>
      <c r="B421" s="519">
        <v>1</v>
      </c>
      <c r="C421" s="527"/>
      <c r="D421" s="527">
        <v>16500</v>
      </c>
      <c r="E421" s="519"/>
      <c r="F421" s="519"/>
      <c r="G421" s="519"/>
      <c r="H421" s="519"/>
      <c r="I421" s="518"/>
      <c r="J421" s="631" t="s">
        <v>767</v>
      </c>
    </row>
    <row r="422" spans="1:10" ht="30" x14ac:dyDescent="0.25">
      <c r="A422" s="517" t="s">
        <v>3746</v>
      </c>
      <c r="B422" s="519">
        <v>2</v>
      </c>
      <c r="C422" s="527">
        <v>100000</v>
      </c>
      <c r="D422" s="527"/>
      <c r="E422" s="519"/>
      <c r="F422" s="519"/>
      <c r="G422" s="519"/>
      <c r="H422" s="519"/>
      <c r="I422" s="518" t="s">
        <v>3751</v>
      </c>
      <c r="J422" s="631">
        <v>15000</v>
      </c>
    </row>
    <row r="423" spans="1:10" ht="30" x14ac:dyDescent="0.25">
      <c r="A423" s="517" t="s">
        <v>3747</v>
      </c>
      <c r="B423" s="519">
        <v>1</v>
      </c>
      <c r="C423" s="527">
        <v>34000</v>
      </c>
      <c r="D423" s="527"/>
      <c r="E423" s="519"/>
      <c r="F423" s="519"/>
      <c r="G423" s="519"/>
      <c r="H423" s="519"/>
      <c r="I423" s="518" t="s">
        <v>3752</v>
      </c>
      <c r="J423" s="631">
        <v>35000</v>
      </c>
    </row>
    <row r="424" spans="1:10" x14ac:dyDescent="0.25">
      <c r="A424" s="517" t="s">
        <v>3748</v>
      </c>
      <c r="B424" s="519">
        <v>1</v>
      </c>
      <c r="C424" s="527">
        <v>15000</v>
      </c>
      <c r="D424" s="527"/>
      <c r="E424" s="519">
        <v>1</v>
      </c>
      <c r="F424" s="519">
        <v>4000</v>
      </c>
      <c r="G424" s="519">
        <v>70</v>
      </c>
      <c r="H424" s="519">
        <v>1</v>
      </c>
      <c r="I424" s="519">
        <v>70</v>
      </c>
      <c r="J424" s="631">
        <v>4000</v>
      </c>
    </row>
    <row r="425" spans="1:10" x14ac:dyDescent="0.25">
      <c r="A425" s="517" t="s">
        <v>503</v>
      </c>
      <c r="B425" s="519">
        <v>1</v>
      </c>
      <c r="C425" s="527">
        <v>15000</v>
      </c>
      <c r="D425" s="527"/>
      <c r="E425" s="519"/>
      <c r="F425" s="519"/>
      <c r="G425" s="519"/>
      <c r="H425" s="519"/>
      <c r="I425" s="519"/>
      <c r="J425" s="631" t="s">
        <v>3749</v>
      </c>
    </row>
    <row r="426" spans="1:10" ht="60" x14ac:dyDescent="0.25">
      <c r="A426" s="517" t="s">
        <v>3756</v>
      </c>
      <c r="B426" s="519">
        <v>1</v>
      </c>
      <c r="C426" s="527">
        <v>38000</v>
      </c>
      <c r="D426" s="527"/>
      <c r="E426" s="519"/>
      <c r="F426" s="519"/>
      <c r="G426" s="519"/>
      <c r="H426" s="519"/>
      <c r="I426" s="518" t="s">
        <v>3753</v>
      </c>
      <c r="J426" s="631">
        <v>11850</v>
      </c>
    </row>
    <row r="427" spans="1:10" x14ac:dyDescent="0.25">
      <c r="A427" s="517" t="s">
        <v>3750</v>
      </c>
      <c r="B427" s="519">
        <v>1</v>
      </c>
      <c r="C427" s="527">
        <v>31000</v>
      </c>
      <c r="D427" s="527"/>
      <c r="E427" s="519">
        <v>1</v>
      </c>
      <c r="F427" s="519">
        <v>3000</v>
      </c>
      <c r="G427" s="519">
        <v>60</v>
      </c>
      <c r="H427" s="519"/>
      <c r="I427" s="519"/>
      <c r="J427" s="631" t="s">
        <v>3550</v>
      </c>
    </row>
    <row r="428" spans="1:10" x14ac:dyDescent="0.25">
      <c r="A428" s="645"/>
      <c r="B428" s="213">
        <f>SUM(B419:B427)</f>
        <v>9</v>
      </c>
      <c r="C428" s="213">
        <f>SUM(C419:C427)</f>
        <v>250000</v>
      </c>
      <c r="D428" s="213">
        <f>SUM(D419:D427)</f>
        <v>16500</v>
      </c>
      <c r="E428" s="213">
        <f>SUM(E419:E427)</f>
        <v>3</v>
      </c>
      <c r="F428" s="213">
        <f>SUM(F419:F427)</f>
        <v>11000</v>
      </c>
      <c r="G428" s="213"/>
      <c r="H428" s="213"/>
      <c r="I428" s="213"/>
      <c r="J428" s="741">
        <v>71450</v>
      </c>
    </row>
    <row r="429" spans="1:10" x14ac:dyDescent="0.25">
      <c r="A429" s="683"/>
      <c r="B429" s="365"/>
      <c r="C429" s="365"/>
      <c r="D429" s="365"/>
      <c r="E429" s="365"/>
      <c r="F429" s="365"/>
      <c r="G429" s="365"/>
      <c r="H429" s="365"/>
      <c r="I429" s="365"/>
      <c r="J429" s="684"/>
    </row>
    <row r="430" spans="1:10" x14ac:dyDescent="0.25">
      <c r="B430" s="493"/>
      <c r="C430" s="493"/>
      <c r="J430" s="352"/>
    </row>
    <row r="431" spans="1:10" x14ac:dyDescent="0.25">
      <c r="G431" s="742" t="s">
        <v>3714</v>
      </c>
      <c r="H431" s="742"/>
      <c r="I431" s="613"/>
      <c r="J431" s="352"/>
    </row>
    <row r="432" spans="1:10" ht="15.75" x14ac:dyDescent="0.25">
      <c r="A432" s="696" t="s">
        <v>3593</v>
      </c>
      <c r="B432" s="697">
        <v>250000</v>
      </c>
      <c r="J432" s="352"/>
    </row>
    <row r="436" spans="1:10" ht="15.75" x14ac:dyDescent="0.25">
      <c r="A436" s="2213" t="s">
        <v>3754</v>
      </c>
      <c r="B436" s="2213"/>
      <c r="C436" s="2213"/>
      <c r="D436" s="2213"/>
      <c r="E436" s="2213"/>
      <c r="F436" s="2213"/>
      <c r="G436" s="2213"/>
      <c r="H436" s="2213"/>
      <c r="I436" s="2213"/>
      <c r="J436" s="2213"/>
    </row>
    <row r="437" spans="1:10" x14ac:dyDescent="0.25">
      <c r="A437" s="198" t="s">
        <v>14</v>
      </c>
      <c r="B437" s="198" t="s">
        <v>5</v>
      </c>
      <c r="C437" s="198" t="s">
        <v>10</v>
      </c>
      <c r="D437" s="198" t="s">
        <v>11</v>
      </c>
      <c r="E437" s="198" t="s">
        <v>753</v>
      </c>
      <c r="F437" s="198" t="s">
        <v>27</v>
      </c>
      <c r="G437" s="198" t="s">
        <v>2013</v>
      </c>
      <c r="H437" s="198" t="s">
        <v>2776</v>
      </c>
      <c r="I437" s="198" t="s">
        <v>2777</v>
      </c>
      <c r="J437" s="631" t="s">
        <v>32</v>
      </c>
    </row>
    <row r="438" spans="1:10" x14ac:dyDescent="0.25">
      <c r="A438" s="517" t="s">
        <v>94</v>
      </c>
      <c r="B438" s="519">
        <v>1</v>
      </c>
      <c r="C438" s="527"/>
      <c r="D438" s="527">
        <v>28000</v>
      </c>
      <c r="E438" s="519">
        <v>1</v>
      </c>
      <c r="F438" s="519">
        <v>4000</v>
      </c>
      <c r="G438" s="519">
        <v>75</v>
      </c>
      <c r="H438" s="519"/>
      <c r="I438" s="519"/>
      <c r="J438" s="631" t="s">
        <v>767</v>
      </c>
    </row>
    <row r="439" spans="1:10" x14ac:dyDescent="0.25">
      <c r="A439" s="517" t="s">
        <v>349</v>
      </c>
      <c r="B439" s="519">
        <v>1</v>
      </c>
      <c r="C439" s="527"/>
      <c r="D439" s="527">
        <v>15000</v>
      </c>
      <c r="E439" s="519"/>
      <c r="F439" s="519"/>
      <c r="G439" s="519"/>
      <c r="H439" s="519"/>
      <c r="I439" s="519"/>
      <c r="J439" s="631" t="s">
        <v>3596</v>
      </c>
    </row>
    <row r="440" spans="1:10" x14ac:dyDescent="0.25">
      <c r="A440" s="517" t="s">
        <v>2199</v>
      </c>
      <c r="B440" s="519">
        <v>1</v>
      </c>
      <c r="C440" s="527"/>
      <c r="D440" s="527">
        <v>19000</v>
      </c>
      <c r="E440" s="519"/>
      <c r="F440" s="519"/>
      <c r="G440" s="519"/>
      <c r="H440" s="519"/>
      <c r="I440" s="518"/>
      <c r="J440" s="631" t="s">
        <v>3596</v>
      </c>
    </row>
    <row r="441" spans="1:10" x14ac:dyDescent="0.25">
      <c r="A441" s="517" t="s">
        <v>3729</v>
      </c>
      <c r="B441" s="519">
        <v>1</v>
      </c>
      <c r="C441" s="527">
        <v>25000</v>
      </c>
      <c r="D441" s="527"/>
      <c r="E441" s="519"/>
      <c r="F441" s="519"/>
      <c r="G441" s="519"/>
      <c r="H441" s="519"/>
      <c r="I441" s="518" t="s">
        <v>109</v>
      </c>
      <c r="J441" s="631">
        <v>5600</v>
      </c>
    </row>
    <row r="442" spans="1:10" x14ac:dyDescent="0.25">
      <c r="A442" s="517" t="s">
        <v>3721</v>
      </c>
      <c r="B442" s="519">
        <v>1</v>
      </c>
      <c r="C442" s="527">
        <v>25000</v>
      </c>
      <c r="D442" s="527"/>
      <c r="E442" s="519"/>
      <c r="F442" s="519"/>
      <c r="G442" s="519"/>
      <c r="H442" s="519"/>
      <c r="I442" s="518"/>
      <c r="J442" s="631"/>
    </row>
    <row r="443" spans="1:10" x14ac:dyDescent="0.25">
      <c r="A443" s="517" t="s">
        <v>653</v>
      </c>
      <c r="B443" s="519">
        <v>1</v>
      </c>
      <c r="C443" s="527"/>
      <c r="D443" s="527">
        <v>34000</v>
      </c>
      <c r="E443" s="519">
        <v>1</v>
      </c>
      <c r="F443" s="519">
        <v>4000</v>
      </c>
      <c r="G443" s="519">
        <v>70</v>
      </c>
      <c r="H443" s="519"/>
      <c r="I443" s="518"/>
      <c r="J443" s="631" t="s">
        <v>3596</v>
      </c>
    </row>
    <row r="444" spans="1:10" x14ac:dyDescent="0.25">
      <c r="A444" s="517"/>
      <c r="B444" s="519"/>
      <c r="C444" s="527"/>
      <c r="D444" s="527"/>
      <c r="E444" s="519"/>
      <c r="F444" s="519"/>
      <c r="G444" s="519"/>
      <c r="H444" s="519">
        <v>1</v>
      </c>
      <c r="I444" s="519">
        <v>70</v>
      </c>
      <c r="J444" s="631">
        <v>4000</v>
      </c>
    </row>
    <row r="445" spans="1:10" ht="30" x14ac:dyDescent="0.25">
      <c r="A445" s="517"/>
      <c r="B445" s="519"/>
      <c r="C445" s="527"/>
      <c r="D445" s="527"/>
      <c r="E445" s="519"/>
      <c r="F445" s="519"/>
      <c r="G445" s="519"/>
      <c r="H445" s="519"/>
      <c r="I445" s="518" t="s">
        <v>3755</v>
      </c>
      <c r="J445" s="631">
        <v>46736</v>
      </c>
    </row>
    <row r="446" spans="1:10" x14ac:dyDescent="0.25">
      <c r="A446" s="645"/>
      <c r="B446" s="213">
        <f>SUM(B438:B445)</f>
        <v>6</v>
      </c>
      <c r="C446" s="213">
        <f>SUM(C438:C445)</f>
        <v>50000</v>
      </c>
      <c r="D446" s="213">
        <f>SUM(D438:D445)</f>
        <v>96000</v>
      </c>
      <c r="E446" s="213">
        <f>SUM(E438:E445)</f>
        <v>2</v>
      </c>
      <c r="F446" s="213">
        <f>SUM(F438:F445)</f>
        <v>8000</v>
      </c>
      <c r="G446" s="213"/>
      <c r="H446" s="213"/>
      <c r="I446" s="213"/>
      <c r="J446" s="741">
        <f>J445+J444+J441</f>
        <v>56336</v>
      </c>
    </row>
    <row r="447" spans="1:10" x14ac:dyDescent="0.25">
      <c r="A447" s="683"/>
      <c r="B447" s="365"/>
      <c r="C447" s="365"/>
      <c r="D447" s="365"/>
      <c r="E447" s="365"/>
      <c r="F447" s="365"/>
      <c r="G447" s="365"/>
      <c r="H447" s="365"/>
      <c r="I447" s="365"/>
      <c r="J447" s="684"/>
    </row>
    <row r="448" spans="1:10" x14ac:dyDescent="0.25">
      <c r="B448" s="493"/>
      <c r="C448" s="493"/>
      <c r="J448" s="352"/>
    </row>
    <row r="449" spans="1:10" x14ac:dyDescent="0.25">
      <c r="G449" s="743" t="s">
        <v>3714</v>
      </c>
      <c r="H449" s="743"/>
      <c r="I449" s="613"/>
      <c r="J449" s="352"/>
    </row>
    <row r="450" spans="1:10" ht="15.75" x14ac:dyDescent="0.25">
      <c r="A450" s="696" t="s">
        <v>3593</v>
      </c>
      <c r="B450" s="697">
        <f>C446</f>
        <v>50000</v>
      </c>
      <c r="J450" s="352"/>
    </row>
    <row r="453" spans="1:10" ht="15.75" x14ac:dyDescent="0.25">
      <c r="A453" s="2213" t="s">
        <v>3757</v>
      </c>
      <c r="B453" s="2213"/>
      <c r="C453" s="2213"/>
      <c r="D453" s="2213"/>
      <c r="E453" s="2213"/>
      <c r="F453" s="2213"/>
      <c r="G453" s="2213"/>
      <c r="H453" s="2213"/>
      <c r="I453" s="2213"/>
      <c r="J453" s="2213"/>
    </row>
    <row r="454" spans="1:10" x14ac:dyDescent="0.25">
      <c r="A454" s="198" t="s">
        <v>14</v>
      </c>
      <c r="B454" s="198" t="s">
        <v>5</v>
      </c>
      <c r="C454" s="198" t="s">
        <v>10</v>
      </c>
      <c r="D454" s="198" t="s">
        <v>11</v>
      </c>
      <c r="E454" s="198" t="s">
        <v>753</v>
      </c>
      <c r="F454" s="198" t="s">
        <v>27</v>
      </c>
      <c r="G454" s="198" t="s">
        <v>2013</v>
      </c>
      <c r="H454" s="198" t="s">
        <v>2776</v>
      </c>
      <c r="I454" s="198" t="s">
        <v>2777</v>
      </c>
      <c r="J454" s="631" t="s">
        <v>32</v>
      </c>
    </row>
    <row r="455" spans="1:10" x14ac:dyDescent="0.25">
      <c r="A455" s="517" t="s">
        <v>3758</v>
      </c>
      <c r="B455" s="519">
        <v>1</v>
      </c>
      <c r="C455" s="527">
        <v>17000</v>
      </c>
      <c r="D455" s="527"/>
      <c r="E455" s="519">
        <v>1</v>
      </c>
      <c r="F455" s="519">
        <v>4000</v>
      </c>
      <c r="G455" s="519">
        <v>70</v>
      </c>
      <c r="H455" s="519"/>
      <c r="I455" s="519"/>
      <c r="J455" s="631" t="s">
        <v>3759</v>
      </c>
    </row>
    <row r="456" spans="1:10" x14ac:dyDescent="0.25">
      <c r="A456" s="517" t="s">
        <v>1272</v>
      </c>
      <c r="B456" s="519">
        <v>1</v>
      </c>
      <c r="C456" s="527"/>
      <c r="D456" s="527">
        <v>26000</v>
      </c>
      <c r="E456" s="519"/>
      <c r="F456" s="519"/>
      <c r="G456" s="519"/>
      <c r="H456" s="519"/>
      <c r="I456" s="519"/>
      <c r="J456" s="631" t="s">
        <v>3596</v>
      </c>
    </row>
    <row r="457" spans="1:10" x14ac:dyDescent="0.25">
      <c r="A457" s="517" t="s">
        <v>3760</v>
      </c>
      <c r="B457" s="519">
        <v>1</v>
      </c>
      <c r="C457" s="527">
        <v>9500</v>
      </c>
      <c r="D457" s="527"/>
      <c r="E457" s="519">
        <v>1</v>
      </c>
      <c r="F457" s="519">
        <v>1500</v>
      </c>
      <c r="G457" s="519">
        <v>42</v>
      </c>
      <c r="H457" s="519"/>
      <c r="I457" s="518"/>
      <c r="J457" s="631" t="s">
        <v>3759</v>
      </c>
    </row>
    <row r="458" spans="1:10" x14ac:dyDescent="0.25">
      <c r="A458" s="517" t="s">
        <v>3164</v>
      </c>
      <c r="B458" s="519">
        <v>1</v>
      </c>
      <c r="C458" s="527">
        <v>16000</v>
      </c>
      <c r="D458" s="527"/>
      <c r="E458" s="519"/>
      <c r="F458" s="519"/>
      <c r="G458" s="519"/>
      <c r="H458" s="519"/>
      <c r="I458" s="518" t="s">
        <v>109</v>
      </c>
      <c r="J458" s="631">
        <v>4200</v>
      </c>
    </row>
    <row r="459" spans="1:10" x14ac:dyDescent="0.25">
      <c r="A459" s="517" t="s">
        <v>3761</v>
      </c>
      <c r="B459" s="519">
        <v>1</v>
      </c>
      <c r="C459" s="527">
        <v>25500</v>
      </c>
      <c r="D459" s="527"/>
      <c r="E459" s="519">
        <v>1</v>
      </c>
      <c r="F459" s="519">
        <v>3000</v>
      </c>
      <c r="G459" s="519">
        <v>60</v>
      </c>
      <c r="H459" s="519">
        <v>1</v>
      </c>
      <c r="I459" s="518">
        <v>75</v>
      </c>
      <c r="J459" s="631">
        <v>4000</v>
      </c>
    </row>
    <row r="460" spans="1:10" x14ac:dyDescent="0.25">
      <c r="A460" s="517" t="s">
        <v>3762</v>
      </c>
      <c r="B460" s="519">
        <v>1</v>
      </c>
      <c r="C460" s="527"/>
      <c r="D460" s="527">
        <v>13000</v>
      </c>
      <c r="E460" s="519">
        <v>1</v>
      </c>
      <c r="F460" s="519">
        <v>3000</v>
      </c>
      <c r="G460" s="519">
        <v>60</v>
      </c>
      <c r="H460" s="519"/>
      <c r="I460" s="519"/>
      <c r="J460" s="631" t="s">
        <v>3596</v>
      </c>
    </row>
    <row r="461" spans="1:10" x14ac:dyDescent="0.25">
      <c r="A461" s="517" t="s">
        <v>3763</v>
      </c>
      <c r="B461" s="519">
        <v>6</v>
      </c>
      <c r="C461" s="527"/>
      <c r="D461" s="527">
        <v>576000</v>
      </c>
      <c r="E461" s="519"/>
      <c r="F461" s="519"/>
      <c r="G461" s="519"/>
      <c r="H461" s="519"/>
      <c r="I461" s="519"/>
      <c r="J461" s="631" t="s">
        <v>3764</v>
      </c>
    </row>
    <row r="462" spans="1:10" x14ac:dyDescent="0.25">
      <c r="A462" s="517" t="s">
        <v>3162</v>
      </c>
      <c r="B462" s="519">
        <v>1</v>
      </c>
      <c r="C462" s="527">
        <v>19000</v>
      </c>
      <c r="D462" s="527"/>
      <c r="E462" s="519"/>
      <c r="F462" s="519"/>
      <c r="G462" s="519"/>
      <c r="H462" s="519"/>
      <c r="I462" s="519" t="s">
        <v>3768</v>
      </c>
      <c r="J462" s="631">
        <v>8840</v>
      </c>
    </row>
    <row r="463" spans="1:10" x14ac:dyDescent="0.25">
      <c r="A463" s="702" t="s">
        <v>3772</v>
      </c>
      <c r="B463" s="703">
        <v>2</v>
      </c>
      <c r="C463" s="640"/>
      <c r="D463" s="640"/>
      <c r="E463" s="703"/>
      <c r="F463" s="703"/>
      <c r="G463" s="703"/>
      <c r="H463" s="703"/>
      <c r="I463" s="703"/>
      <c r="J463" s="717" t="s">
        <v>3765</v>
      </c>
    </row>
    <row r="464" spans="1:10" x14ac:dyDescent="0.25">
      <c r="A464" s="517" t="s">
        <v>504</v>
      </c>
      <c r="B464" s="519">
        <v>1</v>
      </c>
      <c r="C464" s="527"/>
      <c r="D464" s="527">
        <v>14000</v>
      </c>
      <c r="E464" s="519"/>
      <c r="F464" s="519"/>
      <c r="G464" s="519"/>
      <c r="H464" s="519"/>
      <c r="I464" s="519"/>
      <c r="J464" s="631" t="s">
        <v>3596</v>
      </c>
    </row>
    <row r="465" spans="1:10" x14ac:dyDescent="0.25">
      <c r="A465" s="517" t="s">
        <v>3766</v>
      </c>
      <c r="B465" s="519">
        <v>1</v>
      </c>
      <c r="C465" s="527"/>
      <c r="D465" s="527">
        <v>13000</v>
      </c>
      <c r="E465" s="519">
        <v>1</v>
      </c>
      <c r="F465" s="519">
        <v>3000</v>
      </c>
      <c r="G465" s="519">
        <v>60</v>
      </c>
      <c r="H465" s="519"/>
      <c r="I465" s="519"/>
      <c r="J465" s="631" t="s">
        <v>3596</v>
      </c>
    </row>
    <row r="466" spans="1:10" ht="30" x14ac:dyDescent="0.25">
      <c r="A466" s="517" t="s">
        <v>3767</v>
      </c>
      <c r="B466" s="519">
        <v>1</v>
      </c>
      <c r="C466" s="527"/>
      <c r="D466" s="527">
        <v>13000</v>
      </c>
      <c r="E466" s="519">
        <v>1</v>
      </c>
      <c r="F466" s="519">
        <v>3000</v>
      </c>
      <c r="G466" s="519">
        <v>60</v>
      </c>
      <c r="H466" s="519"/>
      <c r="I466" s="518" t="s">
        <v>3769</v>
      </c>
      <c r="J466" s="631">
        <v>1300</v>
      </c>
    </row>
    <row r="467" spans="1:10" x14ac:dyDescent="0.25">
      <c r="A467" s="517" t="s">
        <v>3770</v>
      </c>
      <c r="B467" s="519"/>
      <c r="C467" s="527"/>
      <c r="D467" s="527">
        <v>1500</v>
      </c>
      <c r="E467" s="519"/>
      <c r="F467" s="519"/>
      <c r="G467" s="519"/>
      <c r="H467" s="519"/>
      <c r="I467" s="518"/>
      <c r="J467" s="745" t="s">
        <v>767</v>
      </c>
    </row>
    <row r="468" spans="1:10" x14ac:dyDescent="0.25">
      <c r="A468" s="517" t="s">
        <v>3771</v>
      </c>
      <c r="B468" s="519"/>
      <c r="C468" s="527"/>
      <c r="D468" s="527">
        <v>1500</v>
      </c>
      <c r="E468" s="519"/>
      <c r="F468" s="519"/>
      <c r="G468" s="519"/>
      <c r="H468" s="519"/>
      <c r="I468" s="518"/>
      <c r="J468" s="745" t="s">
        <v>767</v>
      </c>
    </row>
    <row r="469" spans="1:10" x14ac:dyDescent="0.25">
      <c r="A469" s="645"/>
      <c r="B469" s="213">
        <f>SUM(B455:B466)</f>
        <v>18</v>
      </c>
      <c r="C469" s="213">
        <f>SUM(C455:C466)</f>
        <v>87000</v>
      </c>
      <c r="D469" s="213">
        <f>SUM(D455:D468)</f>
        <v>658000</v>
      </c>
      <c r="E469" s="213">
        <f>SUM(E455:E466)</f>
        <v>6</v>
      </c>
      <c r="F469" s="213">
        <f>SUM(F455:F466)</f>
        <v>17500</v>
      </c>
      <c r="G469" s="213"/>
      <c r="H469" s="213"/>
      <c r="I469" s="213"/>
      <c r="J469" s="741">
        <v>18340</v>
      </c>
    </row>
    <row r="470" spans="1:10" x14ac:dyDescent="0.25">
      <c r="A470" s="683"/>
      <c r="B470" s="365"/>
      <c r="C470" s="365"/>
      <c r="D470" s="365"/>
      <c r="E470" s="365"/>
      <c r="F470" s="365"/>
      <c r="G470" s="365"/>
      <c r="H470" s="365"/>
      <c r="I470" s="365"/>
      <c r="J470" s="684"/>
    </row>
    <row r="471" spans="1:10" x14ac:dyDescent="0.25">
      <c r="B471" s="493"/>
      <c r="C471" s="493"/>
      <c r="J471" s="352"/>
    </row>
    <row r="472" spans="1:10" x14ac:dyDescent="0.25">
      <c r="G472" s="744" t="s">
        <v>3714</v>
      </c>
      <c r="H472" s="744"/>
      <c r="I472" s="613"/>
      <c r="J472" s="352"/>
    </row>
    <row r="473" spans="1:10" ht="15.75" x14ac:dyDescent="0.25">
      <c r="A473" s="696" t="s">
        <v>3593</v>
      </c>
      <c r="B473" s="697">
        <f>C469</f>
        <v>87000</v>
      </c>
      <c r="J473" s="352"/>
    </row>
    <row r="476" spans="1:10" ht="15.75" x14ac:dyDescent="0.25">
      <c r="A476" s="2213" t="s">
        <v>3774</v>
      </c>
      <c r="B476" s="2213"/>
      <c r="C476" s="2213"/>
      <c r="D476" s="2213"/>
      <c r="E476" s="2213"/>
      <c r="F476" s="2213"/>
      <c r="G476" s="2213"/>
      <c r="H476" s="2213"/>
      <c r="I476" s="2213"/>
      <c r="J476" s="2213"/>
    </row>
    <row r="477" spans="1:10" x14ac:dyDescent="0.25">
      <c r="A477" s="198" t="s">
        <v>14</v>
      </c>
      <c r="B477" s="198" t="s">
        <v>5</v>
      </c>
      <c r="C477" s="198" t="s">
        <v>10</v>
      </c>
      <c r="D477" s="198" t="s">
        <v>11</v>
      </c>
      <c r="E477" s="198" t="s">
        <v>753</v>
      </c>
      <c r="F477" s="198" t="s">
        <v>27</v>
      </c>
      <c r="G477" s="198" t="s">
        <v>2013</v>
      </c>
      <c r="H477" s="198" t="s">
        <v>2776</v>
      </c>
      <c r="I477" s="198" t="s">
        <v>2777</v>
      </c>
      <c r="J477" s="631" t="s">
        <v>32</v>
      </c>
    </row>
    <row r="478" spans="1:10" x14ac:dyDescent="0.25">
      <c r="A478" s="517" t="s">
        <v>3721</v>
      </c>
      <c r="B478" s="519">
        <v>1</v>
      </c>
      <c r="C478" s="527">
        <v>20500</v>
      </c>
      <c r="D478" s="527"/>
      <c r="E478" s="519">
        <v>1</v>
      </c>
      <c r="F478" s="519">
        <v>5000</v>
      </c>
      <c r="G478" s="519">
        <v>90</v>
      </c>
      <c r="H478" s="519"/>
      <c r="I478" s="519" t="s">
        <v>109</v>
      </c>
      <c r="J478" s="631">
        <v>5600</v>
      </c>
    </row>
    <row r="479" spans="1:10" x14ac:dyDescent="0.25">
      <c r="A479" s="517" t="s">
        <v>2199</v>
      </c>
      <c r="B479" s="519">
        <v>1</v>
      </c>
      <c r="C479" s="527">
        <v>19000</v>
      </c>
      <c r="D479" s="527"/>
      <c r="E479" s="519"/>
      <c r="F479" s="519"/>
      <c r="G479" s="519"/>
      <c r="H479" s="519"/>
      <c r="I479" s="519"/>
      <c r="J479" s="631" t="s">
        <v>3777</v>
      </c>
    </row>
    <row r="480" spans="1:10" x14ac:dyDescent="0.25">
      <c r="A480" s="517" t="s">
        <v>846</v>
      </c>
      <c r="B480" s="519">
        <v>2</v>
      </c>
      <c r="C480" s="527"/>
      <c r="D480" s="527">
        <v>116000</v>
      </c>
      <c r="E480" s="519"/>
      <c r="F480" s="519"/>
      <c r="G480" s="519"/>
      <c r="H480" s="519"/>
      <c r="I480" s="518"/>
      <c r="J480" s="745" t="s">
        <v>767</v>
      </c>
    </row>
    <row r="481" spans="1:10" x14ac:dyDescent="0.25">
      <c r="A481" s="517" t="s">
        <v>90</v>
      </c>
      <c r="B481" s="519">
        <v>1</v>
      </c>
      <c r="C481" s="527"/>
      <c r="D481" s="527">
        <v>25000</v>
      </c>
      <c r="E481" s="519">
        <v>1</v>
      </c>
      <c r="F481" s="519">
        <v>3000</v>
      </c>
      <c r="G481" s="519">
        <v>60</v>
      </c>
      <c r="H481" s="519"/>
      <c r="I481" s="518"/>
      <c r="J481" s="745" t="s">
        <v>767</v>
      </c>
    </row>
    <row r="482" spans="1:10" x14ac:dyDescent="0.25">
      <c r="A482" s="517" t="s">
        <v>1817</v>
      </c>
      <c r="B482" s="519">
        <v>1</v>
      </c>
      <c r="C482" s="527"/>
      <c r="D482" s="527">
        <v>11000</v>
      </c>
      <c r="E482" s="519">
        <v>1</v>
      </c>
      <c r="F482" s="519">
        <v>5000</v>
      </c>
      <c r="G482" s="519">
        <v>100</v>
      </c>
      <c r="H482" s="519"/>
      <c r="I482" s="518"/>
      <c r="J482" s="631" t="s">
        <v>3596</v>
      </c>
    </row>
    <row r="483" spans="1:10" x14ac:dyDescent="0.25">
      <c r="A483" s="517" t="s">
        <v>91</v>
      </c>
      <c r="B483" s="519">
        <v>1</v>
      </c>
      <c r="C483" s="527">
        <v>16000</v>
      </c>
      <c r="D483" s="527"/>
      <c r="E483" s="519">
        <v>1</v>
      </c>
      <c r="F483" s="519">
        <v>4000</v>
      </c>
      <c r="G483" s="519">
        <v>70</v>
      </c>
      <c r="H483" s="519">
        <v>2</v>
      </c>
      <c r="I483" s="519">
        <v>230</v>
      </c>
      <c r="J483" s="717">
        <v>26000</v>
      </c>
    </row>
    <row r="484" spans="1:10" x14ac:dyDescent="0.25">
      <c r="A484" s="517" t="s">
        <v>3778</v>
      </c>
      <c r="B484" s="519">
        <v>1</v>
      </c>
      <c r="C484" s="527"/>
      <c r="D484" s="527">
        <v>13000</v>
      </c>
      <c r="E484" s="519">
        <v>1</v>
      </c>
      <c r="F484" s="519">
        <v>3000</v>
      </c>
      <c r="G484" s="519">
        <v>60</v>
      </c>
      <c r="H484" s="519"/>
      <c r="I484" s="519"/>
      <c r="J484" s="745" t="s">
        <v>767</v>
      </c>
    </row>
    <row r="485" spans="1:10" x14ac:dyDescent="0.25">
      <c r="A485" s="517" t="s">
        <v>3721</v>
      </c>
      <c r="B485" s="519">
        <v>1</v>
      </c>
      <c r="C485" s="527"/>
      <c r="D485" s="527">
        <v>20500</v>
      </c>
      <c r="E485" s="519">
        <v>1</v>
      </c>
      <c r="F485" s="519">
        <v>5000</v>
      </c>
      <c r="G485" s="519">
        <v>90</v>
      </c>
      <c r="H485" s="519"/>
      <c r="I485" s="519"/>
      <c r="J485" s="745" t="s">
        <v>767</v>
      </c>
    </row>
    <row r="486" spans="1:10" x14ac:dyDescent="0.25">
      <c r="A486" s="517" t="s">
        <v>1817</v>
      </c>
      <c r="B486" s="519">
        <v>1</v>
      </c>
      <c r="C486" s="527">
        <v>13000</v>
      </c>
      <c r="D486" s="527"/>
      <c r="E486" s="519">
        <v>1</v>
      </c>
      <c r="F486" s="519">
        <v>3000</v>
      </c>
      <c r="G486" s="519">
        <v>60</v>
      </c>
      <c r="H486" s="519">
        <v>1</v>
      </c>
      <c r="I486" s="519">
        <v>70</v>
      </c>
      <c r="J486" s="717">
        <v>4000</v>
      </c>
    </row>
    <row r="487" spans="1:10" x14ac:dyDescent="0.25">
      <c r="A487" s="517" t="s">
        <v>2893</v>
      </c>
      <c r="B487" s="519">
        <v>1</v>
      </c>
      <c r="C487" s="527">
        <v>11500</v>
      </c>
      <c r="D487" s="527"/>
      <c r="E487" s="519"/>
      <c r="F487" s="519"/>
      <c r="G487" s="519"/>
      <c r="H487" s="519"/>
      <c r="I487" s="519" t="s">
        <v>3785</v>
      </c>
      <c r="J487" s="717">
        <v>40000</v>
      </c>
    </row>
    <row r="488" spans="1:10" x14ac:dyDescent="0.25">
      <c r="A488" s="517" t="s">
        <v>3779</v>
      </c>
      <c r="B488" s="519">
        <v>1</v>
      </c>
      <c r="C488" s="527"/>
      <c r="D488" s="527">
        <v>45000</v>
      </c>
      <c r="E488" s="519">
        <v>1</v>
      </c>
      <c r="F488" s="519">
        <v>5000</v>
      </c>
      <c r="G488" s="519">
        <v>90</v>
      </c>
      <c r="H488" s="519"/>
      <c r="I488" s="519"/>
      <c r="J488" s="631"/>
    </row>
    <row r="489" spans="1:10" x14ac:dyDescent="0.25">
      <c r="A489" s="517" t="s">
        <v>257</v>
      </c>
      <c r="B489" s="519">
        <v>1</v>
      </c>
      <c r="C489" s="527">
        <v>48000</v>
      </c>
      <c r="D489" s="527"/>
      <c r="E489" s="519"/>
      <c r="F489" s="519"/>
      <c r="G489" s="519"/>
      <c r="H489" s="519"/>
      <c r="I489" s="518"/>
      <c r="J489" s="631"/>
    </row>
    <row r="490" spans="1:10" x14ac:dyDescent="0.25">
      <c r="A490" s="645"/>
      <c r="B490" s="213">
        <f>SUM(B478:B489)</f>
        <v>13</v>
      </c>
      <c r="C490" s="213">
        <f>SUM(C478:C489)</f>
        <v>128000</v>
      </c>
      <c r="D490" s="213">
        <f>SUM(D478:D489)</f>
        <v>230500</v>
      </c>
      <c r="E490" s="213">
        <f>SUM(E478:E489)</f>
        <v>8</v>
      </c>
      <c r="F490" s="213">
        <f>SUM(F478:F489)</f>
        <v>33000</v>
      </c>
      <c r="G490" s="213"/>
      <c r="H490" s="213"/>
      <c r="I490" s="213"/>
      <c r="J490" s="741">
        <f>J478+J483+J486+J487</f>
        <v>75600</v>
      </c>
    </row>
    <row r="491" spans="1:10" x14ac:dyDescent="0.25">
      <c r="A491" s="683"/>
      <c r="B491" s="365"/>
      <c r="C491" s="365"/>
      <c r="D491" s="365"/>
      <c r="E491" s="365"/>
      <c r="F491" s="365"/>
      <c r="G491" s="365"/>
      <c r="H491" s="365"/>
      <c r="I491" s="365"/>
      <c r="J491" s="684"/>
    </row>
    <row r="492" spans="1:10" x14ac:dyDescent="0.25">
      <c r="B492" s="493"/>
      <c r="C492" s="493"/>
      <c r="J492" s="352"/>
    </row>
    <row r="493" spans="1:10" x14ac:dyDescent="0.25">
      <c r="G493" s="746" t="s">
        <v>3714</v>
      </c>
      <c r="H493" s="746"/>
      <c r="I493" s="613"/>
      <c r="J493" s="352"/>
    </row>
    <row r="494" spans="1:10" ht="15.75" x14ac:dyDescent="0.25">
      <c r="A494" s="696" t="s">
        <v>3593</v>
      </c>
      <c r="B494" s="697">
        <f>C490</f>
        <v>128000</v>
      </c>
      <c r="J494" s="352"/>
    </row>
    <row r="497" spans="1:10" ht="15.75" x14ac:dyDescent="0.25">
      <c r="A497" s="2213" t="s">
        <v>3776</v>
      </c>
      <c r="B497" s="2213"/>
      <c r="C497" s="2213"/>
      <c r="D497" s="2213"/>
      <c r="E497" s="2213"/>
      <c r="F497" s="2213"/>
      <c r="G497" s="2213"/>
      <c r="H497" s="2213"/>
      <c r="I497" s="2213"/>
      <c r="J497" s="2213"/>
    </row>
    <row r="498" spans="1:10" x14ac:dyDescent="0.25">
      <c r="A498" s="198" t="s">
        <v>14</v>
      </c>
      <c r="B498" s="198" t="s">
        <v>5</v>
      </c>
      <c r="C498" s="198" t="s">
        <v>10</v>
      </c>
      <c r="D498" s="198" t="s">
        <v>11</v>
      </c>
      <c r="E498" s="198" t="s">
        <v>753</v>
      </c>
      <c r="F498" s="198" t="s">
        <v>27</v>
      </c>
      <c r="G498" s="198" t="s">
        <v>2013</v>
      </c>
      <c r="H498" s="198" t="s">
        <v>2776</v>
      </c>
      <c r="I498" s="198" t="s">
        <v>2777</v>
      </c>
      <c r="J498" s="631" t="s">
        <v>32</v>
      </c>
    </row>
    <row r="499" spans="1:10" x14ac:dyDescent="0.25">
      <c r="A499" s="517" t="s">
        <v>2909</v>
      </c>
      <c r="B499" s="519">
        <v>1</v>
      </c>
      <c r="C499" s="527">
        <v>11000</v>
      </c>
      <c r="D499" s="527"/>
      <c r="E499" s="519">
        <v>1</v>
      </c>
      <c r="F499" s="519">
        <v>3000</v>
      </c>
      <c r="G499" s="519">
        <v>60</v>
      </c>
      <c r="H499" s="519"/>
      <c r="I499" s="519" t="s">
        <v>109</v>
      </c>
      <c r="J499" s="717">
        <v>2100</v>
      </c>
    </row>
    <row r="500" spans="1:10" x14ac:dyDescent="0.25">
      <c r="A500" s="517" t="s">
        <v>3352</v>
      </c>
      <c r="B500" s="519">
        <v>1</v>
      </c>
      <c r="C500" s="527">
        <v>6000</v>
      </c>
      <c r="D500" s="527">
        <v>20000</v>
      </c>
      <c r="E500" s="519"/>
      <c r="F500" s="519"/>
      <c r="G500" s="519"/>
      <c r="H500" s="519"/>
      <c r="I500" s="519"/>
      <c r="J500" s="631" t="s">
        <v>3596</v>
      </c>
    </row>
    <row r="501" spans="1:10" x14ac:dyDescent="0.25">
      <c r="A501" s="517" t="s">
        <v>3038</v>
      </c>
      <c r="B501" s="519">
        <v>1</v>
      </c>
      <c r="C501" s="527"/>
      <c r="D501" s="527">
        <v>16000</v>
      </c>
      <c r="E501" s="519"/>
      <c r="F501" s="519"/>
      <c r="G501" s="519"/>
      <c r="H501" s="519"/>
      <c r="I501" s="518"/>
      <c r="J501" s="631" t="s">
        <v>3596</v>
      </c>
    </row>
    <row r="502" spans="1:10" x14ac:dyDescent="0.25">
      <c r="A502" s="517" t="s">
        <v>94</v>
      </c>
      <c r="B502" s="519">
        <v>1</v>
      </c>
      <c r="C502" s="527"/>
      <c r="D502" s="527">
        <v>32000</v>
      </c>
      <c r="E502" s="519"/>
      <c r="F502" s="519"/>
      <c r="G502" s="519"/>
      <c r="H502" s="519"/>
      <c r="I502" s="518"/>
      <c r="J502" s="631" t="s">
        <v>3596</v>
      </c>
    </row>
    <row r="503" spans="1:10" x14ac:dyDescent="0.25">
      <c r="A503" s="517" t="s">
        <v>1816</v>
      </c>
      <c r="B503" s="519">
        <v>1</v>
      </c>
      <c r="C503" s="527">
        <v>1000</v>
      </c>
      <c r="D503" s="527">
        <v>19000</v>
      </c>
      <c r="E503" s="519">
        <v>1</v>
      </c>
      <c r="F503" s="519">
        <v>4000</v>
      </c>
      <c r="G503" s="519">
        <v>70</v>
      </c>
      <c r="H503" s="519"/>
      <c r="I503" s="518"/>
      <c r="J503" s="745" t="s">
        <v>767</v>
      </c>
    </row>
    <row r="504" spans="1:10" x14ac:dyDescent="0.25">
      <c r="A504" s="517" t="s">
        <v>3619</v>
      </c>
      <c r="B504" s="519">
        <v>1</v>
      </c>
      <c r="C504" s="527"/>
      <c r="D504" s="527">
        <v>20000</v>
      </c>
      <c r="E504" s="519">
        <v>1</v>
      </c>
      <c r="F504" s="519">
        <v>4000</v>
      </c>
      <c r="G504" s="519">
        <v>70</v>
      </c>
      <c r="H504" s="519"/>
      <c r="I504" s="519"/>
      <c r="J504" s="745" t="s">
        <v>767</v>
      </c>
    </row>
    <row r="505" spans="1:10" x14ac:dyDescent="0.25">
      <c r="A505" s="517" t="s">
        <v>3775</v>
      </c>
      <c r="B505" s="519">
        <v>1</v>
      </c>
      <c r="C505" s="527"/>
      <c r="D505" s="527">
        <v>540</v>
      </c>
      <c r="E505" s="519"/>
      <c r="F505" s="519"/>
      <c r="G505" s="519"/>
      <c r="H505" s="519"/>
      <c r="I505" s="519"/>
      <c r="J505" s="745" t="s">
        <v>767</v>
      </c>
    </row>
    <row r="506" spans="1:10" x14ac:dyDescent="0.25">
      <c r="A506" s="517" t="s">
        <v>3775</v>
      </c>
      <c r="B506" s="519">
        <v>1</v>
      </c>
      <c r="C506" s="527">
        <v>850</v>
      </c>
      <c r="D506" s="527"/>
      <c r="E506" s="519"/>
      <c r="F506" s="519"/>
      <c r="G506" s="519"/>
      <c r="H506" s="519"/>
      <c r="I506" s="519" t="s">
        <v>3555</v>
      </c>
      <c r="J506" s="717">
        <v>2000</v>
      </c>
    </row>
    <row r="507" spans="1:10" x14ac:dyDescent="0.25">
      <c r="A507" s="517" t="s">
        <v>713</v>
      </c>
      <c r="B507" s="519">
        <v>1</v>
      </c>
      <c r="C507" s="527">
        <v>9500</v>
      </c>
      <c r="D507" s="527"/>
      <c r="E507" s="519">
        <v>1</v>
      </c>
      <c r="F507" s="519">
        <v>3000</v>
      </c>
      <c r="G507" s="519">
        <v>60</v>
      </c>
      <c r="H507" s="519"/>
      <c r="I507" s="519"/>
      <c r="J507" s="631"/>
    </row>
    <row r="508" spans="1:10" x14ac:dyDescent="0.25">
      <c r="A508" s="517" t="s">
        <v>552</v>
      </c>
      <c r="B508" s="519">
        <v>1</v>
      </c>
      <c r="C508" s="527"/>
      <c r="D508" s="527">
        <v>15000</v>
      </c>
      <c r="E508" s="519">
        <v>1</v>
      </c>
      <c r="F508" s="519">
        <v>4000</v>
      </c>
      <c r="G508" s="519">
        <v>70</v>
      </c>
      <c r="H508" s="519"/>
      <c r="I508" s="519"/>
      <c r="J508" s="631" t="s">
        <v>3596</v>
      </c>
    </row>
    <row r="509" spans="1:10" x14ac:dyDescent="0.25">
      <c r="A509" s="517" t="s">
        <v>423</v>
      </c>
      <c r="B509" s="519">
        <v>1</v>
      </c>
      <c r="C509" s="527"/>
      <c r="D509" s="527">
        <v>20000</v>
      </c>
      <c r="E509" s="519"/>
      <c r="F509" s="519"/>
      <c r="G509" s="519"/>
      <c r="H509" s="519"/>
      <c r="I509" s="519"/>
      <c r="J509" s="745" t="s">
        <v>767</v>
      </c>
    </row>
    <row r="510" spans="1:10" x14ac:dyDescent="0.25">
      <c r="A510" s="645"/>
      <c r="B510" s="213">
        <f>SUM(B499:B509)</f>
        <v>11</v>
      </c>
      <c r="C510" s="213">
        <f>SUM(C499:C507)</f>
        <v>28350</v>
      </c>
      <c r="D510" s="213">
        <f>SUM(D499:D509)</f>
        <v>142540</v>
      </c>
      <c r="E510" s="213">
        <f>SUM(E499:E509)</f>
        <v>5</v>
      </c>
      <c r="F510" s="213">
        <f>SUM(F499:F509)</f>
        <v>18000</v>
      </c>
      <c r="G510" s="213"/>
      <c r="H510" s="213"/>
      <c r="I510" s="213"/>
      <c r="J510" s="741">
        <f>J499+J506</f>
        <v>4100</v>
      </c>
    </row>
    <row r="511" spans="1:10" x14ac:dyDescent="0.25">
      <c r="A511" s="683"/>
      <c r="B511" s="365"/>
      <c r="C511" s="365"/>
      <c r="D511" s="365"/>
      <c r="E511" s="365"/>
      <c r="F511" s="365"/>
      <c r="G511" s="365"/>
      <c r="H511" s="365"/>
      <c r="I511" s="365"/>
      <c r="J511" s="684"/>
    </row>
    <row r="512" spans="1:10" x14ac:dyDescent="0.25">
      <c r="B512" s="493"/>
      <c r="C512" s="493"/>
      <c r="J512" s="352"/>
    </row>
    <row r="513" spans="1:10" x14ac:dyDescent="0.25">
      <c r="G513" s="746" t="s">
        <v>3714</v>
      </c>
      <c r="H513" s="746"/>
      <c r="I513" s="613"/>
      <c r="J513" s="352"/>
    </row>
    <row r="514" spans="1:10" ht="15.75" x14ac:dyDescent="0.25">
      <c r="A514" s="696" t="s">
        <v>3593</v>
      </c>
      <c r="B514" s="697">
        <f>C510</f>
        <v>28350</v>
      </c>
      <c r="J514" s="352"/>
    </row>
    <row r="517" spans="1:10" ht="15.75" x14ac:dyDescent="0.25">
      <c r="A517" s="2213" t="s">
        <v>3780</v>
      </c>
      <c r="B517" s="2213"/>
      <c r="C517" s="2213"/>
      <c r="D517" s="2213"/>
      <c r="E517" s="2213"/>
      <c r="F517" s="2213"/>
      <c r="G517" s="2213"/>
      <c r="H517" s="2213"/>
      <c r="I517" s="2213"/>
      <c r="J517" s="2213"/>
    </row>
    <row r="518" spans="1:10" x14ac:dyDescent="0.25">
      <c r="A518" s="198" t="s">
        <v>14</v>
      </c>
      <c r="B518" s="198" t="s">
        <v>5</v>
      </c>
      <c r="C518" s="198" t="s">
        <v>10</v>
      </c>
      <c r="D518" s="198" t="s">
        <v>11</v>
      </c>
      <c r="E518" s="198" t="s">
        <v>753</v>
      </c>
      <c r="F518" s="198" t="s">
        <v>27</v>
      </c>
      <c r="G518" s="198" t="s">
        <v>2013</v>
      </c>
      <c r="H518" s="198" t="s">
        <v>2776</v>
      </c>
      <c r="I518" s="198" t="s">
        <v>2777</v>
      </c>
      <c r="J518" s="631" t="s">
        <v>32</v>
      </c>
    </row>
    <row r="519" spans="1:10" x14ac:dyDescent="0.25">
      <c r="A519" s="517" t="s">
        <v>1348</v>
      </c>
      <c r="B519" s="519">
        <v>1</v>
      </c>
      <c r="C519" s="527">
        <v>13000</v>
      </c>
      <c r="D519" s="527"/>
      <c r="E519" s="519">
        <v>1</v>
      </c>
      <c r="F519" s="519">
        <v>3000</v>
      </c>
      <c r="G519" s="519">
        <v>60</v>
      </c>
      <c r="H519" s="519">
        <v>1</v>
      </c>
      <c r="I519" s="519">
        <v>60</v>
      </c>
      <c r="J519" s="717">
        <v>3000</v>
      </c>
    </row>
    <row r="520" spans="1:10" x14ac:dyDescent="0.25">
      <c r="A520" s="517" t="s">
        <v>3781</v>
      </c>
      <c r="B520" s="519">
        <v>1</v>
      </c>
      <c r="C520" s="527">
        <v>26000</v>
      </c>
      <c r="D520" s="527"/>
      <c r="E520" s="519">
        <v>1</v>
      </c>
      <c r="F520" s="519">
        <v>2000</v>
      </c>
      <c r="G520" s="519">
        <v>50</v>
      </c>
      <c r="H520" s="519"/>
      <c r="I520" s="519" t="s">
        <v>109</v>
      </c>
      <c r="J520" s="717">
        <v>1400</v>
      </c>
    </row>
    <row r="521" spans="1:10" x14ac:dyDescent="0.25">
      <c r="A521" s="517" t="s">
        <v>423</v>
      </c>
      <c r="B521" s="519">
        <v>1</v>
      </c>
      <c r="C521" s="527">
        <v>16000</v>
      </c>
      <c r="D521" s="527"/>
      <c r="E521" s="519">
        <v>1</v>
      </c>
      <c r="F521" s="519">
        <v>4000</v>
      </c>
      <c r="G521" s="519">
        <v>75</v>
      </c>
      <c r="H521" s="519"/>
      <c r="I521" s="518"/>
      <c r="J521" s="631"/>
    </row>
    <row r="522" spans="1:10" x14ac:dyDescent="0.25">
      <c r="A522" s="517" t="s">
        <v>1268</v>
      </c>
      <c r="B522" s="519">
        <v>1</v>
      </c>
      <c r="C522" s="527">
        <v>22000</v>
      </c>
      <c r="D522" s="527"/>
      <c r="E522" s="519">
        <v>1</v>
      </c>
      <c r="F522" s="519">
        <v>5000</v>
      </c>
      <c r="G522" s="519">
        <v>100</v>
      </c>
      <c r="H522" s="519"/>
      <c r="I522" s="518"/>
      <c r="J522" s="631"/>
    </row>
    <row r="523" spans="1:10" x14ac:dyDescent="0.25">
      <c r="A523" s="517" t="s">
        <v>2845</v>
      </c>
      <c r="B523" s="519">
        <v>1</v>
      </c>
      <c r="C523" s="527">
        <v>20000</v>
      </c>
      <c r="D523" s="527"/>
      <c r="E523" s="519">
        <v>1</v>
      </c>
      <c r="F523" s="519">
        <v>3000</v>
      </c>
      <c r="G523" s="519">
        <v>60</v>
      </c>
      <c r="H523" s="519"/>
      <c r="I523" s="518"/>
      <c r="J523" s="745"/>
    </row>
    <row r="524" spans="1:10" x14ac:dyDescent="0.25">
      <c r="A524" s="517" t="s">
        <v>3782</v>
      </c>
      <c r="B524" s="519">
        <v>1</v>
      </c>
      <c r="C524" s="527"/>
      <c r="D524" s="527">
        <v>47000</v>
      </c>
      <c r="E524" s="519">
        <v>1</v>
      </c>
      <c r="F524" s="519">
        <v>3000</v>
      </c>
      <c r="G524" s="519">
        <v>60</v>
      </c>
      <c r="H524" s="519"/>
      <c r="I524" s="519"/>
      <c r="J524" s="745" t="s">
        <v>767</v>
      </c>
    </row>
    <row r="525" spans="1:10" x14ac:dyDescent="0.25">
      <c r="A525" s="517" t="s">
        <v>841</v>
      </c>
      <c r="B525" s="519">
        <v>1</v>
      </c>
      <c r="C525" s="527"/>
      <c r="D525" s="527">
        <v>12500</v>
      </c>
      <c r="E525" s="519"/>
      <c r="F525" s="519"/>
      <c r="G525" s="519"/>
      <c r="H525" s="519"/>
      <c r="I525" s="519"/>
      <c r="J525" s="631" t="s">
        <v>3596</v>
      </c>
    </row>
    <row r="526" spans="1:10" x14ac:dyDescent="0.25">
      <c r="A526" s="517" t="s">
        <v>3732</v>
      </c>
      <c r="B526" s="519">
        <v>1</v>
      </c>
      <c r="C526" s="527">
        <v>13000</v>
      </c>
      <c r="D526" s="527"/>
      <c r="E526" s="519">
        <v>1</v>
      </c>
      <c r="F526" s="519">
        <v>2000</v>
      </c>
      <c r="G526" s="519">
        <v>50</v>
      </c>
      <c r="H526" s="519"/>
      <c r="I526" s="519"/>
      <c r="J526" s="631"/>
    </row>
    <row r="527" spans="1:10" x14ac:dyDescent="0.25">
      <c r="A527" s="517" t="s">
        <v>1268</v>
      </c>
      <c r="B527" s="519">
        <v>2</v>
      </c>
      <c r="C527" s="527">
        <v>50000</v>
      </c>
      <c r="D527" s="527"/>
      <c r="E527" s="519">
        <v>1</v>
      </c>
      <c r="F527" s="519">
        <v>4000</v>
      </c>
      <c r="G527" s="519">
        <v>70</v>
      </c>
      <c r="H527" s="519"/>
      <c r="I527" s="519"/>
      <c r="J527" s="631"/>
    </row>
    <row r="528" spans="1:10" x14ac:dyDescent="0.25">
      <c r="A528" s="517" t="s">
        <v>3783</v>
      </c>
      <c r="B528" s="519"/>
      <c r="C528" s="527"/>
      <c r="D528" s="527">
        <v>1500</v>
      </c>
      <c r="E528" s="519"/>
      <c r="F528" s="519"/>
      <c r="G528" s="519"/>
      <c r="H528" s="519"/>
      <c r="I528" s="519"/>
      <c r="J528" s="631" t="s">
        <v>3596</v>
      </c>
    </row>
    <row r="529" spans="1:10" x14ac:dyDescent="0.25">
      <c r="A529" s="517" t="s">
        <v>3784</v>
      </c>
      <c r="B529" s="519"/>
      <c r="C529" s="527">
        <v>2000</v>
      </c>
      <c r="D529" s="527"/>
      <c r="E529" s="519"/>
      <c r="F529" s="519"/>
      <c r="G529" s="519"/>
      <c r="H529" s="519"/>
      <c r="I529" s="519"/>
      <c r="J529" s="745"/>
    </row>
    <row r="530" spans="1:10" x14ac:dyDescent="0.25">
      <c r="A530" s="645"/>
      <c r="B530" s="213">
        <f>SUM(B519:B527)</f>
        <v>10</v>
      </c>
      <c r="C530" s="213">
        <f>SUM(C519:C529)</f>
        <v>162000</v>
      </c>
      <c r="D530" s="213">
        <f>SUM(D519:D529)</f>
        <v>61000</v>
      </c>
      <c r="E530" s="213">
        <f>SUM(E519:E529)</f>
        <v>8</v>
      </c>
      <c r="F530" s="213">
        <f>SUM(F519:F529)</f>
        <v>26000</v>
      </c>
      <c r="G530" s="213"/>
      <c r="H530" s="213"/>
      <c r="I530" s="213"/>
      <c r="J530" s="741">
        <f>J520+J519</f>
        <v>4400</v>
      </c>
    </row>
    <row r="531" spans="1:10" x14ac:dyDescent="0.25">
      <c r="A531" s="683"/>
      <c r="B531" s="365"/>
      <c r="C531" s="365"/>
      <c r="D531" s="365"/>
      <c r="E531" s="365"/>
      <c r="F531" s="365"/>
      <c r="G531" s="365"/>
      <c r="H531" s="365"/>
      <c r="I531" s="365"/>
      <c r="J531" s="684"/>
    </row>
    <row r="532" spans="1:10" x14ac:dyDescent="0.25">
      <c r="B532" s="493"/>
      <c r="C532" s="493"/>
      <c r="J532" s="352"/>
    </row>
    <row r="533" spans="1:10" x14ac:dyDescent="0.25">
      <c r="G533" s="747" t="s">
        <v>3714</v>
      </c>
      <c r="H533" s="747"/>
      <c r="I533" s="613"/>
      <c r="J533" s="352"/>
    </row>
    <row r="534" spans="1:10" ht="15.75" x14ac:dyDescent="0.25">
      <c r="A534" s="696" t="s">
        <v>3593</v>
      </c>
      <c r="B534" s="697">
        <f>C530</f>
        <v>162000</v>
      </c>
      <c r="J534" s="352"/>
    </row>
    <row r="538" spans="1:10" ht="15.75" x14ac:dyDescent="0.25">
      <c r="A538" s="2213" t="s">
        <v>3786</v>
      </c>
      <c r="B538" s="2213"/>
      <c r="C538" s="2213"/>
      <c r="D538" s="2213"/>
      <c r="E538" s="2213"/>
      <c r="F538" s="2213"/>
      <c r="G538" s="2213"/>
      <c r="H538" s="2213"/>
      <c r="I538" s="2213"/>
      <c r="J538" s="2213"/>
    </row>
    <row r="539" spans="1:10" x14ac:dyDescent="0.25">
      <c r="A539" s="198" t="s">
        <v>14</v>
      </c>
      <c r="B539" s="198" t="s">
        <v>5</v>
      </c>
      <c r="C539" s="198" t="s">
        <v>10</v>
      </c>
      <c r="D539" s="198" t="s">
        <v>11</v>
      </c>
      <c r="E539" s="198" t="s">
        <v>753</v>
      </c>
      <c r="F539" s="198" t="s">
        <v>27</v>
      </c>
      <c r="G539" s="198" t="s">
        <v>2013</v>
      </c>
      <c r="H539" s="198" t="s">
        <v>2776</v>
      </c>
      <c r="I539" s="198" t="s">
        <v>2777</v>
      </c>
      <c r="J539" s="631" t="s">
        <v>32</v>
      </c>
    </row>
    <row r="540" spans="1:10" ht="38.25" customHeight="1" x14ac:dyDescent="0.25">
      <c r="A540" s="517" t="s">
        <v>3721</v>
      </c>
      <c r="B540" s="519">
        <v>1</v>
      </c>
      <c r="C540" s="527">
        <v>4000</v>
      </c>
      <c r="D540" s="527"/>
      <c r="E540" s="519"/>
      <c r="F540" s="519"/>
      <c r="G540" s="519"/>
      <c r="H540" s="519"/>
      <c r="I540" s="519"/>
      <c r="J540" s="631" t="s">
        <v>3797</v>
      </c>
    </row>
    <row r="541" spans="1:10" x14ac:dyDescent="0.25">
      <c r="A541" s="517" t="s">
        <v>907</v>
      </c>
      <c r="B541" s="519">
        <v>1</v>
      </c>
      <c r="C541" s="527">
        <v>20000</v>
      </c>
      <c r="D541" s="527"/>
      <c r="E541" s="519">
        <v>1</v>
      </c>
      <c r="F541" s="519">
        <v>2000</v>
      </c>
      <c r="G541" s="519">
        <v>50</v>
      </c>
      <c r="H541" s="519"/>
      <c r="I541" s="519" t="s">
        <v>109</v>
      </c>
      <c r="J541" s="631">
        <v>5600</v>
      </c>
    </row>
    <row r="542" spans="1:10" x14ac:dyDescent="0.25">
      <c r="A542" s="517" t="s">
        <v>3787</v>
      </c>
      <c r="B542" s="519">
        <v>1</v>
      </c>
      <c r="C542" s="527"/>
      <c r="D542" s="527">
        <v>10000</v>
      </c>
      <c r="E542" s="519"/>
      <c r="F542" s="519"/>
      <c r="G542" s="519"/>
      <c r="H542" s="519"/>
      <c r="I542" s="518"/>
      <c r="J542" s="631" t="s">
        <v>3596</v>
      </c>
    </row>
    <row r="543" spans="1:10" x14ac:dyDescent="0.25">
      <c r="A543" s="517" t="s">
        <v>3437</v>
      </c>
      <c r="B543" s="519">
        <v>1</v>
      </c>
      <c r="C543" s="527">
        <v>16000</v>
      </c>
      <c r="D543" s="527"/>
      <c r="E543" s="519">
        <v>1</v>
      </c>
      <c r="F543" s="519">
        <v>4000</v>
      </c>
      <c r="G543" s="519">
        <v>70</v>
      </c>
      <c r="H543" s="519">
        <v>2</v>
      </c>
      <c r="I543" s="518">
        <v>70</v>
      </c>
      <c r="J543" s="631">
        <v>8000</v>
      </c>
    </row>
    <row r="544" spans="1:10" x14ac:dyDescent="0.25">
      <c r="A544" s="517" t="s">
        <v>3352</v>
      </c>
      <c r="B544" s="519">
        <v>1</v>
      </c>
      <c r="C544" s="527"/>
      <c r="D544" s="527">
        <v>26000</v>
      </c>
      <c r="E544" s="519"/>
      <c r="F544" s="519"/>
      <c r="G544" s="519"/>
      <c r="H544" s="519"/>
      <c r="I544" s="518"/>
      <c r="J544" s="745" t="s">
        <v>3788</v>
      </c>
    </row>
    <row r="545" spans="1:10" x14ac:dyDescent="0.25">
      <c r="A545" s="517" t="s">
        <v>94</v>
      </c>
      <c r="B545" s="519">
        <v>1</v>
      </c>
      <c r="C545" s="527">
        <v>28000</v>
      </c>
      <c r="D545" s="527"/>
      <c r="E545" s="519">
        <v>1</v>
      </c>
      <c r="F545" s="519">
        <v>4000</v>
      </c>
      <c r="G545" s="519">
        <v>70</v>
      </c>
      <c r="H545" s="519">
        <v>1</v>
      </c>
      <c r="I545" s="519">
        <v>70</v>
      </c>
      <c r="J545" s="745">
        <v>4000</v>
      </c>
    </row>
    <row r="546" spans="1:10" x14ac:dyDescent="0.25">
      <c r="A546" s="517" t="s">
        <v>3789</v>
      </c>
      <c r="B546" s="519">
        <v>2</v>
      </c>
      <c r="C546" s="527">
        <v>44000</v>
      </c>
      <c r="D546" s="527"/>
      <c r="E546" s="519"/>
      <c r="F546" s="519"/>
      <c r="G546" s="519"/>
      <c r="H546" s="519">
        <v>1</v>
      </c>
      <c r="I546" s="519">
        <v>60</v>
      </c>
      <c r="J546" s="631">
        <v>3000</v>
      </c>
    </row>
    <row r="547" spans="1:10" x14ac:dyDescent="0.25">
      <c r="A547" s="517" t="s">
        <v>3038</v>
      </c>
      <c r="B547" s="519">
        <v>1</v>
      </c>
      <c r="C547" s="527">
        <v>16000</v>
      </c>
      <c r="D547" s="527"/>
      <c r="E547" s="519"/>
      <c r="F547" s="519"/>
      <c r="G547" s="519"/>
      <c r="H547" s="519"/>
      <c r="I547" s="519"/>
      <c r="J547" s="631" t="s">
        <v>3790</v>
      </c>
    </row>
    <row r="548" spans="1:10" x14ac:dyDescent="0.25">
      <c r="A548" s="517" t="s">
        <v>349</v>
      </c>
      <c r="B548" s="519">
        <v>1</v>
      </c>
      <c r="C548" s="527"/>
      <c r="D548" s="527">
        <v>15000</v>
      </c>
      <c r="E548" s="519"/>
      <c r="F548" s="519"/>
      <c r="G548" s="519"/>
      <c r="H548" s="519"/>
      <c r="I548" s="519"/>
      <c r="J548" s="631" t="s">
        <v>767</v>
      </c>
    </row>
    <row r="549" spans="1:10" x14ac:dyDescent="0.25">
      <c r="A549" s="517" t="s">
        <v>3354</v>
      </c>
      <c r="B549" s="519">
        <v>1</v>
      </c>
      <c r="C549" s="527">
        <v>13000</v>
      </c>
      <c r="D549" s="527"/>
      <c r="E549" s="519">
        <v>1</v>
      </c>
      <c r="F549" s="519">
        <v>3000</v>
      </c>
      <c r="G549" s="519">
        <v>60</v>
      </c>
      <c r="H549" s="519"/>
      <c r="I549" s="519"/>
      <c r="J549" s="631"/>
    </row>
    <row r="550" spans="1:10" x14ac:dyDescent="0.25">
      <c r="A550" s="517" t="s">
        <v>932</v>
      </c>
      <c r="B550" s="519">
        <v>1</v>
      </c>
      <c r="C550" s="527">
        <v>30000</v>
      </c>
      <c r="D550" s="527"/>
      <c r="E550" s="519">
        <v>1</v>
      </c>
      <c r="F550" s="519">
        <v>3000</v>
      </c>
      <c r="G550" s="519">
        <v>60</v>
      </c>
      <c r="H550" s="519"/>
      <c r="I550" s="519"/>
      <c r="J550" s="631"/>
    </row>
    <row r="551" spans="1:10" x14ac:dyDescent="0.25">
      <c r="A551" s="517" t="s">
        <v>3520</v>
      </c>
      <c r="B551" s="519">
        <v>1</v>
      </c>
      <c r="C551" s="527">
        <v>13000</v>
      </c>
      <c r="D551" s="527"/>
      <c r="E551" s="519">
        <v>1</v>
      </c>
      <c r="F551" s="519">
        <v>3000</v>
      </c>
      <c r="G551" s="519">
        <v>60</v>
      </c>
      <c r="H551" s="519"/>
      <c r="I551" s="519"/>
      <c r="J551" s="631"/>
    </row>
    <row r="552" spans="1:10" x14ac:dyDescent="0.25">
      <c r="A552" s="517" t="s">
        <v>2050</v>
      </c>
      <c r="B552" s="519">
        <v>1</v>
      </c>
      <c r="C552" s="527"/>
      <c r="D552" s="527">
        <v>27000</v>
      </c>
      <c r="E552" s="519"/>
      <c r="F552" s="519"/>
      <c r="G552" s="519"/>
      <c r="H552" s="519"/>
      <c r="I552" s="519"/>
      <c r="J552" s="631" t="s">
        <v>3791</v>
      </c>
    </row>
    <row r="553" spans="1:10" x14ac:dyDescent="0.25">
      <c r="A553" s="517" t="s">
        <v>3792</v>
      </c>
      <c r="B553" s="519">
        <v>1</v>
      </c>
      <c r="C553" s="527">
        <v>300</v>
      </c>
      <c r="D553" s="527"/>
      <c r="E553" s="519"/>
      <c r="F553" s="519"/>
      <c r="G553" s="519"/>
      <c r="H553" s="519"/>
      <c r="I553" s="519"/>
      <c r="J553" s="745"/>
    </row>
    <row r="554" spans="1:10" x14ac:dyDescent="0.25">
      <c r="A554" s="645"/>
      <c r="B554" s="213">
        <f>SUM(B540:B553)</f>
        <v>15</v>
      </c>
      <c r="C554" s="213">
        <f>SUM(C540:C553)</f>
        <v>184300</v>
      </c>
      <c r="D554" s="213">
        <f>SUM(D540:D552)</f>
        <v>78000</v>
      </c>
      <c r="E554" s="213">
        <f>SUM(E540:E552)</f>
        <v>6</v>
      </c>
      <c r="F554" s="213">
        <f>SUM(F540:F552)</f>
        <v>19000</v>
      </c>
      <c r="G554" s="213"/>
      <c r="H554" s="213"/>
      <c r="I554" s="213"/>
      <c r="J554" s="741">
        <f>J541+J543+J545+J546</f>
        <v>20600</v>
      </c>
    </row>
    <row r="555" spans="1:10" x14ac:dyDescent="0.25">
      <c r="A555" s="683"/>
      <c r="B555" s="365"/>
      <c r="C555" s="365"/>
      <c r="D555" s="365"/>
      <c r="E555" s="365"/>
      <c r="F555" s="365"/>
      <c r="G555" s="365"/>
      <c r="H555" s="365"/>
      <c r="I555" s="365"/>
      <c r="J555" s="684"/>
    </row>
    <row r="556" spans="1:10" x14ac:dyDescent="0.25">
      <c r="B556" s="493"/>
      <c r="C556" s="493"/>
      <c r="J556" s="352"/>
    </row>
    <row r="557" spans="1:10" x14ac:dyDescent="0.25">
      <c r="G557" s="748" t="s">
        <v>3714</v>
      </c>
      <c r="H557" s="748"/>
      <c r="I557" s="613"/>
      <c r="J557" s="352"/>
    </row>
    <row r="558" spans="1:10" ht="15.75" x14ac:dyDescent="0.25">
      <c r="A558" s="696" t="s">
        <v>3593</v>
      </c>
      <c r="B558" s="697">
        <f>C554</f>
        <v>184300</v>
      </c>
      <c r="J558" s="352"/>
    </row>
    <row r="561" spans="1:10" ht="15.75" x14ac:dyDescent="0.25">
      <c r="A561" s="2213" t="s">
        <v>3793</v>
      </c>
      <c r="B561" s="2213"/>
      <c r="C561" s="2213"/>
      <c r="D561" s="2213"/>
      <c r="E561" s="2213"/>
      <c r="F561" s="2213"/>
      <c r="G561" s="2213"/>
      <c r="H561" s="2213"/>
      <c r="I561" s="2213"/>
      <c r="J561" s="2213"/>
    </row>
    <row r="562" spans="1:10" x14ac:dyDescent="0.25">
      <c r="A562" s="198" t="s">
        <v>14</v>
      </c>
      <c r="B562" s="198" t="s">
        <v>5</v>
      </c>
      <c r="C562" s="198" t="s">
        <v>10</v>
      </c>
      <c r="D562" s="198" t="s">
        <v>11</v>
      </c>
      <c r="E562" s="198" t="s">
        <v>753</v>
      </c>
      <c r="F562" s="198" t="s">
        <v>27</v>
      </c>
      <c r="G562" s="198" t="s">
        <v>2013</v>
      </c>
      <c r="H562" s="198" t="s">
        <v>2776</v>
      </c>
      <c r="I562" s="198" t="s">
        <v>2777</v>
      </c>
      <c r="J562" s="198" t="s">
        <v>32</v>
      </c>
    </row>
    <row r="563" spans="1:10" x14ac:dyDescent="0.25">
      <c r="A563" s="517" t="s">
        <v>2904</v>
      </c>
      <c r="B563" s="519">
        <v>1</v>
      </c>
      <c r="C563" s="527">
        <v>18500</v>
      </c>
      <c r="D563" s="527"/>
      <c r="E563" s="519"/>
      <c r="F563" s="519"/>
      <c r="G563" s="519"/>
      <c r="H563" s="519"/>
      <c r="I563" s="519"/>
      <c r="J563" s="519" t="s">
        <v>3794</v>
      </c>
    </row>
    <row r="564" spans="1:10" x14ac:dyDescent="0.25">
      <c r="A564" s="517" t="s">
        <v>3798</v>
      </c>
      <c r="B564" s="519">
        <v>1</v>
      </c>
      <c r="C564" s="527"/>
      <c r="D564" s="527">
        <v>14000</v>
      </c>
      <c r="E564" s="519"/>
      <c r="F564" s="519"/>
      <c r="G564" s="519"/>
      <c r="H564" s="519"/>
      <c r="I564" s="519"/>
      <c r="J564" s="631" t="s">
        <v>3596</v>
      </c>
    </row>
    <row r="565" spans="1:10" x14ac:dyDescent="0.25">
      <c r="A565" s="517" t="s">
        <v>1807</v>
      </c>
      <c r="B565" s="519">
        <v>1</v>
      </c>
      <c r="C565" s="527">
        <v>26500</v>
      </c>
      <c r="D565" s="527"/>
      <c r="E565" s="519"/>
      <c r="F565" s="519"/>
      <c r="G565" s="519"/>
      <c r="H565" s="519"/>
      <c r="I565" s="518" t="s">
        <v>109</v>
      </c>
      <c r="J565" s="519">
        <v>5600</v>
      </c>
    </row>
    <row r="566" spans="1:10" x14ac:dyDescent="0.25">
      <c r="A566" s="517" t="s">
        <v>3038</v>
      </c>
      <c r="B566" s="519">
        <v>1</v>
      </c>
      <c r="C566" s="527">
        <v>14000</v>
      </c>
      <c r="D566" s="527"/>
      <c r="E566" s="519"/>
      <c r="F566" s="519"/>
      <c r="G566" s="519"/>
      <c r="H566" s="519"/>
      <c r="I566" s="518" t="s">
        <v>967</v>
      </c>
      <c r="J566" s="519">
        <v>2000</v>
      </c>
    </row>
    <row r="567" spans="1:10" x14ac:dyDescent="0.25">
      <c r="A567" s="517" t="s">
        <v>3038</v>
      </c>
      <c r="B567" s="519">
        <v>1</v>
      </c>
      <c r="C567" s="527"/>
      <c r="D567" s="527">
        <v>13000</v>
      </c>
      <c r="E567" s="519">
        <v>1</v>
      </c>
      <c r="F567" s="519">
        <v>3000</v>
      </c>
      <c r="G567" s="519">
        <v>60</v>
      </c>
      <c r="H567" s="519"/>
      <c r="I567" s="518"/>
      <c r="J567" s="749" t="s">
        <v>767</v>
      </c>
    </row>
    <row r="568" spans="1:10" x14ac:dyDescent="0.25">
      <c r="A568" s="517" t="s">
        <v>2891</v>
      </c>
      <c r="B568" s="519">
        <v>1</v>
      </c>
      <c r="C568" s="527"/>
      <c r="D568" s="527">
        <v>25000</v>
      </c>
      <c r="E568" s="519">
        <v>1</v>
      </c>
      <c r="F568" s="519">
        <v>4000</v>
      </c>
      <c r="G568" s="519">
        <v>70</v>
      </c>
      <c r="H568" s="519">
        <v>1</v>
      </c>
      <c r="I568" s="519">
        <v>60</v>
      </c>
      <c r="J568" s="749">
        <v>3000</v>
      </c>
    </row>
    <row r="569" spans="1:10" x14ac:dyDescent="0.25">
      <c r="A569" s="517" t="s">
        <v>1046</v>
      </c>
      <c r="B569" s="519">
        <v>1</v>
      </c>
      <c r="C569" s="527">
        <v>9000</v>
      </c>
      <c r="D569" s="527"/>
      <c r="E569" s="519">
        <v>1</v>
      </c>
      <c r="F569" s="519">
        <v>1000</v>
      </c>
      <c r="G569" s="519">
        <v>40</v>
      </c>
      <c r="H569" s="519"/>
      <c r="I569" s="519"/>
      <c r="J569" s="519"/>
    </row>
    <row r="570" spans="1:10" x14ac:dyDescent="0.25">
      <c r="A570" s="517" t="s">
        <v>91</v>
      </c>
      <c r="B570" s="519">
        <v>1</v>
      </c>
      <c r="C570" s="527">
        <v>16000</v>
      </c>
      <c r="D570" s="527"/>
      <c r="E570" s="519">
        <v>1</v>
      </c>
      <c r="F570" s="519">
        <v>70</v>
      </c>
      <c r="G570" s="519">
        <v>4000</v>
      </c>
      <c r="H570" s="519"/>
      <c r="I570" s="519"/>
      <c r="J570" s="519"/>
    </row>
    <row r="571" spans="1:10" x14ac:dyDescent="0.25">
      <c r="A571" s="517" t="s">
        <v>2913</v>
      </c>
      <c r="B571" s="519">
        <v>1</v>
      </c>
      <c r="C571" s="527"/>
      <c r="D571" s="527">
        <v>18000</v>
      </c>
      <c r="E571" s="519"/>
      <c r="F571" s="519"/>
      <c r="G571" s="519"/>
      <c r="H571" s="519"/>
      <c r="I571" s="519"/>
      <c r="J571" s="519" t="s">
        <v>3596</v>
      </c>
    </row>
    <row r="572" spans="1:10" x14ac:dyDescent="0.25">
      <c r="A572" s="517" t="s">
        <v>260</v>
      </c>
      <c r="B572" s="519">
        <v>1</v>
      </c>
      <c r="C572" s="527">
        <v>17000</v>
      </c>
      <c r="D572" s="527"/>
      <c r="E572" s="519"/>
      <c r="F572" s="519"/>
      <c r="G572" s="519"/>
      <c r="H572" s="519"/>
      <c r="I572" s="519"/>
      <c r="J572" s="519"/>
    </row>
    <row r="573" spans="1:10" x14ac:dyDescent="0.25">
      <c r="A573" s="517" t="s">
        <v>3108</v>
      </c>
      <c r="B573" s="519">
        <v>1</v>
      </c>
      <c r="C573" s="527"/>
      <c r="D573" s="527">
        <v>15000</v>
      </c>
      <c r="E573" s="519">
        <v>1</v>
      </c>
      <c r="F573" s="519">
        <v>70</v>
      </c>
      <c r="G573" s="519">
        <v>4000</v>
      </c>
      <c r="H573" s="519"/>
      <c r="I573" s="519"/>
      <c r="J573" s="519" t="s">
        <v>3596</v>
      </c>
    </row>
    <row r="574" spans="1:10" x14ac:dyDescent="0.25">
      <c r="A574" s="517" t="s">
        <v>3137</v>
      </c>
      <c r="B574" s="519">
        <v>1</v>
      </c>
      <c r="C574" s="527"/>
      <c r="D574" s="527">
        <v>12000</v>
      </c>
      <c r="E574" s="519">
        <v>1</v>
      </c>
      <c r="F574" s="519">
        <v>60</v>
      </c>
      <c r="G574" s="519">
        <v>3000</v>
      </c>
      <c r="H574" s="519"/>
      <c r="I574" s="519"/>
      <c r="J574" s="749" t="s">
        <v>767</v>
      </c>
    </row>
    <row r="575" spans="1:10" x14ac:dyDescent="0.25">
      <c r="A575" s="517" t="s">
        <v>2900</v>
      </c>
      <c r="B575" s="519">
        <v>1</v>
      </c>
      <c r="C575" s="527">
        <v>23500</v>
      </c>
      <c r="D575" s="527"/>
      <c r="E575" s="519">
        <v>1</v>
      </c>
      <c r="F575" s="519">
        <v>60</v>
      </c>
      <c r="G575" s="519">
        <v>3000</v>
      </c>
      <c r="H575" s="519"/>
      <c r="I575" s="519"/>
      <c r="J575" s="519"/>
    </row>
    <row r="576" spans="1:10" x14ac:dyDescent="0.25">
      <c r="A576" s="517" t="s">
        <v>257</v>
      </c>
      <c r="B576" s="519">
        <v>1</v>
      </c>
      <c r="C576" s="527"/>
      <c r="D576" s="527">
        <v>43000</v>
      </c>
      <c r="E576" s="519">
        <v>1</v>
      </c>
      <c r="F576" s="519">
        <v>100</v>
      </c>
      <c r="G576" s="519">
        <v>5000</v>
      </c>
      <c r="H576" s="519"/>
      <c r="I576" s="519"/>
      <c r="J576" s="519" t="s">
        <v>3799</v>
      </c>
    </row>
    <row r="577" spans="1:10" x14ac:dyDescent="0.25">
      <c r="A577" s="517" t="s">
        <v>3356</v>
      </c>
      <c r="B577" s="519">
        <v>1</v>
      </c>
      <c r="C577" s="527"/>
      <c r="D577" s="527">
        <v>34000</v>
      </c>
      <c r="E577" s="519">
        <v>1</v>
      </c>
      <c r="F577" s="519">
        <v>70</v>
      </c>
      <c r="G577" s="519">
        <v>4000</v>
      </c>
      <c r="H577" s="519"/>
      <c r="I577" s="519"/>
      <c r="J577" s="749" t="s">
        <v>767</v>
      </c>
    </row>
    <row r="578" spans="1:10" x14ac:dyDescent="0.25">
      <c r="A578" s="702" t="s">
        <v>2924</v>
      </c>
      <c r="B578" s="703">
        <v>1</v>
      </c>
      <c r="C578" s="640"/>
      <c r="D578" s="640"/>
      <c r="E578" s="703"/>
      <c r="F578" s="703"/>
      <c r="G578" s="703"/>
      <c r="H578" s="703"/>
      <c r="I578" s="703"/>
      <c r="J578" s="703" t="s">
        <v>3800</v>
      </c>
    </row>
    <row r="579" spans="1:10" x14ac:dyDescent="0.25">
      <c r="A579" s="755"/>
      <c r="B579" s="756"/>
      <c r="C579" s="757"/>
      <c r="D579" s="757"/>
      <c r="E579" s="756"/>
      <c r="F579" s="756"/>
      <c r="G579" s="756"/>
      <c r="H579" s="756"/>
      <c r="I579" s="756"/>
      <c r="J579" s="758"/>
    </row>
    <row r="580" spans="1:10" x14ac:dyDescent="0.25">
      <c r="A580" s="759" t="s">
        <v>2048</v>
      </c>
      <c r="B580" s="757">
        <f>SUM(B563:B578)</f>
        <v>16</v>
      </c>
      <c r="C580" s="757">
        <f>SUM(C563:C578)</f>
        <v>124500</v>
      </c>
      <c r="D580" s="757">
        <f>SUM(D563:D578)</f>
        <v>174000</v>
      </c>
      <c r="E580" s="757">
        <f>SUM(E563:E578)</f>
        <v>9</v>
      </c>
      <c r="F580" s="757">
        <f>SUM(F563:F578)</f>
        <v>8430</v>
      </c>
      <c r="G580" s="757"/>
      <c r="H580" s="757"/>
      <c r="I580" s="757"/>
      <c r="J580" s="760">
        <f>J565+J566+J568</f>
        <v>10600</v>
      </c>
    </row>
    <row r="581" spans="1:10" x14ac:dyDescent="0.25">
      <c r="A581" s="750"/>
      <c r="B581" s="549"/>
      <c r="C581" s="549"/>
      <c r="D581" s="549"/>
      <c r="E581" s="549"/>
      <c r="F581" s="549"/>
      <c r="G581" s="549"/>
      <c r="H581" s="549"/>
      <c r="I581" s="549"/>
      <c r="J581" s="751"/>
    </row>
    <row r="582" spans="1:10" x14ac:dyDescent="0.25">
      <c r="A582" s="548"/>
      <c r="B582" s="752"/>
      <c r="C582" s="752"/>
      <c r="D582" s="548"/>
      <c r="E582" s="548"/>
      <c r="F582" s="548"/>
      <c r="G582" s="548"/>
      <c r="H582" s="548"/>
      <c r="I582" s="548"/>
      <c r="J582" s="567"/>
    </row>
    <row r="583" spans="1:10" x14ac:dyDescent="0.25">
      <c r="A583" s="548"/>
      <c r="B583" s="548"/>
      <c r="C583" s="548"/>
      <c r="D583" s="548"/>
      <c r="E583" s="548"/>
      <c r="F583" s="336"/>
      <c r="G583" s="754" t="s">
        <v>3714</v>
      </c>
      <c r="H583" s="754"/>
      <c r="I583" s="753"/>
      <c r="J583" s="567"/>
    </row>
    <row r="584" spans="1:10" ht="15.75" x14ac:dyDescent="0.25">
      <c r="A584" s="696" t="s">
        <v>3593</v>
      </c>
      <c r="B584" s="697">
        <f>C580</f>
        <v>124500</v>
      </c>
      <c r="C584" s="548"/>
      <c r="D584" s="548"/>
      <c r="E584" s="548"/>
      <c r="F584" s="548"/>
      <c r="G584" s="548"/>
      <c r="H584" s="548"/>
      <c r="I584" s="548"/>
      <c r="J584" s="567"/>
    </row>
    <row r="587" spans="1:10" ht="15.75" x14ac:dyDescent="0.25">
      <c r="A587" s="2213" t="s">
        <v>3801</v>
      </c>
      <c r="B587" s="2213"/>
      <c r="C587" s="2213"/>
      <c r="D587" s="2213"/>
      <c r="E587" s="2213"/>
      <c r="F587" s="2213"/>
      <c r="G587" s="2213"/>
      <c r="H587" s="2213"/>
      <c r="I587" s="2213"/>
      <c r="J587" s="2213"/>
    </row>
    <row r="588" spans="1:10" x14ac:dyDescent="0.25">
      <c r="A588" s="198" t="s">
        <v>14</v>
      </c>
      <c r="B588" s="198" t="s">
        <v>5</v>
      </c>
      <c r="C588" s="198" t="s">
        <v>10</v>
      </c>
      <c r="D588" s="198" t="s">
        <v>11</v>
      </c>
      <c r="E588" s="198" t="s">
        <v>753</v>
      </c>
      <c r="F588" s="198" t="s">
        <v>27</v>
      </c>
      <c r="G588" s="198" t="s">
        <v>2013</v>
      </c>
      <c r="H588" s="198" t="s">
        <v>2776</v>
      </c>
      <c r="I588" s="198" t="s">
        <v>2777</v>
      </c>
      <c r="J588" s="198" t="s">
        <v>32</v>
      </c>
    </row>
    <row r="589" spans="1:10" x14ac:dyDescent="0.25">
      <c r="A589" s="517" t="s">
        <v>1866</v>
      </c>
      <c r="B589" s="519">
        <v>1</v>
      </c>
      <c r="C589" s="527">
        <v>13000</v>
      </c>
      <c r="D589" s="527"/>
      <c r="E589" s="519">
        <v>1</v>
      </c>
      <c r="F589" s="519">
        <v>3000</v>
      </c>
      <c r="G589" s="519">
        <v>60</v>
      </c>
      <c r="H589" s="519"/>
      <c r="I589" s="519"/>
      <c r="J589" s="519" t="s">
        <v>3802</v>
      </c>
    </row>
    <row r="590" spans="1:10" x14ac:dyDescent="0.25">
      <c r="A590" s="517" t="s">
        <v>91</v>
      </c>
      <c r="B590" s="519">
        <v>1</v>
      </c>
      <c r="C590" s="527"/>
      <c r="D590" s="527">
        <v>20000</v>
      </c>
      <c r="E590" s="519"/>
      <c r="F590" s="519"/>
      <c r="G590" s="519"/>
      <c r="H590" s="519"/>
      <c r="I590" s="519"/>
      <c r="J590" s="631" t="s">
        <v>3803</v>
      </c>
    </row>
    <row r="591" spans="1:10" x14ac:dyDescent="0.25">
      <c r="A591" s="702" t="s">
        <v>3804</v>
      </c>
      <c r="B591" s="703">
        <v>1</v>
      </c>
      <c r="C591" s="640"/>
      <c r="D591" s="640"/>
      <c r="E591" s="703"/>
      <c r="F591" s="703"/>
      <c r="G591" s="703"/>
      <c r="H591" s="703"/>
      <c r="I591" s="762"/>
      <c r="J591" s="703" t="s">
        <v>3805</v>
      </c>
    </row>
    <row r="592" spans="1:10" x14ac:dyDescent="0.25">
      <c r="A592" s="517" t="s">
        <v>348</v>
      </c>
      <c r="B592" s="519">
        <v>1</v>
      </c>
      <c r="C592" s="527"/>
      <c r="D592" s="527">
        <v>45000</v>
      </c>
      <c r="E592" s="519">
        <v>1</v>
      </c>
      <c r="F592" s="519">
        <v>5000</v>
      </c>
      <c r="G592" s="519">
        <v>100</v>
      </c>
      <c r="H592" s="519"/>
      <c r="I592" s="518"/>
      <c r="J592" s="519" t="s">
        <v>883</v>
      </c>
    </row>
    <row r="593" spans="1:10" x14ac:dyDescent="0.25">
      <c r="A593" s="517" t="s">
        <v>3806</v>
      </c>
      <c r="B593" s="519">
        <v>1</v>
      </c>
      <c r="C593" s="527">
        <v>28000</v>
      </c>
      <c r="D593" s="527"/>
      <c r="E593" s="519">
        <v>1</v>
      </c>
      <c r="F593" s="519">
        <v>5000</v>
      </c>
      <c r="G593" s="519">
        <v>100</v>
      </c>
      <c r="H593" s="519"/>
      <c r="I593" s="518" t="s">
        <v>109</v>
      </c>
      <c r="J593" s="749">
        <v>5600</v>
      </c>
    </row>
    <row r="594" spans="1:10" x14ac:dyDescent="0.25">
      <c r="A594" s="517" t="s">
        <v>3807</v>
      </c>
      <c r="B594" s="519">
        <v>1</v>
      </c>
      <c r="C594" s="527"/>
      <c r="D594" s="527">
        <v>13000</v>
      </c>
      <c r="E594" s="519">
        <v>1</v>
      </c>
      <c r="F594" s="519">
        <v>3000</v>
      </c>
      <c r="G594" s="519">
        <v>60</v>
      </c>
      <c r="H594" s="519"/>
      <c r="I594" s="519"/>
      <c r="J594" s="749" t="s">
        <v>3581</v>
      </c>
    </row>
    <row r="595" spans="1:10" x14ac:dyDescent="0.25">
      <c r="A595" s="755"/>
      <c r="B595" s="756"/>
      <c r="C595" s="757"/>
      <c r="D595" s="757"/>
      <c r="E595" s="756"/>
      <c r="F595" s="756"/>
      <c r="G595" s="756"/>
      <c r="H595" s="756"/>
      <c r="I595" s="764" t="s">
        <v>3808</v>
      </c>
      <c r="J595" s="765">
        <v>1550</v>
      </c>
    </row>
    <row r="596" spans="1:10" x14ac:dyDescent="0.25">
      <c r="A596" s="759" t="s">
        <v>2048</v>
      </c>
      <c r="B596" s="757">
        <f>SUM(B589:B594)</f>
        <v>6</v>
      </c>
      <c r="C596" s="757">
        <f>SUM(C589:C594)</f>
        <v>41000</v>
      </c>
      <c r="D596" s="757">
        <f>SUM(D589:D594)</f>
        <v>78000</v>
      </c>
      <c r="E596" s="757">
        <f>SUM(E589:E594)</f>
        <v>4</v>
      </c>
      <c r="F596" s="757">
        <f>SUM(F589:F594)</f>
        <v>16000</v>
      </c>
      <c r="G596" s="757"/>
      <c r="H596" s="757"/>
      <c r="I596" s="757"/>
      <c r="J596" s="760">
        <f>J593+J595</f>
        <v>7150</v>
      </c>
    </row>
    <row r="597" spans="1:10" x14ac:dyDescent="0.25">
      <c r="A597" s="750"/>
      <c r="B597" s="549"/>
      <c r="C597" s="549"/>
      <c r="D597" s="549"/>
      <c r="E597" s="549"/>
      <c r="F597" s="549"/>
      <c r="G597" s="549"/>
      <c r="H597" s="549"/>
      <c r="I597" s="549"/>
      <c r="J597" s="751"/>
    </row>
    <row r="598" spans="1:10" x14ac:dyDescent="0.25">
      <c r="A598" s="548"/>
      <c r="B598" s="752"/>
      <c r="C598" s="752"/>
      <c r="D598" s="548"/>
      <c r="E598" s="548"/>
      <c r="F598" s="548"/>
      <c r="G598" s="548"/>
      <c r="H598" s="548"/>
      <c r="I598" s="548"/>
      <c r="J598" s="567"/>
    </row>
    <row r="599" spans="1:10" x14ac:dyDescent="0.25">
      <c r="A599" s="548"/>
      <c r="B599" s="548"/>
      <c r="C599" s="548"/>
      <c r="D599" s="548"/>
      <c r="E599" s="548"/>
      <c r="F599" s="336"/>
      <c r="G599" s="761" t="s">
        <v>3714</v>
      </c>
      <c r="H599" s="761"/>
      <c r="I599" s="753"/>
      <c r="J599" s="567"/>
    </row>
    <row r="600" spans="1:10" ht="15.75" x14ac:dyDescent="0.25">
      <c r="A600" s="696" t="s">
        <v>3593</v>
      </c>
      <c r="B600" s="697">
        <f>C596</f>
        <v>41000</v>
      </c>
      <c r="C600" s="548"/>
      <c r="D600" s="548"/>
      <c r="E600" s="548"/>
      <c r="F600" s="548"/>
      <c r="G600" s="548"/>
      <c r="H600" s="548"/>
      <c r="I600" s="548"/>
      <c r="J600" s="567"/>
    </row>
    <row r="603" spans="1:10" ht="15.75" x14ac:dyDescent="0.25">
      <c r="A603" s="2213" t="s">
        <v>3809</v>
      </c>
      <c r="B603" s="2213"/>
      <c r="C603" s="2213"/>
      <c r="D603" s="2213"/>
      <c r="E603" s="2213"/>
      <c r="F603" s="2213"/>
      <c r="G603" s="2213"/>
      <c r="H603" s="2213"/>
      <c r="I603" s="2213"/>
      <c r="J603" s="2213"/>
    </row>
    <row r="604" spans="1:10" x14ac:dyDescent="0.25">
      <c r="A604" s="198" t="s">
        <v>14</v>
      </c>
      <c r="B604" s="198" t="s">
        <v>5</v>
      </c>
      <c r="C604" s="198" t="s">
        <v>10</v>
      </c>
      <c r="D604" s="198" t="s">
        <v>11</v>
      </c>
      <c r="E604" s="198" t="s">
        <v>753</v>
      </c>
      <c r="F604" s="198" t="s">
        <v>27</v>
      </c>
      <c r="G604" s="198" t="s">
        <v>2013</v>
      </c>
      <c r="H604" s="198" t="s">
        <v>2776</v>
      </c>
      <c r="I604" s="198" t="s">
        <v>2777</v>
      </c>
      <c r="J604" s="198" t="s">
        <v>32</v>
      </c>
    </row>
    <row r="605" spans="1:10" x14ac:dyDescent="0.25">
      <c r="A605" s="517" t="s">
        <v>441</v>
      </c>
      <c r="B605" s="519">
        <v>1</v>
      </c>
      <c r="C605" s="527">
        <v>25000</v>
      </c>
      <c r="D605" s="527"/>
      <c r="E605" s="519"/>
      <c r="F605" s="519"/>
      <c r="G605" s="519"/>
      <c r="H605" s="519"/>
      <c r="I605" s="519"/>
      <c r="J605" s="519" t="s">
        <v>3810</v>
      </c>
    </row>
    <row r="606" spans="1:10" x14ac:dyDescent="0.25">
      <c r="A606" s="517" t="s">
        <v>423</v>
      </c>
      <c r="B606" s="519">
        <v>1</v>
      </c>
      <c r="C606" s="527"/>
      <c r="D606" s="527">
        <v>16000</v>
      </c>
      <c r="E606" s="519">
        <v>1</v>
      </c>
      <c r="F606" s="519">
        <v>4000</v>
      </c>
      <c r="G606" s="519">
        <v>75</v>
      </c>
      <c r="H606" s="519"/>
      <c r="I606" s="519"/>
      <c r="J606" s="749" t="s">
        <v>3581</v>
      </c>
    </row>
    <row r="607" spans="1:10" x14ac:dyDescent="0.25">
      <c r="A607" s="517" t="s">
        <v>170</v>
      </c>
      <c r="B607" s="519">
        <v>1</v>
      </c>
      <c r="C607" s="527">
        <v>25000</v>
      </c>
      <c r="D607" s="527"/>
      <c r="E607" s="519"/>
      <c r="F607" s="519"/>
      <c r="G607" s="519"/>
      <c r="H607" s="519"/>
      <c r="I607" s="518"/>
      <c r="J607" s="519" t="s">
        <v>3811</v>
      </c>
    </row>
    <row r="608" spans="1:10" x14ac:dyDescent="0.25">
      <c r="A608" s="517" t="s">
        <v>441</v>
      </c>
      <c r="B608" s="519">
        <v>1</v>
      </c>
      <c r="C608" s="527"/>
      <c r="D608" s="527">
        <v>25000</v>
      </c>
      <c r="E608" s="519"/>
      <c r="F608" s="519"/>
      <c r="G608" s="519"/>
      <c r="H608" s="519"/>
      <c r="I608" s="518"/>
      <c r="J608" s="519" t="s">
        <v>3812</v>
      </c>
    </row>
    <row r="609" spans="1:10" x14ac:dyDescent="0.25">
      <c r="A609" s="517" t="s">
        <v>3539</v>
      </c>
      <c r="B609" s="519">
        <v>1</v>
      </c>
      <c r="C609" s="527"/>
      <c r="D609" s="527">
        <v>45000</v>
      </c>
      <c r="E609" s="519">
        <v>1</v>
      </c>
      <c r="F609" s="519">
        <v>5000</v>
      </c>
      <c r="G609" s="519">
        <v>100</v>
      </c>
      <c r="H609" s="519"/>
      <c r="I609" s="518"/>
      <c r="J609" s="749" t="s">
        <v>3813</v>
      </c>
    </row>
    <row r="610" spans="1:10" x14ac:dyDescent="0.25">
      <c r="A610" s="517" t="s">
        <v>3814</v>
      </c>
      <c r="B610" s="519">
        <v>1</v>
      </c>
      <c r="C610" s="527"/>
      <c r="D610" s="527">
        <v>13000</v>
      </c>
      <c r="E610" s="519">
        <v>1</v>
      </c>
      <c r="F610" s="519">
        <v>1000</v>
      </c>
      <c r="G610" s="519">
        <v>40</v>
      </c>
      <c r="H610" s="519"/>
      <c r="I610" s="519"/>
      <c r="J610" s="519" t="s">
        <v>767</v>
      </c>
    </row>
    <row r="611" spans="1:10" x14ac:dyDescent="0.25">
      <c r="A611" s="517" t="s">
        <v>3701</v>
      </c>
      <c r="B611" s="519">
        <v>1</v>
      </c>
      <c r="C611" s="527">
        <v>26000</v>
      </c>
      <c r="D611" s="527"/>
      <c r="E611" s="519">
        <v>1</v>
      </c>
      <c r="F611" s="519">
        <v>4000</v>
      </c>
      <c r="G611" s="519">
        <v>70</v>
      </c>
      <c r="H611" s="519"/>
      <c r="I611" s="519"/>
      <c r="J611" s="749" t="s">
        <v>3815</v>
      </c>
    </row>
    <row r="612" spans="1:10" x14ac:dyDescent="0.25">
      <c r="A612" s="517" t="s">
        <v>423</v>
      </c>
      <c r="B612" s="519">
        <v>1</v>
      </c>
      <c r="C612" s="527"/>
      <c r="D612" s="527">
        <v>17000</v>
      </c>
      <c r="E612" s="519">
        <v>1</v>
      </c>
      <c r="F612" s="519">
        <v>4000</v>
      </c>
      <c r="G612" s="519">
        <v>70</v>
      </c>
      <c r="H612" s="519">
        <v>1</v>
      </c>
      <c r="I612" s="519">
        <v>70</v>
      </c>
      <c r="J612" s="749">
        <v>4000</v>
      </c>
    </row>
    <row r="613" spans="1:10" x14ac:dyDescent="0.25">
      <c r="A613" s="517" t="s">
        <v>3816</v>
      </c>
      <c r="B613" s="198"/>
      <c r="C613" s="527">
        <v>3000</v>
      </c>
      <c r="D613" s="213"/>
      <c r="E613" s="198"/>
      <c r="F613" s="198"/>
      <c r="G613" s="198"/>
      <c r="H613" s="519">
        <v>1</v>
      </c>
      <c r="I613" s="519">
        <v>60</v>
      </c>
      <c r="J613" s="749">
        <v>3000</v>
      </c>
    </row>
    <row r="614" spans="1:10" x14ac:dyDescent="0.25">
      <c r="A614" s="517" t="s">
        <v>3460</v>
      </c>
      <c r="B614" s="519">
        <v>1</v>
      </c>
      <c r="C614" s="527">
        <v>20000</v>
      </c>
      <c r="D614" s="527"/>
      <c r="E614" s="519">
        <v>1</v>
      </c>
      <c r="F614" s="519">
        <v>5000</v>
      </c>
      <c r="G614" s="519">
        <v>90</v>
      </c>
      <c r="H614" s="519">
        <v>1</v>
      </c>
      <c r="I614" s="519">
        <v>100</v>
      </c>
      <c r="J614" s="749">
        <v>5000</v>
      </c>
    </row>
    <row r="615" spans="1:10" x14ac:dyDescent="0.25">
      <c r="A615" s="517" t="s">
        <v>3817</v>
      </c>
      <c r="B615" s="519">
        <v>2</v>
      </c>
      <c r="C615" s="527">
        <v>32000</v>
      </c>
      <c r="D615" s="527"/>
      <c r="E615" s="519">
        <v>2</v>
      </c>
      <c r="F615" s="519">
        <v>8000</v>
      </c>
      <c r="G615" s="519">
        <v>70</v>
      </c>
      <c r="H615" s="198"/>
      <c r="I615" s="519" t="s">
        <v>109</v>
      </c>
      <c r="J615" s="749">
        <v>4200</v>
      </c>
    </row>
    <row r="616" spans="1:10" x14ac:dyDescent="0.25">
      <c r="A616" s="767" t="s">
        <v>266</v>
      </c>
      <c r="B616" s="679">
        <v>1</v>
      </c>
      <c r="C616" s="527"/>
      <c r="D616" s="527">
        <v>15000</v>
      </c>
      <c r="E616" s="519"/>
      <c r="F616" s="519"/>
      <c r="G616" s="519"/>
      <c r="H616" s="198"/>
      <c r="I616" s="519"/>
      <c r="J616" s="749" t="s">
        <v>2143</v>
      </c>
    </row>
    <row r="617" spans="1:10" x14ac:dyDescent="0.25">
      <c r="A617" s="517" t="s">
        <v>256</v>
      </c>
      <c r="B617" s="519">
        <v>12</v>
      </c>
      <c r="C617" s="527"/>
      <c r="D617" s="527">
        <v>228000</v>
      </c>
      <c r="E617" s="519"/>
      <c r="F617" s="519"/>
      <c r="G617" s="519"/>
      <c r="H617" s="1"/>
      <c r="I617" s="519"/>
      <c r="J617" s="519" t="s">
        <v>3818</v>
      </c>
    </row>
    <row r="618" spans="1:10" x14ac:dyDescent="0.25">
      <c r="A618" s="517" t="s">
        <v>1810</v>
      </c>
      <c r="B618" s="519">
        <v>15</v>
      </c>
      <c r="C618" s="1"/>
      <c r="D618" s="527">
        <v>202500</v>
      </c>
      <c r="E618" s="1"/>
      <c r="F618" s="1"/>
      <c r="G618" s="1"/>
      <c r="H618" s="1"/>
      <c r="I618" s="519"/>
      <c r="J618" s="519" t="s">
        <v>3818</v>
      </c>
    </row>
    <row r="619" spans="1:10" x14ac:dyDescent="0.25">
      <c r="A619" s="759" t="s">
        <v>2048</v>
      </c>
      <c r="B619" s="757">
        <f>SUM(B605:B618)</f>
        <v>39</v>
      </c>
      <c r="C619" s="757">
        <f>SUM(C605:C615)</f>
        <v>131000</v>
      </c>
      <c r="D619" s="757">
        <f>SUM(D605:D618)</f>
        <v>561500</v>
      </c>
      <c r="E619" s="757">
        <f>SUM(E605:E615)</f>
        <v>8</v>
      </c>
      <c r="F619" s="757">
        <f>SUM(F605:F615)</f>
        <v>31000</v>
      </c>
      <c r="G619" s="757"/>
      <c r="H619" s="757"/>
      <c r="I619" s="757"/>
      <c r="J619" s="760">
        <v>16200</v>
      </c>
    </row>
    <row r="620" spans="1:10" x14ac:dyDescent="0.25">
      <c r="A620" s="750"/>
      <c r="B620" s="549"/>
      <c r="C620" s="549"/>
      <c r="D620" s="549"/>
      <c r="E620" s="549"/>
      <c r="F620" s="549"/>
      <c r="G620" s="549"/>
      <c r="H620" s="549"/>
      <c r="I620" s="549"/>
      <c r="J620" s="751"/>
    </row>
    <row r="621" spans="1:10" x14ac:dyDescent="0.25">
      <c r="A621" s="548"/>
      <c r="B621" s="752"/>
      <c r="C621" s="752"/>
      <c r="D621" s="548"/>
      <c r="E621" s="548"/>
      <c r="F621" s="548"/>
      <c r="G621" s="548"/>
      <c r="H621" s="548"/>
      <c r="I621" s="548"/>
      <c r="J621" s="567"/>
    </row>
    <row r="622" spans="1:10" x14ac:dyDescent="0.25">
      <c r="A622" s="548"/>
      <c r="B622" s="548"/>
      <c r="C622" s="548"/>
      <c r="D622" s="548"/>
      <c r="E622" s="548"/>
      <c r="F622" s="336"/>
      <c r="G622" s="763" t="s">
        <v>3714</v>
      </c>
      <c r="H622" s="763"/>
      <c r="I622" s="753"/>
      <c r="J622" s="567"/>
    </row>
    <row r="623" spans="1:10" ht="15.75" x14ac:dyDescent="0.25">
      <c r="A623" s="696" t="s">
        <v>3593</v>
      </c>
      <c r="B623" s="697">
        <f>C619</f>
        <v>131000</v>
      </c>
      <c r="C623" s="548"/>
      <c r="D623" s="548"/>
      <c r="E623" s="548"/>
      <c r="F623" s="548"/>
      <c r="G623" s="548"/>
      <c r="H623" s="548"/>
      <c r="I623" s="548"/>
      <c r="J623" s="567"/>
    </row>
  </sheetData>
  <mergeCells count="29">
    <mergeCell ref="A603:J603"/>
    <mergeCell ref="A321:J321"/>
    <mergeCell ref="J335:J337"/>
    <mergeCell ref="A401:J401"/>
    <mergeCell ref="A345:J345"/>
    <mergeCell ref="A364:J364"/>
    <mergeCell ref="A379:J379"/>
    <mergeCell ref="A587:J587"/>
    <mergeCell ref="A538:J538"/>
    <mergeCell ref="A561:J561"/>
    <mergeCell ref="A436:J436"/>
    <mergeCell ref="A417:J417"/>
    <mergeCell ref="A517:J517"/>
    <mergeCell ref="A497:J497"/>
    <mergeCell ref="A476:J476"/>
    <mergeCell ref="A453:J453"/>
    <mergeCell ref="A121:J121"/>
    <mergeCell ref="A1:J1"/>
    <mergeCell ref="A33:J33"/>
    <mergeCell ref="A56:J56"/>
    <mergeCell ref="A75:J75"/>
    <mergeCell ref="A105:J105"/>
    <mergeCell ref="A144:J144"/>
    <mergeCell ref="A295:J295"/>
    <mergeCell ref="A275:J275"/>
    <mergeCell ref="A251:J251"/>
    <mergeCell ref="A231:J231"/>
    <mergeCell ref="A176:J176"/>
    <mergeCell ref="A200:J200"/>
  </mergeCells>
  <pageMargins left="0" right="0" top="0" bottom="0" header="0.31496062992125984" footer="0.31496062992125984"/>
  <pageSetup paperSize="9" scale="1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34"/>
  <sheetViews>
    <sheetView topLeftCell="A407" zoomScaleNormal="100" workbookViewId="0">
      <selection activeCell="D417" sqref="D417"/>
    </sheetView>
  </sheetViews>
  <sheetFormatPr defaultRowHeight="15" x14ac:dyDescent="0.25"/>
  <cols>
    <col min="1" max="1" width="38" bestFit="1" customWidth="1"/>
    <col min="5" max="5" width="15.42578125" customWidth="1"/>
    <col min="6" max="6" width="14.7109375" customWidth="1"/>
    <col min="7" max="8" width="11.42578125" customWidth="1"/>
    <col min="9" max="9" width="15.5703125" customWidth="1"/>
    <col min="10" max="10" width="38.28515625" bestFit="1" customWidth="1"/>
  </cols>
  <sheetData>
    <row r="1" spans="1:10" ht="15.75" x14ac:dyDescent="0.25">
      <c r="A1" s="2213" t="s">
        <v>3819</v>
      </c>
      <c r="B1" s="2213"/>
      <c r="C1" s="2213"/>
      <c r="D1" s="2213"/>
      <c r="E1" s="2213"/>
      <c r="F1" s="2213"/>
      <c r="G1" s="2213"/>
      <c r="H1" s="2213"/>
      <c r="I1" s="2213"/>
      <c r="J1" s="2213"/>
    </row>
    <row r="2" spans="1:10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198" t="s">
        <v>2013</v>
      </c>
      <c r="H2" s="198" t="s">
        <v>2776</v>
      </c>
      <c r="I2" s="198" t="s">
        <v>2777</v>
      </c>
      <c r="J2" s="198" t="s">
        <v>32</v>
      </c>
    </row>
    <row r="3" spans="1:10" x14ac:dyDescent="0.25">
      <c r="A3" s="517" t="s">
        <v>453</v>
      </c>
      <c r="B3" s="519">
        <v>1</v>
      </c>
      <c r="C3" s="527">
        <v>17500</v>
      </c>
      <c r="D3" s="527"/>
      <c r="E3" s="519">
        <v>1</v>
      </c>
      <c r="F3" s="519">
        <v>5000</v>
      </c>
      <c r="G3" s="519">
        <v>80</v>
      </c>
      <c r="H3" s="519"/>
      <c r="I3" s="519" t="s">
        <v>109</v>
      </c>
      <c r="J3" s="519">
        <v>4900</v>
      </c>
    </row>
    <row r="4" spans="1:10" x14ac:dyDescent="0.25">
      <c r="A4" s="517" t="s">
        <v>91</v>
      </c>
      <c r="B4" s="519">
        <v>1</v>
      </c>
      <c r="C4" s="527">
        <v>16000</v>
      </c>
      <c r="D4" s="527"/>
      <c r="E4" s="519">
        <v>1</v>
      </c>
      <c r="F4" s="519">
        <v>4000</v>
      </c>
      <c r="G4" s="519">
        <v>70</v>
      </c>
      <c r="H4" s="519">
        <v>1</v>
      </c>
      <c r="I4" s="519">
        <v>70</v>
      </c>
      <c r="J4" s="749">
        <v>4000</v>
      </c>
    </row>
    <row r="5" spans="1:10" x14ac:dyDescent="0.25">
      <c r="A5" s="517" t="s">
        <v>2185</v>
      </c>
      <c r="B5" s="519">
        <v>1</v>
      </c>
      <c r="C5" s="527">
        <v>32000</v>
      </c>
      <c r="D5" s="527"/>
      <c r="E5" s="519">
        <v>1</v>
      </c>
      <c r="F5" s="519">
        <v>3000</v>
      </c>
      <c r="G5" s="519">
        <v>60</v>
      </c>
      <c r="H5" s="519"/>
      <c r="I5" s="518"/>
      <c r="J5" s="519" t="s">
        <v>2098</v>
      </c>
    </row>
    <row r="6" spans="1:10" ht="30" x14ac:dyDescent="0.25">
      <c r="A6" s="517" t="s">
        <v>244</v>
      </c>
      <c r="B6" s="519">
        <v>2</v>
      </c>
      <c r="C6" s="527">
        <v>40000</v>
      </c>
      <c r="D6" s="527"/>
      <c r="E6" s="519"/>
      <c r="F6" s="519"/>
      <c r="G6" s="519"/>
      <c r="H6" s="519"/>
      <c r="I6" s="518" t="s">
        <v>3833</v>
      </c>
      <c r="J6" s="519">
        <v>8490</v>
      </c>
    </row>
    <row r="7" spans="1:10" x14ac:dyDescent="0.25">
      <c r="A7" s="702" t="s">
        <v>3817</v>
      </c>
      <c r="B7" s="703">
        <v>1</v>
      </c>
      <c r="C7" s="640"/>
      <c r="D7" s="640"/>
      <c r="E7" s="703"/>
      <c r="F7" s="703"/>
      <c r="G7" s="703"/>
      <c r="H7" s="787"/>
      <c r="I7" s="703"/>
      <c r="J7" s="703" t="s">
        <v>3887</v>
      </c>
    </row>
    <row r="8" spans="1:10" x14ac:dyDescent="0.25">
      <c r="A8" s="517" t="s">
        <v>3886</v>
      </c>
      <c r="B8" s="519">
        <v>2</v>
      </c>
      <c r="C8" s="527">
        <v>44000</v>
      </c>
      <c r="D8" s="527"/>
      <c r="E8" s="519">
        <v>2</v>
      </c>
      <c r="F8" s="519">
        <v>10000</v>
      </c>
      <c r="G8" s="519">
        <v>100</v>
      </c>
      <c r="H8" s="519"/>
      <c r="I8" s="518"/>
      <c r="J8" s="749"/>
    </row>
    <row r="9" spans="1:10" x14ac:dyDescent="0.25">
      <c r="A9" s="517" t="s">
        <v>3019</v>
      </c>
      <c r="B9" s="519">
        <v>1</v>
      </c>
      <c r="C9" s="527">
        <v>27000</v>
      </c>
      <c r="D9" s="527"/>
      <c r="E9" s="519"/>
      <c r="F9" s="519"/>
      <c r="G9" s="519"/>
      <c r="H9" s="519"/>
      <c r="I9" s="519"/>
      <c r="J9" s="519"/>
    </row>
    <row r="10" spans="1:10" x14ac:dyDescent="0.25">
      <c r="A10" s="517" t="s">
        <v>3019</v>
      </c>
      <c r="B10" s="519">
        <v>1</v>
      </c>
      <c r="C10" s="527">
        <v>23000</v>
      </c>
      <c r="D10" s="527"/>
      <c r="E10" s="519">
        <v>1</v>
      </c>
      <c r="F10" s="519">
        <v>4000</v>
      </c>
      <c r="G10" s="519">
        <v>70</v>
      </c>
      <c r="H10" s="519"/>
      <c r="I10" s="519"/>
      <c r="J10" s="749"/>
    </row>
    <row r="11" spans="1:10" x14ac:dyDescent="0.25">
      <c r="A11" s="517" t="s">
        <v>3354</v>
      </c>
      <c r="B11" s="519">
        <v>1</v>
      </c>
      <c r="C11" s="527">
        <v>15000</v>
      </c>
      <c r="D11" s="527"/>
      <c r="E11" s="519"/>
      <c r="F11" s="519"/>
      <c r="G11" s="519"/>
      <c r="H11" s="519"/>
      <c r="I11" s="519"/>
      <c r="J11" s="749" t="s">
        <v>3348</v>
      </c>
    </row>
    <row r="12" spans="1:10" x14ac:dyDescent="0.25">
      <c r="A12" s="517" t="s">
        <v>388</v>
      </c>
      <c r="B12" s="198">
        <v>1</v>
      </c>
      <c r="C12" s="527">
        <v>21500</v>
      </c>
      <c r="D12" s="213"/>
      <c r="E12" s="198"/>
      <c r="F12" s="198"/>
      <c r="G12" s="198"/>
      <c r="H12" s="519"/>
      <c r="I12" s="519"/>
      <c r="J12" s="749"/>
    </row>
    <row r="13" spans="1:10" x14ac:dyDescent="0.25">
      <c r="A13" s="517" t="s">
        <v>3667</v>
      </c>
      <c r="B13" s="519">
        <v>1</v>
      </c>
      <c r="C13" s="527"/>
      <c r="D13" s="527">
        <v>26000</v>
      </c>
      <c r="E13" s="519"/>
      <c r="F13" s="519"/>
      <c r="G13" s="519"/>
      <c r="H13" s="519"/>
      <c r="I13" s="519"/>
      <c r="J13" s="749" t="s">
        <v>3596</v>
      </c>
    </row>
    <row r="14" spans="1:10" x14ac:dyDescent="0.25">
      <c r="A14" s="517" t="s">
        <v>3820</v>
      </c>
      <c r="B14" s="519">
        <v>2</v>
      </c>
      <c r="C14" s="527"/>
      <c r="D14" s="527">
        <v>102000</v>
      </c>
      <c r="E14" s="519"/>
      <c r="F14" s="519"/>
      <c r="G14" s="519"/>
      <c r="H14" s="198"/>
      <c r="I14" s="519"/>
      <c r="J14" s="749" t="s">
        <v>3826</v>
      </c>
    </row>
    <row r="15" spans="1:10" x14ac:dyDescent="0.25">
      <c r="A15" s="767" t="s">
        <v>1817</v>
      </c>
      <c r="B15" s="679">
        <v>1</v>
      </c>
      <c r="C15" s="527">
        <v>13000</v>
      </c>
      <c r="D15" s="527"/>
      <c r="E15" s="519">
        <v>1</v>
      </c>
      <c r="F15" s="519">
        <v>3000</v>
      </c>
      <c r="G15" s="519">
        <v>60</v>
      </c>
      <c r="H15" s="198"/>
      <c r="I15" s="519"/>
      <c r="J15" s="749"/>
    </row>
    <row r="16" spans="1:10" x14ac:dyDescent="0.25">
      <c r="A16" s="521" t="s">
        <v>3817</v>
      </c>
      <c r="B16" s="117">
        <v>1</v>
      </c>
      <c r="C16" s="252"/>
      <c r="D16" s="252">
        <v>20000</v>
      </c>
      <c r="E16" s="117"/>
      <c r="F16" s="117"/>
      <c r="G16" s="117"/>
      <c r="H16" s="794"/>
      <c r="I16" s="117"/>
      <c r="J16" s="117" t="s">
        <v>3912</v>
      </c>
    </row>
    <row r="17" spans="1:10" x14ac:dyDescent="0.25">
      <c r="A17" s="517" t="s">
        <v>3825</v>
      </c>
      <c r="B17" s="519">
        <v>1</v>
      </c>
      <c r="C17" s="1"/>
      <c r="D17" s="527">
        <v>3500</v>
      </c>
      <c r="E17" s="1"/>
      <c r="F17" s="1"/>
      <c r="G17" s="1"/>
      <c r="H17" s="1"/>
      <c r="I17" s="519"/>
      <c r="J17" s="519"/>
    </row>
    <row r="18" spans="1:10" x14ac:dyDescent="0.25">
      <c r="A18" s="759" t="s">
        <v>2048</v>
      </c>
      <c r="B18" s="757">
        <f>SUM(B3:B17)</f>
        <v>18</v>
      </c>
      <c r="C18" s="757">
        <f>SUM(C3:C17)</f>
        <v>249000</v>
      </c>
      <c r="D18" s="757">
        <f>SUM(D3:D17)</f>
        <v>151500</v>
      </c>
      <c r="E18" s="757">
        <f>SUM(E3:E17)</f>
        <v>7</v>
      </c>
      <c r="F18" s="757">
        <f>SUM(F3:F17)</f>
        <v>29000</v>
      </c>
      <c r="G18" s="757"/>
      <c r="H18" s="757"/>
      <c r="I18" s="757"/>
      <c r="J18" s="760">
        <v>17390</v>
      </c>
    </row>
    <row r="19" spans="1:10" x14ac:dyDescent="0.25">
      <c r="A19" s="750"/>
      <c r="B19" s="549"/>
      <c r="C19" s="549"/>
      <c r="D19" s="549"/>
      <c r="E19" s="549"/>
      <c r="F19" s="549"/>
      <c r="G19" s="549"/>
      <c r="H19" s="549"/>
      <c r="I19" s="549"/>
      <c r="J19" s="751"/>
    </row>
    <row r="20" spans="1:10" x14ac:dyDescent="0.25">
      <c r="A20" s="548"/>
      <c r="B20" s="752"/>
      <c r="C20" s="752"/>
      <c r="D20" s="548"/>
      <c r="E20" s="548"/>
      <c r="F20" s="548"/>
      <c r="G20" s="548"/>
      <c r="H20" s="548"/>
      <c r="I20" s="548"/>
      <c r="J20" s="567"/>
    </row>
    <row r="21" spans="1:10" x14ac:dyDescent="0.25">
      <c r="A21" s="548"/>
      <c r="B21" s="548"/>
      <c r="C21" s="548"/>
      <c r="D21" s="548"/>
      <c r="E21" s="548"/>
      <c r="F21" s="336"/>
      <c r="G21" s="766" t="s">
        <v>3714</v>
      </c>
      <c r="H21" s="766"/>
      <c r="I21" s="753"/>
      <c r="J21" s="567"/>
    </row>
    <row r="22" spans="1:10" ht="15.75" x14ac:dyDescent="0.25">
      <c r="A22" s="696" t="s">
        <v>3593</v>
      </c>
      <c r="B22" s="697">
        <f>C18</f>
        <v>249000</v>
      </c>
      <c r="C22" s="548"/>
      <c r="D22" s="548"/>
      <c r="E22" s="548"/>
      <c r="F22" s="548"/>
      <c r="G22" s="548"/>
      <c r="H22" s="548"/>
      <c r="I22" s="548"/>
      <c r="J22" s="567"/>
    </row>
    <row r="26" spans="1:10" ht="15.75" x14ac:dyDescent="0.25">
      <c r="A26" s="2213" t="s">
        <v>3821</v>
      </c>
      <c r="B26" s="2213"/>
      <c r="C26" s="2213"/>
      <c r="D26" s="2213"/>
      <c r="E26" s="2213"/>
      <c r="F26" s="2213"/>
      <c r="G26" s="2213"/>
      <c r="H26" s="2213"/>
      <c r="I26" s="2213"/>
      <c r="J26" s="2213"/>
    </row>
    <row r="27" spans="1:10" x14ac:dyDescent="0.25">
      <c r="A27" s="198" t="s">
        <v>14</v>
      </c>
      <c r="B27" s="198" t="s">
        <v>5</v>
      </c>
      <c r="C27" s="198" t="s">
        <v>10</v>
      </c>
      <c r="D27" s="198" t="s">
        <v>11</v>
      </c>
      <c r="E27" s="198" t="s">
        <v>753</v>
      </c>
      <c r="F27" s="198" t="s">
        <v>27</v>
      </c>
      <c r="G27" s="198" t="s">
        <v>2013</v>
      </c>
      <c r="H27" s="198" t="s">
        <v>2776</v>
      </c>
      <c r="I27" s="198" t="s">
        <v>2777</v>
      </c>
      <c r="J27" s="198" t="s">
        <v>32</v>
      </c>
    </row>
    <row r="28" spans="1:10" x14ac:dyDescent="0.25">
      <c r="A28" s="517" t="s">
        <v>3520</v>
      </c>
      <c r="B28" s="519">
        <v>1</v>
      </c>
      <c r="C28" s="527">
        <v>15000</v>
      </c>
      <c r="D28" s="527"/>
      <c r="E28" s="519">
        <v>1</v>
      </c>
      <c r="F28" s="519">
        <v>2000</v>
      </c>
      <c r="G28" s="519">
        <v>55</v>
      </c>
      <c r="H28" s="519"/>
      <c r="I28" s="519" t="s">
        <v>109</v>
      </c>
      <c r="J28" s="519">
        <v>2100</v>
      </c>
    </row>
    <row r="29" spans="1:10" x14ac:dyDescent="0.25">
      <c r="A29" s="517" t="s">
        <v>453</v>
      </c>
      <c r="B29" s="519">
        <v>1</v>
      </c>
      <c r="C29" s="527"/>
      <c r="D29" s="527">
        <v>19500</v>
      </c>
      <c r="E29" s="519">
        <v>1</v>
      </c>
      <c r="F29" s="519">
        <v>4000</v>
      </c>
      <c r="G29" s="519">
        <v>70</v>
      </c>
      <c r="H29" s="519"/>
      <c r="I29" s="519"/>
      <c r="J29" s="198" t="s">
        <v>767</v>
      </c>
    </row>
    <row r="30" spans="1:10" x14ac:dyDescent="0.25">
      <c r="A30" s="702" t="s">
        <v>91</v>
      </c>
      <c r="B30" s="703">
        <v>1</v>
      </c>
      <c r="C30" s="640"/>
      <c r="D30" s="640"/>
      <c r="E30" s="703"/>
      <c r="F30" s="703"/>
      <c r="G30" s="703"/>
      <c r="H30" s="703"/>
      <c r="I30" s="762"/>
      <c r="J30" s="703" t="s">
        <v>3822</v>
      </c>
    </row>
    <row r="31" spans="1:10" x14ac:dyDescent="0.25">
      <c r="A31" s="517" t="s">
        <v>3823</v>
      </c>
      <c r="B31" s="519">
        <v>1</v>
      </c>
      <c r="C31" s="527">
        <v>70000</v>
      </c>
      <c r="D31" s="527"/>
      <c r="E31" s="519"/>
      <c r="F31" s="519"/>
      <c r="G31" s="519"/>
      <c r="H31" s="519">
        <v>1</v>
      </c>
      <c r="I31" s="518">
        <v>70</v>
      </c>
      <c r="J31" s="519">
        <v>4000</v>
      </c>
    </row>
    <row r="32" spans="1:10" x14ac:dyDescent="0.25">
      <c r="A32" s="702" t="s">
        <v>349</v>
      </c>
      <c r="B32" s="703">
        <v>1</v>
      </c>
      <c r="C32" s="640"/>
      <c r="D32" s="640"/>
      <c r="E32" s="703"/>
      <c r="F32" s="703"/>
      <c r="G32" s="703"/>
      <c r="H32" s="703"/>
      <c r="I32" s="762"/>
      <c r="J32" s="703" t="s">
        <v>3824</v>
      </c>
    </row>
    <row r="33" spans="1:10" x14ac:dyDescent="0.25">
      <c r="A33" s="517" t="s">
        <v>853</v>
      </c>
      <c r="B33" s="519">
        <v>1</v>
      </c>
      <c r="C33" s="527"/>
      <c r="D33" s="527">
        <v>50000</v>
      </c>
      <c r="E33" s="519"/>
      <c r="F33" s="519"/>
      <c r="G33" s="519"/>
      <c r="H33" s="519"/>
      <c r="I33" s="519"/>
      <c r="J33" s="749" t="s">
        <v>3596</v>
      </c>
    </row>
    <row r="34" spans="1:10" x14ac:dyDescent="0.25">
      <c r="A34" s="517" t="s">
        <v>2856</v>
      </c>
      <c r="B34" s="519">
        <v>1</v>
      </c>
      <c r="C34" s="527"/>
      <c r="D34" s="527">
        <v>26000</v>
      </c>
      <c r="E34" s="519"/>
      <c r="F34" s="519"/>
      <c r="G34" s="519"/>
      <c r="H34" s="519"/>
      <c r="I34" s="519"/>
      <c r="J34" s="198" t="s">
        <v>767</v>
      </c>
    </row>
    <row r="35" spans="1:10" x14ac:dyDescent="0.25">
      <c r="A35" s="517" t="s">
        <v>91</v>
      </c>
      <c r="B35" s="519">
        <v>1</v>
      </c>
      <c r="C35" s="527">
        <v>17000</v>
      </c>
      <c r="D35" s="527"/>
      <c r="E35" s="519">
        <v>1</v>
      </c>
      <c r="F35" s="519">
        <v>3000</v>
      </c>
      <c r="G35" s="519">
        <v>60</v>
      </c>
      <c r="H35" s="519">
        <v>2</v>
      </c>
      <c r="I35" s="519">
        <v>100</v>
      </c>
      <c r="J35" s="749">
        <v>10000</v>
      </c>
    </row>
    <row r="36" spans="1:10" x14ac:dyDescent="0.25">
      <c r="A36" s="517" t="s">
        <v>607</v>
      </c>
      <c r="B36" s="519">
        <v>1</v>
      </c>
      <c r="C36" s="527"/>
      <c r="D36" s="527">
        <v>18000</v>
      </c>
      <c r="E36" s="519">
        <v>1</v>
      </c>
      <c r="F36" s="519">
        <v>3000</v>
      </c>
      <c r="G36" s="519">
        <v>60</v>
      </c>
      <c r="H36" s="519"/>
      <c r="I36" s="519"/>
      <c r="J36" s="749" t="s">
        <v>3596</v>
      </c>
    </row>
    <row r="37" spans="1:10" x14ac:dyDescent="0.25">
      <c r="A37" s="517" t="s">
        <v>853</v>
      </c>
      <c r="B37" s="519">
        <v>1</v>
      </c>
      <c r="C37" s="527"/>
      <c r="D37" s="527">
        <v>50000</v>
      </c>
      <c r="E37" s="519"/>
      <c r="F37" s="519"/>
      <c r="G37" s="519"/>
      <c r="H37" s="519"/>
      <c r="I37" s="519"/>
      <c r="J37" s="749" t="s">
        <v>3596</v>
      </c>
    </row>
    <row r="38" spans="1:10" x14ac:dyDescent="0.25">
      <c r="A38" s="759" t="s">
        <v>2048</v>
      </c>
      <c r="B38" s="757">
        <f>SUM(B28:B37)</f>
        <v>10</v>
      </c>
      <c r="C38" s="757">
        <f>SUM(C28:C37)</f>
        <v>102000</v>
      </c>
      <c r="D38" s="757">
        <f>SUM(D28:D37)</f>
        <v>163500</v>
      </c>
      <c r="E38" s="757">
        <f>SUM(E28:E37)</f>
        <v>4</v>
      </c>
      <c r="F38" s="757">
        <f>SUM(F28:F37)</f>
        <v>12000</v>
      </c>
      <c r="G38" s="757"/>
      <c r="H38" s="757"/>
      <c r="I38" s="757"/>
      <c r="J38" s="760">
        <v>16100</v>
      </c>
    </row>
    <row r="39" spans="1:10" x14ac:dyDescent="0.25">
      <c r="A39" s="750"/>
      <c r="B39" s="549"/>
      <c r="C39" s="549"/>
      <c r="D39" s="549"/>
      <c r="E39" s="549"/>
      <c r="F39" s="549"/>
      <c r="G39" s="549"/>
      <c r="H39" s="549"/>
      <c r="I39" s="549"/>
      <c r="J39" s="751"/>
    </row>
    <row r="40" spans="1:10" x14ac:dyDescent="0.25">
      <c r="A40" s="548"/>
      <c r="B40" s="752"/>
      <c r="C40" s="752"/>
      <c r="D40" s="548"/>
      <c r="E40" s="548"/>
      <c r="F40" s="548"/>
      <c r="G40" s="548"/>
      <c r="H40" s="548"/>
      <c r="I40" s="548"/>
      <c r="J40" s="567"/>
    </row>
    <row r="41" spans="1:10" x14ac:dyDescent="0.25">
      <c r="A41" s="548"/>
      <c r="B41" s="548"/>
      <c r="C41" s="548"/>
      <c r="D41" s="548"/>
      <c r="E41" s="548"/>
      <c r="F41" s="336"/>
      <c r="G41" s="766" t="s">
        <v>3714</v>
      </c>
      <c r="H41" s="766"/>
      <c r="I41" s="753"/>
      <c r="J41" s="567"/>
    </row>
    <row r="42" spans="1:10" ht="15.75" x14ac:dyDescent="0.25">
      <c r="A42" s="696" t="s">
        <v>3593</v>
      </c>
      <c r="B42" s="697">
        <f>C38</f>
        <v>102000</v>
      </c>
      <c r="C42" s="548"/>
      <c r="D42" s="548"/>
      <c r="E42" s="548"/>
      <c r="F42" s="548"/>
      <c r="G42" s="548"/>
      <c r="H42" s="548"/>
      <c r="I42" s="548"/>
      <c r="J42" s="567"/>
    </row>
    <row r="45" spans="1:10" ht="15.75" x14ac:dyDescent="0.25">
      <c r="A45" s="2213" t="s">
        <v>3827</v>
      </c>
      <c r="B45" s="2213"/>
      <c r="C45" s="2213"/>
      <c r="D45" s="2213"/>
      <c r="E45" s="2213"/>
      <c r="F45" s="2213"/>
      <c r="G45" s="2213"/>
      <c r="H45" s="2213"/>
      <c r="I45" s="2213"/>
      <c r="J45" s="2213"/>
    </row>
    <row r="46" spans="1:10" x14ac:dyDescent="0.25">
      <c r="A46" s="198" t="s">
        <v>14</v>
      </c>
      <c r="B46" s="198" t="s">
        <v>5</v>
      </c>
      <c r="C46" s="198" t="s">
        <v>10</v>
      </c>
      <c r="D46" s="198" t="s">
        <v>11</v>
      </c>
      <c r="E46" s="198" t="s">
        <v>753</v>
      </c>
      <c r="F46" s="198" t="s">
        <v>27</v>
      </c>
      <c r="G46" s="198" t="s">
        <v>2013</v>
      </c>
      <c r="H46" s="198" t="s">
        <v>2776</v>
      </c>
      <c r="I46" s="198" t="s">
        <v>2777</v>
      </c>
      <c r="J46" s="198" t="s">
        <v>32</v>
      </c>
    </row>
    <row r="47" spans="1:10" x14ac:dyDescent="0.25">
      <c r="A47" s="517" t="s">
        <v>388</v>
      </c>
      <c r="B47" s="519">
        <v>1</v>
      </c>
      <c r="C47" s="527">
        <v>17500</v>
      </c>
      <c r="D47" s="527"/>
      <c r="E47" s="519">
        <v>1</v>
      </c>
      <c r="F47" s="519">
        <v>4000</v>
      </c>
      <c r="G47" s="519">
        <v>70</v>
      </c>
      <c r="H47" s="519"/>
      <c r="I47" s="519" t="s">
        <v>109</v>
      </c>
      <c r="J47" s="519">
        <v>1400</v>
      </c>
    </row>
    <row r="48" spans="1:10" x14ac:dyDescent="0.25">
      <c r="A48" s="517" t="s">
        <v>3828</v>
      </c>
      <c r="B48" s="519">
        <v>1</v>
      </c>
      <c r="C48" s="527">
        <v>1000</v>
      </c>
      <c r="D48" s="527">
        <v>14000</v>
      </c>
      <c r="E48" s="519">
        <v>1</v>
      </c>
      <c r="F48" s="519">
        <v>3000</v>
      </c>
      <c r="G48" s="519">
        <v>60</v>
      </c>
      <c r="H48" s="519"/>
      <c r="I48" s="519"/>
      <c r="J48" s="749" t="s">
        <v>3829</v>
      </c>
    </row>
    <row r="49" spans="1:10" x14ac:dyDescent="0.25">
      <c r="A49" s="517" t="s">
        <v>3830</v>
      </c>
      <c r="B49" s="519">
        <v>1</v>
      </c>
      <c r="C49" s="527"/>
      <c r="D49" s="527">
        <v>16000</v>
      </c>
      <c r="E49" s="519"/>
      <c r="F49" s="519"/>
      <c r="G49" s="519"/>
      <c r="H49" s="519"/>
      <c r="I49" s="518"/>
      <c r="J49" s="519" t="s">
        <v>3596</v>
      </c>
    </row>
    <row r="50" spans="1:10" x14ac:dyDescent="0.25">
      <c r="A50" s="517" t="s">
        <v>179</v>
      </c>
      <c r="B50" s="519">
        <v>1</v>
      </c>
      <c r="C50" s="527">
        <v>30000</v>
      </c>
      <c r="D50" s="527"/>
      <c r="E50" s="519">
        <v>1</v>
      </c>
      <c r="F50" s="519">
        <v>3000</v>
      </c>
      <c r="G50" s="519">
        <v>60</v>
      </c>
      <c r="H50" s="519"/>
      <c r="I50" s="518" t="s">
        <v>849</v>
      </c>
      <c r="J50" s="527">
        <v>200000</v>
      </c>
    </row>
    <row r="51" spans="1:10" x14ac:dyDescent="0.25">
      <c r="A51" s="517" t="s">
        <v>3831</v>
      </c>
      <c r="B51" s="519">
        <v>1</v>
      </c>
      <c r="C51" s="527"/>
      <c r="D51" s="527">
        <v>13000</v>
      </c>
      <c r="E51" s="519">
        <v>1</v>
      </c>
      <c r="F51" s="519">
        <v>3000</v>
      </c>
      <c r="G51" s="519">
        <v>60</v>
      </c>
      <c r="H51" s="519"/>
      <c r="I51" s="518"/>
      <c r="J51" s="519" t="s">
        <v>3596</v>
      </c>
    </row>
    <row r="52" spans="1:10" x14ac:dyDescent="0.25">
      <c r="A52" s="517" t="s">
        <v>1248</v>
      </c>
      <c r="B52" s="519">
        <v>2</v>
      </c>
      <c r="C52" s="527">
        <v>102000</v>
      </c>
      <c r="D52" s="527"/>
      <c r="E52" s="519"/>
      <c r="F52" s="519"/>
      <c r="G52" s="519"/>
      <c r="H52" s="519">
        <v>1</v>
      </c>
      <c r="I52" s="519">
        <v>60</v>
      </c>
      <c r="J52" s="749">
        <v>3000</v>
      </c>
    </row>
    <row r="53" spans="1:10" x14ac:dyDescent="0.25">
      <c r="A53" s="517" t="s">
        <v>237</v>
      </c>
      <c r="B53" s="519">
        <v>1</v>
      </c>
      <c r="C53" s="527">
        <v>47000</v>
      </c>
      <c r="D53" s="527"/>
      <c r="E53" s="519"/>
      <c r="F53" s="519"/>
      <c r="G53" s="519"/>
      <c r="H53" s="519"/>
      <c r="I53" s="519"/>
      <c r="J53" s="198"/>
    </row>
    <row r="54" spans="1:10" x14ac:dyDescent="0.25">
      <c r="A54" s="517" t="s">
        <v>3832</v>
      </c>
      <c r="B54" s="519">
        <v>1</v>
      </c>
      <c r="C54" s="527">
        <v>67000</v>
      </c>
      <c r="D54" s="527"/>
      <c r="E54" s="519"/>
      <c r="F54" s="519"/>
      <c r="G54" s="519"/>
      <c r="H54" s="519"/>
      <c r="I54" s="519"/>
      <c r="J54" s="749"/>
    </row>
    <row r="55" spans="1:10" x14ac:dyDescent="0.25">
      <c r="A55" s="517" t="s">
        <v>453</v>
      </c>
      <c r="B55" s="519">
        <v>1</v>
      </c>
      <c r="C55" s="527"/>
      <c r="D55" s="527">
        <v>18500</v>
      </c>
      <c r="E55" s="519">
        <v>1</v>
      </c>
      <c r="F55" s="519">
        <v>4000</v>
      </c>
      <c r="G55" s="519">
        <v>70</v>
      </c>
      <c r="H55" s="519"/>
      <c r="I55" s="519"/>
      <c r="J55" s="749"/>
    </row>
    <row r="56" spans="1:10" x14ac:dyDescent="0.25">
      <c r="A56" s="759" t="s">
        <v>2048</v>
      </c>
      <c r="B56" s="757">
        <f>SUM(B47:B55)</f>
        <v>10</v>
      </c>
      <c r="C56" s="757">
        <f>SUM(C47:C55)</f>
        <v>264500</v>
      </c>
      <c r="D56" s="757">
        <f>SUM(D47:D55)</f>
        <v>61500</v>
      </c>
      <c r="E56" s="757">
        <f>SUM(E47:E55)</f>
        <v>5</v>
      </c>
      <c r="F56" s="757">
        <f>SUM(F47:F55)</f>
        <v>17000</v>
      </c>
      <c r="G56" s="757"/>
      <c r="H56" s="757"/>
      <c r="I56" s="757"/>
      <c r="J56" s="760">
        <f>J47+J50+J52</f>
        <v>204400</v>
      </c>
    </row>
    <row r="57" spans="1:10" x14ac:dyDescent="0.25">
      <c r="A57" s="750"/>
      <c r="B57" s="549"/>
      <c r="C57" s="549"/>
      <c r="D57" s="549"/>
      <c r="E57" s="549"/>
      <c r="F57" s="549"/>
      <c r="G57" s="549"/>
      <c r="H57" s="549"/>
      <c r="I57" s="549"/>
      <c r="J57" s="751"/>
    </row>
    <row r="58" spans="1:10" x14ac:dyDescent="0.25">
      <c r="A58" s="548"/>
      <c r="B58" s="752"/>
      <c r="C58" s="752"/>
      <c r="D58" s="548"/>
      <c r="E58" s="548"/>
      <c r="F58" s="548"/>
      <c r="G58" s="548"/>
      <c r="H58" s="548"/>
      <c r="I58" s="548"/>
      <c r="J58" s="567"/>
    </row>
    <row r="59" spans="1:10" x14ac:dyDescent="0.25">
      <c r="A59" s="548"/>
      <c r="B59" s="548"/>
      <c r="C59" s="548"/>
      <c r="D59" s="548"/>
      <c r="E59" s="548"/>
      <c r="F59" s="336"/>
      <c r="G59" s="768" t="s">
        <v>3714</v>
      </c>
      <c r="H59" s="768"/>
      <c r="I59" s="753"/>
      <c r="J59" s="567"/>
    </row>
    <row r="60" spans="1:10" ht="15.75" x14ac:dyDescent="0.25">
      <c r="A60" s="696" t="s">
        <v>3593</v>
      </c>
      <c r="B60" s="697">
        <f>C56</f>
        <v>264500</v>
      </c>
      <c r="C60" s="548"/>
      <c r="D60" s="548"/>
      <c r="E60" s="548"/>
      <c r="F60" s="548"/>
      <c r="G60" s="548"/>
      <c r="H60" s="548"/>
      <c r="I60" s="548"/>
      <c r="J60" s="567"/>
    </row>
    <row r="64" spans="1:10" ht="15.75" x14ac:dyDescent="0.25">
      <c r="A64" s="2213" t="s">
        <v>3834</v>
      </c>
      <c r="B64" s="2213"/>
      <c r="C64" s="2213"/>
      <c r="D64" s="2213"/>
      <c r="E64" s="2213"/>
      <c r="F64" s="2213"/>
      <c r="G64" s="2213"/>
      <c r="H64" s="2213"/>
      <c r="I64" s="2213"/>
      <c r="J64" s="2213"/>
    </row>
    <row r="65" spans="1:10" x14ac:dyDescent="0.25">
      <c r="A65" s="198" t="s">
        <v>14</v>
      </c>
      <c r="B65" s="198" t="s">
        <v>5</v>
      </c>
      <c r="C65" s="198" t="s">
        <v>10</v>
      </c>
      <c r="D65" s="198" t="s">
        <v>11</v>
      </c>
      <c r="E65" s="198" t="s">
        <v>753</v>
      </c>
      <c r="F65" s="198" t="s">
        <v>27</v>
      </c>
      <c r="G65" s="198" t="s">
        <v>2013</v>
      </c>
      <c r="H65" s="198" t="s">
        <v>2776</v>
      </c>
      <c r="I65" s="198" t="s">
        <v>2777</v>
      </c>
      <c r="J65" s="198" t="s">
        <v>32</v>
      </c>
    </row>
    <row r="66" spans="1:10" x14ac:dyDescent="0.25">
      <c r="A66" s="517" t="s">
        <v>3723</v>
      </c>
      <c r="B66" s="519">
        <v>1</v>
      </c>
      <c r="C66" s="527">
        <v>14000</v>
      </c>
      <c r="D66" s="527"/>
      <c r="E66" s="519">
        <v>1</v>
      </c>
      <c r="F66" s="519">
        <v>1500</v>
      </c>
      <c r="G66" s="519">
        <v>42</v>
      </c>
      <c r="H66" s="519"/>
      <c r="I66" s="519"/>
      <c r="J66" s="519" t="s">
        <v>3835</v>
      </c>
    </row>
    <row r="67" spans="1:10" x14ac:dyDescent="0.25">
      <c r="A67" s="517" t="s">
        <v>237</v>
      </c>
      <c r="B67" s="519">
        <v>1</v>
      </c>
      <c r="C67" s="527"/>
      <c r="D67" s="527">
        <v>42000</v>
      </c>
      <c r="E67" s="519">
        <v>1</v>
      </c>
      <c r="F67" s="519">
        <v>5000</v>
      </c>
      <c r="G67" s="519">
        <v>100</v>
      </c>
      <c r="H67" s="519"/>
      <c r="I67" s="519" t="s">
        <v>109</v>
      </c>
      <c r="J67" s="749">
        <v>4200</v>
      </c>
    </row>
    <row r="68" spans="1:10" x14ac:dyDescent="0.25">
      <c r="A68" s="517" t="s">
        <v>1807</v>
      </c>
      <c r="B68" s="519">
        <v>1</v>
      </c>
      <c r="C68" s="527">
        <v>28500</v>
      </c>
      <c r="D68" s="527"/>
      <c r="E68" s="519"/>
      <c r="F68" s="519"/>
      <c r="G68" s="519"/>
      <c r="H68" s="519">
        <v>1</v>
      </c>
      <c r="I68" s="518">
        <v>60</v>
      </c>
      <c r="J68" s="519">
        <v>3000</v>
      </c>
    </row>
    <row r="69" spans="1:10" x14ac:dyDescent="0.25">
      <c r="A69" s="517" t="s">
        <v>3836</v>
      </c>
      <c r="B69" s="519">
        <v>1</v>
      </c>
      <c r="C69" s="527"/>
      <c r="D69" s="527">
        <v>51000</v>
      </c>
      <c r="E69" s="519">
        <v>1</v>
      </c>
      <c r="F69" s="519">
        <v>5000</v>
      </c>
      <c r="G69" s="519">
        <v>100</v>
      </c>
      <c r="H69" s="519"/>
      <c r="I69" s="518"/>
      <c r="J69" s="519"/>
    </row>
    <row r="70" spans="1:10" x14ac:dyDescent="0.25">
      <c r="A70" s="517" t="s">
        <v>3647</v>
      </c>
      <c r="B70" s="519">
        <v>2</v>
      </c>
      <c r="C70" s="527"/>
      <c r="D70" s="527">
        <v>116000</v>
      </c>
      <c r="E70" s="519"/>
      <c r="F70" s="519"/>
      <c r="G70" s="519"/>
      <c r="H70" s="519"/>
      <c r="I70" s="519"/>
      <c r="J70" s="519" t="s">
        <v>3844</v>
      </c>
    </row>
    <row r="71" spans="1:10" x14ac:dyDescent="0.25">
      <c r="A71" s="517" t="s">
        <v>1046</v>
      </c>
      <c r="B71" s="519">
        <v>1</v>
      </c>
      <c r="C71" s="527">
        <v>9000</v>
      </c>
      <c r="D71" s="527"/>
      <c r="E71" s="519">
        <v>1</v>
      </c>
      <c r="F71" s="519">
        <v>1000</v>
      </c>
      <c r="G71" s="519">
        <v>42</v>
      </c>
      <c r="H71" s="519"/>
      <c r="I71" s="519"/>
      <c r="J71" s="519"/>
    </row>
    <row r="72" spans="1:10" x14ac:dyDescent="0.25">
      <c r="A72" s="517" t="s">
        <v>91</v>
      </c>
      <c r="B72" s="519">
        <v>1</v>
      </c>
      <c r="C72" s="527">
        <v>16000</v>
      </c>
      <c r="D72" s="527"/>
      <c r="E72" s="519">
        <v>1</v>
      </c>
      <c r="F72" s="519">
        <v>4000</v>
      </c>
      <c r="G72" s="519">
        <v>70</v>
      </c>
      <c r="H72" s="519"/>
      <c r="I72" s="519"/>
      <c r="J72" s="519"/>
    </row>
    <row r="73" spans="1:10" x14ac:dyDescent="0.25">
      <c r="A73" s="517" t="s">
        <v>648</v>
      </c>
      <c r="B73" s="519">
        <v>1</v>
      </c>
      <c r="C73" s="527"/>
      <c r="D73" s="527">
        <v>22000</v>
      </c>
      <c r="E73" s="519">
        <v>1</v>
      </c>
      <c r="F73" s="519">
        <v>1000</v>
      </c>
      <c r="G73" s="519">
        <v>40</v>
      </c>
      <c r="H73" s="519"/>
      <c r="I73" s="519"/>
      <c r="J73" s="519" t="s">
        <v>3604</v>
      </c>
    </row>
    <row r="74" spans="1:10" x14ac:dyDescent="0.25">
      <c r="A74" s="517" t="s">
        <v>2199</v>
      </c>
      <c r="B74" s="519">
        <v>2</v>
      </c>
      <c r="C74" s="527"/>
      <c r="D74" s="527">
        <v>38000</v>
      </c>
      <c r="E74" s="519"/>
      <c r="F74" s="519"/>
      <c r="G74" s="519"/>
      <c r="H74" s="519"/>
      <c r="I74" s="519"/>
      <c r="J74" s="519" t="s">
        <v>3838</v>
      </c>
    </row>
    <row r="75" spans="1:10" x14ac:dyDescent="0.25">
      <c r="A75" s="517" t="s">
        <v>94</v>
      </c>
      <c r="B75" s="519">
        <v>1</v>
      </c>
      <c r="C75" s="527">
        <v>28000</v>
      </c>
      <c r="D75" s="527"/>
      <c r="E75" s="519">
        <v>1</v>
      </c>
      <c r="F75" s="519">
        <v>4000</v>
      </c>
      <c r="G75" s="519">
        <v>70</v>
      </c>
      <c r="H75" s="519"/>
      <c r="I75" s="519"/>
      <c r="J75" s="519"/>
    </row>
    <row r="76" spans="1:10" x14ac:dyDescent="0.25">
      <c r="A76" s="702" t="s">
        <v>91</v>
      </c>
      <c r="B76" s="703">
        <v>1</v>
      </c>
      <c r="C76" s="640"/>
      <c r="D76" s="640"/>
      <c r="E76" s="703"/>
      <c r="F76" s="703"/>
      <c r="G76" s="703"/>
      <c r="H76" s="703"/>
      <c r="I76" s="703"/>
      <c r="J76" s="703" t="s">
        <v>3822</v>
      </c>
    </row>
    <row r="77" spans="1:10" x14ac:dyDescent="0.25">
      <c r="A77" s="517" t="s">
        <v>392</v>
      </c>
      <c r="B77" s="519">
        <v>6</v>
      </c>
      <c r="C77" s="527"/>
      <c r="D77" s="527">
        <v>222000</v>
      </c>
      <c r="E77" s="519">
        <v>6</v>
      </c>
      <c r="F77" s="519">
        <v>66000</v>
      </c>
      <c r="G77" s="519">
        <v>190</v>
      </c>
      <c r="H77" s="519"/>
      <c r="I77" s="518"/>
      <c r="J77" s="519" t="s">
        <v>3837</v>
      </c>
    </row>
    <row r="78" spans="1:10" x14ac:dyDescent="0.25">
      <c r="A78" s="517" t="s">
        <v>645</v>
      </c>
      <c r="B78" s="519">
        <v>2</v>
      </c>
      <c r="C78" s="527"/>
      <c r="D78" s="527">
        <v>40000</v>
      </c>
      <c r="E78" s="519">
        <v>2</v>
      </c>
      <c r="F78" s="519">
        <v>10000</v>
      </c>
      <c r="G78" s="519">
        <v>100</v>
      </c>
      <c r="H78" s="519"/>
      <c r="I78" s="519"/>
      <c r="J78" s="519" t="s">
        <v>3837</v>
      </c>
    </row>
    <row r="79" spans="1:10" x14ac:dyDescent="0.25">
      <c r="A79" s="517" t="s">
        <v>3839</v>
      </c>
      <c r="B79" s="519">
        <v>6</v>
      </c>
      <c r="C79" s="527"/>
      <c r="D79" s="527">
        <v>9000</v>
      </c>
      <c r="E79" s="519"/>
      <c r="F79" s="519"/>
      <c r="G79" s="519"/>
      <c r="H79" s="519"/>
      <c r="I79" s="519"/>
      <c r="J79" s="198"/>
    </row>
    <row r="80" spans="1:10" x14ac:dyDescent="0.25">
      <c r="A80" s="517" t="s">
        <v>3840</v>
      </c>
      <c r="B80" s="519">
        <v>4</v>
      </c>
      <c r="C80" s="527"/>
      <c r="D80" s="527">
        <v>9200</v>
      </c>
      <c r="E80" s="519"/>
      <c r="F80" s="519"/>
      <c r="G80" s="519"/>
      <c r="H80" s="519"/>
      <c r="I80" s="519"/>
      <c r="J80" s="749"/>
    </row>
    <row r="81" spans="1:10" x14ac:dyDescent="0.25">
      <c r="A81" s="517" t="s">
        <v>3841</v>
      </c>
      <c r="B81" s="519">
        <v>4</v>
      </c>
      <c r="C81" s="527"/>
      <c r="D81" s="527">
        <v>12000</v>
      </c>
      <c r="E81" s="519"/>
      <c r="F81" s="519"/>
      <c r="G81" s="519"/>
      <c r="H81" s="519"/>
      <c r="I81" s="519"/>
      <c r="J81" s="749"/>
    </row>
    <row r="82" spans="1:10" x14ac:dyDescent="0.25">
      <c r="A82" s="517" t="s">
        <v>3842</v>
      </c>
      <c r="B82" s="519">
        <v>6</v>
      </c>
      <c r="C82" s="527"/>
      <c r="D82" s="527">
        <v>10800</v>
      </c>
      <c r="E82" s="519"/>
      <c r="F82" s="519"/>
      <c r="G82" s="519"/>
      <c r="H82" s="519"/>
      <c r="I82" s="519"/>
      <c r="J82" s="749"/>
    </row>
    <row r="83" spans="1:10" x14ac:dyDescent="0.25">
      <c r="A83" s="517" t="s">
        <v>3843</v>
      </c>
      <c r="B83" s="519">
        <v>7</v>
      </c>
      <c r="C83" s="527">
        <v>910</v>
      </c>
      <c r="D83" s="527"/>
      <c r="E83" s="519"/>
      <c r="F83" s="519"/>
      <c r="G83" s="519"/>
      <c r="H83" s="519"/>
      <c r="I83" s="519"/>
      <c r="J83" s="749"/>
    </row>
    <row r="84" spans="1:10" x14ac:dyDescent="0.25">
      <c r="A84" s="517"/>
      <c r="B84" s="519"/>
      <c r="C84" s="527"/>
      <c r="D84" s="527"/>
      <c r="E84" s="519"/>
      <c r="F84" s="519"/>
      <c r="G84" s="519"/>
      <c r="H84" s="519"/>
      <c r="I84" s="519"/>
      <c r="J84" s="749"/>
    </row>
    <row r="85" spans="1:10" x14ac:dyDescent="0.25">
      <c r="A85" s="759" t="s">
        <v>2048</v>
      </c>
      <c r="B85" s="757">
        <f>SUM(B66:B84)</f>
        <v>48</v>
      </c>
      <c r="C85" s="757">
        <f>SUM(C66:C84)</f>
        <v>96410</v>
      </c>
      <c r="D85" s="757">
        <f>SUM(D66:D84)</f>
        <v>572000</v>
      </c>
      <c r="E85" s="757">
        <f>SUM(E66:E84)</f>
        <v>15</v>
      </c>
      <c r="F85" s="757">
        <f>SUM(F66:F84)</f>
        <v>97500</v>
      </c>
      <c r="G85" s="757"/>
      <c r="H85" s="757"/>
      <c r="I85" s="757"/>
      <c r="J85" s="760">
        <f>J67+J68</f>
        <v>7200</v>
      </c>
    </row>
    <row r="86" spans="1:10" x14ac:dyDescent="0.25">
      <c r="A86" s="750"/>
      <c r="B86" s="549"/>
      <c r="C86" s="549"/>
      <c r="D86" s="549"/>
      <c r="E86" s="549"/>
      <c r="F86" s="549"/>
      <c r="G86" s="549"/>
      <c r="H86" s="549"/>
      <c r="I86" s="549"/>
      <c r="J86" s="751"/>
    </row>
    <row r="87" spans="1:10" x14ac:dyDescent="0.25">
      <c r="A87" s="548"/>
      <c r="B87" s="752"/>
      <c r="C87" s="752"/>
      <c r="D87" s="548"/>
      <c r="E87" s="548"/>
      <c r="F87" s="548"/>
      <c r="G87" s="548"/>
      <c r="H87" s="548"/>
      <c r="I87" s="548"/>
      <c r="J87" s="567"/>
    </row>
    <row r="88" spans="1:10" x14ac:dyDescent="0.25">
      <c r="A88" s="548"/>
      <c r="B88" s="548"/>
      <c r="C88" s="548"/>
      <c r="D88" s="548"/>
      <c r="E88" s="548"/>
      <c r="F88" s="336"/>
      <c r="G88" s="769" t="s">
        <v>3714</v>
      </c>
      <c r="H88" s="769"/>
      <c r="I88" s="753"/>
      <c r="J88" s="567"/>
    </row>
    <row r="89" spans="1:10" ht="15.75" x14ac:dyDescent="0.25">
      <c r="A89" s="696" t="s">
        <v>3593</v>
      </c>
      <c r="B89" s="697">
        <f>C85</f>
        <v>96410</v>
      </c>
      <c r="C89" s="548"/>
      <c r="D89" s="548"/>
      <c r="E89" s="548"/>
      <c r="F89" s="548"/>
      <c r="G89" s="548"/>
      <c r="H89" s="548"/>
      <c r="I89" s="548"/>
      <c r="J89" s="567"/>
    </row>
    <row r="92" spans="1:10" ht="15.75" x14ac:dyDescent="0.25">
      <c r="A92" s="2213" t="s">
        <v>3845</v>
      </c>
      <c r="B92" s="2213"/>
      <c r="C92" s="2213"/>
      <c r="D92" s="2213"/>
      <c r="E92" s="2213"/>
      <c r="F92" s="2213"/>
      <c r="G92" s="2213"/>
      <c r="H92" s="2213"/>
      <c r="I92" s="2213"/>
      <c r="J92" s="2213"/>
    </row>
    <row r="93" spans="1:10" x14ac:dyDescent="0.25">
      <c r="A93" s="198" t="s">
        <v>14</v>
      </c>
      <c r="B93" s="198" t="s">
        <v>5</v>
      </c>
      <c r="C93" s="198" t="s">
        <v>10</v>
      </c>
      <c r="D93" s="198" t="s">
        <v>11</v>
      </c>
      <c r="E93" s="198" t="s">
        <v>753</v>
      </c>
      <c r="F93" s="198" t="s">
        <v>27</v>
      </c>
      <c r="G93" s="198" t="s">
        <v>2013</v>
      </c>
      <c r="H93" s="198" t="s">
        <v>2776</v>
      </c>
      <c r="I93" s="198" t="s">
        <v>2777</v>
      </c>
      <c r="J93" s="198" t="s">
        <v>32</v>
      </c>
    </row>
    <row r="94" spans="1:10" x14ac:dyDescent="0.25">
      <c r="A94" s="517" t="s">
        <v>3846</v>
      </c>
      <c r="B94" s="519">
        <v>1</v>
      </c>
      <c r="C94" s="527">
        <v>16000</v>
      </c>
      <c r="D94" s="527"/>
      <c r="E94" s="519"/>
      <c r="F94" s="519"/>
      <c r="G94" s="519"/>
      <c r="H94" s="519"/>
      <c r="I94" s="519" t="s">
        <v>109</v>
      </c>
      <c r="J94" s="519">
        <v>4200</v>
      </c>
    </row>
    <row r="95" spans="1:10" x14ac:dyDescent="0.25">
      <c r="A95" s="517" t="s">
        <v>3847</v>
      </c>
      <c r="B95" s="519">
        <v>1</v>
      </c>
      <c r="C95" s="527">
        <v>17000</v>
      </c>
      <c r="D95" s="527"/>
      <c r="E95" s="519"/>
      <c r="F95" s="519"/>
      <c r="G95" s="519"/>
      <c r="H95" s="519">
        <v>1</v>
      </c>
      <c r="I95" s="519">
        <v>60</v>
      </c>
      <c r="J95" s="749">
        <v>3000</v>
      </c>
    </row>
    <row r="96" spans="1:10" x14ac:dyDescent="0.25">
      <c r="A96" s="517" t="s">
        <v>3735</v>
      </c>
      <c r="B96" s="519">
        <v>1</v>
      </c>
      <c r="C96" s="527">
        <v>12000</v>
      </c>
      <c r="D96" s="527"/>
      <c r="E96" s="519">
        <v>1</v>
      </c>
      <c r="F96" s="519">
        <v>3000</v>
      </c>
      <c r="G96" s="519">
        <v>60</v>
      </c>
      <c r="H96" s="519"/>
      <c r="I96" s="518"/>
      <c r="J96" s="519"/>
    </row>
    <row r="97" spans="1:10" x14ac:dyDescent="0.25">
      <c r="A97" s="702" t="s">
        <v>3849</v>
      </c>
      <c r="B97" s="703">
        <v>1</v>
      </c>
      <c r="C97" s="640"/>
      <c r="D97" s="640"/>
      <c r="E97" s="703"/>
      <c r="F97" s="703"/>
      <c r="G97" s="703"/>
      <c r="H97" s="703"/>
      <c r="I97" s="762"/>
      <c r="J97" s="703" t="s">
        <v>3848</v>
      </c>
    </row>
    <row r="98" spans="1:10" x14ac:dyDescent="0.25">
      <c r="A98" s="517" t="s">
        <v>425</v>
      </c>
      <c r="B98" s="519">
        <v>1</v>
      </c>
      <c r="C98" s="527">
        <v>13000</v>
      </c>
      <c r="D98" s="527"/>
      <c r="E98" s="519">
        <v>1</v>
      </c>
      <c r="F98" s="519">
        <v>3000</v>
      </c>
      <c r="G98" s="519">
        <v>60</v>
      </c>
      <c r="H98" s="519"/>
      <c r="I98" s="519"/>
      <c r="J98" s="519"/>
    </row>
    <row r="99" spans="1:10" ht="30" x14ac:dyDescent="0.25">
      <c r="A99" s="772" t="s">
        <v>3850</v>
      </c>
      <c r="B99" s="773"/>
      <c r="C99" s="774">
        <v>90000</v>
      </c>
      <c r="D99" s="774"/>
      <c r="E99" s="773"/>
      <c r="F99" s="773"/>
      <c r="G99" s="773"/>
      <c r="H99" s="773"/>
      <c r="I99" s="773"/>
      <c r="J99" s="775" t="s">
        <v>3852</v>
      </c>
    </row>
    <row r="100" spans="1:10" x14ac:dyDescent="0.25">
      <c r="A100" s="517" t="s">
        <v>266</v>
      </c>
      <c r="B100" s="519">
        <v>1</v>
      </c>
      <c r="C100" s="527">
        <v>12000</v>
      </c>
      <c r="D100" s="527"/>
      <c r="E100" s="519">
        <v>1</v>
      </c>
      <c r="F100" s="519">
        <v>3000</v>
      </c>
      <c r="G100" s="519">
        <v>60</v>
      </c>
      <c r="H100" s="519"/>
      <c r="I100" s="519"/>
      <c r="J100" s="518"/>
    </row>
    <row r="101" spans="1:10" x14ac:dyDescent="0.25">
      <c r="A101" s="517" t="s">
        <v>629</v>
      </c>
      <c r="B101" s="519">
        <v>2</v>
      </c>
      <c r="C101" s="527"/>
      <c r="D101" s="527">
        <v>70000</v>
      </c>
      <c r="E101" s="519"/>
      <c r="F101" s="519"/>
      <c r="G101" s="519"/>
      <c r="H101" s="519"/>
      <c r="I101" s="519"/>
      <c r="J101" s="519" t="s">
        <v>3851</v>
      </c>
    </row>
    <row r="102" spans="1:10" x14ac:dyDescent="0.25">
      <c r="A102" s="759" t="s">
        <v>2048</v>
      </c>
      <c r="B102" s="757">
        <f>SUM(B94:B101)</f>
        <v>8</v>
      </c>
      <c r="C102" s="757">
        <f>SUM(C94:C101)</f>
        <v>160000</v>
      </c>
      <c r="D102" s="757">
        <f>SUM(D94:D101)</f>
        <v>70000</v>
      </c>
      <c r="E102" s="757">
        <f>SUM(E94:E101)</f>
        <v>3</v>
      </c>
      <c r="F102" s="757">
        <f>SUM(F94:F101)</f>
        <v>9000</v>
      </c>
      <c r="G102" s="757"/>
      <c r="H102" s="757"/>
      <c r="I102" s="757"/>
      <c r="J102" s="760">
        <f>J94+J95</f>
        <v>7200</v>
      </c>
    </row>
    <row r="103" spans="1:10" x14ac:dyDescent="0.25">
      <c r="A103" s="750"/>
      <c r="B103" s="549"/>
      <c r="C103" s="549"/>
      <c r="D103" s="549"/>
      <c r="E103" s="549"/>
      <c r="F103" s="549"/>
      <c r="G103" s="549"/>
      <c r="H103" s="549"/>
      <c r="I103" s="549"/>
      <c r="J103" s="751"/>
    </row>
    <row r="104" spans="1:10" x14ac:dyDescent="0.25">
      <c r="A104" s="548"/>
      <c r="B104" s="752"/>
      <c r="C104" s="752"/>
      <c r="D104" s="548"/>
      <c r="E104" s="548"/>
      <c r="F104" s="548"/>
      <c r="G104" s="548"/>
      <c r="H104" s="548"/>
      <c r="I104" s="548"/>
      <c r="J104" s="567"/>
    </row>
    <row r="105" spans="1:10" x14ac:dyDescent="0.25">
      <c r="A105" s="548"/>
      <c r="B105" s="548"/>
      <c r="C105" s="548"/>
      <c r="D105" s="548"/>
      <c r="E105" s="548"/>
      <c r="F105" s="336"/>
      <c r="G105" s="770" t="s">
        <v>3714</v>
      </c>
      <c r="H105" s="770"/>
      <c r="I105" s="753"/>
      <c r="J105" s="567"/>
    </row>
    <row r="106" spans="1:10" ht="15.75" x14ac:dyDescent="0.25">
      <c r="A106" s="696" t="s">
        <v>3593</v>
      </c>
      <c r="B106" s="697">
        <f>C102</f>
        <v>160000</v>
      </c>
      <c r="C106" s="548"/>
      <c r="D106" s="548"/>
      <c r="E106" s="548"/>
      <c r="F106" s="548"/>
      <c r="G106" s="548"/>
      <c r="H106" s="548"/>
      <c r="I106" s="548"/>
      <c r="J106" s="567"/>
    </row>
    <row r="109" spans="1:10" ht="15.75" x14ac:dyDescent="0.25">
      <c r="A109" s="2213" t="s">
        <v>3853</v>
      </c>
      <c r="B109" s="2213"/>
      <c r="C109" s="2213"/>
      <c r="D109" s="2213"/>
      <c r="E109" s="2213"/>
      <c r="F109" s="2213"/>
      <c r="G109" s="2213"/>
      <c r="H109" s="2213"/>
      <c r="I109" s="2213"/>
      <c r="J109" s="2213"/>
    </row>
    <row r="110" spans="1:10" x14ac:dyDescent="0.25">
      <c r="A110" s="198" t="s">
        <v>14</v>
      </c>
      <c r="B110" s="198" t="s">
        <v>5</v>
      </c>
      <c r="C110" s="198" t="s">
        <v>10</v>
      </c>
      <c r="D110" s="198" t="s">
        <v>11</v>
      </c>
      <c r="E110" s="198" t="s">
        <v>753</v>
      </c>
      <c r="F110" s="198" t="s">
        <v>27</v>
      </c>
      <c r="G110" s="198" t="s">
        <v>2013</v>
      </c>
      <c r="H110" s="198" t="s">
        <v>2776</v>
      </c>
      <c r="I110" s="198" t="s">
        <v>2777</v>
      </c>
      <c r="J110" s="198" t="s">
        <v>32</v>
      </c>
    </row>
    <row r="111" spans="1:10" x14ac:dyDescent="0.25">
      <c r="A111" s="517" t="s">
        <v>3847</v>
      </c>
      <c r="B111" s="519">
        <v>1</v>
      </c>
      <c r="C111" s="527"/>
      <c r="D111" s="527">
        <v>14000</v>
      </c>
      <c r="E111" s="519">
        <v>1</v>
      </c>
      <c r="F111" s="519">
        <v>3000</v>
      </c>
      <c r="G111" s="519">
        <v>60</v>
      </c>
      <c r="H111" s="519"/>
      <c r="I111" s="519"/>
      <c r="J111" s="519" t="s">
        <v>3596</v>
      </c>
    </row>
    <row r="112" spans="1:10" x14ac:dyDescent="0.25">
      <c r="A112" s="517" t="s">
        <v>3854</v>
      </c>
      <c r="B112" s="519">
        <v>1</v>
      </c>
      <c r="C112" s="527">
        <v>10000</v>
      </c>
      <c r="D112" s="527"/>
      <c r="E112" s="519"/>
      <c r="F112" s="519"/>
      <c r="G112" s="519"/>
      <c r="H112" s="519"/>
      <c r="I112" s="519" t="s">
        <v>109</v>
      </c>
      <c r="J112" s="749">
        <v>4900</v>
      </c>
    </row>
    <row r="113" spans="1:10" x14ac:dyDescent="0.25">
      <c r="A113" s="517" t="s">
        <v>304</v>
      </c>
      <c r="B113" s="519">
        <v>1</v>
      </c>
      <c r="C113" s="527">
        <v>13000</v>
      </c>
      <c r="D113" s="527"/>
      <c r="E113" s="519">
        <v>1</v>
      </c>
      <c r="F113" s="519">
        <v>3000</v>
      </c>
      <c r="G113" s="519">
        <v>60</v>
      </c>
      <c r="H113" s="519">
        <v>1</v>
      </c>
      <c r="I113" s="518">
        <v>60</v>
      </c>
      <c r="J113" s="519">
        <v>3000</v>
      </c>
    </row>
    <row r="114" spans="1:10" x14ac:dyDescent="0.25">
      <c r="A114" s="777" t="s">
        <v>579</v>
      </c>
      <c r="B114" s="764">
        <v>1</v>
      </c>
      <c r="C114" s="630">
        <v>16000</v>
      </c>
      <c r="D114" s="630"/>
      <c r="E114" s="764">
        <v>1</v>
      </c>
      <c r="F114" s="764">
        <v>4000</v>
      </c>
      <c r="G114" s="764">
        <v>70</v>
      </c>
      <c r="H114" s="764">
        <v>3</v>
      </c>
      <c r="I114" s="778">
        <v>70</v>
      </c>
      <c r="J114" s="764">
        <v>12000</v>
      </c>
    </row>
    <row r="115" spans="1:10" x14ac:dyDescent="0.25">
      <c r="A115" s="517" t="s">
        <v>3854</v>
      </c>
      <c r="B115" s="519">
        <v>1</v>
      </c>
      <c r="C115" s="527">
        <v>10000</v>
      </c>
      <c r="D115" s="527"/>
      <c r="E115" s="519"/>
      <c r="F115" s="519"/>
      <c r="G115" s="519"/>
      <c r="H115" s="519">
        <v>1</v>
      </c>
      <c r="I115" s="519">
        <v>100</v>
      </c>
      <c r="J115" s="519">
        <v>5000</v>
      </c>
    </row>
    <row r="116" spans="1:10" ht="30" x14ac:dyDescent="0.25">
      <c r="A116" s="777" t="s">
        <v>3855</v>
      </c>
      <c r="B116" s="764">
        <v>1</v>
      </c>
      <c r="C116" s="630">
        <v>23000</v>
      </c>
      <c r="D116" s="630"/>
      <c r="E116" s="764"/>
      <c r="F116" s="764"/>
      <c r="G116" s="764"/>
      <c r="H116" s="764"/>
      <c r="I116" s="778" t="s">
        <v>3859</v>
      </c>
      <c r="J116" s="778">
        <v>11000</v>
      </c>
    </row>
    <row r="117" spans="1:10" x14ac:dyDescent="0.25">
      <c r="A117" s="777" t="s">
        <v>129</v>
      </c>
      <c r="B117" s="764">
        <v>1</v>
      </c>
      <c r="C117" s="630">
        <v>12000</v>
      </c>
      <c r="D117" s="630"/>
      <c r="E117" s="764">
        <v>1</v>
      </c>
      <c r="F117" s="764">
        <v>4000</v>
      </c>
      <c r="G117" s="764">
        <v>75</v>
      </c>
      <c r="H117" s="764"/>
      <c r="I117" s="764"/>
      <c r="J117" s="778"/>
    </row>
    <row r="118" spans="1:10" x14ac:dyDescent="0.25">
      <c r="A118" s="777" t="s">
        <v>579</v>
      </c>
      <c r="B118" s="764">
        <v>1</v>
      </c>
      <c r="C118" s="630">
        <v>16000</v>
      </c>
      <c r="D118" s="630"/>
      <c r="E118" s="764">
        <v>1</v>
      </c>
      <c r="F118" s="764">
        <v>4000</v>
      </c>
      <c r="G118" s="764">
        <v>75</v>
      </c>
      <c r="H118" s="764"/>
      <c r="I118" s="764"/>
      <c r="J118" s="778" t="s">
        <v>3856</v>
      </c>
    </row>
    <row r="119" spans="1:10" x14ac:dyDescent="0.25">
      <c r="A119" s="777" t="s">
        <v>3146</v>
      </c>
      <c r="B119" s="764">
        <v>1</v>
      </c>
      <c r="C119" s="630"/>
      <c r="D119" s="630">
        <v>25500</v>
      </c>
      <c r="E119" s="764"/>
      <c r="F119" s="764"/>
      <c r="G119" s="764"/>
      <c r="H119" s="764"/>
      <c r="I119" s="764"/>
      <c r="J119" s="519" t="s">
        <v>3596</v>
      </c>
    </row>
    <row r="120" spans="1:10" x14ac:dyDescent="0.25">
      <c r="A120" s="777" t="s">
        <v>291</v>
      </c>
      <c r="B120" s="764">
        <v>1</v>
      </c>
      <c r="C120" s="630"/>
      <c r="D120" s="630">
        <v>18000</v>
      </c>
      <c r="E120" s="764"/>
      <c r="F120" s="764"/>
      <c r="G120" s="764"/>
      <c r="H120" s="764"/>
      <c r="I120" s="764"/>
      <c r="J120" s="519" t="s">
        <v>3596</v>
      </c>
    </row>
    <row r="121" spans="1:10" x14ac:dyDescent="0.25">
      <c r="A121" s="777" t="s">
        <v>163</v>
      </c>
      <c r="B121" s="764">
        <v>1</v>
      </c>
      <c r="C121" s="630"/>
      <c r="D121" s="630">
        <v>25000</v>
      </c>
      <c r="E121" s="764"/>
      <c r="F121" s="764"/>
      <c r="G121" s="764"/>
      <c r="H121" s="764"/>
      <c r="I121" s="764"/>
      <c r="J121" s="778" t="s">
        <v>3857</v>
      </c>
    </row>
    <row r="122" spans="1:10" x14ac:dyDescent="0.25">
      <c r="A122" s="702" t="s">
        <v>3732</v>
      </c>
      <c r="B122" s="703">
        <v>1</v>
      </c>
      <c r="C122" s="640"/>
      <c r="D122" s="640"/>
      <c r="E122" s="703"/>
      <c r="F122" s="703"/>
      <c r="G122" s="703"/>
      <c r="H122" s="703"/>
      <c r="I122" s="703"/>
      <c r="J122" s="762" t="s">
        <v>3858</v>
      </c>
    </row>
    <row r="123" spans="1:10" x14ac:dyDescent="0.25">
      <c r="A123" s="777" t="s">
        <v>3823</v>
      </c>
      <c r="B123" s="764">
        <v>1</v>
      </c>
      <c r="C123" s="630"/>
      <c r="D123" s="630">
        <v>72000</v>
      </c>
      <c r="E123" s="764"/>
      <c r="F123" s="764"/>
      <c r="G123" s="764"/>
      <c r="H123" s="764"/>
      <c r="I123" s="764"/>
      <c r="J123" s="198" t="s">
        <v>767</v>
      </c>
    </row>
    <row r="124" spans="1:10" x14ac:dyDescent="0.25">
      <c r="A124" s="777" t="s">
        <v>3629</v>
      </c>
      <c r="B124" s="764">
        <v>1</v>
      </c>
      <c r="C124" s="630">
        <v>26500</v>
      </c>
      <c r="D124" s="630"/>
      <c r="E124" s="764"/>
      <c r="F124" s="764"/>
      <c r="G124" s="764"/>
      <c r="H124" s="764"/>
      <c r="I124" s="764"/>
      <c r="J124" s="778"/>
    </row>
    <row r="125" spans="1:10" x14ac:dyDescent="0.25">
      <c r="A125" s="777" t="s">
        <v>266</v>
      </c>
      <c r="B125" s="764">
        <v>1</v>
      </c>
      <c r="C125" s="630"/>
      <c r="D125" s="630">
        <v>16000</v>
      </c>
      <c r="E125" s="764"/>
      <c r="F125" s="764"/>
      <c r="G125" s="764"/>
      <c r="H125" s="764"/>
      <c r="I125" s="764"/>
      <c r="J125" s="778" t="s">
        <v>3857</v>
      </c>
    </row>
    <row r="126" spans="1:10" x14ac:dyDescent="0.25">
      <c r="A126" s="777" t="s">
        <v>537</v>
      </c>
      <c r="B126" s="764">
        <v>1</v>
      </c>
      <c r="C126" s="630"/>
      <c r="D126" s="630">
        <v>18000</v>
      </c>
      <c r="E126" s="764"/>
      <c r="F126" s="764"/>
      <c r="G126" s="764"/>
      <c r="H126" s="764"/>
      <c r="I126" s="764"/>
      <c r="J126" s="519" t="s">
        <v>3596</v>
      </c>
    </row>
    <row r="127" spans="1:10" x14ac:dyDescent="0.25">
      <c r="A127" s="777" t="s">
        <v>3281</v>
      </c>
      <c r="B127" s="764">
        <v>1</v>
      </c>
      <c r="C127" s="630"/>
      <c r="D127" s="630">
        <v>14000</v>
      </c>
      <c r="E127" s="764"/>
      <c r="F127" s="764"/>
      <c r="G127" s="764"/>
      <c r="H127" s="764"/>
      <c r="I127" s="764"/>
      <c r="J127" s="519" t="s">
        <v>3596</v>
      </c>
    </row>
    <row r="128" spans="1:10" x14ac:dyDescent="0.25">
      <c r="A128" s="777" t="s">
        <v>1246</v>
      </c>
      <c r="B128" s="764">
        <v>1</v>
      </c>
      <c r="C128" s="630">
        <v>24000</v>
      </c>
      <c r="D128" s="630"/>
      <c r="E128" s="764">
        <v>1</v>
      </c>
      <c r="F128" s="764">
        <v>2000</v>
      </c>
      <c r="G128" s="764">
        <v>50</v>
      </c>
      <c r="H128" s="764"/>
      <c r="I128" s="764"/>
      <c r="J128" s="778"/>
    </row>
    <row r="129" spans="1:10" x14ac:dyDescent="0.25">
      <c r="A129" s="517" t="s">
        <v>3559</v>
      </c>
      <c r="B129" s="519">
        <v>1</v>
      </c>
      <c r="C129" s="527">
        <v>14000</v>
      </c>
      <c r="D129" s="527"/>
      <c r="E129" s="519">
        <v>1</v>
      </c>
      <c r="F129" s="519">
        <v>3000</v>
      </c>
      <c r="G129" s="519">
        <v>60</v>
      </c>
      <c r="H129" s="519"/>
      <c r="I129" s="519"/>
      <c r="J129" s="518"/>
    </row>
    <row r="130" spans="1:10" x14ac:dyDescent="0.25">
      <c r="A130" s="517"/>
      <c r="B130" s="519"/>
      <c r="C130" s="527"/>
      <c r="D130" s="527"/>
      <c r="E130" s="519"/>
      <c r="F130" s="519"/>
      <c r="G130" s="519"/>
      <c r="H130" s="519"/>
      <c r="I130" s="519"/>
      <c r="J130" s="519"/>
    </row>
    <row r="131" spans="1:10" x14ac:dyDescent="0.25">
      <c r="A131" s="759" t="s">
        <v>2048</v>
      </c>
      <c r="B131" s="757">
        <f>SUM(B111:B130)</f>
        <v>19</v>
      </c>
      <c r="C131" s="757">
        <f>SUM(C111:C130)</f>
        <v>164500</v>
      </c>
      <c r="D131" s="757">
        <f>SUM(D111:D130)</f>
        <v>202500</v>
      </c>
      <c r="E131" s="757">
        <f>SUM(E111:E130)</f>
        <v>7</v>
      </c>
      <c r="F131" s="757">
        <f>SUM(F111:F130)</f>
        <v>23000</v>
      </c>
      <c r="G131" s="757"/>
      <c r="H131" s="757"/>
      <c r="I131" s="757"/>
      <c r="J131" s="760">
        <v>35900</v>
      </c>
    </row>
    <row r="132" spans="1:10" x14ac:dyDescent="0.25">
      <c r="A132" s="750"/>
      <c r="B132" s="549"/>
      <c r="C132" s="549"/>
      <c r="D132" s="549"/>
      <c r="E132" s="549"/>
      <c r="F132" s="549"/>
      <c r="G132" s="549"/>
      <c r="H132" s="549"/>
      <c r="I132" s="549"/>
      <c r="J132" s="751"/>
    </row>
    <row r="133" spans="1:10" x14ac:dyDescent="0.25">
      <c r="A133" s="548"/>
      <c r="B133" s="752"/>
      <c r="C133" s="752"/>
      <c r="D133" s="548"/>
      <c r="E133" s="548"/>
      <c r="F133" s="548"/>
      <c r="G133" s="548"/>
      <c r="H133" s="548"/>
      <c r="I133" s="548"/>
      <c r="J133" s="567"/>
    </row>
    <row r="134" spans="1:10" x14ac:dyDescent="0.25">
      <c r="A134" s="548"/>
      <c r="B134" s="548"/>
      <c r="C134" s="548"/>
      <c r="D134" s="548"/>
      <c r="E134" s="548"/>
      <c r="F134" s="336"/>
      <c r="G134" s="771" t="s">
        <v>3714</v>
      </c>
      <c r="H134" s="771"/>
      <c r="I134" s="753"/>
      <c r="J134" s="567"/>
    </row>
    <row r="135" spans="1:10" ht="15.75" x14ac:dyDescent="0.25">
      <c r="A135" s="696" t="s">
        <v>3593</v>
      </c>
      <c r="B135" s="697">
        <f>C131</f>
        <v>164500</v>
      </c>
      <c r="C135" s="548"/>
      <c r="D135" s="548"/>
      <c r="E135" s="548"/>
      <c r="F135" s="548"/>
      <c r="G135" s="548"/>
      <c r="H135" s="548"/>
      <c r="I135" s="548"/>
      <c r="J135" s="567"/>
    </row>
    <row r="139" spans="1:10" ht="15.75" x14ac:dyDescent="0.25">
      <c r="A139" s="2213" t="s">
        <v>3860</v>
      </c>
      <c r="B139" s="2213"/>
      <c r="C139" s="2213"/>
      <c r="D139" s="2213"/>
      <c r="E139" s="2213"/>
      <c r="F139" s="2213"/>
      <c r="G139" s="2213"/>
      <c r="H139" s="2213"/>
      <c r="I139" s="2213"/>
      <c r="J139" s="2213"/>
    </row>
    <row r="140" spans="1:10" x14ac:dyDescent="0.25">
      <c r="A140" s="198" t="s">
        <v>14</v>
      </c>
      <c r="B140" s="198" t="s">
        <v>5</v>
      </c>
      <c r="C140" s="198" t="s">
        <v>10</v>
      </c>
      <c r="D140" s="198" t="s">
        <v>11</v>
      </c>
      <c r="E140" s="198" t="s">
        <v>753</v>
      </c>
      <c r="F140" s="198" t="s">
        <v>27</v>
      </c>
      <c r="G140" s="198" t="s">
        <v>2013</v>
      </c>
      <c r="H140" s="198" t="s">
        <v>2776</v>
      </c>
      <c r="I140" s="198" t="s">
        <v>2777</v>
      </c>
      <c r="J140" s="198" t="s">
        <v>32</v>
      </c>
    </row>
    <row r="141" spans="1:10" x14ac:dyDescent="0.25">
      <c r="A141" s="517" t="s">
        <v>314</v>
      </c>
      <c r="B141" s="519">
        <v>1</v>
      </c>
      <c r="C141" s="527"/>
      <c r="D141" s="527">
        <v>50000</v>
      </c>
      <c r="E141" s="519"/>
      <c r="F141" s="519"/>
      <c r="G141" s="519"/>
      <c r="H141" s="519"/>
      <c r="I141" s="519"/>
      <c r="J141" s="519" t="s">
        <v>767</v>
      </c>
    </row>
    <row r="142" spans="1:10" x14ac:dyDescent="0.25">
      <c r="A142" s="517" t="s">
        <v>3460</v>
      </c>
      <c r="B142" s="519">
        <v>1</v>
      </c>
      <c r="C142" s="527"/>
      <c r="D142" s="527">
        <v>25500</v>
      </c>
      <c r="E142" s="519"/>
      <c r="F142" s="519"/>
      <c r="G142" s="519"/>
      <c r="H142" s="519"/>
      <c r="I142" s="519"/>
      <c r="J142" s="749" t="s">
        <v>3861</v>
      </c>
    </row>
    <row r="143" spans="1:10" x14ac:dyDescent="0.25">
      <c r="A143" s="517" t="s">
        <v>2625</v>
      </c>
      <c r="B143" s="519">
        <v>1</v>
      </c>
      <c r="C143" s="527">
        <v>50000</v>
      </c>
      <c r="D143" s="527"/>
      <c r="E143" s="519"/>
      <c r="F143" s="519"/>
      <c r="G143" s="519"/>
      <c r="H143" s="519"/>
      <c r="I143" s="518"/>
      <c r="J143" s="519" t="s">
        <v>3862</v>
      </c>
    </row>
    <row r="144" spans="1:10" x14ac:dyDescent="0.25">
      <c r="A144" s="517" t="s">
        <v>314</v>
      </c>
      <c r="B144" s="519">
        <v>1</v>
      </c>
      <c r="C144" s="527"/>
      <c r="D144" s="527">
        <v>45000</v>
      </c>
      <c r="E144" s="519">
        <v>1</v>
      </c>
      <c r="F144" s="519">
        <v>5000</v>
      </c>
      <c r="G144" s="519">
        <v>100</v>
      </c>
      <c r="H144" s="519"/>
      <c r="I144" s="518"/>
      <c r="J144" s="519" t="s">
        <v>767</v>
      </c>
    </row>
    <row r="145" spans="1:10" x14ac:dyDescent="0.25">
      <c r="A145" s="517" t="s">
        <v>3863</v>
      </c>
      <c r="B145" s="519">
        <v>1</v>
      </c>
      <c r="C145" s="527">
        <v>5200</v>
      </c>
      <c r="D145" s="527"/>
      <c r="E145" s="519"/>
      <c r="F145" s="519"/>
      <c r="G145" s="519"/>
      <c r="H145" s="519"/>
      <c r="I145" s="519" t="s">
        <v>109</v>
      </c>
      <c r="J145" s="519">
        <v>1400</v>
      </c>
    </row>
    <row r="146" spans="1:10" x14ac:dyDescent="0.25">
      <c r="A146" s="517" t="s">
        <v>349</v>
      </c>
      <c r="B146" s="519">
        <v>1</v>
      </c>
      <c r="C146" s="527">
        <v>13000</v>
      </c>
      <c r="D146" s="527"/>
      <c r="E146" s="519">
        <v>1</v>
      </c>
      <c r="F146" s="519">
        <v>2000</v>
      </c>
      <c r="G146" s="519">
        <v>50</v>
      </c>
      <c r="H146" s="519"/>
      <c r="I146" s="518"/>
      <c r="J146" s="518"/>
    </row>
    <row r="147" spans="1:10" x14ac:dyDescent="0.25">
      <c r="A147" s="517" t="s">
        <v>3354</v>
      </c>
      <c r="B147" s="519">
        <v>1</v>
      </c>
      <c r="C147" s="527"/>
      <c r="D147" s="527">
        <v>14800</v>
      </c>
      <c r="E147" s="519">
        <v>1</v>
      </c>
      <c r="F147" s="519">
        <v>3000</v>
      </c>
      <c r="G147" s="519">
        <v>60</v>
      </c>
      <c r="H147" s="519"/>
      <c r="I147" s="519"/>
      <c r="J147" s="518" t="s">
        <v>3864</v>
      </c>
    </row>
    <row r="148" spans="1:10" x14ac:dyDescent="0.25">
      <c r="A148" s="517" t="s">
        <v>3356</v>
      </c>
      <c r="B148" s="519">
        <v>1</v>
      </c>
      <c r="C148" s="527"/>
      <c r="D148" s="527">
        <v>38000</v>
      </c>
      <c r="E148" s="519"/>
      <c r="F148" s="519"/>
      <c r="G148" s="519"/>
      <c r="H148" s="519"/>
      <c r="I148" s="519"/>
      <c r="J148" s="519" t="s">
        <v>767</v>
      </c>
    </row>
    <row r="149" spans="1:10" x14ac:dyDescent="0.25">
      <c r="A149" s="517" t="s">
        <v>94</v>
      </c>
      <c r="B149" s="519">
        <v>1</v>
      </c>
      <c r="C149" s="527"/>
      <c r="D149" s="527">
        <v>32000</v>
      </c>
      <c r="E149" s="519"/>
      <c r="F149" s="519"/>
      <c r="G149" s="519"/>
      <c r="H149" s="519"/>
      <c r="I149" s="519"/>
      <c r="J149" s="519" t="s">
        <v>767</v>
      </c>
    </row>
    <row r="150" spans="1:10" x14ac:dyDescent="0.25">
      <c r="A150" s="517" t="s">
        <v>2045</v>
      </c>
      <c r="B150" s="519">
        <v>1</v>
      </c>
      <c r="C150" s="527">
        <v>10000</v>
      </c>
      <c r="D150" s="527"/>
      <c r="E150" s="519">
        <v>2</v>
      </c>
      <c r="F150" s="519">
        <v>6000</v>
      </c>
      <c r="G150" s="519">
        <v>60</v>
      </c>
      <c r="H150" s="519"/>
      <c r="I150" s="519"/>
      <c r="J150" s="519"/>
    </row>
    <row r="151" spans="1:10" x14ac:dyDescent="0.25">
      <c r="A151" s="702" t="s">
        <v>289</v>
      </c>
      <c r="B151" s="703">
        <v>1</v>
      </c>
      <c r="C151" s="640"/>
      <c r="D151" s="640"/>
      <c r="E151" s="703"/>
      <c r="F151" s="703"/>
      <c r="G151" s="703"/>
      <c r="H151" s="703"/>
      <c r="I151" s="703"/>
      <c r="J151" s="703" t="s">
        <v>3868</v>
      </c>
    </row>
    <row r="152" spans="1:10" x14ac:dyDescent="0.25">
      <c r="A152" s="759" t="s">
        <v>2048</v>
      </c>
      <c r="B152" s="757">
        <f>SUM(B141:B151)</f>
        <v>11</v>
      </c>
      <c r="C152" s="757">
        <f>SUM(C141:C151)</f>
        <v>78200</v>
      </c>
      <c r="D152" s="757">
        <f>SUM(D141:D151)</f>
        <v>205300</v>
      </c>
      <c r="E152" s="757">
        <f>SUM(E141:E151)</f>
        <v>5</v>
      </c>
      <c r="F152" s="757">
        <f>SUM(F141:F151)</f>
        <v>16000</v>
      </c>
      <c r="G152" s="757"/>
      <c r="H152" s="757"/>
      <c r="I152" s="757"/>
      <c r="J152" s="760">
        <v>35900</v>
      </c>
    </row>
    <row r="153" spans="1:10" x14ac:dyDescent="0.25">
      <c r="A153" s="750"/>
      <c r="B153" s="549"/>
      <c r="C153" s="549"/>
      <c r="D153" s="549"/>
      <c r="E153" s="549"/>
      <c r="F153" s="549"/>
      <c r="G153" s="549"/>
      <c r="H153" s="549"/>
      <c r="I153" s="549"/>
      <c r="J153" s="751"/>
    </row>
    <row r="154" spans="1:10" x14ac:dyDescent="0.25">
      <c r="A154" s="548"/>
      <c r="B154" s="752"/>
      <c r="C154" s="752"/>
      <c r="D154" s="548"/>
      <c r="E154" s="548"/>
      <c r="F154" s="548"/>
      <c r="G154" s="548"/>
      <c r="H154" s="548"/>
      <c r="I154" s="548"/>
      <c r="J154" s="567"/>
    </row>
    <row r="155" spans="1:10" x14ac:dyDescent="0.25">
      <c r="A155" s="548"/>
      <c r="B155" s="548"/>
      <c r="C155" s="548"/>
      <c r="D155" s="548"/>
      <c r="E155" s="548"/>
      <c r="F155" s="336"/>
      <c r="G155" s="776" t="s">
        <v>3714</v>
      </c>
      <c r="H155" s="776"/>
      <c r="I155" s="753"/>
      <c r="J155" s="567"/>
    </row>
    <row r="156" spans="1:10" ht="15.75" x14ac:dyDescent="0.25">
      <c r="A156" s="696" t="s">
        <v>3593</v>
      </c>
      <c r="B156" s="697">
        <f>C152</f>
        <v>78200</v>
      </c>
      <c r="C156" s="548"/>
      <c r="D156" s="548"/>
      <c r="E156" s="548"/>
      <c r="F156" s="548"/>
      <c r="G156" s="548"/>
      <c r="H156" s="548"/>
      <c r="I156" s="548"/>
      <c r="J156" s="567"/>
    </row>
    <row r="160" spans="1:10" ht="15.75" x14ac:dyDescent="0.25">
      <c r="A160" s="2213" t="s">
        <v>3865</v>
      </c>
      <c r="B160" s="2213"/>
      <c r="C160" s="2213"/>
      <c r="D160" s="2213"/>
      <c r="E160" s="2213"/>
      <c r="F160" s="2213"/>
      <c r="G160" s="2213"/>
      <c r="H160" s="2213"/>
      <c r="I160" s="2213"/>
      <c r="J160" s="2213"/>
    </row>
    <row r="161" spans="1:10" x14ac:dyDescent="0.25">
      <c r="A161" s="198" t="s">
        <v>14</v>
      </c>
      <c r="B161" s="198" t="s">
        <v>5</v>
      </c>
      <c r="C161" s="198" t="s">
        <v>10</v>
      </c>
      <c r="D161" s="198" t="s">
        <v>11</v>
      </c>
      <c r="E161" s="198" t="s">
        <v>753</v>
      </c>
      <c r="F161" s="198" t="s">
        <v>27</v>
      </c>
      <c r="G161" s="198" t="s">
        <v>2013</v>
      </c>
      <c r="H161" s="198" t="s">
        <v>2776</v>
      </c>
      <c r="I161" s="198" t="s">
        <v>2777</v>
      </c>
      <c r="J161" s="198" t="s">
        <v>32</v>
      </c>
    </row>
    <row r="162" spans="1:10" x14ac:dyDescent="0.25">
      <c r="A162" s="517" t="s">
        <v>1817</v>
      </c>
      <c r="B162" s="519">
        <v>1</v>
      </c>
      <c r="C162" s="527"/>
      <c r="D162" s="527">
        <v>16000</v>
      </c>
      <c r="E162" s="519"/>
      <c r="F162" s="519"/>
      <c r="G162" s="519"/>
      <c r="H162" s="519"/>
      <c r="I162" s="519"/>
      <c r="J162" s="519" t="s">
        <v>3596</v>
      </c>
    </row>
    <row r="163" spans="1:10" x14ac:dyDescent="0.25">
      <c r="A163" s="517" t="s">
        <v>1149</v>
      </c>
      <c r="B163" s="519">
        <v>2</v>
      </c>
      <c r="C163" s="527">
        <v>30000</v>
      </c>
      <c r="D163" s="527">
        <v>72000</v>
      </c>
      <c r="E163" s="519"/>
      <c r="F163" s="519"/>
      <c r="G163" s="519"/>
      <c r="H163" s="519"/>
      <c r="I163" s="519"/>
      <c r="J163" s="519" t="s">
        <v>3596</v>
      </c>
    </row>
    <row r="164" spans="1:10" x14ac:dyDescent="0.25">
      <c r="A164" s="517" t="s">
        <v>3866</v>
      </c>
      <c r="B164" s="519">
        <v>1</v>
      </c>
      <c r="C164" s="527">
        <v>585</v>
      </c>
      <c r="D164" s="527"/>
      <c r="E164" s="519"/>
      <c r="F164" s="519"/>
      <c r="G164" s="519"/>
      <c r="H164" s="519"/>
      <c r="I164" s="518" t="s">
        <v>109</v>
      </c>
      <c r="J164" s="519">
        <v>3500</v>
      </c>
    </row>
    <row r="165" spans="1:10" x14ac:dyDescent="0.25">
      <c r="A165" s="517"/>
      <c r="B165" s="519"/>
      <c r="C165" s="527"/>
      <c r="D165" s="527"/>
      <c r="E165" s="519"/>
      <c r="F165" s="519"/>
      <c r="G165" s="519"/>
      <c r="H165" s="519"/>
      <c r="I165" s="519"/>
      <c r="J165" s="519"/>
    </row>
    <row r="166" spans="1:10" x14ac:dyDescent="0.25">
      <c r="A166" s="759" t="s">
        <v>2048</v>
      </c>
      <c r="B166" s="757">
        <f>SUM(B162:B165)</f>
        <v>4</v>
      </c>
      <c r="C166" s="757">
        <f>SUM(C162:C165)</f>
        <v>30585</v>
      </c>
      <c r="D166" s="757">
        <f>SUM(D162:D165)</f>
        <v>88000</v>
      </c>
      <c r="E166" s="757">
        <f>SUM(E162:E165)</f>
        <v>0</v>
      </c>
      <c r="F166" s="757">
        <f>SUM(F162:F165)</f>
        <v>0</v>
      </c>
      <c r="G166" s="757"/>
      <c r="H166" s="757"/>
      <c r="I166" s="757"/>
      <c r="J166" s="760">
        <v>35900</v>
      </c>
    </row>
    <row r="167" spans="1:10" x14ac:dyDescent="0.25">
      <c r="A167" s="750"/>
      <c r="B167" s="549"/>
      <c r="C167" s="549"/>
      <c r="D167" s="549"/>
      <c r="E167" s="549"/>
      <c r="F167" s="549"/>
      <c r="G167" s="549"/>
      <c r="H167" s="549"/>
      <c r="I167" s="549"/>
      <c r="J167" s="751"/>
    </row>
    <row r="168" spans="1:10" x14ac:dyDescent="0.25">
      <c r="A168" s="548"/>
      <c r="B168" s="752"/>
      <c r="C168" s="752"/>
      <c r="D168" s="548"/>
      <c r="E168" s="548"/>
      <c r="F168" s="548"/>
      <c r="G168" s="548"/>
      <c r="H168" s="548"/>
      <c r="I168" s="548"/>
      <c r="J168" s="567"/>
    </row>
    <row r="169" spans="1:10" x14ac:dyDescent="0.25">
      <c r="A169" s="548"/>
      <c r="B169" s="548"/>
      <c r="C169" s="548"/>
      <c r="D169" s="548"/>
      <c r="E169" s="548"/>
      <c r="F169" s="336"/>
      <c r="G169" s="779" t="s">
        <v>3714</v>
      </c>
      <c r="H169" s="779"/>
      <c r="I169" s="753"/>
      <c r="J169" s="567"/>
    </row>
    <row r="170" spans="1:10" ht="15.75" x14ac:dyDescent="0.25">
      <c r="A170" s="696" t="s">
        <v>3593</v>
      </c>
      <c r="B170" s="697">
        <f>C166</f>
        <v>30585</v>
      </c>
      <c r="C170" s="548"/>
      <c r="D170" s="548"/>
      <c r="E170" s="548"/>
      <c r="F170" s="548"/>
      <c r="G170" s="548"/>
      <c r="H170" s="548"/>
      <c r="I170" s="548"/>
      <c r="J170" s="567"/>
    </row>
    <row r="173" spans="1:10" ht="15.75" x14ac:dyDescent="0.25">
      <c r="A173" s="2213" t="s">
        <v>3867</v>
      </c>
      <c r="B173" s="2213"/>
      <c r="C173" s="2213"/>
      <c r="D173" s="2213"/>
      <c r="E173" s="2213"/>
      <c r="F173" s="2213"/>
      <c r="G173" s="2213"/>
      <c r="H173" s="2213"/>
      <c r="I173" s="2213"/>
      <c r="J173" s="2213"/>
    </row>
    <row r="174" spans="1:10" x14ac:dyDescent="0.25">
      <c r="A174" s="198" t="s">
        <v>14</v>
      </c>
      <c r="B174" s="198" t="s">
        <v>5</v>
      </c>
      <c r="C174" s="198" t="s">
        <v>10</v>
      </c>
      <c r="D174" s="198" t="s">
        <v>11</v>
      </c>
      <c r="E174" s="198" t="s">
        <v>753</v>
      </c>
      <c r="F174" s="198" t="s">
        <v>27</v>
      </c>
      <c r="G174" s="198" t="s">
        <v>2013</v>
      </c>
      <c r="H174" s="198" t="s">
        <v>2776</v>
      </c>
      <c r="I174" s="198" t="s">
        <v>2777</v>
      </c>
      <c r="J174" s="198" t="s">
        <v>32</v>
      </c>
    </row>
    <row r="175" spans="1:10" x14ac:dyDescent="0.25">
      <c r="A175" s="517" t="s">
        <v>701</v>
      </c>
      <c r="B175" s="519">
        <v>1</v>
      </c>
      <c r="C175" s="527"/>
      <c r="D175" s="527">
        <v>13500</v>
      </c>
      <c r="E175" s="519"/>
      <c r="F175" s="519"/>
      <c r="G175" s="519"/>
      <c r="H175" s="519"/>
      <c r="I175" s="519"/>
      <c r="J175" s="519" t="s">
        <v>3596</v>
      </c>
    </row>
    <row r="176" spans="1:10" x14ac:dyDescent="0.25">
      <c r="A176" s="517" t="s">
        <v>701</v>
      </c>
      <c r="B176" s="519">
        <v>1</v>
      </c>
      <c r="C176" s="527">
        <v>9500</v>
      </c>
      <c r="D176" s="527">
        <v>72000</v>
      </c>
      <c r="E176" s="519">
        <v>1</v>
      </c>
      <c r="F176" s="519">
        <v>3000</v>
      </c>
      <c r="G176" s="519">
        <v>60</v>
      </c>
      <c r="H176" s="519"/>
      <c r="I176" s="518" t="s">
        <v>109</v>
      </c>
      <c r="J176" s="519">
        <v>2100</v>
      </c>
    </row>
    <row r="177" spans="1:10" x14ac:dyDescent="0.25">
      <c r="A177" s="517" t="s">
        <v>2187</v>
      </c>
      <c r="B177" s="519">
        <v>1</v>
      </c>
      <c r="C177" s="527"/>
      <c r="D177" s="527">
        <v>24000</v>
      </c>
      <c r="E177" s="519">
        <v>1</v>
      </c>
      <c r="F177" s="519">
        <v>6000</v>
      </c>
      <c r="G177" s="519">
        <v>60</v>
      </c>
      <c r="H177" s="519"/>
      <c r="I177" s="518"/>
      <c r="J177" s="519" t="s">
        <v>767</v>
      </c>
    </row>
    <row r="178" spans="1:10" x14ac:dyDescent="0.25">
      <c r="A178" s="702" t="s">
        <v>289</v>
      </c>
      <c r="B178" s="703">
        <v>1</v>
      </c>
      <c r="C178" s="640"/>
      <c r="D178" s="640"/>
      <c r="E178" s="703"/>
      <c r="F178" s="703"/>
      <c r="G178" s="703"/>
      <c r="H178" s="703"/>
      <c r="I178" s="703"/>
      <c r="J178" s="703" t="s">
        <v>3687</v>
      </c>
    </row>
    <row r="179" spans="1:10" x14ac:dyDescent="0.25">
      <c r="A179" s="517" t="s">
        <v>2187</v>
      </c>
      <c r="B179" s="519">
        <v>1</v>
      </c>
      <c r="C179" s="527"/>
      <c r="D179" s="527">
        <v>15000</v>
      </c>
      <c r="E179" s="519"/>
      <c r="F179" s="519"/>
      <c r="G179" s="519"/>
      <c r="H179" s="519"/>
      <c r="I179" s="519"/>
      <c r="J179" s="519" t="s">
        <v>3596</v>
      </c>
    </row>
    <row r="180" spans="1:10" x14ac:dyDescent="0.25">
      <c r="A180" s="517" t="s">
        <v>759</v>
      </c>
      <c r="B180" s="519">
        <v>1</v>
      </c>
      <c r="C180" s="527"/>
      <c r="D180" s="527">
        <v>27000</v>
      </c>
      <c r="E180" s="519"/>
      <c r="F180" s="519"/>
      <c r="G180" s="519"/>
      <c r="H180" s="519"/>
      <c r="I180" s="519"/>
      <c r="J180" s="749" t="s">
        <v>3869</v>
      </c>
    </row>
    <row r="181" spans="1:10" x14ac:dyDescent="0.25">
      <c r="A181" s="517" t="s">
        <v>3036</v>
      </c>
      <c r="B181" s="519">
        <v>1</v>
      </c>
      <c r="C181" s="527">
        <v>18000</v>
      </c>
      <c r="D181" s="527"/>
      <c r="E181" s="519">
        <v>1</v>
      </c>
      <c r="F181" s="519">
        <v>5000</v>
      </c>
      <c r="G181" s="519">
        <v>90</v>
      </c>
      <c r="H181" s="519"/>
      <c r="I181" s="519"/>
      <c r="J181" s="749"/>
    </row>
    <row r="182" spans="1:10" x14ac:dyDescent="0.25">
      <c r="A182" s="517" t="s">
        <v>2045</v>
      </c>
      <c r="B182" s="519">
        <v>1</v>
      </c>
      <c r="C182" s="527"/>
      <c r="D182" s="527">
        <v>13000</v>
      </c>
      <c r="E182" s="519">
        <v>1</v>
      </c>
      <c r="F182" s="519">
        <v>3000</v>
      </c>
      <c r="G182" s="519">
        <v>60</v>
      </c>
      <c r="H182" s="519"/>
      <c r="I182" s="519"/>
      <c r="J182" s="519" t="s">
        <v>3596</v>
      </c>
    </row>
    <row r="183" spans="1:10" x14ac:dyDescent="0.25">
      <c r="A183" s="517" t="s">
        <v>388</v>
      </c>
      <c r="B183" s="519">
        <v>1</v>
      </c>
      <c r="C183" s="527">
        <v>17500</v>
      </c>
      <c r="D183" s="527"/>
      <c r="E183" s="519">
        <v>1</v>
      </c>
      <c r="F183" s="519">
        <v>4000</v>
      </c>
      <c r="G183" s="519">
        <v>70</v>
      </c>
      <c r="H183" s="519"/>
      <c r="I183" s="519"/>
      <c r="J183" s="749"/>
    </row>
    <row r="184" spans="1:10" x14ac:dyDescent="0.25">
      <c r="A184" s="702" t="s">
        <v>304</v>
      </c>
      <c r="B184" s="703">
        <v>1</v>
      </c>
      <c r="C184" s="640"/>
      <c r="D184" s="640"/>
      <c r="E184" s="703"/>
      <c r="F184" s="703"/>
      <c r="G184" s="703"/>
      <c r="H184" s="703"/>
      <c r="I184" s="703"/>
      <c r="J184" s="781" t="s">
        <v>705</v>
      </c>
    </row>
    <row r="185" spans="1:10" x14ac:dyDescent="0.25">
      <c r="A185" s="517" t="s">
        <v>622</v>
      </c>
      <c r="B185" s="519">
        <v>1</v>
      </c>
      <c r="C185" s="527"/>
      <c r="D185" s="527">
        <v>30000</v>
      </c>
      <c r="E185" s="519">
        <v>1</v>
      </c>
      <c r="F185" s="519">
        <v>4000</v>
      </c>
      <c r="G185" s="519">
        <v>70</v>
      </c>
      <c r="H185" s="519"/>
      <c r="I185" s="519"/>
      <c r="J185" s="749" t="s">
        <v>3870</v>
      </c>
    </row>
    <row r="186" spans="1:10" x14ac:dyDescent="0.25">
      <c r="A186" s="517" t="s">
        <v>3847</v>
      </c>
      <c r="B186" s="519">
        <v>1</v>
      </c>
      <c r="C186" s="527">
        <v>14000</v>
      </c>
      <c r="D186" s="527"/>
      <c r="E186" s="519">
        <v>1</v>
      </c>
      <c r="F186" s="519">
        <v>3000</v>
      </c>
      <c r="G186" s="519">
        <v>60</v>
      </c>
      <c r="H186" s="519"/>
      <c r="I186" s="519"/>
      <c r="J186" s="749"/>
    </row>
    <row r="187" spans="1:10" x14ac:dyDescent="0.25">
      <c r="A187" s="517" t="s">
        <v>3871</v>
      </c>
      <c r="B187" s="519">
        <v>1</v>
      </c>
      <c r="C187" s="527">
        <v>9500</v>
      </c>
      <c r="D187" s="527"/>
      <c r="E187" s="519">
        <v>1</v>
      </c>
      <c r="F187" s="519">
        <v>3000</v>
      </c>
      <c r="G187" s="519">
        <v>60</v>
      </c>
      <c r="H187" s="519"/>
      <c r="I187" s="519"/>
      <c r="J187" s="749"/>
    </row>
    <row r="188" spans="1:10" x14ac:dyDescent="0.25">
      <c r="A188" s="759" t="s">
        <v>2048</v>
      </c>
      <c r="B188" s="757">
        <f>SUM(B175:B187)</f>
        <v>13</v>
      </c>
      <c r="C188" s="757">
        <f>C175+C176+C177+C179+C180+C181+C182+C187+C183</f>
        <v>54500</v>
      </c>
      <c r="D188" s="757">
        <f>SUM(D175:D180)</f>
        <v>151500</v>
      </c>
      <c r="E188" s="757">
        <f>SUM(E175:E178)</f>
        <v>2</v>
      </c>
      <c r="F188" s="757">
        <f>SUM(F175:F178)</f>
        <v>9000</v>
      </c>
      <c r="G188" s="757"/>
      <c r="H188" s="757"/>
      <c r="I188" s="757"/>
      <c r="J188" s="760">
        <v>35900</v>
      </c>
    </row>
    <row r="189" spans="1:10" x14ac:dyDescent="0.25">
      <c r="A189" s="750"/>
      <c r="B189" s="549"/>
      <c r="C189" s="549"/>
      <c r="D189" s="549"/>
      <c r="E189" s="549"/>
      <c r="F189" s="549"/>
      <c r="G189" s="549"/>
      <c r="H189" s="549"/>
      <c r="I189" s="549"/>
      <c r="J189" s="751"/>
    </row>
    <row r="190" spans="1:10" x14ac:dyDescent="0.25">
      <c r="A190" s="548"/>
      <c r="B190" s="752"/>
      <c r="C190" s="752"/>
      <c r="D190" s="548"/>
      <c r="E190" s="548"/>
      <c r="F190" s="548"/>
      <c r="G190" s="548"/>
      <c r="H190" s="548"/>
      <c r="I190" s="548"/>
      <c r="J190" s="567"/>
    </row>
    <row r="191" spans="1:10" x14ac:dyDescent="0.25">
      <c r="A191" s="548"/>
      <c r="B191" s="548"/>
      <c r="C191" s="548"/>
      <c r="D191" s="548"/>
      <c r="E191" s="548"/>
      <c r="F191" s="336"/>
      <c r="G191" s="779" t="s">
        <v>3714</v>
      </c>
      <c r="H191" s="779"/>
      <c r="I191" s="753"/>
      <c r="J191" s="567"/>
    </row>
    <row r="192" spans="1:10" ht="15.75" x14ac:dyDescent="0.25">
      <c r="A192" s="696" t="s">
        <v>3593</v>
      </c>
      <c r="B192" s="697">
        <f>C188</f>
        <v>54500</v>
      </c>
      <c r="C192" s="548"/>
      <c r="D192" s="548"/>
      <c r="E192" s="548"/>
      <c r="F192" s="548"/>
      <c r="G192" s="548"/>
      <c r="H192" s="548"/>
      <c r="I192" s="548"/>
      <c r="J192" s="567"/>
    </row>
    <row r="195" spans="1:10" ht="15.75" x14ac:dyDescent="0.25">
      <c r="A195" s="2213" t="s">
        <v>3872</v>
      </c>
      <c r="B195" s="2213"/>
      <c r="C195" s="2213"/>
      <c r="D195" s="2213"/>
      <c r="E195" s="2213"/>
      <c r="F195" s="2213"/>
      <c r="G195" s="2213"/>
      <c r="H195" s="2213"/>
      <c r="I195" s="2213"/>
      <c r="J195" s="2213"/>
    </row>
    <row r="196" spans="1:10" x14ac:dyDescent="0.25">
      <c r="A196" s="198" t="s">
        <v>14</v>
      </c>
      <c r="B196" s="198" t="s">
        <v>5</v>
      </c>
      <c r="C196" s="198" t="s">
        <v>10</v>
      </c>
      <c r="D196" s="198" t="s">
        <v>11</v>
      </c>
      <c r="E196" s="198" t="s">
        <v>753</v>
      </c>
      <c r="F196" s="198" t="s">
        <v>27</v>
      </c>
      <c r="G196" s="198" t="s">
        <v>2013</v>
      </c>
      <c r="H196" s="198" t="s">
        <v>2776</v>
      </c>
      <c r="I196" s="198" t="s">
        <v>2777</v>
      </c>
      <c r="J196" s="198" t="s">
        <v>32</v>
      </c>
    </row>
    <row r="197" spans="1:10" x14ac:dyDescent="0.25">
      <c r="A197" s="777" t="s">
        <v>3873</v>
      </c>
      <c r="B197" s="519">
        <v>1</v>
      </c>
      <c r="C197" s="527"/>
      <c r="D197" s="527">
        <v>26000</v>
      </c>
      <c r="E197" s="519"/>
      <c r="F197" s="519"/>
      <c r="G197" s="519"/>
      <c r="H197" s="519"/>
      <c r="I197" s="519"/>
      <c r="J197" s="519" t="s">
        <v>3857</v>
      </c>
    </row>
    <row r="198" spans="1:10" x14ac:dyDescent="0.25">
      <c r="A198" s="782" t="s">
        <v>3874</v>
      </c>
      <c r="B198" s="783"/>
      <c r="C198" s="784"/>
      <c r="D198" s="784"/>
      <c r="E198" s="783"/>
      <c r="F198" s="783"/>
      <c r="G198" s="783"/>
      <c r="H198" s="783"/>
      <c r="I198" s="785"/>
      <c r="J198" s="783" t="s">
        <v>3535</v>
      </c>
    </row>
    <row r="199" spans="1:10" x14ac:dyDescent="0.25">
      <c r="A199" s="777" t="s">
        <v>3875</v>
      </c>
      <c r="B199" s="519">
        <v>1</v>
      </c>
      <c r="C199" s="527">
        <v>17000</v>
      </c>
      <c r="D199" s="527"/>
      <c r="E199" s="519">
        <v>1</v>
      </c>
      <c r="F199" s="519">
        <v>3000</v>
      </c>
      <c r="G199" s="519">
        <v>60</v>
      </c>
      <c r="H199" s="519"/>
      <c r="I199" s="518" t="s">
        <v>109</v>
      </c>
      <c r="J199" s="519">
        <v>1400</v>
      </c>
    </row>
    <row r="200" spans="1:10" x14ac:dyDescent="0.25">
      <c r="A200" s="777" t="s">
        <v>841</v>
      </c>
      <c r="B200" s="764">
        <v>1</v>
      </c>
      <c r="C200" s="630"/>
      <c r="D200" s="630">
        <v>12500</v>
      </c>
      <c r="E200" s="764"/>
      <c r="F200" s="764"/>
      <c r="G200" s="764"/>
      <c r="H200" s="764"/>
      <c r="I200" s="764"/>
      <c r="J200" s="519" t="s">
        <v>3596</v>
      </c>
    </row>
    <row r="201" spans="1:10" x14ac:dyDescent="0.25">
      <c r="A201" s="777" t="s">
        <v>144</v>
      </c>
      <c r="B201" s="519">
        <v>1</v>
      </c>
      <c r="C201" s="527">
        <v>28000</v>
      </c>
      <c r="D201" s="527"/>
      <c r="E201" s="519">
        <v>1</v>
      </c>
      <c r="F201" s="519">
        <v>4000</v>
      </c>
      <c r="G201" s="519">
        <v>70</v>
      </c>
      <c r="H201" s="519">
        <v>1</v>
      </c>
      <c r="I201" s="519">
        <v>70</v>
      </c>
      <c r="J201" s="519">
        <v>4000</v>
      </c>
    </row>
    <row r="202" spans="1:10" x14ac:dyDescent="0.25">
      <c r="A202" s="777" t="s">
        <v>3536</v>
      </c>
      <c r="B202" s="519">
        <v>1</v>
      </c>
      <c r="C202" s="527">
        <v>30000</v>
      </c>
      <c r="D202" s="527"/>
      <c r="E202" s="519"/>
      <c r="F202" s="519"/>
      <c r="G202" s="519"/>
      <c r="H202" s="519">
        <v>1</v>
      </c>
      <c r="I202" s="519">
        <v>100</v>
      </c>
      <c r="J202" s="749">
        <v>5000</v>
      </c>
    </row>
    <row r="203" spans="1:10" x14ac:dyDescent="0.25">
      <c r="A203" s="777" t="s">
        <v>129</v>
      </c>
      <c r="B203" s="519">
        <v>1</v>
      </c>
      <c r="C203" s="527">
        <v>16000</v>
      </c>
      <c r="D203" s="527"/>
      <c r="E203" s="519"/>
      <c r="F203" s="519"/>
      <c r="G203" s="519"/>
      <c r="H203" s="519"/>
      <c r="I203" s="519"/>
      <c r="J203" s="749"/>
    </row>
    <row r="204" spans="1:10" x14ac:dyDescent="0.25">
      <c r="A204" s="777" t="s">
        <v>3536</v>
      </c>
      <c r="B204" s="519">
        <v>1</v>
      </c>
      <c r="C204" s="527"/>
      <c r="D204" s="527">
        <v>26000</v>
      </c>
      <c r="E204" s="519">
        <v>1</v>
      </c>
      <c r="F204" s="519">
        <v>4000</v>
      </c>
      <c r="G204" s="519">
        <v>70</v>
      </c>
      <c r="H204" s="519"/>
      <c r="I204" s="519"/>
      <c r="J204" s="519" t="s">
        <v>767</v>
      </c>
    </row>
    <row r="205" spans="1:10" x14ac:dyDescent="0.25">
      <c r="A205" s="777" t="s">
        <v>129</v>
      </c>
      <c r="B205" s="519">
        <v>1</v>
      </c>
      <c r="C205" s="527"/>
      <c r="D205" s="527">
        <v>16000</v>
      </c>
      <c r="E205" s="519"/>
      <c r="F205" s="519"/>
      <c r="G205" s="519"/>
      <c r="H205" s="519"/>
      <c r="I205" s="519"/>
      <c r="J205" s="519" t="s">
        <v>767</v>
      </c>
    </row>
    <row r="206" spans="1:10" x14ac:dyDescent="0.25">
      <c r="A206" s="777" t="s">
        <v>2187</v>
      </c>
      <c r="B206" s="764">
        <v>1</v>
      </c>
      <c r="C206" s="630"/>
      <c r="D206" s="630">
        <v>15000</v>
      </c>
      <c r="E206" s="764"/>
      <c r="F206" s="764"/>
      <c r="G206" s="764"/>
      <c r="H206" s="764"/>
      <c r="I206" s="764"/>
      <c r="J206" s="519" t="s">
        <v>3596</v>
      </c>
    </row>
    <row r="207" spans="1:10" x14ac:dyDescent="0.25">
      <c r="A207" s="777" t="s">
        <v>3876</v>
      </c>
      <c r="B207" s="519">
        <v>1</v>
      </c>
      <c r="C207" s="527">
        <v>23000</v>
      </c>
      <c r="D207" s="527"/>
      <c r="E207" s="519">
        <v>1</v>
      </c>
      <c r="F207" s="519">
        <v>4000</v>
      </c>
      <c r="G207" s="519">
        <v>70</v>
      </c>
      <c r="H207" s="519"/>
      <c r="I207" s="519"/>
      <c r="J207" s="749"/>
    </row>
    <row r="208" spans="1:10" x14ac:dyDescent="0.25">
      <c r="A208" s="777" t="s">
        <v>1348</v>
      </c>
      <c r="B208" s="519">
        <v>1</v>
      </c>
      <c r="C208" s="527">
        <v>16000</v>
      </c>
      <c r="D208" s="527"/>
      <c r="E208" s="519"/>
      <c r="F208" s="519"/>
      <c r="G208" s="519"/>
      <c r="H208" s="519"/>
      <c r="I208" s="519"/>
      <c r="J208" s="749"/>
    </row>
    <row r="209" spans="1:10" x14ac:dyDescent="0.25">
      <c r="A209" s="777" t="s">
        <v>3520</v>
      </c>
      <c r="B209" s="519">
        <v>1</v>
      </c>
      <c r="C209" s="527">
        <v>13000</v>
      </c>
      <c r="D209" s="527"/>
      <c r="E209" s="519">
        <v>1</v>
      </c>
      <c r="F209" s="519">
        <v>3000</v>
      </c>
      <c r="G209" s="519">
        <v>60</v>
      </c>
      <c r="H209" s="519"/>
      <c r="I209" s="519"/>
      <c r="J209" s="749"/>
    </row>
    <row r="210" spans="1:10" x14ac:dyDescent="0.25">
      <c r="A210" s="517"/>
      <c r="B210" s="519"/>
      <c r="C210" s="527"/>
      <c r="D210" s="527"/>
      <c r="E210" s="519"/>
      <c r="F210" s="519"/>
      <c r="G210" s="519"/>
      <c r="H210" s="519"/>
      <c r="I210" s="519"/>
      <c r="J210" s="749"/>
    </row>
    <row r="211" spans="1:10" x14ac:dyDescent="0.25">
      <c r="A211" s="759" t="s">
        <v>2048</v>
      </c>
      <c r="B211" s="757">
        <f>SUM(B197:B210)</f>
        <v>12</v>
      </c>
      <c r="C211" s="757">
        <f>SUM(C197:C210)</f>
        <v>143000</v>
      </c>
      <c r="D211" s="757">
        <f>SUM(D197:D210)</f>
        <v>95500</v>
      </c>
      <c r="E211" s="757">
        <f>SUM(E197:E210)</f>
        <v>5</v>
      </c>
      <c r="F211" s="757">
        <f>SUM(F197:F210)</f>
        <v>18000</v>
      </c>
      <c r="G211" s="757"/>
      <c r="H211" s="757"/>
      <c r="I211" s="757"/>
      <c r="J211" s="760">
        <v>10400</v>
      </c>
    </row>
    <row r="212" spans="1:10" x14ac:dyDescent="0.25">
      <c r="A212" s="750"/>
      <c r="B212" s="549"/>
      <c r="C212" s="549"/>
      <c r="D212" s="549"/>
      <c r="E212" s="549"/>
      <c r="F212" s="549"/>
      <c r="G212" s="549"/>
      <c r="H212" s="549"/>
      <c r="I212" s="549"/>
      <c r="J212" s="751"/>
    </row>
    <row r="213" spans="1:10" x14ac:dyDescent="0.25">
      <c r="A213" s="548"/>
      <c r="B213" s="752"/>
      <c r="C213" s="752"/>
      <c r="D213" s="548"/>
      <c r="E213" s="548"/>
      <c r="F213" s="548"/>
      <c r="G213" s="548"/>
      <c r="H213" s="548"/>
      <c r="I213" s="548"/>
      <c r="J213" s="567"/>
    </row>
    <row r="214" spans="1:10" x14ac:dyDescent="0.25">
      <c r="A214" s="548"/>
      <c r="B214" s="548"/>
      <c r="C214" s="548"/>
      <c r="D214" s="548"/>
      <c r="E214" s="548"/>
      <c r="F214" s="336"/>
      <c r="G214" s="780" t="s">
        <v>3714</v>
      </c>
      <c r="H214" s="780"/>
      <c r="I214" s="753"/>
      <c r="J214" s="567"/>
    </row>
    <row r="215" spans="1:10" ht="15.75" x14ac:dyDescent="0.25">
      <c r="A215" s="696" t="s">
        <v>3593</v>
      </c>
      <c r="B215" s="697">
        <f>C211</f>
        <v>143000</v>
      </c>
      <c r="C215" s="548"/>
      <c r="D215" s="548"/>
      <c r="E215" s="548"/>
      <c r="F215" s="548"/>
      <c r="G215" s="548"/>
      <c r="H215" s="548"/>
      <c r="I215" s="548"/>
      <c r="J215" s="567"/>
    </row>
    <row r="219" spans="1:10" ht="15.75" x14ac:dyDescent="0.25">
      <c r="A219" s="2213" t="s">
        <v>3877</v>
      </c>
      <c r="B219" s="2213"/>
      <c r="C219" s="2213"/>
      <c r="D219" s="2213"/>
      <c r="E219" s="2213"/>
      <c r="F219" s="2213"/>
      <c r="G219" s="2213"/>
      <c r="H219" s="2213"/>
      <c r="I219" s="2213"/>
      <c r="J219" s="2213"/>
    </row>
    <row r="220" spans="1:10" x14ac:dyDescent="0.25">
      <c r="A220" s="198" t="s">
        <v>14</v>
      </c>
      <c r="B220" s="198" t="s">
        <v>5</v>
      </c>
      <c r="C220" s="198" t="s">
        <v>10</v>
      </c>
      <c r="D220" s="198" t="s">
        <v>11</v>
      </c>
      <c r="E220" s="198" t="s">
        <v>753</v>
      </c>
      <c r="F220" s="198" t="s">
        <v>27</v>
      </c>
      <c r="G220" s="198" t="s">
        <v>2013</v>
      </c>
      <c r="H220" s="198" t="s">
        <v>2776</v>
      </c>
      <c r="I220" s="198" t="s">
        <v>2777</v>
      </c>
      <c r="J220" s="198" t="s">
        <v>32</v>
      </c>
    </row>
    <row r="221" spans="1:10" x14ac:dyDescent="0.25">
      <c r="A221" s="777" t="s">
        <v>841</v>
      </c>
      <c r="B221" s="519">
        <v>1</v>
      </c>
      <c r="C221" s="527"/>
      <c r="D221" s="527">
        <v>13500</v>
      </c>
      <c r="E221" s="519"/>
      <c r="F221" s="519"/>
      <c r="G221" s="519"/>
      <c r="H221" s="519"/>
      <c r="I221" s="519"/>
      <c r="J221" s="519" t="s">
        <v>3885</v>
      </c>
    </row>
    <row r="222" spans="1:10" x14ac:dyDescent="0.25">
      <c r="A222" s="777" t="s">
        <v>3878</v>
      </c>
      <c r="B222" s="764">
        <v>10</v>
      </c>
      <c r="C222" s="630"/>
      <c r="D222" s="630">
        <v>220000</v>
      </c>
      <c r="E222" s="764"/>
      <c r="F222" s="764"/>
      <c r="G222" s="764"/>
      <c r="H222" s="764"/>
      <c r="I222" s="778"/>
      <c r="J222" s="764" t="s">
        <v>3879</v>
      </c>
    </row>
    <row r="223" spans="1:10" x14ac:dyDescent="0.25">
      <c r="A223" s="777" t="s">
        <v>829</v>
      </c>
      <c r="B223" s="519">
        <v>6</v>
      </c>
      <c r="C223" s="527"/>
      <c r="D223" s="527">
        <v>150000</v>
      </c>
      <c r="E223" s="519"/>
      <c r="F223" s="519"/>
      <c r="G223" s="519"/>
      <c r="H223" s="519"/>
      <c r="I223" s="518"/>
      <c r="J223" s="764" t="s">
        <v>3879</v>
      </c>
    </row>
    <row r="224" spans="1:10" x14ac:dyDescent="0.25">
      <c r="A224" s="777" t="s">
        <v>3162</v>
      </c>
      <c r="B224" s="764">
        <v>1</v>
      </c>
      <c r="C224" s="630">
        <v>15000</v>
      </c>
      <c r="D224" s="630"/>
      <c r="E224" s="764">
        <v>1</v>
      </c>
      <c r="F224" s="764">
        <v>4000</v>
      </c>
      <c r="G224" s="764">
        <v>70</v>
      </c>
      <c r="H224" s="764">
        <v>1</v>
      </c>
      <c r="I224" s="764">
        <v>70</v>
      </c>
      <c r="J224" s="519">
        <v>4000</v>
      </c>
    </row>
    <row r="225" spans="1:10" x14ac:dyDescent="0.25">
      <c r="A225" s="777" t="s">
        <v>3880</v>
      </c>
      <c r="B225" s="519">
        <v>1</v>
      </c>
      <c r="C225" s="527"/>
      <c r="D225" s="527">
        <v>11000</v>
      </c>
      <c r="E225" s="519">
        <v>1</v>
      </c>
      <c r="F225" s="519">
        <v>3000</v>
      </c>
      <c r="G225" s="519">
        <v>60</v>
      </c>
      <c r="H225" s="519"/>
      <c r="I225" s="519"/>
      <c r="J225" s="519" t="s">
        <v>767</v>
      </c>
    </row>
    <row r="226" spans="1:10" x14ac:dyDescent="0.25">
      <c r="A226" s="777" t="s">
        <v>778</v>
      </c>
      <c r="B226" s="519">
        <v>1</v>
      </c>
      <c r="C226" s="527">
        <v>27000</v>
      </c>
      <c r="D226" s="527"/>
      <c r="E226" s="519"/>
      <c r="F226" s="519"/>
      <c r="G226" s="519"/>
      <c r="H226" s="519"/>
      <c r="I226" s="519" t="s">
        <v>109</v>
      </c>
      <c r="J226" s="749">
        <v>4900</v>
      </c>
    </row>
    <row r="227" spans="1:10" x14ac:dyDescent="0.25">
      <c r="A227" s="777" t="s">
        <v>163</v>
      </c>
      <c r="B227" s="519">
        <v>1</v>
      </c>
      <c r="C227" s="527">
        <v>21000</v>
      </c>
      <c r="D227" s="527"/>
      <c r="E227" s="519">
        <v>1</v>
      </c>
      <c r="F227" s="519">
        <v>3000</v>
      </c>
      <c r="G227" s="519">
        <v>60</v>
      </c>
      <c r="H227" s="519"/>
      <c r="I227" s="519"/>
      <c r="J227" s="749"/>
    </row>
    <row r="228" spans="1:10" x14ac:dyDescent="0.25">
      <c r="A228" s="777" t="s">
        <v>3540</v>
      </c>
      <c r="B228" s="519">
        <v>1</v>
      </c>
      <c r="C228" s="527">
        <v>17000</v>
      </c>
      <c r="D228" s="527"/>
      <c r="E228" s="519">
        <v>1</v>
      </c>
      <c r="F228" s="519">
        <v>4000</v>
      </c>
      <c r="G228" s="519">
        <v>70</v>
      </c>
      <c r="H228" s="519"/>
      <c r="I228" s="519"/>
      <c r="J228" s="519"/>
    </row>
    <row r="229" spans="1:10" x14ac:dyDescent="0.25">
      <c r="A229" s="777" t="s">
        <v>3881</v>
      </c>
      <c r="B229" s="519">
        <v>1</v>
      </c>
      <c r="C229" s="527">
        <v>10000</v>
      </c>
      <c r="D229" s="527"/>
      <c r="E229" s="519"/>
      <c r="F229" s="519"/>
      <c r="G229" s="519"/>
      <c r="H229" s="519"/>
      <c r="I229" s="519"/>
      <c r="J229" s="519" t="s">
        <v>3882</v>
      </c>
    </row>
    <row r="230" spans="1:10" x14ac:dyDescent="0.25">
      <c r="A230" s="777" t="s">
        <v>3884</v>
      </c>
      <c r="B230" s="764"/>
      <c r="C230" s="630">
        <v>1800</v>
      </c>
      <c r="D230" s="630"/>
      <c r="E230" s="764"/>
      <c r="F230" s="764"/>
      <c r="G230" s="764"/>
      <c r="H230" s="764"/>
      <c r="I230" s="764"/>
      <c r="J230" s="519" t="s">
        <v>3883</v>
      </c>
    </row>
    <row r="231" spans="1:10" x14ac:dyDescent="0.25">
      <c r="A231" s="759" t="s">
        <v>2048</v>
      </c>
      <c r="B231" s="757">
        <f>SUM(B221:B230)</f>
        <v>23</v>
      </c>
      <c r="C231" s="757">
        <f>SUM(C221:C230)</f>
        <v>91800</v>
      </c>
      <c r="D231" s="757">
        <f>SUM(D221:D230)</f>
        <v>394500</v>
      </c>
      <c r="E231" s="757">
        <f>SUM(E221:E230)</f>
        <v>4</v>
      </c>
      <c r="F231" s="757">
        <f>SUM(F221:F230)</f>
        <v>14000</v>
      </c>
      <c r="G231" s="757"/>
      <c r="H231" s="757"/>
      <c r="I231" s="757"/>
      <c r="J231" s="760">
        <v>8900</v>
      </c>
    </row>
    <row r="232" spans="1:10" x14ac:dyDescent="0.25">
      <c r="A232" s="750"/>
      <c r="B232" s="549"/>
      <c r="C232" s="549"/>
      <c r="D232" s="549"/>
      <c r="E232" s="549"/>
      <c r="F232" s="549"/>
      <c r="G232" s="549"/>
      <c r="H232" s="549"/>
      <c r="I232" s="549"/>
      <c r="J232" s="751"/>
    </row>
    <row r="233" spans="1:10" x14ac:dyDescent="0.25">
      <c r="A233" s="548"/>
      <c r="B233" s="752"/>
      <c r="C233" s="752"/>
      <c r="D233" s="548"/>
      <c r="E233" s="548"/>
      <c r="F233" s="548"/>
      <c r="G233" s="548"/>
      <c r="H233" s="548"/>
      <c r="I233" s="548"/>
      <c r="J233" s="567"/>
    </row>
    <row r="234" spans="1:10" x14ac:dyDescent="0.25">
      <c r="A234" s="548"/>
      <c r="B234" s="548"/>
      <c r="C234" s="548"/>
      <c r="D234" s="548"/>
      <c r="E234" s="548"/>
      <c r="F234" s="336"/>
      <c r="G234" s="786" t="s">
        <v>3714</v>
      </c>
      <c r="H234" s="786"/>
      <c r="I234" s="753"/>
      <c r="J234" s="567"/>
    </row>
    <row r="235" spans="1:10" ht="15.75" x14ac:dyDescent="0.25">
      <c r="A235" s="696" t="s">
        <v>3593</v>
      </c>
      <c r="B235" s="697">
        <f>C231</f>
        <v>91800</v>
      </c>
      <c r="C235" s="548"/>
      <c r="D235" s="548"/>
      <c r="E235" s="548"/>
      <c r="F235" s="548"/>
      <c r="G235" s="548"/>
      <c r="H235" s="548"/>
      <c r="I235" s="548"/>
      <c r="J235" s="567"/>
    </row>
    <row r="238" spans="1:10" ht="15.75" x14ac:dyDescent="0.25">
      <c r="A238" s="2213" t="s">
        <v>3888</v>
      </c>
      <c r="B238" s="2213"/>
      <c r="C238" s="2213"/>
      <c r="D238" s="2213"/>
      <c r="E238" s="2213"/>
      <c r="F238" s="2213"/>
      <c r="G238" s="2213"/>
      <c r="H238" s="2213"/>
      <c r="I238" s="2213"/>
      <c r="J238" s="2213"/>
    </row>
    <row r="239" spans="1:10" x14ac:dyDescent="0.25">
      <c r="A239" s="198" t="s">
        <v>14</v>
      </c>
      <c r="B239" s="198" t="s">
        <v>5</v>
      </c>
      <c r="C239" s="198" t="s">
        <v>10</v>
      </c>
      <c r="D239" s="198" t="s">
        <v>11</v>
      </c>
      <c r="E239" s="198" t="s">
        <v>753</v>
      </c>
      <c r="F239" s="198" t="s">
        <v>27</v>
      </c>
      <c r="G239" s="198" t="s">
        <v>2013</v>
      </c>
      <c r="H239" s="198" t="s">
        <v>2776</v>
      </c>
      <c r="I239" s="198" t="s">
        <v>2777</v>
      </c>
      <c r="J239" s="198" t="s">
        <v>32</v>
      </c>
    </row>
    <row r="240" spans="1:10" x14ac:dyDescent="0.25">
      <c r="A240" s="702" t="s">
        <v>94</v>
      </c>
      <c r="B240" s="703">
        <v>1</v>
      </c>
      <c r="C240" s="640"/>
      <c r="D240" s="640"/>
      <c r="E240" s="703"/>
      <c r="F240" s="703"/>
      <c r="G240" s="703"/>
      <c r="H240" s="703"/>
      <c r="I240" s="703"/>
      <c r="J240" s="703" t="s">
        <v>1638</v>
      </c>
    </row>
    <row r="241" spans="1:10" x14ac:dyDescent="0.25">
      <c r="A241" s="777" t="s">
        <v>1997</v>
      </c>
      <c r="B241" s="764">
        <v>1</v>
      </c>
      <c r="C241" s="630"/>
      <c r="D241" s="630">
        <v>22000</v>
      </c>
      <c r="E241" s="764"/>
      <c r="F241" s="764"/>
      <c r="G241" s="764"/>
      <c r="H241" s="764"/>
      <c r="I241" s="778"/>
      <c r="J241" s="764" t="s">
        <v>3889</v>
      </c>
    </row>
    <row r="242" spans="1:10" x14ac:dyDescent="0.25">
      <c r="A242" s="777" t="s">
        <v>269</v>
      </c>
      <c r="B242" s="519">
        <v>1</v>
      </c>
      <c r="C242" s="527">
        <v>10000</v>
      </c>
      <c r="D242" s="527"/>
      <c r="E242" s="519"/>
      <c r="F242" s="519"/>
      <c r="G242" s="519"/>
      <c r="H242" s="519"/>
      <c r="I242" s="518" t="s">
        <v>109</v>
      </c>
      <c r="J242" s="764">
        <v>4200</v>
      </c>
    </row>
    <row r="243" spans="1:10" x14ac:dyDescent="0.25">
      <c r="A243" s="777" t="s">
        <v>892</v>
      </c>
      <c r="B243" s="764">
        <v>1</v>
      </c>
      <c r="C243" s="630"/>
      <c r="D243" s="630">
        <v>5500</v>
      </c>
      <c r="E243" s="764"/>
      <c r="F243" s="764"/>
      <c r="G243" s="764"/>
      <c r="H243" s="764"/>
      <c r="I243" s="764"/>
      <c r="J243" s="519" t="s">
        <v>3894</v>
      </c>
    </row>
    <row r="244" spans="1:10" x14ac:dyDescent="0.25">
      <c r="A244" s="777" t="s">
        <v>657</v>
      </c>
      <c r="B244" s="519">
        <v>1</v>
      </c>
      <c r="C244" s="527"/>
      <c r="D244" s="527">
        <v>5500</v>
      </c>
      <c r="E244" s="519"/>
      <c r="F244" s="519"/>
      <c r="G244" s="519"/>
      <c r="H244" s="519"/>
      <c r="I244" s="519"/>
      <c r="J244" s="519" t="s">
        <v>3894</v>
      </c>
    </row>
    <row r="245" spans="1:10" x14ac:dyDescent="0.25">
      <c r="A245" s="777" t="s">
        <v>1887</v>
      </c>
      <c r="B245" s="519">
        <v>1</v>
      </c>
      <c r="C245" s="527">
        <v>15000</v>
      </c>
      <c r="D245" s="527"/>
      <c r="E245" s="519">
        <v>1</v>
      </c>
      <c r="F245" s="519">
        <v>4000</v>
      </c>
      <c r="G245" s="519">
        <v>70</v>
      </c>
      <c r="H245" s="519">
        <v>2</v>
      </c>
      <c r="I245" s="519">
        <v>90</v>
      </c>
      <c r="J245" s="749">
        <v>10000</v>
      </c>
    </row>
    <row r="246" spans="1:10" x14ac:dyDescent="0.25">
      <c r="A246" s="777" t="s">
        <v>350</v>
      </c>
      <c r="B246" s="519">
        <v>1</v>
      </c>
      <c r="C246" s="527"/>
      <c r="D246" s="527">
        <v>16000</v>
      </c>
      <c r="E246" s="519"/>
      <c r="F246" s="519"/>
      <c r="G246" s="519"/>
      <c r="H246" s="519"/>
      <c r="I246" s="519"/>
      <c r="J246" s="749" t="s">
        <v>3890</v>
      </c>
    </row>
    <row r="247" spans="1:10" x14ac:dyDescent="0.25">
      <c r="A247" s="777" t="s">
        <v>276</v>
      </c>
      <c r="B247" s="519">
        <v>2</v>
      </c>
      <c r="C247" s="527"/>
      <c r="D247" s="527">
        <v>98000</v>
      </c>
      <c r="E247" s="519"/>
      <c r="F247" s="519"/>
      <c r="G247" s="519"/>
      <c r="H247" s="519"/>
      <c r="I247" s="519"/>
      <c r="J247" s="749" t="s">
        <v>2280</v>
      </c>
    </row>
    <row r="248" spans="1:10" x14ac:dyDescent="0.25">
      <c r="A248" s="777" t="s">
        <v>1848</v>
      </c>
      <c r="B248" s="519">
        <v>1</v>
      </c>
      <c r="C248" s="527"/>
      <c r="D248" s="527">
        <v>37500</v>
      </c>
      <c r="E248" s="519"/>
      <c r="F248" s="519"/>
      <c r="G248" s="519"/>
      <c r="H248" s="519"/>
      <c r="I248" s="519"/>
      <c r="J248" s="749" t="s">
        <v>2280</v>
      </c>
    </row>
    <row r="249" spans="1:10" x14ac:dyDescent="0.25">
      <c r="A249" s="777" t="s">
        <v>3356</v>
      </c>
      <c r="B249" s="519">
        <v>1</v>
      </c>
      <c r="C249" s="527"/>
      <c r="D249" s="527">
        <v>35000</v>
      </c>
      <c r="E249" s="519">
        <v>1</v>
      </c>
      <c r="F249" s="519">
        <v>3000</v>
      </c>
      <c r="G249" s="519">
        <v>60</v>
      </c>
      <c r="H249" s="519"/>
      <c r="I249" s="519"/>
      <c r="J249" s="749" t="s">
        <v>767</v>
      </c>
    </row>
    <row r="250" spans="1:10" x14ac:dyDescent="0.25">
      <c r="A250" s="777" t="s">
        <v>454</v>
      </c>
      <c r="B250" s="519">
        <v>1</v>
      </c>
      <c r="C250" s="527">
        <v>20000</v>
      </c>
      <c r="D250" s="527"/>
      <c r="E250" s="519">
        <v>1</v>
      </c>
      <c r="F250" s="519">
        <v>5000</v>
      </c>
      <c r="G250" s="519">
        <v>100</v>
      </c>
      <c r="H250" s="519">
        <v>1</v>
      </c>
      <c r="I250" s="519">
        <v>70</v>
      </c>
      <c r="J250" s="749">
        <v>4000</v>
      </c>
    </row>
    <row r="251" spans="1:10" x14ac:dyDescent="0.25">
      <c r="A251" s="789" t="s">
        <v>3891</v>
      </c>
      <c r="B251" s="790">
        <v>1</v>
      </c>
      <c r="C251" s="791">
        <v>850</v>
      </c>
      <c r="D251" s="527"/>
      <c r="E251" s="519"/>
      <c r="F251" s="519"/>
      <c r="G251" s="519"/>
      <c r="H251" s="519">
        <v>1</v>
      </c>
      <c r="I251" s="519">
        <v>60</v>
      </c>
      <c r="J251" s="749">
        <v>3000</v>
      </c>
    </row>
    <row r="252" spans="1:10" x14ac:dyDescent="0.25">
      <c r="A252" s="777" t="s">
        <v>2912</v>
      </c>
      <c r="B252" s="519">
        <v>1</v>
      </c>
      <c r="C252" s="527">
        <v>20000</v>
      </c>
      <c r="D252" s="527"/>
      <c r="E252" s="519">
        <v>1</v>
      </c>
      <c r="F252" s="519">
        <v>3000</v>
      </c>
      <c r="G252" s="519">
        <v>60</v>
      </c>
      <c r="H252" s="519"/>
      <c r="I252" s="519"/>
      <c r="J252" s="519"/>
    </row>
    <row r="253" spans="1:10" x14ac:dyDescent="0.25">
      <c r="A253" s="777" t="s">
        <v>3356</v>
      </c>
      <c r="B253" s="519">
        <v>1</v>
      </c>
      <c r="C253" s="527"/>
      <c r="D253" s="527">
        <v>34000</v>
      </c>
      <c r="E253" s="519">
        <v>1</v>
      </c>
      <c r="F253" s="519">
        <v>4000</v>
      </c>
      <c r="G253" s="519">
        <v>70</v>
      </c>
      <c r="H253" s="519"/>
      <c r="I253" s="519"/>
      <c r="J253" s="519" t="s">
        <v>3893</v>
      </c>
    </row>
    <row r="254" spans="1:10" x14ac:dyDescent="0.25">
      <c r="A254" s="777" t="s">
        <v>3892</v>
      </c>
      <c r="B254" s="519">
        <v>1</v>
      </c>
      <c r="C254" s="527">
        <v>1800</v>
      </c>
      <c r="D254" s="630"/>
      <c r="E254" s="764"/>
      <c r="F254" s="764"/>
      <c r="G254" s="764"/>
      <c r="H254" s="764"/>
      <c r="I254" s="764"/>
      <c r="J254" s="519"/>
    </row>
    <row r="255" spans="1:10" x14ac:dyDescent="0.25">
      <c r="A255" s="759" t="s">
        <v>2048</v>
      </c>
      <c r="B255" s="757">
        <f>SUM(B240:B254)</f>
        <v>16</v>
      </c>
      <c r="C255" s="757">
        <f>SUM(C240:C254)</f>
        <v>67650</v>
      </c>
      <c r="D255" s="757">
        <f>SUM(D240:D254)</f>
        <v>253500</v>
      </c>
      <c r="E255" s="757">
        <f>SUM(E240:E254)</f>
        <v>5</v>
      </c>
      <c r="F255" s="757">
        <f>SUM(F240:F254)</f>
        <v>19000</v>
      </c>
      <c r="G255" s="757"/>
      <c r="H255" s="757"/>
      <c r="I255" s="757"/>
      <c r="J255" s="760">
        <v>8900</v>
      </c>
    </row>
    <row r="256" spans="1:10" x14ac:dyDescent="0.25">
      <c r="A256" s="750"/>
      <c r="B256" s="549"/>
      <c r="C256" s="549"/>
      <c r="D256" s="549"/>
      <c r="E256" s="549"/>
      <c r="F256" s="549"/>
      <c r="G256" s="549"/>
      <c r="H256" s="549"/>
      <c r="I256" s="549"/>
      <c r="J256" s="751"/>
    </row>
    <row r="257" spans="1:10" x14ac:dyDescent="0.25">
      <c r="A257" s="548"/>
      <c r="B257" s="752"/>
      <c r="C257" s="752"/>
      <c r="D257" s="548"/>
      <c r="E257" s="548"/>
      <c r="F257" s="548"/>
      <c r="G257" s="548"/>
      <c r="H257" s="548"/>
      <c r="I257" s="548"/>
      <c r="J257" s="567"/>
    </row>
    <row r="258" spans="1:10" x14ac:dyDescent="0.25">
      <c r="A258" s="548"/>
      <c r="B258" s="548"/>
      <c r="C258" s="548"/>
      <c r="D258" s="548"/>
      <c r="E258" s="548"/>
      <c r="F258" s="336"/>
      <c r="G258" s="788" t="s">
        <v>3714</v>
      </c>
      <c r="H258" s="788"/>
      <c r="I258" s="753"/>
      <c r="J258" s="567"/>
    </row>
    <row r="259" spans="1:10" ht="15.75" x14ac:dyDescent="0.25">
      <c r="A259" s="696" t="s">
        <v>3593</v>
      </c>
      <c r="B259" s="697">
        <f>C255</f>
        <v>67650</v>
      </c>
      <c r="C259" s="548"/>
      <c r="D259" s="548"/>
      <c r="E259" s="548"/>
      <c r="F259" s="548"/>
      <c r="G259" s="548"/>
      <c r="H259" s="548"/>
      <c r="I259" s="548"/>
      <c r="J259" s="567"/>
    </row>
    <row r="262" spans="1:10" ht="15.75" x14ac:dyDescent="0.25">
      <c r="A262" s="2213" t="s">
        <v>3895</v>
      </c>
      <c r="B262" s="2213"/>
      <c r="C262" s="2213"/>
      <c r="D262" s="2213"/>
      <c r="E262" s="2213"/>
      <c r="F262" s="2213"/>
      <c r="G262" s="2213"/>
      <c r="H262" s="2213"/>
      <c r="I262" s="2213"/>
      <c r="J262" s="2213"/>
    </row>
    <row r="263" spans="1:10" x14ac:dyDescent="0.25">
      <c r="A263" s="198" t="s">
        <v>14</v>
      </c>
      <c r="B263" s="198" t="s">
        <v>5</v>
      </c>
      <c r="C263" s="198" t="s">
        <v>10</v>
      </c>
      <c r="D263" s="198" t="s">
        <v>11</v>
      </c>
      <c r="E263" s="198" t="s">
        <v>753</v>
      </c>
      <c r="F263" s="198" t="s">
        <v>27</v>
      </c>
      <c r="G263" s="198" t="s">
        <v>2013</v>
      </c>
      <c r="H263" s="198" t="s">
        <v>2776</v>
      </c>
      <c r="I263" s="198" t="s">
        <v>2777</v>
      </c>
      <c r="J263" s="198" t="s">
        <v>32</v>
      </c>
    </row>
    <row r="264" spans="1:10" x14ac:dyDescent="0.25">
      <c r="A264" s="777" t="s">
        <v>3731</v>
      </c>
      <c r="B264" s="764">
        <v>1</v>
      </c>
      <c r="C264" s="630"/>
      <c r="D264" s="630">
        <v>19000</v>
      </c>
      <c r="E264" s="764"/>
      <c r="F264" s="764"/>
      <c r="G264" s="764"/>
      <c r="H264" s="764"/>
      <c r="I264" s="764"/>
      <c r="J264" s="764" t="s">
        <v>3896</v>
      </c>
    </row>
    <row r="265" spans="1:10" x14ac:dyDescent="0.25">
      <c r="A265" s="777" t="s">
        <v>3729</v>
      </c>
      <c r="B265" s="764">
        <v>2</v>
      </c>
      <c r="C265" s="630">
        <v>51000</v>
      </c>
      <c r="D265" s="630"/>
      <c r="E265" s="764"/>
      <c r="F265" s="764"/>
      <c r="G265" s="764"/>
      <c r="H265" s="764"/>
      <c r="I265" s="778"/>
      <c r="J265" s="764" t="s">
        <v>3897</v>
      </c>
    </row>
    <row r="266" spans="1:10" x14ac:dyDescent="0.25">
      <c r="A266" s="777" t="s">
        <v>144</v>
      </c>
      <c r="B266" s="519">
        <v>1</v>
      </c>
      <c r="C266" s="527">
        <v>28500</v>
      </c>
      <c r="D266" s="527"/>
      <c r="E266" s="519">
        <v>1</v>
      </c>
      <c r="F266" s="519">
        <v>4000</v>
      </c>
      <c r="G266" s="519">
        <v>70</v>
      </c>
      <c r="H266" s="519"/>
      <c r="I266" s="518"/>
      <c r="J266" s="519" t="s">
        <v>3914</v>
      </c>
    </row>
    <row r="267" spans="1:10" x14ac:dyDescent="0.25">
      <c r="A267" s="777" t="s">
        <v>3898</v>
      </c>
      <c r="B267" s="764">
        <v>1</v>
      </c>
      <c r="C267" s="630">
        <v>28500</v>
      </c>
      <c r="D267" s="630"/>
      <c r="E267" s="764">
        <v>1</v>
      </c>
      <c r="F267" s="764">
        <v>4000</v>
      </c>
      <c r="G267" s="764">
        <v>70</v>
      </c>
      <c r="H267" s="764"/>
      <c r="I267" s="764"/>
      <c r="J267" s="519" t="s">
        <v>3914</v>
      </c>
    </row>
    <row r="268" spans="1:10" x14ac:dyDescent="0.25">
      <c r="A268" s="777" t="s">
        <v>3846</v>
      </c>
      <c r="B268" s="519">
        <v>1</v>
      </c>
      <c r="C268" s="527"/>
      <c r="D268" s="527">
        <v>16000</v>
      </c>
      <c r="E268" s="519"/>
      <c r="F268" s="519"/>
      <c r="G268" s="519"/>
      <c r="H268" s="519"/>
      <c r="I268" s="519"/>
      <c r="J268" s="519" t="s">
        <v>3899</v>
      </c>
    </row>
    <row r="269" spans="1:10" x14ac:dyDescent="0.25">
      <c r="A269" s="777" t="s">
        <v>129</v>
      </c>
      <c r="B269" s="519">
        <v>1</v>
      </c>
      <c r="C269" s="527">
        <v>13000</v>
      </c>
      <c r="D269" s="527"/>
      <c r="E269" s="519">
        <v>1</v>
      </c>
      <c r="F269" s="519">
        <v>3000</v>
      </c>
      <c r="G269" s="519">
        <v>60</v>
      </c>
      <c r="H269" s="519"/>
      <c r="I269" s="518" t="s">
        <v>879</v>
      </c>
      <c r="J269" s="764">
        <v>3500</v>
      </c>
    </row>
    <row r="270" spans="1:10" x14ac:dyDescent="0.25">
      <c r="A270" s="777" t="s">
        <v>1862</v>
      </c>
      <c r="B270" s="519">
        <v>1</v>
      </c>
      <c r="C270" s="527">
        <v>23000</v>
      </c>
      <c r="D270" s="527"/>
      <c r="E270" s="519">
        <v>1</v>
      </c>
      <c r="F270" s="519">
        <v>4000</v>
      </c>
      <c r="G270" s="519">
        <v>70</v>
      </c>
      <c r="H270" s="519">
        <v>1</v>
      </c>
      <c r="I270" s="519">
        <v>60</v>
      </c>
      <c r="J270" s="749">
        <v>3000</v>
      </c>
    </row>
    <row r="271" spans="1:10" x14ac:dyDescent="0.25">
      <c r="A271" s="777" t="s">
        <v>1179</v>
      </c>
      <c r="B271" s="519">
        <v>1</v>
      </c>
      <c r="C271" s="527">
        <v>9500</v>
      </c>
      <c r="D271" s="527"/>
      <c r="E271" s="519">
        <v>1</v>
      </c>
      <c r="F271" s="519">
        <v>3000</v>
      </c>
      <c r="G271" s="519">
        <v>60</v>
      </c>
      <c r="H271" s="519">
        <v>1</v>
      </c>
      <c r="I271" s="519">
        <v>75</v>
      </c>
      <c r="J271" s="749">
        <v>4000</v>
      </c>
    </row>
    <row r="272" spans="1:10" x14ac:dyDescent="0.25">
      <c r="A272" s="777" t="s">
        <v>3900</v>
      </c>
      <c r="B272" s="519">
        <v>1</v>
      </c>
      <c r="C272" s="527"/>
      <c r="D272" s="527">
        <v>16000</v>
      </c>
      <c r="E272" s="519"/>
      <c r="F272" s="519"/>
      <c r="G272" s="519"/>
      <c r="H272" s="519"/>
      <c r="I272" s="519"/>
      <c r="J272" s="749" t="s">
        <v>3596</v>
      </c>
    </row>
    <row r="273" spans="1:10" x14ac:dyDescent="0.25">
      <c r="A273" s="777" t="s">
        <v>3901</v>
      </c>
      <c r="B273" s="519">
        <v>1</v>
      </c>
      <c r="C273" s="527"/>
      <c r="D273" s="527">
        <v>22000</v>
      </c>
      <c r="E273" s="519"/>
      <c r="F273" s="519"/>
      <c r="G273" s="519"/>
      <c r="H273" s="519"/>
      <c r="I273" s="519"/>
      <c r="J273" s="749" t="s">
        <v>3902</v>
      </c>
    </row>
    <row r="274" spans="1:10" x14ac:dyDescent="0.25">
      <c r="A274" s="777" t="s">
        <v>3903</v>
      </c>
      <c r="B274" s="519">
        <v>4</v>
      </c>
      <c r="C274" s="527"/>
      <c r="D274" s="527">
        <v>196000</v>
      </c>
      <c r="E274" s="519"/>
      <c r="F274" s="519"/>
      <c r="G274" s="519"/>
      <c r="H274" s="519"/>
      <c r="I274" s="519"/>
      <c r="J274" s="749" t="s">
        <v>3902</v>
      </c>
    </row>
    <row r="275" spans="1:10" x14ac:dyDescent="0.25">
      <c r="A275" s="777" t="s">
        <v>3871</v>
      </c>
      <c r="B275" s="519">
        <v>1</v>
      </c>
      <c r="C275" s="527">
        <v>2500</v>
      </c>
      <c r="D275" s="527"/>
      <c r="E275" s="793" t="s">
        <v>3904</v>
      </c>
      <c r="F275" s="519" t="s">
        <v>3905</v>
      </c>
      <c r="G275" s="519" t="s">
        <v>3906</v>
      </c>
      <c r="H275" s="519">
        <v>7</v>
      </c>
      <c r="I275" s="519">
        <v>80</v>
      </c>
      <c r="J275" s="749">
        <v>35000</v>
      </c>
    </row>
    <row r="276" spans="1:10" x14ac:dyDescent="0.25">
      <c r="A276" s="777" t="s">
        <v>3750</v>
      </c>
      <c r="B276" s="519">
        <v>1</v>
      </c>
      <c r="C276" s="527">
        <v>30000</v>
      </c>
      <c r="D276" s="527"/>
      <c r="E276" s="519">
        <v>1</v>
      </c>
      <c r="F276" s="519">
        <v>3000</v>
      </c>
      <c r="G276" s="519">
        <v>60</v>
      </c>
      <c r="H276" s="519"/>
      <c r="I276" s="519"/>
      <c r="J276" s="749" t="s">
        <v>3550</v>
      </c>
    </row>
    <row r="277" spans="1:10" x14ac:dyDescent="0.25">
      <c r="A277" s="777" t="s">
        <v>3729</v>
      </c>
      <c r="B277" s="519">
        <v>1</v>
      </c>
      <c r="C277" s="527"/>
      <c r="D277" s="527">
        <v>25500</v>
      </c>
      <c r="E277" s="519"/>
      <c r="F277" s="519"/>
      <c r="G277" s="519"/>
      <c r="H277" s="519"/>
      <c r="I277" s="519"/>
      <c r="J277" s="749" t="s">
        <v>3907</v>
      </c>
    </row>
    <row r="278" spans="1:10" x14ac:dyDescent="0.25">
      <c r="A278" s="777" t="s">
        <v>3657</v>
      </c>
      <c r="B278" s="519">
        <v>1</v>
      </c>
      <c r="C278" s="527">
        <v>33000</v>
      </c>
      <c r="D278" s="527"/>
      <c r="E278" s="519">
        <v>1</v>
      </c>
      <c r="F278" s="519">
        <v>5000</v>
      </c>
      <c r="G278" s="519">
        <v>100</v>
      </c>
      <c r="H278" s="519">
        <v>1</v>
      </c>
      <c r="I278" s="519">
        <v>90</v>
      </c>
      <c r="J278" s="749">
        <v>5000</v>
      </c>
    </row>
    <row r="279" spans="1:10" x14ac:dyDescent="0.25">
      <c r="A279" s="777" t="s">
        <v>137</v>
      </c>
      <c r="B279" s="764">
        <v>1</v>
      </c>
      <c r="C279" s="630">
        <v>24000</v>
      </c>
      <c r="D279" s="527"/>
      <c r="E279" s="519">
        <v>1</v>
      </c>
      <c r="F279" s="519">
        <v>3000</v>
      </c>
      <c r="G279" s="519">
        <v>60</v>
      </c>
      <c r="H279" s="519">
        <v>1</v>
      </c>
      <c r="I279" s="519">
        <v>60</v>
      </c>
      <c r="J279" s="749">
        <v>3000</v>
      </c>
    </row>
    <row r="280" spans="1:10" x14ac:dyDescent="0.25">
      <c r="A280" s="777" t="s">
        <v>480</v>
      </c>
      <c r="B280" s="519">
        <v>1</v>
      </c>
      <c r="C280" s="527"/>
      <c r="D280" s="527">
        <v>26500</v>
      </c>
      <c r="E280" s="519">
        <v>1</v>
      </c>
      <c r="F280" s="519">
        <v>2000</v>
      </c>
      <c r="G280" s="519">
        <v>50</v>
      </c>
      <c r="H280" s="519">
        <v>1</v>
      </c>
      <c r="I280" s="519">
        <v>60</v>
      </c>
      <c r="J280" s="519">
        <v>3000</v>
      </c>
    </row>
    <row r="281" spans="1:10" x14ac:dyDescent="0.25">
      <c r="A281" s="777" t="s">
        <v>137</v>
      </c>
      <c r="B281" s="519">
        <v>1</v>
      </c>
      <c r="C281" s="527">
        <v>4500</v>
      </c>
      <c r="D281" s="527">
        <v>22500</v>
      </c>
      <c r="E281" s="519"/>
      <c r="F281" s="519"/>
      <c r="G281" s="519"/>
      <c r="H281" s="519"/>
      <c r="I281" s="519"/>
      <c r="J281" s="519" t="s">
        <v>3581</v>
      </c>
    </row>
    <row r="282" spans="1:10" x14ac:dyDescent="0.25">
      <c r="A282" s="777" t="s">
        <v>3908</v>
      </c>
      <c r="B282" s="519">
        <v>1</v>
      </c>
      <c r="C282" s="527">
        <v>20000</v>
      </c>
      <c r="D282" s="527"/>
      <c r="E282" s="519">
        <v>1</v>
      </c>
      <c r="F282" s="519">
        <v>2000</v>
      </c>
      <c r="G282" s="519">
        <v>45</v>
      </c>
      <c r="H282" s="519">
        <v>1</v>
      </c>
      <c r="I282" s="519">
        <v>70</v>
      </c>
      <c r="J282" s="519">
        <v>4000</v>
      </c>
    </row>
    <row r="283" spans="1:10" x14ac:dyDescent="0.25">
      <c r="A283" s="777" t="s">
        <v>713</v>
      </c>
      <c r="B283" s="519">
        <v>1</v>
      </c>
      <c r="C283" s="527"/>
      <c r="D283" s="527">
        <v>13500</v>
      </c>
      <c r="E283" s="519"/>
      <c r="F283" s="519"/>
      <c r="G283" s="519"/>
      <c r="H283" s="519"/>
      <c r="I283" s="519"/>
      <c r="J283" s="519" t="s">
        <v>3909</v>
      </c>
    </row>
    <row r="284" spans="1:10" x14ac:dyDescent="0.25">
      <c r="A284" s="777" t="s">
        <v>388</v>
      </c>
      <c r="B284" s="519">
        <v>1</v>
      </c>
      <c r="C284" s="527"/>
      <c r="D284" s="527">
        <v>23000</v>
      </c>
      <c r="E284" s="519"/>
      <c r="F284" s="519"/>
      <c r="G284" s="519"/>
      <c r="H284" s="519"/>
      <c r="I284" s="519"/>
      <c r="J284" s="519"/>
    </row>
    <row r="285" spans="1:10" x14ac:dyDescent="0.25">
      <c r="A285" s="777" t="s">
        <v>657</v>
      </c>
      <c r="B285" s="519">
        <v>1</v>
      </c>
      <c r="C285" s="527"/>
      <c r="D285" s="527">
        <v>36000</v>
      </c>
      <c r="E285" s="519"/>
      <c r="F285" s="519"/>
      <c r="G285" s="519"/>
      <c r="H285" s="519"/>
      <c r="I285" s="519"/>
      <c r="J285" s="519" t="s">
        <v>3910</v>
      </c>
    </row>
    <row r="286" spans="1:10" x14ac:dyDescent="0.25">
      <c r="A286" s="777" t="s">
        <v>90</v>
      </c>
      <c r="B286" s="519">
        <v>1</v>
      </c>
      <c r="C286" s="527">
        <v>25500</v>
      </c>
      <c r="D286" s="527"/>
      <c r="E286" s="519">
        <v>1</v>
      </c>
      <c r="F286" s="519">
        <v>3000</v>
      </c>
      <c r="G286" s="519">
        <v>60</v>
      </c>
      <c r="H286" s="519"/>
      <c r="I286" s="519"/>
      <c r="J286" s="519"/>
    </row>
    <row r="287" spans="1:10" x14ac:dyDescent="0.25">
      <c r="A287" s="777" t="s">
        <v>3913</v>
      </c>
      <c r="B287" s="519">
        <v>1</v>
      </c>
      <c r="C287" s="527">
        <v>19000</v>
      </c>
      <c r="D287" s="527"/>
      <c r="E287" s="519">
        <v>1</v>
      </c>
      <c r="F287" s="519">
        <v>6000</v>
      </c>
      <c r="G287" s="519">
        <v>105</v>
      </c>
      <c r="H287" s="519"/>
      <c r="I287" s="519"/>
      <c r="J287" s="519"/>
    </row>
    <row r="288" spans="1:10" x14ac:dyDescent="0.25">
      <c r="A288" s="789" t="s">
        <v>3911</v>
      </c>
      <c r="B288" s="790">
        <v>1</v>
      </c>
      <c r="C288" s="791">
        <v>1500</v>
      </c>
      <c r="D288" s="630"/>
      <c r="E288" s="764"/>
      <c r="F288" s="764"/>
      <c r="G288" s="764"/>
      <c r="H288" s="764"/>
      <c r="I288" s="764"/>
      <c r="J288" s="519"/>
    </row>
    <row r="289" spans="1:10" x14ac:dyDescent="0.25">
      <c r="A289" s="759" t="s">
        <v>2048</v>
      </c>
      <c r="B289" s="757">
        <f>SUM(B264:B288)</f>
        <v>29</v>
      </c>
      <c r="C289" s="757">
        <f>SUM(C264:C288)</f>
        <v>313500</v>
      </c>
      <c r="D289" s="757">
        <f>SUM(D264:D288)</f>
        <v>416000</v>
      </c>
      <c r="E289" s="757">
        <f>SUM(E264:E288)</f>
        <v>12</v>
      </c>
      <c r="F289" s="757">
        <f>SUM(F264:F288)</f>
        <v>42000</v>
      </c>
      <c r="G289" s="757"/>
      <c r="H289" s="757"/>
      <c r="I289" s="757"/>
      <c r="J289" s="760">
        <f>J282+J280+J279+J278+J275+J271+J270+J269</f>
        <v>60500</v>
      </c>
    </row>
    <row r="290" spans="1:10" x14ac:dyDescent="0.25">
      <c r="A290" s="750"/>
      <c r="B290" s="549"/>
      <c r="C290" s="549"/>
      <c r="D290" s="549"/>
      <c r="E290" s="549"/>
      <c r="F290" s="549"/>
      <c r="G290" s="549"/>
      <c r="H290" s="549"/>
      <c r="I290" s="549"/>
      <c r="J290" s="751"/>
    </row>
    <row r="291" spans="1:10" x14ac:dyDescent="0.25">
      <c r="A291" s="548"/>
      <c r="B291" s="752"/>
      <c r="C291" s="752"/>
      <c r="D291" s="548"/>
      <c r="E291" s="548"/>
      <c r="F291" s="548"/>
      <c r="G291" s="548"/>
      <c r="H291" s="548"/>
      <c r="I291" s="548"/>
      <c r="J291" s="567"/>
    </row>
    <row r="292" spans="1:10" x14ac:dyDescent="0.25">
      <c r="A292" s="548"/>
      <c r="B292" s="548"/>
      <c r="C292" s="548"/>
      <c r="D292" s="548"/>
      <c r="E292" s="548"/>
      <c r="F292" s="336"/>
      <c r="G292" s="792" t="s">
        <v>3714</v>
      </c>
      <c r="H292" s="792"/>
      <c r="I292" s="753"/>
      <c r="J292" s="567"/>
    </row>
    <row r="293" spans="1:10" ht="15.75" x14ac:dyDescent="0.25">
      <c r="A293" s="696" t="s">
        <v>3593</v>
      </c>
      <c r="B293" s="697">
        <f>C289</f>
        <v>313500</v>
      </c>
      <c r="C293" s="548"/>
      <c r="D293" s="548"/>
      <c r="E293" s="548"/>
      <c r="F293" s="548"/>
      <c r="G293" s="548"/>
      <c r="H293" s="548"/>
      <c r="I293" s="548"/>
      <c r="J293" s="567"/>
    </row>
    <row r="296" spans="1:10" ht="15.75" x14ac:dyDescent="0.25">
      <c r="A296" s="2213" t="s">
        <v>3915</v>
      </c>
      <c r="B296" s="2213"/>
      <c r="C296" s="2213"/>
      <c r="D296" s="2213"/>
      <c r="E296" s="2213"/>
      <c r="F296" s="2213"/>
      <c r="G296" s="2213"/>
      <c r="H296" s="2213"/>
      <c r="I296" s="2213"/>
      <c r="J296" s="2213"/>
    </row>
    <row r="297" spans="1:10" x14ac:dyDescent="0.25">
      <c r="A297" s="198" t="s">
        <v>14</v>
      </c>
      <c r="B297" s="198" t="s">
        <v>5</v>
      </c>
      <c r="C297" s="198" t="s">
        <v>10</v>
      </c>
      <c r="D297" s="198" t="s">
        <v>11</v>
      </c>
      <c r="E297" s="198" t="s">
        <v>753</v>
      </c>
      <c r="F297" s="198" t="s">
        <v>27</v>
      </c>
      <c r="G297" s="198" t="s">
        <v>2013</v>
      </c>
      <c r="H297" s="198" t="s">
        <v>2776</v>
      </c>
      <c r="I297" s="198" t="s">
        <v>2777</v>
      </c>
      <c r="J297" s="198" t="s">
        <v>32</v>
      </c>
    </row>
    <row r="298" spans="1:10" x14ac:dyDescent="0.25">
      <c r="A298" s="517" t="s">
        <v>1065</v>
      </c>
      <c r="B298" s="519">
        <v>1</v>
      </c>
      <c r="C298" s="527">
        <v>16000</v>
      </c>
      <c r="D298" s="527"/>
      <c r="E298" s="519">
        <v>1</v>
      </c>
      <c r="F298" s="519">
        <v>4000</v>
      </c>
      <c r="G298" s="519">
        <v>70</v>
      </c>
      <c r="H298" s="519"/>
      <c r="I298" s="519" t="s">
        <v>109</v>
      </c>
      <c r="J298" s="519">
        <v>3500</v>
      </c>
    </row>
    <row r="299" spans="1:10" x14ac:dyDescent="0.25">
      <c r="A299" s="517" t="s">
        <v>118</v>
      </c>
      <c r="B299" s="519">
        <v>1</v>
      </c>
      <c r="C299" s="527">
        <v>85000</v>
      </c>
      <c r="D299" s="527"/>
      <c r="E299" s="519">
        <v>1</v>
      </c>
      <c r="F299" s="519">
        <v>5000</v>
      </c>
      <c r="G299" s="519">
        <v>90</v>
      </c>
      <c r="H299" s="519"/>
      <c r="I299" s="518"/>
      <c r="J299" s="519"/>
    </row>
    <row r="300" spans="1:10" x14ac:dyDescent="0.25">
      <c r="A300" s="702" t="s">
        <v>3520</v>
      </c>
      <c r="B300" s="703">
        <v>1</v>
      </c>
      <c r="C300" s="640"/>
      <c r="D300" s="640"/>
      <c r="E300" s="703"/>
      <c r="F300" s="703"/>
      <c r="G300" s="703"/>
      <c r="H300" s="703"/>
      <c r="I300" s="762"/>
      <c r="J300" s="703" t="s">
        <v>3687</v>
      </c>
    </row>
    <row r="301" spans="1:10" x14ac:dyDescent="0.25">
      <c r="A301" s="517" t="s">
        <v>701</v>
      </c>
      <c r="B301" s="519">
        <v>1</v>
      </c>
      <c r="C301" s="527"/>
      <c r="D301" s="527">
        <v>12500</v>
      </c>
      <c r="E301" s="519"/>
      <c r="F301" s="519"/>
      <c r="G301" s="519"/>
      <c r="H301" s="519"/>
      <c r="I301" s="519"/>
      <c r="J301" s="519" t="s">
        <v>3596</v>
      </c>
    </row>
    <row r="302" spans="1:10" x14ac:dyDescent="0.25">
      <c r="A302" s="517" t="s">
        <v>701</v>
      </c>
      <c r="B302" s="519">
        <v>1</v>
      </c>
      <c r="C302" s="527"/>
      <c r="D302" s="527">
        <v>12500</v>
      </c>
      <c r="E302" s="519"/>
      <c r="F302" s="519"/>
      <c r="G302" s="519"/>
      <c r="H302" s="519"/>
      <c r="I302" s="519"/>
      <c r="J302" s="519" t="s">
        <v>3596</v>
      </c>
    </row>
    <row r="303" spans="1:10" x14ac:dyDescent="0.25">
      <c r="A303" s="517" t="s">
        <v>94</v>
      </c>
      <c r="B303" s="519">
        <v>1</v>
      </c>
      <c r="C303" s="527"/>
      <c r="D303" s="527">
        <v>28000</v>
      </c>
      <c r="E303" s="519">
        <v>1</v>
      </c>
      <c r="F303" s="519">
        <v>4000</v>
      </c>
      <c r="G303" s="519">
        <v>70</v>
      </c>
      <c r="H303" s="519">
        <v>1</v>
      </c>
      <c r="I303" s="518">
        <v>100</v>
      </c>
      <c r="J303" s="519">
        <v>5000</v>
      </c>
    </row>
    <row r="304" spans="1:10" x14ac:dyDescent="0.25">
      <c r="A304" s="517" t="s">
        <v>2045</v>
      </c>
      <c r="B304" s="519">
        <v>1</v>
      </c>
      <c r="C304" s="527"/>
      <c r="D304" s="527">
        <v>16000</v>
      </c>
      <c r="E304" s="519"/>
      <c r="F304" s="519"/>
      <c r="G304" s="519"/>
      <c r="H304" s="519"/>
      <c r="I304" s="519"/>
      <c r="J304" s="749" t="s">
        <v>3916</v>
      </c>
    </row>
    <row r="305" spans="1:10" x14ac:dyDescent="0.25">
      <c r="A305" s="517" t="s">
        <v>276</v>
      </c>
      <c r="B305" s="519">
        <v>1</v>
      </c>
      <c r="C305" s="527"/>
      <c r="D305" s="527">
        <v>49000</v>
      </c>
      <c r="E305" s="519"/>
      <c r="F305" s="519"/>
      <c r="G305" s="519"/>
      <c r="H305" s="519"/>
      <c r="I305" s="519"/>
      <c r="J305" s="749" t="s">
        <v>3917</v>
      </c>
    </row>
    <row r="306" spans="1:10" x14ac:dyDescent="0.25">
      <c r="A306" s="517" t="s">
        <v>697</v>
      </c>
      <c r="B306" s="519">
        <v>1</v>
      </c>
      <c r="C306" s="527">
        <v>30000</v>
      </c>
      <c r="D306" s="527"/>
      <c r="E306" s="519">
        <v>1</v>
      </c>
      <c r="F306" s="519">
        <v>4000</v>
      </c>
      <c r="G306" s="519">
        <v>70</v>
      </c>
      <c r="H306" s="519"/>
      <c r="I306" s="519"/>
      <c r="J306" s="749"/>
    </row>
    <row r="307" spans="1:10" x14ac:dyDescent="0.25">
      <c r="A307" s="517" t="s">
        <v>1971</v>
      </c>
      <c r="B307" s="519">
        <v>1</v>
      </c>
      <c r="C307" s="527"/>
      <c r="D307" s="527">
        <v>39000</v>
      </c>
      <c r="E307" s="519">
        <v>1</v>
      </c>
      <c r="F307" s="519">
        <v>11000</v>
      </c>
      <c r="G307" s="519">
        <v>190</v>
      </c>
      <c r="H307" s="519"/>
      <c r="I307" s="519"/>
      <c r="J307" s="749" t="s">
        <v>3918</v>
      </c>
    </row>
    <row r="308" spans="1:10" x14ac:dyDescent="0.25">
      <c r="A308" s="517" t="s">
        <v>3919</v>
      </c>
      <c r="B308" s="519">
        <v>1</v>
      </c>
      <c r="C308" s="527">
        <v>5200</v>
      </c>
      <c r="D308" s="527"/>
      <c r="E308" s="519"/>
      <c r="F308" s="519"/>
      <c r="G308" s="519"/>
      <c r="H308" s="519"/>
      <c r="I308" s="519"/>
      <c r="J308" s="749"/>
    </row>
    <row r="309" spans="1:10" x14ac:dyDescent="0.25">
      <c r="A309" s="517" t="s">
        <v>3732</v>
      </c>
      <c r="B309" s="519">
        <v>1</v>
      </c>
      <c r="C309" s="527">
        <v>12000</v>
      </c>
      <c r="D309" s="527"/>
      <c r="E309" s="533">
        <v>1</v>
      </c>
      <c r="F309" s="519">
        <v>2000</v>
      </c>
      <c r="G309" s="519">
        <v>50</v>
      </c>
      <c r="H309" s="519"/>
      <c r="I309" s="519"/>
      <c r="J309" s="749" t="s">
        <v>2378</v>
      </c>
    </row>
    <row r="310" spans="1:10" x14ac:dyDescent="0.25">
      <c r="A310" s="517" t="s">
        <v>3921</v>
      </c>
      <c r="B310" s="519">
        <v>1</v>
      </c>
      <c r="C310" s="527"/>
      <c r="D310" s="527">
        <v>18000</v>
      </c>
      <c r="E310" s="533"/>
      <c r="F310" s="519"/>
      <c r="G310" s="519"/>
      <c r="H310" s="519"/>
      <c r="I310" s="519"/>
      <c r="J310" s="519" t="s">
        <v>3596</v>
      </c>
    </row>
    <row r="311" spans="1:10" x14ac:dyDescent="0.25">
      <c r="A311" s="789" t="s">
        <v>3920</v>
      </c>
      <c r="B311" s="790">
        <v>3</v>
      </c>
      <c r="C311" s="791">
        <v>600</v>
      </c>
      <c r="D311" s="527"/>
      <c r="E311" s="519"/>
      <c r="F311" s="519"/>
      <c r="G311" s="519"/>
      <c r="H311" s="519"/>
      <c r="I311" s="519"/>
      <c r="J311" s="519"/>
    </row>
    <row r="312" spans="1:10" x14ac:dyDescent="0.25">
      <c r="A312" s="517"/>
      <c r="B312" s="519"/>
      <c r="C312" s="527"/>
      <c r="D312" s="527"/>
      <c r="E312" s="519"/>
      <c r="F312" s="519"/>
      <c r="G312" s="519"/>
      <c r="H312" s="519"/>
      <c r="I312" s="519"/>
      <c r="J312" s="519"/>
    </row>
    <row r="313" spans="1:10" x14ac:dyDescent="0.25">
      <c r="A313" s="517"/>
      <c r="B313" s="519"/>
      <c r="C313" s="527"/>
      <c r="D313" s="527"/>
      <c r="E313" s="519"/>
      <c r="F313" s="519"/>
      <c r="G313" s="519"/>
      <c r="H313" s="519"/>
      <c r="I313" s="519"/>
      <c r="J313" s="519"/>
    </row>
    <row r="314" spans="1:10" x14ac:dyDescent="0.25">
      <c r="A314" s="759" t="s">
        <v>2048</v>
      </c>
      <c r="B314" s="757">
        <f>SUM(B298:B313)</f>
        <v>16</v>
      </c>
      <c r="C314" s="757">
        <f>SUM(C298:C313)</f>
        <v>148800</v>
      </c>
      <c r="D314" s="757">
        <f>SUM(D298:D313)</f>
        <v>175000</v>
      </c>
      <c r="E314" s="757">
        <f>SUM(E298:E313)</f>
        <v>6</v>
      </c>
      <c r="F314" s="757">
        <f>SUM(F298:F313)</f>
        <v>30000</v>
      </c>
      <c r="G314" s="757"/>
      <c r="H314" s="757"/>
      <c r="I314" s="757"/>
      <c r="J314" s="760">
        <f>J303+J298</f>
        <v>8500</v>
      </c>
    </row>
    <row r="315" spans="1:10" x14ac:dyDescent="0.25">
      <c r="A315" s="750"/>
      <c r="B315" s="549"/>
      <c r="C315" s="549"/>
      <c r="D315" s="549"/>
      <c r="E315" s="549"/>
      <c r="F315" s="549"/>
      <c r="G315" s="549"/>
      <c r="H315" s="549"/>
      <c r="I315" s="549"/>
      <c r="J315" s="751"/>
    </row>
    <row r="316" spans="1:10" x14ac:dyDescent="0.25">
      <c r="A316" s="548"/>
      <c r="B316" s="752"/>
      <c r="C316" s="752"/>
      <c r="D316" s="548"/>
      <c r="E316" s="548"/>
      <c r="F316" s="548"/>
      <c r="G316" s="548"/>
      <c r="H316" s="548"/>
      <c r="I316" s="548"/>
      <c r="J316" s="567"/>
    </row>
    <row r="317" spans="1:10" x14ac:dyDescent="0.25">
      <c r="A317" s="548"/>
      <c r="B317" s="548"/>
      <c r="C317" s="548"/>
      <c r="D317" s="548"/>
      <c r="E317" s="548"/>
      <c r="F317" s="336"/>
      <c r="G317" s="795" t="s">
        <v>3714</v>
      </c>
      <c r="H317" s="795"/>
      <c r="I317" s="753"/>
      <c r="J317" s="567"/>
    </row>
    <row r="318" spans="1:10" ht="15.75" x14ac:dyDescent="0.25">
      <c r="A318" s="696" t="s">
        <v>3593</v>
      </c>
      <c r="B318" s="697">
        <f>C314</f>
        <v>148800</v>
      </c>
      <c r="C318" s="548"/>
      <c r="D318" s="548"/>
      <c r="E318" s="548"/>
      <c r="F318" s="548"/>
      <c r="G318" s="548"/>
      <c r="H318" s="548"/>
      <c r="I318" s="548"/>
      <c r="J318" s="567"/>
    </row>
    <row r="322" spans="1:10" ht="15.75" x14ac:dyDescent="0.25">
      <c r="A322" s="2213" t="s">
        <v>3922</v>
      </c>
      <c r="B322" s="2213"/>
      <c r="C322" s="2213"/>
      <c r="D322" s="2213"/>
      <c r="E322" s="2213"/>
      <c r="F322" s="2213"/>
      <c r="G322" s="2213"/>
      <c r="H322" s="2213"/>
      <c r="I322" s="2213"/>
      <c r="J322" s="2213"/>
    </row>
    <row r="323" spans="1:10" x14ac:dyDescent="0.25">
      <c r="A323" s="198" t="s">
        <v>14</v>
      </c>
      <c r="B323" s="198" t="s">
        <v>5</v>
      </c>
      <c r="C323" s="198" t="s">
        <v>10</v>
      </c>
      <c r="D323" s="198" t="s">
        <v>11</v>
      </c>
      <c r="E323" s="198" t="s">
        <v>753</v>
      </c>
      <c r="F323" s="198" t="s">
        <v>27</v>
      </c>
      <c r="G323" s="198" t="s">
        <v>2013</v>
      </c>
      <c r="H323" s="198" t="s">
        <v>2776</v>
      </c>
      <c r="I323" s="198" t="s">
        <v>2777</v>
      </c>
      <c r="J323" s="198" t="s">
        <v>32</v>
      </c>
    </row>
    <row r="324" spans="1:10" s="797" customFormat="1" x14ac:dyDescent="0.25">
      <c r="A324" s="517" t="s">
        <v>2185</v>
      </c>
      <c r="B324" s="519">
        <v>1</v>
      </c>
      <c r="C324" s="527">
        <v>32000</v>
      </c>
      <c r="D324" s="527"/>
      <c r="E324" s="519">
        <v>1</v>
      </c>
      <c r="F324" s="519">
        <v>3000</v>
      </c>
      <c r="G324" s="519">
        <v>60</v>
      </c>
      <c r="H324" s="519"/>
      <c r="I324" s="519"/>
      <c r="J324" s="519" t="s">
        <v>3923</v>
      </c>
    </row>
    <row r="325" spans="1:10" s="797" customFormat="1" x14ac:dyDescent="0.25">
      <c r="A325" s="517" t="s">
        <v>1149</v>
      </c>
      <c r="B325" s="519">
        <v>2</v>
      </c>
      <c r="C325" s="527"/>
      <c r="D325" s="527">
        <v>100000</v>
      </c>
      <c r="E325" s="519"/>
      <c r="F325" s="519"/>
      <c r="G325" s="519"/>
      <c r="H325" s="519"/>
      <c r="I325" s="519"/>
      <c r="J325" s="519" t="s">
        <v>2280</v>
      </c>
    </row>
    <row r="326" spans="1:10" s="797" customFormat="1" x14ac:dyDescent="0.25">
      <c r="A326" s="517" t="s">
        <v>2199</v>
      </c>
      <c r="B326" s="519">
        <v>1</v>
      </c>
      <c r="C326" s="527">
        <v>15000</v>
      </c>
      <c r="D326" s="527"/>
      <c r="E326" s="519">
        <v>1</v>
      </c>
      <c r="F326" s="519">
        <v>4000</v>
      </c>
      <c r="G326" s="519">
        <v>70</v>
      </c>
      <c r="H326" s="519"/>
      <c r="I326" s="519"/>
      <c r="J326" s="519"/>
    </row>
    <row r="327" spans="1:10" s="797" customFormat="1" x14ac:dyDescent="0.25">
      <c r="A327" s="517" t="s">
        <v>3621</v>
      </c>
      <c r="B327" s="519">
        <v>1</v>
      </c>
      <c r="C327" s="527"/>
      <c r="D327" s="527">
        <v>33000</v>
      </c>
      <c r="E327" s="519"/>
      <c r="F327" s="519"/>
      <c r="G327" s="519"/>
      <c r="H327" s="519"/>
      <c r="I327" s="519"/>
      <c r="J327" s="519" t="s">
        <v>767</v>
      </c>
    </row>
    <row r="328" spans="1:10" s="797" customFormat="1" x14ac:dyDescent="0.25">
      <c r="A328" s="517" t="s">
        <v>1065</v>
      </c>
      <c r="B328" s="519">
        <v>1</v>
      </c>
      <c r="C328" s="527">
        <v>15000</v>
      </c>
      <c r="D328" s="527"/>
      <c r="E328" s="519">
        <v>1</v>
      </c>
      <c r="F328" s="519">
        <v>4000</v>
      </c>
      <c r="G328" s="519">
        <v>70</v>
      </c>
      <c r="H328" s="519"/>
      <c r="I328" s="519"/>
      <c r="J328" s="519"/>
    </row>
    <row r="329" spans="1:10" s="797" customFormat="1" x14ac:dyDescent="0.25">
      <c r="A329" s="517" t="s">
        <v>2199</v>
      </c>
      <c r="B329" s="519">
        <v>1</v>
      </c>
      <c r="C329" s="527"/>
      <c r="D329" s="527">
        <v>19000</v>
      </c>
      <c r="E329" s="519"/>
      <c r="F329" s="519"/>
      <c r="G329" s="519"/>
      <c r="H329" s="519"/>
      <c r="I329" s="519"/>
      <c r="J329" s="519" t="s">
        <v>3596</v>
      </c>
    </row>
    <row r="330" spans="1:10" s="797" customFormat="1" x14ac:dyDescent="0.25">
      <c r="A330" s="702" t="s">
        <v>701</v>
      </c>
      <c r="B330" s="703">
        <v>1</v>
      </c>
      <c r="C330" s="640"/>
      <c r="D330" s="640"/>
      <c r="E330" s="703"/>
      <c r="F330" s="703"/>
      <c r="G330" s="703"/>
      <c r="H330" s="703"/>
      <c r="I330" s="703"/>
      <c r="J330" s="703" t="s">
        <v>3924</v>
      </c>
    </row>
    <row r="331" spans="1:10" s="797" customFormat="1" x14ac:dyDescent="0.25">
      <c r="A331" s="517" t="s">
        <v>3925</v>
      </c>
      <c r="B331" s="519">
        <v>1</v>
      </c>
      <c r="C331" s="527">
        <v>15000</v>
      </c>
      <c r="D331" s="527"/>
      <c r="E331" s="519">
        <v>1</v>
      </c>
      <c r="F331" s="519">
        <v>3000</v>
      </c>
      <c r="G331" s="519">
        <v>60</v>
      </c>
      <c r="H331" s="519"/>
      <c r="I331" s="519"/>
      <c r="J331" s="519"/>
    </row>
    <row r="332" spans="1:10" s="797" customFormat="1" x14ac:dyDescent="0.25">
      <c r="A332" s="517" t="s">
        <v>3913</v>
      </c>
      <c r="B332" s="519">
        <v>1</v>
      </c>
      <c r="C332" s="527"/>
      <c r="D332" s="527">
        <v>27000</v>
      </c>
      <c r="E332" s="519"/>
      <c r="F332" s="519"/>
      <c r="G332" s="519"/>
      <c r="H332" s="519"/>
      <c r="I332" s="519"/>
      <c r="J332" s="519" t="s">
        <v>3596</v>
      </c>
    </row>
    <row r="333" spans="1:10" s="797" customFormat="1" x14ac:dyDescent="0.25">
      <c r="A333" s="517" t="s">
        <v>613</v>
      </c>
      <c r="B333" s="519">
        <v>1</v>
      </c>
      <c r="C333" s="527"/>
      <c r="D333" s="527">
        <v>34000</v>
      </c>
      <c r="E333" s="519"/>
      <c r="F333" s="519"/>
      <c r="G333" s="519"/>
      <c r="H333" s="519"/>
      <c r="I333" s="519"/>
      <c r="J333" s="519" t="s">
        <v>3596</v>
      </c>
    </row>
    <row r="334" spans="1:10" s="797" customFormat="1" x14ac:dyDescent="0.25">
      <c r="A334" s="517" t="s">
        <v>3913</v>
      </c>
      <c r="B334" s="519">
        <v>1</v>
      </c>
      <c r="C334" s="527">
        <v>18000</v>
      </c>
      <c r="D334" s="527"/>
      <c r="E334" s="519">
        <v>1</v>
      </c>
      <c r="F334" s="519">
        <v>5000</v>
      </c>
      <c r="G334" s="519">
        <v>100</v>
      </c>
      <c r="H334" s="519"/>
      <c r="I334" s="519"/>
      <c r="J334" s="519"/>
    </row>
    <row r="335" spans="1:10" s="797" customFormat="1" x14ac:dyDescent="0.25">
      <c r="A335" s="517" t="s">
        <v>2909</v>
      </c>
      <c r="B335" s="519">
        <v>1</v>
      </c>
      <c r="C335" s="527"/>
      <c r="D335" s="527">
        <v>11000</v>
      </c>
      <c r="E335" s="519">
        <v>1</v>
      </c>
      <c r="F335" s="519">
        <v>3000</v>
      </c>
      <c r="G335" s="519">
        <v>60</v>
      </c>
      <c r="H335" s="519"/>
      <c r="I335" s="519"/>
      <c r="J335" s="519"/>
    </row>
    <row r="336" spans="1:10" s="797" customFormat="1" x14ac:dyDescent="0.25">
      <c r="A336" s="517" t="s">
        <v>3721</v>
      </c>
      <c r="B336" s="519">
        <v>1</v>
      </c>
      <c r="C336" s="527">
        <v>25500</v>
      </c>
      <c r="D336" s="527"/>
      <c r="E336" s="519"/>
      <c r="F336" s="519"/>
      <c r="G336" s="519"/>
      <c r="H336" s="519"/>
      <c r="I336" s="519"/>
      <c r="J336" s="519" t="s">
        <v>3926</v>
      </c>
    </row>
    <row r="337" spans="1:10" s="797" customFormat="1" x14ac:dyDescent="0.25">
      <c r="A337" s="517" t="s">
        <v>3039</v>
      </c>
      <c r="B337" s="519">
        <v>1</v>
      </c>
      <c r="C337" s="527">
        <v>29000</v>
      </c>
      <c r="D337" s="527"/>
      <c r="E337" s="519">
        <v>1</v>
      </c>
      <c r="F337" s="519">
        <v>5000</v>
      </c>
      <c r="G337" s="519">
        <v>100</v>
      </c>
      <c r="H337" s="519"/>
      <c r="I337" s="519"/>
      <c r="J337" s="519"/>
    </row>
    <row r="338" spans="1:10" s="797" customFormat="1" x14ac:dyDescent="0.25">
      <c r="A338" s="517" t="s">
        <v>3437</v>
      </c>
      <c r="B338" s="519">
        <v>1</v>
      </c>
      <c r="C338" s="527"/>
      <c r="D338" s="527">
        <v>21000</v>
      </c>
      <c r="E338" s="519"/>
      <c r="F338" s="519"/>
      <c r="G338" s="519"/>
      <c r="H338" s="519"/>
      <c r="I338" s="519"/>
      <c r="J338" s="519" t="s">
        <v>3927</v>
      </c>
    </row>
    <row r="339" spans="1:10" s="797" customFormat="1" x14ac:dyDescent="0.25">
      <c r="A339" s="517" t="s">
        <v>91</v>
      </c>
      <c r="B339" s="519">
        <v>1</v>
      </c>
      <c r="C339" s="527">
        <v>16000</v>
      </c>
      <c r="D339" s="527"/>
      <c r="E339" s="519">
        <v>1</v>
      </c>
      <c r="F339" s="519">
        <v>4000</v>
      </c>
      <c r="G339" s="519">
        <v>70</v>
      </c>
      <c r="H339" s="519"/>
      <c r="I339" s="519"/>
      <c r="J339" s="519"/>
    </row>
    <row r="340" spans="1:10" s="797" customFormat="1" x14ac:dyDescent="0.25">
      <c r="A340" s="517" t="s">
        <v>2187</v>
      </c>
      <c r="B340" s="519">
        <v>1</v>
      </c>
      <c r="C340" s="527"/>
      <c r="D340" s="527">
        <v>15000</v>
      </c>
      <c r="E340" s="519"/>
      <c r="F340" s="519"/>
      <c r="G340" s="519"/>
      <c r="H340" s="519"/>
      <c r="I340" s="519"/>
      <c r="J340" s="519" t="s">
        <v>3596</v>
      </c>
    </row>
    <row r="341" spans="1:10" s="797" customFormat="1" x14ac:dyDescent="0.25">
      <c r="A341" s="702" t="s">
        <v>349</v>
      </c>
      <c r="B341" s="703">
        <v>1</v>
      </c>
      <c r="C341" s="640"/>
      <c r="D341" s="640"/>
      <c r="E341" s="703"/>
      <c r="F341" s="703"/>
      <c r="G341" s="703"/>
      <c r="H341" s="703"/>
      <c r="I341" s="762"/>
      <c r="J341" s="703" t="s">
        <v>3687</v>
      </c>
    </row>
    <row r="342" spans="1:10" s="797" customFormat="1" x14ac:dyDescent="0.25">
      <c r="A342" s="517" t="s">
        <v>314</v>
      </c>
      <c r="B342" s="519">
        <v>1</v>
      </c>
      <c r="C342" s="527"/>
      <c r="D342" s="527">
        <v>45000</v>
      </c>
      <c r="E342" s="519">
        <v>1</v>
      </c>
      <c r="F342" s="519">
        <v>5000</v>
      </c>
      <c r="G342" s="519">
        <v>100</v>
      </c>
      <c r="H342" s="519"/>
      <c r="I342" s="518"/>
      <c r="J342" s="519" t="s">
        <v>767</v>
      </c>
    </row>
    <row r="343" spans="1:10" x14ac:dyDescent="0.25">
      <c r="A343" s="759" t="s">
        <v>2048</v>
      </c>
      <c r="B343" s="757">
        <f>SUM(B324:B342)</f>
        <v>20</v>
      </c>
      <c r="C343" s="757">
        <f>SUM(C324:C342)</f>
        <v>165500</v>
      </c>
      <c r="D343" s="757">
        <f>SUM(D324:D342)</f>
        <v>305000</v>
      </c>
      <c r="E343" s="757">
        <f>SUM(E324:E342)</f>
        <v>9</v>
      </c>
      <c r="F343" s="757">
        <f>SUM(F324:F342)</f>
        <v>36000</v>
      </c>
      <c r="G343" s="757"/>
      <c r="H343" s="757"/>
      <c r="I343" s="757"/>
      <c r="J343" s="760"/>
    </row>
    <row r="344" spans="1:10" x14ac:dyDescent="0.25">
      <c r="A344" s="750"/>
      <c r="B344" s="549"/>
      <c r="C344" s="549"/>
      <c r="D344" s="549"/>
      <c r="E344" s="549"/>
      <c r="F344" s="549"/>
      <c r="G344" s="549"/>
      <c r="H344" s="549"/>
      <c r="I344" s="549"/>
      <c r="J344" s="751"/>
    </row>
    <row r="345" spans="1:10" x14ac:dyDescent="0.25">
      <c r="A345" s="548"/>
      <c r="B345" s="752"/>
      <c r="C345" s="752"/>
      <c r="D345" s="548"/>
      <c r="E345" s="548"/>
      <c r="F345" s="548"/>
      <c r="G345" s="548"/>
      <c r="H345" s="548"/>
      <c r="I345" s="548"/>
      <c r="J345" s="567"/>
    </row>
    <row r="346" spans="1:10" x14ac:dyDescent="0.25">
      <c r="A346" s="548"/>
      <c r="B346" s="548"/>
      <c r="C346" s="548"/>
      <c r="D346" s="548"/>
      <c r="E346" s="548"/>
      <c r="F346" s="336"/>
      <c r="G346" s="796" t="s">
        <v>3714</v>
      </c>
      <c r="H346" s="796"/>
      <c r="I346" s="753"/>
      <c r="J346" s="567"/>
    </row>
    <row r="347" spans="1:10" ht="15.75" x14ac:dyDescent="0.25">
      <c r="A347" s="696" t="s">
        <v>3593</v>
      </c>
      <c r="B347" s="697">
        <f>C343</f>
        <v>165500</v>
      </c>
      <c r="C347" s="548"/>
      <c r="D347" s="548"/>
      <c r="E347" s="548"/>
      <c r="F347" s="548"/>
      <c r="G347" s="548"/>
      <c r="H347" s="548"/>
      <c r="I347" s="548"/>
      <c r="J347" s="567"/>
    </row>
    <row r="351" spans="1:10" ht="15.75" x14ac:dyDescent="0.25">
      <c r="A351" s="2213" t="s">
        <v>3928</v>
      </c>
      <c r="B351" s="2213"/>
      <c r="C351" s="2213"/>
      <c r="D351" s="2213"/>
      <c r="E351" s="2213"/>
      <c r="F351" s="2213"/>
      <c r="G351" s="2213"/>
      <c r="H351" s="2213"/>
      <c r="I351" s="2213"/>
      <c r="J351" s="2213"/>
    </row>
    <row r="352" spans="1:10" x14ac:dyDescent="0.25">
      <c r="A352" s="198" t="s">
        <v>14</v>
      </c>
      <c r="B352" s="198" t="s">
        <v>5</v>
      </c>
      <c r="C352" s="198" t="s">
        <v>10</v>
      </c>
      <c r="D352" s="198" t="s">
        <v>11</v>
      </c>
      <c r="E352" s="198" t="s">
        <v>753</v>
      </c>
      <c r="F352" s="198" t="s">
        <v>27</v>
      </c>
      <c r="G352" s="198" t="s">
        <v>2013</v>
      </c>
      <c r="H352" s="198" t="s">
        <v>2776</v>
      </c>
      <c r="I352" s="198" t="s">
        <v>2777</v>
      </c>
      <c r="J352" s="198" t="s">
        <v>32</v>
      </c>
    </row>
    <row r="353" spans="1:10" x14ac:dyDescent="0.25">
      <c r="A353" s="517" t="s">
        <v>179</v>
      </c>
      <c r="B353" s="519">
        <v>1</v>
      </c>
      <c r="C353" s="527">
        <v>30000</v>
      </c>
      <c r="D353" s="527"/>
      <c r="E353" s="519">
        <v>1</v>
      </c>
      <c r="F353" s="519">
        <v>3000</v>
      </c>
      <c r="G353" s="519">
        <v>60</v>
      </c>
      <c r="H353" s="519"/>
      <c r="I353" s="519" t="s">
        <v>109</v>
      </c>
      <c r="J353" s="519">
        <v>2100</v>
      </c>
    </row>
    <row r="354" spans="1:10" x14ac:dyDescent="0.25">
      <c r="A354" s="517" t="s">
        <v>1810</v>
      </c>
      <c r="B354" s="519">
        <v>1</v>
      </c>
      <c r="C354" s="527"/>
      <c r="D354" s="527">
        <v>14000</v>
      </c>
      <c r="E354" s="519"/>
      <c r="F354" s="519"/>
      <c r="G354" s="519"/>
      <c r="H354" s="519"/>
      <c r="I354" s="519"/>
      <c r="J354" s="519" t="s">
        <v>767</v>
      </c>
    </row>
    <row r="355" spans="1:10" x14ac:dyDescent="0.25">
      <c r="A355" s="517" t="s">
        <v>91</v>
      </c>
      <c r="B355" s="519">
        <v>1</v>
      </c>
      <c r="C355" s="527">
        <v>16000</v>
      </c>
      <c r="D355" s="527"/>
      <c r="E355" s="519">
        <v>1</v>
      </c>
      <c r="F355" s="519">
        <v>4000</v>
      </c>
      <c r="G355" s="519">
        <v>70</v>
      </c>
      <c r="H355" s="519"/>
      <c r="I355" s="519"/>
      <c r="J355" s="519"/>
    </row>
    <row r="356" spans="1:10" x14ac:dyDescent="0.25">
      <c r="A356" s="517" t="s">
        <v>3039</v>
      </c>
      <c r="B356" s="519">
        <v>1</v>
      </c>
      <c r="C356" s="527">
        <v>35000</v>
      </c>
      <c r="D356" s="527"/>
      <c r="E356" s="519"/>
      <c r="F356" s="519"/>
      <c r="G356" s="519"/>
      <c r="H356" s="519"/>
      <c r="I356" s="519"/>
      <c r="J356" s="519"/>
    </row>
    <row r="357" spans="1:10" x14ac:dyDescent="0.25">
      <c r="A357" s="517" t="s">
        <v>3929</v>
      </c>
      <c r="B357" s="519">
        <v>1</v>
      </c>
      <c r="C357" s="527">
        <v>16000</v>
      </c>
      <c r="D357" s="527"/>
      <c r="E357" s="519">
        <v>1</v>
      </c>
      <c r="F357" s="519">
        <v>4000</v>
      </c>
      <c r="G357" s="519">
        <v>70</v>
      </c>
      <c r="H357" s="519"/>
      <c r="I357" s="519"/>
      <c r="J357" s="519"/>
    </row>
    <row r="358" spans="1:10" x14ac:dyDescent="0.25">
      <c r="A358" s="517" t="s">
        <v>454</v>
      </c>
      <c r="B358" s="519">
        <v>1</v>
      </c>
      <c r="C358" s="527">
        <v>20000</v>
      </c>
      <c r="D358" s="527"/>
      <c r="E358" s="519">
        <v>1</v>
      </c>
      <c r="F358" s="519">
        <v>5000</v>
      </c>
      <c r="G358" s="519">
        <v>5000</v>
      </c>
      <c r="H358" s="519"/>
      <c r="I358" s="519"/>
      <c r="J358" s="519"/>
    </row>
    <row r="359" spans="1:10" x14ac:dyDescent="0.25">
      <c r="A359" s="517" t="s">
        <v>2856</v>
      </c>
      <c r="B359" s="519">
        <v>1</v>
      </c>
      <c r="C359" s="527">
        <v>26000</v>
      </c>
      <c r="D359" s="527"/>
      <c r="E359" s="519">
        <v>1</v>
      </c>
      <c r="F359" s="519">
        <v>4000</v>
      </c>
      <c r="G359" s="519">
        <v>70</v>
      </c>
      <c r="H359" s="519"/>
      <c r="I359" s="519"/>
      <c r="J359" s="519"/>
    </row>
    <row r="360" spans="1:10" x14ac:dyDescent="0.25">
      <c r="A360" s="517" t="s">
        <v>2050</v>
      </c>
      <c r="B360" s="519">
        <v>1</v>
      </c>
      <c r="C360" s="527">
        <v>23000</v>
      </c>
      <c r="D360" s="527"/>
      <c r="E360" s="519">
        <v>1</v>
      </c>
      <c r="F360" s="519">
        <v>4000</v>
      </c>
      <c r="G360" s="519">
        <v>70</v>
      </c>
      <c r="H360" s="519"/>
      <c r="I360" s="519"/>
      <c r="J360" s="519"/>
    </row>
    <row r="361" spans="1:10" x14ac:dyDescent="0.25">
      <c r="A361" s="517" t="s">
        <v>237</v>
      </c>
      <c r="B361" s="519">
        <v>1</v>
      </c>
      <c r="C361" s="527"/>
      <c r="D361" s="527">
        <v>42000</v>
      </c>
      <c r="E361" s="519">
        <v>1</v>
      </c>
      <c r="F361" s="519">
        <v>5000</v>
      </c>
      <c r="G361" s="519">
        <v>100</v>
      </c>
      <c r="H361" s="519"/>
      <c r="I361" s="519"/>
      <c r="J361" s="519" t="s">
        <v>767</v>
      </c>
    </row>
    <row r="362" spans="1:10" x14ac:dyDescent="0.25">
      <c r="A362" s="517" t="s">
        <v>656</v>
      </c>
      <c r="B362" s="519">
        <v>1</v>
      </c>
      <c r="C362" s="527">
        <v>6000</v>
      </c>
      <c r="D362" s="527"/>
      <c r="E362" s="519">
        <v>2</v>
      </c>
      <c r="F362" s="519">
        <v>13000</v>
      </c>
      <c r="G362" s="519" t="s">
        <v>3930</v>
      </c>
      <c r="H362" s="519"/>
      <c r="I362" s="519"/>
      <c r="J362" s="519" t="s">
        <v>3931</v>
      </c>
    </row>
    <row r="363" spans="1:10" x14ac:dyDescent="0.25">
      <c r="A363" s="517" t="s">
        <v>2199</v>
      </c>
      <c r="B363" s="519">
        <v>1</v>
      </c>
      <c r="C363" s="527">
        <v>15000</v>
      </c>
      <c r="D363" s="527"/>
      <c r="E363" s="519">
        <v>1</v>
      </c>
      <c r="F363" s="519">
        <v>4000</v>
      </c>
      <c r="G363" s="519">
        <v>70</v>
      </c>
      <c r="H363" s="519"/>
      <c r="I363" s="519"/>
      <c r="J363" s="519"/>
    </row>
    <row r="364" spans="1:10" x14ac:dyDescent="0.25">
      <c r="A364" s="517" t="s">
        <v>2622</v>
      </c>
      <c r="B364" s="519">
        <v>1</v>
      </c>
      <c r="C364" s="527">
        <v>34000</v>
      </c>
      <c r="D364" s="527"/>
      <c r="E364" s="519">
        <v>1</v>
      </c>
      <c r="F364" s="519">
        <v>4000</v>
      </c>
      <c r="G364" s="519">
        <v>70</v>
      </c>
      <c r="H364" s="519"/>
      <c r="I364" s="519"/>
      <c r="J364" s="519" t="s">
        <v>767</v>
      </c>
    </row>
    <row r="365" spans="1:10" x14ac:dyDescent="0.25">
      <c r="A365" s="517" t="s">
        <v>3354</v>
      </c>
      <c r="B365" s="519">
        <v>1</v>
      </c>
      <c r="C365" s="527"/>
      <c r="D365" s="527">
        <v>13000</v>
      </c>
      <c r="E365" s="519">
        <v>1</v>
      </c>
      <c r="F365" s="519">
        <v>3000</v>
      </c>
      <c r="G365" s="519">
        <v>60</v>
      </c>
      <c r="H365" s="519"/>
      <c r="I365" s="519"/>
      <c r="J365" s="519" t="s">
        <v>3596</v>
      </c>
    </row>
    <row r="366" spans="1:10" x14ac:dyDescent="0.25">
      <c r="A366" s="702" t="s">
        <v>3673</v>
      </c>
      <c r="B366" s="703">
        <v>1</v>
      </c>
      <c r="C366" s="640"/>
      <c r="D366" s="640"/>
      <c r="E366" s="703"/>
      <c r="F366" s="703"/>
      <c r="G366" s="703"/>
      <c r="H366" s="703"/>
      <c r="I366" s="703"/>
      <c r="J366" s="703" t="s">
        <v>3932</v>
      </c>
    </row>
    <row r="367" spans="1:10" x14ac:dyDescent="0.25">
      <c r="A367" s="517" t="s">
        <v>3933</v>
      </c>
      <c r="B367" s="519">
        <v>1</v>
      </c>
      <c r="C367" s="527">
        <v>25000</v>
      </c>
      <c r="D367" s="527"/>
      <c r="E367" s="519"/>
      <c r="F367" s="519"/>
      <c r="G367" s="519"/>
      <c r="H367" s="519"/>
      <c r="I367" s="519"/>
      <c r="J367" s="519"/>
    </row>
    <row r="368" spans="1:10" x14ac:dyDescent="0.25">
      <c r="A368" s="517" t="s">
        <v>91</v>
      </c>
      <c r="B368" s="519">
        <v>1</v>
      </c>
      <c r="C368" s="527">
        <v>20000</v>
      </c>
      <c r="D368" s="527"/>
      <c r="E368" s="519"/>
      <c r="F368" s="519"/>
      <c r="G368" s="519"/>
      <c r="H368" s="519"/>
      <c r="I368" s="519"/>
      <c r="J368" s="519"/>
    </row>
    <row r="369" spans="1:10" x14ac:dyDescent="0.25">
      <c r="A369" s="702" t="s">
        <v>3828</v>
      </c>
      <c r="B369" s="703">
        <v>1</v>
      </c>
      <c r="C369" s="640"/>
      <c r="D369" s="640"/>
      <c r="E369" s="703"/>
      <c r="F369" s="703"/>
      <c r="G369" s="703"/>
      <c r="H369" s="703"/>
      <c r="I369" s="703"/>
      <c r="J369" s="703" t="s">
        <v>3934</v>
      </c>
    </row>
    <row r="370" spans="1:10" x14ac:dyDescent="0.25">
      <c r="A370" s="517" t="s">
        <v>1046</v>
      </c>
      <c r="B370" s="519">
        <v>2</v>
      </c>
      <c r="C370" s="527"/>
      <c r="D370" s="527">
        <v>20000</v>
      </c>
      <c r="E370" s="519"/>
      <c r="F370" s="519"/>
      <c r="G370" s="519"/>
      <c r="H370" s="519"/>
      <c r="I370" s="519"/>
      <c r="J370" s="519" t="s">
        <v>3596</v>
      </c>
    </row>
    <row r="371" spans="1:10" x14ac:dyDescent="0.25">
      <c r="A371" s="517" t="s">
        <v>1046</v>
      </c>
      <c r="B371" s="519">
        <v>2</v>
      </c>
      <c r="C371" s="527">
        <v>2000</v>
      </c>
      <c r="D371" s="527"/>
      <c r="E371" s="519">
        <v>4</v>
      </c>
      <c r="F371" s="519">
        <v>18000</v>
      </c>
      <c r="G371" s="519" t="s">
        <v>3935</v>
      </c>
      <c r="H371" s="519"/>
      <c r="I371" s="519"/>
      <c r="J371" s="519"/>
    </row>
    <row r="372" spans="1:10" x14ac:dyDescent="0.25">
      <c r="A372" s="517" t="s">
        <v>2903</v>
      </c>
      <c r="B372" s="519">
        <v>1</v>
      </c>
      <c r="C372" s="527">
        <v>13000</v>
      </c>
      <c r="D372" s="527"/>
      <c r="E372" s="519">
        <v>2</v>
      </c>
      <c r="F372" s="519">
        <v>9000</v>
      </c>
      <c r="G372" s="519" t="s">
        <v>1094</v>
      </c>
      <c r="H372" s="519"/>
      <c r="I372" s="519"/>
      <c r="J372" s="519"/>
    </row>
    <row r="373" spans="1:10" x14ac:dyDescent="0.25">
      <c r="A373" s="789" t="s">
        <v>3911</v>
      </c>
      <c r="B373" s="790">
        <v>1</v>
      </c>
      <c r="C373" s="791">
        <v>1500</v>
      </c>
      <c r="D373" s="527"/>
      <c r="E373" s="519"/>
      <c r="F373" s="519"/>
      <c r="G373" s="519"/>
      <c r="H373" s="519"/>
      <c r="I373" s="518"/>
      <c r="J373" s="519"/>
    </row>
    <row r="374" spans="1:10" x14ac:dyDescent="0.25">
      <c r="A374" s="789" t="s">
        <v>3936</v>
      </c>
      <c r="B374" s="790">
        <v>1</v>
      </c>
      <c r="C374" s="791">
        <v>3500</v>
      </c>
      <c r="D374" s="527"/>
      <c r="E374" s="519"/>
      <c r="F374" s="519"/>
      <c r="G374" s="519"/>
      <c r="H374" s="519"/>
      <c r="I374" s="518"/>
      <c r="J374" s="519"/>
    </row>
    <row r="375" spans="1:10" x14ac:dyDescent="0.25">
      <c r="A375" s="759" t="s">
        <v>2048</v>
      </c>
      <c r="B375" s="757">
        <f>SUM(B353:B374)</f>
        <v>24</v>
      </c>
      <c r="C375" s="757">
        <f>SUM(C353:C374)</f>
        <v>286000</v>
      </c>
      <c r="D375" s="757">
        <f>SUM(D353:D374)</f>
        <v>89000</v>
      </c>
      <c r="E375" s="757">
        <f>SUM(E353:E374)</f>
        <v>18</v>
      </c>
      <c r="F375" s="757">
        <f>SUM(F353:F374)</f>
        <v>80000</v>
      </c>
      <c r="G375" s="757"/>
      <c r="H375" s="757"/>
      <c r="I375" s="757"/>
      <c r="J375" s="760"/>
    </row>
    <row r="376" spans="1:10" x14ac:dyDescent="0.25">
      <c r="A376" s="750"/>
      <c r="B376" s="549"/>
      <c r="C376" s="549"/>
      <c r="D376" s="549"/>
      <c r="E376" s="549"/>
      <c r="F376" s="549"/>
      <c r="G376" s="549"/>
      <c r="H376" s="549"/>
      <c r="I376" s="549"/>
      <c r="J376" s="751"/>
    </row>
    <row r="377" spans="1:10" x14ac:dyDescent="0.25">
      <c r="A377" s="548"/>
      <c r="B377" s="752"/>
      <c r="C377" s="752"/>
      <c r="D377" s="548"/>
      <c r="E377" s="548"/>
      <c r="F377" s="548"/>
      <c r="G377" s="548"/>
      <c r="H377" s="548"/>
      <c r="I377" s="548"/>
      <c r="J377" s="567"/>
    </row>
    <row r="378" spans="1:10" x14ac:dyDescent="0.25">
      <c r="A378" s="548"/>
      <c r="B378" s="548"/>
      <c r="C378" s="548"/>
      <c r="D378" s="548"/>
      <c r="E378" s="548"/>
      <c r="F378" s="336"/>
      <c r="G378" s="798" t="s">
        <v>3714</v>
      </c>
      <c r="H378" s="798"/>
      <c r="I378" s="753"/>
      <c r="J378" s="567"/>
    </row>
    <row r="379" spans="1:10" ht="15.75" x14ac:dyDescent="0.25">
      <c r="A379" s="696" t="s">
        <v>3593</v>
      </c>
      <c r="B379" s="697">
        <f>C375</f>
        <v>286000</v>
      </c>
      <c r="C379" s="548"/>
      <c r="D379" s="548"/>
      <c r="E379" s="548"/>
      <c r="F379" s="548"/>
      <c r="G379" s="548"/>
      <c r="H379" s="548"/>
      <c r="I379" s="548"/>
      <c r="J379" s="567"/>
    </row>
    <row r="382" spans="1:10" x14ac:dyDescent="0.25">
      <c r="B382" s="18"/>
    </row>
    <row r="383" spans="1:10" ht="15.75" x14ac:dyDescent="0.25">
      <c r="A383" s="2213" t="s">
        <v>3937</v>
      </c>
      <c r="B383" s="2213"/>
      <c r="C383" s="2213"/>
      <c r="D383" s="2213"/>
      <c r="E383" s="2213"/>
      <c r="F383" s="2213"/>
      <c r="G383" s="2213"/>
      <c r="H383" s="2213"/>
      <c r="I383" s="2213"/>
      <c r="J383" s="2213"/>
    </row>
    <row r="384" spans="1:10" x14ac:dyDescent="0.25">
      <c r="A384" s="198" t="s">
        <v>14</v>
      </c>
      <c r="B384" s="198" t="s">
        <v>5</v>
      </c>
      <c r="C384" s="198" t="s">
        <v>10</v>
      </c>
      <c r="D384" s="198" t="s">
        <v>11</v>
      </c>
      <c r="E384" s="198" t="s">
        <v>753</v>
      </c>
      <c r="F384" s="198" t="s">
        <v>27</v>
      </c>
      <c r="G384" s="198" t="s">
        <v>2013</v>
      </c>
      <c r="H384" s="198" t="s">
        <v>2776</v>
      </c>
      <c r="I384" s="198" t="s">
        <v>2777</v>
      </c>
      <c r="J384" s="198" t="s">
        <v>32</v>
      </c>
    </row>
    <row r="385" spans="1:10" x14ac:dyDescent="0.25">
      <c r="A385" s="517" t="s">
        <v>721</v>
      </c>
      <c r="B385" s="519">
        <v>1</v>
      </c>
      <c r="C385" s="527">
        <v>22000</v>
      </c>
      <c r="D385" s="527">
        <v>10000</v>
      </c>
      <c r="E385" s="519">
        <v>1</v>
      </c>
      <c r="F385" s="519">
        <v>3000</v>
      </c>
      <c r="G385" s="519">
        <v>60</v>
      </c>
      <c r="H385" s="519"/>
      <c r="I385" s="519" t="s">
        <v>109</v>
      </c>
      <c r="J385" s="519">
        <v>1400</v>
      </c>
    </row>
    <row r="386" spans="1:10" x14ac:dyDescent="0.25">
      <c r="A386" s="517" t="s">
        <v>90</v>
      </c>
      <c r="B386" s="519">
        <v>1</v>
      </c>
      <c r="C386" s="527"/>
      <c r="D386" s="527">
        <v>22500</v>
      </c>
      <c r="E386" s="519">
        <v>2</v>
      </c>
      <c r="F386" s="519">
        <v>6000</v>
      </c>
      <c r="G386" s="519">
        <v>60</v>
      </c>
      <c r="H386" s="519">
        <v>1</v>
      </c>
      <c r="I386" s="519">
        <v>35</v>
      </c>
      <c r="J386" s="519">
        <v>1000</v>
      </c>
    </row>
    <row r="387" spans="1:10" x14ac:dyDescent="0.25">
      <c r="A387" s="517" t="s">
        <v>2187</v>
      </c>
      <c r="B387" s="519">
        <v>1</v>
      </c>
      <c r="C387" s="527"/>
      <c r="D387" s="527">
        <v>15000</v>
      </c>
      <c r="E387" s="519"/>
      <c r="F387" s="519"/>
      <c r="G387" s="519"/>
      <c r="H387" s="519"/>
      <c r="I387" s="519"/>
      <c r="J387" s="519" t="s">
        <v>3596</v>
      </c>
    </row>
    <row r="388" spans="1:10" x14ac:dyDescent="0.25">
      <c r="A388" s="517" t="s">
        <v>258</v>
      </c>
      <c r="B388" s="519">
        <v>1</v>
      </c>
      <c r="C388" s="527">
        <v>24000</v>
      </c>
      <c r="D388" s="527"/>
      <c r="E388" s="519">
        <v>1</v>
      </c>
      <c r="F388" s="519">
        <v>3000</v>
      </c>
      <c r="G388" s="519">
        <v>60</v>
      </c>
      <c r="H388" s="519">
        <v>1</v>
      </c>
      <c r="I388" s="519">
        <v>100</v>
      </c>
      <c r="J388" s="519">
        <v>5000</v>
      </c>
    </row>
    <row r="389" spans="1:10" x14ac:dyDescent="0.25">
      <c r="A389" s="517" t="s">
        <v>474</v>
      </c>
      <c r="B389" s="519">
        <v>1</v>
      </c>
      <c r="C389" s="527">
        <v>16000</v>
      </c>
      <c r="D389" s="527"/>
      <c r="E389" s="519">
        <v>1</v>
      </c>
      <c r="F389" s="519">
        <v>4000</v>
      </c>
      <c r="G389" s="519">
        <v>70</v>
      </c>
      <c r="H389" s="519">
        <v>1</v>
      </c>
      <c r="I389" s="519">
        <v>60</v>
      </c>
      <c r="J389" s="519">
        <v>3000</v>
      </c>
    </row>
    <row r="390" spans="1:10" x14ac:dyDescent="0.25">
      <c r="A390" s="517" t="s">
        <v>3938</v>
      </c>
      <c r="B390" s="519">
        <v>1</v>
      </c>
      <c r="C390" s="527"/>
      <c r="D390" s="527">
        <v>26000</v>
      </c>
      <c r="E390" s="519"/>
      <c r="F390" s="519"/>
      <c r="G390" s="519"/>
      <c r="H390" s="519"/>
      <c r="I390" s="519"/>
      <c r="J390" s="519" t="s">
        <v>3939</v>
      </c>
    </row>
    <row r="391" spans="1:10" x14ac:dyDescent="0.25">
      <c r="A391" s="517" t="s">
        <v>2473</v>
      </c>
      <c r="B391" s="519">
        <v>1</v>
      </c>
      <c r="C391" s="527">
        <v>33000</v>
      </c>
      <c r="D391" s="527"/>
      <c r="E391" s="519">
        <v>1</v>
      </c>
      <c r="F391" s="519">
        <v>5000</v>
      </c>
      <c r="G391" s="519">
        <v>90</v>
      </c>
      <c r="H391" s="519"/>
      <c r="I391" s="519"/>
      <c r="J391" s="519"/>
    </row>
    <row r="392" spans="1:10" x14ac:dyDescent="0.25">
      <c r="A392" s="517" t="s">
        <v>1863</v>
      </c>
      <c r="B392" s="519">
        <v>1</v>
      </c>
      <c r="C392" s="527">
        <v>19000</v>
      </c>
      <c r="D392" s="527"/>
      <c r="E392" s="519"/>
      <c r="F392" s="519"/>
      <c r="G392" s="519"/>
      <c r="H392" s="519"/>
      <c r="I392" s="519"/>
      <c r="J392" s="519"/>
    </row>
    <row r="393" spans="1:10" x14ac:dyDescent="0.25">
      <c r="A393" s="517" t="s">
        <v>388</v>
      </c>
      <c r="B393" s="519">
        <v>1</v>
      </c>
      <c r="C393" s="527">
        <v>17500</v>
      </c>
      <c r="D393" s="527"/>
      <c r="E393" s="519">
        <v>1</v>
      </c>
      <c r="F393" s="519">
        <v>4000</v>
      </c>
      <c r="G393" s="519">
        <v>70</v>
      </c>
      <c r="H393" s="519"/>
      <c r="I393" s="519"/>
      <c r="J393" s="519"/>
    </row>
    <row r="394" spans="1:10" x14ac:dyDescent="0.25">
      <c r="A394" s="517" t="s">
        <v>91</v>
      </c>
      <c r="B394" s="519">
        <v>1</v>
      </c>
      <c r="C394" s="527">
        <v>20000</v>
      </c>
      <c r="D394" s="527"/>
      <c r="E394" s="519"/>
      <c r="F394" s="519"/>
      <c r="G394" s="519"/>
      <c r="H394" s="519"/>
      <c r="I394" s="519"/>
      <c r="J394" s="519"/>
    </row>
    <row r="395" spans="1:10" x14ac:dyDescent="0.25">
      <c r="A395" s="759" t="s">
        <v>2048</v>
      </c>
      <c r="B395" s="757">
        <f>SUM(B385:B394)</f>
        <v>10</v>
      </c>
      <c r="C395" s="757">
        <f>SUM(C385:C394)</f>
        <v>151500</v>
      </c>
      <c r="D395" s="757">
        <f>SUM(D385:D394)</f>
        <v>73500</v>
      </c>
      <c r="E395" s="757">
        <f>SUM(E385:E394)</f>
        <v>7</v>
      </c>
      <c r="F395" s="757">
        <f>SUM(F385:F394)</f>
        <v>25000</v>
      </c>
      <c r="G395" s="757"/>
      <c r="H395" s="757"/>
      <c r="I395" s="757"/>
      <c r="J395" s="760">
        <f>J385+J386+J388+J389</f>
        <v>10400</v>
      </c>
    </row>
    <row r="396" spans="1:10" x14ac:dyDescent="0.25">
      <c r="A396" s="750"/>
      <c r="B396" s="549"/>
      <c r="C396" s="549"/>
      <c r="D396" s="549"/>
      <c r="E396" s="549"/>
      <c r="F396" s="549"/>
      <c r="G396" s="549"/>
      <c r="H396" s="549"/>
      <c r="I396" s="549"/>
      <c r="J396" s="751"/>
    </row>
    <row r="397" spans="1:10" x14ac:dyDescent="0.25">
      <c r="A397" s="548"/>
      <c r="B397" s="752"/>
      <c r="C397" s="752"/>
      <c r="D397" s="548"/>
      <c r="E397" s="548"/>
      <c r="F397" s="548"/>
      <c r="G397" s="548"/>
      <c r="H397" s="548"/>
      <c r="I397" s="548"/>
      <c r="J397" s="567"/>
    </row>
    <row r="398" spans="1:10" x14ac:dyDescent="0.25">
      <c r="A398" s="548"/>
      <c r="B398" s="548"/>
      <c r="C398" s="548"/>
      <c r="D398" s="548"/>
      <c r="E398" s="548"/>
      <c r="F398" s="336"/>
      <c r="G398" s="799" t="s">
        <v>3714</v>
      </c>
      <c r="H398" s="799"/>
      <c r="I398" s="753"/>
      <c r="J398" s="567"/>
    </row>
    <row r="399" spans="1:10" ht="15.75" x14ac:dyDescent="0.25">
      <c r="A399" s="696" t="s">
        <v>3593</v>
      </c>
      <c r="B399" s="697">
        <f>C395</f>
        <v>151500</v>
      </c>
      <c r="C399" s="548"/>
      <c r="D399" s="548"/>
      <c r="E399" s="548"/>
      <c r="F399" s="548"/>
      <c r="G399" s="548"/>
      <c r="H399" s="548"/>
      <c r="I399" s="548"/>
      <c r="J399" s="567"/>
    </row>
    <row r="402" spans="1:10" x14ac:dyDescent="0.25">
      <c r="B402" s="18"/>
    </row>
    <row r="403" spans="1:10" ht="15.75" x14ac:dyDescent="0.25">
      <c r="A403" s="2213" t="s">
        <v>3940</v>
      </c>
      <c r="B403" s="2213"/>
      <c r="C403" s="2213"/>
      <c r="D403" s="2213"/>
      <c r="E403" s="2213"/>
      <c r="F403" s="2213"/>
      <c r="G403" s="2213"/>
      <c r="H403" s="2213"/>
      <c r="I403" s="2213"/>
      <c r="J403" s="2213"/>
    </row>
    <row r="404" spans="1:10" x14ac:dyDescent="0.25">
      <c r="A404" s="198" t="s">
        <v>14</v>
      </c>
      <c r="B404" s="198" t="s">
        <v>5</v>
      </c>
      <c r="C404" s="198" t="s">
        <v>10</v>
      </c>
      <c r="D404" s="198" t="s">
        <v>11</v>
      </c>
      <c r="E404" s="198" t="s">
        <v>753</v>
      </c>
      <c r="F404" s="198" t="s">
        <v>27</v>
      </c>
      <c r="G404" s="198" t="s">
        <v>2013</v>
      </c>
      <c r="H404" s="198" t="s">
        <v>2776</v>
      </c>
      <c r="I404" s="198" t="s">
        <v>2777</v>
      </c>
      <c r="J404" s="198" t="s">
        <v>32</v>
      </c>
    </row>
    <row r="405" spans="1:10" x14ac:dyDescent="0.25">
      <c r="A405" s="517" t="s">
        <v>2187</v>
      </c>
      <c r="B405" s="519">
        <v>1</v>
      </c>
      <c r="C405" s="527"/>
      <c r="D405" s="527">
        <v>16000</v>
      </c>
      <c r="E405" s="519"/>
      <c r="F405" s="519"/>
      <c r="G405" s="519"/>
      <c r="H405" s="519"/>
      <c r="I405" s="519"/>
      <c r="J405" s="519" t="s">
        <v>3857</v>
      </c>
    </row>
    <row r="406" spans="1:10" x14ac:dyDescent="0.25">
      <c r="A406" s="517" t="s">
        <v>3356</v>
      </c>
      <c r="B406" s="519">
        <v>1</v>
      </c>
      <c r="C406" s="527"/>
      <c r="D406" s="527">
        <v>33000</v>
      </c>
      <c r="E406" s="519">
        <v>1</v>
      </c>
      <c r="F406" s="519">
        <v>5000</v>
      </c>
      <c r="G406" s="519">
        <v>90</v>
      </c>
      <c r="H406" s="519"/>
      <c r="I406" s="519"/>
      <c r="J406" s="519" t="s">
        <v>767</v>
      </c>
    </row>
    <row r="407" spans="1:10" x14ac:dyDescent="0.25">
      <c r="A407" s="517" t="s">
        <v>94</v>
      </c>
      <c r="B407" s="519">
        <v>1</v>
      </c>
      <c r="C407" s="527">
        <v>28000</v>
      </c>
      <c r="D407" s="527"/>
      <c r="E407" s="519">
        <v>1</v>
      </c>
      <c r="F407" s="519">
        <v>4000</v>
      </c>
      <c r="G407" s="519">
        <v>70</v>
      </c>
      <c r="H407" s="519"/>
      <c r="I407" s="519" t="s">
        <v>109</v>
      </c>
      <c r="J407" s="519">
        <v>4200</v>
      </c>
    </row>
    <row r="408" spans="1:10" x14ac:dyDescent="0.25">
      <c r="A408" s="517" t="s">
        <v>1355</v>
      </c>
      <c r="B408" s="519">
        <v>1</v>
      </c>
      <c r="C408" s="527">
        <v>28500</v>
      </c>
      <c r="D408" s="527"/>
      <c r="E408" s="519"/>
      <c r="F408" s="519"/>
      <c r="G408" s="519"/>
      <c r="H408" s="519">
        <v>1</v>
      </c>
      <c r="I408" s="519">
        <v>100</v>
      </c>
      <c r="J408" s="519">
        <v>5000</v>
      </c>
    </row>
    <row r="409" spans="1:10" x14ac:dyDescent="0.25">
      <c r="A409" s="517" t="s">
        <v>752</v>
      </c>
      <c r="B409" s="519">
        <v>1</v>
      </c>
      <c r="C409" s="527">
        <v>34000</v>
      </c>
      <c r="D409" s="527"/>
      <c r="E409" s="519">
        <v>1</v>
      </c>
      <c r="F409" s="519">
        <v>4000</v>
      </c>
      <c r="G409" s="519">
        <v>70</v>
      </c>
      <c r="H409" s="519">
        <v>2</v>
      </c>
      <c r="I409" s="519">
        <v>70</v>
      </c>
      <c r="J409" s="519">
        <v>8000</v>
      </c>
    </row>
    <row r="410" spans="1:10" x14ac:dyDescent="0.25">
      <c r="A410" s="517" t="s">
        <v>3039</v>
      </c>
      <c r="B410" s="519">
        <v>1</v>
      </c>
      <c r="C410" s="527"/>
      <c r="D410" s="527">
        <v>35000</v>
      </c>
      <c r="E410" s="519"/>
      <c r="F410" s="519"/>
      <c r="G410" s="519"/>
      <c r="H410" s="519"/>
      <c r="I410" s="519"/>
      <c r="J410" s="519" t="s">
        <v>3941</v>
      </c>
    </row>
    <row r="411" spans="1:10" x14ac:dyDescent="0.25">
      <c r="A411" s="517" t="s">
        <v>2473</v>
      </c>
      <c r="B411" s="519">
        <v>1</v>
      </c>
      <c r="C411" s="527"/>
      <c r="D411" s="527">
        <v>33000</v>
      </c>
      <c r="E411" s="519">
        <v>1</v>
      </c>
      <c r="F411" s="519">
        <v>5000</v>
      </c>
      <c r="G411" s="519">
        <v>100</v>
      </c>
      <c r="H411" s="519"/>
      <c r="I411" s="519"/>
      <c r="J411" s="519" t="s">
        <v>3596</v>
      </c>
    </row>
    <row r="412" spans="1:10" x14ac:dyDescent="0.25">
      <c r="A412" s="517" t="s">
        <v>2895</v>
      </c>
      <c r="B412" s="519">
        <v>1</v>
      </c>
      <c r="C412" s="527">
        <v>31000</v>
      </c>
      <c r="D412" s="527"/>
      <c r="E412" s="519">
        <v>1</v>
      </c>
      <c r="F412" s="519">
        <v>3000</v>
      </c>
      <c r="G412" s="519">
        <v>60</v>
      </c>
      <c r="H412" s="519"/>
      <c r="I412" s="519"/>
      <c r="J412" s="519"/>
    </row>
    <row r="413" spans="1:10" x14ac:dyDescent="0.25">
      <c r="A413" s="517" t="s">
        <v>260</v>
      </c>
      <c r="B413" s="519">
        <v>1</v>
      </c>
      <c r="C413" s="527">
        <v>14000</v>
      </c>
      <c r="D413" s="527"/>
      <c r="E413" s="519">
        <v>1</v>
      </c>
      <c r="F413" s="519">
        <v>3000</v>
      </c>
      <c r="G413" s="519">
        <v>60</v>
      </c>
      <c r="H413" s="519"/>
      <c r="I413" s="519"/>
      <c r="J413" s="519"/>
    </row>
    <row r="414" spans="1:10" x14ac:dyDescent="0.25">
      <c r="A414" s="517" t="s">
        <v>2622</v>
      </c>
      <c r="B414" s="519">
        <v>1</v>
      </c>
      <c r="C414" s="527">
        <v>33000</v>
      </c>
      <c r="D414" s="527"/>
      <c r="E414" s="519">
        <v>1</v>
      </c>
      <c r="F414" s="519">
        <v>5000</v>
      </c>
      <c r="G414" s="519">
        <v>100</v>
      </c>
      <c r="H414" s="519"/>
      <c r="I414" s="519"/>
      <c r="J414" s="519"/>
    </row>
    <row r="415" spans="1:10" x14ac:dyDescent="0.25">
      <c r="A415" s="517" t="s">
        <v>3354</v>
      </c>
      <c r="B415" s="519">
        <v>1</v>
      </c>
      <c r="C415" s="527"/>
      <c r="D415" s="527">
        <v>13000</v>
      </c>
      <c r="E415" s="519">
        <v>1</v>
      </c>
      <c r="F415" s="519">
        <v>3000</v>
      </c>
      <c r="G415" s="519">
        <v>60</v>
      </c>
      <c r="H415" s="519"/>
      <c r="I415" s="519"/>
      <c r="J415" s="519" t="s">
        <v>3596</v>
      </c>
    </row>
    <row r="416" spans="1:10" x14ac:dyDescent="0.25">
      <c r="A416" s="517" t="s">
        <v>247</v>
      </c>
      <c r="B416" s="519">
        <v>1</v>
      </c>
      <c r="C416" s="527">
        <v>20000</v>
      </c>
      <c r="D416" s="527"/>
      <c r="E416" s="519">
        <v>1</v>
      </c>
      <c r="F416" s="519">
        <v>5000</v>
      </c>
      <c r="G416" s="519">
        <v>100</v>
      </c>
      <c r="H416" s="519"/>
      <c r="I416" s="519"/>
      <c r="J416" s="519"/>
    </row>
    <row r="417" spans="1:10" x14ac:dyDescent="0.25">
      <c r="A417" s="517" t="s">
        <v>3437</v>
      </c>
      <c r="B417" s="519">
        <v>1</v>
      </c>
      <c r="C417" s="527"/>
      <c r="D417" s="527">
        <v>16000</v>
      </c>
      <c r="E417" s="519">
        <v>1</v>
      </c>
      <c r="F417" s="519">
        <v>4000</v>
      </c>
      <c r="G417" s="519">
        <v>70</v>
      </c>
      <c r="H417" s="519"/>
      <c r="I417" s="519"/>
      <c r="J417" s="519" t="s">
        <v>3596</v>
      </c>
    </row>
    <row r="418" spans="1:10" x14ac:dyDescent="0.25">
      <c r="A418" s="517" t="s">
        <v>3942</v>
      </c>
      <c r="B418" s="519">
        <v>1</v>
      </c>
      <c r="C418" s="527">
        <v>750</v>
      </c>
      <c r="D418" s="527"/>
      <c r="E418" s="519"/>
      <c r="F418" s="519"/>
      <c r="G418" s="519"/>
      <c r="H418" s="519"/>
      <c r="I418" s="519"/>
      <c r="J418" s="519"/>
    </row>
    <row r="419" spans="1:10" x14ac:dyDescent="0.25">
      <c r="A419" s="517"/>
      <c r="B419" s="519"/>
      <c r="C419" s="527"/>
      <c r="D419" s="527"/>
      <c r="E419" s="519"/>
      <c r="F419" s="519"/>
      <c r="G419" s="519"/>
      <c r="H419" s="519"/>
      <c r="I419" s="519"/>
      <c r="J419" s="519"/>
    </row>
    <row r="420" spans="1:10" x14ac:dyDescent="0.25">
      <c r="A420" s="759" t="s">
        <v>2048</v>
      </c>
      <c r="B420" s="757">
        <f>SUM(B405:B419)</f>
        <v>14</v>
      </c>
      <c r="C420" s="757">
        <f>SUM(C405:C419)</f>
        <v>189250</v>
      </c>
      <c r="D420" s="757">
        <f>SUM(D405:D419)</f>
        <v>146000</v>
      </c>
      <c r="E420" s="757">
        <f>SUM(E405:E419)</f>
        <v>10</v>
      </c>
      <c r="F420" s="757">
        <f>SUM(F405:F419)</f>
        <v>41000</v>
      </c>
      <c r="G420" s="757"/>
      <c r="H420" s="757"/>
      <c r="I420" s="757"/>
      <c r="J420" s="760">
        <f>J407+J408+J409</f>
        <v>17200</v>
      </c>
    </row>
    <row r="421" spans="1:10" x14ac:dyDescent="0.25">
      <c r="A421" s="750"/>
      <c r="B421" s="549"/>
      <c r="C421" s="549"/>
      <c r="D421" s="549"/>
      <c r="E421" s="549"/>
      <c r="F421" s="549"/>
      <c r="G421" s="549"/>
      <c r="H421" s="549"/>
      <c r="I421" s="549"/>
      <c r="J421" s="751"/>
    </row>
    <row r="422" spans="1:10" x14ac:dyDescent="0.25">
      <c r="A422" s="548"/>
      <c r="B422" s="752"/>
      <c r="C422" s="752"/>
      <c r="D422" s="548"/>
      <c r="E422" s="548"/>
      <c r="F422" s="548"/>
      <c r="G422" s="548"/>
      <c r="H422" s="548"/>
      <c r="I422" s="548"/>
      <c r="J422" s="567"/>
    </row>
    <row r="423" spans="1:10" x14ac:dyDescent="0.25">
      <c r="A423" s="548"/>
      <c r="B423" s="548"/>
      <c r="C423" s="548"/>
      <c r="D423" s="548"/>
      <c r="E423" s="548"/>
      <c r="F423" s="336"/>
      <c r="G423" s="800" t="s">
        <v>3714</v>
      </c>
      <c r="H423" s="800"/>
      <c r="I423" s="753"/>
      <c r="J423" s="567"/>
    </row>
    <row r="424" spans="1:10" ht="15.75" x14ac:dyDescent="0.25">
      <c r="A424" s="696" t="s">
        <v>3593</v>
      </c>
      <c r="B424" s="697">
        <f>C420</f>
        <v>189250</v>
      </c>
      <c r="C424" s="548"/>
      <c r="D424" s="548"/>
      <c r="E424" s="548"/>
      <c r="F424" s="548"/>
      <c r="G424" s="548"/>
      <c r="H424" s="548"/>
      <c r="I424" s="548"/>
      <c r="J424" s="567"/>
    </row>
    <row r="427" spans="1:10" ht="15.75" x14ac:dyDescent="0.25">
      <c r="A427" s="2213" t="s">
        <v>3943</v>
      </c>
      <c r="B427" s="2213"/>
      <c r="C427" s="2213"/>
      <c r="D427" s="2213"/>
      <c r="E427" s="2213"/>
      <c r="F427" s="2213"/>
      <c r="G427" s="2213"/>
      <c r="H427" s="2213"/>
      <c r="I427" s="2213"/>
      <c r="J427" s="2213"/>
    </row>
    <row r="428" spans="1:10" x14ac:dyDescent="0.25">
      <c r="A428" s="198" t="s">
        <v>14</v>
      </c>
      <c r="B428" s="198" t="s">
        <v>5</v>
      </c>
      <c r="C428" s="198" t="s">
        <v>10</v>
      </c>
      <c r="D428" s="198" t="s">
        <v>11</v>
      </c>
      <c r="E428" s="198" t="s">
        <v>753</v>
      </c>
      <c r="F428" s="198" t="s">
        <v>27</v>
      </c>
      <c r="G428" s="198" t="s">
        <v>2013</v>
      </c>
      <c r="H428" s="198" t="s">
        <v>2776</v>
      </c>
      <c r="I428" s="198" t="s">
        <v>2777</v>
      </c>
      <c r="J428" s="198" t="s">
        <v>32</v>
      </c>
    </row>
    <row r="429" spans="1:10" x14ac:dyDescent="0.25">
      <c r="A429" s="517" t="s">
        <v>3820</v>
      </c>
      <c r="B429" s="519">
        <v>1</v>
      </c>
      <c r="C429" s="527">
        <v>51000</v>
      </c>
      <c r="D429" s="527"/>
      <c r="E429" s="519"/>
      <c r="F429" s="519"/>
      <c r="G429" s="519"/>
      <c r="H429" s="519"/>
      <c r="I429" s="519"/>
      <c r="J429" s="519" t="s">
        <v>3944</v>
      </c>
    </row>
    <row r="430" spans="1:10" x14ac:dyDescent="0.25">
      <c r="A430" s="517" t="s">
        <v>3945</v>
      </c>
      <c r="B430" s="519">
        <v>1</v>
      </c>
      <c r="C430" s="527"/>
      <c r="D430" s="527">
        <v>44000</v>
      </c>
      <c r="E430" s="519"/>
      <c r="F430" s="519"/>
      <c r="G430" s="519"/>
      <c r="H430" s="519"/>
      <c r="I430" s="519"/>
      <c r="J430" s="519" t="s">
        <v>767</v>
      </c>
    </row>
    <row r="431" spans="1:10" x14ac:dyDescent="0.25">
      <c r="A431" s="517" t="s">
        <v>745</v>
      </c>
      <c r="B431" s="519">
        <v>1</v>
      </c>
      <c r="C431" s="527">
        <v>47000</v>
      </c>
      <c r="D431" s="527"/>
      <c r="E431" s="519">
        <v>1</v>
      </c>
      <c r="F431" s="519">
        <v>3000</v>
      </c>
      <c r="G431" s="519">
        <v>60</v>
      </c>
      <c r="H431" s="519"/>
      <c r="I431" s="519" t="s">
        <v>109</v>
      </c>
      <c r="J431" s="519">
        <v>4900</v>
      </c>
    </row>
    <row r="432" spans="1:10" x14ac:dyDescent="0.25">
      <c r="A432" s="517" t="s">
        <v>3946</v>
      </c>
      <c r="B432" s="519">
        <v>1</v>
      </c>
      <c r="C432" s="527">
        <v>13000</v>
      </c>
      <c r="D432" s="527"/>
      <c r="E432" s="519">
        <v>1</v>
      </c>
      <c r="F432" s="519">
        <v>3000</v>
      </c>
      <c r="G432" s="519">
        <v>60</v>
      </c>
      <c r="H432" s="519">
        <v>1</v>
      </c>
      <c r="I432" s="519">
        <v>70</v>
      </c>
      <c r="J432" s="519">
        <v>4000</v>
      </c>
    </row>
    <row r="433" spans="1:10" x14ac:dyDescent="0.25">
      <c r="A433" s="517" t="s">
        <v>276</v>
      </c>
      <c r="B433" s="519">
        <v>6</v>
      </c>
      <c r="C433" s="527"/>
      <c r="D433" s="527">
        <v>222000</v>
      </c>
      <c r="E433" s="519"/>
      <c r="F433" s="519"/>
      <c r="G433" s="519"/>
      <c r="H433" s="519"/>
      <c r="I433" s="519"/>
      <c r="J433" s="519" t="s">
        <v>3948</v>
      </c>
    </row>
    <row r="434" spans="1:10" x14ac:dyDescent="0.25">
      <c r="A434" s="517" t="s">
        <v>276</v>
      </c>
      <c r="B434" s="519">
        <v>2</v>
      </c>
      <c r="C434" s="527"/>
      <c r="D434" s="527">
        <v>74000</v>
      </c>
      <c r="E434" s="519"/>
      <c r="F434" s="519"/>
      <c r="G434" s="519"/>
      <c r="H434" s="519"/>
      <c r="I434" s="519"/>
      <c r="J434" s="519" t="s">
        <v>3948</v>
      </c>
    </row>
    <row r="435" spans="1:10" x14ac:dyDescent="0.25">
      <c r="A435" s="517" t="s">
        <v>550</v>
      </c>
      <c r="B435" s="519">
        <v>1</v>
      </c>
      <c r="C435" s="527"/>
      <c r="D435" s="527">
        <v>27000</v>
      </c>
      <c r="E435" s="519"/>
      <c r="F435" s="519"/>
      <c r="G435" s="519"/>
      <c r="H435" s="519"/>
      <c r="I435" s="519"/>
      <c r="J435" s="519" t="s">
        <v>3948</v>
      </c>
    </row>
    <row r="436" spans="1:10" x14ac:dyDescent="0.25">
      <c r="A436" s="517" t="s">
        <v>3947</v>
      </c>
      <c r="B436" s="519">
        <v>2</v>
      </c>
      <c r="C436" s="527"/>
      <c r="D436" s="527">
        <v>32000</v>
      </c>
      <c r="E436" s="519"/>
      <c r="F436" s="519"/>
      <c r="G436" s="519"/>
      <c r="H436" s="519"/>
      <c r="I436" s="519"/>
      <c r="J436" s="519" t="s">
        <v>3948</v>
      </c>
    </row>
    <row r="437" spans="1:10" x14ac:dyDescent="0.25">
      <c r="A437" s="517" t="s">
        <v>2896</v>
      </c>
      <c r="B437" s="519">
        <v>1</v>
      </c>
      <c r="C437" s="527">
        <v>12500</v>
      </c>
      <c r="D437" s="527"/>
      <c r="E437" s="519"/>
      <c r="F437" s="519"/>
      <c r="G437" s="519"/>
      <c r="H437" s="519">
        <v>2</v>
      </c>
      <c r="I437" s="519">
        <v>190</v>
      </c>
      <c r="J437" s="519">
        <v>22000</v>
      </c>
    </row>
    <row r="438" spans="1:10" x14ac:dyDescent="0.25">
      <c r="A438" s="517" t="s">
        <v>314</v>
      </c>
      <c r="B438" s="519">
        <v>1</v>
      </c>
      <c r="C438" s="527">
        <v>50000</v>
      </c>
      <c r="D438" s="527"/>
      <c r="E438" s="519"/>
      <c r="F438" s="519"/>
      <c r="G438" s="519"/>
      <c r="H438" s="519"/>
      <c r="I438" s="519" t="s">
        <v>3951</v>
      </c>
      <c r="J438" s="519">
        <v>13455</v>
      </c>
    </row>
    <row r="439" spans="1:10" x14ac:dyDescent="0.25">
      <c r="A439" s="517" t="s">
        <v>91</v>
      </c>
      <c r="B439" s="519">
        <v>1</v>
      </c>
      <c r="C439" s="527">
        <v>20000</v>
      </c>
      <c r="D439" s="527"/>
      <c r="E439" s="519"/>
      <c r="F439" s="519"/>
      <c r="G439" s="519"/>
      <c r="H439" s="519"/>
      <c r="I439" s="519"/>
      <c r="J439" s="519"/>
    </row>
    <row r="440" spans="1:10" x14ac:dyDescent="0.25">
      <c r="A440" s="517" t="s">
        <v>2900</v>
      </c>
      <c r="B440" s="519">
        <v>1</v>
      </c>
      <c r="C440" s="527"/>
      <c r="D440" s="527">
        <v>23500</v>
      </c>
      <c r="E440" s="519">
        <v>1</v>
      </c>
      <c r="F440" s="519">
        <v>3000</v>
      </c>
      <c r="G440" s="519">
        <v>60</v>
      </c>
      <c r="H440" s="519"/>
      <c r="I440" s="519"/>
      <c r="J440" s="519" t="s">
        <v>767</v>
      </c>
    </row>
    <row r="441" spans="1:10" x14ac:dyDescent="0.25">
      <c r="A441" s="517" t="s">
        <v>3721</v>
      </c>
      <c r="B441" s="519">
        <v>1</v>
      </c>
      <c r="C441" s="527"/>
      <c r="D441" s="527">
        <v>20500</v>
      </c>
      <c r="E441" s="519">
        <v>1</v>
      </c>
      <c r="F441" s="519">
        <v>5000</v>
      </c>
      <c r="G441" s="519">
        <v>90</v>
      </c>
      <c r="H441" s="519"/>
      <c r="I441" s="519"/>
      <c r="J441" s="519" t="s">
        <v>3596</v>
      </c>
    </row>
    <row r="442" spans="1:10" x14ac:dyDescent="0.25">
      <c r="A442" s="517" t="s">
        <v>1810</v>
      </c>
      <c r="B442" s="519">
        <v>13</v>
      </c>
      <c r="C442" s="527"/>
      <c r="D442" s="527">
        <v>182000</v>
      </c>
      <c r="E442" s="519"/>
      <c r="F442" s="519"/>
      <c r="G442" s="519"/>
      <c r="H442" s="519"/>
      <c r="I442" s="519"/>
      <c r="J442" s="519" t="s">
        <v>3949</v>
      </c>
    </row>
    <row r="443" spans="1:10" x14ac:dyDescent="0.25">
      <c r="A443" s="517" t="s">
        <v>3950</v>
      </c>
      <c r="B443" s="519">
        <v>1</v>
      </c>
      <c r="C443" s="527"/>
      <c r="D443" s="527">
        <v>50000</v>
      </c>
      <c r="E443" s="519"/>
      <c r="F443" s="519"/>
      <c r="G443" s="519"/>
      <c r="H443" s="519"/>
      <c r="I443" s="519"/>
      <c r="J443" s="519"/>
    </row>
    <row r="444" spans="1:10" x14ac:dyDescent="0.25">
      <c r="A444" s="517" t="s">
        <v>3828</v>
      </c>
      <c r="B444" s="519">
        <v>1</v>
      </c>
      <c r="C444" s="527">
        <v>17000</v>
      </c>
      <c r="D444" s="527"/>
      <c r="E444" s="519"/>
      <c r="F444" s="519"/>
      <c r="G444" s="519"/>
      <c r="H444" s="519"/>
      <c r="I444" s="519"/>
      <c r="J444" s="519"/>
    </row>
    <row r="445" spans="1:10" x14ac:dyDescent="0.25">
      <c r="A445" s="517" t="s">
        <v>3828</v>
      </c>
      <c r="B445" s="519">
        <v>2</v>
      </c>
      <c r="C445" s="527">
        <v>30000</v>
      </c>
      <c r="D445" s="527"/>
      <c r="E445" s="519">
        <v>2</v>
      </c>
      <c r="F445" s="519">
        <v>4000</v>
      </c>
      <c r="G445" s="519">
        <v>50</v>
      </c>
      <c r="H445" s="519"/>
      <c r="I445" s="519"/>
      <c r="J445" s="519"/>
    </row>
    <row r="446" spans="1:10" x14ac:dyDescent="0.25">
      <c r="A446" s="759" t="s">
        <v>2048</v>
      </c>
      <c r="B446" s="757">
        <f>SUM(B429:B445)</f>
        <v>37</v>
      </c>
      <c r="C446" s="757">
        <f>SUM(C429:C445)</f>
        <v>240500</v>
      </c>
      <c r="D446" s="757">
        <f>SUM(D429:D445)</f>
        <v>675000</v>
      </c>
      <c r="E446" s="757">
        <f>SUM(E429:E445)</f>
        <v>6</v>
      </c>
      <c r="F446" s="757">
        <f>SUM(F429:F445)</f>
        <v>18000</v>
      </c>
      <c r="G446" s="757"/>
      <c r="H446" s="757"/>
      <c r="I446" s="757"/>
      <c r="J446" s="760">
        <f>J431+J432+J437+J438</f>
        <v>44355</v>
      </c>
    </row>
    <row r="447" spans="1:10" x14ac:dyDescent="0.25">
      <c r="A447" s="750"/>
      <c r="B447" s="549"/>
      <c r="C447" s="549"/>
      <c r="D447" s="549"/>
      <c r="E447" s="549"/>
      <c r="F447" s="549"/>
      <c r="G447" s="549"/>
      <c r="H447" s="549"/>
      <c r="I447" s="549"/>
      <c r="J447" s="751"/>
    </row>
    <row r="448" spans="1:10" x14ac:dyDescent="0.25">
      <c r="A448" s="548"/>
      <c r="B448" s="752"/>
      <c r="C448" s="752"/>
      <c r="D448" s="548"/>
      <c r="E448" s="548"/>
      <c r="F448" s="548"/>
      <c r="G448" s="548"/>
      <c r="H448" s="548"/>
      <c r="I448" s="548"/>
      <c r="J448" s="567"/>
    </row>
    <row r="449" spans="1:10" x14ac:dyDescent="0.25">
      <c r="A449" s="548"/>
      <c r="B449" s="548"/>
      <c r="C449" s="548"/>
      <c r="D449" s="548"/>
      <c r="E449" s="548"/>
      <c r="F449" s="336"/>
      <c r="G449" s="801" t="s">
        <v>3714</v>
      </c>
      <c r="H449" s="801"/>
      <c r="I449" s="753"/>
      <c r="J449" s="567"/>
    </row>
    <row r="450" spans="1:10" ht="15.75" x14ac:dyDescent="0.25">
      <c r="A450" s="696" t="s">
        <v>3593</v>
      </c>
      <c r="B450" s="697">
        <f>C446</f>
        <v>240500</v>
      </c>
      <c r="C450" s="548"/>
      <c r="D450" s="548"/>
      <c r="E450" s="548"/>
      <c r="F450" s="548"/>
      <c r="G450" s="548"/>
      <c r="H450" s="548"/>
      <c r="I450" s="548"/>
      <c r="J450" s="567"/>
    </row>
    <row r="453" spans="1:10" ht="15.75" x14ac:dyDescent="0.25">
      <c r="A453" s="2213" t="s">
        <v>3952</v>
      </c>
      <c r="B453" s="2213"/>
      <c r="C453" s="2213"/>
      <c r="D453" s="2213"/>
      <c r="E453" s="2213"/>
      <c r="F453" s="2213"/>
      <c r="G453" s="2213"/>
      <c r="H453" s="2213"/>
      <c r="I453" s="2213"/>
      <c r="J453" s="2213"/>
    </row>
    <row r="454" spans="1:10" x14ac:dyDescent="0.25">
      <c r="A454" s="198" t="s">
        <v>14</v>
      </c>
      <c r="B454" s="198" t="s">
        <v>5</v>
      </c>
      <c r="C454" s="198" t="s">
        <v>10</v>
      </c>
      <c r="D454" s="198" t="s">
        <v>11</v>
      </c>
      <c r="E454" s="198" t="s">
        <v>753</v>
      </c>
      <c r="F454" s="198" t="s">
        <v>27</v>
      </c>
      <c r="G454" s="198" t="s">
        <v>2013</v>
      </c>
      <c r="H454" s="198" t="s">
        <v>2776</v>
      </c>
      <c r="I454" s="198" t="s">
        <v>2777</v>
      </c>
      <c r="J454" s="198" t="s">
        <v>32</v>
      </c>
    </row>
    <row r="455" spans="1:10" x14ac:dyDescent="0.25">
      <c r="A455" s="517" t="s">
        <v>1897</v>
      </c>
      <c r="B455" s="519">
        <v>1</v>
      </c>
      <c r="C455" s="527"/>
      <c r="D455" s="527">
        <v>14000</v>
      </c>
      <c r="E455" s="519">
        <v>1</v>
      </c>
      <c r="F455" s="519">
        <v>3000</v>
      </c>
      <c r="G455" s="519">
        <v>60</v>
      </c>
      <c r="H455" s="519"/>
      <c r="I455" s="519"/>
      <c r="J455" s="519" t="s">
        <v>3596</v>
      </c>
    </row>
    <row r="456" spans="1:10" x14ac:dyDescent="0.25">
      <c r="A456" s="517" t="s">
        <v>3953</v>
      </c>
      <c r="B456" s="519">
        <v>1</v>
      </c>
      <c r="C456" s="527"/>
      <c r="D456" s="527">
        <v>26000</v>
      </c>
      <c r="E456" s="519"/>
      <c r="F456" s="519"/>
      <c r="G456" s="519"/>
      <c r="H456" s="519"/>
      <c r="I456" s="519"/>
      <c r="J456" s="519" t="s">
        <v>3954</v>
      </c>
    </row>
    <row r="457" spans="1:10" x14ac:dyDescent="0.25">
      <c r="A457" s="517" t="s">
        <v>3996</v>
      </c>
      <c r="B457" s="519">
        <v>2</v>
      </c>
      <c r="C457" s="527"/>
      <c r="D457" s="527">
        <v>52000</v>
      </c>
      <c r="E457" s="519"/>
      <c r="F457" s="519"/>
      <c r="G457" s="519"/>
      <c r="H457" s="519"/>
      <c r="I457" s="519"/>
      <c r="J457" s="519" t="s">
        <v>3954</v>
      </c>
    </row>
    <row r="458" spans="1:10" x14ac:dyDescent="0.25">
      <c r="A458" s="517" t="s">
        <v>3955</v>
      </c>
      <c r="B458" s="519">
        <v>1</v>
      </c>
      <c r="C458" s="527">
        <v>40000</v>
      </c>
      <c r="D458" s="527"/>
      <c r="E458" s="519"/>
      <c r="F458" s="519"/>
      <c r="G458" s="519"/>
      <c r="H458" s="519">
        <v>1</v>
      </c>
      <c r="I458" s="519">
        <v>70</v>
      </c>
      <c r="J458" s="519">
        <v>4000</v>
      </c>
    </row>
    <row r="459" spans="1:10" x14ac:dyDescent="0.25">
      <c r="A459" s="517" t="s">
        <v>3958</v>
      </c>
      <c r="B459" s="519">
        <v>1</v>
      </c>
      <c r="C459" s="527"/>
      <c r="D459" s="527">
        <v>50000</v>
      </c>
      <c r="E459" s="519"/>
      <c r="F459" s="519"/>
      <c r="G459" s="519"/>
      <c r="H459" s="519"/>
      <c r="I459" s="519"/>
      <c r="J459" s="519" t="s">
        <v>3956</v>
      </c>
    </row>
    <row r="460" spans="1:10" x14ac:dyDescent="0.25">
      <c r="A460" s="517" t="s">
        <v>983</v>
      </c>
      <c r="B460" s="519">
        <v>10</v>
      </c>
      <c r="C460" s="527"/>
      <c r="D460" s="527">
        <v>240000</v>
      </c>
      <c r="E460" s="519"/>
      <c r="F460" s="519"/>
      <c r="G460" s="519"/>
      <c r="H460" s="519"/>
      <c r="I460" s="519"/>
      <c r="J460" s="519" t="s">
        <v>3957</v>
      </c>
    </row>
    <row r="461" spans="1:10" x14ac:dyDescent="0.25">
      <c r="A461" s="517" t="s">
        <v>3959</v>
      </c>
      <c r="B461" s="519">
        <v>2</v>
      </c>
      <c r="C461" s="527">
        <v>50000</v>
      </c>
      <c r="D461" s="527">
        <v>52000</v>
      </c>
      <c r="E461" s="519"/>
      <c r="F461" s="519"/>
      <c r="G461" s="519"/>
      <c r="H461" s="519"/>
      <c r="I461" s="519"/>
      <c r="J461" s="519" t="s">
        <v>3960</v>
      </c>
    </row>
    <row r="462" spans="1:10" x14ac:dyDescent="0.25">
      <c r="A462" s="517" t="s">
        <v>144</v>
      </c>
      <c r="B462" s="519">
        <v>1</v>
      </c>
      <c r="C462" s="527">
        <v>32000</v>
      </c>
      <c r="D462" s="527"/>
      <c r="E462" s="519"/>
      <c r="F462" s="519"/>
      <c r="G462" s="519"/>
      <c r="H462" s="519"/>
      <c r="I462" s="519" t="s">
        <v>109</v>
      </c>
      <c r="J462" s="519">
        <v>4900</v>
      </c>
    </row>
    <row r="463" spans="1:10" x14ac:dyDescent="0.25">
      <c r="A463" s="517" t="s">
        <v>316</v>
      </c>
      <c r="B463" s="519">
        <v>1</v>
      </c>
      <c r="C463" s="527"/>
      <c r="D463" s="527">
        <v>20000</v>
      </c>
      <c r="E463" s="519">
        <v>1</v>
      </c>
      <c r="F463" s="519">
        <v>5000</v>
      </c>
      <c r="G463" s="519">
        <v>100</v>
      </c>
      <c r="H463" s="519"/>
      <c r="I463" s="519"/>
      <c r="J463" s="519" t="s">
        <v>767</v>
      </c>
    </row>
    <row r="464" spans="1:10" x14ac:dyDescent="0.25">
      <c r="A464" s="517" t="s">
        <v>217</v>
      </c>
      <c r="B464" s="519">
        <v>2</v>
      </c>
      <c r="C464" s="527"/>
      <c r="D464" s="527">
        <v>48000</v>
      </c>
      <c r="E464" s="519"/>
      <c r="F464" s="519"/>
      <c r="G464" s="519"/>
      <c r="H464" s="519"/>
      <c r="I464" s="519"/>
      <c r="J464" s="519" t="s">
        <v>3961</v>
      </c>
    </row>
    <row r="465" spans="1:10" x14ac:dyDescent="0.25">
      <c r="A465" s="517" t="s">
        <v>217</v>
      </c>
      <c r="B465" s="519">
        <v>2</v>
      </c>
      <c r="C465" s="527"/>
      <c r="D465" s="527">
        <v>48000</v>
      </c>
      <c r="E465" s="519"/>
      <c r="F465" s="519"/>
      <c r="G465" s="519"/>
      <c r="H465" s="519"/>
      <c r="I465" s="519"/>
      <c r="J465" s="519" t="s">
        <v>3962</v>
      </c>
    </row>
    <row r="466" spans="1:10" x14ac:dyDescent="0.25">
      <c r="A466" s="517" t="s">
        <v>3963</v>
      </c>
      <c r="B466" s="519">
        <v>2</v>
      </c>
      <c r="C466" s="527"/>
      <c r="D466" s="527">
        <v>102000</v>
      </c>
      <c r="E466" s="519"/>
      <c r="F466" s="519"/>
      <c r="G466" s="519"/>
      <c r="H466" s="519"/>
      <c r="I466" s="519"/>
      <c r="J466" s="519" t="s">
        <v>3902</v>
      </c>
    </row>
    <row r="467" spans="1:10" x14ac:dyDescent="0.25">
      <c r="A467" s="517" t="s">
        <v>3540</v>
      </c>
      <c r="B467" s="519">
        <v>1</v>
      </c>
      <c r="C467" s="527"/>
      <c r="D467" s="527">
        <v>18000</v>
      </c>
      <c r="E467" s="519">
        <v>1</v>
      </c>
      <c r="F467" s="519">
        <v>4000</v>
      </c>
      <c r="G467" s="519">
        <v>70</v>
      </c>
      <c r="H467" s="519"/>
      <c r="I467" s="519"/>
      <c r="J467" s="519" t="s">
        <v>3596</v>
      </c>
    </row>
    <row r="468" spans="1:10" ht="30" x14ac:dyDescent="0.25">
      <c r="A468" s="517"/>
      <c r="B468" s="519"/>
      <c r="C468" s="527"/>
      <c r="D468" s="527"/>
      <c r="E468" s="519"/>
      <c r="F468" s="519"/>
      <c r="G468" s="519"/>
      <c r="H468" s="519"/>
      <c r="I468" s="518" t="s">
        <v>3964</v>
      </c>
      <c r="J468" s="519">
        <v>8070</v>
      </c>
    </row>
    <row r="469" spans="1:10" ht="45" x14ac:dyDescent="0.25">
      <c r="A469" s="517"/>
      <c r="B469" s="519"/>
      <c r="C469" s="527"/>
      <c r="D469" s="527"/>
      <c r="E469" s="519"/>
      <c r="F469" s="519"/>
      <c r="G469" s="519"/>
      <c r="H469" s="519"/>
      <c r="I469" s="518" t="s">
        <v>3965</v>
      </c>
      <c r="J469" s="519">
        <v>300</v>
      </c>
    </row>
    <row r="470" spans="1:10" ht="30" x14ac:dyDescent="0.25">
      <c r="A470" s="517"/>
      <c r="B470" s="519"/>
      <c r="C470" s="527"/>
      <c r="D470" s="527"/>
      <c r="E470" s="519"/>
      <c r="F470" s="519"/>
      <c r="G470" s="519"/>
      <c r="H470" s="519"/>
      <c r="I470" s="518" t="s">
        <v>3966</v>
      </c>
      <c r="J470" s="519">
        <v>5000</v>
      </c>
    </row>
    <row r="471" spans="1:10" x14ac:dyDescent="0.25">
      <c r="A471" s="759" t="s">
        <v>2048</v>
      </c>
      <c r="B471" s="757">
        <f>SUM(B455:B470)</f>
        <v>27</v>
      </c>
      <c r="C471" s="757">
        <f>SUM(C455:C470)</f>
        <v>122000</v>
      </c>
      <c r="D471" s="757">
        <f>SUM(D455:D470)</f>
        <v>670000</v>
      </c>
      <c r="E471" s="757">
        <f>SUM(E455:E470)</f>
        <v>3</v>
      </c>
      <c r="F471" s="757">
        <f>SUM(F455:F470)</f>
        <v>12000</v>
      </c>
      <c r="G471" s="757"/>
      <c r="H471" s="757"/>
      <c r="I471" s="757"/>
      <c r="J471" s="760">
        <f>J458+J462+J468+J469+J470</f>
        <v>22270</v>
      </c>
    </row>
    <row r="472" spans="1:10" x14ac:dyDescent="0.25">
      <c r="A472" s="750"/>
      <c r="B472" s="549"/>
      <c r="C472" s="549"/>
      <c r="D472" s="549"/>
      <c r="E472" s="549"/>
      <c r="F472" s="549"/>
      <c r="G472" s="549"/>
      <c r="H472" s="549"/>
      <c r="I472" s="549"/>
      <c r="J472" s="751"/>
    </row>
    <row r="473" spans="1:10" x14ac:dyDescent="0.25">
      <c r="A473" s="548"/>
      <c r="B473" s="752"/>
      <c r="C473" s="752"/>
      <c r="D473" s="548"/>
      <c r="E473" s="548"/>
      <c r="F473" s="548"/>
      <c r="G473" s="548"/>
      <c r="H473" s="548"/>
      <c r="I473" s="548"/>
      <c r="J473" s="567"/>
    </row>
    <row r="474" spans="1:10" x14ac:dyDescent="0.25">
      <c r="A474" s="548"/>
      <c r="B474" s="548"/>
      <c r="C474" s="548"/>
      <c r="D474" s="548"/>
      <c r="E474" s="548"/>
      <c r="F474" s="336"/>
      <c r="G474" s="802" t="s">
        <v>3714</v>
      </c>
      <c r="H474" s="802"/>
      <c r="I474" s="753"/>
      <c r="J474" s="567"/>
    </row>
    <row r="475" spans="1:10" ht="15.75" x14ac:dyDescent="0.25">
      <c r="A475" s="696" t="s">
        <v>3593</v>
      </c>
      <c r="B475" s="697">
        <f>C471</f>
        <v>122000</v>
      </c>
      <c r="C475" s="548"/>
      <c r="D475" s="548"/>
      <c r="E475" s="548"/>
      <c r="F475" s="548"/>
      <c r="G475" s="548"/>
      <c r="H475" s="548"/>
      <c r="I475" s="548"/>
      <c r="J475" s="567"/>
    </row>
    <row r="478" spans="1:10" ht="15.75" x14ac:dyDescent="0.25">
      <c r="A478" s="2213" t="s">
        <v>3967</v>
      </c>
      <c r="B478" s="2213"/>
      <c r="C478" s="2213"/>
      <c r="D478" s="2213"/>
      <c r="E478" s="2213"/>
      <c r="F478" s="2213"/>
      <c r="G478" s="2213"/>
      <c r="H478" s="2213"/>
      <c r="I478" s="2213"/>
      <c r="J478" s="2213"/>
    </row>
    <row r="479" spans="1:10" x14ac:dyDescent="0.25">
      <c r="A479" s="198" t="s">
        <v>14</v>
      </c>
      <c r="B479" s="198" t="s">
        <v>5</v>
      </c>
      <c r="C479" s="198" t="s">
        <v>10</v>
      </c>
      <c r="D479" s="198" t="s">
        <v>11</v>
      </c>
      <c r="E479" s="198" t="s">
        <v>753</v>
      </c>
      <c r="F479" s="198" t="s">
        <v>27</v>
      </c>
      <c r="G479" s="198" t="s">
        <v>2013</v>
      </c>
      <c r="H479" s="198" t="s">
        <v>2776</v>
      </c>
      <c r="I479" s="198" t="s">
        <v>2777</v>
      </c>
      <c r="J479" s="198" t="s">
        <v>32</v>
      </c>
    </row>
    <row r="480" spans="1:10" x14ac:dyDescent="0.25">
      <c r="A480" s="517" t="s">
        <v>3968</v>
      </c>
      <c r="B480" s="519">
        <v>1</v>
      </c>
      <c r="C480" s="527"/>
      <c r="D480" s="527">
        <v>15000</v>
      </c>
      <c r="E480" s="519"/>
      <c r="F480" s="519"/>
      <c r="G480" s="519"/>
      <c r="H480" s="519"/>
      <c r="I480" s="519"/>
      <c r="J480" s="519" t="s">
        <v>3596</v>
      </c>
    </row>
    <row r="481" spans="1:10" x14ac:dyDescent="0.25">
      <c r="A481" s="517" t="s">
        <v>3963</v>
      </c>
      <c r="B481" s="519">
        <v>3</v>
      </c>
      <c r="C481" s="527"/>
      <c r="D481" s="527">
        <v>153000</v>
      </c>
      <c r="E481" s="519"/>
      <c r="F481" s="519"/>
      <c r="G481" s="519"/>
      <c r="H481" s="519"/>
      <c r="I481" s="519"/>
      <c r="J481" s="519" t="s">
        <v>3902</v>
      </c>
    </row>
    <row r="482" spans="1:10" x14ac:dyDescent="0.25">
      <c r="A482" s="517" t="s">
        <v>641</v>
      </c>
      <c r="B482" s="519">
        <v>1</v>
      </c>
      <c r="C482" s="527"/>
      <c r="D482" s="527">
        <v>11000</v>
      </c>
      <c r="E482" s="519">
        <v>1</v>
      </c>
      <c r="F482" s="519">
        <v>3000</v>
      </c>
      <c r="G482" s="519">
        <v>60</v>
      </c>
      <c r="H482" s="519"/>
      <c r="I482" s="519"/>
      <c r="J482" s="519" t="s">
        <v>3596</v>
      </c>
    </row>
    <row r="483" spans="1:10" x14ac:dyDescent="0.25">
      <c r="A483" s="517" t="s">
        <v>3969</v>
      </c>
      <c r="B483" s="519">
        <v>1</v>
      </c>
      <c r="C483" s="527">
        <v>12000</v>
      </c>
      <c r="D483" s="527"/>
      <c r="E483" s="519">
        <v>1</v>
      </c>
      <c r="F483" s="519">
        <v>3000</v>
      </c>
      <c r="G483" s="519">
        <v>60</v>
      </c>
      <c r="H483" s="519"/>
      <c r="I483" s="519" t="s">
        <v>109</v>
      </c>
      <c r="J483" s="519">
        <v>1400</v>
      </c>
    </row>
    <row r="484" spans="1:10" x14ac:dyDescent="0.25">
      <c r="A484" s="517" t="s">
        <v>3972</v>
      </c>
      <c r="B484" s="519">
        <v>1</v>
      </c>
      <c r="C484" s="527"/>
      <c r="D484" s="527">
        <v>19000</v>
      </c>
      <c r="E484" s="519"/>
      <c r="F484" s="519"/>
      <c r="G484" s="519"/>
      <c r="H484" s="519"/>
      <c r="I484" s="519"/>
      <c r="J484" s="519" t="s">
        <v>3970</v>
      </c>
    </row>
    <row r="485" spans="1:10" x14ac:dyDescent="0.25">
      <c r="A485" s="517" t="s">
        <v>3955</v>
      </c>
      <c r="B485" s="519">
        <v>1</v>
      </c>
      <c r="C485" s="527">
        <v>36000</v>
      </c>
      <c r="D485" s="527"/>
      <c r="E485" s="519">
        <v>1</v>
      </c>
      <c r="F485" s="519">
        <v>4000</v>
      </c>
      <c r="G485" s="519">
        <v>70</v>
      </c>
      <c r="H485" s="519">
        <v>3</v>
      </c>
      <c r="I485" s="519">
        <v>60</v>
      </c>
      <c r="J485" s="519">
        <v>9000</v>
      </c>
    </row>
    <row r="486" spans="1:10" x14ac:dyDescent="0.25">
      <c r="A486" s="517"/>
      <c r="B486" s="519"/>
      <c r="C486" s="527"/>
      <c r="D486" s="527"/>
      <c r="E486" s="519"/>
      <c r="F486" s="519"/>
      <c r="G486" s="519"/>
      <c r="H486" s="519">
        <v>2</v>
      </c>
      <c r="I486" s="519">
        <v>70</v>
      </c>
      <c r="J486" s="519">
        <v>8000</v>
      </c>
    </row>
    <row r="487" spans="1:10" x14ac:dyDescent="0.25">
      <c r="A487" s="517"/>
      <c r="B487" s="519"/>
      <c r="C487" s="527"/>
      <c r="D487" s="527"/>
      <c r="E487" s="519"/>
      <c r="F487" s="519"/>
      <c r="G487" s="519"/>
      <c r="H487" s="519">
        <v>2</v>
      </c>
      <c r="I487" s="519">
        <v>100</v>
      </c>
      <c r="J487" s="519">
        <v>10000</v>
      </c>
    </row>
    <row r="488" spans="1:10" x14ac:dyDescent="0.25">
      <c r="A488" s="517"/>
      <c r="B488" s="519"/>
      <c r="C488" s="527"/>
      <c r="D488" s="527"/>
      <c r="E488" s="519"/>
      <c r="F488" s="519"/>
      <c r="G488" s="519"/>
      <c r="H488" s="519"/>
      <c r="I488" s="518" t="s">
        <v>3971</v>
      </c>
      <c r="J488" s="519">
        <v>15000</v>
      </c>
    </row>
    <row r="489" spans="1:10" x14ac:dyDescent="0.25">
      <c r="A489" s="759" t="s">
        <v>2048</v>
      </c>
      <c r="B489" s="757">
        <f>SUM(B480:B488)</f>
        <v>8</v>
      </c>
      <c r="C489" s="757">
        <f>SUM(C480:C488)</f>
        <v>48000</v>
      </c>
      <c r="D489" s="757">
        <f>SUM(D480:D488)</f>
        <v>198000</v>
      </c>
      <c r="E489" s="757">
        <f>SUM(E480:E488)</f>
        <v>3</v>
      </c>
      <c r="F489" s="757">
        <f>SUM(F480:F488)</f>
        <v>10000</v>
      </c>
      <c r="G489" s="757"/>
      <c r="H489" s="757"/>
      <c r="I489" s="757"/>
      <c r="J489" s="760">
        <f>J483+J485+J486+J487+J488</f>
        <v>43400</v>
      </c>
    </row>
    <row r="490" spans="1:10" x14ac:dyDescent="0.25">
      <c r="A490" s="750"/>
      <c r="B490" s="549"/>
      <c r="C490" s="549"/>
      <c r="D490" s="549"/>
      <c r="E490" s="549"/>
      <c r="F490" s="549"/>
      <c r="G490" s="549"/>
      <c r="H490" s="549"/>
      <c r="I490" s="549"/>
      <c r="J490" s="751"/>
    </row>
    <row r="491" spans="1:10" x14ac:dyDescent="0.25">
      <c r="A491" s="548"/>
      <c r="B491" s="752"/>
      <c r="C491" s="752"/>
      <c r="D491" s="548"/>
      <c r="E491" s="548"/>
      <c r="F491" s="548"/>
      <c r="G491" s="548"/>
      <c r="H491" s="548"/>
      <c r="I491" s="548"/>
      <c r="J491" s="567"/>
    </row>
    <row r="492" spans="1:10" x14ac:dyDescent="0.25">
      <c r="A492" s="548"/>
      <c r="B492" s="548"/>
      <c r="C492" s="548"/>
      <c r="D492" s="548"/>
      <c r="E492" s="548"/>
      <c r="F492" s="336"/>
      <c r="G492" s="802" t="s">
        <v>3714</v>
      </c>
      <c r="H492" s="802"/>
      <c r="I492" s="753"/>
      <c r="J492" s="567"/>
    </row>
    <row r="493" spans="1:10" ht="15.75" x14ac:dyDescent="0.25">
      <c r="A493" s="696" t="s">
        <v>3593</v>
      </c>
      <c r="B493" s="697">
        <f>C489</f>
        <v>48000</v>
      </c>
      <c r="C493" s="548"/>
      <c r="D493" s="548"/>
      <c r="E493" s="548"/>
      <c r="F493" s="548"/>
      <c r="G493" s="548"/>
      <c r="H493" s="548"/>
      <c r="I493" s="548"/>
      <c r="J493" s="567"/>
    </row>
    <row r="496" spans="1:10" ht="15.75" x14ac:dyDescent="0.25">
      <c r="A496" s="2213" t="s">
        <v>3973</v>
      </c>
      <c r="B496" s="2213"/>
      <c r="C496" s="2213"/>
      <c r="D496" s="2213"/>
      <c r="E496" s="2213"/>
      <c r="F496" s="2213"/>
      <c r="G496" s="2213"/>
      <c r="H496" s="2213"/>
      <c r="I496" s="2213"/>
      <c r="J496" s="2213"/>
    </row>
    <row r="497" spans="1:10" x14ac:dyDescent="0.25">
      <c r="A497" s="198" t="s">
        <v>14</v>
      </c>
      <c r="B497" s="198" t="s">
        <v>5</v>
      </c>
      <c r="C497" s="198" t="s">
        <v>10</v>
      </c>
      <c r="D497" s="198" t="s">
        <v>11</v>
      </c>
      <c r="E497" s="198" t="s">
        <v>753</v>
      </c>
      <c r="F497" s="198" t="s">
        <v>27</v>
      </c>
      <c r="G497" s="198" t="s">
        <v>2013</v>
      </c>
      <c r="H497" s="198" t="s">
        <v>2776</v>
      </c>
      <c r="I497" s="198" t="s">
        <v>2777</v>
      </c>
      <c r="J497" s="198" t="s">
        <v>32</v>
      </c>
    </row>
    <row r="498" spans="1:10" x14ac:dyDescent="0.25">
      <c r="A498" s="517" t="s">
        <v>3881</v>
      </c>
      <c r="B498" s="519">
        <v>1</v>
      </c>
      <c r="C498" s="527"/>
      <c r="D498" s="527">
        <v>11000</v>
      </c>
      <c r="E498" s="519"/>
      <c r="F498" s="519"/>
      <c r="G498" s="519"/>
      <c r="H498" s="519"/>
      <c r="I498" s="519"/>
      <c r="J498" s="519" t="s">
        <v>3974</v>
      </c>
    </row>
    <row r="499" spans="1:10" x14ac:dyDescent="0.25">
      <c r="A499" s="517" t="s">
        <v>3975</v>
      </c>
      <c r="B499" s="519">
        <v>1</v>
      </c>
      <c r="C499" s="527"/>
      <c r="D499" s="527">
        <v>9500</v>
      </c>
      <c r="E499" s="519">
        <v>1</v>
      </c>
      <c r="F499" s="519">
        <v>3000</v>
      </c>
      <c r="G499" s="519">
        <v>60</v>
      </c>
      <c r="H499" s="519"/>
      <c r="I499" s="519"/>
      <c r="J499" s="519" t="s">
        <v>3596</v>
      </c>
    </row>
    <row r="500" spans="1:10" x14ac:dyDescent="0.25">
      <c r="A500" s="517" t="s">
        <v>3539</v>
      </c>
      <c r="B500" s="519">
        <v>1</v>
      </c>
      <c r="C500" s="527"/>
      <c r="D500" s="527">
        <v>41000</v>
      </c>
      <c r="E500" s="519">
        <v>2</v>
      </c>
      <c r="F500" s="519">
        <v>9000</v>
      </c>
      <c r="G500" s="519" t="s">
        <v>2354</v>
      </c>
      <c r="H500" s="519"/>
      <c r="I500" s="519"/>
      <c r="J500" s="519" t="s">
        <v>767</v>
      </c>
    </row>
    <row r="501" spans="1:10" x14ac:dyDescent="0.25">
      <c r="A501" s="517" t="s">
        <v>3975</v>
      </c>
      <c r="B501" s="519">
        <v>1</v>
      </c>
      <c r="C501" s="527">
        <v>8500</v>
      </c>
      <c r="D501" s="527"/>
      <c r="E501" s="519">
        <v>1</v>
      </c>
      <c r="F501" s="519">
        <v>4000</v>
      </c>
      <c r="G501" s="519">
        <v>70</v>
      </c>
      <c r="H501" s="519"/>
      <c r="I501" s="519" t="s">
        <v>109</v>
      </c>
      <c r="J501" s="519">
        <v>1400</v>
      </c>
    </row>
    <row r="502" spans="1:10" x14ac:dyDescent="0.25">
      <c r="A502" s="517" t="s">
        <v>144</v>
      </c>
      <c r="B502" s="519">
        <v>1</v>
      </c>
      <c r="C502" s="527"/>
      <c r="D502" s="527">
        <v>28000</v>
      </c>
      <c r="E502" s="519">
        <v>1</v>
      </c>
      <c r="F502" s="519">
        <v>4000</v>
      </c>
      <c r="G502" s="519">
        <v>70</v>
      </c>
      <c r="H502" s="519"/>
      <c r="I502" s="519"/>
      <c r="J502" s="519" t="s">
        <v>767</v>
      </c>
    </row>
    <row r="503" spans="1:10" x14ac:dyDescent="0.25">
      <c r="A503" s="517" t="s">
        <v>2471</v>
      </c>
      <c r="B503" s="519">
        <v>1</v>
      </c>
      <c r="C503" s="527"/>
      <c r="D503" s="527">
        <v>45000</v>
      </c>
      <c r="E503" s="519">
        <v>1</v>
      </c>
      <c r="F503" s="519">
        <v>5000</v>
      </c>
      <c r="G503" s="519">
        <v>80</v>
      </c>
      <c r="H503" s="519"/>
      <c r="I503" s="519"/>
      <c r="J503" s="519" t="s">
        <v>3596</v>
      </c>
    </row>
    <row r="504" spans="1:10" x14ac:dyDescent="0.25">
      <c r="A504" s="517" t="s">
        <v>3847</v>
      </c>
      <c r="B504" s="519">
        <v>1</v>
      </c>
      <c r="C504" s="527">
        <v>14000</v>
      </c>
      <c r="D504" s="527"/>
      <c r="E504" s="519">
        <v>1</v>
      </c>
      <c r="F504" s="519">
        <v>3000</v>
      </c>
      <c r="G504" s="519">
        <v>60</v>
      </c>
      <c r="H504" s="519">
        <v>1</v>
      </c>
      <c r="I504" s="519">
        <v>70</v>
      </c>
      <c r="J504" s="519">
        <v>4000</v>
      </c>
    </row>
    <row r="505" spans="1:10" ht="16.5" customHeight="1" x14ac:dyDescent="0.25">
      <c r="A505" s="517" t="s">
        <v>3976</v>
      </c>
      <c r="B505" s="519"/>
      <c r="C505" s="527"/>
      <c r="D505" s="527">
        <v>4600</v>
      </c>
      <c r="E505" s="519"/>
      <c r="F505" s="519"/>
      <c r="G505" s="519"/>
      <c r="H505" s="519"/>
      <c r="I505" s="519"/>
      <c r="J505" s="519" t="s">
        <v>767</v>
      </c>
    </row>
    <row r="506" spans="1:10" x14ac:dyDescent="0.25">
      <c r="A506" s="759" t="s">
        <v>2048</v>
      </c>
      <c r="B506" s="757">
        <f>SUM(B498:B505)</f>
        <v>7</v>
      </c>
      <c r="C506" s="757">
        <f>SUM(C498:C505)</f>
        <v>22500</v>
      </c>
      <c r="D506" s="757">
        <f>SUM(D498:D505)</f>
        <v>139100</v>
      </c>
      <c r="E506" s="757">
        <f>SUM(E498:E505)</f>
        <v>7</v>
      </c>
      <c r="F506" s="757">
        <f>SUM(F498:F505)</f>
        <v>28000</v>
      </c>
      <c r="G506" s="757"/>
      <c r="H506" s="757"/>
      <c r="I506" s="757"/>
      <c r="J506" s="760">
        <f>J501+J504</f>
        <v>5400</v>
      </c>
    </row>
    <row r="507" spans="1:10" x14ac:dyDescent="0.25">
      <c r="A507" s="750"/>
      <c r="B507" s="549"/>
      <c r="C507" s="549"/>
      <c r="D507" s="549"/>
      <c r="E507" s="549"/>
      <c r="F507" s="549"/>
      <c r="G507" s="549"/>
      <c r="H507" s="549"/>
      <c r="I507" s="549"/>
      <c r="J507" s="751"/>
    </row>
    <row r="508" spans="1:10" x14ac:dyDescent="0.25">
      <c r="A508" s="548"/>
      <c r="B508" s="752"/>
      <c r="C508" s="752"/>
      <c r="D508" s="548"/>
      <c r="E508" s="548"/>
      <c r="F508" s="548"/>
      <c r="G508" s="548"/>
      <c r="H508" s="548"/>
      <c r="I508" s="548"/>
      <c r="J508" s="567"/>
    </row>
    <row r="509" spans="1:10" x14ac:dyDescent="0.25">
      <c r="A509" s="548"/>
      <c r="B509" s="548"/>
      <c r="C509" s="548"/>
      <c r="D509" s="548"/>
      <c r="E509" s="548"/>
      <c r="F509" s="336"/>
      <c r="G509" s="802" t="s">
        <v>3714</v>
      </c>
      <c r="H509" s="802"/>
      <c r="I509" s="753"/>
      <c r="J509" s="567"/>
    </row>
    <row r="510" spans="1:10" ht="15.75" x14ac:dyDescent="0.25">
      <c r="A510" s="696" t="s">
        <v>3593</v>
      </c>
      <c r="B510" s="697">
        <f>C506</f>
        <v>22500</v>
      </c>
      <c r="C510" s="548"/>
      <c r="D510" s="548"/>
      <c r="E510" s="548"/>
      <c r="F510" s="548"/>
      <c r="G510" s="548"/>
      <c r="H510" s="548"/>
      <c r="I510" s="548"/>
      <c r="J510" s="567"/>
    </row>
    <row r="512" spans="1:10" ht="15.75" x14ac:dyDescent="0.25">
      <c r="A512" s="2213" t="s">
        <v>3977</v>
      </c>
      <c r="B512" s="2213"/>
      <c r="C512" s="2213"/>
      <c r="D512" s="2213"/>
      <c r="E512" s="2213"/>
      <c r="F512" s="2213"/>
      <c r="G512" s="2213"/>
      <c r="H512" s="2213"/>
      <c r="I512" s="2213"/>
      <c r="J512" s="2213"/>
    </row>
    <row r="513" spans="1:10" x14ac:dyDescent="0.25">
      <c r="A513" s="198" t="s">
        <v>14</v>
      </c>
      <c r="B513" s="198" t="s">
        <v>5</v>
      </c>
      <c r="C513" s="198" t="s">
        <v>10</v>
      </c>
      <c r="D513" s="198" t="s">
        <v>11</v>
      </c>
      <c r="E513" s="198" t="s">
        <v>753</v>
      </c>
      <c r="F513" s="198" t="s">
        <v>27</v>
      </c>
      <c r="G513" s="198" t="s">
        <v>2013</v>
      </c>
      <c r="H513" s="198" t="s">
        <v>2776</v>
      </c>
      <c r="I513" s="198" t="s">
        <v>2777</v>
      </c>
      <c r="J513" s="198" t="s">
        <v>32</v>
      </c>
    </row>
    <row r="514" spans="1:10" x14ac:dyDescent="0.25">
      <c r="A514" s="517" t="s">
        <v>255</v>
      </c>
      <c r="B514" s="519">
        <v>1</v>
      </c>
      <c r="C514" s="527">
        <v>21000</v>
      </c>
      <c r="D514" s="527"/>
      <c r="E514" s="519">
        <v>1</v>
      </c>
      <c r="F514" s="519">
        <v>3000</v>
      </c>
      <c r="G514" s="519">
        <v>60</v>
      </c>
      <c r="H514" s="519"/>
      <c r="I514" s="519" t="s">
        <v>109</v>
      </c>
      <c r="J514" s="519">
        <v>1400</v>
      </c>
    </row>
    <row r="515" spans="1:10" x14ac:dyDescent="0.25">
      <c r="A515" s="517" t="s">
        <v>423</v>
      </c>
      <c r="B515" s="519">
        <v>1</v>
      </c>
      <c r="C515" s="527"/>
      <c r="D515" s="527">
        <v>17000</v>
      </c>
      <c r="E515" s="519">
        <v>1</v>
      </c>
      <c r="F515" s="519">
        <v>4000</v>
      </c>
      <c r="G515" s="519">
        <v>70</v>
      </c>
      <c r="H515" s="519"/>
      <c r="I515" s="519"/>
      <c r="J515" s="519" t="s">
        <v>3596</v>
      </c>
    </row>
    <row r="516" spans="1:10" x14ac:dyDescent="0.25">
      <c r="A516" s="517" t="s">
        <v>1348</v>
      </c>
      <c r="B516" s="519">
        <v>1</v>
      </c>
      <c r="C516" s="527"/>
      <c r="D516" s="527">
        <v>13000</v>
      </c>
      <c r="E516" s="519">
        <v>1</v>
      </c>
      <c r="F516" s="519">
        <v>3000</v>
      </c>
      <c r="G516" s="519">
        <v>60</v>
      </c>
      <c r="H516" s="519"/>
      <c r="I516" s="519"/>
      <c r="J516" s="519" t="s">
        <v>767</v>
      </c>
    </row>
    <row r="517" spans="1:10" x14ac:dyDescent="0.25">
      <c r="A517" s="517" t="s">
        <v>3847</v>
      </c>
      <c r="B517" s="519">
        <v>1</v>
      </c>
      <c r="C517" s="527">
        <v>14000</v>
      </c>
      <c r="D517" s="527"/>
      <c r="E517" s="519">
        <v>1</v>
      </c>
      <c r="F517" s="519">
        <v>3000</v>
      </c>
      <c r="G517" s="519">
        <v>60</v>
      </c>
      <c r="H517" s="519"/>
      <c r="I517" s="519"/>
      <c r="J517" s="519"/>
    </row>
    <row r="518" spans="1:10" x14ac:dyDescent="0.25">
      <c r="A518" s="517" t="s">
        <v>1179</v>
      </c>
      <c r="B518" s="519">
        <v>1</v>
      </c>
      <c r="C518" s="527">
        <v>9500</v>
      </c>
      <c r="D518" s="527"/>
      <c r="E518" s="519">
        <v>1</v>
      </c>
      <c r="F518" s="519">
        <v>3000</v>
      </c>
      <c r="G518" s="519">
        <v>60</v>
      </c>
      <c r="H518" s="519"/>
      <c r="I518" s="519"/>
      <c r="J518" s="519"/>
    </row>
    <row r="519" spans="1:10" x14ac:dyDescent="0.25">
      <c r="A519" s="517" t="s">
        <v>3978</v>
      </c>
      <c r="B519" s="519">
        <v>1</v>
      </c>
      <c r="C519" s="527"/>
      <c r="D519" s="527">
        <v>27500</v>
      </c>
      <c r="E519" s="519">
        <v>1</v>
      </c>
      <c r="F519" s="519">
        <v>1500</v>
      </c>
      <c r="G519" s="519">
        <v>45</v>
      </c>
      <c r="H519" s="519"/>
      <c r="I519" s="519"/>
      <c r="J519" s="519" t="s">
        <v>767</v>
      </c>
    </row>
    <row r="520" spans="1:10" x14ac:dyDescent="0.25">
      <c r="A520" s="517" t="s">
        <v>3979</v>
      </c>
      <c r="B520" s="519">
        <v>1</v>
      </c>
      <c r="C520" s="527">
        <v>45000</v>
      </c>
      <c r="D520" s="527"/>
      <c r="E520" s="519"/>
      <c r="F520" s="519"/>
      <c r="G520" s="519"/>
      <c r="H520" s="519"/>
      <c r="I520" s="519"/>
      <c r="J520" s="519"/>
    </row>
    <row r="521" spans="1:10" x14ac:dyDescent="0.25">
      <c r="A521" s="517" t="s">
        <v>1946</v>
      </c>
      <c r="B521" s="519">
        <v>1</v>
      </c>
      <c r="C521" s="527"/>
      <c r="D521" s="527">
        <v>36000</v>
      </c>
      <c r="E521" s="519"/>
      <c r="F521" s="519"/>
      <c r="G521" s="519"/>
      <c r="H521" s="519"/>
      <c r="I521" s="519"/>
      <c r="J521" s="519" t="s">
        <v>3980</v>
      </c>
    </row>
    <row r="522" spans="1:10" x14ac:dyDescent="0.25">
      <c r="A522" s="517" t="s">
        <v>3981</v>
      </c>
      <c r="B522" s="519">
        <v>1</v>
      </c>
      <c r="C522" s="527">
        <v>4700</v>
      </c>
      <c r="D522" s="527"/>
      <c r="E522" s="519"/>
      <c r="F522" s="519"/>
      <c r="G522" s="519"/>
      <c r="H522" s="519"/>
      <c r="I522" s="519"/>
      <c r="J522" s="519"/>
    </row>
    <row r="523" spans="1:10" x14ac:dyDescent="0.25">
      <c r="A523" s="517" t="s">
        <v>3536</v>
      </c>
      <c r="B523" s="519">
        <v>1</v>
      </c>
      <c r="C523" s="527">
        <v>19000</v>
      </c>
      <c r="D523" s="527"/>
      <c r="E523" s="519"/>
      <c r="F523" s="519"/>
      <c r="G523" s="519"/>
      <c r="H523" s="519"/>
      <c r="I523" s="519"/>
      <c r="J523" s="519"/>
    </row>
    <row r="524" spans="1:10" x14ac:dyDescent="0.25">
      <c r="A524" s="517" t="s">
        <v>3982</v>
      </c>
      <c r="B524" s="519">
        <v>1</v>
      </c>
      <c r="C524" s="527"/>
      <c r="D524" s="527">
        <v>22000</v>
      </c>
      <c r="E524" s="519"/>
      <c r="F524" s="519"/>
      <c r="G524" s="519"/>
      <c r="H524" s="519"/>
      <c r="I524" s="519"/>
      <c r="J524" s="8"/>
    </row>
    <row r="525" spans="1:10" x14ac:dyDescent="0.25">
      <c r="A525" s="517" t="s">
        <v>841</v>
      </c>
      <c r="B525" s="519">
        <v>1</v>
      </c>
      <c r="C525" s="527"/>
      <c r="D525" s="527">
        <v>13500</v>
      </c>
      <c r="E525" s="519"/>
      <c r="F525" s="519"/>
      <c r="G525" s="519"/>
      <c r="H525" s="519"/>
      <c r="I525" s="519"/>
      <c r="J525" s="519" t="s">
        <v>3983</v>
      </c>
    </row>
    <row r="526" spans="1:10" x14ac:dyDescent="0.25">
      <c r="A526" s="517" t="s">
        <v>144</v>
      </c>
      <c r="B526" s="519">
        <v>1</v>
      </c>
      <c r="C526" s="527"/>
      <c r="D526" s="527">
        <v>33000</v>
      </c>
      <c r="E526" s="519"/>
      <c r="F526" s="519"/>
      <c r="G526" s="519"/>
      <c r="H526" s="519"/>
      <c r="I526" s="519"/>
      <c r="J526" s="519" t="s">
        <v>3984</v>
      </c>
    </row>
    <row r="527" spans="1:10" x14ac:dyDescent="0.25">
      <c r="A527" s="517" t="s">
        <v>247</v>
      </c>
      <c r="B527" s="519">
        <v>1</v>
      </c>
      <c r="C527" s="527"/>
      <c r="D527" s="527">
        <v>26000</v>
      </c>
      <c r="E527" s="519"/>
      <c r="F527" s="519"/>
      <c r="G527" s="519"/>
      <c r="H527" s="519"/>
      <c r="I527" s="519"/>
      <c r="J527" s="519" t="s">
        <v>4057</v>
      </c>
    </row>
    <row r="528" spans="1:10" x14ac:dyDescent="0.25">
      <c r="A528" s="517"/>
      <c r="B528" s="519"/>
      <c r="C528" s="527"/>
      <c r="D528" s="527"/>
      <c r="E528" s="519"/>
      <c r="F528" s="519"/>
      <c r="G528" s="519"/>
      <c r="H528" s="519"/>
      <c r="I528" s="518"/>
      <c r="J528" s="519"/>
    </row>
    <row r="529" spans="1:10" x14ac:dyDescent="0.25">
      <c r="A529" s="759" t="s">
        <v>2048</v>
      </c>
      <c r="B529" s="757">
        <f>SUM(B514:B528)</f>
        <v>14</v>
      </c>
      <c r="C529" s="757">
        <f>SUM(C514:C528)</f>
        <v>113200</v>
      </c>
      <c r="D529" s="757">
        <f>SUM(D514:D528)</f>
        <v>188000</v>
      </c>
      <c r="E529" s="757">
        <f>SUM(E514:E528)</f>
        <v>6</v>
      </c>
      <c r="F529" s="757">
        <f>SUM(F514:F528)</f>
        <v>17500</v>
      </c>
      <c r="G529" s="757"/>
      <c r="H529" s="757"/>
      <c r="I529" s="757"/>
      <c r="J529" s="760">
        <f>J514+J524</f>
        <v>1400</v>
      </c>
    </row>
    <row r="530" spans="1:10" x14ac:dyDescent="0.25">
      <c r="A530" s="750"/>
      <c r="B530" s="549"/>
      <c r="C530" s="549"/>
      <c r="D530" s="549"/>
      <c r="E530" s="549"/>
      <c r="F530" s="549"/>
      <c r="G530" s="549"/>
      <c r="H530" s="549"/>
      <c r="I530" s="549"/>
      <c r="J530" s="751"/>
    </row>
    <row r="531" spans="1:10" x14ac:dyDescent="0.25">
      <c r="A531" s="548"/>
      <c r="B531" s="752"/>
      <c r="C531" s="752"/>
      <c r="D531" s="548"/>
      <c r="E531" s="548"/>
      <c r="F531" s="548"/>
      <c r="G531" s="548"/>
      <c r="H531" s="548"/>
      <c r="I531" s="548"/>
      <c r="J531" s="567"/>
    </row>
    <row r="532" spans="1:10" x14ac:dyDescent="0.25">
      <c r="A532" s="548"/>
      <c r="B532" s="548"/>
      <c r="C532" s="548"/>
      <c r="D532" s="548"/>
      <c r="E532" s="548"/>
      <c r="F532" s="336"/>
      <c r="G532" s="803" t="s">
        <v>3714</v>
      </c>
      <c r="H532" s="803"/>
      <c r="I532" s="753"/>
      <c r="J532" s="567"/>
    </row>
    <row r="533" spans="1:10" ht="15.75" x14ac:dyDescent="0.25">
      <c r="A533" s="696" t="s">
        <v>3593</v>
      </c>
      <c r="B533" s="697">
        <f>C529</f>
        <v>113200</v>
      </c>
      <c r="C533" s="548"/>
      <c r="D533" s="548"/>
      <c r="E533" s="548"/>
      <c r="F533" s="548"/>
      <c r="G533" s="548"/>
      <c r="H533" s="548"/>
      <c r="I533" s="548"/>
      <c r="J533" s="567"/>
    </row>
    <row r="536" spans="1:10" ht="15.75" x14ac:dyDescent="0.25">
      <c r="A536" s="2213" t="s">
        <v>3985</v>
      </c>
      <c r="B536" s="2213"/>
      <c r="C536" s="2213"/>
      <c r="D536" s="2213"/>
      <c r="E536" s="2213"/>
      <c r="F536" s="2213"/>
      <c r="G536" s="2213"/>
      <c r="H536" s="2213"/>
      <c r="I536" s="2213"/>
      <c r="J536" s="2213"/>
    </row>
    <row r="537" spans="1:10" x14ac:dyDescent="0.25">
      <c r="A537" s="198" t="s">
        <v>14</v>
      </c>
      <c r="B537" s="198" t="s">
        <v>5</v>
      </c>
      <c r="C537" s="198" t="s">
        <v>10</v>
      </c>
      <c r="D537" s="198" t="s">
        <v>11</v>
      </c>
      <c r="E537" s="198" t="s">
        <v>753</v>
      </c>
      <c r="F537" s="198" t="s">
        <v>27</v>
      </c>
      <c r="G537" s="198" t="s">
        <v>2013</v>
      </c>
      <c r="H537" s="198" t="s">
        <v>2776</v>
      </c>
      <c r="I537" s="198" t="s">
        <v>2777</v>
      </c>
      <c r="J537" s="198" t="s">
        <v>32</v>
      </c>
    </row>
    <row r="538" spans="1:10" x14ac:dyDescent="0.25">
      <c r="A538" s="517" t="s">
        <v>3986</v>
      </c>
      <c r="B538" s="519">
        <v>1</v>
      </c>
      <c r="C538" s="527">
        <v>34000</v>
      </c>
      <c r="D538" s="527"/>
      <c r="E538" s="519"/>
      <c r="F538" s="519"/>
      <c r="G538" s="519"/>
      <c r="H538" s="519"/>
      <c r="I538" s="519" t="s">
        <v>109</v>
      </c>
      <c r="J538" s="519">
        <v>1400</v>
      </c>
    </row>
    <row r="539" spans="1:10" x14ac:dyDescent="0.25">
      <c r="A539" s="702" t="s">
        <v>3987</v>
      </c>
      <c r="B539" s="703"/>
      <c r="C539" s="640"/>
      <c r="D539" s="640"/>
      <c r="E539" s="703"/>
      <c r="F539" s="703"/>
      <c r="G539" s="703"/>
      <c r="H539" s="703"/>
      <c r="I539" s="703"/>
      <c r="J539" s="703" t="s">
        <v>3988</v>
      </c>
    </row>
    <row r="540" spans="1:10" x14ac:dyDescent="0.25">
      <c r="A540" s="517" t="s">
        <v>245</v>
      </c>
      <c r="B540" s="519">
        <v>1</v>
      </c>
      <c r="C540" s="527"/>
      <c r="D540" s="527">
        <v>25000</v>
      </c>
      <c r="E540" s="519"/>
      <c r="F540" s="519"/>
      <c r="G540" s="519"/>
      <c r="H540" s="519"/>
      <c r="I540" s="519"/>
      <c r="J540" s="519" t="s">
        <v>3990</v>
      </c>
    </row>
    <row r="541" spans="1:10" x14ac:dyDescent="0.25">
      <c r="A541" s="517" t="s">
        <v>3989</v>
      </c>
      <c r="B541" s="519">
        <v>1</v>
      </c>
      <c r="C541" s="527"/>
      <c r="D541" s="527">
        <v>37000</v>
      </c>
      <c r="E541" s="519"/>
      <c r="F541" s="519"/>
      <c r="G541" s="519"/>
      <c r="H541" s="519"/>
      <c r="I541" s="519"/>
      <c r="J541" s="519" t="s">
        <v>3990</v>
      </c>
    </row>
    <row r="542" spans="1:10" x14ac:dyDescent="0.25">
      <c r="A542" s="517" t="s">
        <v>641</v>
      </c>
      <c r="B542" s="519">
        <v>1</v>
      </c>
      <c r="C542" s="527">
        <v>11000</v>
      </c>
      <c r="D542" s="527"/>
      <c r="E542" s="519">
        <v>1</v>
      </c>
      <c r="F542" s="519">
        <v>3000</v>
      </c>
      <c r="G542" s="519">
        <v>60</v>
      </c>
      <c r="H542" s="519">
        <v>2</v>
      </c>
      <c r="I542" s="519">
        <v>70</v>
      </c>
      <c r="J542" s="519">
        <v>8000</v>
      </c>
    </row>
    <row r="543" spans="1:10" x14ac:dyDescent="0.25">
      <c r="A543" s="517" t="s">
        <v>129</v>
      </c>
      <c r="B543" s="519">
        <v>1</v>
      </c>
      <c r="C543" s="527">
        <v>13000</v>
      </c>
      <c r="D543" s="527"/>
      <c r="E543" s="519">
        <v>1</v>
      </c>
      <c r="F543" s="519">
        <v>3000</v>
      </c>
      <c r="G543" s="519">
        <v>60</v>
      </c>
      <c r="H543" s="519">
        <v>1</v>
      </c>
      <c r="I543" s="519">
        <v>90</v>
      </c>
      <c r="J543" s="519">
        <v>5000</v>
      </c>
    </row>
    <row r="544" spans="1:10" x14ac:dyDescent="0.25">
      <c r="A544" s="517" t="s">
        <v>423</v>
      </c>
      <c r="B544" s="519">
        <v>1</v>
      </c>
      <c r="C544" s="527">
        <v>20000</v>
      </c>
      <c r="D544" s="527"/>
      <c r="E544" s="519"/>
      <c r="F544" s="519"/>
      <c r="G544" s="519"/>
      <c r="H544" s="519"/>
      <c r="I544" s="519"/>
      <c r="J544" s="519"/>
    </row>
    <row r="545" spans="1:10" x14ac:dyDescent="0.25">
      <c r="A545" s="517" t="s">
        <v>3707</v>
      </c>
      <c r="B545" s="519">
        <v>1</v>
      </c>
      <c r="C545" s="527">
        <v>20000</v>
      </c>
      <c r="D545" s="527"/>
      <c r="E545" s="519"/>
      <c r="F545" s="519"/>
      <c r="G545" s="519"/>
      <c r="H545" s="519"/>
      <c r="I545" s="519" t="s">
        <v>3992</v>
      </c>
      <c r="J545" s="519">
        <v>50000</v>
      </c>
    </row>
    <row r="546" spans="1:10" x14ac:dyDescent="0.25">
      <c r="A546" s="517" t="s">
        <v>3847</v>
      </c>
      <c r="B546" s="519">
        <v>1</v>
      </c>
      <c r="C546" s="527">
        <v>14000</v>
      </c>
      <c r="D546" s="527"/>
      <c r="E546" s="519">
        <v>1</v>
      </c>
      <c r="F546" s="519">
        <v>3000</v>
      </c>
      <c r="G546" s="519">
        <v>60</v>
      </c>
      <c r="H546" s="519"/>
      <c r="I546" s="519"/>
      <c r="J546" s="519"/>
    </row>
    <row r="547" spans="1:10" x14ac:dyDescent="0.25">
      <c r="A547" s="517" t="s">
        <v>1526</v>
      </c>
      <c r="B547" s="519">
        <v>1</v>
      </c>
      <c r="C547" s="527">
        <v>14000</v>
      </c>
      <c r="D547" s="527"/>
      <c r="E547" s="519"/>
      <c r="F547" s="519"/>
      <c r="G547" s="519"/>
      <c r="H547" s="519"/>
      <c r="I547" s="519"/>
      <c r="J547" s="519"/>
    </row>
    <row r="548" spans="1:10" x14ac:dyDescent="0.25">
      <c r="A548" s="517" t="s">
        <v>3991</v>
      </c>
      <c r="B548" s="519"/>
      <c r="C548" s="527">
        <v>850</v>
      </c>
      <c r="D548" s="527"/>
      <c r="E548" s="519"/>
      <c r="F548" s="519"/>
      <c r="G548" s="519"/>
      <c r="H548" s="519"/>
      <c r="I548" s="519"/>
      <c r="J548" s="519"/>
    </row>
    <row r="549" spans="1:10" x14ac:dyDescent="0.25">
      <c r="A549" s="759" t="s">
        <v>2048</v>
      </c>
      <c r="B549" s="757">
        <f>SUM(B538:B548)</f>
        <v>9</v>
      </c>
      <c r="C549" s="757">
        <f>SUM(C538:C548)</f>
        <v>126850</v>
      </c>
      <c r="D549" s="757">
        <f>SUM(D538:D548)</f>
        <v>62000</v>
      </c>
      <c r="E549" s="757">
        <f>SUM(E538:E548)</f>
        <v>3</v>
      </c>
      <c r="F549" s="757">
        <f>SUM(F538:F548)</f>
        <v>9000</v>
      </c>
      <c r="G549" s="757"/>
      <c r="H549" s="757"/>
      <c r="I549" s="757"/>
      <c r="J549" s="760">
        <f>J538+J542+J543+J545</f>
        <v>64400</v>
      </c>
    </row>
    <row r="550" spans="1:10" x14ac:dyDescent="0.25">
      <c r="A550" s="750"/>
      <c r="B550" s="549"/>
      <c r="C550" s="549"/>
      <c r="D550" s="549"/>
      <c r="E550" s="549"/>
      <c r="F550" s="549"/>
      <c r="G550" s="549"/>
      <c r="H550" s="549"/>
      <c r="I550" s="549"/>
      <c r="J550" s="751"/>
    </row>
    <row r="551" spans="1:10" x14ac:dyDescent="0.25">
      <c r="A551" s="548"/>
      <c r="B551" s="752"/>
      <c r="C551" s="752"/>
      <c r="D551" s="548"/>
      <c r="E551" s="548"/>
      <c r="F551" s="548"/>
      <c r="G551" s="548"/>
      <c r="H551" s="548"/>
      <c r="I551" s="548"/>
      <c r="J551" s="567"/>
    </row>
    <row r="552" spans="1:10" x14ac:dyDescent="0.25">
      <c r="A552" s="548"/>
      <c r="B552" s="548"/>
      <c r="C552" s="548"/>
      <c r="D552" s="548"/>
      <c r="E552" s="548"/>
      <c r="F552" s="336"/>
      <c r="G552" s="804" t="s">
        <v>3714</v>
      </c>
      <c r="H552" s="804"/>
      <c r="I552" s="753"/>
      <c r="J552" s="567"/>
    </row>
    <row r="553" spans="1:10" ht="15.75" x14ac:dyDescent="0.25">
      <c r="A553" s="696" t="s">
        <v>3593</v>
      </c>
      <c r="B553" s="697">
        <f>C549</f>
        <v>126850</v>
      </c>
      <c r="C553" s="548"/>
      <c r="D553" s="548"/>
      <c r="E553" s="548"/>
      <c r="F553" s="548"/>
      <c r="G553" s="548"/>
      <c r="H553" s="548"/>
      <c r="I553" s="548"/>
      <c r="J553" s="567"/>
    </row>
    <row r="557" spans="1:10" ht="15.75" x14ac:dyDescent="0.25">
      <c r="A557" s="2213" t="s">
        <v>3993</v>
      </c>
      <c r="B557" s="2213"/>
      <c r="C557" s="2213"/>
      <c r="D557" s="2213"/>
      <c r="E557" s="2213"/>
      <c r="F557" s="2213"/>
      <c r="G557" s="2213"/>
      <c r="H557" s="2213"/>
      <c r="I557" s="2213"/>
      <c r="J557" s="2213"/>
    </row>
    <row r="558" spans="1:10" x14ac:dyDescent="0.25">
      <c r="A558" s="198" t="s">
        <v>14</v>
      </c>
      <c r="B558" s="198" t="s">
        <v>5</v>
      </c>
      <c r="C558" s="198" t="s">
        <v>10</v>
      </c>
      <c r="D558" s="198" t="s">
        <v>11</v>
      </c>
      <c r="E558" s="198" t="s">
        <v>753</v>
      </c>
      <c r="F558" s="198" t="s">
        <v>27</v>
      </c>
      <c r="G558" s="198" t="s">
        <v>2013</v>
      </c>
      <c r="H558" s="198" t="s">
        <v>2776</v>
      </c>
      <c r="I558" s="198" t="s">
        <v>2777</v>
      </c>
      <c r="J558" s="198" t="s">
        <v>32</v>
      </c>
    </row>
    <row r="559" spans="1:10" x14ac:dyDescent="0.25">
      <c r="A559" s="517" t="s">
        <v>1816</v>
      </c>
      <c r="B559" s="519">
        <v>1</v>
      </c>
      <c r="C559" s="527">
        <v>9000</v>
      </c>
      <c r="D559" s="527">
        <v>15000</v>
      </c>
      <c r="E559" s="519"/>
      <c r="F559" s="519"/>
      <c r="G559" s="519"/>
      <c r="H559" s="519"/>
      <c r="I559" s="519"/>
      <c r="J559" s="519" t="s">
        <v>767</v>
      </c>
    </row>
    <row r="560" spans="1:10" x14ac:dyDescent="0.25">
      <c r="A560" s="517" t="s">
        <v>3354</v>
      </c>
      <c r="B560" s="519">
        <v>1</v>
      </c>
      <c r="C560" s="527">
        <v>13000</v>
      </c>
      <c r="D560" s="527"/>
      <c r="E560" s="519">
        <v>1</v>
      </c>
      <c r="F560" s="519">
        <v>3000</v>
      </c>
      <c r="G560" s="519">
        <v>60</v>
      </c>
      <c r="H560" s="519"/>
      <c r="I560" s="519" t="s">
        <v>109</v>
      </c>
      <c r="J560" s="519">
        <v>4200</v>
      </c>
    </row>
    <row r="561" spans="1:10" x14ac:dyDescent="0.25">
      <c r="A561" s="517" t="s">
        <v>3994</v>
      </c>
      <c r="B561" s="519">
        <v>1</v>
      </c>
      <c r="C561" s="527"/>
      <c r="D561" s="527">
        <v>14000</v>
      </c>
      <c r="E561" s="519">
        <v>1</v>
      </c>
      <c r="F561" s="519">
        <v>3000</v>
      </c>
      <c r="G561" s="519">
        <v>60</v>
      </c>
      <c r="H561" s="519"/>
      <c r="I561" s="519"/>
      <c r="J561" s="519" t="s">
        <v>767</v>
      </c>
    </row>
    <row r="562" spans="1:10" x14ac:dyDescent="0.25">
      <c r="A562" s="517" t="s">
        <v>2912</v>
      </c>
      <c r="B562" s="519">
        <v>1</v>
      </c>
      <c r="C562" s="527">
        <v>5000</v>
      </c>
      <c r="D562" s="527">
        <v>15000</v>
      </c>
      <c r="E562" s="519">
        <v>1</v>
      </c>
      <c r="F562" s="519">
        <v>3000</v>
      </c>
      <c r="G562" s="519">
        <v>60</v>
      </c>
      <c r="H562" s="519"/>
      <c r="I562" s="519"/>
      <c r="J562" s="519" t="s">
        <v>767</v>
      </c>
    </row>
    <row r="563" spans="1:10" x14ac:dyDescent="0.25">
      <c r="A563" s="517" t="s">
        <v>721</v>
      </c>
      <c r="B563" s="519">
        <v>1</v>
      </c>
      <c r="C563" s="527">
        <v>34000</v>
      </c>
      <c r="D563" s="527"/>
      <c r="E563" s="519"/>
      <c r="F563" s="519"/>
      <c r="G563" s="519"/>
      <c r="H563" s="519">
        <v>2</v>
      </c>
      <c r="I563" s="519">
        <v>140</v>
      </c>
      <c r="J563" s="519">
        <v>16000</v>
      </c>
    </row>
    <row r="564" spans="1:10" x14ac:dyDescent="0.25">
      <c r="A564" s="517" t="s">
        <v>2045</v>
      </c>
      <c r="B564" s="519">
        <v>1</v>
      </c>
      <c r="C564" s="527"/>
      <c r="D564" s="527">
        <v>16000</v>
      </c>
      <c r="E564" s="519"/>
      <c r="F564" s="519"/>
      <c r="G564" s="519"/>
      <c r="H564" s="519"/>
      <c r="I564" s="519"/>
      <c r="J564" s="519" t="s">
        <v>3596</v>
      </c>
    </row>
    <row r="565" spans="1:10" x14ac:dyDescent="0.25">
      <c r="A565" s="517" t="s">
        <v>3039</v>
      </c>
      <c r="B565" s="519">
        <v>1</v>
      </c>
      <c r="C565" s="527">
        <v>30000</v>
      </c>
      <c r="D565" s="527"/>
      <c r="E565" s="519">
        <v>1</v>
      </c>
      <c r="F565" s="519">
        <v>5000</v>
      </c>
      <c r="G565" s="519">
        <v>100</v>
      </c>
      <c r="H565" s="519"/>
      <c r="I565" s="519" t="s">
        <v>3555</v>
      </c>
      <c r="J565" s="519">
        <v>2000</v>
      </c>
    </row>
    <row r="566" spans="1:10" x14ac:dyDescent="0.25">
      <c r="A566" s="517" t="s">
        <v>502</v>
      </c>
      <c r="B566" s="519">
        <v>1</v>
      </c>
      <c r="C566" s="527"/>
      <c r="D566" s="527">
        <v>45000</v>
      </c>
      <c r="E566" s="519">
        <v>1</v>
      </c>
      <c r="F566" s="519">
        <v>5000</v>
      </c>
      <c r="G566" s="519">
        <v>100</v>
      </c>
      <c r="H566" s="519"/>
      <c r="I566" s="519"/>
      <c r="J566" s="519" t="s">
        <v>3596</v>
      </c>
    </row>
    <row r="567" spans="1:10" x14ac:dyDescent="0.25">
      <c r="A567" s="517" t="s">
        <v>1149</v>
      </c>
      <c r="B567" s="519">
        <v>2</v>
      </c>
      <c r="C567" s="527">
        <v>100000</v>
      </c>
      <c r="D567" s="527"/>
      <c r="E567" s="519"/>
      <c r="F567" s="519"/>
      <c r="G567" s="519"/>
      <c r="H567" s="519"/>
      <c r="I567" s="519"/>
      <c r="J567" s="519"/>
    </row>
    <row r="568" spans="1:10" x14ac:dyDescent="0.25">
      <c r="A568" s="517" t="s">
        <v>2896</v>
      </c>
      <c r="B568" s="519">
        <v>1</v>
      </c>
      <c r="C568" s="527"/>
      <c r="D568" s="527">
        <v>15000</v>
      </c>
      <c r="E568" s="519"/>
      <c r="F568" s="519"/>
      <c r="G568" s="519"/>
      <c r="H568" s="519"/>
      <c r="I568" s="519"/>
      <c r="J568" s="519" t="s">
        <v>3596</v>
      </c>
    </row>
    <row r="569" spans="1:10" x14ac:dyDescent="0.25">
      <c r="A569" s="517" t="s">
        <v>3828</v>
      </c>
      <c r="B569" s="519">
        <v>1</v>
      </c>
      <c r="C569" s="527">
        <v>11500</v>
      </c>
      <c r="D569" s="527"/>
      <c r="E569" s="519">
        <v>1</v>
      </c>
      <c r="F569" s="519">
        <v>3000</v>
      </c>
      <c r="G569" s="519">
        <v>60</v>
      </c>
      <c r="H569" s="519"/>
      <c r="I569" s="519"/>
      <c r="J569" s="519"/>
    </row>
    <row r="570" spans="1:10" x14ac:dyDescent="0.25">
      <c r="A570" s="517" t="s">
        <v>1139</v>
      </c>
      <c r="B570" s="519">
        <v>2</v>
      </c>
      <c r="C570" s="527"/>
      <c r="D570" s="527">
        <v>78000</v>
      </c>
      <c r="E570" s="519"/>
      <c r="F570" s="519"/>
      <c r="G570" s="519"/>
      <c r="H570" s="519"/>
      <c r="I570" s="519"/>
      <c r="J570" s="519" t="s">
        <v>3995</v>
      </c>
    </row>
    <row r="571" spans="1:10" x14ac:dyDescent="0.25">
      <c r="A571" s="517" t="s">
        <v>3994</v>
      </c>
      <c r="B571" s="519">
        <v>1</v>
      </c>
      <c r="C571" s="527">
        <v>1000</v>
      </c>
      <c r="D571" s="527">
        <v>13000</v>
      </c>
      <c r="E571" s="519">
        <v>1</v>
      </c>
      <c r="F571" s="519">
        <v>3000</v>
      </c>
      <c r="G571" s="519">
        <v>60</v>
      </c>
      <c r="H571" s="519"/>
      <c r="I571" s="519"/>
      <c r="J571" s="519" t="s">
        <v>767</v>
      </c>
    </row>
    <row r="572" spans="1:10" x14ac:dyDescent="0.25">
      <c r="A572" s="517" t="s">
        <v>2856</v>
      </c>
      <c r="B572" s="519">
        <v>1</v>
      </c>
      <c r="C572" s="527"/>
      <c r="D572" s="527">
        <v>31000</v>
      </c>
      <c r="E572" s="519"/>
      <c r="F572" s="519"/>
      <c r="G572" s="519"/>
      <c r="H572" s="519"/>
      <c r="I572" s="519"/>
      <c r="J572" s="519" t="s">
        <v>4007</v>
      </c>
    </row>
    <row r="573" spans="1:10" x14ac:dyDescent="0.25">
      <c r="A573" s="759" t="s">
        <v>2048</v>
      </c>
      <c r="B573" s="757">
        <f>SUM(B559:B572)</f>
        <v>16</v>
      </c>
      <c r="C573" s="757">
        <f>SUM(C559:C572)</f>
        <v>203500</v>
      </c>
      <c r="D573" s="757">
        <f>SUM(D559:D572)</f>
        <v>242000</v>
      </c>
      <c r="E573" s="757">
        <f>SUM(E559:E571)</f>
        <v>7</v>
      </c>
      <c r="F573" s="757">
        <f>SUM(F559:F571)</f>
        <v>25000</v>
      </c>
      <c r="G573" s="757"/>
      <c r="H573" s="757"/>
      <c r="I573" s="757"/>
      <c r="J573" s="760">
        <f>J560+J563+J565</f>
        <v>22200</v>
      </c>
    </row>
    <row r="574" spans="1:10" x14ac:dyDescent="0.25">
      <c r="A574" s="750"/>
      <c r="B574" s="549"/>
      <c r="C574" s="549"/>
      <c r="D574" s="549"/>
      <c r="E574" s="549"/>
      <c r="F574" s="549"/>
      <c r="G574" s="549"/>
      <c r="H574" s="549"/>
      <c r="I574" s="549"/>
      <c r="J574" s="751"/>
    </row>
    <row r="575" spans="1:10" x14ac:dyDescent="0.25">
      <c r="A575" s="548"/>
      <c r="B575" s="752"/>
      <c r="C575" s="752"/>
      <c r="D575" s="548"/>
      <c r="E575" s="548"/>
      <c r="F575" s="548"/>
      <c r="G575" s="548"/>
      <c r="H575" s="548"/>
      <c r="I575" s="548"/>
      <c r="J575" s="567"/>
    </row>
    <row r="576" spans="1:10" x14ac:dyDescent="0.25">
      <c r="A576" s="548"/>
      <c r="B576" s="548"/>
      <c r="C576" s="548"/>
      <c r="D576" s="548"/>
      <c r="E576" s="548"/>
      <c r="F576" s="336"/>
      <c r="G576" s="805" t="s">
        <v>3714</v>
      </c>
      <c r="H576" s="805"/>
      <c r="I576" s="753"/>
      <c r="J576" s="567"/>
    </row>
    <row r="577" spans="1:10" ht="15.75" x14ac:dyDescent="0.25">
      <c r="A577" s="696" t="s">
        <v>3593</v>
      </c>
      <c r="B577" s="697">
        <f>C573</f>
        <v>203500</v>
      </c>
      <c r="C577" s="548"/>
      <c r="D577" s="548"/>
      <c r="E577" s="548"/>
      <c r="F577" s="548"/>
      <c r="G577" s="548"/>
      <c r="H577" s="548"/>
      <c r="I577" s="548"/>
      <c r="J577" s="567"/>
    </row>
    <row r="580" spans="1:10" ht="15.75" x14ac:dyDescent="0.25">
      <c r="A580" s="2213" t="s">
        <v>3997</v>
      </c>
      <c r="B580" s="2213"/>
      <c r="C580" s="2213"/>
      <c r="D580" s="2213"/>
      <c r="E580" s="2213"/>
      <c r="F580" s="2213"/>
      <c r="G580" s="2213"/>
      <c r="H580" s="2213"/>
      <c r="I580" s="2213"/>
      <c r="J580" s="2213"/>
    </row>
    <row r="581" spans="1:10" x14ac:dyDescent="0.25">
      <c r="A581" s="198" t="s">
        <v>14</v>
      </c>
      <c r="B581" s="198" t="s">
        <v>5</v>
      </c>
      <c r="C581" s="198" t="s">
        <v>10</v>
      </c>
      <c r="D581" s="198" t="s">
        <v>11</v>
      </c>
      <c r="E581" s="198" t="s">
        <v>753</v>
      </c>
      <c r="F581" s="198" t="s">
        <v>27</v>
      </c>
      <c r="G581" s="198" t="s">
        <v>2013</v>
      </c>
      <c r="H581" s="198" t="s">
        <v>2776</v>
      </c>
      <c r="I581" s="198" t="s">
        <v>2777</v>
      </c>
      <c r="J581" s="198" t="s">
        <v>32</v>
      </c>
    </row>
    <row r="582" spans="1:10" x14ac:dyDescent="0.25">
      <c r="A582" s="517" t="s">
        <v>260</v>
      </c>
      <c r="B582" s="519">
        <v>1</v>
      </c>
      <c r="C582" s="527">
        <v>14000</v>
      </c>
      <c r="D582" s="527"/>
      <c r="E582" s="519">
        <v>1</v>
      </c>
      <c r="F582" s="519">
        <v>3000</v>
      </c>
      <c r="G582" s="519">
        <v>60</v>
      </c>
      <c r="H582" s="519"/>
      <c r="I582" s="519" t="s">
        <v>109</v>
      </c>
      <c r="J582" s="519">
        <v>4200</v>
      </c>
    </row>
    <row r="583" spans="1:10" x14ac:dyDescent="0.25">
      <c r="A583" s="517" t="s">
        <v>2199</v>
      </c>
      <c r="B583" s="519">
        <v>1</v>
      </c>
      <c r="C583" s="527"/>
      <c r="D583" s="527">
        <v>19000</v>
      </c>
      <c r="E583" s="519"/>
      <c r="F583" s="519"/>
      <c r="G583" s="519"/>
      <c r="H583" s="519"/>
      <c r="I583" s="519"/>
      <c r="J583" s="519" t="s">
        <v>3902</v>
      </c>
    </row>
    <row r="584" spans="1:10" x14ac:dyDescent="0.25">
      <c r="A584" s="517" t="s">
        <v>2199</v>
      </c>
      <c r="B584" s="519">
        <v>1</v>
      </c>
      <c r="C584" s="527"/>
      <c r="D584" s="527">
        <v>19000</v>
      </c>
      <c r="E584" s="519"/>
      <c r="F584" s="519"/>
      <c r="G584" s="519"/>
      <c r="H584" s="519"/>
      <c r="I584" s="519"/>
      <c r="J584" s="519" t="s">
        <v>767</v>
      </c>
    </row>
    <row r="585" spans="1:10" x14ac:dyDescent="0.25">
      <c r="A585" s="517" t="s">
        <v>1149</v>
      </c>
      <c r="B585" s="519">
        <v>4</v>
      </c>
      <c r="C585" s="527"/>
      <c r="D585" s="527">
        <v>204000</v>
      </c>
      <c r="E585" s="519"/>
      <c r="F585" s="519"/>
      <c r="G585" s="519"/>
      <c r="H585" s="519"/>
      <c r="I585" s="519"/>
      <c r="J585" s="519" t="s">
        <v>3902</v>
      </c>
    </row>
    <row r="586" spans="1:10" x14ac:dyDescent="0.25">
      <c r="A586" s="517" t="s">
        <v>349</v>
      </c>
      <c r="B586" s="519">
        <v>4</v>
      </c>
      <c r="C586" s="527"/>
      <c r="D586" s="527">
        <v>58000</v>
      </c>
      <c r="E586" s="519"/>
      <c r="F586" s="519"/>
      <c r="G586" s="519"/>
      <c r="H586" s="519"/>
      <c r="I586" s="519"/>
      <c r="J586" s="519" t="s">
        <v>3448</v>
      </c>
    </row>
    <row r="587" spans="1:10" x14ac:dyDescent="0.25">
      <c r="A587" s="517" t="s">
        <v>3947</v>
      </c>
      <c r="B587" s="519">
        <v>2</v>
      </c>
      <c r="C587" s="527"/>
      <c r="D587" s="527">
        <v>42000</v>
      </c>
      <c r="E587" s="519"/>
      <c r="F587" s="519"/>
      <c r="G587" s="519"/>
      <c r="H587" s="519"/>
      <c r="I587" s="519"/>
      <c r="J587" s="519" t="s">
        <v>3999</v>
      </c>
    </row>
    <row r="588" spans="1:10" x14ac:dyDescent="0.25">
      <c r="A588" s="517" t="s">
        <v>3998</v>
      </c>
      <c r="B588" s="519">
        <v>1</v>
      </c>
      <c r="C588" s="527"/>
      <c r="D588" s="527">
        <v>17000</v>
      </c>
      <c r="E588" s="519"/>
      <c r="F588" s="519"/>
      <c r="G588" s="519"/>
      <c r="H588" s="519"/>
      <c r="I588" s="519"/>
      <c r="J588" s="519" t="s">
        <v>3999</v>
      </c>
    </row>
    <row r="589" spans="1:10" x14ac:dyDescent="0.25">
      <c r="A589" s="517" t="s">
        <v>4000</v>
      </c>
      <c r="B589" s="519">
        <v>1</v>
      </c>
      <c r="C589" s="527">
        <v>25000</v>
      </c>
      <c r="D589" s="527">
        <v>20000</v>
      </c>
      <c r="E589" s="519">
        <v>1</v>
      </c>
      <c r="F589" s="519">
        <v>3000</v>
      </c>
      <c r="G589" s="519">
        <v>60</v>
      </c>
      <c r="H589" s="519"/>
      <c r="I589" s="519"/>
      <c r="J589" s="519" t="s">
        <v>767</v>
      </c>
    </row>
    <row r="590" spans="1:10" x14ac:dyDescent="0.25">
      <c r="A590" s="517" t="s">
        <v>276</v>
      </c>
      <c r="B590" s="519">
        <v>1</v>
      </c>
      <c r="C590" s="527"/>
      <c r="D590" s="527">
        <v>49000</v>
      </c>
      <c r="E590" s="519"/>
      <c r="F590" s="519"/>
      <c r="G590" s="519"/>
      <c r="H590" s="519"/>
      <c r="I590" s="519"/>
      <c r="J590" s="519" t="s">
        <v>3902</v>
      </c>
    </row>
    <row r="591" spans="1:10" x14ac:dyDescent="0.25">
      <c r="A591" s="517" t="s">
        <v>1149</v>
      </c>
      <c r="B591" s="519">
        <v>1</v>
      </c>
      <c r="C591" s="527"/>
      <c r="D591" s="527">
        <v>51000</v>
      </c>
      <c r="E591" s="519"/>
      <c r="F591" s="519"/>
      <c r="G591" s="519"/>
      <c r="H591" s="519"/>
      <c r="I591" s="519"/>
      <c r="J591" s="519" t="s">
        <v>3902</v>
      </c>
    </row>
    <row r="592" spans="1:10" x14ac:dyDescent="0.25">
      <c r="A592" s="517" t="s">
        <v>1139</v>
      </c>
      <c r="B592" s="519">
        <v>1</v>
      </c>
      <c r="C592" s="527"/>
      <c r="D592" s="527">
        <v>38000</v>
      </c>
      <c r="E592" s="519"/>
      <c r="F592" s="519"/>
      <c r="G592" s="519"/>
      <c r="H592" s="519"/>
      <c r="I592" s="519"/>
      <c r="J592" s="519" t="s">
        <v>3902</v>
      </c>
    </row>
    <row r="593" spans="1:10" x14ac:dyDescent="0.25">
      <c r="A593" s="517" t="s">
        <v>4001</v>
      </c>
      <c r="B593" s="519">
        <v>1</v>
      </c>
      <c r="C593" s="527">
        <v>17000</v>
      </c>
      <c r="D593" s="527"/>
      <c r="E593" s="519">
        <v>1</v>
      </c>
      <c r="F593" s="519">
        <v>4000</v>
      </c>
      <c r="G593" s="519">
        <v>70</v>
      </c>
      <c r="H593" s="519">
        <v>1</v>
      </c>
      <c r="I593" s="519">
        <v>60</v>
      </c>
      <c r="J593" s="519">
        <v>3000</v>
      </c>
    </row>
    <row r="594" spans="1:10" x14ac:dyDescent="0.25">
      <c r="A594" s="702" t="s">
        <v>4002</v>
      </c>
      <c r="B594" s="703">
        <v>1</v>
      </c>
      <c r="C594" s="640"/>
      <c r="D594" s="640"/>
      <c r="E594" s="703"/>
      <c r="F594" s="703"/>
      <c r="G594" s="703"/>
      <c r="H594" s="703"/>
      <c r="I594" s="703"/>
      <c r="J594" s="703" t="s">
        <v>4003</v>
      </c>
    </row>
    <row r="595" spans="1:10" x14ac:dyDescent="0.25">
      <c r="A595" s="517" t="s">
        <v>3437</v>
      </c>
      <c r="B595" s="519">
        <v>1</v>
      </c>
      <c r="C595" s="527"/>
      <c r="D595" s="527">
        <v>21000</v>
      </c>
      <c r="E595" s="519"/>
      <c r="F595" s="519"/>
      <c r="G595" s="519"/>
      <c r="H595" s="519"/>
      <c r="I595" s="519"/>
      <c r="J595" s="519" t="s">
        <v>4004</v>
      </c>
    </row>
    <row r="596" spans="1:10" x14ac:dyDescent="0.25">
      <c r="A596" s="517" t="s">
        <v>2044</v>
      </c>
      <c r="B596" s="519">
        <v>1</v>
      </c>
      <c r="C596" s="527"/>
      <c r="D596" s="527">
        <v>15000</v>
      </c>
      <c r="E596" s="519"/>
      <c r="F596" s="519"/>
      <c r="G596" s="519"/>
      <c r="H596" s="519"/>
      <c r="I596" s="519"/>
      <c r="J596" s="519" t="s">
        <v>767</v>
      </c>
    </row>
    <row r="597" spans="1:10" x14ac:dyDescent="0.25">
      <c r="A597" s="517" t="s">
        <v>645</v>
      </c>
      <c r="B597" s="519">
        <v>1</v>
      </c>
      <c r="C597" s="527">
        <v>20000</v>
      </c>
      <c r="D597" s="527"/>
      <c r="E597" s="519">
        <v>1</v>
      </c>
      <c r="F597" s="519">
        <v>5000</v>
      </c>
      <c r="G597" s="519">
        <v>100</v>
      </c>
      <c r="H597" s="519"/>
      <c r="I597" s="519"/>
      <c r="J597" s="519"/>
    </row>
    <row r="598" spans="1:10" x14ac:dyDescent="0.25">
      <c r="A598" s="517" t="s">
        <v>393</v>
      </c>
      <c r="B598" s="519">
        <v>1</v>
      </c>
      <c r="C598" s="527"/>
      <c r="D598" s="527">
        <v>27000</v>
      </c>
      <c r="E598" s="519"/>
      <c r="F598" s="519"/>
      <c r="G598" s="519"/>
      <c r="H598" s="519"/>
      <c r="I598" s="519"/>
      <c r="J598" s="519" t="s">
        <v>767</v>
      </c>
    </row>
    <row r="599" spans="1:10" x14ac:dyDescent="0.25">
      <c r="A599" s="517" t="s">
        <v>1852</v>
      </c>
      <c r="B599" s="519">
        <v>2</v>
      </c>
      <c r="C599" s="527">
        <v>28000</v>
      </c>
      <c r="D599" s="527"/>
      <c r="E599" s="519">
        <v>2</v>
      </c>
      <c r="F599" s="519">
        <v>8000</v>
      </c>
      <c r="G599" s="519">
        <v>70</v>
      </c>
      <c r="H599" s="519"/>
      <c r="I599" s="519"/>
      <c r="J599" s="519"/>
    </row>
    <row r="600" spans="1:10" x14ac:dyDescent="0.25">
      <c r="A600" s="789" t="s">
        <v>4005</v>
      </c>
      <c r="B600" s="790">
        <v>1</v>
      </c>
      <c r="C600" s="791">
        <v>3500</v>
      </c>
      <c r="D600" s="527"/>
      <c r="E600" s="519"/>
      <c r="F600" s="519"/>
      <c r="G600" s="519"/>
      <c r="H600" s="519"/>
      <c r="I600" s="519"/>
      <c r="J600" s="519"/>
    </row>
    <row r="601" spans="1:10" x14ac:dyDescent="0.25">
      <c r="A601" s="789" t="s">
        <v>4006</v>
      </c>
      <c r="B601" s="790">
        <v>1</v>
      </c>
      <c r="C601" s="791">
        <v>1500</v>
      </c>
      <c r="D601" s="527"/>
      <c r="E601" s="519"/>
      <c r="F601" s="519"/>
      <c r="G601" s="519"/>
      <c r="H601" s="519"/>
      <c r="I601" s="519"/>
      <c r="J601" s="519"/>
    </row>
    <row r="602" spans="1:10" x14ac:dyDescent="0.25">
      <c r="A602" s="759" t="s">
        <v>2048</v>
      </c>
      <c r="B602" s="757">
        <f>SUM(B582:B601)</f>
        <v>28</v>
      </c>
      <c r="C602" s="757">
        <f>SUM(C582:C601)</f>
        <v>109000</v>
      </c>
      <c r="D602" s="757">
        <f>SUM(D582:D601)</f>
        <v>580000</v>
      </c>
      <c r="E602" s="757">
        <f>SUM(E582:E601)</f>
        <v>6</v>
      </c>
      <c r="F602" s="757">
        <f>SUM(F582:F601)</f>
        <v>23000</v>
      </c>
      <c r="G602" s="757"/>
      <c r="H602" s="757"/>
      <c r="I602" s="757"/>
      <c r="J602" s="760">
        <f>J593+J582</f>
        <v>7200</v>
      </c>
    </row>
    <row r="603" spans="1:10" x14ac:dyDescent="0.25">
      <c r="A603" s="750"/>
      <c r="B603" s="549"/>
      <c r="C603" s="549"/>
      <c r="D603" s="549"/>
      <c r="E603" s="549"/>
      <c r="F603" s="549"/>
      <c r="G603" s="549"/>
      <c r="H603" s="549"/>
      <c r="I603" s="549"/>
      <c r="J603" s="751"/>
    </row>
    <row r="604" spans="1:10" x14ac:dyDescent="0.25">
      <c r="A604" s="548"/>
      <c r="B604" s="752"/>
      <c r="C604" s="752"/>
      <c r="D604" s="548"/>
      <c r="E604" s="548"/>
      <c r="F604" s="548"/>
      <c r="G604" s="548"/>
      <c r="H604" s="548"/>
      <c r="I604" s="548"/>
      <c r="J604" s="567"/>
    </row>
    <row r="605" spans="1:10" x14ac:dyDescent="0.25">
      <c r="A605" s="548"/>
      <c r="B605" s="548"/>
      <c r="C605" s="548"/>
      <c r="D605" s="548"/>
      <c r="E605" s="548"/>
      <c r="F605" s="336"/>
      <c r="G605" s="806" t="s">
        <v>3714</v>
      </c>
      <c r="H605" s="806"/>
      <c r="I605" s="753"/>
      <c r="J605" s="567"/>
    </row>
    <row r="606" spans="1:10" ht="15.75" x14ac:dyDescent="0.25">
      <c r="A606" s="696" t="s">
        <v>3593</v>
      </c>
      <c r="B606" s="697">
        <f>C602</f>
        <v>109000</v>
      </c>
      <c r="C606" s="548"/>
      <c r="D606" s="548"/>
      <c r="E606" s="548"/>
      <c r="F606" s="548"/>
      <c r="G606" s="548"/>
      <c r="H606" s="548"/>
      <c r="I606" s="548"/>
      <c r="J606" s="567"/>
    </row>
    <row r="609" spans="1:10" ht="15.75" x14ac:dyDescent="0.25">
      <c r="A609" s="2213" t="s">
        <v>4008</v>
      </c>
      <c r="B609" s="2213"/>
      <c r="C609" s="2213"/>
      <c r="D609" s="2213"/>
      <c r="E609" s="2213"/>
      <c r="F609" s="2213"/>
      <c r="G609" s="2213"/>
      <c r="H609" s="2213"/>
      <c r="I609" s="2213"/>
      <c r="J609" s="2213"/>
    </row>
    <row r="610" spans="1:10" x14ac:dyDescent="0.25">
      <c r="A610" s="198" t="s">
        <v>14</v>
      </c>
      <c r="B610" s="198" t="s">
        <v>5</v>
      </c>
      <c r="C610" s="198" t="s">
        <v>10</v>
      </c>
      <c r="D610" s="198" t="s">
        <v>11</v>
      </c>
      <c r="E610" s="198" t="s">
        <v>753</v>
      </c>
      <c r="F610" s="198" t="s">
        <v>27</v>
      </c>
      <c r="G610" s="198" t="s">
        <v>2013</v>
      </c>
      <c r="H610" s="198" t="s">
        <v>2776</v>
      </c>
      <c r="I610" s="198" t="s">
        <v>2777</v>
      </c>
      <c r="J610" s="198" t="s">
        <v>32</v>
      </c>
    </row>
    <row r="611" spans="1:10" x14ac:dyDescent="0.25">
      <c r="A611" s="517" t="s">
        <v>3038</v>
      </c>
      <c r="B611" s="519">
        <v>1</v>
      </c>
      <c r="C611" s="527">
        <v>13000</v>
      </c>
      <c r="D611" s="527"/>
      <c r="E611" s="519">
        <v>1</v>
      </c>
      <c r="F611" s="519">
        <v>3000</v>
      </c>
      <c r="G611" s="519">
        <v>60</v>
      </c>
      <c r="H611" s="519"/>
      <c r="I611" s="519" t="s">
        <v>109</v>
      </c>
      <c r="J611" s="519">
        <v>4200</v>
      </c>
    </row>
    <row r="612" spans="1:10" x14ac:dyDescent="0.25">
      <c r="A612" s="517" t="s">
        <v>3789</v>
      </c>
      <c r="B612" s="519">
        <v>1</v>
      </c>
      <c r="C612" s="527"/>
      <c r="D612" s="527">
        <v>23000</v>
      </c>
      <c r="E612" s="519"/>
      <c r="F612" s="519"/>
      <c r="G612" s="519"/>
      <c r="H612" s="519"/>
      <c r="I612" s="519"/>
      <c r="J612" s="519" t="s">
        <v>4009</v>
      </c>
    </row>
    <row r="613" spans="1:10" x14ac:dyDescent="0.25">
      <c r="A613" s="517" t="s">
        <v>2187</v>
      </c>
      <c r="B613" s="519">
        <v>1</v>
      </c>
      <c r="C613" s="527"/>
      <c r="D613" s="527">
        <v>16000</v>
      </c>
      <c r="E613" s="519"/>
      <c r="F613" s="519"/>
      <c r="G613" s="519"/>
      <c r="H613" s="519"/>
      <c r="I613" s="519"/>
      <c r="J613" s="519" t="s">
        <v>4010</v>
      </c>
    </row>
    <row r="614" spans="1:10" x14ac:dyDescent="0.25">
      <c r="A614" s="517" t="s">
        <v>2187</v>
      </c>
      <c r="B614" s="519">
        <v>1</v>
      </c>
      <c r="C614" s="527"/>
      <c r="D614" s="527">
        <v>15000</v>
      </c>
      <c r="E614" s="519"/>
      <c r="F614" s="519"/>
      <c r="G614" s="519"/>
      <c r="H614" s="519"/>
      <c r="I614" s="519"/>
      <c r="J614" s="519" t="s">
        <v>3596</v>
      </c>
    </row>
    <row r="615" spans="1:10" x14ac:dyDescent="0.25">
      <c r="A615" s="517" t="s">
        <v>783</v>
      </c>
      <c r="B615" s="519">
        <v>1</v>
      </c>
      <c r="C615" s="527">
        <v>18500</v>
      </c>
      <c r="D615" s="527"/>
      <c r="E615" s="519">
        <v>2</v>
      </c>
      <c r="F615" s="519">
        <v>3500</v>
      </c>
      <c r="G615" s="519" t="s">
        <v>3508</v>
      </c>
      <c r="H615" s="519"/>
      <c r="I615" s="519"/>
      <c r="J615" s="519" t="s">
        <v>4011</v>
      </c>
    </row>
    <row r="616" spans="1:10" x14ac:dyDescent="0.25">
      <c r="A616" s="517" t="s">
        <v>3038</v>
      </c>
      <c r="B616" s="519">
        <v>1</v>
      </c>
      <c r="C616" s="527"/>
      <c r="D616" s="527">
        <v>16000</v>
      </c>
      <c r="E616" s="519"/>
      <c r="F616" s="519"/>
      <c r="G616" s="519"/>
      <c r="H616" s="519"/>
      <c r="I616" s="519"/>
      <c r="J616" s="519" t="s">
        <v>3596</v>
      </c>
    </row>
    <row r="617" spans="1:10" x14ac:dyDescent="0.25">
      <c r="A617" s="517" t="s">
        <v>94</v>
      </c>
      <c r="B617" s="519">
        <v>1</v>
      </c>
      <c r="C617" s="527"/>
      <c r="D617" s="527">
        <v>28000</v>
      </c>
      <c r="E617" s="519">
        <v>1</v>
      </c>
      <c r="F617" s="519">
        <v>4000</v>
      </c>
      <c r="G617" s="519">
        <v>70</v>
      </c>
      <c r="H617" s="519"/>
      <c r="I617" s="519"/>
      <c r="J617" s="519" t="s">
        <v>767</v>
      </c>
    </row>
    <row r="618" spans="1:10" x14ac:dyDescent="0.25">
      <c r="A618" s="702" t="s">
        <v>4012</v>
      </c>
      <c r="B618" s="703">
        <v>1</v>
      </c>
      <c r="C618" s="640"/>
      <c r="D618" s="640"/>
      <c r="E618" s="703"/>
      <c r="F618" s="703"/>
      <c r="G618" s="703"/>
      <c r="H618" s="703"/>
      <c r="I618" s="703"/>
      <c r="J618" s="703" t="s">
        <v>4013</v>
      </c>
    </row>
    <row r="619" spans="1:10" x14ac:dyDescent="0.25">
      <c r="A619" s="517" t="s">
        <v>2473</v>
      </c>
      <c r="B619" s="519">
        <v>1</v>
      </c>
      <c r="C619" s="527">
        <v>34000</v>
      </c>
      <c r="D619" s="527"/>
      <c r="E619" s="519">
        <v>1</v>
      </c>
      <c r="F619" s="519">
        <v>5000</v>
      </c>
      <c r="G619" s="519">
        <v>100</v>
      </c>
      <c r="H619" s="519">
        <v>1</v>
      </c>
      <c r="I619" s="519">
        <v>100</v>
      </c>
      <c r="J619" s="519">
        <v>5000</v>
      </c>
    </row>
    <row r="620" spans="1:10" x14ac:dyDescent="0.25">
      <c r="A620" s="702" t="s">
        <v>701</v>
      </c>
      <c r="B620" s="703">
        <v>1</v>
      </c>
      <c r="C620" s="640"/>
      <c r="D620" s="640"/>
      <c r="E620" s="703"/>
      <c r="F620" s="703"/>
      <c r="G620" s="703"/>
      <c r="H620" s="703"/>
      <c r="I620" s="703"/>
      <c r="J620" s="703" t="s">
        <v>4014</v>
      </c>
    </row>
    <row r="621" spans="1:10" x14ac:dyDescent="0.25">
      <c r="A621" s="517" t="s">
        <v>388</v>
      </c>
      <c r="B621" s="519">
        <v>1</v>
      </c>
      <c r="C621" s="527">
        <v>18500</v>
      </c>
      <c r="D621" s="527"/>
      <c r="E621" s="519">
        <v>1</v>
      </c>
      <c r="F621" s="519">
        <v>3000</v>
      </c>
      <c r="G621" s="519">
        <v>60</v>
      </c>
      <c r="H621" s="519">
        <v>1</v>
      </c>
      <c r="I621" s="519">
        <v>132</v>
      </c>
      <c r="J621" s="519">
        <v>8000</v>
      </c>
    </row>
    <row r="622" spans="1:10" x14ac:dyDescent="0.25">
      <c r="A622" s="517" t="s">
        <v>91</v>
      </c>
      <c r="B622" s="519">
        <v>1</v>
      </c>
      <c r="C622" s="527">
        <v>19000</v>
      </c>
      <c r="D622" s="527"/>
      <c r="E622" s="519"/>
      <c r="F622" s="519"/>
      <c r="G622" s="519"/>
      <c r="H622" s="519">
        <v>1</v>
      </c>
      <c r="I622" s="519">
        <v>190</v>
      </c>
      <c r="J622" s="519">
        <v>11000</v>
      </c>
    </row>
    <row r="623" spans="1:10" x14ac:dyDescent="0.25">
      <c r="A623" s="702" t="s">
        <v>649</v>
      </c>
      <c r="B623" s="703">
        <v>1</v>
      </c>
      <c r="C623" s="640"/>
      <c r="D623" s="640"/>
      <c r="E623" s="703"/>
      <c r="F623" s="703"/>
      <c r="G623" s="703"/>
      <c r="H623" s="703"/>
      <c r="I623" s="703"/>
      <c r="J623" s="703" t="s">
        <v>4016</v>
      </c>
    </row>
    <row r="624" spans="1:10" x14ac:dyDescent="0.25">
      <c r="A624" s="517" t="s">
        <v>91</v>
      </c>
      <c r="B624" s="519">
        <v>1</v>
      </c>
      <c r="C624" s="527"/>
      <c r="D624" s="527">
        <v>20000</v>
      </c>
      <c r="E624" s="519"/>
      <c r="F624" s="519"/>
      <c r="G624" s="519"/>
      <c r="H624" s="519"/>
      <c r="I624" s="519"/>
      <c r="J624" s="519"/>
    </row>
    <row r="625" spans="1:10" x14ac:dyDescent="0.25">
      <c r="A625" s="517" t="s">
        <v>2469</v>
      </c>
      <c r="B625" s="519">
        <v>1</v>
      </c>
      <c r="C625" s="527"/>
      <c r="D625" s="527">
        <v>35000</v>
      </c>
      <c r="E625" s="519"/>
      <c r="F625" s="519"/>
      <c r="G625" s="519"/>
      <c r="H625" s="519"/>
      <c r="I625" s="519"/>
      <c r="J625" s="519" t="s">
        <v>767</v>
      </c>
    </row>
    <row r="626" spans="1:10" x14ac:dyDescent="0.25">
      <c r="A626" s="517" t="s">
        <v>4015</v>
      </c>
      <c r="B626" s="519">
        <v>1</v>
      </c>
      <c r="C626" s="527">
        <v>25000</v>
      </c>
      <c r="D626" s="527">
        <v>5000</v>
      </c>
      <c r="E626" s="519">
        <v>1</v>
      </c>
      <c r="F626" s="519">
        <v>8000</v>
      </c>
      <c r="G626" s="519">
        <v>132</v>
      </c>
      <c r="H626" s="519"/>
      <c r="I626" s="519"/>
      <c r="J626" s="519"/>
    </row>
    <row r="627" spans="1:10" x14ac:dyDescent="0.25">
      <c r="A627" s="702" t="s">
        <v>724</v>
      </c>
      <c r="B627" s="703">
        <v>1</v>
      </c>
      <c r="C627" s="640"/>
      <c r="D627" s="640"/>
      <c r="E627" s="703"/>
      <c r="F627" s="703"/>
      <c r="G627" s="703"/>
      <c r="H627" s="703"/>
      <c r="I627" s="703"/>
      <c r="J627" s="703" t="s">
        <v>4017</v>
      </c>
    </row>
    <row r="628" spans="1:10" x14ac:dyDescent="0.25">
      <c r="A628" s="517"/>
      <c r="B628" s="519"/>
      <c r="C628" s="527"/>
      <c r="D628" s="527"/>
      <c r="E628" s="519"/>
      <c r="F628" s="519"/>
      <c r="G628" s="519"/>
      <c r="H628" s="519"/>
      <c r="I628" s="519"/>
      <c r="J628" s="519"/>
    </row>
    <row r="629" spans="1:10" x14ac:dyDescent="0.25">
      <c r="A629" s="517"/>
      <c r="B629" s="519"/>
      <c r="C629" s="527"/>
      <c r="D629" s="527"/>
      <c r="E629" s="519"/>
      <c r="F629" s="519"/>
      <c r="G629" s="519"/>
      <c r="H629" s="519"/>
      <c r="I629" s="519"/>
      <c r="J629" s="519"/>
    </row>
    <row r="630" spans="1:10" x14ac:dyDescent="0.25">
      <c r="A630" s="759" t="s">
        <v>2048</v>
      </c>
      <c r="B630" s="757">
        <f>SUM(B611:B629)</f>
        <v>17</v>
      </c>
      <c r="C630" s="757">
        <f>SUM(C611:C629)</f>
        <v>128000</v>
      </c>
      <c r="D630" s="757">
        <f>SUM(D611:D629)</f>
        <v>158000</v>
      </c>
      <c r="E630" s="757">
        <f>SUM(E611:E629)</f>
        <v>7</v>
      </c>
      <c r="F630" s="757">
        <f>SUM(F611:F629)</f>
        <v>26500</v>
      </c>
      <c r="G630" s="757"/>
      <c r="H630" s="757"/>
      <c r="I630" s="757"/>
      <c r="J630" s="760">
        <f>J621+J611+J619+J622</f>
        <v>28200</v>
      </c>
    </row>
    <row r="631" spans="1:10" x14ac:dyDescent="0.25">
      <c r="A631" s="750"/>
      <c r="B631" s="549"/>
      <c r="C631" s="549"/>
      <c r="D631" s="549"/>
      <c r="E631" s="549"/>
      <c r="F631" s="549"/>
      <c r="G631" s="549"/>
      <c r="H631" s="549"/>
      <c r="I631" s="549"/>
      <c r="J631" s="751"/>
    </row>
    <row r="632" spans="1:10" x14ac:dyDescent="0.25">
      <c r="A632" s="548"/>
      <c r="B632" s="752"/>
      <c r="C632" s="752"/>
      <c r="D632" s="548"/>
      <c r="E632" s="548"/>
      <c r="F632" s="548"/>
      <c r="G632" s="548"/>
      <c r="H632" s="548"/>
      <c r="I632" s="548"/>
      <c r="J632" s="567"/>
    </row>
    <row r="633" spans="1:10" x14ac:dyDescent="0.25">
      <c r="A633" s="548"/>
      <c r="B633" s="548"/>
      <c r="C633" s="548"/>
      <c r="D633" s="548"/>
      <c r="E633" s="548"/>
      <c r="F633" s="336"/>
      <c r="G633" s="807" t="s">
        <v>3714</v>
      </c>
      <c r="H633" s="807"/>
      <c r="I633" s="753"/>
      <c r="J633" s="567"/>
    </row>
    <row r="634" spans="1:10" ht="15.75" x14ac:dyDescent="0.25">
      <c r="A634" s="696" t="s">
        <v>3593</v>
      </c>
      <c r="B634" s="697">
        <f>C630</f>
        <v>128000</v>
      </c>
      <c r="C634" s="548"/>
      <c r="D634" s="548"/>
      <c r="E634" s="548"/>
      <c r="F634" s="548"/>
      <c r="G634" s="548"/>
      <c r="H634" s="548"/>
      <c r="I634" s="548"/>
      <c r="J634" s="567"/>
    </row>
    <row r="637" spans="1:10" ht="15.75" x14ac:dyDescent="0.25">
      <c r="A637" s="2213" t="s">
        <v>4018</v>
      </c>
      <c r="B637" s="2213"/>
      <c r="C637" s="2213"/>
      <c r="D637" s="2213"/>
      <c r="E637" s="2213"/>
      <c r="F637" s="2213"/>
      <c r="G637" s="2213"/>
      <c r="H637" s="2213"/>
      <c r="I637" s="2213"/>
      <c r="J637" s="2213"/>
    </row>
    <row r="638" spans="1:10" x14ac:dyDescent="0.25">
      <c r="A638" s="198" t="s">
        <v>14</v>
      </c>
      <c r="B638" s="198" t="s">
        <v>5</v>
      </c>
      <c r="C638" s="198" t="s">
        <v>10</v>
      </c>
      <c r="D638" s="198" t="s">
        <v>11</v>
      </c>
      <c r="E638" s="198" t="s">
        <v>753</v>
      </c>
      <c r="F638" s="198" t="s">
        <v>27</v>
      </c>
      <c r="G638" s="198" t="s">
        <v>2013</v>
      </c>
      <c r="H638" s="198" t="s">
        <v>2776</v>
      </c>
      <c r="I638" s="198" t="s">
        <v>2777</v>
      </c>
      <c r="J638" s="198" t="s">
        <v>32</v>
      </c>
    </row>
    <row r="639" spans="1:10" x14ac:dyDescent="0.25">
      <c r="A639" s="517" t="s">
        <v>3038</v>
      </c>
      <c r="B639" s="519">
        <v>1</v>
      </c>
      <c r="C639" s="527">
        <v>13000</v>
      </c>
      <c r="D639" s="527"/>
      <c r="E639" s="519">
        <v>1</v>
      </c>
      <c r="F639" s="519">
        <v>3000</v>
      </c>
      <c r="G639" s="519">
        <v>60</v>
      </c>
      <c r="H639" s="519"/>
      <c r="I639" s="519" t="s">
        <v>109</v>
      </c>
      <c r="J639" s="519">
        <v>4200</v>
      </c>
    </row>
    <row r="640" spans="1:10" x14ac:dyDescent="0.25">
      <c r="A640" s="702" t="s">
        <v>3552</v>
      </c>
      <c r="B640" s="703">
        <v>1</v>
      </c>
      <c r="C640" s="640"/>
      <c r="D640" s="640"/>
      <c r="E640" s="703"/>
      <c r="F640" s="703"/>
      <c r="G640" s="703"/>
      <c r="H640" s="703"/>
      <c r="I640" s="703"/>
      <c r="J640" s="703" t="s">
        <v>4020</v>
      </c>
    </row>
    <row r="641" spans="1:10" x14ac:dyDescent="0.25">
      <c r="A641" s="517" t="s">
        <v>4019</v>
      </c>
      <c r="B641" s="519">
        <v>1</v>
      </c>
      <c r="C641" s="527"/>
      <c r="D641" s="527">
        <v>15000</v>
      </c>
      <c r="E641" s="519"/>
      <c r="F641" s="519"/>
      <c r="G641" s="519"/>
      <c r="H641" s="519"/>
      <c r="I641" s="519"/>
      <c r="J641" s="519" t="s">
        <v>3596</v>
      </c>
    </row>
    <row r="642" spans="1:10" x14ac:dyDescent="0.25">
      <c r="A642" s="517" t="s">
        <v>4021</v>
      </c>
      <c r="B642" s="519">
        <v>2</v>
      </c>
      <c r="C642" s="527"/>
      <c r="D642" s="527">
        <v>98000</v>
      </c>
      <c r="E642" s="519"/>
      <c r="F642" s="519"/>
      <c r="G642" s="519"/>
      <c r="H642" s="519"/>
      <c r="I642" s="519"/>
      <c r="J642" s="519" t="s">
        <v>4022</v>
      </c>
    </row>
    <row r="643" spans="1:10" x14ac:dyDescent="0.25">
      <c r="A643" s="517" t="s">
        <v>256</v>
      </c>
      <c r="B643" s="519">
        <v>1</v>
      </c>
      <c r="C643" s="527">
        <v>16000</v>
      </c>
      <c r="D643" s="527"/>
      <c r="E643" s="519">
        <v>1</v>
      </c>
      <c r="F643" s="519">
        <v>3000</v>
      </c>
      <c r="G643" s="519">
        <v>60</v>
      </c>
      <c r="H643" s="519">
        <v>2</v>
      </c>
      <c r="I643" s="519">
        <v>60</v>
      </c>
      <c r="J643" s="519">
        <v>6000</v>
      </c>
    </row>
    <row r="644" spans="1:10" x14ac:dyDescent="0.25">
      <c r="A644" s="517" t="s">
        <v>266</v>
      </c>
      <c r="B644" s="519">
        <v>1</v>
      </c>
      <c r="C644" s="527"/>
      <c r="D644" s="527">
        <v>12000</v>
      </c>
      <c r="E644" s="519">
        <v>1</v>
      </c>
      <c r="F644" s="519">
        <v>3000</v>
      </c>
      <c r="G644" s="519">
        <v>60</v>
      </c>
      <c r="H644" s="519"/>
      <c r="I644" s="519"/>
      <c r="J644" s="519" t="s">
        <v>3596</v>
      </c>
    </row>
    <row r="645" spans="1:10" x14ac:dyDescent="0.25">
      <c r="A645" s="517" t="s">
        <v>629</v>
      </c>
      <c r="B645" s="519">
        <v>1</v>
      </c>
      <c r="C645" s="527"/>
      <c r="D645" s="527">
        <v>35000</v>
      </c>
      <c r="E645" s="519"/>
      <c r="F645" s="519"/>
      <c r="G645" s="519"/>
      <c r="H645" s="519"/>
      <c r="I645" s="519"/>
      <c r="J645" s="519" t="s">
        <v>4023</v>
      </c>
    </row>
    <row r="646" spans="1:10" x14ac:dyDescent="0.25">
      <c r="A646" s="517" t="s">
        <v>4024</v>
      </c>
      <c r="B646" s="519">
        <v>2</v>
      </c>
      <c r="C646" s="527">
        <v>138000</v>
      </c>
      <c r="D646" s="527"/>
      <c r="E646" s="519"/>
      <c r="F646" s="519"/>
      <c r="G646" s="519"/>
      <c r="H646" s="519"/>
      <c r="I646" s="519"/>
      <c r="J646" s="519" t="s">
        <v>4025</v>
      </c>
    </row>
    <row r="647" spans="1:10" x14ac:dyDescent="0.25">
      <c r="A647" s="517" t="s">
        <v>624</v>
      </c>
      <c r="B647" s="519">
        <v>1</v>
      </c>
      <c r="C647" s="527"/>
      <c r="D647" s="527">
        <v>30000</v>
      </c>
      <c r="E647" s="519">
        <v>1</v>
      </c>
      <c r="F647" s="519">
        <v>3000</v>
      </c>
      <c r="G647" s="519">
        <v>60</v>
      </c>
      <c r="H647" s="519">
        <v>3</v>
      </c>
      <c r="I647" s="519">
        <v>70</v>
      </c>
      <c r="J647" s="519">
        <v>12000</v>
      </c>
    </row>
    <row r="648" spans="1:10" x14ac:dyDescent="0.25">
      <c r="A648" s="517" t="s">
        <v>3740</v>
      </c>
      <c r="B648" s="519">
        <v>1</v>
      </c>
      <c r="C648" s="527"/>
      <c r="D648" s="527">
        <v>21000</v>
      </c>
      <c r="E648" s="519"/>
      <c r="F648" s="519"/>
      <c r="G648" s="519"/>
      <c r="H648" s="519"/>
      <c r="I648" s="519"/>
      <c r="J648" s="519" t="s">
        <v>4026</v>
      </c>
    </row>
    <row r="649" spans="1:10" x14ac:dyDescent="0.25">
      <c r="A649" s="517" t="s">
        <v>423</v>
      </c>
      <c r="B649" s="519">
        <v>1</v>
      </c>
      <c r="C649" s="527">
        <v>16000</v>
      </c>
      <c r="D649" s="527"/>
      <c r="E649" s="519">
        <v>1</v>
      </c>
      <c r="F649" s="519">
        <v>4000</v>
      </c>
      <c r="G649" s="519">
        <v>70</v>
      </c>
      <c r="H649" s="519">
        <v>1</v>
      </c>
      <c r="I649" s="519">
        <v>100</v>
      </c>
      <c r="J649" s="519">
        <v>5000</v>
      </c>
    </row>
    <row r="650" spans="1:10" x14ac:dyDescent="0.25">
      <c r="A650" s="517" t="s">
        <v>3289</v>
      </c>
      <c r="B650" s="519">
        <v>1</v>
      </c>
      <c r="C650" s="527">
        <v>11000</v>
      </c>
      <c r="D650" s="527"/>
      <c r="E650" s="519">
        <v>1</v>
      </c>
      <c r="F650" s="519">
        <v>3000</v>
      </c>
      <c r="G650" s="519">
        <v>60</v>
      </c>
      <c r="H650" s="519"/>
      <c r="I650" s="519"/>
      <c r="J650" s="519"/>
    </row>
    <row r="651" spans="1:10" x14ac:dyDescent="0.25">
      <c r="A651" s="759" t="s">
        <v>2048</v>
      </c>
      <c r="B651" s="757">
        <f>SUM(B639:B650)</f>
        <v>14</v>
      </c>
      <c r="C651" s="757">
        <f>SUM(C639:C650)</f>
        <v>194000</v>
      </c>
      <c r="D651" s="757">
        <f>SUM(D639:D650)</f>
        <v>211000</v>
      </c>
      <c r="E651" s="757">
        <f>SUM(E639:E650)</f>
        <v>6</v>
      </c>
      <c r="F651" s="757">
        <f>SUM(F639:F650)</f>
        <v>19000</v>
      </c>
      <c r="G651" s="757"/>
      <c r="H651" s="757"/>
      <c r="I651" s="757"/>
      <c r="J651" s="760">
        <f>J649+J639+J647+J650</f>
        <v>21200</v>
      </c>
    </row>
    <row r="652" spans="1:10" x14ac:dyDescent="0.25">
      <c r="A652" s="750"/>
      <c r="B652" s="549"/>
      <c r="C652" s="549"/>
      <c r="D652" s="549"/>
      <c r="E652" s="549"/>
      <c r="F652" s="549"/>
      <c r="G652" s="549"/>
      <c r="H652" s="549"/>
      <c r="I652" s="549"/>
      <c r="J652" s="751"/>
    </row>
    <row r="653" spans="1:10" x14ac:dyDescent="0.25">
      <c r="A653" s="548"/>
      <c r="B653" s="752"/>
      <c r="C653" s="752"/>
      <c r="D653" s="548"/>
      <c r="E653" s="548"/>
      <c r="F653" s="548"/>
      <c r="G653" s="548"/>
      <c r="H653" s="548"/>
      <c r="I653" s="548"/>
      <c r="J653" s="567"/>
    </row>
    <row r="654" spans="1:10" x14ac:dyDescent="0.25">
      <c r="A654" s="548"/>
      <c r="B654" s="548"/>
      <c r="C654" s="548"/>
      <c r="D654" s="548"/>
      <c r="E654" s="548"/>
      <c r="F654" s="336"/>
      <c r="G654" s="808" t="s">
        <v>3714</v>
      </c>
      <c r="H654" s="808"/>
      <c r="I654" s="753"/>
      <c r="J654" s="567"/>
    </row>
    <row r="655" spans="1:10" ht="15.75" x14ac:dyDescent="0.25">
      <c r="A655" s="696" t="s">
        <v>3593</v>
      </c>
      <c r="B655" s="697">
        <f>C651</f>
        <v>194000</v>
      </c>
      <c r="C655" s="548"/>
      <c r="D655" s="548"/>
      <c r="E655" s="548"/>
      <c r="F655" s="548"/>
      <c r="G655" s="548"/>
      <c r="H655" s="548"/>
      <c r="I655" s="548"/>
      <c r="J655" s="567"/>
    </row>
    <row r="658" spans="1:10" ht="15.75" x14ac:dyDescent="0.25">
      <c r="A658" s="2213" t="s">
        <v>4027</v>
      </c>
      <c r="B658" s="2213"/>
      <c r="C658" s="2213"/>
      <c r="D658" s="2213"/>
      <c r="E658" s="2213"/>
      <c r="F658" s="2213"/>
      <c r="G658" s="2213"/>
      <c r="H658" s="2213"/>
      <c r="I658" s="2213"/>
      <c r="J658" s="2213"/>
    </row>
    <row r="659" spans="1:10" x14ac:dyDescent="0.25">
      <c r="A659" s="198" t="s">
        <v>14</v>
      </c>
      <c r="B659" s="198" t="s">
        <v>5</v>
      </c>
      <c r="C659" s="198" t="s">
        <v>10</v>
      </c>
      <c r="D659" s="198" t="s">
        <v>11</v>
      </c>
      <c r="E659" s="198" t="s">
        <v>753</v>
      </c>
      <c r="F659" s="198" t="s">
        <v>27</v>
      </c>
      <c r="G659" s="198" t="s">
        <v>2013</v>
      </c>
      <c r="H659" s="198" t="s">
        <v>2776</v>
      </c>
      <c r="I659" s="198" t="s">
        <v>2777</v>
      </c>
      <c r="J659" s="198" t="s">
        <v>32</v>
      </c>
    </row>
    <row r="660" spans="1:10" x14ac:dyDescent="0.25">
      <c r="A660" s="517" t="s">
        <v>4028</v>
      </c>
      <c r="B660" s="519">
        <v>1</v>
      </c>
      <c r="C660" s="527">
        <v>57000</v>
      </c>
      <c r="D660" s="527"/>
      <c r="E660" s="519"/>
      <c r="F660" s="519"/>
      <c r="G660" s="519"/>
      <c r="H660" s="519"/>
      <c r="I660" s="519"/>
      <c r="J660" s="519" t="s">
        <v>4029</v>
      </c>
    </row>
    <row r="661" spans="1:10" x14ac:dyDescent="0.25">
      <c r="A661" s="777" t="s">
        <v>461</v>
      </c>
      <c r="B661" s="764">
        <v>1</v>
      </c>
      <c r="C661" s="630"/>
      <c r="D661" s="630">
        <v>12000</v>
      </c>
      <c r="E661" s="764">
        <v>1</v>
      </c>
      <c r="F661" s="764">
        <v>3000</v>
      </c>
      <c r="G661" s="764">
        <v>60</v>
      </c>
      <c r="H661" s="764"/>
      <c r="I661" s="764"/>
      <c r="J661" s="519" t="s">
        <v>3596</v>
      </c>
    </row>
    <row r="662" spans="1:10" x14ac:dyDescent="0.25">
      <c r="A662" s="517" t="s">
        <v>266</v>
      </c>
      <c r="B662" s="519">
        <v>1</v>
      </c>
      <c r="C662" s="527"/>
      <c r="D662" s="527">
        <v>16000</v>
      </c>
      <c r="E662" s="519"/>
      <c r="F662" s="519"/>
      <c r="G662" s="519"/>
      <c r="H662" s="519"/>
      <c r="I662" s="519"/>
      <c r="J662" s="519" t="s">
        <v>4030</v>
      </c>
    </row>
    <row r="663" spans="1:10" x14ac:dyDescent="0.25">
      <c r="A663" s="517" t="s">
        <v>266</v>
      </c>
      <c r="B663" s="519">
        <v>1</v>
      </c>
      <c r="C663" s="527">
        <v>12000</v>
      </c>
      <c r="D663" s="527"/>
      <c r="E663" s="519">
        <v>1</v>
      </c>
      <c r="F663" s="519">
        <v>3000</v>
      </c>
      <c r="G663" s="519">
        <v>60</v>
      </c>
      <c r="H663" s="519"/>
      <c r="I663" s="519" t="s">
        <v>109</v>
      </c>
      <c r="J663" s="519">
        <v>3500</v>
      </c>
    </row>
    <row r="664" spans="1:10" x14ac:dyDescent="0.25">
      <c r="A664" s="702" t="s">
        <v>4045</v>
      </c>
      <c r="B664" s="703">
        <v>1</v>
      </c>
      <c r="C664" s="640"/>
      <c r="D664" s="640"/>
      <c r="E664" s="703"/>
      <c r="F664" s="703"/>
      <c r="G664" s="703"/>
      <c r="H664" s="703"/>
      <c r="I664" s="703"/>
      <c r="J664" s="703" t="s">
        <v>4031</v>
      </c>
    </row>
    <row r="665" spans="1:10" x14ac:dyDescent="0.25">
      <c r="A665" s="517" t="s">
        <v>4032</v>
      </c>
      <c r="B665" s="519">
        <v>1</v>
      </c>
      <c r="C665" s="527"/>
      <c r="D665" s="527">
        <v>16000</v>
      </c>
      <c r="E665" s="519"/>
      <c r="F665" s="519"/>
      <c r="G665" s="519"/>
      <c r="H665" s="519"/>
      <c r="I665" s="519"/>
      <c r="J665" s="519" t="s">
        <v>4056</v>
      </c>
    </row>
    <row r="666" spans="1:10" x14ac:dyDescent="0.25">
      <c r="A666" s="517" t="s">
        <v>4033</v>
      </c>
      <c r="B666" s="519">
        <v>2</v>
      </c>
      <c r="C666" s="527">
        <v>76000</v>
      </c>
      <c r="D666" s="527"/>
      <c r="E666" s="519"/>
      <c r="F666" s="519"/>
      <c r="G666" s="519"/>
      <c r="H666" s="519"/>
      <c r="I666" s="519"/>
      <c r="J666" s="519" t="s">
        <v>4038</v>
      </c>
    </row>
    <row r="667" spans="1:10" x14ac:dyDescent="0.25">
      <c r="A667" s="517" t="s">
        <v>3527</v>
      </c>
      <c r="B667" s="519">
        <v>1</v>
      </c>
      <c r="C667" s="527">
        <v>8500</v>
      </c>
      <c r="D667" s="527"/>
      <c r="E667" s="519">
        <v>1</v>
      </c>
      <c r="F667" s="519">
        <v>1500</v>
      </c>
      <c r="G667" s="519">
        <v>42</v>
      </c>
      <c r="H667" s="519">
        <v>1</v>
      </c>
      <c r="I667" s="519">
        <v>100</v>
      </c>
      <c r="J667" s="519">
        <v>5000</v>
      </c>
    </row>
    <row r="668" spans="1:10" x14ac:dyDescent="0.25">
      <c r="A668" s="517" t="s">
        <v>4034</v>
      </c>
      <c r="B668" s="519">
        <v>3</v>
      </c>
      <c r="C668" s="527"/>
      <c r="D668" s="527">
        <v>156000</v>
      </c>
      <c r="E668" s="519"/>
      <c r="F668" s="519"/>
      <c r="G668" s="519"/>
      <c r="H668" s="519"/>
      <c r="I668" s="519"/>
      <c r="J668" s="519" t="s">
        <v>4037</v>
      </c>
    </row>
    <row r="669" spans="1:10" x14ac:dyDescent="0.25">
      <c r="A669" s="517" t="s">
        <v>3513</v>
      </c>
      <c r="B669" s="519">
        <v>1</v>
      </c>
      <c r="C669" s="527"/>
      <c r="D669" s="527">
        <v>50000</v>
      </c>
      <c r="E669" s="519"/>
      <c r="F669" s="519"/>
      <c r="G669" s="519"/>
      <c r="H669" s="519"/>
      <c r="I669" s="519"/>
      <c r="J669" s="519" t="s">
        <v>4037</v>
      </c>
    </row>
    <row r="670" spans="1:10" x14ac:dyDescent="0.25">
      <c r="A670" s="517" t="s">
        <v>4035</v>
      </c>
      <c r="B670" s="519">
        <v>1</v>
      </c>
      <c r="C670" s="527">
        <v>10000</v>
      </c>
      <c r="D670" s="527"/>
      <c r="E670" s="519"/>
      <c r="F670" s="519"/>
      <c r="G670" s="519"/>
      <c r="H670" s="519"/>
      <c r="I670" s="519"/>
      <c r="J670" s="519"/>
    </row>
    <row r="671" spans="1:10" x14ac:dyDescent="0.25">
      <c r="A671" s="517" t="s">
        <v>2779</v>
      </c>
      <c r="B671" s="519">
        <v>1</v>
      </c>
      <c r="C671" s="527">
        <v>33000</v>
      </c>
      <c r="D671" s="527"/>
      <c r="E671" s="519"/>
      <c r="F671" s="519"/>
      <c r="G671" s="519"/>
      <c r="H671" s="519"/>
      <c r="I671" s="519"/>
      <c r="J671" s="519" t="s">
        <v>4036</v>
      </c>
    </row>
    <row r="672" spans="1:10" x14ac:dyDescent="0.25">
      <c r="A672" s="517" t="s">
        <v>266</v>
      </c>
      <c r="B672" s="519">
        <v>1</v>
      </c>
      <c r="C672" s="527"/>
      <c r="D672" s="527">
        <v>16000</v>
      </c>
      <c r="E672" s="519"/>
      <c r="F672" s="519"/>
      <c r="G672" s="519"/>
      <c r="H672" s="519"/>
      <c r="I672" s="519"/>
      <c r="J672" s="519" t="s">
        <v>4042</v>
      </c>
    </row>
    <row r="673" spans="1:10" x14ac:dyDescent="0.25">
      <c r="A673" s="789" t="s">
        <v>4039</v>
      </c>
      <c r="B673" s="519">
        <v>2</v>
      </c>
      <c r="C673" s="527">
        <v>3000</v>
      </c>
      <c r="D673" s="527"/>
      <c r="E673" s="519"/>
      <c r="F673" s="519"/>
      <c r="G673" s="519"/>
      <c r="H673" s="519"/>
      <c r="I673" s="519"/>
      <c r="J673" s="519"/>
    </row>
    <row r="674" spans="1:10" x14ac:dyDescent="0.25">
      <c r="A674" s="789" t="s">
        <v>4040</v>
      </c>
      <c r="B674" s="519">
        <v>1</v>
      </c>
      <c r="C674" s="527">
        <v>1500</v>
      </c>
      <c r="D674" s="527"/>
      <c r="E674" s="519"/>
      <c r="F674" s="519"/>
      <c r="G674" s="519"/>
      <c r="H674" s="519"/>
      <c r="I674" s="519"/>
      <c r="J674" s="519"/>
    </row>
    <row r="675" spans="1:10" x14ac:dyDescent="0.25">
      <c r="A675" s="789" t="s">
        <v>4041</v>
      </c>
      <c r="B675" s="519">
        <v>1</v>
      </c>
      <c r="C675" s="527">
        <v>3500</v>
      </c>
      <c r="D675" s="527"/>
      <c r="E675" s="519"/>
      <c r="F675" s="519"/>
      <c r="G675" s="519"/>
      <c r="H675" s="519"/>
      <c r="I675" s="519"/>
      <c r="J675" s="519"/>
    </row>
    <row r="676" spans="1:10" x14ac:dyDescent="0.25">
      <c r="A676" s="517"/>
      <c r="B676" s="519"/>
      <c r="C676" s="527"/>
      <c r="D676" s="527"/>
      <c r="E676" s="519"/>
      <c r="F676" s="519"/>
      <c r="G676" s="519"/>
      <c r="H676" s="519"/>
      <c r="I676" s="519"/>
      <c r="J676" s="519"/>
    </row>
    <row r="677" spans="1:10" x14ac:dyDescent="0.25">
      <c r="A677" s="517"/>
      <c r="B677" s="519"/>
      <c r="C677" s="527"/>
      <c r="D677" s="527"/>
      <c r="E677" s="519"/>
      <c r="F677" s="519"/>
      <c r="G677" s="519"/>
      <c r="H677" s="519"/>
      <c r="I677" s="519"/>
      <c r="J677" s="519"/>
    </row>
    <row r="678" spans="1:10" x14ac:dyDescent="0.25">
      <c r="A678" s="759" t="s">
        <v>2048</v>
      </c>
      <c r="B678" s="757">
        <f>SUM(B660:B677)</f>
        <v>20</v>
      </c>
      <c r="C678" s="757">
        <f>SUM(C660:C677)</f>
        <v>204500</v>
      </c>
      <c r="D678" s="757">
        <f>SUM(D660:D677)</f>
        <v>266000</v>
      </c>
      <c r="E678" s="757">
        <f>SUM(E660:E677)</f>
        <v>3</v>
      </c>
      <c r="F678" s="757">
        <f>SUM(F660:F677)</f>
        <v>7500</v>
      </c>
      <c r="G678" s="757"/>
      <c r="H678" s="757"/>
      <c r="I678" s="757"/>
      <c r="J678" s="760">
        <v>8500</v>
      </c>
    </row>
    <row r="679" spans="1:10" x14ac:dyDescent="0.25">
      <c r="A679" s="750"/>
      <c r="B679" s="549"/>
      <c r="C679" s="549"/>
      <c r="D679" s="549"/>
      <c r="E679" s="549"/>
      <c r="F679" s="549"/>
      <c r="G679" s="549"/>
      <c r="H679" s="549"/>
      <c r="I679" s="549"/>
      <c r="J679" s="751"/>
    </row>
    <row r="680" spans="1:10" x14ac:dyDescent="0.25">
      <c r="A680" s="548"/>
      <c r="B680" s="752"/>
      <c r="C680" s="752"/>
      <c r="D680" s="548"/>
      <c r="E680" s="548"/>
      <c r="F680" s="548"/>
      <c r="G680" s="548"/>
      <c r="H680" s="548"/>
      <c r="I680" s="548"/>
      <c r="J680" s="567"/>
    </row>
    <row r="681" spans="1:10" x14ac:dyDescent="0.25">
      <c r="A681" s="548"/>
      <c r="B681" s="548"/>
      <c r="C681" s="548"/>
      <c r="D681" s="548"/>
      <c r="E681" s="548"/>
      <c r="F681" s="336"/>
      <c r="G681" s="809" t="s">
        <v>3714</v>
      </c>
      <c r="H681" s="809"/>
      <c r="I681" s="753"/>
      <c r="J681" s="567"/>
    </row>
    <row r="682" spans="1:10" ht="15.75" x14ac:dyDescent="0.25">
      <c r="A682" s="696" t="s">
        <v>3593</v>
      </c>
      <c r="B682" s="697">
        <f>C678</f>
        <v>204500</v>
      </c>
      <c r="C682" s="548"/>
      <c r="D682" s="548"/>
      <c r="E682" s="548"/>
      <c r="F682" s="548"/>
      <c r="G682" s="548"/>
      <c r="H682" s="548"/>
      <c r="I682" s="548"/>
      <c r="J682" s="567"/>
    </row>
    <row r="685" spans="1:10" ht="15.75" x14ac:dyDescent="0.25">
      <c r="A685" s="2213" t="s">
        <v>4043</v>
      </c>
      <c r="B685" s="2213"/>
      <c r="C685" s="2213"/>
      <c r="D685" s="2213"/>
      <c r="E685" s="2213"/>
      <c r="F685" s="2213"/>
      <c r="G685" s="2213"/>
      <c r="H685" s="2213"/>
      <c r="I685" s="2213"/>
      <c r="J685" s="2213"/>
    </row>
    <row r="686" spans="1:10" x14ac:dyDescent="0.25">
      <c r="A686" s="198" t="s">
        <v>14</v>
      </c>
      <c r="B686" s="198" t="s">
        <v>5</v>
      </c>
      <c r="C686" s="198" t="s">
        <v>10</v>
      </c>
      <c r="D686" s="198" t="s">
        <v>11</v>
      </c>
      <c r="E686" s="198" t="s">
        <v>753</v>
      </c>
      <c r="F686" s="198" t="s">
        <v>27</v>
      </c>
      <c r="G686" s="198" t="s">
        <v>2013</v>
      </c>
      <c r="H686" s="198" t="s">
        <v>2776</v>
      </c>
      <c r="I686" s="198" t="s">
        <v>2777</v>
      </c>
      <c r="J686" s="198" t="s">
        <v>32</v>
      </c>
    </row>
    <row r="687" spans="1:10" x14ac:dyDescent="0.25">
      <c r="A687" s="517" t="s">
        <v>721</v>
      </c>
      <c r="B687" s="519">
        <v>1</v>
      </c>
      <c r="C687" s="527"/>
      <c r="D687" s="527">
        <v>31000</v>
      </c>
      <c r="E687" s="519">
        <v>1</v>
      </c>
      <c r="F687" s="519">
        <v>3000</v>
      </c>
      <c r="G687" s="519">
        <v>60</v>
      </c>
      <c r="H687" s="519"/>
      <c r="I687" s="519"/>
      <c r="J687" s="519" t="s">
        <v>767</v>
      </c>
    </row>
    <row r="688" spans="1:10" x14ac:dyDescent="0.25">
      <c r="A688" s="702" t="s">
        <v>1141</v>
      </c>
      <c r="B688" s="703">
        <v>1</v>
      </c>
      <c r="C688" s="640"/>
      <c r="D688" s="640"/>
      <c r="E688" s="703"/>
      <c r="F688" s="703"/>
      <c r="G688" s="703"/>
      <c r="H688" s="703"/>
      <c r="I688" s="703"/>
      <c r="J688" s="703" t="s">
        <v>4044</v>
      </c>
    </row>
    <row r="689" spans="1:10" x14ac:dyDescent="0.25">
      <c r="A689" s="517" t="s">
        <v>1268</v>
      </c>
      <c r="B689" s="519">
        <v>1</v>
      </c>
      <c r="C689" s="527"/>
      <c r="D689" s="527">
        <v>23000</v>
      </c>
      <c r="E689" s="519">
        <v>1</v>
      </c>
      <c r="F689" s="519">
        <v>4000</v>
      </c>
      <c r="G689" s="519">
        <v>70</v>
      </c>
      <c r="H689" s="519"/>
      <c r="I689" s="519"/>
      <c r="J689" s="519" t="s">
        <v>767</v>
      </c>
    </row>
    <row r="690" spans="1:10" x14ac:dyDescent="0.25">
      <c r="A690" s="517" t="s">
        <v>2914</v>
      </c>
      <c r="B690" s="519">
        <v>1</v>
      </c>
      <c r="C690" s="527">
        <v>21000</v>
      </c>
      <c r="D690" s="527"/>
      <c r="E690" s="519">
        <v>1</v>
      </c>
      <c r="F690" s="519">
        <v>3000</v>
      </c>
      <c r="G690" s="519">
        <v>60</v>
      </c>
      <c r="H690" s="519"/>
      <c r="I690" s="519" t="s">
        <v>109</v>
      </c>
      <c r="J690" s="519">
        <v>2100</v>
      </c>
    </row>
    <row r="691" spans="1:10" x14ac:dyDescent="0.25">
      <c r="A691" s="702" t="s">
        <v>231</v>
      </c>
      <c r="B691" s="703">
        <v>1</v>
      </c>
      <c r="C691" s="640"/>
      <c r="D691" s="640"/>
      <c r="E691" s="703"/>
      <c r="F691" s="703"/>
      <c r="G691" s="703"/>
      <c r="H691" s="703"/>
      <c r="I691" s="703"/>
      <c r="J691" s="703" t="s">
        <v>4046</v>
      </c>
    </row>
    <row r="692" spans="1:10" x14ac:dyDescent="0.25">
      <c r="A692" s="517" t="s">
        <v>266</v>
      </c>
      <c r="B692" s="519">
        <v>1</v>
      </c>
      <c r="C692" s="527">
        <v>15000</v>
      </c>
      <c r="D692" s="527"/>
      <c r="E692" s="519"/>
      <c r="F692" s="519"/>
      <c r="G692" s="519"/>
      <c r="H692" s="519">
        <v>2</v>
      </c>
      <c r="I692" s="519">
        <v>70</v>
      </c>
      <c r="J692" s="519">
        <v>8000</v>
      </c>
    </row>
    <row r="693" spans="1:10" x14ac:dyDescent="0.25">
      <c r="A693" s="517" t="s">
        <v>3629</v>
      </c>
      <c r="B693" s="519">
        <v>1</v>
      </c>
      <c r="C693" s="527"/>
      <c r="D693" s="527">
        <v>23500</v>
      </c>
      <c r="E693" s="519">
        <v>1</v>
      </c>
      <c r="F693" s="519">
        <v>3000</v>
      </c>
      <c r="G693" s="519">
        <v>60</v>
      </c>
      <c r="H693" s="519"/>
      <c r="I693" s="519"/>
      <c r="J693" s="519" t="s">
        <v>767</v>
      </c>
    </row>
    <row r="694" spans="1:10" x14ac:dyDescent="0.25">
      <c r="A694" s="517" t="s">
        <v>390</v>
      </c>
      <c r="B694" s="519">
        <v>1</v>
      </c>
      <c r="C694" s="527">
        <v>28000</v>
      </c>
      <c r="D694" s="527"/>
      <c r="E694" s="519">
        <v>1</v>
      </c>
      <c r="F694" s="519">
        <v>4000</v>
      </c>
      <c r="G694" s="519">
        <v>70</v>
      </c>
      <c r="H694" s="519">
        <v>1</v>
      </c>
      <c r="I694" s="519">
        <v>100</v>
      </c>
      <c r="J694" s="519">
        <v>5000</v>
      </c>
    </row>
    <row r="695" spans="1:10" x14ac:dyDescent="0.25">
      <c r="A695" s="517" t="s">
        <v>2845</v>
      </c>
      <c r="B695" s="519">
        <v>1</v>
      </c>
      <c r="C695" s="527">
        <v>20000</v>
      </c>
      <c r="D695" s="527"/>
      <c r="E695" s="519">
        <v>1</v>
      </c>
      <c r="F695" s="519">
        <v>3000</v>
      </c>
      <c r="G695" s="519">
        <v>60</v>
      </c>
      <c r="H695" s="519"/>
      <c r="I695" s="519"/>
      <c r="J695" s="519"/>
    </row>
    <row r="696" spans="1:10" x14ac:dyDescent="0.25">
      <c r="A696" s="517" t="s">
        <v>390</v>
      </c>
      <c r="B696" s="519">
        <v>1</v>
      </c>
      <c r="C696" s="527"/>
      <c r="D696" s="527">
        <v>32000</v>
      </c>
      <c r="E696" s="519"/>
      <c r="F696" s="519"/>
      <c r="G696" s="519"/>
      <c r="H696" s="519"/>
      <c r="I696" s="519"/>
      <c r="J696" s="519" t="s">
        <v>767</v>
      </c>
    </row>
    <row r="697" spans="1:10" x14ac:dyDescent="0.25">
      <c r="A697" s="517" t="s">
        <v>3836</v>
      </c>
      <c r="B697" s="519">
        <v>1</v>
      </c>
      <c r="C697" s="527"/>
      <c r="D697" s="527">
        <v>51000</v>
      </c>
      <c r="E697" s="519">
        <v>1</v>
      </c>
      <c r="F697" s="519">
        <v>5000</v>
      </c>
      <c r="G697" s="519">
        <v>100</v>
      </c>
      <c r="H697" s="519"/>
      <c r="I697" s="519"/>
      <c r="J697" s="519" t="s">
        <v>767</v>
      </c>
    </row>
    <row r="698" spans="1:10" x14ac:dyDescent="0.25">
      <c r="A698" s="789" t="s">
        <v>4047</v>
      </c>
      <c r="B698" s="519"/>
      <c r="C698" s="527"/>
      <c r="D698" s="527">
        <v>1500</v>
      </c>
      <c r="E698" s="519"/>
      <c r="F698" s="519"/>
      <c r="G698" s="519"/>
      <c r="H698" s="519"/>
      <c r="I698" s="519"/>
      <c r="J698" s="519" t="s">
        <v>767</v>
      </c>
    </row>
    <row r="699" spans="1:10" x14ac:dyDescent="0.25">
      <c r="A699" s="789" t="s">
        <v>4048</v>
      </c>
      <c r="B699" s="519"/>
      <c r="C699" s="527"/>
      <c r="D699" s="527">
        <v>2200</v>
      </c>
      <c r="E699" s="519"/>
      <c r="F699" s="519"/>
      <c r="G699" s="519"/>
      <c r="H699" s="519"/>
      <c r="I699" s="519"/>
      <c r="J699" s="519" t="s">
        <v>767</v>
      </c>
    </row>
    <row r="700" spans="1:10" x14ac:dyDescent="0.25">
      <c r="A700" s="789" t="s">
        <v>4049</v>
      </c>
      <c r="B700" s="519"/>
      <c r="C700" s="527"/>
      <c r="D700" s="527">
        <v>1500</v>
      </c>
      <c r="E700" s="519"/>
      <c r="F700" s="519"/>
      <c r="G700" s="519"/>
      <c r="H700" s="519"/>
      <c r="I700" s="519"/>
      <c r="J700" s="519" t="s">
        <v>767</v>
      </c>
    </row>
    <row r="701" spans="1:10" x14ac:dyDescent="0.25">
      <c r="A701" s="759" t="s">
        <v>2048</v>
      </c>
      <c r="B701" s="757">
        <f t="shared" ref="B701:G701" si="0">SUM(B687:B700)</f>
        <v>11</v>
      </c>
      <c r="C701" s="757">
        <f t="shared" si="0"/>
        <v>84000</v>
      </c>
      <c r="D701" s="757">
        <f t="shared" si="0"/>
        <v>165700</v>
      </c>
      <c r="E701" s="757">
        <f t="shared" si="0"/>
        <v>7</v>
      </c>
      <c r="F701" s="757">
        <f t="shared" si="0"/>
        <v>25000</v>
      </c>
      <c r="G701" s="757">
        <f t="shared" si="0"/>
        <v>480</v>
      </c>
      <c r="H701" s="757"/>
      <c r="I701" s="757"/>
      <c r="J701" s="760">
        <v>15100</v>
      </c>
    </row>
    <row r="702" spans="1:10" x14ac:dyDescent="0.25">
      <c r="A702" s="750"/>
      <c r="B702" s="549"/>
      <c r="C702" s="549"/>
      <c r="D702" s="549"/>
      <c r="E702" s="549"/>
      <c r="F702" s="549"/>
      <c r="G702" s="549"/>
      <c r="H702" s="549"/>
      <c r="I702" s="549"/>
      <c r="J702" s="751"/>
    </row>
    <row r="703" spans="1:10" x14ac:dyDescent="0.25">
      <c r="A703" s="548"/>
      <c r="B703" s="752"/>
      <c r="C703" s="752"/>
      <c r="D703" s="548"/>
      <c r="E703" s="548"/>
      <c r="F703" s="548"/>
      <c r="G703" s="548"/>
      <c r="H703" s="548"/>
      <c r="I703" s="548"/>
      <c r="J703" s="567"/>
    </row>
    <row r="704" spans="1:10" x14ac:dyDescent="0.25">
      <c r="A704" s="548"/>
      <c r="B704" s="548"/>
      <c r="C704" s="548"/>
      <c r="D704" s="548"/>
      <c r="E704" s="548"/>
      <c r="F704" s="336"/>
      <c r="G704" s="810" t="s">
        <v>3714</v>
      </c>
      <c r="H704" s="810"/>
      <c r="I704" s="753"/>
      <c r="J704" s="567"/>
    </row>
    <row r="705" spans="1:10" ht="15.75" x14ac:dyDescent="0.25">
      <c r="A705" s="696" t="s">
        <v>3593</v>
      </c>
      <c r="B705" s="697">
        <f>C701</f>
        <v>84000</v>
      </c>
      <c r="C705" s="548"/>
      <c r="D705" s="548"/>
      <c r="E705" s="548"/>
      <c r="F705" s="548"/>
      <c r="G705" s="548"/>
      <c r="H705" s="548"/>
      <c r="I705" s="548"/>
      <c r="J705" s="567"/>
    </row>
    <row r="708" spans="1:10" ht="15.75" x14ac:dyDescent="0.25">
      <c r="A708" s="2213" t="s">
        <v>4050</v>
      </c>
      <c r="B708" s="2213"/>
      <c r="C708" s="2213"/>
      <c r="D708" s="2213"/>
      <c r="E708" s="2213"/>
      <c r="F708" s="2213"/>
      <c r="G708" s="2213"/>
      <c r="H708" s="2213"/>
      <c r="I708" s="2213"/>
      <c r="J708" s="2213"/>
    </row>
    <row r="709" spans="1:10" x14ac:dyDescent="0.25">
      <c r="A709" s="198" t="s">
        <v>14</v>
      </c>
      <c r="B709" s="198" t="s">
        <v>5</v>
      </c>
      <c r="C709" s="198" t="s">
        <v>10</v>
      </c>
      <c r="D709" s="198" t="s">
        <v>11</v>
      </c>
      <c r="E709" s="198" t="s">
        <v>753</v>
      </c>
      <c r="F709" s="198" t="s">
        <v>27</v>
      </c>
      <c r="G709" s="198" t="s">
        <v>2013</v>
      </c>
      <c r="H709" s="198" t="s">
        <v>2776</v>
      </c>
      <c r="I709" s="198" t="s">
        <v>2777</v>
      </c>
      <c r="J709" s="198" t="s">
        <v>32</v>
      </c>
    </row>
    <row r="710" spans="1:10" x14ac:dyDescent="0.25">
      <c r="A710" s="517" t="s">
        <v>107</v>
      </c>
      <c r="B710" s="519">
        <v>1</v>
      </c>
      <c r="C710" s="527"/>
      <c r="D710" s="527">
        <v>15000</v>
      </c>
      <c r="E710" s="519"/>
      <c r="F710" s="519"/>
      <c r="G710" s="519"/>
      <c r="H710" s="519"/>
      <c r="I710" s="519"/>
      <c r="J710" s="519" t="s">
        <v>4051</v>
      </c>
    </row>
    <row r="711" spans="1:10" x14ac:dyDescent="0.25">
      <c r="A711" s="777" t="s">
        <v>537</v>
      </c>
      <c r="B711" s="764">
        <v>1</v>
      </c>
      <c r="C711" s="630"/>
      <c r="D711" s="630">
        <v>18000</v>
      </c>
      <c r="E711" s="764"/>
      <c r="F711" s="764"/>
      <c r="G711" s="764"/>
      <c r="H711" s="764"/>
      <c r="I711" s="764"/>
      <c r="J711" s="519" t="s">
        <v>3596</v>
      </c>
    </row>
    <row r="712" spans="1:10" x14ac:dyDescent="0.25">
      <c r="A712" s="777" t="s">
        <v>4052</v>
      </c>
      <c r="B712" s="764">
        <v>1</v>
      </c>
      <c r="C712" s="630">
        <v>10000</v>
      </c>
      <c r="D712" s="630">
        <v>1000</v>
      </c>
      <c r="E712" s="764">
        <v>1</v>
      </c>
      <c r="F712" s="764">
        <v>3000</v>
      </c>
      <c r="G712" s="764">
        <v>60</v>
      </c>
      <c r="H712" s="764"/>
      <c r="I712" s="764"/>
      <c r="J712" s="519" t="s">
        <v>3596</v>
      </c>
    </row>
    <row r="713" spans="1:10" x14ac:dyDescent="0.25">
      <c r="A713" s="777" t="s">
        <v>3702</v>
      </c>
      <c r="B713" s="764">
        <v>1</v>
      </c>
      <c r="C713" s="630">
        <v>14000</v>
      </c>
      <c r="D713" s="630"/>
      <c r="E713" s="764">
        <v>1</v>
      </c>
      <c r="F713" s="764">
        <v>2000</v>
      </c>
      <c r="G713" s="764">
        <v>50</v>
      </c>
      <c r="H713" s="764">
        <v>1</v>
      </c>
      <c r="I713" s="764">
        <v>70</v>
      </c>
      <c r="J713" s="764">
        <v>4000</v>
      </c>
    </row>
    <row r="714" spans="1:10" x14ac:dyDescent="0.25">
      <c r="A714" s="777" t="s">
        <v>423</v>
      </c>
      <c r="B714" s="764">
        <v>1</v>
      </c>
      <c r="C714" s="630"/>
      <c r="D714" s="630">
        <v>17000</v>
      </c>
      <c r="E714" s="764">
        <v>1</v>
      </c>
      <c r="F714" s="764">
        <v>3000</v>
      </c>
      <c r="G714" s="764">
        <v>60</v>
      </c>
      <c r="H714" s="764"/>
      <c r="I714" s="764"/>
      <c r="J714" s="519" t="s">
        <v>3596</v>
      </c>
    </row>
    <row r="715" spans="1:10" x14ac:dyDescent="0.25">
      <c r="A715" s="517" t="s">
        <v>4053</v>
      </c>
      <c r="B715" s="519">
        <v>1</v>
      </c>
      <c r="C715" s="527">
        <v>25500</v>
      </c>
      <c r="D715" s="527"/>
      <c r="E715" s="519">
        <v>1</v>
      </c>
      <c r="F715" s="519">
        <v>3000</v>
      </c>
      <c r="G715" s="519">
        <v>60</v>
      </c>
      <c r="H715" s="519">
        <v>2</v>
      </c>
      <c r="I715" s="519">
        <v>100</v>
      </c>
      <c r="J715" s="519">
        <v>10000</v>
      </c>
    </row>
    <row r="716" spans="1:10" x14ac:dyDescent="0.25">
      <c r="A716" s="517" t="s">
        <v>3629</v>
      </c>
      <c r="B716" s="519">
        <v>1</v>
      </c>
      <c r="C716" s="527">
        <v>23500</v>
      </c>
      <c r="D716" s="527"/>
      <c r="E716" s="519">
        <v>1</v>
      </c>
      <c r="F716" s="519">
        <v>3000</v>
      </c>
      <c r="G716" s="519">
        <v>60</v>
      </c>
      <c r="H716" s="519"/>
      <c r="I716" s="519" t="s">
        <v>109</v>
      </c>
      <c r="J716" s="519">
        <v>1400</v>
      </c>
    </row>
    <row r="717" spans="1:10" x14ac:dyDescent="0.25">
      <c r="A717" s="517" t="s">
        <v>3657</v>
      </c>
      <c r="B717" s="519">
        <v>1</v>
      </c>
      <c r="C717" s="527"/>
      <c r="D717" s="527">
        <v>34000</v>
      </c>
      <c r="E717" s="519">
        <v>1</v>
      </c>
      <c r="F717" s="519">
        <v>5000</v>
      </c>
      <c r="G717" s="519">
        <v>100</v>
      </c>
      <c r="H717" s="519"/>
      <c r="I717" s="519"/>
      <c r="J717" s="519" t="s">
        <v>3596</v>
      </c>
    </row>
    <row r="718" spans="1:10" x14ac:dyDescent="0.25">
      <c r="A718" s="517" t="s">
        <v>622</v>
      </c>
      <c r="B718" s="519">
        <v>1</v>
      </c>
      <c r="C718" s="527"/>
      <c r="D718" s="527">
        <v>32000</v>
      </c>
      <c r="E718" s="519">
        <v>1</v>
      </c>
      <c r="F718" s="519">
        <v>4000</v>
      </c>
      <c r="G718" s="519">
        <v>70</v>
      </c>
      <c r="H718" s="519"/>
      <c r="I718" s="519"/>
      <c r="J718" s="519" t="s">
        <v>767</v>
      </c>
    </row>
    <row r="719" spans="1:10" x14ac:dyDescent="0.25">
      <c r="A719" s="789" t="s">
        <v>4055</v>
      </c>
      <c r="B719" s="790">
        <v>1</v>
      </c>
      <c r="C719" s="791">
        <v>1800</v>
      </c>
      <c r="D719" s="527"/>
      <c r="E719" s="519"/>
      <c r="F719" s="519"/>
      <c r="G719" s="519"/>
      <c r="H719" s="519">
        <v>2</v>
      </c>
      <c r="I719" s="519">
        <v>60</v>
      </c>
      <c r="J719" s="519">
        <v>6000</v>
      </c>
    </row>
    <row r="720" spans="1:10" x14ac:dyDescent="0.25">
      <c r="A720" s="517"/>
      <c r="B720" s="519"/>
      <c r="C720" s="527"/>
      <c r="D720" s="527"/>
      <c r="E720" s="519"/>
      <c r="F720" s="519"/>
      <c r="G720" s="519"/>
      <c r="H720" s="519">
        <v>2</v>
      </c>
      <c r="I720" s="519">
        <v>70</v>
      </c>
      <c r="J720" s="519">
        <v>8000</v>
      </c>
    </row>
    <row r="721" spans="1:10" x14ac:dyDescent="0.25">
      <c r="A721" s="517"/>
      <c r="B721" s="519"/>
      <c r="C721" s="527"/>
      <c r="D721" s="527"/>
      <c r="E721" s="519"/>
      <c r="F721" s="519"/>
      <c r="G721" s="519"/>
      <c r="H721" s="519">
        <v>3</v>
      </c>
      <c r="I721" s="519" t="s">
        <v>4054</v>
      </c>
      <c r="J721" s="519">
        <v>300</v>
      </c>
    </row>
    <row r="722" spans="1:10" x14ac:dyDescent="0.25">
      <c r="A722" s="759" t="s">
        <v>2048</v>
      </c>
      <c r="B722" s="757">
        <f t="shared" ref="B722:G722" si="1">SUM(B710:B721)</f>
        <v>10</v>
      </c>
      <c r="C722" s="757">
        <f t="shared" si="1"/>
        <v>74800</v>
      </c>
      <c r="D722" s="757">
        <f t="shared" si="1"/>
        <v>117000</v>
      </c>
      <c r="E722" s="757">
        <f t="shared" si="1"/>
        <v>7</v>
      </c>
      <c r="F722" s="757">
        <f t="shared" si="1"/>
        <v>23000</v>
      </c>
      <c r="G722" s="757">
        <f t="shared" si="1"/>
        <v>460</v>
      </c>
      <c r="H722" s="757"/>
      <c r="I722" s="757"/>
      <c r="J722" s="760">
        <v>29700</v>
      </c>
    </row>
    <row r="723" spans="1:10" x14ac:dyDescent="0.25">
      <c r="A723" s="750"/>
      <c r="B723" s="549"/>
      <c r="C723" s="549"/>
      <c r="D723" s="549"/>
      <c r="E723" s="549"/>
      <c r="F723" s="549"/>
      <c r="G723" s="549"/>
      <c r="H723" s="549"/>
      <c r="I723" s="549"/>
      <c r="J723" s="751"/>
    </row>
    <row r="724" spans="1:10" x14ac:dyDescent="0.25">
      <c r="A724" s="548"/>
      <c r="B724" s="752"/>
      <c r="C724" s="752"/>
      <c r="D724" s="548"/>
      <c r="E724" s="548"/>
      <c r="F724" s="548"/>
      <c r="G724" s="548"/>
      <c r="H724" s="548"/>
      <c r="I724" s="548"/>
      <c r="J724" s="567"/>
    </row>
    <row r="725" spans="1:10" x14ac:dyDescent="0.25">
      <c r="A725" s="548"/>
      <c r="B725" s="548"/>
      <c r="C725" s="548"/>
      <c r="D725" s="548"/>
      <c r="E725" s="548"/>
      <c r="F725" s="336"/>
      <c r="G725" s="811" t="s">
        <v>3714</v>
      </c>
      <c r="H725" s="811"/>
      <c r="I725" s="753"/>
      <c r="J725" s="567"/>
    </row>
    <row r="726" spans="1:10" ht="15.75" x14ac:dyDescent="0.25">
      <c r="A726" s="696" t="s">
        <v>3593</v>
      </c>
      <c r="B726" s="697">
        <f>C722</f>
        <v>74800</v>
      </c>
      <c r="C726" s="548"/>
      <c r="D726" s="548"/>
      <c r="E726" s="548"/>
      <c r="F726" s="548"/>
      <c r="G726" s="548"/>
      <c r="H726" s="548"/>
      <c r="I726" s="548"/>
      <c r="J726" s="567"/>
    </row>
    <row r="734" spans="1:10" x14ac:dyDescent="0.25">
      <c r="C734" s="18"/>
    </row>
  </sheetData>
  <mergeCells count="31">
    <mergeCell ref="A173:J173"/>
    <mergeCell ref="A496:J496"/>
    <mergeCell ref="A427:J427"/>
    <mergeCell ref="A478:J478"/>
    <mergeCell ref="A1:J1"/>
    <mergeCell ref="A26:J26"/>
    <mergeCell ref="A45:J45"/>
    <mergeCell ref="A64:J64"/>
    <mergeCell ref="A92:J92"/>
    <mergeCell ref="A109:J109"/>
    <mergeCell ref="A219:J219"/>
    <mergeCell ref="A195:J195"/>
    <mergeCell ref="A160:J160"/>
    <mergeCell ref="A139:J139"/>
    <mergeCell ref="A296:J296"/>
    <mergeCell ref="A262:J262"/>
    <mergeCell ref="A708:J708"/>
    <mergeCell ref="A238:J238"/>
    <mergeCell ref="A536:J536"/>
    <mergeCell ref="A512:J512"/>
    <mergeCell ref="A322:J322"/>
    <mergeCell ref="A453:J453"/>
    <mergeCell ref="A685:J685"/>
    <mergeCell ref="A557:J557"/>
    <mergeCell ref="A403:J403"/>
    <mergeCell ref="A383:J383"/>
    <mergeCell ref="A351:J351"/>
    <mergeCell ref="A658:J658"/>
    <mergeCell ref="A637:J637"/>
    <mergeCell ref="A609:J609"/>
    <mergeCell ref="A580:J580"/>
  </mergeCells>
  <pageMargins left="0" right="0" top="0.74803149606299213" bottom="0.74803149606299213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68"/>
  <sheetViews>
    <sheetView topLeftCell="A193" workbookViewId="0">
      <selection activeCell="D241" sqref="D241"/>
    </sheetView>
  </sheetViews>
  <sheetFormatPr defaultRowHeight="15" x14ac:dyDescent="0.25"/>
  <cols>
    <col min="1" max="1" width="32.85546875" customWidth="1"/>
    <col min="2" max="2" width="11" customWidth="1"/>
    <col min="3" max="4" width="10.85546875" customWidth="1"/>
    <col min="5" max="5" width="13.140625" customWidth="1"/>
    <col min="6" max="6" width="15.42578125" customWidth="1"/>
    <col min="7" max="7" width="20.85546875" customWidth="1"/>
    <col min="8" max="8" width="10.85546875" customWidth="1"/>
    <col min="9" max="9" width="19.5703125" customWidth="1"/>
    <col min="10" max="10" width="41.28515625" bestFit="1" customWidth="1"/>
  </cols>
  <sheetData>
    <row r="1" spans="1:10" x14ac:dyDescent="0.25">
      <c r="B1" s="3"/>
    </row>
    <row r="2" spans="1:10" ht="15.75" x14ac:dyDescent="0.25">
      <c r="A2" s="2213" t="s">
        <v>4058</v>
      </c>
      <c r="B2" s="2213"/>
      <c r="C2" s="2213"/>
      <c r="D2" s="2213"/>
      <c r="E2" s="2213"/>
      <c r="F2" s="2213"/>
      <c r="G2" s="2213"/>
      <c r="H2" s="2213"/>
      <c r="I2" s="2213"/>
      <c r="J2" s="2213"/>
    </row>
    <row r="3" spans="1:10" x14ac:dyDescent="0.25">
      <c r="A3" s="198" t="s">
        <v>14</v>
      </c>
      <c r="B3" s="198" t="s">
        <v>5</v>
      </c>
      <c r="C3" s="198" t="s">
        <v>10</v>
      </c>
      <c r="D3" s="198" t="s">
        <v>11</v>
      </c>
      <c r="E3" s="198" t="s">
        <v>753</v>
      </c>
      <c r="F3" s="198" t="s">
        <v>27</v>
      </c>
      <c r="G3" s="198" t="s">
        <v>2013</v>
      </c>
      <c r="H3" s="198" t="s">
        <v>2776</v>
      </c>
      <c r="I3" s="198" t="s">
        <v>2777</v>
      </c>
      <c r="J3" s="198" t="s">
        <v>32</v>
      </c>
    </row>
    <row r="4" spans="1:10" x14ac:dyDescent="0.25">
      <c r="A4" s="517" t="s">
        <v>4059</v>
      </c>
      <c r="B4" s="519">
        <v>1</v>
      </c>
      <c r="C4" s="527"/>
      <c r="D4" s="527">
        <v>24000</v>
      </c>
      <c r="E4" s="519"/>
      <c r="F4" s="519"/>
      <c r="G4" s="519"/>
      <c r="H4" s="519"/>
      <c r="I4" s="519"/>
      <c r="J4" s="519" t="s">
        <v>4060</v>
      </c>
    </row>
    <row r="5" spans="1:10" x14ac:dyDescent="0.25">
      <c r="A5" s="702" t="s">
        <v>3527</v>
      </c>
      <c r="B5" s="703">
        <v>1</v>
      </c>
      <c r="C5" s="640"/>
      <c r="D5" s="640">
        <v>11000</v>
      </c>
      <c r="E5" s="2226" t="s">
        <v>4268</v>
      </c>
      <c r="F5" s="2227"/>
      <c r="G5" s="2227"/>
      <c r="H5" s="2227"/>
      <c r="I5" s="2228"/>
      <c r="J5" s="703" t="s">
        <v>4061</v>
      </c>
    </row>
    <row r="6" spans="1:10" x14ac:dyDescent="0.25">
      <c r="A6" s="777" t="s">
        <v>4062</v>
      </c>
      <c r="B6" s="764">
        <v>1</v>
      </c>
      <c r="C6" s="630"/>
      <c r="D6" s="630">
        <v>36000</v>
      </c>
      <c r="E6" s="764"/>
      <c r="F6" s="764"/>
      <c r="G6" s="764"/>
      <c r="H6" s="764"/>
      <c r="I6" s="764"/>
      <c r="J6" s="519" t="s">
        <v>4063</v>
      </c>
    </row>
    <row r="7" spans="1:10" x14ac:dyDescent="0.25">
      <c r="A7" s="777" t="s">
        <v>4064</v>
      </c>
      <c r="B7" s="764">
        <v>1</v>
      </c>
      <c r="C7" s="630">
        <v>38000</v>
      </c>
      <c r="D7" s="630"/>
      <c r="E7" s="764"/>
      <c r="F7" s="764"/>
      <c r="G7" s="764"/>
      <c r="H7" s="764">
        <v>1</v>
      </c>
      <c r="I7" s="764">
        <v>60</v>
      </c>
      <c r="J7" s="764">
        <v>3000</v>
      </c>
    </row>
    <row r="8" spans="1:10" x14ac:dyDescent="0.25">
      <c r="A8" s="777" t="s">
        <v>4065</v>
      </c>
      <c r="B8" s="764">
        <v>1</v>
      </c>
      <c r="C8" s="630">
        <v>30500</v>
      </c>
      <c r="D8" s="630"/>
      <c r="E8" s="764">
        <v>1</v>
      </c>
      <c r="F8" s="764">
        <v>4000</v>
      </c>
      <c r="G8" s="764">
        <v>70</v>
      </c>
      <c r="H8" s="764">
        <v>1</v>
      </c>
      <c r="I8" s="764">
        <v>50</v>
      </c>
      <c r="J8" s="519">
        <v>2000</v>
      </c>
    </row>
    <row r="9" spans="1:10" x14ac:dyDescent="0.25">
      <c r="A9" s="517" t="s">
        <v>4066</v>
      </c>
      <c r="B9" s="519">
        <v>1</v>
      </c>
      <c r="C9" s="527"/>
      <c r="D9" s="527">
        <v>19000</v>
      </c>
      <c r="E9" s="519"/>
      <c r="F9" s="519"/>
      <c r="G9" s="519"/>
      <c r="H9" s="519"/>
      <c r="I9" s="519"/>
      <c r="J9" s="519" t="s">
        <v>3596</v>
      </c>
    </row>
    <row r="10" spans="1:10" x14ac:dyDescent="0.25">
      <c r="A10" s="517" t="s">
        <v>3761</v>
      </c>
      <c r="B10" s="519">
        <v>1</v>
      </c>
      <c r="C10" s="527"/>
      <c r="D10" s="527">
        <v>25500</v>
      </c>
      <c r="E10" s="519">
        <v>1</v>
      </c>
      <c r="F10" s="519">
        <v>3000</v>
      </c>
      <c r="G10" s="519">
        <v>60</v>
      </c>
      <c r="H10" s="519"/>
      <c r="I10" s="519"/>
      <c r="J10" s="519" t="s">
        <v>3596</v>
      </c>
    </row>
    <row r="11" spans="1:10" x14ac:dyDescent="0.25">
      <c r="A11" s="517" t="s">
        <v>4067</v>
      </c>
      <c r="B11" s="519">
        <v>1</v>
      </c>
      <c r="C11" s="527"/>
      <c r="D11" s="527">
        <v>15000</v>
      </c>
      <c r="E11" s="519"/>
      <c r="F11" s="519"/>
      <c r="G11" s="519"/>
      <c r="H11" s="519"/>
      <c r="I11" s="519"/>
      <c r="J11" s="519" t="s">
        <v>4068</v>
      </c>
    </row>
    <row r="12" spans="1:10" x14ac:dyDescent="0.25">
      <c r="A12" s="517" t="s">
        <v>2233</v>
      </c>
      <c r="B12" s="519">
        <v>1</v>
      </c>
      <c r="C12" s="527"/>
      <c r="D12" s="527">
        <v>26000</v>
      </c>
      <c r="E12" s="519">
        <v>1</v>
      </c>
      <c r="F12" s="519">
        <v>3000</v>
      </c>
      <c r="G12" s="519">
        <v>60</v>
      </c>
      <c r="H12" s="519"/>
      <c r="I12" s="519"/>
      <c r="J12" s="519" t="s">
        <v>4069</v>
      </c>
    </row>
    <row r="13" spans="1:10" x14ac:dyDescent="0.25">
      <c r="A13" s="517" t="s">
        <v>138</v>
      </c>
      <c r="B13" s="519">
        <v>1</v>
      </c>
      <c r="C13" s="527">
        <v>23000</v>
      </c>
      <c r="D13" s="527"/>
      <c r="E13" s="519"/>
      <c r="F13" s="519"/>
      <c r="G13" s="519"/>
      <c r="H13" s="519">
        <v>1</v>
      </c>
      <c r="I13" s="519">
        <v>100</v>
      </c>
      <c r="J13" s="519">
        <v>5000</v>
      </c>
    </row>
    <row r="14" spans="1:10" x14ac:dyDescent="0.25">
      <c r="A14" s="517" t="s">
        <v>4070</v>
      </c>
      <c r="B14" s="519">
        <v>1</v>
      </c>
      <c r="C14" s="527">
        <v>13000</v>
      </c>
      <c r="D14" s="527"/>
      <c r="E14" s="519">
        <v>1</v>
      </c>
      <c r="F14" s="519">
        <v>3000</v>
      </c>
      <c r="G14" s="519">
        <v>60</v>
      </c>
      <c r="H14" s="519"/>
      <c r="I14" s="519" t="s">
        <v>109</v>
      </c>
      <c r="J14" s="519">
        <v>4900</v>
      </c>
    </row>
    <row r="15" spans="1:10" x14ac:dyDescent="0.25">
      <c r="A15" s="517" t="s">
        <v>3847</v>
      </c>
      <c r="B15" s="519">
        <v>1</v>
      </c>
      <c r="C15" s="527"/>
      <c r="D15" s="527">
        <v>14000</v>
      </c>
      <c r="E15" s="519">
        <v>1</v>
      </c>
      <c r="F15" s="519">
        <v>3000</v>
      </c>
      <c r="G15" s="519">
        <v>60</v>
      </c>
      <c r="H15" s="519"/>
      <c r="I15" s="519"/>
      <c r="J15" s="519" t="s">
        <v>3596</v>
      </c>
    </row>
    <row r="16" spans="1:10" x14ac:dyDescent="0.25">
      <c r="A16" s="517" t="s">
        <v>576</v>
      </c>
      <c r="B16" s="519">
        <v>1</v>
      </c>
      <c r="C16" s="527"/>
      <c r="D16" s="527">
        <v>16000</v>
      </c>
      <c r="E16" s="519">
        <v>1</v>
      </c>
      <c r="F16" s="519">
        <v>4000</v>
      </c>
      <c r="G16" s="519">
        <v>70</v>
      </c>
      <c r="H16" s="519"/>
      <c r="I16" s="519"/>
      <c r="J16" s="519" t="s">
        <v>767</v>
      </c>
    </row>
    <row r="17" spans="1:10" x14ac:dyDescent="0.25">
      <c r="A17" s="789" t="s">
        <v>4071</v>
      </c>
      <c r="B17" s="790">
        <v>1</v>
      </c>
      <c r="C17" s="791"/>
      <c r="D17" s="791">
        <v>3800</v>
      </c>
      <c r="E17" s="519"/>
      <c r="F17" s="519"/>
      <c r="G17" s="519"/>
      <c r="H17" s="519"/>
      <c r="I17" s="519"/>
      <c r="J17" s="519"/>
    </row>
    <row r="18" spans="1:10" x14ac:dyDescent="0.25">
      <c r="A18" s="789" t="s">
        <v>4072</v>
      </c>
      <c r="B18" s="790">
        <v>1</v>
      </c>
      <c r="C18" s="791">
        <v>585</v>
      </c>
      <c r="D18" s="527"/>
      <c r="E18" s="519"/>
      <c r="F18" s="519"/>
      <c r="G18" s="519"/>
      <c r="H18" s="519"/>
      <c r="I18" s="519"/>
      <c r="J18" s="519"/>
    </row>
    <row r="19" spans="1:10" x14ac:dyDescent="0.25">
      <c r="A19" s="759" t="s">
        <v>2048</v>
      </c>
      <c r="B19" s="757">
        <f t="shared" ref="B19:G19" si="0">SUM(B4:B18)</f>
        <v>15</v>
      </c>
      <c r="C19" s="757">
        <f t="shared" si="0"/>
        <v>105085</v>
      </c>
      <c r="D19" s="757">
        <f t="shared" si="0"/>
        <v>190300</v>
      </c>
      <c r="E19" s="757">
        <f t="shared" si="0"/>
        <v>6</v>
      </c>
      <c r="F19" s="757">
        <f t="shared" si="0"/>
        <v>20000</v>
      </c>
      <c r="G19" s="757">
        <f t="shared" si="0"/>
        <v>380</v>
      </c>
      <c r="H19" s="757"/>
      <c r="I19" s="757"/>
      <c r="J19" s="760">
        <v>14900</v>
      </c>
    </row>
    <row r="20" spans="1:10" x14ac:dyDescent="0.25">
      <c r="A20" s="750"/>
      <c r="B20" s="549"/>
      <c r="C20" s="549"/>
      <c r="D20" s="549"/>
      <c r="E20" s="549"/>
      <c r="F20" s="549"/>
      <c r="G20" s="549"/>
      <c r="H20" s="549"/>
      <c r="I20" s="549"/>
      <c r="J20" s="751"/>
    </row>
    <row r="21" spans="1:10" x14ac:dyDescent="0.25">
      <c r="A21" s="548"/>
      <c r="B21" s="752"/>
      <c r="C21" s="752"/>
      <c r="D21" s="548"/>
      <c r="E21" s="548"/>
      <c r="F21" s="548"/>
      <c r="G21" s="548"/>
      <c r="H21" s="548"/>
      <c r="I21" s="548"/>
      <c r="J21" s="567"/>
    </row>
    <row r="22" spans="1:10" x14ac:dyDescent="0.25">
      <c r="A22" s="548"/>
      <c r="B22" s="548"/>
      <c r="C22" s="548"/>
      <c r="D22" s="548"/>
      <c r="E22" s="548"/>
      <c r="F22" s="336"/>
      <c r="G22" s="812" t="s">
        <v>3714</v>
      </c>
      <c r="H22" s="812"/>
      <c r="I22" s="753"/>
      <c r="J22" s="567"/>
    </row>
    <row r="23" spans="1:10" ht="15.75" x14ac:dyDescent="0.25">
      <c r="A23" s="696" t="s">
        <v>3593</v>
      </c>
      <c r="B23" s="697">
        <f>C19</f>
        <v>105085</v>
      </c>
      <c r="C23" s="548"/>
      <c r="D23" s="548"/>
      <c r="E23" s="548"/>
      <c r="F23" s="548"/>
      <c r="G23" s="548"/>
      <c r="H23" s="548"/>
      <c r="I23" s="548"/>
      <c r="J23" s="567"/>
    </row>
    <row r="27" spans="1:10" ht="15.75" x14ac:dyDescent="0.25">
      <c r="A27" s="2213" t="s">
        <v>4073</v>
      </c>
      <c r="B27" s="2213"/>
      <c r="C27" s="2213"/>
      <c r="D27" s="2213"/>
      <c r="E27" s="2213"/>
      <c r="F27" s="2213"/>
      <c r="G27" s="2213"/>
      <c r="H27" s="2213"/>
      <c r="I27" s="2213"/>
      <c r="J27" s="2213"/>
    </row>
    <row r="28" spans="1:10" x14ac:dyDescent="0.25">
      <c r="A28" s="198" t="s">
        <v>14</v>
      </c>
      <c r="B28" s="198" t="s">
        <v>5</v>
      </c>
      <c r="C28" s="198" t="s">
        <v>10</v>
      </c>
      <c r="D28" s="198" t="s">
        <v>11</v>
      </c>
      <c r="E28" s="198" t="s">
        <v>753</v>
      </c>
      <c r="F28" s="198" t="s">
        <v>27</v>
      </c>
      <c r="G28" s="198" t="s">
        <v>2013</v>
      </c>
      <c r="H28" s="198" t="s">
        <v>2776</v>
      </c>
      <c r="I28" s="198" t="s">
        <v>2777</v>
      </c>
      <c r="J28" s="198" t="s">
        <v>32</v>
      </c>
    </row>
    <row r="29" spans="1:10" x14ac:dyDescent="0.25">
      <c r="A29" s="517" t="s">
        <v>907</v>
      </c>
      <c r="B29" s="519">
        <v>1</v>
      </c>
      <c r="C29" s="527">
        <v>20000</v>
      </c>
      <c r="D29" s="527"/>
      <c r="E29" s="519">
        <v>1</v>
      </c>
      <c r="F29" s="519">
        <v>2000</v>
      </c>
      <c r="G29" s="519">
        <v>50</v>
      </c>
      <c r="H29" s="519"/>
      <c r="I29" s="519" t="s">
        <v>109</v>
      </c>
      <c r="J29" s="519">
        <v>4200</v>
      </c>
    </row>
    <row r="30" spans="1:10" x14ac:dyDescent="0.25">
      <c r="A30" s="517" t="s">
        <v>3673</v>
      </c>
      <c r="B30" s="519">
        <v>1</v>
      </c>
      <c r="C30" s="527">
        <v>14000</v>
      </c>
      <c r="D30" s="527"/>
      <c r="E30" s="519"/>
      <c r="F30" s="519"/>
      <c r="G30" s="519"/>
      <c r="H30" s="519"/>
      <c r="I30" s="519" t="s">
        <v>4080</v>
      </c>
      <c r="J30" s="519">
        <v>300</v>
      </c>
    </row>
    <row r="31" spans="1:10" x14ac:dyDescent="0.25">
      <c r="A31" s="517" t="s">
        <v>91</v>
      </c>
      <c r="B31" s="519">
        <v>1</v>
      </c>
      <c r="C31" s="527">
        <v>16000</v>
      </c>
      <c r="D31" s="527"/>
      <c r="E31" s="519">
        <v>1</v>
      </c>
      <c r="F31" s="519">
        <v>4000</v>
      </c>
      <c r="G31" s="519">
        <v>70</v>
      </c>
      <c r="H31" s="519">
        <v>1</v>
      </c>
      <c r="I31" s="519">
        <v>100</v>
      </c>
      <c r="J31" s="519">
        <v>5000</v>
      </c>
    </row>
    <row r="32" spans="1:10" x14ac:dyDescent="0.25">
      <c r="A32" s="517" t="s">
        <v>3938</v>
      </c>
      <c r="B32" s="519">
        <v>1</v>
      </c>
      <c r="C32" s="527">
        <v>25000</v>
      </c>
      <c r="D32" s="527"/>
      <c r="E32" s="519"/>
      <c r="F32" s="519"/>
      <c r="G32" s="519"/>
      <c r="H32" s="519">
        <v>2</v>
      </c>
      <c r="I32" s="519">
        <v>120</v>
      </c>
      <c r="J32" s="519">
        <v>16000</v>
      </c>
    </row>
    <row r="33" spans="1:10" x14ac:dyDescent="0.25">
      <c r="A33" s="517" t="s">
        <v>349</v>
      </c>
      <c r="B33" s="519">
        <v>1</v>
      </c>
      <c r="C33" s="527"/>
      <c r="D33" s="527">
        <v>13000</v>
      </c>
      <c r="E33" s="519">
        <v>1</v>
      </c>
      <c r="F33" s="519">
        <v>2000</v>
      </c>
      <c r="G33" s="519">
        <v>50</v>
      </c>
      <c r="H33" s="519"/>
      <c r="I33" s="519"/>
      <c r="J33" s="519" t="s">
        <v>767</v>
      </c>
    </row>
    <row r="34" spans="1:10" x14ac:dyDescent="0.25">
      <c r="A34" s="517" t="s">
        <v>4074</v>
      </c>
      <c r="B34" s="519">
        <v>1</v>
      </c>
      <c r="C34" s="527"/>
      <c r="D34" s="527">
        <v>19000</v>
      </c>
      <c r="E34" s="519"/>
      <c r="F34" s="519"/>
      <c r="G34" s="519"/>
      <c r="H34" s="519"/>
      <c r="I34" s="519"/>
      <c r="J34" s="519" t="s">
        <v>4081</v>
      </c>
    </row>
    <row r="35" spans="1:10" x14ac:dyDescent="0.25">
      <c r="A35" s="517" t="s">
        <v>3019</v>
      </c>
      <c r="B35" s="519">
        <v>1</v>
      </c>
      <c r="C35" s="527">
        <v>23000</v>
      </c>
      <c r="D35" s="527"/>
      <c r="E35" s="519">
        <v>1</v>
      </c>
      <c r="F35" s="519">
        <v>4000</v>
      </c>
      <c r="G35" s="519">
        <v>70</v>
      </c>
      <c r="H35" s="519"/>
      <c r="I35" s="519"/>
      <c r="J35" s="519"/>
    </row>
    <row r="36" spans="1:10" x14ac:dyDescent="0.25">
      <c r="A36" s="517" t="s">
        <v>4075</v>
      </c>
      <c r="B36" s="519">
        <v>2</v>
      </c>
      <c r="C36" s="527"/>
      <c r="D36" s="527">
        <v>80000</v>
      </c>
      <c r="E36" s="519"/>
      <c r="F36" s="519"/>
      <c r="G36" s="519"/>
      <c r="H36" s="519"/>
      <c r="I36" s="519"/>
      <c r="J36" s="519" t="s">
        <v>767</v>
      </c>
    </row>
    <row r="37" spans="1:10" x14ac:dyDescent="0.25">
      <c r="A37" s="517" t="s">
        <v>941</v>
      </c>
      <c r="B37" s="519">
        <v>1</v>
      </c>
      <c r="C37" s="527">
        <v>24000</v>
      </c>
      <c r="D37" s="527"/>
      <c r="E37" s="519">
        <v>5</v>
      </c>
      <c r="F37" s="519">
        <v>21000</v>
      </c>
      <c r="G37" s="519" t="s">
        <v>4076</v>
      </c>
      <c r="H37" s="519"/>
      <c r="I37" s="519"/>
      <c r="J37" s="519"/>
    </row>
    <row r="38" spans="1:10" x14ac:dyDescent="0.25">
      <c r="A38" s="517" t="s">
        <v>3545</v>
      </c>
      <c r="B38" s="519">
        <v>1</v>
      </c>
      <c r="C38" s="527"/>
      <c r="D38" s="527">
        <v>13000</v>
      </c>
      <c r="E38" s="519">
        <v>1</v>
      </c>
      <c r="F38" s="519">
        <v>3000</v>
      </c>
      <c r="G38" s="519">
        <v>60</v>
      </c>
      <c r="H38" s="519"/>
      <c r="I38" s="519"/>
      <c r="J38" s="519" t="s">
        <v>3826</v>
      </c>
    </row>
    <row r="39" spans="1:10" x14ac:dyDescent="0.25">
      <c r="A39" s="517" t="s">
        <v>3108</v>
      </c>
      <c r="B39" s="519">
        <v>1</v>
      </c>
      <c r="C39" s="527">
        <v>11000</v>
      </c>
      <c r="D39" s="527"/>
      <c r="E39" s="519">
        <v>2</v>
      </c>
      <c r="F39" s="519">
        <v>8000</v>
      </c>
      <c r="G39" s="519">
        <v>70</v>
      </c>
      <c r="H39" s="519"/>
      <c r="I39" s="519"/>
      <c r="J39" s="519"/>
    </row>
    <row r="40" spans="1:10" x14ac:dyDescent="0.25">
      <c r="A40" s="517" t="s">
        <v>2044</v>
      </c>
      <c r="B40" s="519">
        <v>1</v>
      </c>
      <c r="C40" s="527">
        <v>12000</v>
      </c>
      <c r="D40" s="527"/>
      <c r="E40" s="519">
        <v>1</v>
      </c>
      <c r="F40" s="519">
        <v>3000</v>
      </c>
      <c r="G40" s="519">
        <v>60</v>
      </c>
      <c r="H40" s="519"/>
      <c r="I40" s="519"/>
      <c r="J40" s="519"/>
    </row>
    <row r="41" spans="1:10" x14ac:dyDescent="0.25">
      <c r="A41" s="517" t="s">
        <v>907</v>
      </c>
      <c r="B41" s="519">
        <v>1</v>
      </c>
      <c r="C41" s="527">
        <v>20000</v>
      </c>
      <c r="D41" s="527"/>
      <c r="E41" s="519">
        <v>1</v>
      </c>
      <c r="F41" s="519">
        <v>2000</v>
      </c>
      <c r="G41" s="519">
        <v>55</v>
      </c>
      <c r="H41" s="519"/>
      <c r="I41" s="519"/>
      <c r="J41" s="519"/>
    </row>
    <row r="42" spans="1:10" x14ac:dyDescent="0.25">
      <c r="A42" s="517" t="s">
        <v>2907</v>
      </c>
      <c r="B42" s="519">
        <v>1</v>
      </c>
      <c r="C42" s="527">
        <v>2000</v>
      </c>
      <c r="D42" s="527"/>
      <c r="E42" s="519">
        <v>5</v>
      </c>
      <c r="F42" s="519" t="s">
        <v>4077</v>
      </c>
      <c r="G42" s="519">
        <v>23000</v>
      </c>
      <c r="H42" s="519"/>
      <c r="I42" s="519"/>
      <c r="J42" s="519"/>
    </row>
    <row r="43" spans="1:10" x14ac:dyDescent="0.25">
      <c r="A43" s="702" t="s">
        <v>314</v>
      </c>
      <c r="B43" s="703">
        <v>1</v>
      </c>
      <c r="C43" s="640"/>
      <c r="D43" s="640"/>
      <c r="E43" s="703"/>
      <c r="F43" s="703"/>
      <c r="G43" s="703"/>
      <c r="H43" s="703"/>
      <c r="I43" s="703"/>
      <c r="J43" s="703" t="s">
        <v>4078</v>
      </c>
    </row>
    <row r="44" spans="1:10" x14ac:dyDescent="0.25">
      <c r="A44" s="517" t="s">
        <v>846</v>
      </c>
      <c r="B44" s="519">
        <v>2</v>
      </c>
      <c r="C44" s="527">
        <v>112000</v>
      </c>
      <c r="D44" s="527"/>
      <c r="E44" s="519"/>
      <c r="F44" s="519"/>
      <c r="G44" s="519"/>
      <c r="H44" s="519"/>
      <c r="I44" s="519"/>
      <c r="J44" s="519"/>
    </row>
    <row r="45" spans="1:10" x14ac:dyDescent="0.25">
      <c r="A45" s="789" t="s">
        <v>3842</v>
      </c>
      <c r="B45" s="790">
        <v>1</v>
      </c>
      <c r="C45" s="791"/>
      <c r="D45" s="791">
        <v>2000</v>
      </c>
      <c r="E45" s="519"/>
      <c r="F45" s="519"/>
      <c r="G45" s="519"/>
      <c r="H45" s="519"/>
      <c r="I45" s="519"/>
      <c r="J45" s="519"/>
    </row>
    <row r="46" spans="1:10" x14ac:dyDescent="0.25">
      <c r="A46" s="789" t="s">
        <v>4055</v>
      </c>
      <c r="B46" s="790">
        <v>2</v>
      </c>
      <c r="C46" s="791">
        <v>1800</v>
      </c>
      <c r="D46" s="791">
        <v>1800</v>
      </c>
      <c r="E46" s="519"/>
      <c r="F46" s="519"/>
      <c r="G46" s="519"/>
      <c r="H46" s="519"/>
      <c r="I46" s="519"/>
      <c r="J46" s="519"/>
    </row>
    <row r="47" spans="1:10" x14ac:dyDescent="0.25">
      <c r="A47" s="789" t="s">
        <v>4079</v>
      </c>
      <c r="B47" s="790">
        <v>1</v>
      </c>
      <c r="C47" s="791"/>
      <c r="D47" s="791">
        <v>3500</v>
      </c>
      <c r="E47" s="519"/>
      <c r="F47" s="519"/>
      <c r="G47" s="519"/>
      <c r="H47" s="519"/>
      <c r="I47" s="519"/>
      <c r="J47" s="519"/>
    </row>
    <row r="48" spans="1:10" x14ac:dyDescent="0.25">
      <c r="A48" s="759" t="s">
        <v>2048</v>
      </c>
      <c r="B48" s="757">
        <f t="shared" ref="B48:G48" si="1">SUM(B29:B47)</f>
        <v>22</v>
      </c>
      <c r="C48" s="757">
        <f t="shared" si="1"/>
        <v>280800</v>
      </c>
      <c r="D48" s="757">
        <f t="shared" si="1"/>
        <v>132300</v>
      </c>
      <c r="E48" s="757">
        <f t="shared" si="1"/>
        <v>19</v>
      </c>
      <c r="F48" s="757">
        <f t="shared" si="1"/>
        <v>49000</v>
      </c>
      <c r="G48" s="757">
        <f t="shared" si="1"/>
        <v>23485</v>
      </c>
      <c r="H48" s="757"/>
      <c r="I48" s="757"/>
      <c r="J48" s="760">
        <f>J29+J30+J31+J32</f>
        <v>25500</v>
      </c>
    </row>
    <row r="49" spans="1:10" x14ac:dyDescent="0.25">
      <c r="A49" s="750"/>
      <c r="B49" s="549"/>
      <c r="C49" s="549"/>
      <c r="D49" s="549"/>
      <c r="E49" s="549"/>
      <c r="F49" s="549"/>
      <c r="G49" s="549"/>
      <c r="H49" s="549"/>
      <c r="I49" s="549"/>
      <c r="J49" s="751"/>
    </row>
    <row r="50" spans="1:10" x14ac:dyDescent="0.25">
      <c r="A50" s="548"/>
      <c r="B50" s="752"/>
      <c r="C50" s="752"/>
      <c r="D50" s="548"/>
      <c r="E50" s="548"/>
      <c r="F50" s="548"/>
      <c r="G50" s="548"/>
      <c r="H50" s="548"/>
      <c r="I50" s="548"/>
      <c r="J50" s="567"/>
    </row>
    <row r="51" spans="1:10" x14ac:dyDescent="0.25">
      <c r="A51" s="548"/>
      <c r="B51" s="548"/>
      <c r="C51" s="548"/>
      <c r="D51" s="548"/>
      <c r="E51" s="548"/>
      <c r="F51" s="336"/>
      <c r="G51" s="813" t="s">
        <v>3714</v>
      </c>
      <c r="H51" s="813"/>
      <c r="I51" s="753"/>
      <c r="J51" s="567"/>
    </row>
    <row r="52" spans="1:10" ht="15.75" x14ac:dyDescent="0.25">
      <c r="A52" s="696" t="s">
        <v>3593</v>
      </c>
      <c r="B52" s="697">
        <f>C48</f>
        <v>280800</v>
      </c>
      <c r="C52" s="548"/>
      <c r="D52" s="548"/>
      <c r="E52" s="548"/>
      <c r="F52" s="548"/>
      <c r="G52" s="548"/>
      <c r="H52" s="548"/>
      <c r="I52" s="548"/>
      <c r="J52" s="567"/>
    </row>
    <row r="55" spans="1:10" ht="15.75" x14ac:dyDescent="0.25">
      <c r="A55" s="2213" t="s">
        <v>4082</v>
      </c>
      <c r="B55" s="2213"/>
      <c r="C55" s="2213"/>
      <c r="D55" s="2213"/>
      <c r="E55" s="2213"/>
      <c r="F55" s="2213"/>
      <c r="G55" s="2213"/>
      <c r="H55" s="2213"/>
      <c r="I55" s="2213"/>
      <c r="J55" s="2213"/>
    </row>
    <row r="56" spans="1:10" x14ac:dyDescent="0.25">
      <c r="A56" s="198" t="s">
        <v>14</v>
      </c>
      <c r="B56" s="198" t="s">
        <v>5</v>
      </c>
      <c r="C56" s="198" t="s">
        <v>10</v>
      </c>
      <c r="D56" s="198" t="s">
        <v>11</v>
      </c>
      <c r="E56" s="198" t="s">
        <v>753</v>
      </c>
      <c r="F56" s="198" t="s">
        <v>27</v>
      </c>
      <c r="G56" s="198" t="s">
        <v>2013</v>
      </c>
      <c r="H56" s="198" t="s">
        <v>2776</v>
      </c>
      <c r="I56" s="198" t="s">
        <v>2777</v>
      </c>
      <c r="J56" s="198" t="s">
        <v>32</v>
      </c>
    </row>
    <row r="57" spans="1:10" x14ac:dyDescent="0.25">
      <c r="A57" s="517" t="s">
        <v>3873</v>
      </c>
      <c r="B57" s="519">
        <v>2</v>
      </c>
      <c r="C57" s="527"/>
      <c r="D57" s="527">
        <v>52000</v>
      </c>
      <c r="E57" s="519"/>
      <c r="F57" s="519"/>
      <c r="G57" s="519"/>
      <c r="H57" s="519"/>
      <c r="I57" s="519"/>
      <c r="J57" s="519" t="s">
        <v>4083</v>
      </c>
    </row>
    <row r="58" spans="1:10" x14ac:dyDescent="0.25">
      <c r="A58" s="517" t="s">
        <v>107</v>
      </c>
      <c r="B58" s="519">
        <v>8</v>
      </c>
      <c r="C58" s="527"/>
      <c r="D58" s="527">
        <v>108000</v>
      </c>
      <c r="E58" s="519"/>
      <c r="F58" s="519"/>
      <c r="G58" s="519"/>
      <c r="H58" s="519"/>
      <c r="I58" s="519"/>
      <c r="J58" s="519" t="s">
        <v>4084</v>
      </c>
    </row>
    <row r="59" spans="1:10" x14ac:dyDescent="0.25">
      <c r="A59" s="517" t="s">
        <v>255</v>
      </c>
      <c r="B59" s="519">
        <v>1</v>
      </c>
      <c r="C59" s="527"/>
      <c r="D59" s="527">
        <v>21000</v>
      </c>
      <c r="E59" s="519">
        <v>1</v>
      </c>
      <c r="F59" s="519">
        <v>3000</v>
      </c>
      <c r="G59" s="519">
        <v>60</v>
      </c>
      <c r="H59" s="519"/>
      <c r="I59" s="519"/>
      <c r="J59" s="519" t="s">
        <v>767</v>
      </c>
    </row>
    <row r="60" spans="1:10" x14ac:dyDescent="0.25">
      <c r="A60" s="517" t="s">
        <v>201</v>
      </c>
      <c r="B60" s="519">
        <v>1</v>
      </c>
      <c r="C60" s="527">
        <v>23000</v>
      </c>
      <c r="D60" s="527"/>
      <c r="E60" s="519">
        <v>1</v>
      </c>
      <c r="F60" s="519">
        <v>3000</v>
      </c>
      <c r="G60" s="519">
        <v>60</v>
      </c>
      <c r="H60" s="519"/>
      <c r="I60" s="519" t="s">
        <v>109</v>
      </c>
      <c r="J60" s="519">
        <v>4900</v>
      </c>
    </row>
    <row r="61" spans="1:10" x14ac:dyDescent="0.25">
      <c r="A61" s="517" t="s">
        <v>624</v>
      </c>
      <c r="B61" s="519">
        <v>1</v>
      </c>
      <c r="C61" s="527">
        <v>33000</v>
      </c>
      <c r="D61" s="527"/>
      <c r="E61" s="519"/>
      <c r="F61" s="519"/>
      <c r="G61" s="519"/>
      <c r="H61" s="519">
        <v>1</v>
      </c>
      <c r="I61" s="519">
        <v>100</v>
      </c>
      <c r="J61" s="519">
        <v>5000</v>
      </c>
    </row>
    <row r="62" spans="1:10" x14ac:dyDescent="0.25">
      <c r="A62" s="517" t="s">
        <v>423</v>
      </c>
      <c r="B62" s="519">
        <v>1</v>
      </c>
      <c r="C62" s="527"/>
      <c r="D62" s="527">
        <v>16000</v>
      </c>
      <c r="E62" s="519">
        <v>1</v>
      </c>
      <c r="F62" s="519">
        <v>4000</v>
      </c>
      <c r="G62" s="519">
        <v>70</v>
      </c>
      <c r="H62" s="519"/>
      <c r="I62" s="519"/>
      <c r="J62" s="519" t="s">
        <v>767</v>
      </c>
    </row>
    <row r="63" spans="1:10" x14ac:dyDescent="0.25">
      <c r="A63" s="517" t="s">
        <v>4085</v>
      </c>
      <c r="B63" s="519">
        <v>1</v>
      </c>
      <c r="C63" s="527">
        <v>21500</v>
      </c>
      <c r="D63" s="527"/>
      <c r="E63" s="519"/>
      <c r="F63" s="519"/>
      <c r="G63" s="519"/>
      <c r="H63" s="519">
        <v>2</v>
      </c>
      <c r="I63" s="519">
        <v>220</v>
      </c>
      <c r="J63" s="519">
        <v>26000</v>
      </c>
    </row>
    <row r="64" spans="1:10" x14ac:dyDescent="0.25">
      <c r="A64" s="517" t="s">
        <v>3847</v>
      </c>
      <c r="B64" s="519">
        <v>1</v>
      </c>
      <c r="C64" s="527">
        <v>12000</v>
      </c>
      <c r="D64" s="527"/>
      <c r="E64" s="519">
        <v>2</v>
      </c>
      <c r="F64" s="519" t="s">
        <v>4086</v>
      </c>
      <c r="G64" s="519" t="s">
        <v>1729</v>
      </c>
      <c r="H64" s="519"/>
      <c r="I64" s="519" t="s">
        <v>4092</v>
      </c>
      <c r="J64" s="519">
        <v>12075</v>
      </c>
    </row>
    <row r="65" spans="1:10" x14ac:dyDescent="0.25">
      <c r="A65" s="517" t="s">
        <v>266</v>
      </c>
      <c r="B65" s="519">
        <v>1</v>
      </c>
      <c r="C65" s="527"/>
      <c r="D65" s="527">
        <v>16000</v>
      </c>
      <c r="E65" s="519"/>
      <c r="F65" s="519"/>
      <c r="G65" s="519"/>
      <c r="H65" s="519"/>
      <c r="I65" s="519"/>
      <c r="J65" s="519" t="s">
        <v>4087</v>
      </c>
    </row>
    <row r="66" spans="1:10" x14ac:dyDescent="0.25">
      <c r="A66" s="517" t="s">
        <v>4088</v>
      </c>
      <c r="B66" s="519">
        <v>1</v>
      </c>
      <c r="C66" s="527">
        <v>50000</v>
      </c>
      <c r="D66" s="527"/>
      <c r="E66" s="519"/>
      <c r="F66" s="519"/>
      <c r="G66" s="519"/>
      <c r="H66" s="519"/>
      <c r="I66" s="519"/>
      <c r="J66" s="519"/>
    </row>
    <row r="67" spans="1:10" x14ac:dyDescent="0.25">
      <c r="A67" s="517" t="s">
        <v>629</v>
      </c>
      <c r="B67" s="519">
        <v>1</v>
      </c>
      <c r="C67" s="527">
        <v>30000</v>
      </c>
      <c r="D67" s="527"/>
      <c r="E67" s="519">
        <v>1</v>
      </c>
      <c r="F67" s="519">
        <v>5000</v>
      </c>
      <c r="G67" s="519">
        <v>100</v>
      </c>
      <c r="H67" s="519"/>
      <c r="I67" s="519"/>
      <c r="J67" s="519"/>
    </row>
    <row r="68" spans="1:10" x14ac:dyDescent="0.25">
      <c r="A68" s="517" t="s">
        <v>4089</v>
      </c>
      <c r="B68" s="519">
        <v>2</v>
      </c>
      <c r="C68" s="527"/>
      <c r="D68" s="527">
        <v>100000</v>
      </c>
      <c r="E68" s="519"/>
      <c r="F68" s="519"/>
      <c r="G68" s="519"/>
      <c r="H68" s="519"/>
      <c r="I68" s="519"/>
      <c r="J68" s="519" t="s">
        <v>4090</v>
      </c>
    </row>
    <row r="69" spans="1:10" x14ac:dyDescent="0.25">
      <c r="A69" s="517" t="s">
        <v>260</v>
      </c>
      <c r="B69" s="519">
        <v>1</v>
      </c>
      <c r="C69" s="527"/>
      <c r="D69" s="527">
        <v>17000</v>
      </c>
      <c r="E69" s="519"/>
      <c r="F69" s="519"/>
      <c r="G69" s="519"/>
      <c r="H69" s="519"/>
      <c r="I69" s="519"/>
      <c r="J69" s="519" t="s">
        <v>3826</v>
      </c>
    </row>
    <row r="70" spans="1:10" x14ac:dyDescent="0.25">
      <c r="A70" s="702" t="s">
        <v>3045</v>
      </c>
      <c r="B70" s="703">
        <v>1</v>
      </c>
      <c r="C70" s="640"/>
      <c r="D70" s="640"/>
      <c r="E70" s="703"/>
      <c r="F70" s="703"/>
      <c r="G70" s="703"/>
      <c r="H70" s="703"/>
      <c r="I70" s="703"/>
      <c r="J70" s="703" t="s">
        <v>4091</v>
      </c>
    </row>
    <row r="71" spans="1:10" x14ac:dyDescent="0.25">
      <c r="A71" s="777" t="s">
        <v>550</v>
      </c>
      <c r="B71" s="764">
        <v>1</v>
      </c>
      <c r="C71" s="630">
        <v>35000</v>
      </c>
      <c r="D71" s="630"/>
      <c r="E71" s="764"/>
      <c r="F71" s="764"/>
      <c r="G71" s="764"/>
      <c r="H71" s="764"/>
      <c r="I71" s="764"/>
      <c r="J71" s="764"/>
    </row>
    <row r="72" spans="1:10" x14ac:dyDescent="0.25">
      <c r="A72" s="517" t="s">
        <v>1139</v>
      </c>
      <c r="B72" s="519">
        <v>2</v>
      </c>
      <c r="C72" s="527"/>
      <c r="D72" s="527">
        <v>76000</v>
      </c>
      <c r="E72" s="519"/>
      <c r="F72" s="519"/>
      <c r="G72" s="519"/>
      <c r="H72" s="519"/>
      <c r="I72" s="519"/>
      <c r="J72" s="519" t="s">
        <v>4093</v>
      </c>
    </row>
    <row r="73" spans="1:10" x14ac:dyDescent="0.25">
      <c r="A73" s="777" t="s">
        <v>605</v>
      </c>
      <c r="B73" s="764">
        <v>1</v>
      </c>
      <c r="C73" s="630"/>
      <c r="D73" s="630">
        <v>20000</v>
      </c>
      <c r="E73" s="519">
        <v>1</v>
      </c>
      <c r="F73" s="519">
        <v>5000</v>
      </c>
      <c r="G73" s="519">
        <v>100</v>
      </c>
      <c r="H73" s="519"/>
      <c r="I73" s="519"/>
      <c r="J73" s="519" t="s">
        <v>767</v>
      </c>
    </row>
    <row r="74" spans="1:10" x14ac:dyDescent="0.25">
      <c r="A74" s="777"/>
      <c r="B74" s="764"/>
      <c r="C74" s="630"/>
      <c r="D74" s="630"/>
      <c r="E74" s="519"/>
      <c r="F74" s="519"/>
      <c r="G74" s="519"/>
      <c r="H74" s="519"/>
      <c r="I74" s="519"/>
      <c r="J74" s="519"/>
    </row>
    <row r="75" spans="1:10" x14ac:dyDescent="0.25">
      <c r="A75" s="759" t="s">
        <v>2048</v>
      </c>
      <c r="B75" s="757">
        <f t="shared" ref="B75:G75" si="2">SUM(B57:B74)</f>
        <v>27</v>
      </c>
      <c r="C75" s="757">
        <f t="shared" si="2"/>
        <v>204500</v>
      </c>
      <c r="D75" s="757">
        <f t="shared" si="2"/>
        <v>426000</v>
      </c>
      <c r="E75" s="757">
        <f t="shared" si="2"/>
        <v>7</v>
      </c>
      <c r="F75" s="757">
        <f t="shared" si="2"/>
        <v>20000</v>
      </c>
      <c r="G75" s="757">
        <f t="shared" si="2"/>
        <v>390</v>
      </c>
      <c r="H75" s="757"/>
      <c r="I75" s="757"/>
      <c r="J75" s="760">
        <f>J60+J61+J63+J64</f>
        <v>47975</v>
      </c>
    </row>
    <row r="76" spans="1:10" x14ac:dyDescent="0.25">
      <c r="A76" s="750"/>
      <c r="B76" s="549"/>
      <c r="C76" s="549"/>
      <c r="D76" s="549"/>
      <c r="E76" s="549"/>
      <c r="F76" s="549"/>
      <c r="G76" s="549"/>
      <c r="H76" s="549"/>
      <c r="I76" s="549"/>
      <c r="J76" s="751"/>
    </row>
    <row r="77" spans="1:10" x14ac:dyDescent="0.25">
      <c r="A77" s="548"/>
      <c r="B77" s="752"/>
      <c r="C77" s="752"/>
      <c r="D77" s="548"/>
      <c r="E77" s="548"/>
      <c r="F77" s="548"/>
      <c r="G77" s="548"/>
      <c r="H77" s="548"/>
      <c r="I77" s="548"/>
      <c r="J77" s="567"/>
    </row>
    <row r="78" spans="1:10" x14ac:dyDescent="0.25">
      <c r="A78" s="548"/>
      <c r="B78" s="548"/>
      <c r="C78" s="548"/>
      <c r="D78" s="548"/>
      <c r="E78" s="548"/>
      <c r="F78" s="336"/>
      <c r="G78" s="814" t="s">
        <v>3714</v>
      </c>
      <c r="H78" s="814"/>
      <c r="I78" s="753"/>
      <c r="J78" s="567"/>
    </row>
    <row r="79" spans="1:10" ht="15.75" x14ac:dyDescent="0.25">
      <c r="A79" s="696" t="s">
        <v>3593</v>
      </c>
      <c r="B79" s="697">
        <f>C75</f>
        <v>204500</v>
      </c>
      <c r="C79" s="548"/>
      <c r="D79" s="548"/>
      <c r="E79" s="548"/>
      <c r="F79" s="548"/>
      <c r="G79" s="548"/>
      <c r="H79" s="548"/>
      <c r="I79" s="548"/>
      <c r="J79" s="567"/>
    </row>
    <row r="82" spans="1:10" ht="15.75" x14ac:dyDescent="0.25">
      <c r="A82" s="2213" t="s">
        <v>4094</v>
      </c>
      <c r="B82" s="2213"/>
      <c r="C82" s="2213"/>
      <c r="D82" s="2213"/>
      <c r="E82" s="2213"/>
      <c r="F82" s="2213"/>
      <c r="G82" s="2213"/>
      <c r="H82" s="2213"/>
      <c r="I82" s="2213"/>
      <c r="J82" s="2213"/>
    </row>
    <row r="83" spans="1:10" x14ac:dyDescent="0.25">
      <c r="A83" s="198" t="s">
        <v>14</v>
      </c>
      <c r="B83" s="198" t="s">
        <v>5</v>
      </c>
      <c r="C83" s="198" t="s">
        <v>10</v>
      </c>
      <c r="D83" s="198" t="s">
        <v>11</v>
      </c>
      <c r="E83" s="198" t="s">
        <v>753</v>
      </c>
      <c r="F83" s="198" t="s">
        <v>27</v>
      </c>
      <c r="G83" s="198" t="s">
        <v>2013</v>
      </c>
      <c r="H83" s="198" t="s">
        <v>2776</v>
      </c>
      <c r="I83" s="198" t="s">
        <v>2777</v>
      </c>
      <c r="J83" s="198" t="s">
        <v>32</v>
      </c>
    </row>
    <row r="84" spans="1:10" x14ac:dyDescent="0.25">
      <c r="A84" s="517" t="s">
        <v>1139</v>
      </c>
      <c r="B84" s="519">
        <v>2</v>
      </c>
      <c r="C84" s="527"/>
      <c r="D84" s="527">
        <v>76000</v>
      </c>
      <c r="E84" s="519"/>
      <c r="F84" s="519"/>
      <c r="G84" s="519"/>
      <c r="H84" s="519"/>
      <c r="I84" s="519"/>
      <c r="J84" s="519" t="s">
        <v>4096</v>
      </c>
    </row>
    <row r="85" spans="1:10" x14ac:dyDescent="0.25">
      <c r="A85" s="517" t="s">
        <v>4095</v>
      </c>
      <c r="B85" s="519">
        <v>2</v>
      </c>
      <c r="C85" s="527"/>
      <c r="D85" s="527">
        <v>98000</v>
      </c>
      <c r="E85" s="519"/>
      <c r="F85" s="519"/>
      <c r="G85" s="519"/>
      <c r="H85" s="519"/>
      <c r="I85" s="519"/>
      <c r="J85" s="519" t="s">
        <v>4096</v>
      </c>
    </row>
    <row r="86" spans="1:10" x14ac:dyDescent="0.25">
      <c r="A86" s="517" t="s">
        <v>4070</v>
      </c>
      <c r="B86" s="519">
        <v>1</v>
      </c>
      <c r="C86" s="527">
        <v>16000</v>
      </c>
      <c r="D86" s="527"/>
      <c r="E86" s="519"/>
      <c r="F86" s="519"/>
      <c r="G86" s="519"/>
      <c r="H86" s="519"/>
      <c r="I86" s="519" t="s">
        <v>109</v>
      </c>
      <c r="J86" s="519">
        <v>4900</v>
      </c>
    </row>
    <row r="87" spans="1:10" x14ac:dyDescent="0.25">
      <c r="A87" s="517" t="s">
        <v>255</v>
      </c>
      <c r="B87" s="519">
        <v>1</v>
      </c>
      <c r="C87" s="527">
        <v>24000</v>
      </c>
      <c r="D87" s="527"/>
      <c r="E87" s="519"/>
      <c r="F87" s="519"/>
      <c r="G87" s="519"/>
      <c r="H87" s="519">
        <v>1</v>
      </c>
      <c r="I87" s="519">
        <v>60</v>
      </c>
      <c r="J87" s="519">
        <v>3000</v>
      </c>
    </row>
    <row r="88" spans="1:10" x14ac:dyDescent="0.25">
      <c r="A88" s="517" t="s">
        <v>624</v>
      </c>
      <c r="B88" s="519">
        <v>1</v>
      </c>
      <c r="C88" s="527"/>
      <c r="D88" s="527">
        <v>30000</v>
      </c>
      <c r="E88" s="519"/>
      <c r="F88" s="519"/>
      <c r="G88" s="519"/>
      <c r="H88" s="519"/>
      <c r="I88" s="519"/>
      <c r="J88" s="519" t="s">
        <v>767</v>
      </c>
    </row>
    <row r="89" spans="1:10" x14ac:dyDescent="0.25">
      <c r="A89" s="517" t="s">
        <v>4097</v>
      </c>
      <c r="B89" s="519">
        <v>1</v>
      </c>
      <c r="C89" s="527">
        <v>20000</v>
      </c>
      <c r="D89" s="527"/>
      <c r="E89" s="519"/>
      <c r="F89" s="519"/>
      <c r="G89" s="519"/>
      <c r="H89" s="519">
        <v>2</v>
      </c>
      <c r="I89" s="519">
        <v>100</v>
      </c>
      <c r="J89" s="519">
        <v>10000</v>
      </c>
    </row>
    <row r="90" spans="1:10" x14ac:dyDescent="0.25">
      <c r="A90" s="517" t="s">
        <v>3582</v>
      </c>
      <c r="B90" s="519">
        <v>1</v>
      </c>
      <c r="C90" s="527">
        <v>13000</v>
      </c>
      <c r="D90" s="527"/>
      <c r="E90" s="519">
        <v>1</v>
      </c>
      <c r="F90" s="519">
        <v>3000</v>
      </c>
      <c r="G90" s="519">
        <v>60</v>
      </c>
      <c r="H90" s="519"/>
      <c r="I90" s="519" t="s">
        <v>4102</v>
      </c>
      <c r="J90" s="519">
        <v>2655</v>
      </c>
    </row>
    <row r="91" spans="1:10" x14ac:dyDescent="0.25">
      <c r="A91" s="517" t="s">
        <v>4098</v>
      </c>
      <c r="B91" s="519">
        <v>1</v>
      </c>
      <c r="C91" s="527"/>
      <c r="D91" s="527">
        <v>25500</v>
      </c>
      <c r="E91" s="519"/>
      <c r="F91" s="519"/>
      <c r="G91" s="519"/>
      <c r="H91" s="519"/>
      <c r="I91" s="519"/>
      <c r="J91" s="519" t="s">
        <v>4099</v>
      </c>
    </row>
    <row r="92" spans="1:10" x14ac:dyDescent="0.25">
      <c r="A92" s="517" t="s">
        <v>137</v>
      </c>
      <c r="B92" s="519">
        <v>1</v>
      </c>
      <c r="C92" s="527">
        <v>23000</v>
      </c>
      <c r="D92" s="527"/>
      <c r="E92" s="519">
        <v>1</v>
      </c>
      <c r="F92" s="519">
        <v>4000</v>
      </c>
      <c r="G92" s="519">
        <v>75</v>
      </c>
      <c r="H92" s="519">
        <v>4</v>
      </c>
      <c r="I92" s="519">
        <v>180</v>
      </c>
      <c r="J92" s="519">
        <v>44000</v>
      </c>
    </row>
    <row r="93" spans="1:10" x14ac:dyDescent="0.25">
      <c r="A93" s="517" t="s">
        <v>255</v>
      </c>
      <c r="B93" s="519">
        <v>1</v>
      </c>
      <c r="C93" s="527">
        <v>20000</v>
      </c>
      <c r="D93" s="527"/>
      <c r="E93" s="519">
        <v>1</v>
      </c>
      <c r="F93" s="519">
        <v>4000</v>
      </c>
      <c r="G93" s="519">
        <v>75</v>
      </c>
      <c r="H93" s="519"/>
      <c r="I93" s="519"/>
      <c r="J93" s="519"/>
    </row>
    <row r="94" spans="1:10" x14ac:dyDescent="0.25">
      <c r="A94" s="517" t="s">
        <v>4103</v>
      </c>
      <c r="B94" s="519">
        <v>1</v>
      </c>
      <c r="C94" s="527"/>
      <c r="D94" s="527">
        <v>17000</v>
      </c>
      <c r="E94" s="519">
        <v>1</v>
      </c>
      <c r="F94" s="519">
        <v>4000</v>
      </c>
      <c r="G94" s="519">
        <v>75</v>
      </c>
      <c r="H94" s="519"/>
      <c r="I94" s="519"/>
      <c r="J94" s="519" t="s">
        <v>3826</v>
      </c>
    </row>
    <row r="95" spans="1:10" x14ac:dyDescent="0.25">
      <c r="A95" s="789" t="s">
        <v>4100</v>
      </c>
      <c r="B95" s="790"/>
      <c r="C95" s="791"/>
      <c r="D95" s="791">
        <v>3600</v>
      </c>
      <c r="E95" s="764"/>
      <c r="F95" s="764"/>
      <c r="G95" s="764"/>
      <c r="H95" s="764"/>
      <c r="I95" s="764"/>
      <c r="J95" s="519" t="s">
        <v>4099</v>
      </c>
    </row>
    <row r="96" spans="1:10" x14ac:dyDescent="0.25">
      <c r="A96" s="789" t="s">
        <v>4101</v>
      </c>
      <c r="B96" s="790"/>
      <c r="C96" s="791"/>
      <c r="D96" s="791">
        <v>3000</v>
      </c>
      <c r="E96" s="519"/>
      <c r="F96" s="519"/>
      <c r="G96" s="519"/>
      <c r="H96" s="519"/>
      <c r="I96" s="519"/>
      <c r="J96" s="519" t="s">
        <v>4099</v>
      </c>
    </row>
    <row r="97" spans="1:10" x14ac:dyDescent="0.25">
      <c r="A97" s="777"/>
      <c r="B97" s="764"/>
      <c r="C97" s="630"/>
      <c r="D97" s="630"/>
      <c r="E97" s="519"/>
      <c r="F97" s="519"/>
      <c r="G97" s="519"/>
      <c r="H97" s="519"/>
      <c r="I97" s="519"/>
      <c r="J97" s="519"/>
    </row>
    <row r="98" spans="1:10" x14ac:dyDescent="0.25">
      <c r="A98" s="759" t="s">
        <v>2048</v>
      </c>
      <c r="B98" s="757">
        <f t="shared" ref="B98:G98" si="3">SUM(B84:B97)</f>
        <v>13</v>
      </c>
      <c r="C98" s="757">
        <f t="shared" si="3"/>
        <v>116000</v>
      </c>
      <c r="D98" s="757">
        <f t="shared" si="3"/>
        <v>253100</v>
      </c>
      <c r="E98" s="757">
        <f t="shared" si="3"/>
        <v>4</v>
      </c>
      <c r="F98" s="757">
        <f t="shared" si="3"/>
        <v>15000</v>
      </c>
      <c r="G98" s="757">
        <f t="shared" si="3"/>
        <v>285</v>
      </c>
      <c r="H98" s="757"/>
      <c r="I98" s="757"/>
      <c r="J98" s="760">
        <f>J86+J87+J89+J90+J92</f>
        <v>64555</v>
      </c>
    </row>
    <row r="99" spans="1:10" x14ac:dyDescent="0.25">
      <c r="A99" s="750"/>
      <c r="B99" s="549"/>
      <c r="C99" s="549"/>
      <c r="D99" s="549"/>
      <c r="E99" s="549"/>
      <c r="F99" s="549"/>
      <c r="G99" s="549"/>
      <c r="H99" s="549"/>
      <c r="I99" s="549"/>
      <c r="J99" s="751"/>
    </row>
    <row r="100" spans="1:10" x14ac:dyDescent="0.25">
      <c r="A100" s="548"/>
      <c r="B100" s="752"/>
      <c r="C100" s="752"/>
      <c r="D100" s="548"/>
      <c r="E100" s="548"/>
      <c r="F100" s="548"/>
      <c r="G100" s="548"/>
      <c r="H100" s="548"/>
      <c r="I100" s="548"/>
      <c r="J100" s="567"/>
    </row>
    <row r="101" spans="1:10" x14ac:dyDescent="0.25">
      <c r="A101" s="548"/>
      <c r="B101" s="548"/>
      <c r="C101" s="548"/>
      <c r="D101" s="548"/>
      <c r="E101" s="548"/>
      <c r="F101" s="336"/>
      <c r="G101" s="815" t="s">
        <v>3714</v>
      </c>
      <c r="H101" s="815"/>
      <c r="I101" s="753"/>
      <c r="J101" s="567"/>
    </row>
    <row r="102" spans="1:10" ht="15.75" x14ac:dyDescent="0.25">
      <c r="A102" s="696" t="s">
        <v>3593</v>
      </c>
      <c r="B102" s="697">
        <f>C98</f>
        <v>116000</v>
      </c>
      <c r="C102" s="548"/>
      <c r="D102" s="548"/>
      <c r="E102" s="548"/>
      <c r="F102" s="548"/>
      <c r="G102" s="548"/>
      <c r="H102" s="548"/>
      <c r="I102" s="548"/>
      <c r="J102" s="567"/>
    </row>
    <row r="105" spans="1:10" ht="15.75" x14ac:dyDescent="0.25">
      <c r="A105" s="2213" t="s">
        <v>4104</v>
      </c>
      <c r="B105" s="2213"/>
      <c r="C105" s="2213"/>
      <c r="D105" s="2213"/>
      <c r="E105" s="2213"/>
      <c r="F105" s="2213"/>
      <c r="G105" s="2213"/>
      <c r="H105" s="2213"/>
      <c r="I105" s="2213"/>
      <c r="J105" s="2213"/>
    </row>
    <row r="106" spans="1:10" x14ac:dyDescent="0.25">
      <c r="A106" s="198" t="s">
        <v>14</v>
      </c>
      <c r="B106" s="198" t="s">
        <v>5</v>
      </c>
      <c r="C106" s="198" t="s">
        <v>10</v>
      </c>
      <c r="D106" s="198" t="s">
        <v>11</v>
      </c>
      <c r="E106" s="198" t="s">
        <v>753</v>
      </c>
      <c r="F106" s="198" t="s">
        <v>27</v>
      </c>
      <c r="G106" s="198" t="s">
        <v>2013</v>
      </c>
      <c r="H106" s="198" t="s">
        <v>2776</v>
      </c>
      <c r="I106" s="198" t="s">
        <v>2777</v>
      </c>
      <c r="J106" s="198" t="s">
        <v>32</v>
      </c>
    </row>
    <row r="107" spans="1:10" x14ac:dyDescent="0.25">
      <c r="A107" s="517" t="s">
        <v>2045</v>
      </c>
      <c r="B107" s="519">
        <v>1</v>
      </c>
      <c r="C107" s="527"/>
      <c r="D107" s="527">
        <v>16000</v>
      </c>
      <c r="E107" s="519"/>
      <c r="F107" s="519"/>
      <c r="G107" s="519"/>
      <c r="H107" s="519"/>
      <c r="I107" s="519"/>
      <c r="J107" s="519" t="s">
        <v>3826</v>
      </c>
    </row>
    <row r="108" spans="1:10" x14ac:dyDescent="0.25">
      <c r="A108" s="517" t="s">
        <v>3536</v>
      </c>
      <c r="B108" s="519">
        <v>1</v>
      </c>
      <c r="C108" s="527">
        <v>16000</v>
      </c>
      <c r="D108" s="527">
        <v>10000</v>
      </c>
      <c r="E108" s="519">
        <v>1</v>
      </c>
      <c r="F108" s="519">
        <v>4000</v>
      </c>
      <c r="G108" s="519">
        <v>70</v>
      </c>
      <c r="H108" s="519"/>
      <c r="I108" s="519"/>
      <c r="J108" s="519" t="s">
        <v>767</v>
      </c>
    </row>
    <row r="109" spans="1:10" x14ac:dyDescent="0.25">
      <c r="A109" s="517" t="s">
        <v>589</v>
      </c>
      <c r="B109" s="519">
        <v>2</v>
      </c>
      <c r="C109" s="527">
        <v>54000</v>
      </c>
      <c r="D109" s="527"/>
      <c r="E109" s="519"/>
      <c r="F109" s="519"/>
      <c r="G109" s="519"/>
      <c r="H109" s="519"/>
      <c r="I109" s="519"/>
      <c r="J109" s="519" t="s">
        <v>4105</v>
      </c>
    </row>
    <row r="110" spans="1:10" x14ac:dyDescent="0.25">
      <c r="A110" s="517" t="s">
        <v>107</v>
      </c>
      <c r="B110" s="519">
        <v>1</v>
      </c>
      <c r="C110" s="527">
        <v>2000</v>
      </c>
      <c r="D110" s="527">
        <v>12000</v>
      </c>
      <c r="E110" s="519"/>
      <c r="F110" s="519"/>
      <c r="G110" s="519"/>
      <c r="H110" s="519"/>
      <c r="I110" s="519"/>
      <c r="J110" s="519" t="s">
        <v>3826</v>
      </c>
    </row>
    <row r="111" spans="1:10" x14ac:dyDescent="0.25">
      <c r="A111" s="517" t="s">
        <v>4106</v>
      </c>
      <c r="B111" s="519">
        <v>1</v>
      </c>
      <c r="C111" s="527">
        <v>50000</v>
      </c>
      <c r="D111" s="527"/>
      <c r="E111" s="519"/>
      <c r="F111" s="519"/>
      <c r="G111" s="519"/>
      <c r="H111" s="519"/>
      <c r="I111" s="519" t="s">
        <v>109</v>
      </c>
      <c r="J111" s="519">
        <v>4900</v>
      </c>
    </row>
    <row r="112" spans="1:10" x14ac:dyDescent="0.25">
      <c r="A112" s="517" t="s">
        <v>316</v>
      </c>
      <c r="B112" s="519">
        <v>1</v>
      </c>
      <c r="C112" s="527">
        <v>20000</v>
      </c>
      <c r="D112" s="527"/>
      <c r="E112" s="519">
        <v>1</v>
      </c>
      <c r="F112" s="519">
        <v>5000</v>
      </c>
      <c r="G112" s="519">
        <v>100</v>
      </c>
      <c r="H112" s="519">
        <v>1</v>
      </c>
      <c r="I112" s="519">
        <v>75</v>
      </c>
      <c r="J112" s="519">
        <v>4000</v>
      </c>
    </row>
    <row r="113" spans="1:10" x14ac:dyDescent="0.25">
      <c r="A113" s="517" t="s">
        <v>3545</v>
      </c>
      <c r="B113" s="519">
        <v>1</v>
      </c>
      <c r="C113" s="527">
        <v>12000</v>
      </c>
      <c r="D113" s="527"/>
      <c r="E113" s="519">
        <v>1</v>
      </c>
      <c r="F113" s="519">
        <v>3000</v>
      </c>
      <c r="G113" s="519">
        <v>60</v>
      </c>
      <c r="H113" s="519">
        <v>1</v>
      </c>
      <c r="I113" s="519">
        <v>60</v>
      </c>
      <c r="J113" s="519">
        <v>3000</v>
      </c>
    </row>
    <row r="114" spans="1:10" x14ac:dyDescent="0.25">
      <c r="A114" s="517" t="s">
        <v>170</v>
      </c>
      <c r="B114" s="519">
        <v>1</v>
      </c>
      <c r="C114" s="527"/>
      <c r="D114" s="527">
        <v>26000</v>
      </c>
      <c r="E114" s="519"/>
      <c r="F114" s="519"/>
      <c r="G114" s="519"/>
      <c r="H114" s="519"/>
      <c r="I114" s="519"/>
      <c r="J114" s="519" t="s">
        <v>4107</v>
      </c>
    </row>
    <row r="115" spans="1:10" x14ac:dyDescent="0.25">
      <c r="A115" s="517" t="s">
        <v>4045</v>
      </c>
      <c r="B115" s="519">
        <v>1</v>
      </c>
      <c r="C115" s="527"/>
      <c r="D115" s="527">
        <v>17000</v>
      </c>
      <c r="E115" s="519"/>
      <c r="F115" s="519"/>
      <c r="G115" s="519"/>
      <c r="H115" s="519"/>
      <c r="I115" s="519"/>
      <c r="J115" s="519" t="s">
        <v>4107</v>
      </c>
    </row>
    <row r="116" spans="1:10" x14ac:dyDescent="0.25">
      <c r="A116" s="517" t="s">
        <v>208</v>
      </c>
      <c r="B116" s="519">
        <v>1</v>
      </c>
      <c r="C116" s="527"/>
      <c r="D116" s="527">
        <v>51000</v>
      </c>
      <c r="E116" s="519"/>
      <c r="F116" s="519"/>
      <c r="G116" s="519"/>
      <c r="H116" s="519"/>
      <c r="I116" s="519"/>
      <c r="J116" s="519" t="s">
        <v>4108</v>
      </c>
    </row>
    <row r="117" spans="1:10" x14ac:dyDescent="0.25">
      <c r="A117" s="517" t="s">
        <v>3846</v>
      </c>
      <c r="B117" s="519">
        <v>1</v>
      </c>
      <c r="C117" s="527">
        <v>13000</v>
      </c>
      <c r="D117" s="527"/>
      <c r="E117" s="519">
        <v>1</v>
      </c>
      <c r="F117" s="519">
        <v>3000</v>
      </c>
      <c r="G117" s="519">
        <v>60</v>
      </c>
      <c r="H117" s="519">
        <v>1</v>
      </c>
      <c r="I117" s="519">
        <v>60</v>
      </c>
      <c r="J117" s="519">
        <v>3000</v>
      </c>
    </row>
    <row r="118" spans="1:10" x14ac:dyDescent="0.25">
      <c r="A118" s="517" t="s">
        <v>3536</v>
      </c>
      <c r="B118" s="519">
        <v>1</v>
      </c>
      <c r="C118" s="527">
        <v>22000</v>
      </c>
      <c r="D118" s="527"/>
      <c r="E118" s="519">
        <v>2</v>
      </c>
      <c r="F118" s="519">
        <v>8000</v>
      </c>
      <c r="G118" s="519">
        <v>70</v>
      </c>
      <c r="H118" s="519">
        <v>1</v>
      </c>
      <c r="I118" s="519">
        <v>60</v>
      </c>
      <c r="J118" s="519">
        <v>3000</v>
      </c>
    </row>
    <row r="119" spans="1:10" x14ac:dyDescent="0.25">
      <c r="A119" s="517" t="s">
        <v>3043</v>
      </c>
      <c r="B119" s="519">
        <v>1</v>
      </c>
      <c r="C119" s="527">
        <v>18000</v>
      </c>
      <c r="D119" s="527"/>
      <c r="E119" s="519"/>
      <c r="F119" s="519"/>
      <c r="G119" s="519"/>
      <c r="H119" s="519"/>
      <c r="I119" s="519"/>
      <c r="J119" s="519"/>
    </row>
    <row r="120" spans="1:10" x14ac:dyDescent="0.25">
      <c r="A120" s="517" t="s">
        <v>3547</v>
      </c>
      <c r="B120" s="519">
        <v>1</v>
      </c>
      <c r="C120" s="527"/>
      <c r="D120" s="527">
        <v>36000</v>
      </c>
      <c r="E120" s="519"/>
      <c r="F120" s="519"/>
      <c r="G120" s="519"/>
      <c r="H120" s="519"/>
      <c r="I120" s="519"/>
      <c r="J120" s="519" t="s">
        <v>4109</v>
      </c>
    </row>
    <row r="121" spans="1:10" x14ac:dyDescent="0.25">
      <c r="A121" s="517" t="s">
        <v>3873</v>
      </c>
      <c r="B121" s="519">
        <v>1</v>
      </c>
      <c r="C121" s="527"/>
      <c r="D121" s="527">
        <v>26000</v>
      </c>
      <c r="E121" s="519"/>
      <c r="F121" s="519"/>
      <c r="G121" s="519"/>
      <c r="H121" s="519"/>
      <c r="I121" s="519"/>
      <c r="J121" s="519" t="s">
        <v>4110</v>
      </c>
    </row>
    <row r="122" spans="1:10" x14ac:dyDescent="0.25">
      <c r="A122" s="517" t="s">
        <v>311</v>
      </c>
      <c r="B122" s="519">
        <v>1</v>
      </c>
      <c r="C122" s="527">
        <v>500</v>
      </c>
      <c r="D122" s="527">
        <v>21000</v>
      </c>
      <c r="E122" s="519"/>
      <c r="F122" s="519"/>
      <c r="G122" s="519"/>
      <c r="H122" s="519"/>
      <c r="I122" s="519"/>
      <c r="J122" s="519" t="s">
        <v>4111</v>
      </c>
    </row>
    <row r="123" spans="1:10" x14ac:dyDescent="0.25">
      <c r="A123" s="517" t="s">
        <v>3707</v>
      </c>
      <c r="B123" s="519">
        <v>1</v>
      </c>
      <c r="C123" s="527"/>
      <c r="D123" s="527">
        <v>16000</v>
      </c>
      <c r="E123" s="519">
        <v>1</v>
      </c>
      <c r="F123" s="519">
        <v>4000</v>
      </c>
      <c r="G123" s="519">
        <v>70</v>
      </c>
      <c r="H123" s="519"/>
      <c r="I123" s="519"/>
      <c r="J123" s="519" t="s">
        <v>767</v>
      </c>
    </row>
    <row r="124" spans="1:10" x14ac:dyDescent="0.25">
      <c r="A124" s="517" t="s">
        <v>4045</v>
      </c>
      <c r="B124" s="519">
        <v>1</v>
      </c>
      <c r="C124" s="527"/>
      <c r="D124" s="527">
        <v>16000</v>
      </c>
      <c r="E124" s="519"/>
      <c r="F124" s="519"/>
      <c r="G124" s="519"/>
      <c r="H124" s="519"/>
      <c r="I124" s="519"/>
      <c r="J124" s="519" t="s">
        <v>3826</v>
      </c>
    </row>
    <row r="125" spans="1:10" x14ac:dyDescent="0.25">
      <c r="A125" s="517" t="s">
        <v>266</v>
      </c>
      <c r="B125" s="519">
        <v>1</v>
      </c>
      <c r="C125" s="527"/>
      <c r="D125" s="527">
        <v>16000</v>
      </c>
      <c r="E125" s="519"/>
      <c r="F125" s="519"/>
      <c r="G125" s="519"/>
      <c r="H125" s="519"/>
      <c r="I125" s="519"/>
      <c r="J125" s="519" t="s">
        <v>4112</v>
      </c>
    </row>
    <row r="126" spans="1:10" x14ac:dyDescent="0.25">
      <c r="A126" s="517" t="s">
        <v>166</v>
      </c>
      <c r="B126" s="519">
        <v>1</v>
      </c>
      <c r="C126" s="527"/>
      <c r="D126" s="527">
        <v>29500</v>
      </c>
      <c r="E126" s="519"/>
      <c r="F126" s="519"/>
      <c r="G126" s="519"/>
      <c r="H126" s="519"/>
      <c r="I126" s="519"/>
      <c r="J126" s="519" t="s">
        <v>4113</v>
      </c>
    </row>
    <row r="127" spans="1:10" x14ac:dyDescent="0.25">
      <c r="A127" s="517" t="s">
        <v>2044</v>
      </c>
      <c r="B127" s="519">
        <v>1</v>
      </c>
      <c r="C127" s="527">
        <v>12000</v>
      </c>
      <c r="D127" s="527"/>
      <c r="E127" s="519"/>
      <c r="F127" s="519"/>
      <c r="G127" s="519"/>
      <c r="H127" s="519"/>
      <c r="I127" s="519"/>
      <c r="J127" s="519"/>
    </row>
    <row r="128" spans="1:10" x14ac:dyDescent="0.25">
      <c r="A128" s="777" t="s">
        <v>3486</v>
      </c>
      <c r="B128" s="764">
        <v>1</v>
      </c>
      <c r="C128" s="630">
        <v>11000</v>
      </c>
      <c r="D128" s="630"/>
      <c r="E128" s="764">
        <v>1</v>
      </c>
      <c r="F128" s="764">
        <v>3000</v>
      </c>
      <c r="G128" s="764">
        <v>60</v>
      </c>
      <c r="H128" s="764"/>
      <c r="I128" s="764"/>
      <c r="J128" s="519"/>
    </row>
    <row r="129" spans="1:10" x14ac:dyDescent="0.25">
      <c r="A129" s="777"/>
      <c r="B129" s="764"/>
      <c r="C129" s="630"/>
      <c r="D129" s="630"/>
      <c r="E129" s="519"/>
      <c r="F129" s="519"/>
      <c r="G129" s="519"/>
      <c r="H129" s="519"/>
      <c r="I129" s="519"/>
      <c r="J129" s="519"/>
    </row>
    <row r="130" spans="1:10" x14ac:dyDescent="0.25">
      <c r="A130" s="777"/>
      <c r="B130" s="764"/>
      <c r="C130" s="630"/>
      <c r="D130" s="630"/>
      <c r="E130" s="519"/>
      <c r="F130" s="519"/>
      <c r="G130" s="519"/>
      <c r="H130" s="519"/>
      <c r="I130" s="519"/>
      <c r="J130" s="519"/>
    </row>
    <row r="131" spans="1:10" x14ac:dyDescent="0.25">
      <c r="A131" s="759" t="s">
        <v>2048</v>
      </c>
      <c r="B131" s="757">
        <f t="shared" ref="B131:G131" si="4">SUM(B107:B130)</f>
        <v>23</v>
      </c>
      <c r="C131" s="757">
        <f t="shared" si="4"/>
        <v>230500</v>
      </c>
      <c r="D131" s="757">
        <f t="shared" si="4"/>
        <v>292500</v>
      </c>
      <c r="E131" s="757">
        <f t="shared" si="4"/>
        <v>8</v>
      </c>
      <c r="F131" s="757">
        <f t="shared" si="4"/>
        <v>30000</v>
      </c>
      <c r="G131" s="757">
        <f t="shared" si="4"/>
        <v>490</v>
      </c>
      <c r="H131" s="757"/>
      <c r="I131" s="757"/>
      <c r="J131" s="760">
        <f>J111+J112+J113+J117+J118</f>
        <v>17900</v>
      </c>
    </row>
    <row r="132" spans="1:10" x14ac:dyDescent="0.25">
      <c r="A132" s="750"/>
      <c r="B132" s="549"/>
      <c r="C132" s="549"/>
      <c r="D132" s="549"/>
      <c r="E132" s="549"/>
      <c r="F132" s="549"/>
      <c r="G132" s="549"/>
      <c r="H132" s="549"/>
      <c r="I132" s="549"/>
      <c r="J132" s="751"/>
    </row>
    <row r="133" spans="1:10" x14ac:dyDescent="0.25">
      <c r="A133" s="548"/>
      <c r="B133" s="752"/>
      <c r="C133" s="752"/>
      <c r="D133" s="548"/>
      <c r="E133" s="548"/>
      <c r="F133" s="548"/>
      <c r="G133" s="548"/>
      <c r="H133" s="548"/>
      <c r="I133" s="548"/>
      <c r="J133" s="567"/>
    </row>
    <row r="134" spans="1:10" x14ac:dyDescent="0.25">
      <c r="A134" s="548"/>
      <c r="B134" s="548"/>
      <c r="C134" s="548"/>
      <c r="D134" s="548"/>
      <c r="E134" s="548"/>
      <c r="F134" s="336"/>
      <c r="G134" s="816" t="s">
        <v>3714</v>
      </c>
      <c r="H134" s="816"/>
      <c r="I134" s="753"/>
      <c r="J134" s="567"/>
    </row>
    <row r="135" spans="1:10" ht="15.75" x14ac:dyDescent="0.25">
      <c r="A135" s="696" t="s">
        <v>3593</v>
      </c>
      <c r="B135" s="697">
        <f>C131</f>
        <v>230500</v>
      </c>
      <c r="C135" s="548"/>
      <c r="D135" s="548"/>
      <c r="E135" s="548"/>
      <c r="F135" s="548"/>
      <c r="G135" s="548"/>
      <c r="H135" s="548"/>
      <c r="I135" s="548"/>
      <c r="J135" s="567"/>
    </row>
    <row r="138" spans="1:10" ht="15.75" x14ac:dyDescent="0.25">
      <c r="A138" s="2213" t="s">
        <v>4114</v>
      </c>
      <c r="B138" s="2213"/>
      <c r="C138" s="2213"/>
      <c r="D138" s="2213"/>
      <c r="E138" s="2213"/>
      <c r="F138" s="2213"/>
      <c r="G138" s="2213"/>
      <c r="H138" s="2213"/>
      <c r="I138" s="2213"/>
      <c r="J138" s="2213"/>
    </row>
    <row r="139" spans="1:10" x14ac:dyDescent="0.25">
      <c r="A139" s="198" t="s">
        <v>14</v>
      </c>
      <c r="B139" s="198" t="s">
        <v>5</v>
      </c>
      <c r="C139" s="198" t="s">
        <v>10</v>
      </c>
      <c r="D139" s="198" t="s">
        <v>11</v>
      </c>
      <c r="E139" s="198" t="s">
        <v>753</v>
      </c>
      <c r="F139" s="198" t="s">
        <v>27</v>
      </c>
      <c r="G139" s="198" t="s">
        <v>2013</v>
      </c>
      <c r="H139" s="198" t="s">
        <v>2776</v>
      </c>
      <c r="I139" s="198" t="s">
        <v>2777</v>
      </c>
      <c r="J139" s="198" t="s">
        <v>32</v>
      </c>
    </row>
    <row r="140" spans="1:10" x14ac:dyDescent="0.25">
      <c r="A140" s="517" t="s">
        <v>4033</v>
      </c>
      <c r="B140" s="519">
        <v>1</v>
      </c>
      <c r="C140" s="527"/>
      <c r="D140" s="527">
        <v>39000</v>
      </c>
      <c r="E140" s="519"/>
      <c r="F140" s="519"/>
      <c r="G140" s="519"/>
      <c r="H140" s="519"/>
      <c r="I140" s="519"/>
      <c r="J140" s="519" t="s">
        <v>4125</v>
      </c>
    </row>
    <row r="141" spans="1:10" x14ac:dyDescent="0.25">
      <c r="A141" s="517" t="s">
        <v>4116</v>
      </c>
      <c r="B141" s="519">
        <v>1</v>
      </c>
      <c r="C141" s="527"/>
      <c r="D141" s="527">
        <v>30000</v>
      </c>
      <c r="E141" s="519"/>
      <c r="F141" s="519"/>
      <c r="G141" s="519"/>
      <c r="H141" s="519"/>
      <c r="I141" s="519"/>
      <c r="J141" s="519" t="s">
        <v>3826</v>
      </c>
    </row>
    <row r="142" spans="1:10" x14ac:dyDescent="0.25">
      <c r="A142" s="517" t="s">
        <v>208</v>
      </c>
      <c r="B142" s="519">
        <v>1</v>
      </c>
      <c r="C142" s="527"/>
      <c r="D142" s="527">
        <v>44000</v>
      </c>
      <c r="E142" s="519">
        <v>1</v>
      </c>
      <c r="F142" s="519">
        <v>5000</v>
      </c>
      <c r="G142" s="519">
        <v>90</v>
      </c>
      <c r="H142" s="519"/>
      <c r="I142" s="519"/>
      <c r="J142" s="519" t="s">
        <v>4117</v>
      </c>
    </row>
    <row r="143" spans="1:10" x14ac:dyDescent="0.25">
      <c r="A143" s="517" t="s">
        <v>449</v>
      </c>
      <c r="B143" s="519">
        <v>1</v>
      </c>
      <c r="C143" s="527"/>
      <c r="D143" s="527">
        <v>23000</v>
      </c>
      <c r="E143" s="519"/>
      <c r="F143" s="519"/>
      <c r="G143" s="519"/>
      <c r="H143" s="519"/>
      <c r="I143" s="519"/>
      <c r="J143" s="519" t="s">
        <v>4126</v>
      </c>
    </row>
    <row r="144" spans="1:10" x14ac:dyDescent="0.25">
      <c r="A144" s="517" t="s">
        <v>222</v>
      </c>
      <c r="B144" s="519">
        <v>1</v>
      </c>
      <c r="C144" s="527"/>
      <c r="D144" s="527">
        <v>28000</v>
      </c>
      <c r="E144" s="519"/>
      <c r="F144" s="519"/>
      <c r="G144" s="519"/>
      <c r="H144" s="519"/>
      <c r="I144" s="519"/>
      <c r="J144" s="519" t="s">
        <v>767</v>
      </c>
    </row>
    <row r="145" spans="1:10" x14ac:dyDescent="0.25">
      <c r="A145" s="517" t="s">
        <v>151</v>
      </c>
      <c r="B145" s="519">
        <v>1</v>
      </c>
      <c r="C145" s="527"/>
      <c r="D145" s="527">
        <v>24000</v>
      </c>
      <c r="E145" s="519"/>
      <c r="F145" s="519"/>
      <c r="G145" s="519"/>
      <c r="H145" s="519"/>
      <c r="I145" s="519"/>
      <c r="J145" s="519" t="s">
        <v>4127</v>
      </c>
    </row>
    <row r="146" spans="1:10" x14ac:dyDescent="0.25">
      <c r="A146" s="517" t="s">
        <v>166</v>
      </c>
      <c r="B146" s="519">
        <v>1</v>
      </c>
      <c r="C146" s="527">
        <v>25500</v>
      </c>
      <c r="D146" s="527"/>
      <c r="E146" s="519">
        <v>1</v>
      </c>
      <c r="F146" s="519">
        <v>3000</v>
      </c>
      <c r="G146" s="519">
        <v>60</v>
      </c>
      <c r="H146" s="519"/>
      <c r="I146" s="519"/>
      <c r="J146" s="519" t="s">
        <v>4118</v>
      </c>
    </row>
    <row r="147" spans="1:10" x14ac:dyDescent="0.25">
      <c r="A147" s="517" t="s">
        <v>208</v>
      </c>
      <c r="B147" s="519">
        <v>1</v>
      </c>
      <c r="C147" s="527"/>
      <c r="D147" s="527">
        <v>51000</v>
      </c>
      <c r="E147" s="519"/>
      <c r="F147" s="519"/>
      <c r="G147" s="519"/>
      <c r="H147" s="519"/>
      <c r="I147" s="519"/>
      <c r="J147" s="519" t="s">
        <v>4128</v>
      </c>
    </row>
    <row r="148" spans="1:10" x14ac:dyDescent="0.25">
      <c r="A148" s="517" t="s">
        <v>255</v>
      </c>
      <c r="B148" s="519">
        <v>1</v>
      </c>
      <c r="C148" s="527"/>
      <c r="D148" s="527">
        <v>24000</v>
      </c>
      <c r="E148" s="519"/>
      <c r="F148" s="519"/>
      <c r="G148" s="519"/>
      <c r="H148" s="519"/>
      <c r="I148" s="519"/>
      <c r="J148" s="519" t="s">
        <v>3826</v>
      </c>
    </row>
    <row r="149" spans="1:10" x14ac:dyDescent="0.25">
      <c r="A149" s="517" t="s">
        <v>3731</v>
      </c>
      <c r="B149" s="519">
        <v>1</v>
      </c>
      <c r="C149" s="527">
        <v>15000</v>
      </c>
      <c r="D149" s="527"/>
      <c r="E149" s="519">
        <v>1</v>
      </c>
      <c r="F149" s="519">
        <v>4000</v>
      </c>
      <c r="G149" s="519">
        <v>70</v>
      </c>
      <c r="H149" s="519"/>
      <c r="I149" s="519" t="s">
        <v>109</v>
      </c>
      <c r="J149" s="519">
        <v>1400</v>
      </c>
    </row>
    <row r="150" spans="1:10" x14ac:dyDescent="0.25">
      <c r="A150" s="517" t="s">
        <v>4119</v>
      </c>
      <c r="B150" s="519">
        <v>2</v>
      </c>
      <c r="C150" s="527"/>
      <c r="D150" s="527">
        <v>140000</v>
      </c>
      <c r="E150" s="519"/>
      <c r="F150" s="519"/>
      <c r="G150" s="519"/>
      <c r="H150" s="519"/>
      <c r="I150" s="519"/>
      <c r="J150" s="519" t="s">
        <v>3826</v>
      </c>
    </row>
    <row r="151" spans="1:10" x14ac:dyDescent="0.25">
      <c r="A151" s="517" t="s">
        <v>4120</v>
      </c>
      <c r="B151" s="519">
        <v>1</v>
      </c>
      <c r="C151" s="527"/>
      <c r="D151" s="527">
        <v>16000</v>
      </c>
      <c r="E151" s="519">
        <v>1</v>
      </c>
      <c r="F151" s="519">
        <v>4000</v>
      </c>
      <c r="G151" s="519">
        <v>70</v>
      </c>
      <c r="H151" s="519">
        <v>1</v>
      </c>
      <c r="I151" s="519">
        <v>190</v>
      </c>
      <c r="J151" s="519">
        <v>11000</v>
      </c>
    </row>
    <row r="152" spans="1:10" x14ac:dyDescent="0.25">
      <c r="A152" s="517" t="s">
        <v>4121</v>
      </c>
      <c r="B152" s="519">
        <v>1</v>
      </c>
      <c r="C152" s="527">
        <v>30000</v>
      </c>
      <c r="D152" s="527"/>
      <c r="E152" s="519">
        <v>2</v>
      </c>
      <c r="F152" s="519" t="s">
        <v>4122</v>
      </c>
      <c r="G152" s="519" t="s">
        <v>4123</v>
      </c>
      <c r="H152" s="519">
        <v>1</v>
      </c>
      <c r="I152" s="519">
        <v>100</v>
      </c>
      <c r="J152" s="519">
        <v>5000</v>
      </c>
    </row>
    <row r="153" spans="1:10" x14ac:dyDescent="0.25">
      <c r="A153" s="517" t="s">
        <v>114</v>
      </c>
      <c r="B153" s="519">
        <v>1</v>
      </c>
      <c r="C153" s="527"/>
      <c r="D153" s="527">
        <v>24000</v>
      </c>
      <c r="E153" s="519"/>
      <c r="F153" s="519"/>
      <c r="G153" s="519"/>
      <c r="H153" s="519"/>
      <c r="I153" s="519"/>
      <c r="J153" s="519" t="s">
        <v>4115</v>
      </c>
    </row>
    <row r="154" spans="1:10" x14ac:dyDescent="0.25">
      <c r="A154" s="517" t="s">
        <v>2129</v>
      </c>
      <c r="B154" s="519">
        <v>1</v>
      </c>
      <c r="C154" s="527">
        <v>67000</v>
      </c>
      <c r="D154" s="527"/>
      <c r="E154" s="519">
        <v>1</v>
      </c>
      <c r="F154" s="519">
        <v>13000</v>
      </c>
      <c r="G154" s="519">
        <v>230</v>
      </c>
      <c r="H154" s="519">
        <v>2</v>
      </c>
      <c r="I154" s="519">
        <v>60</v>
      </c>
      <c r="J154" s="519">
        <v>6000</v>
      </c>
    </row>
    <row r="155" spans="1:10" x14ac:dyDescent="0.25">
      <c r="A155" s="517" t="s">
        <v>441</v>
      </c>
      <c r="B155" s="519">
        <v>1</v>
      </c>
      <c r="C155" s="527"/>
      <c r="D155" s="527">
        <v>26000</v>
      </c>
      <c r="E155" s="519"/>
      <c r="F155" s="519"/>
      <c r="G155" s="519"/>
      <c r="H155" s="519"/>
      <c r="I155" s="519"/>
      <c r="J155" s="519" t="s">
        <v>4129</v>
      </c>
    </row>
    <row r="156" spans="1:10" x14ac:dyDescent="0.25">
      <c r="A156" s="517" t="s">
        <v>3707</v>
      </c>
      <c r="B156" s="519">
        <v>1</v>
      </c>
      <c r="C156" s="527"/>
      <c r="D156" s="527">
        <v>21000</v>
      </c>
      <c r="E156" s="519"/>
      <c r="F156" s="519"/>
      <c r="G156" s="519"/>
      <c r="H156" s="519"/>
      <c r="I156" s="519"/>
      <c r="J156" s="519" t="s">
        <v>4129</v>
      </c>
    </row>
    <row r="157" spans="1:10" x14ac:dyDescent="0.25">
      <c r="A157" s="517" t="s">
        <v>3731</v>
      </c>
      <c r="B157" s="519">
        <v>1</v>
      </c>
      <c r="C157" s="527"/>
      <c r="D157" s="527">
        <v>16000</v>
      </c>
      <c r="E157" s="519">
        <v>1</v>
      </c>
      <c r="F157" s="519">
        <v>3000</v>
      </c>
      <c r="G157" s="519">
        <v>60</v>
      </c>
      <c r="H157" s="519"/>
      <c r="I157" s="519"/>
      <c r="J157" s="519" t="s">
        <v>3826</v>
      </c>
    </row>
    <row r="158" spans="1:10" x14ac:dyDescent="0.25">
      <c r="A158" s="517" t="s">
        <v>3536</v>
      </c>
      <c r="B158" s="519">
        <v>1</v>
      </c>
      <c r="C158" s="527">
        <v>30000</v>
      </c>
      <c r="D158" s="527"/>
      <c r="E158" s="519"/>
      <c r="F158" s="519"/>
      <c r="G158" s="519"/>
      <c r="H158" s="519"/>
      <c r="I158" s="519"/>
      <c r="J158" s="519" t="s">
        <v>3826</v>
      </c>
    </row>
    <row r="159" spans="1:10" x14ac:dyDescent="0.25">
      <c r="A159" s="517"/>
      <c r="B159" s="519"/>
      <c r="C159" s="527"/>
      <c r="D159" s="527"/>
      <c r="E159" s="519"/>
      <c r="F159" s="519"/>
      <c r="G159" s="519"/>
      <c r="H159" s="519">
        <v>1</v>
      </c>
      <c r="I159" s="519">
        <v>70</v>
      </c>
      <c r="J159" s="519">
        <v>4000</v>
      </c>
    </row>
    <row r="160" spans="1:10" x14ac:dyDescent="0.25">
      <c r="A160" s="789" t="s">
        <v>4124</v>
      </c>
      <c r="B160" s="790"/>
      <c r="C160" s="791"/>
      <c r="D160" s="791">
        <v>4000</v>
      </c>
      <c r="E160" s="519"/>
      <c r="F160" s="519"/>
      <c r="G160" s="519"/>
      <c r="H160" s="519"/>
      <c r="I160" s="519"/>
      <c r="J160" s="519" t="s">
        <v>3826</v>
      </c>
    </row>
    <row r="161" spans="1:10" x14ac:dyDescent="0.25">
      <c r="A161" s="759" t="s">
        <v>2048</v>
      </c>
      <c r="B161" s="757">
        <f t="shared" ref="B161:G161" si="5">SUM(B140:B160)</f>
        <v>20</v>
      </c>
      <c r="C161" s="757">
        <f t="shared" si="5"/>
        <v>167500</v>
      </c>
      <c r="D161" s="757">
        <f t="shared" si="5"/>
        <v>510000</v>
      </c>
      <c r="E161" s="757">
        <f t="shared" si="5"/>
        <v>8</v>
      </c>
      <c r="F161" s="757">
        <f t="shared" si="5"/>
        <v>32000</v>
      </c>
      <c r="G161" s="757">
        <f t="shared" si="5"/>
        <v>580</v>
      </c>
      <c r="H161" s="757"/>
      <c r="I161" s="757"/>
      <c r="J161" s="760">
        <v>27400</v>
      </c>
    </row>
    <row r="162" spans="1:10" x14ac:dyDescent="0.25">
      <c r="A162" s="750"/>
      <c r="B162" s="549"/>
      <c r="C162" s="549"/>
      <c r="D162" s="549"/>
      <c r="E162" s="549"/>
      <c r="F162" s="549"/>
      <c r="G162" s="549"/>
      <c r="H162" s="549"/>
      <c r="I162" s="549"/>
      <c r="J162" s="751"/>
    </row>
    <row r="163" spans="1:10" x14ac:dyDescent="0.25">
      <c r="A163" s="548"/>
      <c r="B163" s="752"/>
      <c r="C163" s="752"/>
      <c r="D163" s="548"/>
      <c r="E163" s="548"/>
      <c r="F163" s="548"/>
      <c r="G163" s="548"/>
      <c r="H163" s="548"/>
      <c r="I163" s="548"/>
      <c r="J163" s="567"/>
    </row>
    <row r="164" spans="1:10" x14ac:dyDescent="0.25">
      <c r="A164" s="548"/>
      <c r="B164" s="548"/>
      <c r="C164" s="548"/>
      <c r="D164" s="548"/>
      <c r="E164" s="548"/>
      <c r="F164" s="336"/>
      <c r="G164" s="817" t="s">
        <v>3714</v>
      </c>
      <c r="H164" s="817"/>
      <c r="I164" s="753"/>
      <c r="J164" s="567"/>
    </row>
    <row r="165" spans="1:10" ht="15.75" x14ac:dyDescent="0.25">
      <c r="A165" s="696" t="s">
        <v>3593</v>
      </c>
      <c r="B165" s="697">
        <f>C161</f>
        <v>167500</v>
      </c>
      <c r="C165" s="548"/>
      <c r="D165" s="548"/>
      <c r="E165" s="548"/>
      <c r="F165" s="548"/>
      <c r="G165" s="548"/>
      <c r="H165" s="548"/>
      <c r="I165" s="548"/>
      <c r="J165" s="567"/>
    </row>
    <row r="168" spans="1:10" ht="15.75" x14ac:dyDescent="0.25">
      <c r="A168" s="2213" t="s">
        <v>4130</v>
      </c>
      <c r="B168" s="2213"/>
      <c r="C168" s="2213"/>
      <c r="D168" s="2213"/>
      <c r="E168" s="2213"/>
      <c r="F168" s="2213"/>
      <c r="G168" s="2213"/>
      <c r="H168" s="2213"/>
      <c r="I168" s="2213"/>
      <c r="J168" s="2213"/>
    </row>
    <row r="169" spans="1:10" x14ac:dyDescent="0.25">
      <c r="A169" s="198" t="s">
        <v>14</v>
      </c>
      <c r="B169" s="198" t="s">
        <v>5</v>
      </c>
      <c r="C169" s="198" t="s">
        <v>10</v>
      </c>
      <c r="D169" s="198" t="s">
        <v>11</v>
      </c>
      <c r="E169" s="198" t="s">
        <v>753</v>
      </c>
      <c r="F169" s="198" t="s">
        <v>27</v>
      </c>
      <c r="G169" s="198" t="s">
        <v>2013</v>
      </c>
      <c r="H169" s="198" t="s">
        <v>2776</v>
      </c>
      <c r="I169" s="198" t="s">
        <v>2777</v>
      </c>
      <c r="J169" s="198" t="s">
        <v>32</v>
      </c>
    </row>
    <row r="170" spans="1:10" x14ac:dyDescent="0.25">
      <c r="A170" s="517" t="s">
        <v>304</v>
      </c>
      <c r="B170" s="519">
        <v>1</v>
      </c>
      <c r="C170" s="527"/>
      <c r="D170" s="527">
        <v>16000</v>
      </c>
      <c r="E170" s="519"/>
      <c r="F170" s="519"/>
      <c r="G170" s="519"/>
      <c r="H170" s="519"/>
      <c r="I170" s="519"/>
      <c r="J170" s="519" t="s">
        <v>3826</v>
      </c>
    </row>
    <row r="171" spans="1:10" x14ac:dyDescent="0.25">
      <c r="A171" s="517" t="s">
        <v>3847</v>
      </c>
      <c r="B171" s="519">
        <v>1</v>
      </c>
      <c r="C171" s="527"/>
      <c r="D171" s="527">
        <v>14000</v>
      </c>
      <c r="E171" s="519">
        <v>1</v>
      </c>
      <c r="F171" s="519">
        <v>3000</v>
      </c>
      <c r="G171" s="519">
        <v>60</v>
      </c>
      <c r="H171" s="519"/>
      <c r="I171" s="519"/>
      <c r="J171" s="519" t="s">
        <v>3826</v>
      </c>
    </row>
    <row r="172" spans="1:10" x14ac:dyDescent="0.25">
      <c r="A172" s="517" t="s">
        <v>4131</v>
      </c>
      <c r="B172" s="519">
        <v>1</v>
      </c>
      <c r="C172" s="527">
        <v>50000</v>
      </c>
      <c r="D172" s="527"/>
      <c r="E172" s="519"/>
      <c r="F172" s="519"/>
      <c r="G172" s="519"/>
      <c r="H172" s="519"/>
      <c r="I172" s="519"/>
      <c r="J172" s="519" t="s">
        <v>4132</v>
      </c>
    </row>
    <row r="173" spans="1:10" x14ac:dyDescent="0.25">
      <c r="A173" s="517" t="s">
        <v>4133</v>
      </c>
      <c r="B173" s="519">
        <v>1</v>
      </c>
      <c r="C173" s="527">
        <v>50000</v>
      </c>
      <c r="D173" s="527"/>
      <c r="E173" s="519"/>
      <c r="F173" s="519"/>
      <c r="G173" s="519"/>
      <c r="H173" s="519"/>
      <c r="I173" s="519"/>
      <c r="J173" s="519" t="s">
        <v>4132</v>
      </c>
    </row>
    <row r="174" spans="1:10" x14ac:dyDescent="0.25">
      <c r="A174" s="517" t="s">
        <v>4134</v>
      </c>
      <c r="B174" s="519">
        <v>1</v>
      </c>
      <c r="C174" s="527">
        <v>85000</v>
      </c>
      <c r="D174" s="527"/>
      <c r="E174" s="519">
        <v>1</v>
      </c>
      <c r="F174" s="519">
        <v>5000</v>
      </c>
      <c r="G174" s="519">
        <v>110</v>
      </c>
      <c r="H174" s="519"/>
      <c r="I174" s="519" t="s">
        <v>109</v>
      </c>
      <c r="J174" s="519">
        <v>1400</v>
      </c>
    </row>
    <row r="175" spans="1:10" x14ac:dyDescent="0.25">
      <c r="A175" s="517" t="s">
        <v>1896</v>
      </c>
      <c r="B175" s="519">
        <v>1</v>
      </c>
      <c r="C175" s="527"/>
      <c r="D175" s="527">
        <v>45000</v>
      </c>
      <c r="E175" s="519">
        <v>1</v>
      </c>
      <c r="F175" s="519">
        <v>5000</v>
      </c>
      <c r="G175" s="519">
        <v>100</v>
      </c>
      <c r="H175" s="519"/>
      <c r="I175" s="519"/>
      <c r="J175" s="519" t="s">
        <v>767</v>
      </c>
    </row>
    <row r="176" spans="1:10" x14ac:dyDescent="0.25">
      <c r="A176" s="702" t="s">
        <v>4149</v>
      </c>
      <c r="B176" s="703">
        <v>1</v>
      </c>
      <c r="C176" s="640"/>
      <c r="D176" s="640"/>
      <c r="E176" s="703"/>
      <c r="F176" s="703"/>
      <c r="G176" s="703"/>
      <c r="H176" s="703"/>
      <c r="I176" s="703"/>
      <c r="J176" s="703" t="s">
        <v>4137</v>
      </c>
    </row>
    <row r="177" spans="1:10" x14ac:dyDescent="0.25">
      <c r="A177" s="517" t="s">
        <v>3598</v>
      </c>
      <c r="B177" s="519">
        <v>1</v>
      </c>
      <c r="C177" s="527">
        <v>17500</v>
      </c>
      <c r="D177" s="527"/>
      <c r="E177" s="519">
        <v>2</v>
      </c>
      <c r="F177" s="519" t="s">
        <v>4122</v>
      </c>
      <c r="G177" s="519" t="s">
        <v>4123</v>
      </c>
      <c r="H177" s="519">
        <v>1</v>
      </c>
      <c r="I177" s="519">
        <v>140</v>
      </c>
      <c r="J177" s="519">
        <v>8000</v>
      </c>
    </row>
    <row r="178" spans="1:10" x14ac:dyDescent="0.25">
      <c r="A178" s="517" t="s">
        <v>4135</v>
      </c>
      <c r="B178" s="519">
        <v>1</v>
      </c>
      <c r="C178" s="527">
        <v>18500</v>
      </c>
      <c r="D178" s="527"/>
      <c r="E178" s="519">
        <v>1</v>
      </c>
      <c r="F178" s="519">
        <v>4000</v>
      </c>
      <c r="G178" s="519">
        <v>75</v>
      </c>
      <c r="H178" s="519">
        <v>5</v>
      </c>
      <c r="I178" s="519">
        <v>70</v>
      </c>
      <c r="J178" s="519">
        <v>20000</v>
      </c>
    </row>
    <row r="179" spans="1:10" x14ac:dyDescent="0.25">
      <c r="A179" s="517" t="s">
        <v>4136</v>
      </c>
      <c r="B179" s="519">
        <v>1</v>
      </c>
      <c r="C179" s="527">
        <v>30000</v>
      </c>
      <c r="D179" s="527"/>
      <c r="E179" s="519">
        <v>1</v>
      </c>
      <c r="F179" s="519">
        <v>3000</v>
      </c>
      <c r="G179" s="519">
        <v>60</v>
      </c>
      <c r="H179" s="519">
        <v>8</v>
      </c>
      <c r="I179" s="519">
        <v>100</v>
      </c>
      <c r="J179" s="519">
        <v>40000</v>
      </c>
    </row>
    <row r="180" spans="1:10" x14ac:dyDescent="0.25">
      <c r="A180" s="517" t="s">
        <v>4138</v>
      </c>
      <c r="B180" s="519">
        <v>1</v>
      </c>
      <c r="C180" s="527"/>
      <c r="D180" s="527">
        <v>14000</v>
      </c>
      <c r="E180" s="519"/>
      <c r="F180" s="519"/>
      <c r="G180" s="519"/>
      <c r="H180" s="519"/>
      <c r="I180" s="519"/>
      <c r="J180" s="519" t="s">
        <v>3826</v>
      </c>
    </row>
    <row r="181" spans="1:10" x14ac:dyDescent="0.25">
      <c r="A181" s="517" t="s">
        <v>1871</v>
      </c>
      <c r="B181" s="519">
        <v>1</v>
      </c>
      <c r="C181" s="527"/>
      <c r="D181" s="527">
        <v>30000</v>
      </c>
      <c r="E181" s="519">
        <v>1</v>
      </c>
      <c r="F181" s="519">
        <v>5000</v>
      </c>
      <c r="G181" s="519">
        <v>100</v>
      </c>
      <c r="H181" s="519"/>
      <c r="I181" s="519"/>
      <c r="J181" s="519" t="s">
        <v>3826</v>
      </c>
    </row>
    <row r="182" spans="1:10" x14ac:dyDescent="0.25">
      <c r="A182" s="517" t="s">
        <v>4139</v>
      </c>
      <c r="B182" s="519">
        <v>1</v>
      </c>
      <c r="C182" s="527"/>
      <c r="D182" s="527">
        <v>20500</v>
      </c>
      <c r="E182" s="519"/>
      <c r="F182" s="519"/>
      <c r="G182" s="519"/>
      <c r="H182" s="519"/>
      <c r="I182" s="519"/>
      <c r="J182" s="519" t="s">
        <v>767</v>
      </c>
    </row>
    <row r="183" spans="1:10" x14ac:dyDescent="0.25">
      <c r="A183" s="517"/>
      <c r="B183" s="519"/>
      <c r="C183" s="527"/>
      <c r="D183" s="527"/>
      <c r="E183" s="519"/>
      <c r="F183" s="519"/>
      <c r="G183" s="519"/>
      <c r="H183" s="519">
        <v>4</v>
      </c>
      <c r="I183" s="519">
        <v>60</v>
      </c>
      <c r="J183" s="519">
        <v>12000</v>
      </c>
    </row>
    <row r="184" spans="1:10" x14ac:dyDescent="0.25">
      <c r="A184" s="517"/>
      <c r="B184" s="519"/>
      <c r="C184" s="527"/>
      <c r="D184" s="527"/>
      <c r="E184" s="519"/>
      <c r="F184" s="519"/>
      <c r="G184" s="519"/>
      <c r="H184" s="519">
        <v>1</v>
      </c>
      <c r="I184" s="519">
        <v>74</v>
      </c>
      <c r="J184" s="519">
        <v>4000</v>
      </c>
    </row>
    <row r="185" spans="1:10" x14ac:dyDescent="0.25">
      <c r="A185" s="517"/>
      <c r="B185" s="519"/>
      <c r="C185" s="527"/>
      <c r="D185" s="527"/>
      <c r="E185" s="519"/>
      <c r="F185" s="519"/>
      <c r="G185" s="519"/>
      <c r="H185" s="519"/>
      <c r="I185" s="519"/>
      <c r="J185" s="519"/>
    </row>
    <row r="186" spans="1:10" x14ac:dyDescent="0.25">
      <c r="A186" s="759" t="s">
        <v>2048</v>
      </c>
      <c r="B186" s="757">
        <f t="shared" ref="B186:G186" si="6">SUM(B170:B185)</f>
        <v>13</v>
      </c>
      <c r="C186" s="757">
        <f t="shared" si="6"/>
        <v>251000</v>
      </c>
      <c r="D186" s="757">
        <f t="shared" si="6"/>
        <v>139500</v>
      </c>
      <c r="E186" s="757">
        <f t="shared" si="6"/>
        <v>8</v>
      </c>
      <c r="F186" s="757">
        <f t="shared" si="6"/>
        <v>25000</v>
      </c>
      <c r="G186" s="757">
        <f t="shared" si="6"/>
        <v>505</v>
      </c>
      <c r="H186" s="757"/>
      <c r="I186" s="757"/>
      <c r="J186" s="760">
        <v>85400</v>
      </c>
    </row>
    <row r="187" spans="1:10" x14ac:dyDescent="0.25">
      <c r="A187" s="750"/>
      <c r="B187" s="549"/>
      <c r="C187" s="549"/>
      <c r="D187" s="549"/>
      <c r="E187" s="549"/>
      <c r="F187" s="549"/>
      <c r="G187" s="549"/>
      <c r="H187" s="549"/>
      <c r="I187" s="549"/>
      <c r="J187" s="751"/>
    </row>
    <row r="188" spans="1:10" x14ac:dyDescent="0.25">
      <c r="A188" s="548"/>
      <c r="B188" s="752"/>
      <c r="C188" s="752"/>
      <c r="D188" s="548"/>
      <c r="E188" s="548"/>
      <c r="F188" s="548"/>
      <c r="G188" s="548"/>
      <c r="H188" s="548"/>
      <c r="I188" s="548"/>
      <c r="J188" s="567"/>
    </row>
    <row r="189" spans="1:10" x14ac:dyDescent="0.25">
      <c r="A189" s="548"/>
      <c r="B189" s="548"/>
      <c r="C189" s="548"/>
      <c r="D189" s="548"/>
      <c r="E189" s="548"/>
      <c r="F189" s="336"/>
      <c r="G189" s="818" t="s">
        <v>3714</v>
      </c>
      <c r="H189" s="818"/>
      <c r="I189" s="753"/>
      <c r="J189" s="567"/>
    </row>
    <row r="190" spans="1:10" ht="15.75" x14ac:dyDescent="0.25">
      <c r="A190" s="696" t="s">
        <v>3593</v>
      </c>
      <c r="B190" s="697">
        <f>C186</f>
        <v>251000</v>
      </c>
      <c r="C190" s="548"/>
      <c r="D190" s="548"/>
      <c r="E190" s="548"/>
      <c r="F190" s="548"/>
      <c r="G190" s="548"/>
      <c r="H190" s="548"/>
      <c r="I190" s="548"/>
      <c r="J190" s="567"/>
    </row>
    <row r="194" spans="1:10" ht="15.75" x14ac:dyDescent="0.25">
      <c r="A194" s="2213" t="s">
        <v>4140</v>
      </c>
      <c r="B194" s="2213"/>
      <c r="C194" s="2213"/>
      <c r="D194" s="2213"/>
      <c r="E194" s="2213"/>
      <c r="F194" s="2213"/>
      <c r="G194" s="2213"/>
      <c r="H194" s="2213"/>
      <c r="I194" s="2213"/>
      <c r="J194" s="2213"/>
    </row>
    <row r="195" spans="1:10" x14ac:dyDescent="0.25">
      <c r="A195" s="198" t="s">
        <v>14</v>
      </c>
      <c r="B195" s="198" t="s">
        <v>5</v>
      </c>
      <c r="C195" s="198" t="s">
        <v>10</v>
      </c>
      <c r="D195" s="198" t="s">
        <v>11</v>
      </c>
      <c r="E195" s="198" t="s">
        <v>753</v>
      </c>
      <c r="F195" s="198" t="s">
        <v>27</v>
      </c>
      <c r="G195" s="198" t="s">
        <v>2013</v>
      </c>
      <c r="H195" s="198" t="s">
        <v>2776</v>
      </c>
      <c r="I195" s="198" t="s">
        <v>2777</v>
      </c>
      <c r="J195" s="198" t="s">
        <v>32</v>
      </c>
    </row>
    <row r="196" spans="1:10" x14ac:dyDescent="0.25">
      <c r="A196" s="517" t="s">
        <v>710</v>
      </c>
      <c r="B196" s="519">
        <v>1</v>
      </c>
      <c r="C196" s="527">
        <v>6700</v>
      </c>
      <c r="D196" s="527"/>
      <c r="E196" s="519"/>
      <c r="F196" s="519"/>
      <c r="G196" s="519"/>
      <c r="H196" s="519"/>
      <c r="I196" s="519" t="s">
        <v>109</v>
      </c>
      <c r="J196" s="519">
        <v>4900</v>
      </c>
    </row>
    <row r="197" spans="1:10" x14ac:dyDescent="0.25">
      <c r="A197" s="517" t="s">
        <v>4141</v>
      </c>
      <c r="B197" s="519">
        <v>1</v>
      </c>
      <c r="C197" s="527"/>
      <c r="D197" s="527">
        <v>16000</v>
      </c>
      <c r="E197" s="519"/>
      <c r="F197" s="519"/>
      <c r="G197" s="519"/>
      <c r="H197" s="519"/>
      <c r="I197" s="519"/>
      <c r="J197" s="519" t="s">
        <v>4142</v>
      </c>
    </row>
    <row r="198" spans="1:10" x14ac:dyDescent="0.25">
      <c r="A198" s="517" t="s">
        <v>3621</v>
      </c>
      <c r="B198" s="519">
        <v>1</v>
      </c>
      <c r="C198" s="527"/>
      <c r="D198" s="527">
        <v>34000</v>
      </c>
      <c r="E198" s="519"/>
      <c r="F198" s="519"/>
      <c r="G198" s="519"/>
      <c r="H198" s="519"/>
      <c r="I198" s="519"/>
      <c r="J198" s="519" t="s">
        <v>4143</v>
      </c>
    </row>
    <row r="199" spans="1:10" x14ac:dyDescent="0.25">
      <c r="A199" s="517" t="s">
        <v>1141</v>
      </c>
      <c r="B199" s="519">
        <v>1</v>
      </c>
      <c r="C199" s="527">
        <v>10000</v>
      </c>
      <c r="D199" s="527"/>
      <c r="E199" s="519"/>
      <c r="F199" s="519"/>
      <c r="G199" s="519"/>
      <c r="H199" s="519">
        <v>1</v>
      </c>
      <c r="I199" s="519">
        <v>60</v>
      </c>
      <c r="J199" s="519">
        <v>3000</v>
      </c>
    </row>
    <row r="200" spans="1:10" x14ac:dyDescent="0.25">
      <c r="A200" s="517" t="s">
        <v>4144</v>
      </c>
      <c r="B200" s="519">
        <v>1</v>
      </c>
      <c r="C200" s="527"/>
      <c r="D200" s="527">
        <v>39000</v>
      </c>
      <c r="E200" s="519"/>
      <c r="F200" s="519"/>
      <c r="G200" s="519"/>
      <c r="H200" s="519"/>
      <c r="I200" s="519"/>
      <c r="J200" s="519" t="s">
        <v>4145</v>
      </c>
    </row>
    <row r="201" spans="1:10" x14ac:dyDescent="0.25">
      <c r="A201" s="702" t="s">
        <v>4147</v>
      </c>
      <c r="B201" s="703">
        <v>1</v>
      </c>
      <c r="C201" s="640"/>
      <c r="D201" s="640"/>
      <c r="E201" s="703"/>
      <c r="F201" s="703"/>
      <c r="G201" s="703"/>
      <c r="H201" s="703"/>
      <c r="I201" s="703"/>
      <c r="J201" s="703" t="s">
        <v>4146</v>
      </c>
    </row>
    <row r="202" spans="1:10" x14ac:dyDescent="0.25">
      <c r="A202" s="517" t="s">
        <v>2473</v>
      </c>
      <c r="B202" s="519">
        <v>1</v>
      </c>
      <c r="C202" s="527">
        <v>33000</v>
      </c>
      <c r="D202" s="527"/>
      <c r="E202" s="519">
        <v>1</v>
      </c>
      <c r="F202" s="519">
        <v>5000</v>
      </c>
      <c r="G202" s="519">
        <v>100</v>
      </c>
      <c r="H202" s="519">
        <v>1</v>
      </c>
      <c r="I202" s="519">
        <v>100</v>
      </c>
      <c r="J202" s="519">
        <v>5000</v>
      </c>
    </row>
    <row r="203" spans="1:10" x14ac:dyDescent="0.25">
      <c r="A203" s="517" t="s">
        <v>3460</v>
      </c>
      <c r="B203" s="519">
        <v>2</v>
      </c>
      <c r="C203" s="527"/>
      <c r="D203" s="640">
        <v>41000</v>
      </c>
      <c r="E203" s="519">
        <v>2</v>
      </c>
      <c r="F203" s="519">
        <v>10000</v>
      </c>
      <c r="G203" s="519">
        <v>100</v>
      </c>
      <c r="H203" s="519"/>
      <c r="I203" s="519"/>
      <c r="J203" s="519" t="s">
        <v>767</v>
      </c>
    </row>
    <row r="204" spans="1:10" x14ac:dyDescent="0.25">
      <c r="A204" s="517" t="s">
        <v>3721</v>
      </c>
      <c r="B204" s="519">
        <v>1</v>
      </c>
      <c r="C204" s="527">
        <v>25500</v>
      </c>
      <c r="D204" s="527"/>
      <c r="E204" s="519"/>
      <c r="F204" s="519"/>
      <c r="G204" s="519"/>
      <c r="H204" s="519">
        <v>1</v>
      </c>
      <c r="I204" s="519">
        <v>70</v>
      </c>
      <c r="J204" s="519">
        <v>4000</v>
      </c>
    </row>
    <row r="205" spans="1:10" x14ac:dyDescent="0.25">
      <c r="A205" s="517" t="s">
        <v>2617</v>
      </c>
      <c r="B205" s="519">
        <v>1</v>
      </c>
      <c r="C205" s="527"/>
      <c r="D205" s="640">
        <v>14000</v>
      </c>
      <c r="E205" s="519">
        <v>1</v>
      </c>
      <c r="F205" s="519">
        <v>4000</v>
      </c>
      <c r="G205" s="519">
        <v>70</v>
      </c>
      <c r="H205" s="519"/>
      <c r="I205" s="519"/>
      <c r="J205" s="519" t="s">
        <v>767</v>
      </c>
    </row>
    <row r="206" spans="1:10" x14ac:dyDescent="0.25">
      <c r="A206" s="517" t="s">
        <v>2899</v>
      </c>
      <c r="B206" s="519">
        <v>1</v>
      </c>
      <c r="C206" s="527"/>
      <c r="D206" s="527">
        <v>15000</v>
      </c>
      <c r="E206" s="519"/>
      <c r="F206" s="519"/>
      <c r="G206" s="519"/>
      <c r="H206" s="519"/>
      <c r="I206" s="519"/>
      <c r="J206" s="519" t="s">
        <v>4148</v>
      </c>
    </row>
    <row r="207" spans="1:10" x14ac:dyDescent="0.25">
      <c r="A207" s="517" t="s">
        <v>467</v>
      </c>
      <c r="B207" s="519">
        <v>1</v>
      </c>
      <c r="C207" s="527"/>
      <c r="D207" s="640">
        <v>13000</v>
      </c>
      <c r="E207" s="519">
        <v>1</v>
      </c>
      <c r="F207" s="519">
        <v>3000</v>
      </c>
      <c r="G207" s="519">
        <v>60</v>
      </c>
      <c r="H207" s="519"/>
      <c r="I207" s="519"/>
      <c r="J207" s="519" t="s">
        <v>3596</v>
      </c>
    </row>
    <row r="208" spans="1:10" x14ac:dyDescent="0.25">
      <c r="A208" s="517" t="s">
        <v>2856</v>
      </c>
      <c r="B208" s="519">
        <v>1</v>
      </c>
      <c r="C208" s="527">
        <v>30000</v>
      </c>
      <c r="D208" s="527"/>
      <c r="E208" s="519"/>
      <c r="F208" s="519"/>
      <c r="G208" s="519"/>
      <c r="H208" s="519"/>
      <c r="I208" s="519" t="s">
        <v>4153</v>
      </c>
      <c r="J208" s="519">
        <v>15994</v>
      </c>
    </row>
    <row r="209" spans="1:10" x14ac:dyDescent="0.25">
      <c r="A209" s="517" t="s">
        <v>721</v>
      </c>
      <c r="B209" s="519">
        <v>1</v>
      </c>
      <c r="C209" s="527"/>
      <c r="D209" s="640">
        <v>34000</v>
      </c>
      <c r="E209" s="519"/>
      <c r="F209" s="519"/>
      <c r="G209" s="519"/>
      <c r="H209" s="519"/>
      <c r="I209" s="519"/>
      <c r="J209" s="519" t="s">
        <v>767</v>
      </c>
    </row>
    <row r="210" spans="1:10" x14ac:dyDescent="0.25">
      <c r="A210" s="517" t="s">
        <v>2900</v>
      </c>
      <c r="B210" s="519">
        <v>1</v>
      </c>
      <c r="C210" s="527">
        <v>23500</v>
      </c>
      <c r="D210" s="527"/>
      <c r="E210" s="519">
        <v>1</v>
      </c>
      <c r="F210" s="519">
        <v>3000</v>
      </c>
      <c r="G210" s="519">
        <v>60</v>
      </c>
      <c r="H210" s="519"/>
      <c r="I210" s="519"/>
      <c r="J210" s="519"/>
    </row>
    <row r="211" spans="1:10" x14ac:dyDescent="0.25">
      <c r="A211" s="517" t="s">
        <v>1816</v>
      </c>
      <c r="B211" s="519">
        <v>1</v>
      </c>
      <c r="C211" s="527">
        <v>24000</v>
      </c>
      <c r="D211" s="527"/>
      <c r="E211" s="519"/>
      <c r="F211" s="519"/>
      <c r="G211" s="519"/>
      <c r="H211" s="519"/>
      <c r="I211" s="519"/>
      <c r="J211" s="519"/>
    </row>
    <row r="212" spans="1:10" x14ac:dyDescent="0.25">
      <c r="A212" s="517" t="s">
        <v>388</v>
      </c>
      <c r="B212" s="519">
        <v>1</v>
      </c>
      <c r="C212" s="527"/>
      <c r="D212" s="527">
        <v>21000</v>
      </c>
      <c r="E212" s="519"/>
      <c r="F212" s="519"/>
      <c r="G212" s="519"/>
      <c r="H212" s="519"/>
      <c r="I212" s="519"/>
      <c r="J212" s="519" t="s">
        <v>4150</v>
      </c>
    </row>
    <row r="213" spans="1:10" x14ac:dyDescent="0.25">
      <c r="A213" s="517" t="s">
        <v>2622</v>
      </c>
      <c r="B213" s="519">
        <v>1</v>
      </c>
      <c r="C213" s="527">
        <v>33000</v>
      </c>
      <c r="D213" s="527"/>
      <c r="E213" s="519">
        <v>1</v>
      </c>
      <c r="F213" s="519">
        <v>5000</v>
      </c>
      <c r="G213" s="519">
        <v>90</v>
      </c>
      <c r="H213" s="519"/>
      <c r="I213" s="519"/>
      <c r="J213" s="519"/>
    </row>
    <row r="214" spans="1:10" x14ac:dyDescent="0.25">
      <c r="A214" s="702" t="s">
        <v>1141</v>
      </c>
      <c r="B214" s="703">
        <v>1</v>
      </c>
      <c r="C214" s="640"/>
      <c r="D214" s="640"/>
      <c r="E214" s="703"/>
      <c r="F214" s="703"/>
      <c r="G214" s="703"/>
      <c r="H214" s="703"/>
      <c r="I214" s="703"/>
      <c r="J214" s="703" t="s">
        <v>4152</v>
      </c>
    </row>
    <row r="215" spans="1:10" x14ac:dyDescent="0.25">
      <c r="A215" s="789" t="s">
        <v>3892</v>
      </c>
      <c r="B215" s="790">
        <v>1</v>
      </c>
      <c r="C215" s="791">
        <v>1800</v>
      </c>
      <c r="D215" s="791"/>
      <c r="E215" s="519"/>
      <c r="F215" s="519"/>
      <c r="G215" s="519"/>
      <c r="H215" s="519"/>
      <c r="I215" s="519"/>
      <c r="J215" s="519"/>
    </row>
    <row r="216" spans="1:10" x14ac:dyDescent="0.25">
      <c r="A216" s="789" t="s">
        <v>4079</v>
      </c>
      <c r="B216" s="790">
        <v>1</v>
      </c>
      <c r="C216" s="791">
        <v>3500</v>
      </c>
      <c r="D216" s="791"/>
      <c r="E216" s="519"/>
      <c r="F216" s="519"/>
      <c r="G216" s="519"/>
      <c r="H216" s="519"/>
      <c r="I216" s="519"/>
      <c r="J216" s="519"/>
    </row>
    <row r="217" spans="1:10" x14ac:dyDescent="0.25">
      <c r="A217" s="789" t="s">
        <v>3892</v>
      </c>
      <c r="B217" s="790"/>
      <c r="C217" s="791"/>
      <c r="D217" s="791">
        <v>1800</v>
      </c>
      <c r="E217" s="519"/>
      <c r="F217" s="519"/>
      <c r="G217" s="519"/>
      <c r="H217" s="519"/>
      <c r="I217" s="519"/>
      <c r="J217" s="519"/>
    </row>
    <row r="218" spans="1:10" x14ac:dyDescent="0.25">
      <c r="A218" s="789" t="s">
        <v>4079</v>
      </c>
      <c r="B218" s="790"/>
      <c r="C218" s="791"/>
      <c r="D218" s="791">
        <v>3500</v>
      </c>
      <c r="E218" s="519"/>
      <c r="F218" s="519"/>
      <c r="G218" s="519"/>
      <c r="H218" s="519"/>
      <c r="I218" s="519"/>
      <c r="J218" s="519"/>
    </row>
    <row r="219" spans="1:10" x14ac:dyDescent="0.25">
      <c r="A219" s="789" t="s">
        <v>4151</v>
      </c>
      <c r="B219" s="790">
        <v>1</v>
      </c>
      <c r="C219" s="791">
        <v>1500</v>
      </c>
      <c r="D219" s="791"/>
      <c r="E219" s="519"/>
      <c r="F219" s="519"/>
      <c r="G219" s="519"/>
      <c r="H219" s="519"/>
      <c r="I219" s="519"/>
      <c r="J219" s="519"/>
    </row>
    <row r="220" spans="1:10" x14ac:dyDescent="0.25">
      <c r="A220" s="517"/>
      <c r="B220" s="519"/>
      <c r="C220" s="527"/>
      <c r="D220" s="527"/>
      <c r="E220" s="519"/>
      <c r="F220" s="519"/>
      <c r="G220" s="519"/>
      <c r="H220" s="519"/>
      <c r="I220" s="519"/>
      <c r="J220" s="519"/>
    </row>
    <row r="221" spans="1:10" x14ac:dyDescent="0.25">
      <c r="A221" s="759" t="s">
        <v>2048</v>
      </c>
      <c r="B221" s="757">
        <f t="shared" ref="B221:G221" si="7">SUM(B196:B220)</f>
        <v>23</v>
      </c>
      <c r="C221" s="757">
        <f t="shared" si="7"/>
        <v>192500</v>
      </c>
      <c r="D221" s="757">
        <f t="shared" si="7"/>
        <v>232300</v>
      </c>
      <c r="E221" s="757">
        <f t="shared" si="7"/>
        <v>7</v>
      </c>
      <c r="F221" s="757">
        <f t="shared" si="7"/>
        <v>30000</v>
      </c>
      <c r="G221" s="757">
        <f t="shared" si="7"/>
        <v>480</v>
      </c>
      <c r="H221" s="757"/>
      <c r="I221" s="757"/>
      <c r="J221" s="760">
        <f>J208+J204+J202+J199+J196</f>
        <v>32894</v>
      </c>
    </row>
    <row r="222" spans="1:10" x14ac:dyDescent="0.25">
      <c r="A222" s="750"/>
      <c r="B222" s="549"/>
      <c r="C222" s="549"/>
      <c r="D222" s="549"/>
      <c r="E222" s="549"/>
      <c r="F222" s="549"/>
      <c r="G222" s="549"/>
      <c r="H222" s="549"/>
      <c r="I222" s="549"/>
      <c r="J222" s="751"/>
    </row>
    <row r="223" spans="1:10" x14ac:dyDescent="0.25">
      <c r="A223" s="548"/>
      <c r="B223" s="752"/>
      <c r="C223" s="752"/>
      <c r="D223" s="548"/>
      <c r="E223" s="548"/>
      <c r="F223" s="548"/>
      <c r="G223" s="548"/>
      <c r="H223" s="548"/>
      <c r="I223" s="548"/>
      <c r="J223" s="567"/>
    </row>
    <row r="224" spans="1:10" x14ac:dyDescent="0.25">
      <c r="A224" s="548"/>
      <c r="B224" s="548"/>
      <c r="C224" s="548"/>
      <c r="D224" s="548"/>
      <c r="E224" s="548"/>
      <c r="F224" s="336"/>
      <c r="G224" s="819" t="s">
        <v>3714</v>
      </c>
      <c r="H224" s="819"/>
      <c r="I224" s="753"/>
      <c r="J224" s="567"/>
    </row>
    <row r="225" spans="1:10" ht="15.75" x14ac:dyDescent="0.25">
      <c r="A225" s="696" t="s">
        <v>3593</v>
      </c>
      <c r="B225" s="697">
        <f>C221</f>
        <v>192500</v>
      </c>
      <c r="C225" s="548"/>
      <c r="D225" s="548"/>
      <c r="E225" s="548"/>
      <c r="F225" s="548"/>
      <c r="G225" s="548"/>
      <c r="H225" s="548"/>
      <c r="I225" s="548"/>
      <c r="J225" s="567"/>
    </row>
    <row r="228" spans="1:10" ht="15.75" x14ac:dyDescent="0.25">
      <c r="A228" s="2213" t="s">
        <v>4154</v>
      </c>
      <c r="B228" s="2213"/>
      <c r="C228" s="2213"/>
      <c r="D228" s="2213"/>
      <c r="E228" s="2213"/>
      <c r="F228" s="2213"/>
      <c r="G228" s="2213"/>
      <c r="H228" s="2213"/>
      <c r="I228" s="2213"/>
      <c r="J228" s="2213"/>
    </row>
    <row r="229" spans="1:10" x14ac:dyDescent="0.25">
      <c r="A229" s="198" t="s">
        <v>14</v>
      </c>
      <c r="B229" s="198" t="s">
        <v>5</v>
      </c>
      <c r="C229" s="198" t="s">
        <v>10</v>
      </c>
      <c r="D229" s="198" t="s">
        <v>11</v>
      </c>
      <c r="E229" s="198" t="s">
        <v>753</v>
      </c>
      <c r="F229" s="198" t="s">
        <v>27</v>
      </c>
      <c r="G229" s="198" t="s">
        <v>2013</v>
      </c>
      <c r="H229" s="198" t="s">
        <v>2776</v>
      </c>
      <c r="I229" s="198" t="s">
        <v>2777</v>
      </c>
      <c r="J229" s="198" t="s">
        <v>32</v>
      </c>
    </row>
    <row r="230" spans="1:10" x14ac:dyDescent="0.25">
      <c r="A230" s="517" t="s">
        <v>4155</v>
      </c>
      <c r="B230" s="519">
        <v>1</v>
      </c>
      <c r="C230" s="527">
        <v>24000</v>
      </c>
      <c r="D230" s="527"/>
      <c r="E230" s="519"/>
      <c r="F230" s="519"/>
      <c r="G230" s="519"/>
      <c r="H230" s="519"/>
      <c r="I230" s="519" t="s">
        <v>109</v>
      </c>
      <c r="J230" s="519">
        <v>4200</v>
      </c>
    </row>
    <row r="231" spans="1:10" x14ac:dyDescent="0.25">
      <c r="A231" s="517" t="s">
        <v>627</v>
      </c>
      <c r="B231" s="519">
        <v>1</v>
      </c>
      <c r="C231" s="527"/>
      <c r="D231" s="527">
        <v>23000</v>
      </c>
      <c r="E231" s="519">
        <v>1</v>
      </c>
      <c r="F231" s="519">
        <v>4000</v>
      </c>
      <c r="G231" s="519">
        <v>70</v>
      </c>
      <c r="H231" s="519">
        <v>1</v>
      </c>
      <c r="I231" s="519">
        <v>100</v>
      </c>
      <c r="J231" s="519">
        <v>5000</v>
      </c>
    </row>
    <row r="232" spans="1:10" x14ac:dyDescent="0.25">
      <c r="A232" s="517" t="s">
        <v>467</v>
      </c>
      <c r="B232" s="519">
        <v>1</v>
      </c>
      <c r="C232" s="527"/>
      <c r="D232" s="527">
        <v>13000</v>
      </c>
      <c r="E232" s="519">
        <v>1</v>
      </c>
      <c r="F232" s="519">
        <v>3000</v>
      </c>
      <c r="G232" s="519">
        <v>60</v>
      </c>
      <c r="H232" s="519">
        <v>1</v>
      </c>
      <c r="I232" s="519" t="s">
        <v>4164</v>
      </c>
      <c r="J232" s="519">
        <v>500</v>
      </c>
    </row>
    <row r="233" spans="1:10" x14ac:dyDescent="0.25">
      <c r="A233" s="517" t="s">
        <v>3474</v>
      </c>
      <c r="B233" s="519">
        <v>1</v>
      </c>
      <c r="C233" s="527"/>
      <c r="D233" s="527">
        <v>23000</v>
      </c>
      <c r="E233" s="519"/>
      <c r="F233" s="519"/>
      <c r="G233" s="519"/>
      <c r="H233" s="519"/>
      <c r="I233" s="519"/>
      <c r="J233" s="519" t="s">
        <v>4156</v>
      </c>
    </row>
    <row r="234" spans="1:10" x14ac:dyDescent="0.25">
      <c r="A234" s="517" t="s">
        <v>166</v>
      </c>
      <c r="B234" s="519">
        <v>1</v>
      </c>
      <c r="C234" s="527"/>
      <c r="D234" s="527">
        <v>25500</v>
      </c>
      <c r="E234" s="519">
        <v>1</v>
      </c>
      <c r="F234" s="519">
        <v>3000</v>
      </c>
      <c r="G234" s="519">
        <v>60</v>
      </c>
      <c r="H234" s="519">
        <v>1</v>
      </c>
      <c r="I234" s="519">
        <v>100</v>
      </c>
      <c r="J234" s="519">
        <v>5000</v>
      </c>
    </row>
    <row r="235" spans="1:10" x14ac:dyDescent="0.25">
      <c r="A235" s="517" t="s">
        <v>3750</v>
      </c>
      <c r="B235" s="519">
        <v>1</v>
      </c>
      <c r="C235" s="527"/>
      <c r="D235" s="527">
        <v>33000</v>
      </c>
      <c r="E235" s="519"/>
      <c r="F235" s="519"/>
      <c r="G235" s="519"/>
      <c r="H235" s="519"/>
      <c r="I235" s="519"/>
      <c r="J235" s="519" t="s">
        <v>767</v>
      </c>
    </row>
    <row r="236" spans="1:10" x14ac:dyDescent="0.25">
      <c r="A236" s="777" t="s">
        <v>3729</v>
      </c>
      <c r="B236" s="764">
        <v>1</v>
      </c>
      <c r="C236" s="630">
        <v>15500</v>
      </c>
      <c r="D236" s="630"/>
      <c r="E236" s="764">
        <v>2</v>
      </c>
      <c r="F236" s="764">
        <v>10000</v>
      </c>
      <c r="G236" s="764">
        <v>100</v>
      </c>
      <c r="H236" s="764">
        <v>2</v>
      </c>
      <c r="I236" s="764">
        <v>100</v>
      </c>
      <c r="J236" s="764">
        <v>10000</v>
      </c>
    </row>
    <row r="237" spans="1:10" x14ac:dyDescent="0.25">
      <c r="A237" s="517" t="s">
        <v>4157</v>
      </c>
      <c r="B237" s="519">
        <v>1</v>
      </c>
      <c r="C237" s="527">
        <v>22500</v>
      </c>
      <c r="D237" s="527"/>
      <c r="E237" s="519">
        <v>1</v>
      </c>
      <c r="F237" s="519">
        <v>3000</v>
      </c>
      <c r="G237" s="519">
        <v>60</v>
      </c>
      <c r="H237" s="519"/>
      <c r="I237" s="519" t="s">
        <v>4165</v>
      </c>
      <c r="J237" s="519">
        <v>17734</v>
      </c>
    </row>
    <row r="238" spans="1:10" x14ac:dyDescent="0.25">
      <c r="A238" s="517" t="s">
        <v>316</v>
      </c>
      <c r="B238" s="519">
        <v>1</v>
      </c>
      <c r="C238" s="527">
        <v>25000</v>
      </c>
      <c r="D238" s="527"/>
      <c r="E238" s="519"/>
      <c r="F238" s="519"/>
      <c r="G238" s="519"/>
      <c r="H238" s="519">
        <v>1</v>
      </c>
      <c r="I238" s="519">
        <v>100</v>
      </c>
      <c r="J238" s="519">
        <v>5000</v>
      </c>
    </row>
    <row r="239" spans="1:10" x14ac:dyDescent="0.25">
      <c r="A239" s="517" t="s">
        <v>3735</v>
      </c>
      <c r="B239" s="519">
        <v>1</v>
      </c>
      <c r="C239" s="527">
        <v>12000</v>
      </c>
      <c r="D239" s="527"/>
      <c r="E239" s="519">
        <v>1</v>
      </c>
      <c r="F239" s="519">
        <v>3000</v>
      </c>
      <c r="G239" s="519">
        <v>60</v>
      </c>
      <c r="H239" s="519"/>
      <c r="I239" s="519"/>
      <c r="J239" s="519"/>
    </row>
    <row r="240" spans="1:10" x14ac:dyDescent="0.25">
      <c r="A240" s="517" t="s">
        <v>4158</v>
      </c>
      <c r="B240" s="519">
        <v>1</v>
      </c>
      <c r="C240" s="527">
        <v>15000</v>
      </c>
      <c r="D240" s="527"/>
      <c r="E240" s="519"/>
      <c r="F240" s="519"/>
      <c r="G240" s="519"/>
      <c r="H240" s="519"/>
      <c r="I240" s="519"/>
      <c r="J240" s="519"/>
    </row>
    <row r="241" spans="1:10" x14ac:dyDescent="0.25">
      <c r="A241" s="517" t="s">
        <v>4159</v>
      </c>
      <c r="B241" s="519">
        <v>2</v>
      </c>
      <c r="C241" s="527"/>
      <c r="D241" s="527">
        <v>98000</v>
      </c>
      <c r="E241" s="519"/>
      <c r="F241" s="519"/>
      <c r="G241" s="519"/>
      <c r="H241" s="519"/>
      <c r="I241" s="519"/>
      <c r="J241" s="519" t="s">
        <v>4160</v>
      </c>
    </row>
    <row r="242" spans="1:10" x14ac:dyDescent="0.25">
      <c r="A242" s="517" t="s">
        <v>552</v>
      </c>
      <c r="B242" s="519">
        <v>2</v>
      </c>
      <c r="C242" s="527">
        <v>28000</v>
      </c>
      <c r="D242" s="527"/>
      <c r="E242" s="519">
        <v>2</v>
      </c>
      <c r="F242" s="519">
        <v>8000</v>
      </c>
      <c r="G242" s="519">
        <v>75</v>
      </c>
      <c r="H242" s="519"/>
      <c r="I242" s="519"/>
      <c r="J242" s="519" t="s">
        <v>4161</v>
      </c>
    </row>
    <row r="243" spans="1:10" x14ac:dyDescent="0.25">
      <c r="A243" s="517" t="s">
        <v>292</v>
      </c>
      <c r="B243" s="519">
        <v>1</v>
      </c>
      <c r="C243" s="527"/>
      <c r="D243" s="527">
        <v>26000</v>
      </c>
      <c r="E243" s="519"/>
      <c r="F243" s="519"/>
      <c r="G243" s="519"/>
      <c r="H243" s="519"/>
      <c r="I243" s="519"/>
      <c r="J243" s="519" t="s">
        <v>4162</v>
      </c>
    </row>
    <row r="244" spans="1:10" x14ac:dyDescent="0.25">
      <c r="A244" s="517" t="s">
        <v>4163</v>
      </c>
      <c r="B244" s="519">
        <v>1</v>
      </c>
      <c r="C244" s="527">
        <v>26500</v>
      </c>
      <c r="D244" s="527"/>
      <c r="E244" s="519">
        <v>1</v>
      </c>
      <c r="F244" s="519">
        <v>3000</v>
      </c>
      <c r="G244" s="519">
        <v>60</v>
      </c>
      <c r="H244" s="519"/>
      <c r="I244" s="519"/>
      <c r="J244" s="519"/>
    </row>
    <row r="245" spans="1:10" x14ac:dyDescent="0.25">
      <c r="A245" s="517" t="s">
        <v>1046</v>
      </c>
      <c r="B245" s="519">
        <v>1</v>
      </c>
      <c r="C245" s="527"/>
      <c r="D245" s="527">
        <v>10000</v>
      </c>
      <c r="E245" s="519"/>
      <c r="F245" s="519"/>
      <c r="G245" s="519"/>
      <c r="H245" s="519"/>
      <c r="I245" s="519"/>
      <c r="J245" s="519" t="s">
        <v>767</v>
      </c>
    </row>
    <row r="246" spans="1:10" x14ac:dyDescent="0.25">
      <c r="A246" s="789" t="s">
        <v>4166</v>
      </c>
      <c r="B246" s="790">
        <v>1</v>
      </c>
      <c r="C246" s="791">
        <v>1800</v>
      </c>
      <c r="D246" s="527"/>
      <c r="E246" s="519"/>
      <c r="F246" s="519"/>
      <c r="G246" s="519"/>
      <c r="H246" s="519"/>
      <c r="I246" s="519"/>
      <c r="J246" s="519"/>
    </row>
    <row r="247" spans="1:10" x14ac:dyDescent="0.25">
      <c r="A247" s="777"/>
      <c r="B247" s="764"/>
      <c r="C247" s="630"/>
      <c r="D247" s="527"/>
      <c r="E247" s="519"/>
      <c r="F247" s="519"/>
      <c r="G247" s="519"/>
      <c r="H247" s="519"/>
      <c r="I247" s="519"/>
      <c r="J247" s="519"/>
    </row>
    <row r="248" spans="1:10" x14ac:dyDescent="0.25">
      <c r="A248" s="759" t="s">
        <v>2048</v>
      </c>
      <c r="B248" s="757">
        <f t="shared" ref="B248:G248" si="8">SUM(B230:B247)</f>
        <v>19</v>
      </c>
      <c r="C248" s="757">
        <f t="shared" si="8"/>
        <v>170300</v>
      </c>
      <c r="D248" s="757">
        <f t="shared" si="8"/>
        <v>251500</v>
      </c>
      <c r="E248" s="757">
        <f t="shared" si="8"/>
        <v>10</v>
      </c>
      <c r="F248" s="757">
        <f t="shared" si="8"/>
        <v>37000</v>
      </c>
      <c r="G248" s="757">
        <f t="shared" si="8"/>
        <v>545</v>
      </c>
      <c r="H248" s="757"/>
      <c r="I248" s="757"/>
      <c r="J248" s="760">
        <f>J230+J231+J232+J234+J236+J237+J238</f>
        <v>47434</v>
      </c>
    </row>
    <row r="249" spans="1:10" x14ac:dyDescent="0.25">
      <c r="A249" s="750"/>
      <c r="B249" s="549"/>
      <c r="C249" s="549"/>
      <c r="D249" s="549"/>
      <c r="E249" s="549"/>
      <c r="F249" s="549"/>
      <c r="G249" s="549"/>
      <c r="H249" s="549"/>
      <c r="I249" s="549"/>
      <c r="J249" s="751"/>
    </row>
    <row r="250" spans="1:10" x14ac:dyDescent="0.25">
      <c r="A250" s="548"/>
      <c r="B250" s="752"/>
      <c r="C250" s="752"/>
      <c r="D250" s="548"/>
      <c r="E250" s="548"/>
      <c r="F250" s="548"/>
      <c r="G250" s="548"/>
      <c r="H250" s="548"/>
      <c r="I250" s="548"/>
      <c r="J250" s="567"/>
    </row>
    <row r="251" spans="1:10" x14ac:dyDescent="0.25">
      <c r="A251" s="548"/>
      <c r="B251" s="548"/>
      <c r="C251" s="548"/>
      <c r="D251" s="548"/>
      <c r="E251" s="548"/>
      <c r="F251" s="336"/>
      <c r="G251" s="820" t="s">
        <v>3714</v>
      </c>
      <c r="H251" s="820"/>
      <c r="I251" s="753"/>
      <c r="J251" s="567"/>
    </row>
    <row r="252" spans="1:10" ht="15.75" x14ac:dyDescent="0.25">
      <c r="A252" s="696" t="s">
        <v>3593</v>
      </c>
      <c r="B252" s="697">
        <f>C248</f>
        <v>170300</v>
      </c>
      <c r="C252" s="548"/>
      <c r="D252" s="548"/>
      <c r="E252" s="548"/>
      <c r="F252" s="548"/>
      <c r="G252" s="548"/>
      <c r="H252" s="548"/>
      <c r="I252" s="548"/>
      <c r="J252" s="567"/>
    </row>
    <row r="256" spans="1:10" ht="15.75" x14ac:dyDescent="0.25">
      <c r="A256" s="2213" t="s">
        <v>4167</v>
      </c>
      <c r="B256" s="2213"/>
      <c r="C256" s="2213"/>
      <c r="D256" s="2213"/>
      <c r="E256" s="2213"/>
      <c r="F256" s="2213"/>
      <c r="G256" s="2213"/>
      <c r="H256" s="2213"/>
      <c r="I256" s="2213"/>
      <c r="J256" s="2213"/>
    </row>
    <row r="257" spans="1:10" x14ac:dyDescent="0.25">
      <c r="A257" s="198" t="s">
        <v>14</v>
      </c>
      <c r="B257" s="198" t="s">
        <v>5</v>
      </c>
      <c r="C257" s="198" t="s">
        <v>10</v>
      </c>
      <c r="D257" s="198" t="s">
        <v>11</v>
      </c>
      <c r="E257" s="198" t="s">
        <v>753</v>
      </c>
      <c r="F257" s="198" t="s">
        <v>27</v>
      </c>
      <c r="G257" s="198" t="s">
        <v>2013</v>
      </c>
      <c r="H257" s="198" t="s">
        <v>2776</v>
      </c>
      <c r="I257" s="198" t="s">
        <v>2777</v>
      </c>
      <c r="J257" s="198" t="s">
        <v>32</v>
      </c>
    </row>
    <row r="258" spans="1:10" x14ac:dyDescent="0.25">
      <c r="A258" s="517" t="s">
        <v>2045</v>
      </c>
      <c r="B258" s="519">
        <v>1</v>
      </c>
      <c r="C258" s="527"/>
      <c r="D258" s="527">
        <v>17000</v>
      </c>
      <c r="E258" s="519"/>
      <c r="F258" s="519"/>
      <c r="G258" s="519"/>
      <c r="H258" s="519"/>
      <c r="I258" s="519"/>
      <c r="J258" s="519" t="s">
        <v>4168</v>
      </c>
    </row>
    <row r="259" spans="1:10" x14ac:dyDescent="0.25">
      <c r="A259" s="517" t="s">
        <v>3039</v>
      </c>
      <c r="B259" s="519">
        <v>1</v>
      </c>
      <c r="C259" s="527">
        <v>30000</v>
      </c>
      <c r="D259" s="527"/>
      <c r="E259" s="519">
        <v>1</v>
      </c>
      <c r="F259" s="519">
        <v>5000</v>
      </c>
      <c r="G259" s="519">
        <v>100</v>
      </c>
      <c r="H259" s="519"/>
      <c r="I259" s="519" t="s">
        <v>109</v>
      </c>
      <c r="J259" s="519">
        <v>4200</v>
      </c>
    </row>
    <row r="260" spans="1:10" x14ac:dyDescent="0.25">
      <c r="A260" s="517" t="s">
        <v>248</v>
      </c>
      <c r="B260" s="519">
        <v>1</v>
      </c>
      <c r="C260" s="527">
        <v>25000</v>
      </c>
      <c r="D260" s="527"/>
      <c r="E260" s="519"/>
      <c r="F260" s="519"/>
      <c r="G260" s="519"/>
      <c r="H260" s="519">
        <v>1</v>
      </c>
      <c r="I260" s="519">
        <v>190</v>
      </c>
      <c r="J260" s="519">
        <v>11000</v>
      </c>
    </row>
    <row r="261" spans="1:10" x14ac:dyDescent="0.25">
      <c r="A261" s="517" t="s">
        <v>247</v>
      </c>
      <c r="B261" s="519">
        <v>1</v>
      </c>
      <c r="C261" s="527">
        <v>25000</v>
      </c>
      <c r="D261" s="527"/>
      <c r="E261" s="519"/>
      <c r="F261" s="519"/>
      <c r="G261" s="519"/>
      <c r="H261" s="519">
        <v>1</v>
      </c>
      <c r="I261" s="519">
        <v>60</v>
      </c>
      <c r="J261" s="519">
        <v>3000</v>
      </c>
    </row>
    <row r="262" spans="1:10" x14ac:dyDescent="0.25">
      <c r="A262" s="517" t="s">
        <v>276</v>
      </c>
      <c r="B262" s="519">
        <v>2</v>
      </c>
      <c r="C262" s="527"/>
      <c r="D262" s="527">
        <v>98000</v>
      </c>
      <c r="E262" s="519"/>
      <c r="F262" s="519"/>
      <c r="G262" s="519"/>
      <c r="H262" s="519"/>
      <c r="I262" s="519"/>
      <c r="J262" s="519" t="s">
        <v>4170</v>
      </c>
    </row>
    <row r="263" spans="1:10" x14ac:dyDescent="0.25">
      <c r="A263" s="517" t="s">
        <v>4169</v>
      </c>
      <c r="B263" s="519">
        <v>2</v>
      </c>
      <c r="C263" s="527"/>
      <c r="D263" s="527">
        <v>50000</v>
      </c>
      <c r="E263" s="519"/>
      <c r="F263" s="519"/>
      <c r="G263" s="519"/>
      <c r="H263" s="519"/>
      <c r="I263" s="519"/>
      <c r="J263" s="519" t="s">
        <v>4170</v>
      </c>
    </row>
    <row r="264" spans="1:10" x14ac:dyDescent="0.25">
      <c r="A264" s="517" t="s">
        <v>4171</v>
      </c>
      <c r="B264" s="519">
        <v>1</v>
      </c>
      <c r="C264" s="527">
        <v>14500</v>
      </c>
      <c r="D264" s="527"/>
      <c r="E264" s="519">
        <v>2</v>
      </c>
      <c r="F264" s="519">
        <v>6000</v>
      </c>
      <c r="G264" s="519">
        <v>60</v>
      </c>
      <c r="H264" s="519"/>
      <c r="I264" s="519"/>
      <c r="J264" s="519"/>
    </row>
    <row r="265" spans="1:10" x14ac:dyDescent="0.25">
      <c r="A265" s="517" t="s">
        <v>4172</v>
      </c>
      <c r="B265" s="519">
        <v>2</v>
      </c>
      <c r="C265" s="527">
        <v>60000</v>
      </c>
      <c r="D265" s="527"/>
      <c r="E265" s="519">
        <v>2</v>
      </c>
      <c r="F265" s="519">
        <v>16000</v>
      </c>
      <c r="G265" s="519">
        <v>140</v>
      </c>
      <c r="H265" s="519"/>
      <c r="I265" s="519"/>
      <c r="J265" s="519"/>
    </row>
    <row r="266" spans="1:10" x14ac:dyDescent="0.25">
      <c r="A266" s="517" t="s">
        <v>101</v>
      </c>
      <c r="B266" s="519">
        <v>1</v>
      </c>
      <c r="C266" s="527">
        <v>17000</v>
      </c>
      <c r="D266" s="527"/>
      <c r="E266" s="519"/>
      <c r="F266" s="519"/>
      <c r="G266" s="519"/>
      <c r="H266" s="519"/>
      <c r="I266" s="519"/>
      <c r="J266" s="519"/>
    </row>
    <row r="267" spans="1:10" x14ac:dyDescent="0.25">
      <c r="A267" s="517" t="s">
        <v>3354</v>
      </c>
      <c r="B267" s="519">
        <v>1</v>
      </c>
      <c r="C267" s="527"/>
      <c r="D267" s="527">
        <v>16000</v>
      </c>
      <c r="E267" s="519"/>
      <c r="F267" s="519"/>
      <c r="G267" s="519"/>
      <c r="H267" s="519"/>
      <c r="I267" s="519"/>
      <c r="J267" s="519"/>
    </row>
    <row r="268" spans="1:10" x14ac:dyDescent="0.25">
      <c r="A268" s="517" t="s">
        <v>2187</v>
      </c>
      <c r="B268" s="519">
        <v>1</v>
      </c>
      <c r="C268" s="527"/>
      <c r="D268" s="527">
        <v>16000</v>
      </c>
      <c r="E268" s="519"/>
      <c r="F268" s="519"/>
      <c r="G268" s="519"/>
      <c r="H268" s="519"/>
      <c r="I268" s="519"/>
      <c r="J268" s="519" t="s">
        <v>4173</v>
      </c>
    </row>
    <row r="269" spans="1:10" x14ac:dyDescent="0.25">
      <c r="A269" s="517" t="s">
        <v>1105</v>
      </c>
      <c r="B269" s="519">
        <v>1</v>
      </c>
      <c r="C269" s="527"/>
      <c r="D269" s="527">
        <v>25000</v>
      </c>
      <c r="E269" s="519"/>
      <c r="F269" s="519"/>
      <c r="G269" s="519"/>
      <c r="H269" s="519"/>
      <c r="I269" s="519"/>
      <c r="J269" s="519" t="s">
        <v>3596</v>
      </c>
    </row>
    <row r="270" spans="1:10" x14ac:dyDescent="0.25">
      <c r="A270" s="517" t="s">
        <v>122</v>
      </c>
      <c r="B270" s="519">
        <v>1</v>
      </c>
      <c r="C270" s="527">
        <v>40000</v>
      </c>
      <c r="D270" s="527"/>
      <c r="E270" s="519">
        <v>1</v>
      </c>
      <c r="F270" s="519">
        <v>5000</v>
      </c>
      <c r="G270" s="519">
        <v>100</v>
      </c>
      <c r="H270" s="519"/>
      <c r="I270" s="519"/>
      <c r="J270" s="519"/>
    </row>
    <row r="271" spans="1:10" x14ac:dyDescent="0.25">
      <c r="A271" s="517" t="s">
        <v>3938</v>
      </c>
      <c r="B271" s="519">
        <v>1</v>
      </c>
      <c r="C271" s="527">
        <v>25000</v>
      </c>
      <c r="D271" s="527"/>
      <c r="E271" s="519"/>
      <c r="F271" s="519"/>
      <c r="G271" s="519"/>
      <c r="H271" s="519"/>
      <c r="I271" s="519"/>
      <c r="J271" s="519"/>
    </row>
    <row r="272" spans="1:10" x14ac:dyDescent="0.25">
      <c r="A272" s="517" t="s">
        <v>441</v>
      </c>
      <c r="B272" s="519">
        <v>1</v>
      </c>
      <c r="C272" s="527">
        <v>25000</v>
      </c>
      <c r="D272" s="527"/>
      <c r="E272" s="519"/>
      <c r="F272" s="519"/>
      <c r="G272" s="519"/>
      <c r="H272" s="519"/>
      <c r="I272" s="519"/>
      <c r="J272" s="519"/>
    </row>
    <row r="273" spans="1:10" x14ac:dyDescent="0.25">
      <c r="A273" s="517" t="s">
        <v>208</v>
      </c>
      <c r="B273" s="519">
        <v>1</v>
      </c>
      <c r="C273" s="527">
        <v>50000</v>
      </c>
      <c r="D273" s="527"/>
      <c r="E273" s="519"/>
      <c r="F273" s="519"/>
      <c r="G273" s="519"/>
      <c r="H273" s="519"/>
      <c r="I273" s="519"/>
      <c r="J273" s="519"/>
    </row>
    <row r="274" spans="1:10" x14ac:dyDescent="0.25">
      <c r="A274" s="517" t="s">
        <v>166</v>
      </c>
      <c r="B274" s="519">
        <v>1</v>
      </c>
      <c r="C274" s="527">
        <v>28500</v>
      </c>
      <c r="D274" s="527"/>
      <c r="E274" s="519"/>
      <c r="F274" s="519"/>
      <c r="G274" s="519"/>
      <c r="H274" s="519"/>
      <c r="I274" s="519"/>
      <c r="J274" s="519"/>
    </row>
    <row r="275" spans="1:10" x14ac:dyDescent="0.25">
      <c r="A275" s="517" t="s">
        <v>4174</v>
      </c>
      <c r="B275" s="519">
        <v>1</v>
      </c>
      <c r="C275" s="527">
        <v>22000</v>
      </c>
      <c r="D275" s="527"/>
      <c r="E275" s="519"/>
      <c r="F275" s="519"/>
      <c r="G275" s="519"/>
      <c r="H275" s="519"/>
      <c r="I275" s="519"/>
      <c r="J275" s="519"/>
    </row>
    <row r="276" spans="1:10" x14ac:dyDescent="0.25">
      <c r="A276" s="517" t="s">
        <v>4062</v>
      </c>
      <c r="B276" s="519">
        <v>1</v>
      </c>
      <c r="C276" s="527">
        <v>35000</v>
      </c>
      <c r="D276" s="527"/>
      <c r="E276" s="519"/>
      <c r="F276" s="519"/>
      <c r="G276" s="519"/>
      <c r="H276" s="519"/>
      <c r="I276" s="519"/>
      <c r="J276" s="519"/>
    </row>
    <row r="277" spans="1:10" x14ac:dyDescent="0.25">
      <c r="A277" s="517" t="s">
        <v>4175</v>
      </c>
      <c r="B277" s="519">
        <v>1</v>
      </c>
      <c r="C277" s="527">
        <v>16000</v>
      </c>
      <c r="D277" s="527"/>
      <c r="E277" s="519"/>
      <c r="F277" s="519"/>
      <c r="G277" s="519"/>
      <c r="H277" s="519"/>
      <c r="I277" s="519"/>
      <c r="J277" s="519"/>
    </row>
    <row r="278" spans="1:10" x14ac:dyDescent="0.25">
      <c r="A278" s="517" t="s">
        <v>286</v>
      </c>
      <c r="B278" s="519">
        <v>1</v>
      </c>
      <c r="C278" s="527">
        <v>39000</v>
      </c>
      <c r="D278" s="527">
        <v>40000</v>
      </c>
      <c r="E278" s="519"/>
      <c r="F278" s="519"/>
      <c r="G278" s="519"/>
      <c r="H278" s="519"/>
      <c r="I278" s="519"/>
      <c r="J278" s="519" t="s">
        <v>767</v>
      </c>
    </row>
    <row r="279" spans="1:10" x14ac:dyDescent="0.25">
      <c r="A279" s="702" t="s">
        <v>316</v>
      </c>
      <c r="B279" s="703">
        <v>1</v>
      </c>
      <c r="C279" s="640"/>
      <c r="D279" s="640"/>
      <c r="E279" s="703"/>
      <c r="F279" s="703"/>
      <c r="G279" s="703"/>
      <c r="H279" s="703"/>
      <c r="I279" s="703"/>
      <c r="J279" s="703" t="s">
        <v>4176</v>
      </c>
    </row>
    <row r="280" spans="1:10" x14ac:dyDescent="0.25">
      <c r="A280" s="517"/>
      <c r="B280" s="519"/>
      <c r="C280" s="527"/>
      <c r="D280" s="527"/>
      <c r="E280" s="519"/>
      <c r="F280" s="519"/>
      <c r="G280" s="519"/>
      <c r="H280" s="519"/>
      <c r="I280" s="519"/>
      <c r="J280" s="519"/>
    </row>
    <row r="281" spans="1:10" x14ac:dyDescent="0.25">
      <c r="A281" s="517"/>
      <c r="B281" s="519"/>
      <c r="C281" s="527"/>
      <c r="D281" s="527"/>
      <c r="E281" s="519"/>
      <c r="F281" s="519"/>
      <c r="G281" s="519"/>
      <c r="H281" s="519"/>
      <c r="I281" s="519"/>
      <c r="J281" s="519"/>
    </row>
    <row r="282" spans="1:10" x14ac:dyDescent="0.25">
      <c r="A282" s="759" t="s">
        <v>2048</v>
      </c>
      <c r="B282" s="757">
        <f t="shared" ref="B282:G282" si="9">SUM(B258:B281)</f>
        <v>25</v>
      </c>
      <c r="C282" s="757">
        <f t="shared" si="9"/>
        <v>452000</v>
      </c>
      <c r="D282" s="757">
        <f t="shared" si="9"/>
        <v>262000</v>
      </c>
      <c r="E282" s="757">
        <f t="shared" si="9"/>
        <v>6</v>
      </c>
      <c r="F282" s="757">
        <f t="shared" si="9"/>
        <v>32000</v>
      </c>
      <c r="G282" s="757">
        <f t="shared" si="9"/>
        <v>400</v>
      </c>
      <c r="H282" s="757"/>
      <c r="I282" s="757"/>
      <c r="J282" s="760">
        <f>J259+J260+J261</f>
        <v>18200</v>
      </c>
    </row>
    <row r="283" spans="1:10" x14ac:dyDescent="0.25">
      <c r="A283" s="750"/>
      <c r="B283" s="549"/>
      <c r="C283" s="549"/>
      <c r="D283" s="549"/>
      <c r="E283" s="549"/>
      <c r="F283" s="549"/>
      <c r="G283" s="549"/>
      <c r="H283" s="549"/>
      <c r="I283" s="549"/>
      <c r="J283" s="751"/>
    </row>
    <row r="284" spans="1:10" x14ac:dyDescent="0.25">
      <c r="A284" s="548"/>
      <c r="B284" s="752"/>
      <c r="C284" s="752"/>
      <c r="D284" s="548"/>
      <c r="E284" s="548"/>
      <c r="F284" s="548"/>
      <c r="G284" s="548"/>
      <c r="H284" s="548"/>
      <c r="I284" s="548"/>
      <c r="J284" s="567"/>
    </row>
    <row r="285" spans="1:10" x14ac:dyDescent="0.25">
      <c r="A285" s="548"/>
      <c r="B285" s="548"/>
      <c r="C285" s="548"/>
      <c r="D285" s="548"/>
      <c r="E285" s="548"/>
      <c r="F285" s="336"/>
      <c r="G285" s="821" t="s">
        <v>3714</v>
      </c>
      <c r="H285" s="821"/>
      <c r="I285" s="753"/>
      <c r="J285" s="567"/>
    </row>
    <row r="286" spans="1:10" ht="15.75" x14ac:dyDescent="0.25">
      <c r="A286" s="696" t="s">
        <v>3593</v>
      </c>
      <c r="B286" s="697">
        <f>C282</f>
        <v>452000</v>
      </c>
      <c r="C286" s="548"/>
      <c r="D286" s="548"/>
      <c r="E286" s="548"/>
      <c r="F286" s="548"/>
      <c r="G286" s="548"/>
      <c r="H286" s="548"/>
      <c r="I286" s="548"/>
      <c r="J286" s="567"/>
    </row>
    <row r="289" spans="1:10" ht="15.75" x14ac:dyDescent="0.25">
      <c r="A289" s="2213" t="s">
        <v>4177</v>
      </c>
      <c r="B289" s="2213"/>
      <c r="C289" s="2213"/>
      <c r="D289" s="2213"/>
      <c r="E289" s="2213"/>
      <c r="F289" s="2213"/>
      <c r="G289" s="2213"/>
      <c r="H289" s="2213"/>
      <c r="I289" s="2213"/>
      <c r="J289" s="2213"/>
    </row>
    <row r="290" spans="1:10" x14ac:dyDescent="0.25">
      <c r="A290" s="198" t="s">
        <v>14</v>
      </c>
      <c r="B290" s="198" t="s">
        <v>5</v>
      </c>
      <c r="C290" s="198" t="s">
        <v>10</v>
      </c>
      <c r="D290" s="198" t="s">
        <v>11</v>
      </c>
      <c r="E290" s="198" t="s">
        <v>753</v>
      </c>
      <c r="F290" s="198" t="s">
        <v>27</v>
      </c>
      <c r="G290" s="198" t="s">
        <v>2013</v>
      </c>
      <c r="H290" s="198" t="s">
        <v>2776</v>
      </c>
      <c r="I290" s="198" t="s">
        <v>2777</v>
      </c>
      <c r="J290" s="198" t="s">
        <v>32</v>
      </c>
    </row>
    <row r="291" spans="1:10" x14ac:dyDescent="0.25">
      <c r="A291" s="517" t="s">
        <v>4178</v>
      </c>
      <c r="B291" s="519">
        <v>1</v>
      </c>
      <c r="C291" s="527"/>
      <c r="D291" s="527">
        <v>16000</v>
      </c>
      <c r="E291" s="519"/>
      <c r="F291" s="519"/>
      <c r="G291" s="519"/>
      <c r="H291" s="519"/>
      <c r="I291" s="519"/>
      <c r="J291" s="519" t="s">
        <v>3596</v>
      </c>
    </row>
    <row r="292" spans="1:10" x14ac:dyDescent="0.25">
      <c r="A292" s="517" t="s">
        <v>4179</v>
      </c>
      <c r="B292" s="519">
        <v>1</v>
      </c>
      <c r="C292" s="527"/>
      <c r="D292" s="527">
        <v>16000</v>
      </c>
      <c r="E292" s="519"/>
      <c r="F292" s="519"/>
      <c r="G292" s="519"/>
      <c r="H292" s="519"/>
      <c r="I292" s="519"/>
      <c r="J292" s="519" t="s">
        <v>4180</v>
      </c>
    </row>
    <row r="293" spans="1:10" x14ac:dyDescent="0.25">
      <c r="A293" s="517" t="s">
        <v>498</v>
      </c>
      <c r="B293" s="519">
        <v>1</v>
      </c>
      <c r="C293" s="527">
        <v>11000</v>
      </c>
      <c r="D293" s="527"/>
      <c r="E293" s="519">
        <v>1</v>
      </c>
      <c r="F293" s="519">
        <v>3000</v>
      </c>
      <c r="G293" s="519">
        <v>60</v>
      </c>
      <c r="H293" s="519"/>
      <c r="I293" s="519" t="s">
        <v>109</v>
      </c>
      <c r="J293" s="519">
        <v>4200</v>
      </c>
    </row>
    <row r="294" spans="1:10" x14ac:dyDescent="0.25">
      <c r="A294" s="517" t="s">
        <v>4181</v>
      </c>
      <c r="B294" s="519">
        <v>1</v>
      </c>
      <c r="C294" s="527">
        <v>16000</v>
      </c>
      <c r="D294" s="527"/>
      <c r="E294" s="519">
        <v>1</v>
      </c>
      <c r="F294" s="519">
        <v>4000</v>
      </c>
      <c r="G294" s="519">
        <v>75</v>
      </c>
      <c r="H294" s="519"/>
      <c r="I294" s="519"/>
      <c r="J294" s="519"/>
    </row>
    <row r="295" spans="1:10" x14ac:dyDescent="0.25">
      <c r="A295" s="517" t="s">
        <v>589</v>
      </c>
      <c r="B295" s="519">
        <v>1</v>
      </c>
      <c r="C295" s="527">
        <v>18500</v>
      </c>
      <c r="D295" s="527"/>
      <c r="E295" s="519">
        <v>1</v>
      </c>
      <c r="F295" s="519">
        <v>4000</v>
      </c>
      <c r="G295" s="519">
        <v>70</v>
      </c>
      <c r="H295" s="519"/>
      <c r="I295" s="519"/>
      <c r="J295" s="519"/>
    </row>
    <row r="296" spans="1:10" x14ac:dyDescent="0.25">
      <c r="A296" s="517" t="s">
        <v>4095</v>
      </c>
      <c r="B296" s="519">
        <v>2</v>
      </c>
      <c r="C296" s="527">
        <v>72000</v>
      </c>
      <c r="D296" s="527">
        <v>26000</v>
      </c>
      <c r="E296" s="519"/>
      <c r="F296" s="519"/>
      <c r="G296" s="519"/>
      <c r="H296" s="519"/>
      <c r="I296" s="519"/>
      <c r="J296" s="519" t="s">
        <v>767</v>
      </c>
    </row>
    <row r="297" spans="1:10" x14ac:dyDescent="0.25">
      <c r="A297" s="517" t="s">
        <v>4095</v>
      </c>
      <c r="B297" s="519">
        <v>2</v>
      </c>
      <c r="C297" s="527"/>
      <c r="D297" s="527">
        <v>98000</v>
      </c>
      <c r="E297" s="519"/>
      <c r="F297" s="519"/>
      <c r="G297" s="519"/>
      <c r="H297" s="519"/>
      <c r="I297" s="519"/>
      <c r="J297" s="519" t="s">
        <v>3902</v>
      </c>
    </row>
    <row r="298" spans="1:10" x14ac:dyDescent="0.25">
      <c r="A298" s="517" t="s">
        <v>734</v>
      </c>
      <c r="B298" s="519">
        <v>1</v>
      </c>
      <c r="C298" s="527"/>
      <c r="D298" s="527">
        <v>11000</v>
      </c>
      <c r="E298" s="519">
        <v>2</v>
      </c>
      <c r="F298" s="519" t="s">
        <v>4182</v>
      </c>
      <c r="G298" s="519" t="s">
        <v>3906</v>
      </c>
      <c r="H298" s="519"/>
      <c r="I298" s="519"/>
      <c r="J298" s="519" t="s">
        <v>767</v>
      </c>
    </row>
    <row r="299" spans="1:10" x14ac:dyDescent="0.25">
      <c r="A299" s="517" t="s">
        <v>4183</v>
      </c>
      <c r="B299" s="519">
        <v>1</v>
      </c>
      <c r="C299" s="527"/>
      <c r="D299" s="527">
        <v>30000</v>
      </c>
      <c r="E299" s="519">
        <v>1</v>
      </c>
      <c r="F299" s="519">
        <v>3000</v>
      </c>
      <c r="G299" s="519">
        <v>60</v>
      </c>
      <c r="H299" s="519"/>
      <c r="I299" s="519"/>
      <c r="J299" s="519" t="s">
        <v>767</v>
      </c>
    </row>
    <row r="300" spans="1:10" x14ac:dyDescent="0.25">
      <c r="A300" s="517" t="s">
        <v>144</v>
      </c>
      <c r="B300" s="519">
        <v>1</v>
      </c>
      <c r="C300" s="527">
        <v>28000</v>
      </c>
      <c r="D300" s="527"/>
      <c r="E300" s="519">
        <v>1</v>
      </c>
      <c r="F300" s="519">
        <v>4000</v>
      </c>
      <c r="G300" s="519">
        <v>70</v>
      </c>
      <c r="H300" s="519"/>
      <c r="I300" s="519"/>
      <c r="J300" s="519"/>
    </row>
    <row r="301" spans="1:10" x14ac:dyDescent="0.25">
      <c r="A301" s="517" t="s">
        <v>144</v>
      </c>
      <c r="B301" s="519">
        <v>1</v>
      </c>
      <c r="C301" s="527">
        <v>32000</v>
      </c>
      <c r="D301" s="527"/>
      <c r="E301" s="519"/>
      <c r="F301" s="519"/>
      <c r="G301" s="519"/>
      <c r="H301" s="519"/>
      <c r="I301" s="519"/>
      <c r="J301" s="519"/>
    </row>
    <row r="302" spans="1:10" x14ac:dyDescent="0.25">
      <c r="A302" s="517"/>
      <c r="B302" s="519"/>
      <c r="C302" s="527"/>
      <c r="D302" s="527"/>
      <c r="E302" s="519"/>
      <c r="F302" s="519"/>
      <c r="G302" s="519"/>
      <c r="H302" s="519"/>
      <c r="I302" s="519"/>
      <c r="J302" s="519"/>
    </row>
    <row r="303" spans="1:10" x14ac:dyDescent="0.25">
      <c r="A303" s="759" t="s">
        <v>2048</v>
      </c>
      <c r="B303" s="757">
        <f t="shared" ref="B303:G303" si="10">SUM(B291:B302)</f>
        <v>13</v>
      </c>
      <c r="C303" s="757">
        <f t="shared" si="10"/>
        <v>177500</v>
      </c>
      <c r="D303" s="757">
        <f t="shared" si="10"/>
        <v>197000</v>
      </c>
      <c r="E303" s="757">
        <f t="shared" si="10"/>
        <v>7</v>
      </c>
      <c r="F303" s="757">
        <f t="shared" si="10"/>
        <v>18000</v>
      </c>
      <c r="G303" s="757">
        <f t="shared" si="10"/>
        <v>335</v>
      </c>
      <c r="H303" s="757"/>
      <c r="I303" s="757"/>
      <c r="J303" s="760">
        <f>J293</f>
        <v>4200</v>
      </c>
    </row>
    <row r="304" spans="1:10" x14ac:dyDescent="0.25">
      <c r="A304" s="750"/>
      <c r="B304" s="549"/>
      <c r="C304" s="549"/>
      <c r="D304" s="549"/>
      <c r="E304" s="549"/>
      <c r="F304" s="549"/>
      <c r="G304" s="549"/>
      <c r="H304" s="549"/>
      <c r="I304" s="549"/>
      <c r="J304" s="751"/>
    </row>
    <row r="305" spans="1:10" x14ac:dyDescent="0.25">
      <c r="A305" s="548"/>
      <c r="B305" s="752"/>
      <c r="C305" s="752"/>
      <c r="D305" s="548"/>
      <c r="E305" s="548"/>
      <c r="F305" s="548"/>
      <c r="G305" s="548"/>
      <c r="H305" s="548"/>
      <c r="I305" s="548"/>
      <c r="J305" s="567"/>
    </row>
    <row r="306" spans="1:10" x14ac:dyDescent="0.25">
      <c r="A306" s="548"/>
      <c r="B306" s="548"/>
      <c r="C306" s="548"/>
      <c r="D306" s="548"/>
      <c r="E306" s="548"/>
      <c r="F306" s="336"/>
      <c r="G306" s="822" t="s">
        <v>3714</v>
      </c>
      <c r="H306" s="822"/>
      <c r="I306" s="753"/>
      <c r="J306" s="567"/>
    </row>
    <row r="307" spans="1:10" ht="15.75" x14ac:dyDescent="0.25">
      <c r="A307" s="696" t="s">
        <v>3593</v>
      </c>
      <c r="B307" s="697">
        <f>C303</f>
        <v>177500</v>
      </c>
      <c r="C307" s="548"/>
      <c r="D307" s="548"/>
      <c r="E307" s="548"/>
      <c r="F307" s="548"/>
      <c r="G307" s="548"/>
      <c r="H307" s="548"/>
      <c r="I307" s="548"/>
      <c r="J307" s="567"/>
    </row>
    <row r="311" spans="1:10" ht="15.75" x14ac:dyDescent="0.25">
      <c r="A311" s="2213" t="s">
        <v>4184</v>
      </c>
      <c r="B311" s="2213"/>
      <c r="C311" s="2213"/>
      <c r="D311" s="2213"/>
      <c r="E311" s="2213"/>
      <c r="F311" s="2213"/>
      <c r="G311" s="2213"/>
      <c r="H311" s="2213"/>
      <c r="I311" s="2213"/>
      <c r="J311" s="2213"/>
    </row>
    <row r="312" spans="1:10" x14ac:dyDescent="0.25">
      <c r="A312" s="198" t="s">
        <v>14</v>
      </c>
      <c r="B312" s="198" t="s">
        <v>5</v>
      </c>
      <c r="C312" s="198" t="s">
        <v>10</v>
      </c>
      <c r="D312" s="198" t="s">
        <v>11</v>
      </c>
      <c r="E312" s="198" t="s">
        <v>753</v>
      </c>
      <c r="F312" s="198" t="s">
        <v>27</v>
      </c>
      <c r="G312" s="198" t="s">
        <v>2013</v>
      </c>
      <c r="H312" s="198" t="s">
        <v>2776</v>
      </c>
      <c r="I312" s="198" t="s">
        <v>2777</v>
      </c>
      <c r="J312" s="198" t="s">
        <v>32</v>
      </c>
    </row>
    <row r="313" spans="1:10" x14ac:dyDescent="0.25">
      <c r="A313" s="517" t="s">
        <v>4185</v>
      </c>
      <c r="B313" s="519">
        <v>1</v>
      </c>
      <c r="C313" s="519">
        <v>25000</v>
      </c>
      <c r="D313" s="519"/>
      <c r="E313" s="519"/>
      <c r="F313" s="519"/>
      <c r="G313" s="519"/>
      <c r="H313" s="519"/>
      <c r="I313" s="519" t="s">
        <v>109</v>
      </c>
      <c r="J313" s="519">
        <v>4200</v>
      </c>
    </row>
    <row r="314" spans="1:10" x14ac:dyDescent="0.25">
      <c r="A314" s="517" t="s">
        <v>2896</v>
      </c>
      <c r="B314" s="519">
        <v>1</v>
      </c>
      <c r="C314" s="519">
        <v>9500</v>
      </c>
      <c r="D314" s="519"/>
      <c r="E314" s="519">
        <v>1</v>
      </c>
      <c r="F314" s="519">
        <v>3000</v>
      </c>
      <c r="G314" s="519">
        <v>60</v>
      </c>
      <c r="H314" s="519">
        <v>1</v>
      </c>
      <c r="I314" s="519">
        <v>80</v>
      </c>
      <c r="J314" s="198">
        <v>5000</v>
      </c>
    </row>
    <row r="315" spans="1:10" x14ac:dyDescent="0.25">
      <c r="A315" s="702" t="s">
        <v>2045</v>
      </c>
      <c r="B315" s="703">
        <v>1</v>
      </c>
      <c r="C315" s="703"/>
      <c r="D315" s="703"/>
      <c r="E315" s="703"/>
      <c r="F315" s="703"/>
      <c r="G315" s="703"/>
      <c r="H315" s="703"/>
      <c r="I315" s="703"/>
      <c r="J315" s="718" t="s">
        <v>4186</v>
      </c>
    </row>
    <row r="316" spans="1:10" x14ac:dyDescent="0.25">
      <c r="A316" s="517" t="s">
        <v>2617</v>
      </c>
      <c r="B316" s="519">
        <v>1</v>
      </c>
      <c r="C316" s="519">
        <v>18000</v>
      </c>
      <c r="D316" s="519"/>
      <c r="E316" s="519"/>
      <c r="F316" s="519"/>
      <c r="G316" s="519"/>
      <c r="H316" s="519">
        <v>1</v>
      </c>
      <c r="I316" s="519">
        <v>60</v>
      </c>
      <c r="J316" s="198">
        <v>3000</v>
      </c>
    </row>
    <row r="317" spans="1:10" x14ac:dyDescent="0.25">
      <c r="A317" s="517" t="s">
        <v>701</v>
      </c>
      <c r="B317" s="519">
        <v>1</v>
      </c>
      <c r="C317" s="519">
        <v>12500</v>
      </c>
      <c r="D317" s="519"/>
      <c r="E317" s="519"/>
      <c r="F317" s="519"/>
      <c r="G317" s="519"/>
      <c r="H317" s="519"/>
      <c r="I317" s="519"/>
      <c r="J317" s="198"/>
    </row>
    <row r="318" spans="1:10" x14ac:dyDescent="0.25">
      <c r="A318" s="517" t="s">
        <v>2469</v>
      </c>
      <c r="B318" s="519">
        <v>1</v>
      </c>
      <c r="C318" s="519"/>
      <c r="D318" s="519">
        <v>36000</v>
      </c>
      <c r="E318" s="519"/>
      <c r="F318" s="519"/>
      <c r="G318" s="519"/>
      <c r="H318" s="519"/>
      <c r="I318" s="519"/>
      <c r="J318" s="198" t="s">
        <v>4187</v>
      </c>
    </row>
    <row r="319" spans="1:10" x14ac:dyDescent="0.25">
      <c r="A319" s="517" t="s">
        <v>3950</v>
      </c>
      <c r="B319" s="519">
        <v>1</v>
      </c>
      <c r="C319" s="519"/>
      <c r="D319" s="519">
        <v>45000</v>
      </c>
      <c r="E319" s="519">
        <v>1</v>
      </c>
      <c r="F319" s="519">
        <v>5000</v>
      </c>
      <c r="G319" s="519">
        <v>100</v>
      </c>
      <c r="H319" s="519"/>
      <c r="I319" s="519"/>
      <c r="J319" s="198"/>
    </row>
    <row r="320" spans="1:10" x14ac:dyDescent="0.25">
      <c r="A320" s="517" t="s">
        <v>1355</v>
      </c>
      <c r="B320" s="519">
        <v>1</v>
      </c>
      <c r="C320" s="519"/>
      <c r="D320" s="519">
        <v>25000</v>
      </c>
      <c r="E320" s="519">
        <v>1</v>
      </c>
      <c r="F320" s="519">
        <v>3000</v>
      </c>
      <c r="G320" s="519">
        <v>60</v>
      </c>
      <c r="H320" s="519"/>
      <c r="I320" s="519"/>
      <c r="J320" s="198"/>
    </row>
    <row r="321" spans="1:10" x14ac:dyDescent="0.25">
      <c r="A321" s="517" t="s">
        <v>252</v>
      </c>
      <c r="B321" s="519">
        <v>1</v>
      </c>
      <c r="C321" s="519"/>
      <c r="D321" s="519">
        <v>22000</v>
      </c>
      <c r="E321" s="519"/>
      <c r="F321" s="519"/>
      <c r="G321" s="519"/>
      <c r="H321" s="519"/>
      <c r="I321" s="519"/>
      <c r="J321" s="198" t="s">
        <v>4188</v>
      </c>
    </row>
    <row r="322" spans="1:10" x14ac:dyDescent="0.25">
      <c r="A322" s="517" t="s">
        <v>3354</v>
      </c>
      <c r="B322" s="519">
        <v>1</v>
      </c>
      <c r="C322" s="519">
        <v>12000</v>
      </c>
      <c r="D322" s="519"/>
      <c r="E322" s="519">
        <v>1</v>
      </c>
      <c r="F322" s="519">
        <v>3000</v>
      </c>
      <c r="G322" s="519">
        <v>60</v>
      </c>
      <c r="H322" s="519"/>
      <c r="I322" s="519"/>
      <c r="J322" s="198"/>
    </row>
    <row r="323" spans="1:10" x14ac:dyDescent="0.25">
      <c r="A323" s="517" t="s">
        <v>2469</v>
      </c>
      <c r="B323" s="519">
        <v>1</v>
      </c>
      <c r="C323" s="519"/>
      <c r="D323" s="519">
        <v>35000</v>
      </c>
      <c r="E323" s="519"/>
      <c r="F323" s="519"/>
      <c r="G323" s="519"/>
      <c r="H323" s="519"/>
      <c r="I323" s="519"/>
      <c r="J323" s="198" t="s">
        <v>767</v>
      </c>
    </row>
    <row r="324" spans="1:10" x14ac:dyDescent="0.25">
      <c r="A324" s="517" t="s">
        <v>1863</v>
      </c>
      <c r="B324" s="519">
        <v>1</v>
      </c>
      <c r="C324" s="519"/>
      <c r="D324" s="519">
        <v>16000</v>
      </c>
      <c r="E324" s="519">
        <v>1</v>
      </c>
      <c r="F324" s="519">
        <v>4000</v>
      </c>
      <c r="G324" s="519">
        <v>70</v>
      </c>
      <c r="H324" s="519"/>
      <c r="I324" s="519"/>
      <c r="J324" s="198" t="s">
        <v>3596</v>
      </c>
    </row>
    <row r="325" spans="1:10" x14ac:dyDescent="0.25">
      <c r="A325" s="517" t="s">
        <v>225</v>
      </c>
      <c r="B325" s="519">
        <v>2</v>
      </c>
      <c r="C325" s="527">
        <v>70000</v>
      </c>
      <c r="D325" s="527"/>
      <c r="E325" s="519"/>
      <c r="F325" s="519"/>
      <c r="G325" s="519"/>
      <c r="H325" s="519"/>
      <c r="I325" s="519"/>
      <c r="J325" s="519"/>
    </row>
    <row r="326" spans="1:10" x14ac:dyDescent="0.25">
      <c r="A326" s="517" t="s">
        <v>474</v>
      </c>
      <c r="B326" s="519">
        <v>1</v>
      </c>
      <c r="C326" s="527">
        <v>20000</v>
      </c>
      <c r="D326" s="527"/>
      <c r="E326" s="519"/>
      <c r="F326" s="519"/>
      <c r="G326" s="519"/>
      <c r="H326" s="519"/>
      <c r="I326" s="519"/>
      <c r="J326" s="519"/>
    </row>
    <row r="327" spans="1:10" x14ac:dyDescent="0.25">
      <c r="A327" s="517" t="s">
        <v>453</v>
      </c>
      <c r="B327" s="519">
        <v>1</v>
      </c>
      <c r="C327" s="527">
        <v>19500</v>
      </c>
      <c r="D327" s="527"/>
      <c r="E327" s="519">
        <v>1</v>
      </c>
      <c r="F327" s="519">
        <v>75</v>
      </c>
      <c r="G327" s="519">
        <v>4000</v>
      </c>
      <c r="H327" s="519"/>
      <c r="I327" s="519"/>
      <c r="J327" s="519"/>
    </row>
    <row r="328" spans="1:10" x14ac:dyDescent="0.25">
      <c r="A328" s="517" t="s">
        <v>654</v>
      </c>
      <c r="B328" s="519">
        <v>1</v>
      </c>
      <c r="C328" s="527">
        <v>35000</v>
      </c>
      <c r="D328" s="527"/>
      <c r="E328" s="519">
        <v>1</v>
      </c>
      <c r="F328" s="519">
        <v>70</v>
      </c>
      <c r="G328" s="519">
        <v>4000</v>
      </c>
      <c r="H328" s="519"/>
      <c r="I328" s="519"/>
      <c r="J328" s="519"/>
    </row>
    <row r="329" spans="1:10" x14ac:dyDescent="0.25">
      <c r="A329" s="517"/>
      <c r="B329" s="519"/>
      <c r="C329" s="527"/>
      <c r="D329" s="527"/>
      <c r="E329" s="519"/>
      <c r="F329" s="519"/>
      <c r="G329" s="519"/>
      <c r="H329" s="519"/>
      <c r="I329" s="519"/>
      <c r="J329" s="519"/>
    </row>
    <row r="330" spans="1:10" x14ac:dyDescent="0.25">
      <c r="A330" s="759" t="s">
        <v>2048</v>
      </c>
      <c r="B330" s="757">
        <f t="shared" ref="B330:G330" si="11">SUM(B313:B329)</f>
        <v>17</v>
      </c>
      <c r="C330" s="757">
        <f t="shared" si="11"/>
        <v>221500</v>
      </c>
      <c r="D330" s="757">
        <f t="shared" si="11"/>
        <v>179000</v>
      </c>
      <c r="E330" s="757">
        <f t="shared" si="11"/>
        <v>7</v>
      </c>
      <c r="F330" s="757">
        <f t="shared" si="11"/>
        <v>18145</v>
      </c>
      <c r="G330" s="757">
        <f t="shared" si="11"/>
        <v>8350</v>
      </c>
      <c r="H330" s="757"/>
      <c r="I330" s="757"/>
      <c r="J330" s="760">
        <v>12200</v>
      </c>
    </row>
    <row r="331" spans="1:10" x14ac:dyDescent="0.25">
      <c r="A331" s="750"/>
      <c r="B331" s="549"/>
      <c r="C331" s="549"/>
      <c r="D331" s="549"/>
      <c r="E331" s="549"/>
      <c r="F331" s="549"/>
      <c r="G331" s="549"/>
      <c r="H331" s="549"/>
      <c r="I331" s="549"/>
      <c r="J331" s="751"/>
    </row>
    <row r="332" spans="1:10" x14ac:dyDescent="0.25">
      <c r="A332" s="548"/>
      <c r="B332" s="752"/>
      <c r="C332" s="752"/>
      <c r="D332" s="548"/>
      <c r="E332" s="548"/>
      <c r="F332" s="548"/>
      <c r="G332" s="548"/>
      <c r="H332" s="548"/>
      <c r="I332" s="548"/>
      <c r="J332" s="567"/>
    </row>
    <row r="333" spans="1:10" x14ac:dyDescent="0.25">
      <c r="A333" s="548"/>
      <c r="B333" s="548"/>
      <c r="C333" s="548"/>
      <c r="D333" s="548"/>
      <c r="E333" s="548"/>
      <c r="F333" s="336"/>
      <c r="G333" s="823" t="s">
        <v>3714</v>
      </c>
      <c r="H333" s="823"/>
      <c r="I333" s="753"/>
      <c r="J333" s="567"/>
    </row>
    <row r="334" spans="1:10" ht="15.75" x14ac:dyDescent="0.25">
      <c r="A334" s="696" t="s">
        <v>3593</v>
      </c>
      <c r="B334" s="697">
        <f>C330</f>
        <v>221500</v>
      </c>
      <c r="C334" s="548"/>
      <c r="D334" s="548"/>
      <c r="E334" s="548"/>
      <c r="F334" s="548"/>
      <c r="G334" s="548"/>
      <c r="H334" s="548"/>
      <c r="I334" s="548"/>
      <c r="J334" s="567"/>
    </row>
    <row r="337" spans="1:10" ht="15.75" x14ac:dyDescent="0.25">
      <c r="A337" s="2213" t="s">
        <v>4189</v>
      </c>
      <c r="B337" s="2213"/>
      <c r="C337" s="2213"/>
      <c r="D337" s="2213"/>
      <c r="E337" s="2213"/>
      <c r="F337" s="2213"/>
      <c r="G337" s="2213"/>
      <c r="H337" s="2213"/>
      <c r="I337" s="2213"/>
      <c r="J337" s="2213"/>
    </row>
    <row r="338" spans="1:10" x14ac:dyDescent="0.25">
      <c r="A338" s="198" t="s">
        <v>14</v>
      </c>
      <c r="B338" s="198" t="s">
        <v>5</v>
      </c>
      <c r="C338" s="198" t="s">
        <v>10</v>
      </c>
      <c r="D338" s="198" t="s">
        <v>11</v>
      </c>
      <c r="E338" s="198" t="s">
        <v>753</v>
      </c>
      <c r="F338" s="198" t="s">
        <v>27</v>
      </c>
      <c r="G338" s="198" t="s">
        <v>2013</v>
      </c>
      <c r="H338" s="198" t="s">
        <v>2776</v>
      </c>
      <c r="I338" s="198" t="s">
        <v>2777</v>
      </c>
      <c r="J338" s="198" t="s">
        <v>32</v>
      </c>
    </row>
    <row r="339" spans="1:10" x14ac:dyDescent="0.25">
      <c r="A339" s="517" t="s">
        <v>622</v>
      </c>
      <c r="B339" s="519">
        <v>1</v>
      </c>
      <c r="C339" s="519">
        <v>32000</v>
      </c>
      <c r="D339" s="519"/>
      <c r="E339" s="519">
        <v>1</v>
      </c>
      <c r="F339" s="519">
        <v>4000</v>
      </c>
      <c r="G339" s="519">
        <v>70</v>
      </c>
      <c r="H339" s="519"/>
      <c r="I339" s="519" t="s">
        <v>109</v>
      </c>
      <c r="J339" s="519">
        <v>2100</v>
      </c>
    </row>
    <row r="340" spans="1:10" x14ac:dyDescent="0.25">
      <c r="A340" s="517" t="s">
        <v>3900</v>
      </c>
      <c r="B340" s="519">
        <v>1</v>
      </c>
      <c r="C340" s="519"/>
      <c r="D340" s="519">
        <v>16000</v>
      </c>
      <c r="E340" s="519"/>
      <c r="F340" s="519"/>
      <c r="G340" s="519"/>
      <c r="H340" s="519"/>
      <c r="I340" s="519"/>
      <c r="J340" s="198" t="s">
        <v>4190</v>
      </c>
    </row>
    <row r="341" spans="1:10" x14ac:dyDescent="0.25">
      <c r="A341" s="517" t="s">
        <v>3598</v>
      </c>
      <c r="B341" s="519">
        <v>1</v>
      </c>
      <c r="C341" s="519">
        <v>5100</v>
      </c>
      <c r="D341" s="519">
        <v>7400</v>
      </c>
      <c r="E341" s="793">
        <v>43497</v>
      </c>
      <c r="F341" s="519">
        <v>13000</v>
      </c>
      <c r="G341" s="519" t="s">
        <v>1438</v>
      </c>
      <c r="H341" s="519"/>
      <c r="I341" s="519"/>
      <c r="J341" s="198" t="s">
        <v>767</v>
      </c>
    </row>
    <row r="342" spans="1:10" x14ac:dyDescent="0.25">
      <c r="A342" s="517" t="s">
        <v>3761</v>
      </c>
      <c r="B342" s="519">
        <v>1</v>
      </c>
      <c r="C342" s="519">
        <v>28500</v>
      </c>
      <c r="D342" s="519"/>
      <c r="E342" s="519"/>
      <c r="F342" s="519"/>
      <c r="G342" s="519"/>
      <c r="H342" s="519">
        <v>1</v>
      </c>
      <c r="I342" s="519">
        <v>100</v>
      </c>
      <c r="J342" s="198">
        <v>5000</v>
      </c>
    </row>
    <row r="343" spans="1:10" x14ac:dyDescent="0.25">
      <c r="A343" s="517" t="s">
        <v>1871</v>
      </c>
      <c r="B343" s="519">
        <v>1</v>
      </c>
      <c r="C343" s="519">
        <v>30000</v>
      </c>
      <c r="D343" s="519"/>
      <c r="E343" s="519">
        <v>1</v>
      </c>
      <c r="F343" s="519">
        <v>5000</v>
      </c>
      <c r="G343" s="519">
        <v>100</v>
      </c>
      <c r="H343" s="519">
        <v>1</v>
      </c>
      <c r="I343" s="519">
        <v>60</v>
      </c>
      <c r="J343" s="198">
        <v>3000</v>
      </c>
    </row>
    <row r="344" spans="1:10" x14ac:dyDescent="0.25">
      <c r="A344" s="517" t="s">
        <v>311</v>
      </c>
      <c r="B344" s="519">
        <v>1</v>
      </c>
      <c r="C344" s="519">
        <v>17500</v>
      </c>
      <c r="D344" s="519"/>
      <c r="E344" s="519">
        <v>1</v>
      </c>
      <c r="F344" s="519">
        <v>4000</v>
      </c>
      <c r="G344" s="519">
        <v>70</v>
      </c>
      <c r="H344" s="519"/>
      <c r="I344" s="519"/>
      <c r="J344" s="198"/>
    </row>
    <row r="345" spans="1:10" x14ac:dyDescent="0.25">
      <c r="A345" s="517" t="s">
        <v>3657</v>
      </c>
      <c r="B345" s="519">
        <v>1</v>
      </c>
      <c r="C345" s="519">
        <v>38000</v>
      </c>
      <c r="D345" s="519"/>
      <c r="E345" s="519"/>
      <c r="F345" s="519"/>
      <c r="G345" s="519"/>
      <c r="H345" s="519"/>
      <c r="I345" s="519"/>
      <c r="J345" s="198"/>
    </row>
    <row r="346" spans="1:10" x14ac:dyDescent="0.25">
      <c r="A346" s="517" t="s">
        <v>552</v>
      </c>
      <c r="B346" s="519">
        <v>1</v>
      </c>
      <c r="C346" s="519">
        <v>14000</v>
      </c>
      <c r="D346" s="519"/>
      <c r="E346" s="519">
        <v>1</v>
      </c>
      <c r="F346" s="519">
        <v>4000</v>
      </c>
      <c r="G346" s="519">
        <v>70</v>
      </c>
      <c r="H346" s="519"/>
      <c r="I346" s="519"/>
      <c r="J346" s="198"/>
    </row>
    <row r="347" spans="1:10" x14ac:dyDescent="0.25">
      <c r="A347" s="517" t="s">
        <v>3731</v>
      </c>
      <c r="B347" s="519">
        <v>1</v>
      </c>
      <c r="C347" s="519"/>
      <c r="D347" s="519">
        <v>19000</v>
      </c>
      <c r="E347" s="519"/>
      <c r="F347" s="519"/>
      <c r="G347" s="519"/>
      <c r="H347" s="519"/>
      <c r="I347" s="519"/>
      <c r="J347" s="198" t="s">
        <v>3596</v>
      </c>
    </row>
    <row r="348" spans="1:10" x14ac:dyDescent="0.25">
      <c r="A348" s="517" t="s">
        <v>4191</v>
      </c>
      <c r="B348" s="519">
        <v>1</v>
      </c>
      <c r="C348" s="519">
        <v>67000</v>
      </c>
      <c r="D348" s="519"/>
      <c r="E348" s="519"/>
      <c r="F348" s="519"/>
      <c r="G348" s="519"/>
      <c r="H348" s="519"/>
      <c r="I348" s="519"/>
      <c r="J348" s="198"/>
    </row>
    <row r="349" spans="1:10" x14ac:dyDescent="0.25">
      <c r="A349" s="517" t="s">
        <v>3900</v>
      </c>
      <c r="B349" s="519">
        <v>1</v>
      </c>
      <c r="C349" s="519"/>
      <c r="D349" s="519">
        <v>15000</v>
      </c>
      <c r="E349" s="519"/>
      <c r="F349" s="519"/>
      <c r="G349" s="519"/>
      <c r="H349" s="519"/>
      <c r="I349" s="519"/>
      <c r="J349" s="198" t="s">
        <v>3596</v>
      </c>
    </row>
    <row r="350" spans="1:10" x14ac:dyDescent="0.25">
      <c r="A350" s="517" t="s">
        <v>3540</v>
      </c>
      <c r="B350" s="519">
        <v>1</v>
      </c>
      <c r="C350" s="519"/>
      <c r="D350" s="519">
        <v>21000</v>
      </c>
      <c r="E350" s="519"/>
      <c r="F350" s="519"/>
      <c r="G350" s="519"/>
      <c r="H350" s="519"/>
      <c r="I350" s="519"/>
      <c r="J350" s="198" t="s">
        <v>767</v>
      </c>
    </row>
    <row r="351" spans="1:10" x14ac:dyDescent="0.25">
      <c r="A351" s="517" t="s">
        <v>3900</v>
      </c>
      <c r="B351" s="519">
        <v>1</v>
      </c>
      <c r="C351" s="527">
        <v>15000</v>
      </c>
      <c r="D351" s="527"/>
      <c r="E351" s="519"/>
      <c r="F351" s="519"/>
      <c r="G351" s="519"/>
      <c r="H351" s="519"/>
      <c r="I351" s="519"/>
      <c r="J351" s="519"/>
    </row>
    <row r="352" spans="1:10" x14ac:dyDescent="0.25">
      <c r="A352" s="759" t="s">
        <v>2048</v>
      </c>
      <c r="B352" s="757">
        <f t="shared" ref="B352:G352" si="12">SUM(B339:B351)</f>
        <v>13</v>
      </c>
      <c r="C352" s="757">
        <f t="shared" si="12"/>
        <v>247100</v>
      </c>
      <c r="D352" s="757">
        <f t="shared" si="12"/>
        <v>78400</v>
      </c>
      <c r="E352" s="757">
        <f t="shared" si="12"/>
        <v>43501</v>
      </c>
      <c r="F352" s="757">
        <f t="shared" si="12"/>
        <v>30000</v>
      </c>
      <c r="G352" s="757">
        <f t="shared" si="12"/>
        <v>310</v>
      </c>
      <c r="H352" s="757"/>
      <c r="I352" s="757"/>
      <c r="J352" s="760">
        <v>10100</v>
      </c>
    </row>
    <row r="353" spans="1:10" x14ac:dyDescent="0.25">
      <c r="A353" s="750"/>
      <c r="B353" s="549"/>
      <c r="C353" s="549"/>
      <c r="D353" s="549"/>
      <c r="E353" s="549"/>
      <c r="F353" s="549"/>
      <c r="G353" s="549"/>
      <c r="H353" s="549"/>
      <c r="I353" s="549"/>
      <c r="J353" s="751"/>
    </row>
    <row r="354" spans="1:10" x14ac:dyDescent="0.25">
      <c r="A354" s="548"/>
      <c r="B354" s="752"/>
      <c r="C354" s="752"/>
      <c r="D354" s="548"/>
      <c r="E354" s="548"/>
      <c r="F354" s="548"/>
      <c r="G354" s="548"/>
      <c r="H354" s="548"/>
      <c r="I354" s="548"/>
      <c r="J354" s="567"/>
    </row>
    <row r="355" spans="1:10" x14ac:dyDescent="0.25">
      <c r="A355" s="548"/>
      <c r="B355" s="548"/>
      <c r="C355" s="548"/>
      <c r="D355" s="548"/>
      <c r="E355" s="548"/>
      <c r="F355" s="336"/>
      <c r="G355" s="824" t="s">
        <v>3714</v>
      </c>
      <c r="H355" s="824"/>
      <c r="I355" s="753"/>
      <c r="J355" s="567"/>
    </row>
    <row r="356" spans="1:10" ht="15.75" x14ac:dyDescent="0.25">
      <c r="A356" s="696" t="s">
        <v>3593</v>
      </c>
      <c r="B356" s="697">
        <f>C352</f>
        <v>247100</v>
      </c>
      <c r="C356" s="548"/>
      <c r="D356" s="548"/>
      <c r="E356" s="548"/>
      <c r="F356" s="548"/>
      <c r="G356" s="548"/>
      <c r="H356" s="548"/>
      <c r="I356" s="548"/>
      <c r="J356" s="567"/>
    </row>
    <row r="360" spans="1:10" ht="15.75" x14ac:dyDescent="0.25">
      <c r="A360" s="2213" t="s">
        <v>4192</v>
      </c>
      <c r="B360" s="2213"/>
      <c r="C360" s="2213"/>
      <c r="D360" s="2213"/>
      <c r="E360" s="2213"/>
      <c r="F360" s="2213"/>
      <c r="G360" s="2213"/>
      <c r="H360" s="2213"/>
      <c r="I360" s="2213"/>
      <c r="J360" s="2213"/>
    </row>
    <row r="361" spans="1:10" x14ac:dyDescent="0.25">
      <c r="A361" s="198" t="s">
        <v>14</v>
      </c>
      <c r="B361" s="198" t="s">
        <v>5</v>
      </c>
      <c r="C361" s="198" t="s">
        <v>10</v>
      </c>
      <c r="D361" s="198" t="s">
        <v>11</v>
      </c>
      <c r="E361" s="198" t="s">
        <v>753</v>
      </c>
      <c r="F361" s="198" t="s">
        <v>27</v>
      </c>
      <c r="G361" s="198" t="s">
        <v>2013</v>
      </c>
      <c r="H361" s="198" t="s">
        <v>2776</v>
      </c>
      <c r="I361" s="198" t="s">
        <v>2777</v>
      </c>
      <c r="J361" s="198" t="s">
        <v>32</v>
      </c>
    </row>
    <row r="362" spans="1:10" x14ac:dyDescent="0.25">
      <c r="A362" s="517" t="s">
        <v>1179</v>
      </c>
      <c r="B362" s="519">
        <v>1</v>
      </c>
      <c r="C362" s="519">
        <v>9500</v>
      </c>
      <c r="D362" s="519"/>
      <c r="E362" s="519">
        <v>1</v>
      </c>
      <c r="F362" s="519">
        <v>3000</v>
      </c>
      <c r="G362" s="519">
        <v>60</v>
      </c>
      <c r="H362" s="519"/>
      <c r="I362" s="519" t="s">
        <v>109</v>
      </c>
      <c r="J362" s="519">
        <v>1400</v>
      </c>
    </row>
    <row r="363" spans="1:10" x14ac:dyDescent="0.25">
      <c r="A363" s="517" t="s">
        <v>4193</v>
      </c>
      <c r="B363" s="519">
        <v>1</v>
      </c>
      <c r="C363" s="519"/>
      <c r="D363" s="519">
        <v>25500</v>
      </c>
      <c r="E363" s="519">
        <v>1</v>
      </c>
      <c r="F363" s="519">
        <v>3000</v>
      </c>
      <c r="G363" s="519">
        <v>60</v>
      </c>
      <c r="H363" s="519"/>
      <c r="I363" s="519"/>
      <c r="J363" s="198" t="s">
        <v>3596</v>
      </c>
    </row>
    <row r="364" spans="1:10" x14ac:dyDescent="0.25">
      <c r="A364" s="517" t="s">
        <v>2199</v>
      </c>
      <c r="B364" s="519">
        <v>1</v>
      </c>
      <c r="C364" s="519">
        <v>16000</v>
      </c>
      <c r="D364" s="519"/>
      <c r="E364" s="519">
        <v>1</v>
      </c>
      <c r="F364" s="519">
        <v>3000</v>
      </c>
      <c r="G364" s="519">
        <v>60</v>
      </c>
      <c r="H364" s="519">
        <v>1</v>
      </c>
      <c r="I364" s="519">
        <v>70</v>
      </c>
      <c r="J364" s="198">
        <v>4000</v>
      </c>
    </row>
    <row r="365" spans="1:10" x14ac:dyDescent="0.25">
      <c r="A365" s="517" t="s">
        <v>4194</v>
      </c>
      <c r="B365" s="519">
        <v>1</v>
      </c>
      <c r="C365" s="519">
        <v>15000</v>
      </c>
      <c r="D365" s="519"/>
      <c r="E365" s="519"/>
      <c r="F365" s="519"/>
      <c r="G365" s="519"/>
      <c r="H365" s="519"/>
      <c r="I365" s="519"/>
      <c r="J365" s="198"/>
    </row>
    <row r="366" spans="1:10" x14ac:dyDescent="0.25">
      <c r="A366" s="517" t="s">
        <v>4195</v>
      </c>
      <c r="B366" s="519">
        <v>1</v>
      </c>
      <c r="C366" s="519"/>
      <c r="D366" s="519">
        <v>21000</v>
      </c>
      <c r="E366" s="519"/>
      <c r="F366" s="519"/>
      <c r="G366" s="519"/>
      <c r="H366" s="519"/>
      <c r="I366" s="519"/>
      <c r="J366" s="198" t="s">
        <v>4198</v>
      </c>
    </row>
    <row r="367" spans="1:10" x14ac:dyDescent="0.25">
      <c r="A367" s="517" t="s">
        <v>3539</v>
      </c>
      <c r="B367" s="519">
        <v>1</v>
      </c>
      <c r="C367" s="519">
        <v>50000</v>
      </c>
      <c r="D367" s="519"/>
      <c r="E367" s="519"/>
      <c r="F367" s="519"/>
      <c r="G367" s="519"/>
      <c r="H367" s="519"/>
      <c r="I367" s="519"/>
      <c r="J367" s="198"/>
    </row>
    <row r="368" spans="1:10" x14ac:dyDescent="0.25">
      <c r="A368" s="517" t="s">
        <v>4196</v>
      </c>
      <c r="B368" s="519">
        <v>1</v>
      </c>
      <c r="C368" s="519">
        <v>17500</v>
      </c>
      <c r="D368" s="519"/>
      <c r="E368" s="519">
        <v>1</v>
      </c>
      <c r="F368" s="519">
        <v>4000</v>
      </c>
      <c r="G368" s="519">
        <v>70</v>
      </c>
      <c r="H368" s="519"/>
      <c r="I368" s="519"/>
      <c r="J368" s="198"/>
    </row>
    <row r="369" spans="1:10" x14ac:dyDescent="0.25">
      <c r="A369" s="517" t="s">
        <v>1347</v>
      </c>
      <c r="B369" s="519">
        <v>1</v>
      </c>
      <c r="C369" s="519">
        <v>34500</v>
      </c>
      <c r="D369" s="519"/>
      <c r="E369" s="519"/>
      <c r="F369" s="519"/>
      <c r="G369" s="519"/>
      <c r="H369" s="519"/>
      <c r="I369" s="519"/>
      <c r="J369" s="198"/>
    </row>
    <row r="370" spans="1:10" x14ac:dyDescent="0.25">
      <c r="A370" s="517" t="s">
        <v>876</v>
      </c>
      <c r="B370" s="519">
        <v>1</v>
      </c>
      <c r="C370" s="519"/>
      <c r="D370" s="519">
        <v>43000</v>
      </c>
      <c r="E370" s="519">
        <v>1</v>
      </c>
      <c r="F370" s="519">
        <v>5000</v>
      </c>
      <c r="G370" s="519">
        <v>100</v>
      </c>
      <c r="H370" s="519"/>
      <c r="I370" s="519"/>
      <c r="J370" s="198"/>
    </row>
    <row r="371" spans="1:10" x14ac:dyDescent="0.25">
      <c r="A371" s="789" t="s">
        <v>4197</v>
      </c>
      <c r="B371" s="790">
        <v>1</v>
      </c>
      <c r="C371" s="790">
        <v>3750</v>
      </c>
      <c r="D371" s="519"/>
      <c r="E371" s="519"/>
      <c r="F371" s="519"/>
      <c r="G371" s="519"/>
      <c r="H371" s="519"/>
      <c r="I371" s="519"/>
      <c r="J371" s="198"/>
    </row>
    <row r="372" spans="1:10" x14ac:dyDescent="0.25">
      <c r="A372" s="759" t="s">
        <v>2048</v>
      </c>
      <c r="B372" s="757">
        <f t="shared" ref="B372:G372" si="13">SUM(B362:B371)</f>
        <v>10</v>
      </c>
      <c r="C372" s="757">
        <f t="shared" si="13"/>
        <v>146250</v>
      </c>
      <c r="D372" s="757">
        <f t="shared" si="13"/>
        <v>89500</v>
      </c>
      <c r="E372" s="757">
        <f t="shared" si="13"/>
        <v>5</v>
      </c>
      <c r="F372" s="757">
        <f t="shared" si="13"/>
        <v>18000</v>
      </c>
      <c r="G372" s="757">
        <f t="shared" si="13"/>
        <v>350</v>
      </c>
      <c r="H372" s="757"/>
      <c r="I372" s="757"/>
      <c r="J372" s="760">
        <v>5400</v>
      </c>
    </row>
    <row r="373" spans="1:10" x14ac:dyDescent="0.25">
      <c r="A373" s="750"/>
      <c r="B373" s="549"/>
      <c r="C373" s="549"/>
      <c r="D373" s="549"/>
      <c r="E373" s="549"/>
      <c r="F373" s="549"/>
      <c r="G373" s="549"/>
      <c r="H373" s="549"/>
      <c r="I373" s="549"/>
      <c r="J373" s="751"/>
    </row>
    <row r="374" spans="1:10" x14ac:dyDescent="0.25">
      <c r="A374" s="548"/>
      <c r="B374" s="752"/>
      <c r="C374" s="752"/>
      <c r="D374" s="548"/>
      <c r="E374" s="548"/>
      <c r="F374" s="548"/>
      <c r="G374" s="548"/>
      <c r="H374" s="548"/>
      <c r="I374" s="548"/>
      <c r="J374" s="567"/>
    </row>
    <row r="375" spans="1:10" x14ac:dyDescent="0.25">
      <c r="A375" s="548"/>
      <c r="B375" s="548"/>
      <c r="C375" s="548"/>
      <c r="D375" s="548"/>
      <c r="E375" s="548"/>
      <c r="F375" s="336"/>
      <c r="G375" s="824" t="s">
        <v>3714</v>
      </c>
      <c r="H375" s="824"/>
      <c r="I375" s="753"/>
      <c r="J375" s="567"/>
    </row>
    <row r="376" spans="1:10" ht="15.75" x14ac:dyDescent="0.25">
      <c r="A376" s="696" t="s">
        <v>3593</v>
      </c>
      <c r="B376" s="697">
        <f>C372</f>
        <v>146250</v>
      </c>
      <c r="C376" s="548"/>
      <c r="D376" s="548"/>
      <c r="E376" s="548"/>
      <c r="F376" s="548"/>
      <c r="G376" s="548"/>
      <c r="H376" s="548"/>
      <c r="I376" s="548"/>
      <c r="J376" s="567"/>
    </row>
    <row r="380" spans="1:10" ht="15.75" x14ac:dyDescent="0.25">
      <c r="A380" s="2213" t="s">
        <v>4199</v>
      </c>
      <c r="B380" s="2213"/>
      <c r="C380" s="2213"/>
      <c r="D380" s="2213"/>
      <c r="E380" s="2213"/>
      <c r="F380" s="2213"/>
      <c r="G380" s="2213"/>
      <c r="H380" s="2213"/>
      <c r="I380" s="2213"/>
      <c r="J380" s="2213"/>
    </row>
    <row r="381" spans="1:10" x14ac:dyDescent="0.25">
      <c r="A381" s="198" t="s">
        <v>14</v>
      </c>
      <c r="B381" s="198" t="s">
        <v>5</v>
      </c>
      <c r="C381" s="198" t="s">
        <v>10</v>
      </c>
      <c r="D381" s="198" t="s">
        <v>11</v>
      </c>
      <c r="E381" s="198" t="s">
        <v>753</v>
      </c>
      <c r="F381" s="198" t="s">
        <v>27</v>
      </c>
      <c r="G381" s="198" t="s">
        <v>2013</v>
      </c>
      <c r="H381" s="198" t="s">
        <v>2776</v>
      </c>
      <c r="I381" s="198" t="s">
        <v>2777</v>
      </c>
      <c r="J381" s="198" t="s">
        <v>32</v>
      </c>
    </row>
    <row r="382" spans="1:10" x14ac:dyDescent="0.25">
      <c r="A382" s="517" t="s">
        <v>166</v>
      </c>
      <c r="B382" s="519">
        <v>1</v>
      </c>
      <c r="C382" s="519">
        <v>25500</v>
      </c>
      <c r="D382" s="519"/>
      <c r="E382" s="519">
        <v>1</v>
      </c>
      <c r="F382" s="519">
        <v>3000</v>
      </c>
      <c r="G382" s="519">
        <v>60</v>
      </c>
      <c r="H382" s="519"/>
      <c r="I382" s="519" t="s">
        <v>109</v>
      </c>
      <c r="J382" s="519">
        <v>3500</v>
      </c>
    </row>
    <row r="383" spans="1:10" x14ac:dyDescent="0.25">
      <c r="A383" s="517" t="s">
        <v>467</v>
      </c>
      <c r="B383" s="519">
        <v>1</v>
      </c>
      <c r="C383" s="519">
        <v>13000</v>
      </c>
      <c r="D383" s="519"/>
      <c r="E383" s="519">
        <v>1</v>
      </c>
      <c r="F383" s="519">
        <v>3000</v>
      </c>
      <c r="G383" s="519">
        <v>60</v>
      </c>
      <c r="H383" s="519">
        <v>1</v>
      </c>
      <c r="I383" s="519">
        <v>60</v>
      </c>
      <c r="J383" s="198">
        <v>3000</v>
      </c>
    </row>
    <row r="384" spans="1:10" x14ac:dyDescent="0.25">
      <c r="A384" s="517" t="s">
        <v>2856</v>
      </c>
      <c r="B384" s="519">
        <v>1</v>
      </c>
      <c r="C384" s="519">
        <v>30000</v>
      </c>
      <c r="D384" s="519"/>
      <c r="E384" s="519"/>
      <c r="F384" s="519"/>
      <c r="G384" s="519"/>
      <c r="H384" s="519">
        <v>1</v>
      </c>
      <c r="I384" s="519">
        <v>70</v>
      </c>
      <c r="J384" s="198">
        <v>4000</v>
      </c>
    </row>
    <row r="385" spans="1:10" x14ac:dyDescent="0.25">
      <c r="A385" s="702" t="s">
        <v>4202</v>
      </c>
      <c r="B385" s="703">
        <v>1</v>
      </c>
      <c r="C385" s="703"/>
      <c r="D385" s="703"/>
      <c r="E385" s="703"/>
      <c r="F385" s="703"/>
      <c r="G385" s="703"/>
      <c r="H385" s="703"/>
      <c r="I385" s="703"/>
      <c r="J385" s="718" t="s">
        <v>4203</v>
      </c>
    </row>
    <row r="386" spans="1:10" x14ac:dyDescent="0.25">
      <c r="A386" s="517" t="s">
        <v>222</v>
      </c>
      <c r="B386" s="519">
        <v>1</v>
      </c>
      <c r="C386" s="519">
        <v>25000</v>
      </c>
      <c r="D386" s="519"/>
      <c r="E386" s="519">
        <v>1</v>
      </c>
      <c r="F386" s="519">
        <v>2000</v>
      </c>
      <c r="G386" s="519">
        <v>50</v>
      </c>
      <c r="H386" s="519"/>
      <c r="I386" s="519"/>
      <c r="J386" s="198" t="s">
        <v>1720</v>
      </c>
    </row>
    <row r="387" spans="1:10" x14ac:dyDescent="0.25">
      <c r="A387" s="517" t="s">
        <v>629</v>
      </c>
      <c r="B387" s="519">
        <v>1</v>
      </c>
      <c r="C387" s="519">
        <v>30000</v>
      </c>
      <c r="D387" s="519"/>
      <c r="E387" s="519">
        <v>1</v>
      </c>
      <c r="F387" s="519">
        <v>5000</v>
      </c>
      <c r="G387" s="519">
        <v>100</v>
      </c>
      <c r="H387" s="519"/>
      <c r="I387" s="519" t="s">
        <v>4208</v>
      </c>
      <c r="J387" s="198">
        <v>2240</v>
      </c>
    </row>
    <row r="388" spans="1:10" x14ac:dyDescent="0.25">
      <c r="A388" s="517" t="s">
        <v>3474</v>
      </c>
      <c r="B388" s="519">
        <v>1</v>
      </c>
      <c r="C388" s="519">
        <v>20000</v>
      </c>
      <c r="D388" s="519"/>
      <c r="E388" s="519">
        <v>1</v>
      </c>
      <c r="F388" s="519">
        <v>3000</v>
      </c>
      <c r="G388" s="519">
        <v>60</v>
      </c>
      <c r="H388" s="519"/>
      <c r="I388" s="519"/>
      <c r="J388" s="198"/>
    </row>
    <row r="389" spans="1:10" ht="30" x14ac:dyDescent="0.25">
      <c r="A389" s="702" t="s">
        <v>4204</v>
      </c>
      <c r="B389" s="703">
        <v>1</v>
      </c>
      <c r="C389" s="703"/>
      <c r="D389" s="703"/>
      <c r="E389" s="703"/>
      <c r="F389" s="703"/>
      <c r="G389" s="703"/>
      <c r="H389" s="703"/>
      <c r="I389" s="703"/>
      <c r="J389" s="826" t="s">
        <v>4205</v>
      </c>
    </row>
    <row r="390" spans="1:10" x14ac:dyDescent="0.25">
      <c r="A390" s="777" t="s">
        <v>3847</v>
      </c>
      <c r="B390" s="764">
        <v>1</v>
      </c>
      <c r="C390" s="764">
        <v>14000</v>
      </c>
      <c r="D390" s="764"/>
      <c r="E390" s="764">
        <v>1</v>
      </c>
      <c r="F390" s="764">
        <v>3000</v>
      </c>
      <c r="G390" s="764">
        <v>60</v>
      </c>
      <c r="H390" s="764"/>
      <c r="I390" s="764"/>
      <c r="J390" s="827"/>
    </row>
    <row r="391" spans="1:10" x14ac:dyDescent="0.25">
      <c r="A391" s="777" t="s">
        <v>4207</v>
      </c>
      <c r="B391" s="764">
        <v>1</v>
      </c>
      <c r="C391" s="764">
        <v>13000</v>
      </c>
      <c r="D391" s="764"/>
      <c r="E391" s="764">
        <v>1</v>
      </c>
      <c r="F391" s="764">
        <v>3000</v>
      </c>
      <c r="G391" s="764">
        <v>60</v>
      </c>
      <c r="H391" s="764"/>
      <c r="I391" s="764"/>
      <c r="J391" s="827"/>
    </row>
    <row r="392" spans="1:10" x14ac:dyDescent="0.25">
      <c r="A392" s="777" t="s">
        <v>2473</v>
      </c>
      <c r="B392" s="764">
        <v>1</v>
      </c>
      <c r="C392" s="764">
        <v>38000</v>
      </c>
      <c r="D392" s="764"/>
      <c r="E392" s="764"/>
      <c r="F392" s="764"/>
      <c r="G392" s="764"/>
      <c r="H392" s="764"/>
      <c r="I392" s="764"/>
      <c r="J392" s="827"/>
    </row>
    <row r="393" spans="1:10" x14ac:dyDescent="0.25">
      <c r="A393" s="789" t="s">
        <v>4206</v>
      </c>
      <c r="B393" s="790">
        <v>1</v>
      </c>
      <c r="C393" s="790">
        <v>850</v>
      </c>
      <c r="D393" s="519"/>
      <c r="E393" s="519"/>
      <c r="F393" s="519"/>
      <c r="G393" s="519"/>
      <c r="H393" s="519"/>
      <c r="I393" s="519"/>
      <c r="J393" s="198"/>
    </row>
    <row r="394" spans="1:10" x14ac:dyDescent="0.25">
      <c r="A394" s="789" t="s">
        <v>4200</v>
      </c>
      <c r="B394" s="764"/>
      <c r="C394" s="764"/>
      <c r="D394" s="519"/>
      <c r="E394" s="519"/>
      <c r="F394" s="519"/>
      <c r="G394" s="519"/>
      <c r="H394" s="519"/>
      <c r="I394" s="519"/>
      <c r="J394" s="198" t="s">
        <v>4201</v>
      </c>
    </row>
    <row r="395" spans="1:10" x14ac:dyDescent="0.25">
      <c r="A395" s="759" t="s">
        <v>2048</v>
      </c>
      <c r="B395" s="757">
        <f t="shared" ref="B395:G395" si="14">SUM(B382:B394)</f>
        <v>12</v>
      </c>
      <c r="C395" s="757">
        <f t="shared" si="14"/>
        <v>209350</v>
      </c>
      <c r="D395" s="757">
        <f t="shared" si="14"/>
        <v>0</v>
      </c>
      <c r="E395" s="757">
        <f t="shared" si="14"/>
        <v>7</v>
      </c>
      <c r="F395" s="757">
        <f t="shared" si="14"/>
        <v>22000</v>
      </c>
      <c r="G395" s="757">
        <f t="shared" si="14"/>
        <v>450</v>
      </c>
      <c r="H395" s="757"/>
      <c r="I395" s="757"/>
      <c r="J395" s="760">
        <v>12740</v>
      </c>
    </row>
    <row r="396" spans="1:10" x14ac:dyDescent="0.25">
      <c r="A396" s="750"/>
      <c r="B396" s="549"/>
      <c r="C396" s="549"/>
      <c r="D396" s="549"/>
      <c r="E396" s="549"/>
      <c r="F396" s="549"/>
      <c r="G396" s="549"/>
      <c r="H396" s="549"/>
      <c r="I396" s="549"/>
      <c r="J396" s="751"/>
    </row>
    <row r="397" spans="1:10" x14ac:dyDescent="0.25">
      <c r="A397" s="548"/>
      <c r="B397" s="752"/>
      <c r="C397" s="752"/>
      <c r="D397" s="548"/>
      <c r="E397" s="548"/>
      <c r="F397" s="548"/>
      <c r="G397" s="548"/>
      <c r="H397" s="548"/>
      <c r="I397" s="548"/>
      <c r="J397" s="567"/>
    </row>
    <row r="398" spans="1:10" x14ac:dyDescent="0.25">
      <c r="A398" s="548"/>
      <c r="B398" s="548"/>
      <c r="C398" s="548"/>
      <c r="D398" s="548"/>
      <c r="E398" s="548"/>
      <c r="F398" s="336"/>
      <c r="G398" s="825" t="s">
        <v>3714</v>
      </c>
      <c r="H398" s="825"/>
      <c r="I398" s="753"/>
      <c r="J398" s="567"/>
    </row>
    <row r="399" spans="1:10" ht="15.75" x14ac:dyDescent="0.25">
      <c r="A399" s="696" t="s">
        <v>3593</v>
      </c>
      <c r="B399" s="697">
        <f>C395</f>
        <v>209350</v>
      </c>
      <c r="C399" s="548"/>
      <c r="D399" s="548"/>
      <c r="E399" s="548"/>
      <c r="F399" s="548"/>
      <c r="G399" s="548"/>
      <c r="H399" s="548"/>
      <c r="I399" s="548"/>
      <c r="J399" s="567"/>
    </row>
    <row r="403" spans="1:10" ht="15.75" x14ac:dyDescent="0.25">
      <c r="A403" s="2213" t="s">
        <v>4209</v>
      </c>
      <c r="B403" s="2213"/>
      <c r="C403" s="2213"/>
      <c r="D403" s="2213"/>
      <c r="E403" s="2213"/>
      <c r="F403" s="2213"/>
      <c r="G403" s="2213"/>
      <c r="H403" s="2213"/>
      <c r="I403" s="2213"/>
      <c r="J403" s="2213"/>
    </row>
    <row r="404" spans="1:10" x14ac:dyDescent="0.25">
      <c r="A404" s="198" t="s">
        <v>14</v>
      </c>
      <c r="B404" s="198" t="s">
        <v>5</v>
      </c>
      <c r="C404" s="198" t="s">
        <v>10</v>
      </c>
      <c r="D404" s="198" t="s">
        <v>11</v>
      </c>
      <c r="E404" s="198" t="s">
        <v>753</v>
      </c>
      <c r="F404" s="198" t="s">
        <v>27</v>
      </c>
      <c r="G404" s="198" t="s">
        <v>2013</v>
      </c>
      <c r="H404" s="198" t="s">
        <v>2776</v>
      </c>
      <c r="I404" s="198" t="s">
        <v>2777</v>
      </c>
      <c r="J404" s="198" t="s">
        <v>32</v>
      </c>
    </row>
    <row r="405" spans="1:10" x14ac:dyDescent="0.25">
      <c r="A405" s="517" t="s">
        <v>90</v>
      </c>
      <c r="B405" s="519">
        <v>1</v>
      </c>
      <c r="C405" s="519"/>
      <c r="D405" s="519">
        <v>25500</v>
      </c>
      <c r="E405" s="519">
        <v>1</v>
      </c>
      <c r="F405" s="519">
        <v>3000</v>
      </c>
      <c r="G405" s="519">
        <v>60</v>
      </c>
      <c r="H405" s="519"/>
      <c r="I405" s="519"/>
      <c r="J405" s="519" t="s">
        <v>767</v>
      </c>
    </row>
    <row r="406" spans="1:10" x14ac:dyDescent="0.25">
      <c r="A406" s="517" t="s">
        <v>3921</v>
      </c>
      <c r="B406" s="519">
        <v>1</v>
      </c>
      <c r="C406" s="519">
        <v>18000</v>
      </c>
      <c r="D406" s="519"/>
      <c r="E406" s="519"/>
      <c r="F406" s="519"/>
      <c r="G406" s="519"/>
      <c r="H406" s="519"/>
      <c r="I406" s="519" t="s">
        <v>109</v>
      </c>
      <c r="J406" s="198">
        <v>4200</v>
      </c>
    </row>
    <row r="407" spans="1:10" x14ac:dyDescent="0.25">
      <c r="A407" s="517" t="s">
        <v>4210</v>
      </c>
      <c r="B407" s="519">
        <v>1</v>
      </c>
      <c r="C407" s="519">
        <v>18000</v>
      </c>
      <c r="D407" s="519"/>
      <c r="E407" s="519"/>
      <c r="F407" s="519"/>
      <c r="G407" s="519"/>
      <c r="H407" s="519">
        <v>1</v>
      </c>
      <c r="I407" s="519">
        <v>60</v>
      </c>
      <c r="J407" s="198">
        <v>3000</v>
      </c>
    </row>
    <row r="408" spans="1:10" x14ac:dyDescent="0.25">
      <c r="A408" s="517" t="s">
        <v>4211</v>
      </c>
      <c r="B408" s="519">
        <v>1</v>
      </c>
      <c r="C408" s="519">
        <v>15000</v>
      </c>
      <c r="D408" s="519"/>
      <c r="E408" s="519"/>
      <c r="F408" s="519"/>
      <c r="G408" s="519"/>
      <c r="H408" s="519">
        <v>1</v>
      </c>
      <c r="I408" s="519">
        <v>100</v>
      </c>
      <c r="J408" s="198">
        <v>5000</v>
      </c>
    </row>
    <row r="409" spans="1:10" x14ac:dyDescent="0.25">
      <c r="A409" s="517" t="s">
        <v>4212</v>
      </c>
      <c r="B409" s="519">
        <v>1</v>
      </c>
      <c r="C409" s="519">
        <v>15000</v>
      </c>
      <c r="D409" s="519"/>
      <c r="E409" s="519">
        <v>1</v>
      </c>
      <c r="F409" s="519">
        <v>4000</v>
      </c>
      <c r="G409" s="519">
        <v>70</v>
      </c>
      <c r="H409" s="519">
        <v>4</v>
      </c>
      <c r="I409" s="519">
        <v>140</v>
      </c>
      <c r="J409" s="198">
        <v>32000</v>
      </c>
    </row>
    <row r="410" spans="1:10" x14ac:dyDescent="0.25">
      <c r="A410" s="517" t="s">
        <v>453</v>
      </c>
      <c r="B410" s="519">
        <v>1</v>
      </c>
      <c r="C410" s="519">
        <v>19500</v>
      </c>
      <c r="D410" s="519"/>
      <c r="E410" s="519">
        <v>1</v>
      </c>
      <c r="F410" s="519">
        <v>3000</v>
      </c>
      <c r="G410" s="519">
        <v>60</v>
      </c>
      <c r="H410" s="519">
        <v>5</v>
      </c>
      <c r="I410" s="519">
        <v>190</v>
      </c>
      <c r="J410" s="198">
        <v>55000</v>
      </c>
    </row>
    <row r="411" spans="1:10" x14ac:dyDescent="0.25">
      <c r="A411" s="517" t="s">
        <v>237</v>
      </c>
      <c r="B411" s="519">
        <v>1</v>
      </c>
      <c r="C411" s="519">
        <v>42000</v>
      </c>
      <c r="D411" s="519"/>
      <c r="E411" s="519">
        <v>1</v>
      </c>
      <c r="F411" s="519">
        <v>5000</v>
      </c>
      <c r="G411" s="519">
        <v>100</v>
      </c>
      <c r="H411" s="519">
        <v>1</v>
      </c>
      <c r="I411" s="519">
        <v>60</v>
      </c>
      <c r="J411" s="198">
        <v>3000</v>
      </c>
    </row>
    <row r="412" spans="1:10" x14ac:dyDescent="0.25">
      <c r="A412" s="517" t="s">
        <v>4213</v>
      </c>
      <c r="B412" s="519">
        <v>1</v>
      </c>
      <c r="C412" s="519"/>
      <c r="D412" s="519">
        <v>29500</v>
      </c>
      <c r="E412" s="519"/>
      <c r="F412" s="519"/>
      <c r="G412" s="519"/>
      <c r="H412" s="519"/>
      <c r="I412" s="519"/>
      <c r="J412" s="198" t="s">
        <v>4214</v>
      </c>
    </row>
    <row r="413" spans="1:10" x14ac:dyDescent="0.25">
      <c r="A413" s="517" t="s">
        <v>4216</v>
      </c>
      <c r="B413" s="519">
        <v>1</v>
      </c>
      <c r="C413" s="519"/>
      <c r="D413" s="519">
        <v>50000</v>
      </c>
      <c r="E413" s="519">
        <v>1</v>
      </c>
      <c r="F413" s="519">
        <v>5000</v>
      </c>
      <c r="G413" s="519">
        <v>100</v>
      </c>
      <c r="H413" s="519"/>
      <c r="I413" s="519"/>
      <c r="J413" s="198" t="s">
        <v>767</v>
      </c>
    </row>
    <row r="414" spans="1:10" x14ac:dyDescent="0.25">
      <c r="A414" s="517" t="s">
        <v>144</v>
      </c>
      <c r="B414" s="519">
        <v>1</v>
      </c>
      <c r="C414" s="519">
        <v>30000</v>
      </c>
      <c r="D414" s="519"/>
      <c r="E414" s="519">
        <v>1</v>
      </c>
      <c r="F414" s="519">
        <v>3000</v>
      </c>
      <c r="G414" s="519">
        <v>60</v>
      </c>
      <c r="H414" s="519"/>
      <c r="I414" s="519"/>
      <c r="J414" s="198"/>
    </row>
    <row r="415" spans="1:10" x14ac:dyDescent="0.25">
      <c r="A415" s="517" t="s">
        <v>4178</v>
      </c>
      <c r="B415" s="519">
        <v>1</v>
      </c>
      <c r="C415" s="519">
        <v>13000</v>
      </c>
      <c r="D415" s="519"/>
      <c r="E415" s="519">
        <v>1</v>
      </c>
      <c r="F415" s="519">
        <v>3000</v>
      </c>
      <c r="G415" s="519">
        <v>60</v>
      </c>
      <c r="H415" s="519"/>
      <c r="I415" s="519"/>
      <c r="J415" s="198"/>
    </row>
    <row r="416" spans="1:10" x14ac:dyDescent="0.25">
      <c r="A416" s="517"/>
      <c r="B416" s="519"/>
      <c r="C416" s="519"/>
      <c r="D416" s="519"/>
      <c r="E416" s="519"/>
      <c r="F416" s="519"/>
      <c r="G416" s="519"/>
      <c r="H416" s="519">
        <v>1</v>
      </c>
      <c r="I416" s="519">
        <v>70</v>
      </c>
      <c r="J416" s="198">
        <v>4000</v>
      </c>
    </row>
    <row r="417" spans="1:10" x14ac:dyDescent="0.25">
      <c r="A417" s="517"/>
      <c r="B417" s="519"/>
      <c r="C417" s="519"/>
      <c r="D417" s="519"/>
      <c r="E417" s="519"/>
      <c r="F417" s="519"/>
      <c r="G417" s="519"/>
      <c r="H417" s="519"/>
      <c r="I417" s="519" t="s">
        <v>3652</v>
      </c>
      <c r="J417" s="140">
        <v>900</v>
      </c>
    </row>
    <row r="418" spans="1:10" x14ac:dyDescent="0.25">
      <c r="A418" s="789" t="s">
        <v>4215</v>
      </c>
      <c r="B418" s="790">
        <v>2</v>
      </c>
      <c r="C418" s="790"/>
      <c r="D418" s="790">
        <v>1500</v>
      </c>
      <c r="E418" s="519"/>
      <c r="F418" s="519"/>
      <c r="G418" s="519"/>
      <c r="H418" s="519"/>
      <c r="I418" s="519"/>
      <c r="J418" s="198" t="s">
        <v>767</v>
      </c>
    </row>
    <row r="419" spans="1:10" x14ac:dyDescent="0.25">
      <c r="A419" s="759" t="s">
        <v>2048</v>
      </c>
      <c r="B419" s="757">
        <f t="shared" ref="B419:G419" si="15">SUM(B405:B418)</f>
        <v>13</v>
      </c>
      <c r="C419" s="757">
        <f t="shared" si="15"/>
        <v>170500</v>
      </c>
      <c r="D419" s="757">
        <f t="shared" si="15"/>
        <v>106500</v>
      </c>
      <c r="E419" s="757">
        <f t="shared" si="15"/>
        <v>7</v>
      </c>
      <c r="F419" s="757">
        <f t="shared" si="15"/>
        <v>26000</v>
      </c>
      <c r="G419" s="757">
        <f t="shared" si="15"/>
        <v>510</v>
      </c>
      <c r="H419" s="757"/>
      <c r="I419" s="757"/>
      <c r="J419" s="760">
        <v>107100</v>
      </c>
    </row>
    <row r="420" spans="1:10" x14ac:dyDescent="0.25">
      <c r="A420" s="750"/>
      <c r="B420" s="549"/>
      <c r="C420" s="549"/>
      <c r="D420" s="549"/>
      <c r="E420" s="549"/>
      <c r="F420" s="549"/>
      <c r="G420" s="549"/>
      <c r="H420" s="549"/>
      <c r="I420" s="549"/>
      <c r="J420" s="751"/>
    </row>
    <row r="421" spans="1:10" x14ac:dyDescent="0.25">
      <c r="A421" s="548"/>
      <c r="B421" s="752"/>
      <c r="C421" s="752"/>
      <c r="D421" s="548"/>
      <c r="E421" s="548"/>
      <c r="F421" s="548"/>
      <c r="G421" s="548"/>
      <c r="H421" s="548"/>
      <c r="I421" s="548"/>
      <c r="J421" s="567"/>
    </row>
    <row r="422" spans="1:10" x14ac:dyDescent="0.25">
      <c r="A422" s="548"/>
      <c r="B422" s="548"/>
      <c r="C422" s="548"/>
      <c r="D422" s="548"/>
      <c r="E422" s="548"/>
      <c r="F422" s="336"/>
      <c r="G422" s="828" t="s">
        <v>3714</v>
      </c>
      <c r="H422" s="828"/>
      <c r="I422" s="753"/>
      <c r="J422" s="567"/>
    </row>
    <row r="423" spans="1:10" ht="15.75" x14ac:dyDescent="0.25">
      <c r="A423" s="696" t="s">
        <v>3593</v>
      </c>
      <c r="B423" s="697">
        <f>C419</f>
        <v>170500</v>
      </c>
      <c r="C423" s="548"/>
      <c r="D423" s="548"/>
      <c r="E423" s="548"/>
      <c r="F423" s="548"/>
      <c r="G423" s="548"/>
      <c r="H423" s="548"/>
      <c r="I423" s="548"/>
      <c r="J423" s="567"/>
    </row>
    <row r="425" spans="1:10" ht="15.75" x14ac:dyDescent="0.25">
      <c r="A425" s="2213" t="s">
        <v>4217</v>
      </c>
      <c r="B425" s="2213"/>
      <c r="C425" s="2213"/>
      <c r="D425" s="2213"/>
      <c r="E425" s="2213"/>
      <c r="F425" s="2213"/>
      <c r="G425" s="2213"/>
      <c r="H425" s="2213"/>
      <c r="I425" s="2213"/>
      <c r="J425" s="2213"/>
    </row>
    <row r="426" spans="1:10" x14ac:dyDescent="0.25">
      <c r="A426" s="198" t="s">
        <v>14</v>
      </c>
      <c r="B426" s="198" t="s">
        <v>5</v>
      </c>
      <c r="C426" s="198" t="s">
        <v>10</v>
      </c>
      <c r="D426" s="198" t="s">
        <v>11</v>
      </c>
      <c r="E426" s="198" t="s">
        <v>753</v>
      </c>
      <c r="F426" s="198" t="s">
        <v>27</v>
      </c>
      <c r="G426" s="198" t="s">
        <v>2013</v>
      </c>
      <c r="H426" s="198" t="s">
        <v>2776</v>
      </c>
      <c r="I426" s="198" t="s">
        <v>2777</v>
      </c>
      <c r="J426" s="198" t="s">
        <v>32</v>
      </c>
    </row>
    <row r="427" spans="1:10" x14ac:dyDescent="0.25">
      <c r="A427" s="517" t="s">
        <v>107</v>
      </c>
      <c r="B427" s="519">
        <v>1</v>
      </c>
      <c r="C427" s="519"/>
      <c r="D427" s="519">
        <v>15000</v>
      </c>
      <c r="E427" s="519"/>
      <c r="F427" s="519"/>
      <c r="G427" s="519"/>
      <c r="H427" s="519"/>
      <c r="I427" s="519"/>
      <c r="J427" s="198" t="s">
        <v>4218</v>
      </c>
    </row>
    <row r="428" spans="1:10" x14ac:dyDescent="0.25">
      <c r="A428" s="517" t="s">
        <v>3731</v>
      </c>
      <c r="B428" s="519">
        <v>1</v>
      </c>
      <c r="C428" s="519"/>
      <c r="D428" s="519">
        <v>15000</v>
      </c>
      <c r="E428" s="519">
        <v>1</v>
      </c>
      <c r="F428" s="519">
        <v>4000</v>
      </c>
      <c r="G428" s="519">
        <v>70</v>
      </c>
      <c r="H428" s="519"/>
      <c r="I428" s="519"/>
      <c r="J428" s="198" t="s">
        <v>767</v>
      </c>
    </row>
    <row r="429" spans="1:10" x14ac:dyDescent="0.25">
      <c r="A429" s="517" t="s">
        <v>2918</v>
      </c>
      <c r="B429" s="519">
        <v>2</v>
      </c>
      <c r="C429" s="519"/>
      <c r="D429" s="519">
        <v>106000</v>
      </c>
      <c r="E429" s="519"/>
      <c r="F429" s="519"/>
      <c r="G429" s="519"/>
      <c r="H429" s="519"/>
      <c r="I429" s="519"/>
      <c r="J429" s="140" t="s">
        <v>4226</v>
      </c>
    </row>
    <row r="430" spans="1:10" x14ac:dyDescent="0.25">
      <c r="A430" s="517" t="s">
        <v>576</v>
      </c>
      <c r="B430" s="519">
        <v>1</v>
      </c>
      <c r="C430" s="519"/>
      <c r="D430" s="519">
        <v>12000</v>
      </c>
      <c r="E430" s="519">
        <v>2</v>
      </c>
      <c r="F430" s="519">
        <v>8000</v>
      </c>
      <c r="G430" s="519">
        <v>70</v>
      </c>
      <c r="H430" s="519"/>
      <c r="I430" s="519"/>
      <c r="J430" s="198" t="s">
        <v>3596</v>
      </c>
    </row>
    <row r="431" spans="1:10" x14ac:dyDescent="0.25">
      <c r="A431" s="517" t="s">
        <v>584</v>
      </c>
      <c r="B431" s="519">
        <v>1</v>
      </c>
      <c r="C431" s="519"/>
      <c r="D431" s="519">
        <v>46000</v>
      </c>
      <c r="E431" s="519"/>
      <c r="F431" s="519"/>
      <c r="G431" s="519"/>
      <c r="H431" s="519"/>
      <c r="I431" s="519" t="s">
        <v>109</v>
      </c>
      <c r="J431" s="198">
        <v>4200</v>
      </c>
    </row>
    <row r="432" spans="1:10" x14ac:dyDescent="0.25">
      <c r="A432" s="517" t="s">
        <v>4221</v>
      </c>
      <c r="B432" s="519">
        <v>1</v>
      </c>
      <c r="C432" s="519"/>
      <c r="D432" s="519">
        <v>13000</v>
      </c>
      <c r="E432" s="519">
        <v>1</v>
      </c>
      <c r="F432" s="519">
        <v>2000</v>
      </c>
      <c r="G432" s="519">
        <v>50</v>
      </c>
      <c r="H432" s="519"/>
      <c r="I432" s="519"/>
      <c r="J432" s="198" t="s">
        <v>767</v>
      </c>
    </row>
    <row r="433" spans="1:10" x14ac:dyDescent="0.25">
      <c r="A433" s="517" t="s">
        <v>3750</v>
      </c>
      <c r="B433" s="519">
        <v>1</v>
      </c>
      <c r="C433" s="519">
        <v>33000</v>
      </c>
      <c r="D433" s="519"/>
      <c r="E433" s="519"/>
      <c r="F433" s="519"/>
      <c r="G433" s="519"/>
      <c r="H433" s="519">
        <v>1</v>
      </c>
      <c r="I433" s="519">
        <v>100</v>
      </c>
      <c r="J433" s="198">
        <v>5000</v>
      </c>
    </row>
    <row r="434" spans="1:10" x14ac:dyDescent="0.25">
      <c r="A434" s="517" t="s">
        <v>503</v>
      </c>
      <c r="B434" s="519">
        <v>1</v>
      </c>
      <c r="C434" s="519">
        <v>11000</v>
      </c>
      <c r="D434" s="519"/>
      <c r="E434" s="519">
        <v>1</v>
      </c>
      <c r="F434" s="519">
        <v>3000</v>
      </c>
      <c r="G434" s="519">
        <v>60</v>
      </c>
      <c r="H434" s="519"/>
      <c r="I434" s="519"/>
      <c r="J434" s="198"/>
    </row>
    <row r="435" spans="1:10" x14ac:dyDescent="0.25">
      <c r="A435" s="517" t="s">
        <v>576</v>
      </c>
      <c r="B435" s="519">
        <v>1</v>
      </c>
      <c r="C435" s="519">
        <v>16000</v>
      </c>
      <c r="D435" s="519"/>
      <c r="E435" s="519">
        <v>1</v>
      </c>
      <c r="F435" s="519">
        <v>4000</v>
      </c>
      <c r="G435" s="519">
        <v>70</v>
      </c>
      <c r="H435" s="519"/>
      <c r="I435" s="519"/>
      <c r="J435" s="198"/>
    </row>
    <row r="436" spans="1:10" x14ac:dyDescent="0.25">
      <c r="A436" s="517" t="s">
        <v>4222</v>
      </c>
      <c r="B436" s="519">
        <v>1</v>
      </c>
      <c r="C436" s="519"/>
      <c r="D436" s="519">
        <v>23000</v>
      </c>
      <c r="E436" s="519"/>
      <c r="F436" s="519"/>
      <c r="G436" s="519"/>
      <c r="H436" s="519"/>
      <c r="I436" s="519"/>
      <c r="J436" s="198" t="s">
        <v>4223</v>
      </c>
    </row>
    <row r="437" spans="1:10" x14ac:dyDescent="0.25">
      <c r="A437" s="517" t="s">
        <v>502</v>
      </c>
      <c r="B437" s="519">
        <v>1</v>
      </c>
      <c r="C437" s="519">
        <v>50000</v>
      </c>
      <c r="D437" s="519"/>
      <c r="E437" s="519"/>
      <c r="F437" s="519"/>
      <c r="G437" s="519"/>
      <c r="H437" s="519"/>
      <c r="I437" s="519"/>
      <c r="J437" s="198"/>
    </row>
    <row r="438" spans="1:10" x14ac:dyDescent="0.25">
      <c r="A438" s="517" t="s">
        <v>3673</v>
      </c>
      <c r="B438" s="519">
        <v>1</v>
      </c>
      <c r="C438" s="519"/>
      <c r="D438" s="519">
        <v>11000</v>
      </c>
      <c r="E438" s="519">
        <v>1</v>
      </c>
      <c r="F438" s="519">
        <v>3000</v>
      </c>
      <c r="G438" s="519">
        <v>60</v>
      </c>
      <c r="H438" s="519"/>
      <c r="I438" s="519"/>
      <c r="J438" s="198" t="s">
        <v>3596</v>
      </c>
    </row>
    <row r="439" spans="1:10" x14ac:dyDescent="0.25">
      <c r="A439" s="517" t="s">
        <v>247</v>
      </c>
      <c r="B439" s="519">
        <v>1</v>
      </c>
      <c r="C439" s="519">
        <v>25000</v>
      </c>
      <c r="D439" s="519"/>
      <c r="E439" s="519"/>
      <c r="F439" s="519"/>
      <c r="G439" s="519"/>
      <c r="H439" s="519"/>
      <c r="I439" s="519"/>
      <c r="J439" s="198"/>
    </row>
    <row r="440" spans="1:10" x14ac:dyDescent="0.25">
      <c r="A440" s="702" t="s">
        <v>94</v>
      </c>
      <c r="B440" s="703">
        <v>1</v>
      </c>
      <c r="C440" s="703"/>
      <c r="D440" s="703"/>
      <c r="E440" s="703"/>
      <c r="F440" s="703"/>
      <c r="G440" s="703"/>
      <c r="H440" s="703"/>
      <c r="I440" s="703"/>
      <c r="J440" s="718" t="s">
        <v>4224</v>
      </c>
    </row>
    <row r="441" spans="1:10" x14ac:dyDescent="0.25">
      <c r="A441" s="789" t="s">
        <v>4227</v>
      </c>
      <c r="B441" s="790">
        <v>1</v>
      </c>
      <c r="C441" s="830"/>
      <c r="D441" s="790">
        <v>3500</v>
      </c>
      <c r="E441" s="519"/>
      <c r="F441" s="519"/>
      <c r="G441" s="519"/>
      <c r="H441" s="519"/>
      <c r="I441" s="519"/>
      <c r="J441" s="198"/>
    </row>
    <row r="442" spans="1:10" x14ac:dyDescent="0.25">
      <c r="A442" s="789" t="s">
        <v>4225</v>
      </c>
      <c r="B442" s="790">
        <v>2</v>
      </c>
      <c r="C442" s="790"/>
      <c r="D442" s="790">
        <v>3000</v>
      </c>
      <c r="E442" s="519"/>
      <c r="F442" s="519"/>
      <c r="G442" s="519"/>
      <c r="H442" s="519"/>
      <c r="I442" s="519"/>
      <c r="J442" s="198" t="s">
        <v>767</v>
      </c>
    </row>
    <row r="443" spans="1:10" x14ac:dyDescent="0.25">
      <c r="A443" s="789" t="s">
        <v>4219</v>
      </c>
      <c r="B443" s="790">
        <v>1</v>
      </c>
      <c r="C443" s="790"/>
      <c r="D443" s="790"/>
      <c r="E443" s="519"/>
      <c r="F443" s="519"/>
      <c r="G443" s="519"/>
      <c r="H443" s="519"/>
      <c r="I443" s="519"/>
      <c r="J443" s="198" t="s">
        <v>4220</v>
      </c>
    </row>
    <row r="444" spans="1:10" x14ac:dyDescent="0.25">
      <c r="A444" s="759" t="s">
        <v>2048</v>
      </c>
      <c r="B444" s="757">
        <f t="shared" ref="B444:G444" si="16">SUM(B427:B443)</f>
        <v>19</v>
      </c>
      <c r="C444" s="757">
        <f t="shared" si="16"/>
        <v>135000</v>
      </c>
      <c r="D444" s="757">
        <f t="shared" si="16"/>
        <v>247500</v>
      </c>
      <c r="E444" s="757">
        <f t="shared" si="16"/>
        <v>7</v>
      </c>
      <c r="F444" s="757">
        <f t="shared" si="16"/>
        <v>24000</v>
      </c>
      <c r="G444" s="757">
        <f t="shared" si="16"/>
        <v>380</v>
      </c>
      <c r="H444" s="757"/>
      <c r="I444" s="757"/>
      <c r="J444" s="760">
        <f>J431+J433</f>
        <v>9200</v>
      </c>
    </row>
    <row r="445" spans="1:10" x14ac:dyDescent="0.25">
      <c r="A445" s="750"/>
      <c r="B445" s="549"/>
      <c r="C445" s="549"/>
      <c r="D445" s="549"/>
      <c r="E445" s="549"/>
      <c r="F445" s="549"/>
      <c r="G445" s="549"/>
      <c r="H445" s="549"/>
      <c r="I445" s="549"/>
      <c r="J445" s="751"/>
    </row>
    <row r="446" spans="1:10" x14ac:dyDescent="0.25">
      <c r="A446" s="548"/>
      <c r="B446" s="752"/>
      <c r="C446" s="752"/>
      <c r="D446" s="548"/>
      <c r="E446" s="548"/>
      <c r="F446" s="548"/>
      <c r="G446" s="548"/>
      <c r="H446" s="548"/>
      <c r="I446" s="548"/>
      <c r="J446" s="567"/>
    </row>
    <row r="447" spans="1:10" x14ac:dyDescent="0.25">
      <c r="A447" s="548"/>
      <c r="B447" s="548"/>
      <c r="C447" s="548"/>
      <c r="D447" s="548"/>
      <c r="E447" s="548"/>
      <c r="F447" s="336"/>
      <c r="G447" s="829" t="s">
        <v>3714</v>
      </c>
      <c r="H447" s="829"/>
      <c r="I447" s="753"/>
      <c r="J447" s="567"/>
    </row>
    <row r="448" spans="1:10" ht="15.75" x14ac:dyDescent="0.25">
      <c r="A448" s="696" t="s">
        <v>3593</v>
      </c>
      <c r="B448" s="697">
        <f>C444</f>
        <v>135000</v>
      </c>
      <c r="C448" s="548"/>
      <c r="D448" s="548"/>
      <c r="E448" s="548"/>
      <c r="F448" s="548"/>
      <c r="G448" s="548"/>
      <c r="H448" s="548"/>
      <c r="I448" s="548"/>
      <c r="J448" s="567"/>
    </row>
    <row r="453" spans="1:10" ht="15.75" x14ac:dyDescent="0.25">
      <c r="A453" s="2213" t="s">
        <v>4228</v>
      </c>
      <c r="B453" s="2213"/>
      <c r="C453" s="2213"/>
      <c r="D453" s="2213"/>
      <c r="E453" s="2213"/>
      <c r="F453" s="2213"/>
      <c r="G453" s="2213"/>
      <c r="H453" s="2213"/>
      <c r="I453" s="2213"/>
      <c r="J453" s="2213"/>
    </row>
    <row r="454" spans="1:10" x14ac:dyDescent="0.25">
      <c r="A454" s="198" t="s">
        <v>14</v>
      </c>
      <c r="B454" s="198" t="s">
        <v>5</v>
      </c>
      <c r="C454" s="198" t="s">
        <v>10</v>
      </c>
      <c r="D454" s="198" t="s">
        <v>11</v>
      </c>
      <c r="E454" s="198" t="s">
        <v>753</v>
      </c>
      <c r="F454" s="198" t="s">
        <v>27</v>
      </c>
      <c r="G454" s="198" t="s">
        <v>2013</v>
      </c>
      <c r="H454" s="198" t="s">
        <v>2776</v>
      </c>
      <c r="I454" s="198" t="s">
        <v>2777</v>
      </c>
      <c r="J454" s="198" t="s">
        <v>32</v>
      </c>
    </row>
    <row r="455" spans="1:10" x14ac:dyDescent="0.25">
      <c r="A455" s="517" t="s">
        <v>3019</v>
      </c>
      <c r="B455" s="519">
        <v>1</v>
      </c>
      <c r="C455" s="519">
        <v>27000</v>
      </c>
      <c r="D455" s="519"/>
      <c r="E455" s="519"/>
      <c r="F455" s="519"/>
      <c r="G455" s="519"/>
      <c r="H455" s="519"/>
      <c r="I455" s="519" t="s">
        <v>109</v>
      </c>
      <c r="J455" s="519">
        <v>4200</v>
      </c>
    </row>
    <row r="456" spans="1:10" x14ac:dyDescent="0.25">
      <c r="A456" s="517" t="s">
        <v>1065</v>
      </c>
      <c r="B456" s="519">
        <v>1</v>
      </c>
      <c r="C456" s="519"/>
      <c r="D456" s="519">
        <v>20000</v>
      </c>
      <c r="E456" s="519"/>
      <c r="F456" s="519"/>
      <c r="G456" s="519"/>
      <c r="H456" s="519"/>
      <c r="I456" s="519"/>
      <c r="J456" s="519" t="s">
        <v>767</v>
      </c>
    </row>
    <row r="457" spans="1:10" x14ac:dyDescent="0.25">
      <c r="A457" s="517" t="s">
        <v>1541</v>
      </c>
      <c r="B457" s="519">
        <v>2</v>
      </c>
      <c r="C457" s="519">
        <v>116000</v>
      </c>
      <c r="D457" s="519"/>
      <c r="E457" s="519"/>
      <c r="F457" s="519"/>
      <c r="G457" s="519"/>
      <c r="H457" s="519">
        <v>1</v>
      </c>
      <c r="I457" s="519">
        <v>230</v>
      </c>
      <c r="J457" s="518">
        <v>13000</v>
      </c>
    </row>
    <row r="458" spans="1:10" x14ac:dyDescent="0.25">
      <c r="A458" s="517" t="s">
        <v>2199</v>
      </c>
      <c r="B458" s="519">
        <v>1</v>
      </c>
      <c r="C458" s="519">
        <v>14000</v>
      </c>
      <c r="D458" s="519"/>
      <c r="E458" s="519">
        <v>1</v>
      </c>
      <c r="F458" s="519">
        <v>4000</v>
      </c>
      <c r="G458" s="519">
        <v>70</v>
      </c>
      <c r="H458" s="519">
        <v>1</v>
      </c>
      <c r="I458" s="519">
        <v>140</v>
      </c>
      <c r="J458" s="519">
        <v>8000</v>
      </c>
    </row>
    <row r="459" spans="1:10" x14ac:dyDescent="0.25">
      <c r="A459" s="517" t="s">
        <v>1817</v>
      </c>
      <c r="B459" s="519">
        <v>1</v>
      </c>
      <c r="C459" s="519"/>
      <c r="D459" s="519">
        <v>13000</v>
      </c>
      <c r="E459" s="519">
        <v>1</v>
      </c>
      <c r="F459" s="519">
        <v>3000</v>
      </c>
      <c r="G459" s="519">
        <v>60</v>
      </c>
      <c r="H459" s="519"/>
      <c r="I459" s="519"/>
      <c r="J459" s="519" t="s">
        <v>767</v>
      </c>
    </row>
    <row r="460" spans="1:10" x14ac:dyDescent="0.25">
      <c r="A460" s="517" t="s">
        <v>2617</v>
      </c>
      <c r="B460" s="519">
        <v>1</v>
      </c>
      <c r="C460" s="519"/>
      <c r="D460" s="519">
        <v>18000</v>
      </c>
      <c r="E460" s="519"/>
      <c r="F460" s="519"/>
      <c r="G460" s="519"/>
      <c r="H460" s="519"/>
      <c r="I460" s="519"/>
      <c r="J460" s="519" t="s">
        <v>3999</v>
      </c>
    </row>
    <row r="461" spans="1:10" x14ac:dyDescent="0.25">
      <c r="A461" s="517" t="s">
        <v>549</v>
      </c>
      <c r="B461" s="519">
        <v>1</v>
      </c>
      <c r="C461" s="519"/>
      <c r="D461" s="519">
        <v>13000</v>
      </c>
      <c r="E461" s="519">
        <v>1</v>
      </c>
      <c r="F461" s="519">
        <v>4000</v>
      </c>
      <c r="G461" s="519">
        <v>75</v>
      </c>
      <c r="H461" s="519"/>
      <c r="I461" s="519"/>
      <c r="J461" s="519" t="s">
        <v>3596</v>
      </c>
    </row>
    <row r="462" spans="1:10" x14ac:dyDescent="0.25">
      <c r="A462" s="517" t="s">
        <v>550</v>
      </c>
      <c r="B462" s="519">
        <v>1</v>
      </c>
      <c r="C462" s="519"/>
      <c r="D462" s="519">
        <v>35000</v>
      </c>
      <c r="E462" s="519"/>
      <c r="F462" s="519"/>
      <c r="G462" s="519"/>
      <c r="H462" s="519"/>
      <c r="I462" s="519"/>
      <c r="J462" s="519" t="s">
        <v>4229</v>
      </c>
    </row>
    <row r="463" spans="1:10" x14ac:dyDescent="0.25">
      <c r="A463" s="517" t="s">
        <v>349</v>
      </c>
      <c r="B463" s="519">
        <v>1</v>
      </c>
      <c r="C463" s="519">
        <v>15000</v>
      </c>
      <c r="D463" s="519"/>
      <c r="E463" s="519"/>
      <c r="F463" s="519"/>
      <c r="G463" s="519"/>
      <c r="H463" s="519">
        <v>1</v>
      </c>
      <c r="I463" s="519">
        <v>60</v>
      </c>
      <c r="J463" s="519">
        <v>3000</v>
      </c>
    </row>
    <row r="464" spans="1:10" x14ac:dyDescent="0.25">
      <c r="A464" s="517" t="s">
        <v>502</v>
      </c>
      <c r="B464" s="519">
        <v>1</v>
      </c>
      <c r="C464" s="519">
        <v>25000</v>
      </c>
      <c r="D464" s="519">
        <v>20000</v>
      </c>
      <c r="E464" s="519">
        <v>1</v>
      </c>
      <c r="F464" s="519">
        <v>5000</v>
      </c>
      <c r="G464" s="519">
        <v>100</v>
      </c>
      <c r="H464" s="519"/>
      <c r="I464" s="519"/>
      <c r="J464" s="519" t="s">
        <v>3596</v>
      </c>
    </row>
    <row r="465" spans="1:10" x14ac:dyDescent="0.25">
      <c r="A465" s="517" t="s">
        <v>3545</v>
      </c>
      <c r="B465" s="519">
        <v>1</v>
      </c>
      <c r="C465" s="519"/>
      <c r="D465" s="519">
        <v>13000</v>
      </c>
      <c r="E465" s="519">
        <v>1</v>
      </c>
      <c r="F465" s="519">
        <v>3000</v>
      </c>
      <c r="G465" s="519">
        <v>60</v>
      </c>
      <c r="H465" s="519"/>
      <c r="I465" s="519"/>
      <c r="J465" s="519" t="s">
        <v>3596</v>
      </c>
    </row>
    <row r="466" spans="1:10" x14ac:dyDescent="0.25">
      <c r="A466" s="517" t="s">
        <v>2616</v>
      </c>
      <c r="B466" s="519">
        <v>1</v>
      </c>
      <c r="C466" s="519">
        <v>1000</v>
      </c>
      <c r="D466" s="519">
        <v>20000</v>
      </c>
      <c r="E466" s="519">
        <v>1</v>
      </c>
      <c r="F466" s="519">
        <v>3000</v>
      </c>
      <c r="G466" s="519">
        <v>60</v>
      </c>
      <c r="H466" s="519"/>
      <c r="I466" s="519"/>
      <c r="J466" s="519" t="s">
        <v>767</v>
      </c>
    </row>
    <row r="467" spans="1:10" x14ac:dyDescent="0.25">
      <c r="A467" s="517" t="s">
        <v>2899</v>
      </c>
      <c r="B467" s="519">
        <v>1</v>
      </c>
      <c r="C467" s="519">
        <v>11000</v>
      </c>
      <c r="D467" s="519"/>
      <c r="E467" s="519">
        <v>1</v>
      </c>
      <c r="F467" s="519">
        <v>3000</v>
      </c>
      <c r="G467" s="519">
        <v>60</v>
      </c>
      <c r="H467" s="519"/>
      <c r="I467" s="519" t="s">
        <v>3555</v>
      </c>
      <c r="J467" s="519">
        <v>2000</v>
      </c>
    </row>
    <row r="468" spans="1:10" x14ac:dyDescent="0.25">
      <c r="A468" s="517" t="s">
        <v>2896</v>
      </c>
      <c r="B468" s="519">
        <v>1</v>
      </c>
      <c r="C468" s="519"/>
      <c r="D468" s="519">
        <v>9500</v>
      </c>
      <c r="E468" s="519">
        <v>1</v>
      </c>
      <c r="F468" s="519"/>
      <c r="G468" s="519"/>
      <c r="H468" s="519"/>
      <c r="I468" s="519" t="s">
        <v>4231</v>
      </c>
      <c r="J468" s="519">
        <v>1990</v>
      </c>
    </row>
    <row r="469" spans="1:10" x14ac:dyDescent="0.25">
      <c r="A469" s="517" t="s">
        <v>1848</v>
      </c>
      <c r="B469" s="519">
        <v>1</v>
      </c>
      <c r="C469" s="519"/>
      <c r="D469" s="519">
        <v>38000</v>
      </c>
      <c r="E469" s="519"/>
      <c r="F469" s="519"/>
      <c r="G469" s="519"/>
      <c r="H469" s="519"/>
      <c r="I469" s="519"/>
      <c r="J469" s="519" t="s">
        <v>2377</v>
      </c>
    </row>
    <row r="470" spans="1:10" x14ac:dyDescent="0.25">
      <c r="A470" s="702" t="s">
        <v>3520</v>
      </c>
      <c r="B470" s="703">
        <v>1</v>
      </c>
      <c r="C470" s="703"/>
      <c r="D470" s="703"/>
      <c r="E470" s="703"/>
      <c r="F470" s="703"/>
      <c r="G470" s="703"/>
      <c r="H470" s="703"/>
      <c r="I470" s="703"/>
      <c r="J470" s="703" t="s">
        <v>4230</v>
      </c>
    </row>
    <row r="471" spans="1:10" x14ac:dyDescent="0.25">
      <c r="A471" s="517" t="s">
        <v>2042</v>
      </c>
      <c r="B471" s="519">
        <v>1</v>
      </c>
      <c r="C471" s="519">
        <v>20000</v>
      </c>
      <c r="D471" s="519"/>
      <c r="E471" s="519">
        <v>1</v>
      </c>
      <c r="F471" s="519">
        <v>4000</v>
      </c>
      <c r="G471" s="519">
        <v>70</v>
      </c>
      <c r="H471" s="519"/>
      <c r="I471" s="519"/>
      <c r="J471" s="519"/>
    </row>
    <row r="472" spans="1:10" x14ac:dyDescent="0.25">
      <c r="A472" s="517" t="s">
        <v>2896</v>
      </c>
      <c r="B472" s="519">
        <v>1</v>
      </c>
      <c r="C472" s="519"/>
      <c r="D472" s="519">
        <v>12500</v>
      </c>
      <c r="E472" s="519"/>
      <c r="F472" s="519"/>
      <c r="G472" s="519"/>
      <c r="H472" s="519"/>
      <c r="I472" s="519"/>
      <c r="J472" s="519" t="s">
        <v>3596</v>
      </c>
    </row>
    <row r="473" spans="1:10" x14ac:dyDescent="0.25">
      <c r="A473" s="517" t="s">
        <v>3039</v>
      </c>
      <c r="B473" s="519">
        <v>1</v>
      </c>
      <c r="C473" s="519"/>
      <c r="D473" s="519">
        <v>36000</v>
      </c>
      <c r="E473" s="519"/>
      <c r="F473" s="519"/>
      <c r="G473" s="519"/>
      <c r="H473" s="519"/>
      <c r="I473" s="519"/>
      <c r="J473" s="519" t="s">
        <v>4232</v>
      </c>
    </row>
    <row r="474" spans="1:10" x14ac:dyDescent="0.25">
      <c r="A474" s="517"/>
      <c r="B474" s="519"/>
      <c r="C474" s="519"/>
      <c r="D474" s="519"/>
      <c r="E474" s="519"/>
      <c r="F474" s="519"/>
      <c r="G474" s="519"/>
      <c r="H474" s="519"/>
      <c r="I474" s="519"/>
      <c r="J474" s="519"/>
    </row>
    <row r="475" spans="1:10" x14ac:dyDescent="0.25">
      <c r="A475" s="789" t="s">
        <v>3892</v>
      </c>
      <c r="B475" s="790">
        <v>1</v>
      </c>
      <c r="C475" s="830"/>
      <c r="D475" s="790">
        <v>1800</v>
      </c>
      <c r="E475" s="519"/>
      <c r="F475" s="519"/>
      <c r="G475" s="519"/>
      <c r="H475" s="519"/>
      <c r="I475" s="519"/>
      <c r="J475" s="519"/>
    </row>
    <row r="476" spans="1:10" x14ac:dyDescent="0.25">
      <c r="A476" s="789" t="s">
        <v>3842</v>
      </c>
      <c r="B476" s="790">
        <v>2</v>
      </c>
      <c r="C476" s="790">
        <v>4000</v>
      </c>
      <c r="D476" s="519"/>
      <c r="E476" s="519"/>
      <c r="F476" s="519"/>
      <c r="G476" s="519"/>
      <c r="H476" s="519"/>
      <c r="I476" s="519"/>
      <c r="J476" s="519"/>
    </row>
    <row r="477" spans="1:10" x14ac:dyDescent="0.25">
      <c r="A477" s="759" t="s">
        <v>2048</v>
      </c>
      <c r="B477" s="757">
        <f t="shared" ref="B477:G477" si="17">SUM(B455:B476)</f>
        <v>23</v>
      </c>
      <c r="C477" s="757">
        <f t="shared" si="17"/>
        <v>233000</v>
      </c>
      <c r="D477" s="757">
        <f t="shared" si="17"/>
        <v>249800</v>
      </c>
      <c r="E477" s="757">
        <f t="shared" si="17"/>
        <v>9</v>
      </c>
      <c r="F477" s="757">
        <f t="shared" si="17"/>
        <v>29000</v>
      </c>
      <c r="G477" s="757">
        <f t="shared" si="17"/>
        <v>555</v>
      </c>
      <c r="H477" s="757"/>
      <c r="I477" s="757"/>
      <c r="J477" s="760">
        <f>J455+J457+J458+J463+J467+J468</f>
        <v>32190</v>
      </c>
    </row>
    <row r="478" spans="1:10" x14ac:dyDescent="0.25">
      <c r="A478" s="750"/>
      <c r="B478" s="549"/>
      <c r="C478" s="549"/>
      <c r="D478" s="549"/>
      <c r="E478" s="549"/>
      <c r="F478" s="549"/>
      <c r="G478" s="549"/>
      <c r="H478" s="549"/>
      <c r="I478" s="549"/>
      <c r="J478" s="751"/>
    </row>
    <row r="479" spans="1:10" x14ac:dyDescent="0.25">
      <c r="A479" s="548"/>
      <c r="B479" s="752"/>
      <c r="C479" s="752"/>
      <c r="D479" s="548"/>
      <c r="E479" s="548"/>
      <c r="F479" s="548"/>
      <c r="G479" s="548"/>
      <c r="H479" s="548"/>
      <c r="I479" s="548"/>
      <c r="J479" s="567"/>
    </row>
    <row r="480" spans="1:10" x14ac:dyDescent="0.25">
      <c r="A480" s="548"/>
      <c r="B480" s="548"/>
      <c r="C480" s="548"/>
      <c r="D480" s="548"/>
      <c r="E480" s="548"/>
      <c r="F480" s="336"/>
      <c r="G480" s="831" t="s">
        <v>3714</v>
      </c>
      <c r="H480" s="831"/>
      <c r="I480" s="753"/>
      <c r="J480" s="567"/>
    </row>
    <row r="481" spans="1:10" ht="15.75" x14ac:dyDescent="0.25">
      <c r="A481" s="696" t="s">
        <v>3593</v>
      </c>
      <c r="B481" s="697">
        <f>C477</f>
        <v>233000</v>
      </c>
      <c r="C481" s="548"/>
      <c r="D481" s="548"/>
      <c r="E481" s="548"/>
      <c r="F481" s="548"/>
      <c r="G481" s="548"/>
      <c r="H481" s="548"/>
      <c r="I481" s="548"/>
      <c r="J481" s="567"/>
    </row>
    <row r="484" spans="1:10" ht="15.75" x14ac:dyDescent="0.25">
      <c r="A484" s="2213" t="s">
        <v>4233</v>
      </c>
      <c r="B484" s="2213"/>
      <c r="C484" s="2213"/>
      <c r="D484" s="2213"/>
      <c r="E484" s="2213"/>
      <c r="F484" s="2213"/>
      <c r="G484" s="2213"/>
      <c r="H484" s="2213"/>
      <c r="I484" s="2213"/>
      <c r="J484" s="2213"/>
    </row>
    <row r="485" spans="1:10" x14ac:dyDescent="0.25">
      <c r="A485" s="198" t="s">
        <v>14</v>
      </c>
      <c r="B485" s="198" t="s">
        <v>5</v>
      </c>
      <c r="C485" s="198" t="s">
        <v>10</v>
      </c>
      <c r="D485" s="198" t="s">
        <v>11</v>
      </c>
      <c r="E485" s="198" t="s">
        <v>753</v>
      </c>
      <c r="F485" s="198" t="s">
        <v>27</v>
      </c>
      <c r="G485" s="198" t="s">
        <v>2013</v>
      </c>
      <c r="H485" s="198" t="s">
        <v>2776</v>
      </c>
      <c r="I485" s="198" t="s">
        <v>2777</v>
      </c>
      <c r="J485" s="198" t="s">
        <v>32</v>
      </c>
    </row>
    <row r="486" spans="1:10" x14ac:dyDescent="0.25">
      <c r="A486" s="517" t="s">
        <v>107</v>
      </c>
      <c r="B486" s="519">
        <v>1</v>
      </c>
      <c r="C486" s="519">
        <v>10000</v>
      </c>
      <c r="D486" s="519"/>
      <c r="E486" s="519">
        <v>1</v>
      </c>
      <c r="F486" s="519">
        <v>3000</v>
      </c>
      <c r="G486" s="519">
        <v>60</v>
      </c>
      <c r="H486" s="519"/>
      <c r="I486" s="519" t="s">
        <v>109</v>
      </c>
      <c r="J486" s="519">
        <v>4200</v>
      </c>
    </row>
    <row r="487" spans="1:10" x14ac:dyDescent="0.25">
      <c r="A487" s="517" t="s">
        <v>4234</v>
      </c>
      <c r="B487" s="519">
        <v>1</v>
      </c>
      <c r="C487" s="519"/>
      <c r="D487" s="519">
        <v>24000</v>
      </c>
      <c r="E487" s="519"/>
      <c r="F487" s="519"/>
      <c r="G487" s="519"/>
      <c r="H487" s="519"/>
      <c r="I487" s="519"/>
      <c r="J487" s="519" t="s">
        <v>4235</v>
      </c>
    </row>
    <row r="488" spans="1:10" x14ac:dyDescent="0.25">
      <c r="A488" s="517" t="s">
        <v>4174</v>
      </c>
      <c r="B488" s="519">
        <v>1</v>
      </c>
      <c r="C488" s="519">
        <v>20000</v>
      </c>
      <c r="D488" s="519"/>
      <c r="E488" s="519">
        <v>1</v>
      </c>
      <c r="F488" s="519">
        <v>2000</v>
      </c>
      <c r="G488" s="519">
        <v>50</v>
      </c>
      <c r="H488" s="519">
        <v>2</v>
      </c>
      <c r="I488" s="519">
        <v>70</v>
      </c>
      <c r="J488" s="518">
        <v>8000</v>
      </c>
    </row>
    <row r="489" spans="1:10" x14ac:dyDescent="0.25">
      <c r="A489" s="517" t="s">
        <v>1179</v>
      </c>
      <c r="B489" s="519">
        <v>1</v>
      </c>
      <c r="C489" s="519">
        <v>8500</v>
      </c>
      <c r="D489" s="519"/>
      <c r="E489" s="519">
        <v>1</v>
      </c>
      <c r="F489" s="519">
        <v>4000</v>
      </c>
      <c r="G489" s="519">
        <v>70</v>
      </c>
      <c r="H489" s="519">
        <v>1</v>
      </c>
      <c r="I489" s="519">
        <v>100</v>
      </c>
      <c r="J489" s="519">
        <v>5000</v>
      </c>
    </row>
    <row r="490" spans="1:10" x14ac:dyDescent="0.25">
      <c r="A490" s="517" t="s">
        <v>170</v>
      </c>
      <c r="B490" s="519">
        <v>2</v>
      </c>
      <c r="C490" s="519">
        <v>50000</v>
      </c>
      <c r="D490" s="519"/>
      <c r="E490" s="519"/>
      <c r="F490" s="519"/>
      <c r="G490" s="519"/>
      <c r="H490" s="519">
        <v>1</v>
      </c>
      <c r="I490" s="519">
        <v>60</v>
      </c>
      <c r="J490" s="519">
        <v>3000</v>
      </c>
    </row>
    <row r="491" spans="1:10" x14ac:dyDescent="0.25">
      <c r="A491" s="517" t="s">
        <v>4236</v>
      </c>
      <c r="B491" s="519">
        <v>1</v>
      </c>
      <c r="C491" s="519">
        <v>50000</v>
      </c>
      <c r="D491" s="519"/>
      <c r="E491" s="519"/>
      <c r="F491" s="519"/>
      <c r="G491" s="519"/>
      <c r="H491" s="519">
        <v>1</v>
      </c>
      <c r="I491" s="519">
        <v>60</v>
      </c>
      <c r="J491" s="519">
        <v>3000</v>
      </c>
    </row>
    <row r="492" spans="1:10" x14ac:dyDescent="0.25">
      <c r="A492" s="517" t="s">
        <v>4012</v>
      </c>
      <c r="B492" s="519">
        <v>1</v>
      </c>
      <c r="C492" s="519"/>
      <c r="D492" s="519">
        <v>11000</v>
      </c>
      <c r="E492" s="519">
        <v>1</v>
      </c>
      <c r="F492" s="519">
        <v>3000</v>
      </c>
      <c r="G492" s="519">
        <v>60</v>
      </c>
      <c r="H492" s="519"/>
      <c r="I492" s="519" t="s">
        <v>4242</v>
      </c>
      <c r="J492" s="519">
        <v>10000</v>
      </c>
    </row>
    <row r="493" spans="1:10" x14ac:dyDescent="0.25">
      <c r="A493" s="517" t="s">
        <v>4237</v>
      </c>
      <c r="B493" s="519">
        <v>1</v>
      </c>
      <c r="C493" s="519"/>
      <c r="D493" s="519">
        <v>20000</v>
      </c>
      <c r="E493" s="519"/>
      <c r="F493" s="519"/>
      <c r="G493" s="519"/>
      <c r="H493" s="519"/>
      <c r="I493" s="519"/>
      <c r="J493" s="519" t="s">
        <v>767</v>
      </c>
    </row>
    <row r="494" spans="1:10" x14ac:dyDescent="0.25">
      <c r="A494" s="517" t="s">
        <v>2050</v>
      </c>
      <c r="B494" s="519">
        <v>1</v>
      </c>
      <c r="C494" s="519">
        <v>27000</v>
      </c>
      <c r="D494" s="519"/>
      <c r="E494" s="519"/>
      <c r="F494" s="519"/>
      <c r="G494" s="519"/>
      <c r="H494" s="519"/>
      <c r="I494" s="519"/>
      <c r="J494" s="519"/>
    </row>
    <row r="495" spans="1:10" x14ac:dyDescent="0.25">
      <c r="A495" s="517" t="s">
        <v>4238</v>
      </c>
      <c r="B495" s="519">
        <v>2</v>
      </c>
      <c r="C495" s="519"/>
      <c r="D495" s="519">
        <v>100000</v>
      </c>
      <c r="E495" s="519"/>
      <c r="F495" s="519"/>
      <c r="G495" s="519"/>
      <c r="H495" s="519"/>
      <c r="I495" s="519"/>
      <c r="J495" s="519" t="s">
        <v>4239</v>
      </c>
    </row>
    <row r="496" spans="1:10" x14ac:dyDescent="0.25">
      <c r="A496" s="517" t="s">
        <v>1179</v>
      </c>
      <c r="B496" s="519">
        <v>1</v>
      </c>
      <c r="C496" s="519"/>
      <c r="D496" s="519">
        <v>18000</v>
      </c>
      <c r="E496" s="519"/>
      <c r="F496" s="519"/>
      <c r="G496" s="519"/>
      <c r="H496" s="519"/>
      <c r="I496" s="519"/>
      <c r="J496" s="519" t="s">
        <v>4240</v>
      </c>
    </row>
    <row r="497" spans="1:10" x14ac:dyDescent="0.25">
      <c r="A497" s="789" t="s">
        <v>4241</v>
      </c>
      <c r="B497" s="790">
        <v>1</v>
      </c>
      <c r="C497" s="830"/>
      <c r="D497" s="790">
        <v>2000</v>
      </c>
      <c r="E497" s="519"/>
      <c r="F497" s="519"/>
      <c r="G497" s="519"/>
      <c r="H497" s="519"/>
      <c r="I497" s="519"/>
      <c r="J497" s="519"/>
    </row>
    <row r="498" spans="1:10" x14ac:dyDescent="0.25">
      <c r="A498" s="517"/>
      <c r="B498" s="519"/>
      <c r="C498" s="519"/>
      <c r="D498" s="519"/>
      <c r="E498" s="519"/>
      <c r="F498" s="519"/>
      <c r="G498" s="519"/>
      <c r="H498" s="519"/>
      <c r="I498" s="519"/>
      <c r="J498" s="519"/>
    </row>
    <row r="499" spans="1:10" x14ac:dyDescent="0.25">
      <c r="A499" s="759" t="s">
        <v>2048</v>
      </c>
      <c r="B499" s="757">
        <f t="shared" ref="B499:G499" si="18">SUM(B486:B498)</f>
        <v>14</v>
      </c>
      <c r="C499" s="757">
        <f t="shared" si="18"/>
        <v>165500</v>
      </c>
      <c r="D499" s="757">
        <f t="shared" si="18"/>
        <v>175000</v>
      </c>
      <c r="E499" s="757">
        <f t="shared" si="18"/>
        <v>4</v>
      </c>
      <c r="F499" s="757">
        <f t="shared" si="18"/>
        <v>12000</v>
      </c>
      <c r="G499" s="757">
        <f t="shared" si="18"/>
        <v>240</v>
      </c>
      <c r="H499" s="757"/>
      <c r="I499" s="757"/>
      <c r="J499" s="760">
        <f>J492+J491+J490+J489+J488+J486</f>
        <v>33200</v>
      </c>
    </row>
    <row r="500" spans="1:10" x14ac:dyDescent="0.25">
      <c r="A500" s="750"/>
      <c r="B500" s="549"/>
      <c r="C500" s="549"/>
      <c r="D500" s="549"/>
      <c r="E500" s="549"/>
      <c r="F500" s="549"/>
      <c r="G500" s="549"/>
      <c r="H500" s="549"/>
      <c r="I500" s="549"/>
      <c r="J500" s="751"/>
    </row>
    <row r="501" spans="1:10" x14ac:dyDescent="0.25">
      <c r="A501" s="548"/>
      <c r="B501" s="752"/>
      <c r="C501" s="752"/>
      <c r="D501" s="548"/>
      <c r="E501" s="548"/>
      <c r="F501" s="548"/>
      <c r="G501" s="548"/>
      <c r="H501" s="548"/>
      <c r="I501" s="548"/>
      <c r="J501" s="567"/>
    </row>
    <row r="502" spans="1:10" x14ac:dyDescent="0.25">
      <c r="A502" s="548"/>
      <c r="B502" s="548"/>
      <c r="C502" s="548"/>
      <c r="D502" s="548"/>
      <c r="E502" s="548"/>
      <c r="F502" s="336"/>
      <c r="G502" s="832" t="s">
        <v>3714</v>
      </c>
      <c r="H502" s="832"/>
      <c r="I502" s="753"/>
      <c r="J502" s="567"/>
    </row>
    <row r="503" spans="1:10" ht="15.75" x14ac:dyDescent="0.25">
      <c r="A503" s="696" t="s">
        <v>3593</v>
      </c>
      <c r="B503" s="697">
        <f>C499</f>
        <v>165500</v>
      </c>
      <c r="C503" s="548"/>
      <c r="D503" s="548"/>
      <c r="E503" s="548"/>
      <c r="F503" s="548"/>
      <c r="G503" s="548"/>
      <c r="H503" s="548"/>
      <c r="I503" s="548"/>
      <c r="J503" s="567"/>
    </row>
    <row r="506" spans="1:10" ht="15.75" x14ac:dyDescent="0.25">
      <c r="A506" s="2213" t="s">
        <v>4243</v>
      </c>
      <c r="B506" s="2213"/>
      <c r="C506" s="2213"/>
      <c r="D506" s="2213"/>
      <c r="E506" s="2213"/>
      <c r="F506" s="2213"/>
      <c r="G506" s="2213"/>
      <c r="H506" s="2213"/>
      <c r="I506" s="2213"/>
      <c r="J506" s="2213"/>
    </row>
    <row r="507" spans="1:10" x14ac:dyDescent="0.25">
      <c r="A507" s="198" t="s">
        <v>14</v>
      </c>
      <c r="B507" s="198" t="s">
        <v>5</v>
      </c>
      <c r="C507" s="198" t="s">
        <v>10</v>
      </c>
      <c r="D507" s="198" t="s">
        <v>11</v>
      </c>
      <c r="E507" s="198" t="s">
        <v>753</v>
      </c>
      <c r="F507" s="198" t="s">
        <v>27</v>
      </c>
      <c r="G507" s="198" t="s">
        <v>2013</v>
      </c>
      <c r="H507" s="198" t="s">
        <v>2776</v>
      </c>
      <c r="I507" s="198" t="s">
        <v>2777</v>
      </c>
      <c r="J507" s="198" t="s">
        <v>32</v>
      </c>
    </row>
    <row r="508" spans="1:10" x14ac:dyDescent="0.25">
      <c r="A508" s="517" t="s">
        <v>4244</v>
      </c>
      <c r="B508" s="519">
        <v>1</v>
      </c>
      <c r="C508" s="519">
        <v>16000</v>
      </c>
      <c r="D508" s="519"/>
      <c r="E508" s="519">
        <v>1</v>
      </c>
      <c r="F508" s="519">
        <v>5000</v>
      </c>
      <c r="G508" s="519">
        <v>100</v>
      </c>
      <c r="H508" s="519"/>
      <c r="I508" s="519" t="s">
        <v>109</v>
      </c>
      <c r="J508" s="519">
        <v>1400</v>
      </c>
    </row>
    <row r="509" spans="1:10" x14ac:dyDescent="0.25">
      <c r="A509" s="517" t="s">
        <v>3703</v>
      </c>
      <c r="B509" s="519">
        <v>1</v>
      </c>
      <c r="C509" s="519"/>
      <c r="D509" s="519">
        <v>13000</v>
      </c>
      <c r="E509" s="519">
        <v>1</v>
      </c>
      <c r="F509" s="519">
        <v>3000</v>
      </c>
      <c r="G509" s="519">
        <v>60</v>
      </c>
      <c r="H509" s="519"/>
      <c r="I509" s="519"/>
      <c r="J509" s="519" t="s">
        <v>3596</v>
      </c>
    </row>
    <row r="510" spans="1:10" x14ac:dyDescent="0.25">
      <c r="A510" s="517" t="s">
        <v>129</v>
      </c>
      <c r="B510" s="519">
        <v>1</v>
      </c>
      <c r="C510" s="519">
        <v>13000</v>
      </c>
      <c r="D510" s="519"/>
      <c r="E510" s="519">
        <v>1</v>
      </c>
      <c r="F510" s="519">
        <v>3000</v>
      </c>
      <c r="G510" s="519">
        <v>60</v>
      </c>
      <c r="H510" s="519"/>
      <c r="I510" s="519"/>
      <c r="J510" s="518"/>
    </row>
    <row r="511" spans="1:10" x14ac:dyDescent="0.25">
      <c r="A511" s="517" t="s">
        <v>311</v>
      </c>
      <c r="B511" s="519">
        <v>1</v>
      </c>
      <c r="C511" s="519">
        <v>21500</v>
      </c>
      <c r="D511" s="519"/>
      <c r="E511" s="519"/>
      <c r="F511" s="519"/>
      <c r="G511" s="519"/>
      <c r="H511" s="519"/>
      <c r="I511" s="519"/>
      <c r="J511" s="519"/>
    </row>
    <row r="512" spans="1:10" x14ac:dyDescent="0.25">
      <c r="A512" s="517" t="s">
        <v>172</v>
      </c>
      <c r="B512" s="519">
        <v>1</v>
      </c>
      <c r="C512" s="519">
        <v>39000</v>
      </c>
      <c r="D512" s="519"/>
      <c r="E512" s="519">
        <v>1</v>
      </c>
      <c r="F512" s="519">
        <v>5000</v>
      </c>
      <c r="G512" s="519">
        <v>100</v>
      </c>
      <c r="H512" s="519"/>
      <c r="I512" s="519"/>
      <c r="J512" s="519"/>
    </row>
    <row r="513" spans="1:10" x14ac:dyDescent="0.25">
      <c r="A513" s="517" t="s">
        <v>3900</v>
      </c>
      <c r="B513" s="519">
        <v>1</v>
      </c>
      <c r="C513" s="519"/>
      <c r="D513" s="519">
        <v>15000</v>
      </c>
      <c r="E513" s="519"/>
      <c r="F513" s="519"/>
      <c r="G513" s="519"/>
      <c r="H513" s="519"/>
      <c r="I513" s="519"/>
      <c r="J513" s="519" t="s">
        <v>3596</v>
      </c>
    </row>
    <row r="514" spans="1:10" x14ac:dyDescent="0.25">
      <c r="A514" s="517" t="s">
        <v>517</v>
      </c>
      <c r="B514" s="519">
        <v>1</v>
      </c>
      <c r="C514" s="519"/>
      <c r="D514" s="519">
        <v>15000</v>
      </c>
      <c r="E514" s="519"/>
      <c r="F514" s="519"/>
      <c r="G514" s="519"/>
      <c r="H514" s="519"/>
      <c r="I514" s="519"/>
      <c r="J514" s="519" t="s">
        <v>3596</v>
      </c>
    </row>
    <row r="515" spans="1:10" x14ac:dyDescent="0.25">
      <c r="A515" s="517" t="s">
        <v>355</v>
      </c>
      <c r="B515" s="519">
        <v>1</v>
      </c>
      <c r="C515" s="519"/>
      <c r="D515" s="519">
        <v>17000</v>
      </c>
      <c r="E515" s="519"/>
      <c r="F515" s="519"/>
      <c r="G515" s="519"/>
      <c r="H515" s="519"/>
      <c r="I515" s="519"/>
      <c r="J515" s="519" t="s">
        <v>767</v>
      </c>
    </row>
    <row r="516" spans="1:10" x14ac:dyDescent="0.25">
      <c r="A516" s="517" t="s">
        <v>3871</v>
      </c>
      <c r="B516" s="519">
        <v>1</v>
      </c>
      <c r="C516" s="519">
        <v>12500</v>
      </c>
      <c r="D516" s="519"/>
      <c r="E516" s="519"/>
      <c r="F516" s="519"/>
      <c r="G516" s="519"/>
      <c r="H516" s="519"/>
      <c r="I516" s="519"/>
      <c r="J516" s="519"/>
    </row>
    <row r="517" spans="1:10" x14ac:dyDescent="0.25">
      <c r="A517" s="759" t="s">
        <v>2048</v>
      </c>
      <c r="B517" s="757">
        <f t="shared" ref="B517:G517" si="19">SUM(B508:B516)</f>
        <v>9</v>
      </c>
      <c r="C517" s="757">
        <f t="shared" si="19"/>
        <v>102000</v>
      </c>
      <c r="D517" s="757">
        <f t="shared" si="19"/>
        <v>60000</v>
      </c>
      <c r="E517" s="757">
        <f t="shared" si="19"/>
        <v>4</v>
      </c>
      <c r="F517" s="757">
        <f t="shared" si="19"/>
        <v>16000</v>
      </c>
      <c r="G517" s="757">
        <f t="shared" si="19"/>
        <v>320</v>
      </c>
      <c r="H517" s="757"/>
      <c r="I517" s="757"/>
      <c r="J517" s="760">
        <v>1400</v>
      </c>
    </row>
    <row r="518" spans="1:10" x14ac:dyDescent="0.25">
      <c r="A518" s="750"/>
      <c r="B518" s="549"/>
      <c r="C518" s="549"/>
      <c r="D518" s="549"/>
      <c r="E518" s="549"/>
      <c r="F518" s="549"/>
      <c r="G518" s="549"/>
      <c r="H518" s="549"/>
      <c r="I518" s="549"/>
      <c r="J518" s="751"/>
    </row>
    <row r="519" spans="1:10" x14ac:dyDescent="0.25">
      <c r="A519" s="548"/>
      <c r="B519" s="752"/>
      <c r="C519" s="752"/>
      <c r="D519" s="548"/>
      <c r="E519" s="548"/>
      <c r="F519" s="548"/>
      <c r="G519" s="548"/>
      <c r="H519" s="548"/>
      <c r="I519" s="548"/>
      <c r="J519" s="567"/>
    </row>
    <row r="520" spans="1:10" x14ac:dyDescent="0.25">
      <c r="A520" s="548"/>
      <c r="B520" s="548"/>
      <c r="C520" s="548"/>
      <c r="D520" s="548"/>
      <c r="E520" s="548"/>
      <c r="F520" s="336"/>
      <c r="G520" s="833" t="s">
        <v>3714</v>
      </c>
      <c r="H520" s="833"/>
      <c r="I520" s="753"/>
      <c r="J520" s="567"/>
    </row>
    <row r="521" spans="1:10" ht="15.75" x14ac:dyDescent="0.25">
      <c r="A521" s="696" t="s">
        <v>3593</v>
      </c>
      <c r="B521" s="697">
        <f>C517</f>
        <v>102000</v>
      </c>
      <c r="C521" s="548"/>
      <c r="D521" s="548"/>
      <c r="E521" s="548"/>
      <c r="F521" s="548"/>
      <c r="G521" s="548"/>
      <c r="H521" s="548"/>
      <c r="I521" s="548"/>
      <c r="J521" s="567"/>
    </row>
    <row r="523" spans="1:10" ht="15.75" x14ac:dyDescent="0.25">
      <c r="A523" s="2213" t="s">
        <v>4245</v>
      </c>
      <c r="B523" s="2213"/>
      <c r="C523" s="2213"/>
      <c r="D523" s="2213"/>
      <c r="E523" s="2213"/>
      <c r="F523" s="2213"/>
      <c r="G523" s="2213"/>
      <c r="H523" s="2213"/>
      <c r="I523" s="2213"/>
      <c r="J523" s="2213"/>
    </row>
    <row r="524" spans="1:10" x14ac:dyDescent="0.25">
      <c r="A524" s="198" t="s">
        <v>14</v>
      </c>
      <c r="B524" s="198" t="s">
        <v>5</v>
      </c>
      <c r="C524" s="198" t="s">
        <v>10</v>
      </c>
      <c r="D524" s="198" t="s">
        <v>11</v>
      </c>
      <c r="E524" s="198" t="s">
        <v>753</v>
      </c>
      <c r="F524" s="198" t="s">
        <v>27</v>
      </c>
      <c r="G524" s="198" t="s">
        <v>2013</v>
      </c>
      <c r="H524" s="198" t="s">
        <v>2776</v>
      </c>
      <c r="I524" s="198" t="s">
        <v>2777</v>
      </c>
      <c r="J524" s="198" t="s">
        <v>32</v>
      </c>
    </row>
    <row r="525" spans="1:10" x14ac:dyDescent="0.25">
      <c r="A525" s="517" t="s">
        <v>4246</v>
      </c>
      <c r="B525" s="519">
        <v>1</v>
      </c>
      <c r="C525" s="519">
        <v>17500</v>
      </c>
      <c r="D525" s="519"/>
      <c r="E525" s="519">
        <v>1</v>
      </c>
      <c r="F525" s="519">
        <v>3000</v>
      </c>
      <c r="G525" s="519">
        <v>60</v>
      </c>
      <c r="H525" s="519"/>
      <c r="I525" s="519" t="s">
        <v>109</v>
      </c>
      <c r="J525" s="519">
        <v>1400</v>
      </c>
    </row>
    <row r="526" spans="1:10" x14ac:dyDescent="0.25">
      <c r="A526" s="517" t="s">
        <v>3573</v>
      </c>
      <c r="B526" s="519">
        <v>1</v>
      </c>
      <c r="C526" s="519">
        <v>1000</v>
      </c>
      <c r="D526" s="519">
        <v>26000</v>
      </c>
      <c r="E526" s="519"/>
      <c r="F526" s="519"/>
      <c r="G526" s="519"/>
      <c r="H526" s="519"/>
      <c r="I526" s="519"/>
      <c r="J526" s="519" t="s">
        <v>767</v>
      </c>
    </row>
    <row r="527" spans="1:10" x14ac:dyDescent="0.25">
      <c r="A527" s="517" t="s">
        <v>3707</v>
      </c>
      <c r="B527" s="519">
        <v>1</v>
      </c>
      <c r="C527" s="519"/>
      <c r="D527" s="519">
        <v>20000</v>
      </c>
      <c r="E527" s="519"/>
      <c r="F527" s="519"/>
      <c r="G527" s="519"/>
      <c r="H527" s="519"/>
      <c r="I527" s="519"/>
      <c r="J527" s="519" t="s">
        <v>3596</v>
      </c>
    </row>
    <row r="528" spans="1:10" x14ac:dyDescent="0.25">
      <c r="A528" s="517" t="s">
        <v>3701</v>
      </c>
      <c r="B528" s="519">
        <v>1</v>
      </c>
      <c r="C528" s="519"/>
      <c r="D528" s="519">
        <v>33000</v>
      </c>
      <c r="E528" s="519">
        <v>2</v>
      </c>
      <c r="F528" s="519">
        <v>7000</v>
      </c>
      <c r="G528" s="519" t="s">
        <v>2018</v>
      </c>
      <c r="H528" s="519"/>
      <c r="I528" s="519"/>
      <c r="J528" s="519" t="s">
        <v>767</v>
      </c>
    </row>
    <row r="529" spans="1:10" x14ac:dyDescent="0.25">
      <c r="A529" s="517" t="s">
        <v>4248</v>
      </c>
      <c r="B529" s="519">
        <v>1</v>
      </c>
      <c r="C529" s="519"/>
      <c r="D529" s="519">
        <v>50000</v>
      </c>
      <c r="E529" s="519">
        <v>1</v>
      </c>
      <c r="F529" s="519">
        <v>5000</v>
      </c>
      <c r="G529" s="519">
        <v>80</v>
      </c>
      <c r="H529" s="519">
        <v>1</v>
      </c>
      <c r="I529" s="519">
        <v>60</v>
      </c>
      <c r="J529" s="519">
        <v>3000</v>
      </c>
    </row>
    <row r="530" spans="1:10" x14ac:dyDescent="0.25">
      <c r="A530" s="517" t="s">
        <v>3900</v>
      </c>
      <c r="B530" s="519">
        <v>1</v>
      </c>
      <c r="C530" s="519"/>
      <c r="D530" s="519">
        <v>16000</v>
      </c>
      <c r="E530" s="519"/>
      <c r="F530" s="519"/>
      <c r="G530" s="519"/>
      <c r="H530" s="519"/>
      <c r="I530" s="519"/>
      <c r="J530" s="519" t="s">
        <v>4249</v>
      </c>
    </row>
    <row r="531" spans="1:10" x14ac:dyDescent="0.25">
      <c r="A531" s="517" t="s">
        <v>3536</v>
      </c>
      <c r="B531" s="519">
        <v>1</v>
      </c>
      <c r="C531" s="519">
        <v>30000</v>
      </c>
      <c r="D531" s="519"/>
      <c r="E531" s="519"/>
      <c r="F531" s="519"/>
      <c r="G531" s="519"/>
      <c r="H531" s="519">
        <v>1</v>
      </c>
      <c r="I531" s="519">
        <v>100</v>
      </c>
      <c r="J531" s="519">
        <v>5000</v>
      </c>
    </row>
    <row r="532" spans="1:10" x14ac:dyDescent="0.25">
      <c r="A532" s="517"/>
      <c r="B532" s="519"/>
      <c r="C532" s="519"/>
      <c r="D532" s="519"/>
      <c r="E532" s="519"/>
      <c r="F532" s="519"/>
      <c r="G532" s="519"/>
      <c r="H532" s="519">
        <v>1</v>
      </c>
      <c r="I532" s="519" t="s">
        <v>4164</v>
      </c>
      <c r="J532" s="519">
        <v>200</v>
      </c>
    </row>
    <row r="533" spans="1:10" x14ac:dyDescent="0.25">
      <c r="A533" s="517"/>
      <c r="B533" s="519"/>
      <c r="C533" s="519"/>
      <c r="D533" s="519"/>
      <c r="E533" s="519"/>
      <c r="F533" s="519"/>
      <c r="G533" s="519"/>
      <c r="H533" s="519">
        <v>1</v>
      </c>
      <c r="I533" s="519" t="s">
        <v>4250</v>
      </c>
      <c r="J533" s="519">
        <v>500</v>
      </c>
    </row>
    <row r="534" spans="1:10" x14ac:dyDescent="0.25">
      <c r="A534" s="517"/>
      <c r="B534" s="519"/>
      <c r="C534" s="519"/>
      <c r="D534" s="519"/>
      <c r="E534" s="519"/>
      <c r="F534" s="519"/>
      <c r="G534" s="519"/>
      <c r="H534" s="519"/>
      <c r="I534" s="519"/>
      <c r="J534" s="519"/>
    </row>
    <row r="535" spans="1:10" x14ac:dyDescent="0.25">
      <c r="A535" s="702" t="s">
        <v>1844</v>
      </c>
      <c r="B535" s="703">
        <v>1</v>
      </c>
      <c r="C535" s="703"/>
      <c r="D535" s="703"/>
      <c r="E535" s="703"/>
      <c r="F535" s="703"/>
      <c r="G535" s="703"/>
      <c r="H535" s="703"/>
      <c r="I535" s="703"/>
      <c r="J535" s="703" t="s">
        <v>4247</v>
      </c>
    </row>
    <row r="536" spans="1:10" x14ac:dyDescent="0.25">
      <c r="A536" s="759" t="s">
        <v>2048</v>
      </c>
      <c r="B536" s="757">
        <f t="shared" ref="B536:G536" si="20">SUM(B525:B535)</f>
        <v>8</v>
      </c>
      <c r="C536" s="757">
        <f t="shared" si="20"/>
        <v>48500</v>
      </c>
      <c r="D536" s="757">
        <f t="shared" si="20"/>
        <v>145000</v>
      </c>
      <c r="E536" s="757">
        <f t="shared" si="20"/>
        <v>4</v>
      </c>
      <c r="F536" s="757">
        <f t="shared" si="20"/>
        <v>15000</v>
      </c>
      <c r="G536" s="757">
        <f t="shared" si="20"/>
        <v>140</v>
      </c>
      <c r="H536" s="757"/>
      <c r="I536" s="757"/>
      <c r="J536" s="760">
        <v>10100</v>
      </c>
    </row>
    <row r="537" spans="1:10" x14ac:dyDescent="0.25">
      <c r="A537" s="750"/>
      <c r="B537" s="549"/>
      <c r="C537" s="549"/>
      <c r="D537" s="549"/>
      <c r="E537" s="549"/>
      <c r="F537" s="549"/>
      <c r="G537" s="549"/>
      <c r="H537" s="549"/>
      <c r="I537" s="549"/>
      <c r="J537" s="751"/>
    </row>
    <row r="538" spans="1:10" x14ac:dyDescent="0.25">
      <c r="A538" s="548"/>
      <c r="B538" s="752"/>
      <c r="C538" s="752"/>
      <c r="D538" s="548"/>
      <c r="E538" s="548"/>
      <c r="F538" s="548"/>
      <c r="G538" s="548"/>
      <c r="H538" s="548"/>
      <c r="I538" s="548"/>
      <c r="J538" s="567"/>
    </row>
    <row r="539" spans="1:10" x14ac:dyDescent="0.25">
      <c r="A539" s="548"/>
      <c r="B539" s="548"/>
      <c r="C539" s="548"/>
      <c r="D539" s="548"/>
      <c r="E539" s="548"/>
      <c r="F539" s="336"/>
      <c r="G539" s="833" t="s">
        <v>3714</v>
      </c>
      <c r="H539" s="833"/>
      <c r="I539" s="753"/>
      <c r="J539" s="567"/>
    </row>
    <row r="540" spans="1:10" ht="15.75" x14ac:dyDescent="0.25">
      <c r="A540" s="696" t="s">
        <v>3593</v>
      </c>
      <c r="B540" s="697">
        <f>C536</f>
        <v>48500</v>
      </c>
      <c r="C540" s="548"/>
      <c r="D540" s="548"/>
      <c r="E540" s="548"/>
      <c r="F540" s="548"/>
      <c r="G540" s="548"/>
      <c r="H540" s="548"/>
      <c r="I540" s="548"/>
      <c r="J540" s="567"/>
    </row>
    <row r="544" spans="1:10" ht="15.75" x14ac:dyDescent="0.25">
      <c r="A544" s="2213" t="s">
        <v>4251</v>
      </c>
      <c r="B544" s="2213"/>
      <c r="C544" s="2213"/>
      <c r="D544" s="2213"/>
      <c r="E544" s="2213"/>
      <c r="F544" s="2213"/>
      <c r="G544" s="2213"/>
      <c r="H544" s="2213"/>
      <c r="I544" s="2213"/>
      <c r="J544" s="2213"/>
    </row>
    <row r="545" spans="1:10" x14ac:dyDescent="0.25">
      <c r="A545" s="198" t="s">
        <v>14</v>
      </c>
      <c r="B545" s="198" t="s">
        <v>5</v>
      </c>
      <c r="C545" s="198" t="s">
        <v>10</v>
      </c>
      <c r="D545" s="198" t="s">
        <v>11</v>
      </c>
      <c r="E545" s="198" t="s">
        <v>753</v>
      </c>
      <c r="F545" s="198" t="s">
        <v>27</v>
      </c>
      <c r="G545" s="198" t="s">
        <v>2013</v>
      </c>
      <c r="H545" s="198" t="s">
        <v>2776</v>
      </c>
      <c r="I545" s="198" t="s">
        <v>2777</v>
      </c>
      <c r="J545" s="198" t="s">
        <v>32</v>
      </c>
    </row>
    <row r="546" spans="1:10" x14ac:dyDescent="0.25">
      <c r="A546" s="517" t="s">
        <v>3559</v>
      </c>
      <c r="B546" s="519">
        <v>1</v>
      </c>
      <c r="C546" s="519">
        <v>14000</v>
      </c>
      <c r="D546" s="519"/>
      <c r="E546" s="519">
        <v>1</v>
      </c>
      <c r="F546" s="519">
        <v>3000</v>
      </c>
      <c r="G546" s="519">
        <v>60</v>
      </c>
      <c r="H546" s="519"/>
      <c r="I546" s="519" t="s">
        <v>109</v>
      </c>
      <c r="J546" s="519">
        <v>4200</v>
      </c>
    </row>
    <row r="547" spans="1:10" x14ac:dyDescent="0.25">
      <c r="A547" s="517" t="s">
        <v>3538</v>
      </c>
      <c r="B547" s="519">
        <v>1</v>
      </c>
      <c r="C547" s="519">
        <v>9000</v>
      </c>
      <c r="D547" s="519"/>
      <c r="E547" s="519">
        <v>1</v>
      </c>
      <c r="F547" s="519">
        <v>1000</v>
      </c>
      <c r="G547" s="519">
        <v>35</v>
      </c>
      <c r="H547" s="519">
        <v>3</v>
      </c>
      <c r="I547" s="519">
        <v>100</v>
      </c>
      <c r="J547" s="519">
        <v>20000</v>
      </c>
    </row>
    <row r="548" spans="1:10" x14ac:dyDescent="0.25">
      <c r="A548" s="517" t="s">
        <v>129</v>
      </c>
      <c r="B548" s="519">
        <v>1</v>
      </c>
      <c r="C548" s="519"/>
      <c r="D548" s="519">
        <v>16000</v>
      </c>
      <c r="E548" s="519"/>
      <c r="F548" s="519"/>
      <c r="G548" s="519"/>
      <c r="H548" s="519"/>
      <c r="I548" s="519"/>
      <c r="J548" s="519" t="s">
        <v>3596</v>
      </c>
    </row>
    <row r="549" spans="1:10" x14ac:dyDescent="0.25">
      <c r="A549" s="517" t="s">
        <v>3900</v>
      </c>
      <c r="B549" s="519">
        <v>1</v>
      </c>
      <c r="C549" s="519"/>
      <c r="D549" s="519">
        <v>16000</v>
      </c>
      <c r="E549" s="519"/>
      <c r="F549" s="519"/>
      <c r="G549" s="519"/>
      <c r="H549" s="519"/>
      <c r="I549" s="519"/>
      <c r="J549" s="519" t="s">
        <v>4260</v>
      </c>
    </row>
    <row r="550" spans="1:10" x14ac:dyDescent="0.25">
      <c r="A550" s="702" t="s">
        <v>4258</v>
      </c>
      <c r="B550" s="703">
        <v>1</v>
      </c>
      <c r="C550" s="703">
        <v>12000</v>
      </c>
      <c r="D550" s="703">
        <v>10340</v>
      </c>
      <c r="E550" s="703"/>
      <c r="F550" s="703"/>
      <c r="G550" s="703"/>
      <c r="H550" s="703"/>
      <c r="I550" s="703"/>
      <c r="J550" s="703" t="s">
        <v>4259</v>
      </c>
    </row>
    <row r="551" spans="1:10" x14ac:dyDescent="0.25">
      <c r="A551" s="517" t="s">
        <v>3731</v>
      </c>
      <c r="B551" s="519">
        <v>1</v>
      </c>
      <c r="C551" s="519">
        <v>19000</v>
      </c>
      <c r="D551" s="519"/>
      <c r="E551" s="519"/>
      <c r="F551" s="519"/>
      <c r="G551" s="519"/>
      <c r="H551" s="519">
        <v>1</v>
      </c>
      <c r="I551" s="519">
        <v>60</v>
      </c>
      <c r="J551" s="519">
        <v>3000</v>
      </c>
    </row>
    <row r="552" spans="1:10" x14ac:dyDescent="0.25">
      <c r="A552" s="517" t="s">
        <v>3731</v>
      </c>
      <c r="B552" s="519">
        <v>1</v>
      </c>
      <c r="C552" s="519"/>
      <c r="D552" s="519">
        <v>19000</v>
      </c>
      <c r="E552" s="519"/>
      <c r="F552" s="519"/>
      <c r="G552" s="519"/>
      <c r="H552" s="519"/>
      <c r="I552" s="519"/>
      <c r="J552" s="519" t="s">
        <v>3596</v>
      </c>
    </row>
    <row r="553" spans="1:10" x14ac:dyDescent="0.25">
      <c r="A553" s="517" t="s">
        <v>4252</v>
      </c>
      <c r="B553" s="519">
        <v>1</v>
      </c>
      <c r="C553" s="519">
        <v>32000</v>
      </c>
      <c r="D553" s="519"/>
      <c r="E553" s="519">
        <v>1</v>
      </c>
      <c r="F553" s="519">
        <v>8000</v>
      </c>
      <c r="G553" s="519">
        <v>140</v>
      </c>
      <c r="H553" s="519">
        <v>1</v>
      </c>
      <c r="I553" s="519">
        <v>190</v>
      </c>
      <c r="J553" s="519">
        <v>11000</v>
      </c>
    </row>
    <row r="554" spans="1:10" x14ac:dyDescent="0.25">
      <c r="A554" s="517" t="s">
        <v>4253</v>
      </c>
      <c r="B554" s="519">
        <v>1</v>
      </c>
      <c r="C554" s="519"/>
      <c r="D554" s="519">
        <v>16000</v>
      </c>
      <c r="E554" s="519"/>
      <c r="F554" s="519"/>
      <c r="G554" s="519"/>
      <c r="H554" s="519"/>
      <c r="I554" s="519"/>
      <c r="J554" s="519" t="s">
        <v>4254</v>
      </c>
    </row>
    <row r="555" spans="1:10" x14ac:dyDescent="0.25">
      <c r="A555" s="517" t="s">
        <v>4131</v>
      </c>
      <c r="B555" s="519">
        <v>1</v>
      </c>
      <c r="C555" s="519">
        <v>50000</v>
      </c>
      <c r="D555" s="519"/>
      <c r="E555" s="519"/>
      <c r="F555" s="519"/>
      <c r="G555" s="519"/>
      <c r="H555" s="519">
        <v>1</v>
      </c>
      <c r="I555" s="519">
        <v>225</v>
      </c>
      <c r="J555" s="519">
        <v>13000</v>
      </c>
    </row>
    <row r="556" spans="1:10" x14ac:dyDescent="0.25">
      <c r="A556" s="517" t="s">
        <v>3748</v>
      </c>
      <c r="B556" s="519">
        <v>1</v>
      </c>
      <c r="C556" s="519"/>
      <c r="D556" s="519">
        <v>21000</v>
      </c>
      <c r="E556" s="519"/>
      <c r="F556" s="519"/>
      <c r="G556" s="519"/>
      <c r="H556" s="519"/>
      <c r="I556" s="519"/>
      <c r="J556" s="519" t="s">
        <v>4255</v>
      </c>
    </row>
    <row r="557" spans="1:10" x14ac:dyDescent="0.25">
      <c r="A557" s="517" t="s">
        <v>266</v>
      </c>
      <c r="B557" s="519">
        <v>1</v>
      </c>
      <c r="C557" s="519"/>
      <c r="D557" s="519">
        <v>12000</v>
      </c>
      <c r="E557" s="519">
        <v>1</v>
      </c>
      <c r="F557" s="519">
        <v>3000</v>
      </c>
      <c r="G557" s="519">
        <v>60</v>
      </c>
      <c r="H557" s="519"/>
      <c r="I557" s="519"/>
      <c r="J557" s="519" t="s">
        <v>3596</v>
      </c>
    </row>
    <row r="558" spans="1:10" x14ac:dyDescent="0.25">
      <c r="A558" s="517" t="s">
        <v>467</v>
      </c>
      <c r="B558" s="519">
        <v>2</v>
      </c>
      <c r="C558" s="519"/>
      <c r="D558" s="519">
        <v>29000</v>
      </c>
      <c r="E558" s="519"/>
      <c r="F558" s="519"/>
      <c r="G558" s="519"/>
      <c r="H558" s="519"/>
      <c r="I558" s="519"/>
      <c r="J558" s="519" t="s">
        <v>4257</v>
      </c>
    </row>
    <row r="559" spans="1:10" x14ac:dyDescent="0.25">
      <c r="A559" s="517" t="s">
        <v>3731</v>
      </c>
      <c r="B559" s="519">
        <v>1</v>
      </c>
      <c r="C559" s="519"/>
      <c r="D559" s="519">
        <v>19000</v>
      </c>
      <c r="E559" s="519"/>
      <c r="F559" s="519"/>
      <c r="G559" s="519"/>
      <c r="H559" s="519"/>
      <c r="I559" s="519"/>
      <c r="J559" s="519" t="s">
        <v>4257</v>
      </c>
    </row>
    <row r="560" spans="1:10" x14ac:dyDescent="0.25">
      <c r="A560" s="517" t="s">
        <v>3572</v>
      </c>
      <c r="B560" s="519">
        <v>1</v>
      </c>
      <c r="C560" s="519"/>
      <c r="D560" s="519">
        <v>24000</v>
      </c>
      <c r="E560" s="519"/>
      <c r="F560" s="519"/>
      <c r="G560" s="519"/>
      <c r="H560" s="519"/>
      <c r="I560" s="519"/>
      <c r="J560" s="519" t="s">
        <v>4257</v>
      </c>
    </row>
    <row r="561" spans="1:10" x14ac:dyDescent="0.25">
      <c r="A561" s="517" t="s">
        <v>4256</v>
      </c>
      <c r="B561" s="519">
        <v>2</v>
      </c>
      <c r="C561" s="519"/>
      <c r="D561" s="519">
        <v>102000</v>
      </c>
      <c r="E561" s="519"/>
      <c r="F561" s="519"/>
      <c r="G561" s="519"/>
      <c r="H561" s="519"/>
      <c r="I561" s="519"/>
      <c r="J561" s="519" t="s">
        <v>4257</v>
      </c>
    </row>
    <row r="562" spans="1:10" x14ac:dyDescent="0.25">
      <c r="A562" s="517" t="s">
        <v>3958</v>
      </c>
      <c r="B562" s="519">
        <v>6</v>
      </c>
      <c r="C562" s="519"/>
      <c r="D562" s="519">
        <v>330000</v>
      </c>
      <c r="E562" s="519"/>
      <c r="F562" s="519"/>
      <c r="G562" s="519"/>
      <c r="H562" s="519"/>
      <c r="I562" s="519"/>
      <c r="J562" s="519" t="s">
        <v>4257</v>
      </c>
    </row>
    <row r="563" spans="1:10" x14ac:dyDescent="0.25">
      <c r="A563" s="777"/>
      <c r="B563" s="764"/>
      <c r="C563" s="764"/>
      <c r="D563" s="764"/>
      <c r="E563" s="764"/>
      <c r="F563" s="764"/>
      <c r="G563" s="764"/>
      <c r="H563" s="764"/>
      <c r="I563" s="764"/>
      <c r="J563" s="764"/>
    </row>
    <row r="564" spans="1:10" x14ac:dyDescent="0.25">
      <c r="A564" s="759" t="s">
        <v>2048</v>
      </c>
      <c r="B564" s="757">
        <f t="shared" ref="B564:G564" si="21">SUM(B546:B563)</f>
        <v>24</v>
      </c>
      <c r="C564" s="757">
        <f t="shared" si="21"/>
        <v>136000</v>
      </c>
      <c r="D564" s="757">
        <f t="shared" si="21"/>
        <v>614340</v>
      </c>
      <c r="E564" s="757">
        <f t="shared" si="21"/>
        <v>4</v>
      </c>
      <c r="F564" s="757">
        <f t="shared" si="21"/>
        <v>15000</v>
      </c>
      <c r="G564" s="757">
        <f t="shared" si="21"/>
        <v>295</v>
      </c>
      <c r="H564" s="757"/>
      <c r="I564" s="757"/>
      <c r="J564" s="760">
        <f>J546+J547+J551+J553+J555</f>
        <v>51200</v>
      </c>
    </row>
    <row r="565" spans="1:10" x14ac:dyDescent="0.25">
      <c r="A565" s="750"/>
      <c r="B565" s="549"/>
      <c r="C565" s="549"/>
      <c r="D565" s="549"/>
      <c r="E565" s="549"/>
      <c r="F565" s="549"/>
      <c r="G565" s="549"/>
      <c r="H565" s="549"/>
      <c r="I565" s="549"/>
      <c r="J565" s="751"/>
    </row>
    <row r="566" spans="1:10" x14ac:dyDescent="0.25">
      <c r="A566" s="548"/>
      <c r="B566" s="752"/>
      <c r="C566" s="752"/>
      <c r="D566" s="548"/>
      <c r="E566" s="548"/>
      <c r="F566" s="548"/>
      <c r="G566" s="548"/>
      <c r="H566" s="548"/>
      <c r="I566" s="548"/>
      <c r="J566" s="567"/>
    </row>
    <row r="567" spans="1:10" x14ac:dyDescent="0.25">
      <c r="A567" s="548"/>
      <c r="B567" s="548"/>
      <c r="C567" s="548"/>
      <c r="D567" s="548"/>
      <c r="E567" s="548"/>
      <c r="F567" s="336"/>
      <c r="G567" s="834" t="s">
        <v>3714</v>
      </c>
      <c r="H567" s="834"/>
      <c r="I567" s="753"/>
      <c r="J567" s="567"/>
    </row>
    <row r="568" spans="1:10" ht="15.75" x14ac:dyDescent="0.25">
      <c r="A568" s="696" t="s">
        <v>3593</v>
      </c>
      <c r="B568" s="697">
        <f>C564</f>
        <v>136000</v>
      </c>
      <c r="C568" s="548"/>
      <c r="D568" s="548"/>
      <c r="E568" s="548"/>
      <c r="F568" s="548"/>
      <c r="G568" s="548"/>
      <c r="H568" s="548"/>
      <c r="I568" s="548"/>
      <c r="J568" s="567"/>
    </row>
    <row r="571" spans="1:10" ht="15.75" x14ac:dyDescent="0.25">
      <c r="A571" s="2213" t="s">
        <v>4261</v>
      </c>
      <c r="B571" s="2213"/>
      <c r="C571" s="2213"/>
      <c r="D571" s="2213"/>
      <c r="E571" s="2213"/>
      <c r="F571" s="2213"/>
      <c r="G571" s="2213"/>
      <c r="H571" s="2213"/>
      <c r="I571" s="2213"/>
      <c r="J571" s="2213"/>
    </row>
    <row r="572" spans="1:10" x14ac:dyDescent="0.25">
      <c r="A572" s="198" t="s">
        <v>14</v>
      </c>
      <c r="B572" s="198" t="s">
        <v>5</v>
      </c>
      <c r="C572" s="198" t="s">
        <v>10</v>
      </c>
      <c r="D572" s="198" t="s">
        <v>11</v>
      </c>
      <c r="E572" s="198" t="s">
        <v>753</v>
      </c>
      <c r="F572" s="198" t="s">
        <v>27</v>
      </c>
      <c r="G572" s="198" t="s">
        <v>2013</v>
      </c>
      <c r="H572" s="198" t="s">
        <v>2776</v>
      </c>
      <c r="I572" s="198" t="s">
        <v>2777</v>
      </c>
      <c r="J572" s="198" t="s">
        <v>32</v>
      </c>
    </row>
    <row r="573" spans="1:10" x14ac:dyDescent="0.25">
      <c r="A573" s="517" t="s">
        <v>3289</v>
      </c>
      <c r="B573" s="519">
        <v>1</v>
      </c>
      <c r="C573" s="519">
        <v>1000</v>
      </c>
      <c r="D573" s="519">
        <v>10000</v>
      </c>
      <c r="E573" s="519">
        <v>1</v>
      </c>
      <c r="F573" s="519">
        <v>3000</v>
      </c>
      <c r="G573" s="519">
        <v>60</v>
      </c>
      <c r="H573" s="519"/>
      <c r="I573" s="519"/>
      <c r="J573" s="519" t="s">
        <v>3596</v>
      </c>
    </row>
    <row r="574" spans="1:10" x14ac:dyDescent="0.25">
      <c r="A574" s="517" t="s">
        <v>3536</v>
      </c>
      <c r="B574" s="519">
        <v>1</v>
      </c>
      <c r="C574" s="519">
        <v>27000</v>
      </c>
      <c r="D574" s="519"/>
      <c r="E574" s="519">
        <v>1</v>
      </c>
      <c r="F574" s="519">
        <v>4000</v>
      </c>
      <c r="G574" s="519">
        <v>70</v>
      </c>
      <c r="H574" s="519"/>
      <c r="I574" s="519" t="s">
        <v>109</v>
      </c>
      <c r="J574" s="519">
        <v>4900</v>
      </c>
    </row>
    <row r="575" spans="1:10" x14ac:dyDescent="0.25">
      <c r="A575" s="517" t="s">
        <v>129</v>
      </c>
      <c r="B575" s="519">
        <v>1</v>
      </c>
      <c r="C575" s="519">
        <v>3000</v>
      </c>
      <c r="D575" s="519">
        <v>10000</v>
      </c>
      <c r="E575" s="519">
        <v>1</v>
      </c>
      <c r="F575" s="519">
        <v>3000</v>
      </c>
      <c r="G575" s="519">
        <v>60</v>
      </c>
      <c r="H575" s="519"/>
      <c r="I575" s="519"/>
      <c r="J575" s="519" t="s">
        <v>3596</v>
      </c>
    </row>
    <row r="576" spans="1:10" x14ac:dyDescent="0.25">
      <c r="A576" s="517" t="s">
        <v>3701</v>
      </c>
      <c r="B576" s="519">
        <v>1</v>
      </c>
      <c r="C576" s="519">
        <v>35000</v>
      </c>
      <c r="D576" s="519"/>
      <c r="E576" s="519">
        <v>1</v>
      </c>
      <c r="F576" s="519">
        <v>5000</v>
      </c>
      <c r="G576" s="519">
        <v>90</v>
      </c>
      <c r="H576" s="519">
        <v>1</v>
      </c>
      <c r="I576" s="519">
        <v>90</v>
      </c>
      <c r="J576" s="519">
        <v>5000</v>
      </c>
    </row>
    <row r="577" spans="1:10" x14ac:dyDescent="0.25">
      <c r="A577" s="517" t="s">
        <v>3953</v>
      </c>
      <c r="B577" s="519">
        <v>1</v>
      </c>
      <c r="C577" s="519">
        <v>21000</v>
      </c>
      <c r="D577" s="519"/>
      <c r="E577" s="519">
        <v>1</v>
      </c>
      <c r="F577" s="519">
        <v>5000</v>
      </c>
      <c r="G577" s="519">
        <v>100</v>
      </c>
      <c r="H577" s="519"/>
      <c r="I577" s="519"/>
      <c r="J577" s="519" t="s">
        <v>4262</v>
      </c>
    </row>
    <row r="578" spans="1:10" x14ac:dyDescent="0.25">
      <c r="A578" s="517" t="s">
        <v>3474</v>
      </c>
      <c r="B578" s="519">
        <v>1</v>
      </c>
      <c r="C578" s="519"/>
      <c r="D578" s="519">
        <v>23000</v>
      </c>
      <c r="E578" s="519"/>
      <c r="F578" s="519"/>
      <c r="G578" s="519"/>
      <c r="H578" s="519"/>
      <c r="I578" s="519"/>
      <c r="J578" s="519" t="s">
        <v>4265</v>
      </c>
    </row>
    <row r="579" spans="1:10" x14ac:dyDescent="0.25">
      <c r="A579" s="517" t="s">
        <v>144</v>
      </c>
      <c r="B579" s="519">
        <v>1</v>
      </c>
      <c r="C579" s="519">
        <v>28000</v>
      </c>
      <c r="D579" s="519"/>
      <c r="E579" s="519">
        <v>1</v>
      </c>
      <c r="F579" s="519">
        <v>4000</v>
      </c>
      <c r="G579" s="519">
        <v>70</v>
      </c>
      <c r="H579" s="519">
        <v>1</v>
      </c>
      <c r="I579" s="519">
        <v>70</v>
      </c>
      <c r="J579" s="519">
        <v>4000</v>
      </c>
    </row>
    <row r="580" spans="1:10" x14ac:dyDescent="0.25">
      <c r="A580" s="517" t="s">
        <v>1526</v>
      </c>
      <c r="B580" s="519">
        <v>1</v>
      </c>
      <c r="C580" s="519">
        <v>13000</v>
      </c>
      <c r="D580" s="519"/>
      <c r="E580" s="519">
        <v>1</v>
      </c>
      <c r="F580" s="519">
        <v>3000</v>
      </c>
      <c r="G580" s="519">
        <v>60</v>
      </c>
      <c r="H580" s="519"/>
      <c r="I580" s="519"/>
      <c r="J580" s="519"/>
    </row>
    <row r="581" spans="1:10" x14ac:dyDescent="0.25">
      <c r="A581" s="517" t="s">
        <v>3538</v>
      </c>
      <c r="B581" s="519">
        <v>1</v>
      </c>
      <c r="C581" s="519">
        <v>10000</v>
      </c>
      <c r="D581" s="519"/>
      <c r="E581" s="519"/>
      <c r="F581" s="519"/>
      <c r="G581" s="519"/>
      <c r="H581" s="519"/>
      <c r="I581" s="519"/>
      <c r="J581" s="519"/>
    </row>
    <row r="582" spans="1:10" x14ac:dyDescent="0.25">
      <c r="A582" s="517" t="s">
        <v>3823</v>
      </c>
      <c r="B582" s="519">
        <v>1</v>
      </c>
      <c r="C582" s="519">
        <v>68000</v>
      </c>
      <c r="D582" s="519"/>
      <c r="E582" s="519">
        <v>1</v>
      </c>
      <c r="F582" s="519">
        <v>4000</v>
      </c>
      <c r="G582" s="519">
        <v>70</v>
      </c>
      <c r="H582" s="519"/>
      <c r="I582" s="519"/>
      <c r="J582" s="519"/>
    </row>
    <row r="583" spans="1:10" x14ac:dyDescent="0.25">
      <c r="A583" s="789" t="s">
        <v>4263</v>
      </c>
      <c r="B583" s="790"/>
      <c r="C583" s="790">
        <v>2000</v>
      </c>
      <c r="D583" s="519"/>
      <c r="E583" s="519"/>
      <c r="F583" s="519"/>
      <c r="G583" s="519"/>
      <c r="H583" s="519"/>
      <c r="I583" s="519"/>
      <c r="J583" s="519"/>
    </row>
    <row r="584" spans="1:10" x14ac:dyDescent="0.25">
      <c r="A584" s="789" t="s">
        <v>4264</v>
      </c>
      <c r="B584" s="790"/>
      <c r="C584" s="790">
        <v>130</v>
      </c>
      <c r="D584" s="764"/>
      <c r="E584" s="764"/>
      <c r="F584" s="764"/>
      <c r="G584" s="764"/>
      <c r="H584" s="764"/>
      <c r="I584" s="764"/>
      <c r="J584" s="764"/>
    </row>
    <row r="585" spans="1:10" x14ac:dyDescent="0.25">
      <c r="A585" s="759" t="s">
        <v>2048</v>
      </c>
      <c r="B585" s="757">
        <f t="shared" ref="B585:G585" si="22">SUM(B573:B584)</f>
        <v>10</v>
      </c>
      <c r="C585" s="757">
        <f t="shared" si="22"/>
        <v>208130</v>
      </c>
      <c r="D585" s="757">
        <f t="shared" si="22"/>
        <v>43000</v>
      </c>
      <c r="E585" s="757">
        <f t="shared" si="22"/>
        <v>8</v>
      </c>
      <c r="F585" s="757">
        <f t="shared" si="22"/>
        <v>31000</v>
      </c>
      <c r="G585" s="757">
        <f t="shared" si="22"/>
        <v>580</v>
      </c>
      <c r="H585" s="757"/>
      <c r="I585" s="757"/>
      <c r="J585" s="760">
        <v>13900</v>
      </c>
    </row>
    <row r="586" spans="1:10" x14ac:dyDescent="0.25">
      <c r="A586" s="750"/>
      <c r="B586" s="549"/>
      <c r="C586" s="549"/>
      <c r="D586" s="549"/>
      <c r="E586" s="549"/>
      <c r="F586" s="549"/>
      <c r="G586" s="549"/>
      <c r="H586" s="549"/>
      <c r="I586" s="549"/>
      <c r="J586" s="751"/>
    </row>
    <row r="587" spans="1:10" x14ac:dyDescent="0.25">
      <c r="A587" s="548"/>
      <c r="B587" s="752"/>
      <c r="C587" s="752"/>
      <c r="D587" s="548"/>
      <c r="E587" s="548"/>
      <c r="F587" s="548"/>
      <c r="G587" s="548"/>
      <c r="H587" s="548"/>
      <c r="I587" s="548"/>
      <c r="J587" s="567"/>
    </row>
    <row r="588" spans="1:10" x14ac:dyDescent="0.25">
      <c r="A588" s="548"/>
      <c r="B588" s="548"/>
      <c r="C588" s="548"/>
      <c r="D588" s="548"/>
      <c r="E588" s="548"/>
      <c r="F588" s="336"/>
      <c r="G588" s="835" t="s">
        <v>3714</v>
      </c>
      <c r="H588" s="835"/>
      <c r="I588" s="753"/>
      <c r="J588" s="567"/>
    </row>
    <row r="589" spans="1:10" ht="15.75" x14ac:dyDescent="0.25">
      <c r="A589" s="696" t="s">
        <v>3593</v>
      </c>
      <c r="B589" s="697">
        <f>C585</f>
        <v>208130</v>
      </c>
      <c r="C589" s="548"/>
      <c r="D589" s="548"/>
      <c r="E589" s="548"/>
      <c r="F589" s="548"/>
      <c r="G589" s="548"/>
      <c r="H589" s="548"/>
      <c r="I589" s="548"/>
      <c r="J589" s="567"/>
    </row>
    <row r="592" spans="1:10" ht="15.75" x14ac:dyDescent="0.25">
      <c r="A592" s="2213" t="s">
        <v>4266</v>
      </c>
      <c r="B592" s="2213"/>
      <c r="C592" s="2213"/>
      <c r="D592" s="2213"/>
      <c r="E592" s="2213"/>
      <c r="F592" s="2213"/>
      <c r="G592" s="2213"/>
      <c r="H592" s="2213"/>
      <c r="I592" s="2213"/>
      <c r="J592" s="2213"/>
    </row>
    <row r="593" spans="1:10" x14ac:dyDescent="0.25">
      <c r="A593" s="198" t="s">
        <v>14</v>
      </c>
      <c r="B593" s="198" t="s">
        <v>5</v>
      </c>
      <c r="C593" s="198" t="s">
        <v>10</v>
      </c>
      <c r="D593" s="198" t="s">
        <v>11</v>
      </c>
      <c r="E593" s="198" t="s">
        <v>753</v>
      </c>
      <c r="F593" s="198" t="s">
        <v>27</v>
      </c>
      <c r="G593" s="198" t="s">
        <v>2013</v>
      </c>
      <c r="H593" s="198" t="s">
        <v>2776</v>
      </c>
      <c r="I593" s="198" t="s">
        <v>2777</v>
      </c>
      <c r="J593" s="198" t="s">
        <v>32</v>
      </c>
    </row>
    <row r="594" spans="1:10" x14ac:dyDescent="0.25">
      <c r="A594" s="517" t="s">
        <v>137</v>
      </c>
      <c r="B594" s="519">
        <v>1</v>
      </c>
      <c r="C594" s="519">
        <v>6000</v>
      </c>
      <c r="D594" s="519">
        <v>21000</v>
      </c>
      <c r="E594" s="519"/>
      <c r="F594" s="519"/>
      <c r="G594" s="519"/>
      <c r="H594" s="519"/>
      <c r="I594" s="519"/>
      <c r="J594" s="519" t="s">
        <v>3596</v>
      </c>
    </row>
    <row r="595" spans="1:10" x14ac:dyDescent="0.25">
      <c r="A595" s="517" t="s">
        <v>3012</v>
      </c>
      <c r="B595" s="519">
        <v>1</v>
      </c>
      <c r="C595" s="519"/>
      <c r="D595" s="519">
        <v>15000</v>
      </c>
      <c r="E595" s="519"/>
      <c r="F595" s="519"/>
      <c r="G595" s="519"/>
      <c r="H595" s="519"/>
      <c r="I595" s="519"/>
      <c r="J595" s="519" t="s">
        <v>767</v>
      </c>
    </row>
    <row r="596" spans="1:10" x14ac:dyDescent="0.25">
      <c r="A596" s="517" t="s">
        <v>1810</v>
      </c>
      <c r="B596" s="519">
        <v>1</v>
      </c>
      <c r="C596" s="519">
        <v>1000</v>
      </c>
      <c r="D596" s="519">
        <v>13000</v>
      </c>
      <c r="E596" s="519"/>
      <c r="F596" s="519"/>
      <c r="G596" s="519"/>
      <c r="H596" s="519"/>
      <c r="I596" s="519"/>
      <c r="J596" s="519" t="s">
        <v>3596</v>
      </c>
    </row>
    <row r="597" spans="1:10" x14ac:dyDescent="0.25">
      <c r="A597" s="517" t="s">
        <v>752</v>
      </c>
      <c r="B597" s="519">
        <v>1</v>
      </c>
      <c r="C597" s="519">
        <v>38000</v>
      </c>
      <c r="D597" s="519"/>
      <c r="E597" s="519"/>
      <c r="F597" s="519"/>
      <c r="G597" s="519"/>
      <c r="H597" s="519"/>
      <c r="I597" s="519" t="s">
        <v>109</v>
      </c>
      <c r="J597" s="519">
        <v>4900</v>
      </c>
    </row>
    <row r="598" spans="1:10" x14ac:dyDescent="0.25">
      <c r="A598" s="517" t="s">
        <v>3354</v>
      </c>
      <c r="B598" s="519">
        <v>1</v>
      </c>
      <c r="C598" s="519"/>
      <c r="D598" s="519">
        <v>13000</v>
      </c>
      <c r="E598" s="519">
        <v>1</v>
      </c>
      <c r="F598" s="519">
        <v>3000</v>
      </c>
      <c r="G598" s="519">
        <v>60</v>
      </c>
      <c r="H598" s="519">
        <v>1</v>
      </c>
      <c r="I598" s="519">
        <v>90</v>
      </c>
      <c r="J598" s="519">
        <v>5000</v>
      </c>
    </row>
    <row r="599" spans="1:10" x14ac:dyDescent="0.25">
      <c r="A599" s="517" t="s">
        <v>3722</v>
      </c>
      <c r="B599" s="519">
        <v>1</v>
      </c>
      <c r="C599" s="519">
        <v>39000</v>
      </c>
      <c r="D599" s="519"/>
      <c r="E599" s="519">
        <v>1</v>
      </c>
      <c r="F599" s="519">
        <v>11000</v>
      </c>
      <c r="G599" s="519">
        <v>60</v>
      </c>
      <c r="H599" s="519">
        <v>1</v>
      </c>
      <c r="I599" s="519">
        <v>75</v>
      </c>
      <c r="J599" s="519">
        <v>4000</v>
      </c>
    </row>
    <row r="600" spans="1:10" x14ac:dyDescent="0.25">
      <c r="A600" s="517" t="s">
        <v>248</v>
      </c>
      <c r="B600" s="519">
        <v>1</v>
      </c>
      <c r="C600" s="519">
        <v>9000</v>
      </c>
      <c r="D600" s="519"/>
      <c r="E600" s="519">
        <v>2</v>
      </c>
      <c r="F600" s="519">
        <v>16000</v>
      </c>
      <c r="G600" s="519" t="s">
        <v>4267</v>
      </c>
      <c r="H600" s="519">
        <v>1</v>
      </c>
      <c r="I600" s="519">
        <v>90</v>
      </c>
      <c r="J600" s="519">
        <v>5000</v>
      </c>
    </row>
    <row r="601" spans="1:10" x14ac:dyDescent="0.25">
      <c r="A601" s="702" t="s">
        <v>392</v>
      </c>
      <c r="B601" s="703">
        <v>1</v>
      </c>
      <c r="C601" s="703"/>
      <c r="D601" s="703"/>
      <c r="E601" s="703"/>
      <c r="F601" s="703"/>
      <c r="G601" s="703"/>
      <c r="H601" s="703"/>
      <c r="I601" s="703"/>
      <c r="J601" s="703" t="s">
        <v>3687</v>
      </c>
    </row>
    <row r="602" spans="1:10" s="493" customFormat="1" x14ac:dyDescent="0.25">
      <c r="A602" s="517" t="s">
        <v>1810</v>
      </c>
      <c r="B602" s="519">
        <v>20</v>
      </c>
      <c r="C602" s="519"/>
      <c r="D602" s="519">
        <v>254000</v>
      </c>
      <c r="E602" s="519"/>
      <c r="F602" s="519"/>
      <c r="G602" s="519"/>
      <c r="H602" s="519"/>
      <c r="I602" s="519"/>
      <c r="J602" s="2229" t="s">
        <v>4269</v>
      </c>
    </row>
    <row r="603" spans="1:10" s="493" customFormat="1" x14ac:dyDescent="0.25">
      <c r="A603" s="517" t="s">
        <v>1852</v>
      </c>
      <c r="B603" s="519">
        <v>50</v>
      </c>
      <c r="C603" s="519"/>
      <c r="D603" s="519">
        <v>875000</v>
      </c>
      <c r="E603" s="519"/>
      <c r="F603" s="519"/>
      <c r="G603" s="519"/>
      <c r="H603" s="519"/>
      <c r="I603" s="519"/>
      <c r="J603" s="2230"/>
    </row>
    <row r="604" spans="1:10" s="493" customFormat="1" x14ac:dyDescent="0.25">
      <c r="A604" s="517" t="s">
        <v>3947</v>
      </c>
      <c r="B604" s="519">
        <v>20</v>
      </c>
      <c r="C604" s="519"/>
      <c r="D604" s="519">
        <v>390000</v>
      </c>
      <c r="E604" s="519"/>
      <c r="F604" s="519"/>
      <c r="G604" s="519"/>
      <c r="H604" s="519"/>
      <c r="I604" s="519"/>
      <c r="J604" s="2230"/>
    </row>
    <row r="605" spans="1:10" s="493" customFormat="1" x14ac:dyDescent="0.25">
      <c r="A605" s="517" t="s">
        <v>3938</v>
      </c>
      <c r="B605" s="519">
        <v>20</v>
      </c>
      <c r="C605" s="519"/>
      <c r="D605" s="519">
        <v>430000</v>
      </c>
      <c r="E605" s="519"/>
      <c r="F605" s="519"/>
      <c r="G605" s="519"/>
      <c r="H605" s="519"/>
      <c r="I605" s="519"/>
      <c r="J605" s="2231"/>
    </row>
    <row r="606" spans="1:10" s="493" customFormat="1" x14ac:dyDescent="0.25">
      <c r="A606" s="517" t="s">
        <v>549</v>
      </c>
      <c r="B606" s="519">
        <v>1</v>
      </c>
      <c r="C606" s="519"/>
      <c r="D606" s="519">
        <v>14000</v>
      </c>
      <c r="E606" s="519">
        <v>1</v>
      </c>
      <c r="F606" s="519">
        <v>3000</v>
      </c>
      <c r="G606" s="519">
        <v>60</v>
      </c>
      <c r="H606" s="519"/>
      <c r="I606" s="519"/>
      <c r="J606" s="519" t="s">
        <v>3596</v>
      </c>
    </row>
    <row r="607" spans="1:10" s="493" customFormat="1" x14ac:dyDescent="0.25">
      <c r="A607" s="517"/>
      <c r="B607" s="519"/>
      <c r="C607" s="519"/>
      <c r="D607" s="519"/>
      <c r="E607" s="519"/>
      <c r="F607" s="519"/>
      <c r="G607" s="519"/>
      <c r="H607" s="519">
        <v>1</v>
      </c>
      <c r="I607" s="519">
        <v>190</v>
      </c>
      <c r="J607" s="519">
        <v>11000</v>
      </c>
    </row>
    <row r="608" spans="1:10" x14ac:dyDescent="0.25">
      <c r="A608" s="759" t="s">
        <v>2048</v>
      </c>
      <c r="B608" s="757">
        <f t="shared" ref="B608:G608" si="23">SUM(B594:B607)</f>
        <v>119</v>
      </c>
      <c r="C608" s="757">
        <f t="shared" si="23"/>
        <v>93000</v>
      </c>
      <c r="D608" s="757">
        <f t="shared" si="23"/>
        <v>2025000</v>
      </c>
      <c r="E608" s="757">
        <f t="shared" si="23"/>
        <v>5</v>
      </c>
      <c r="F608" s="757">
        <f t="shared" si="23"/>
        <v>33000</v>
      </c>
      <c r="G608" s="757">
        <f t="shared" si="23"/>
        <v>180</v>
      </c>
      <c r="H608" s="757"/>
      <c r="I608" s="757"/>
      <c r="J608" s="760">
        <f>J597+J598+J599+J600+J607</f>
        <v>29900</v>
      </c>
    </row>
    <row r="609" spans="1:10" x14ac:dyDescent="0.25">
      <c r="A609" s="750"/>
      <c r="B609" s="549"/>
      <c r="C609" s="549"/>
      <c r="D609" s="549"/>
      <c r="E609" s="549"/>
      <c r="F609" s="549"/>
      <c r="G609" s="549"/>
      <c r="H609" s="549"/>
      <c r="I609" s="549"/>
      <c r="J609" s="751"/>
    </row>
    <row r="610" spans="1:10" x14ac:dyDescent="0.25">
      <c r="A610" s="548"/>
      <c r="B610" s="752"/>
      <c r="C610" s="752"/>
      <c r="D610" s="548"/>
      <c r="E610" s="548"/>
      <c r="F610" s="548"/>
      <c r="G610" s="548"/>
      <c r="H610" s="548"/>
      <c r="I610" s="548"/>
      <c r="J610" s="567"/>
    </row>
    <row r="611" spans="1:10" x14ac:dyDescent="0.25">
      <c r="A611" s="548"/>
      <c r="B611" s="548"/>
      <c r="C611" s="548"/>
      <c r="D611" s="548"/>
      <c r="E611" s="548"/>
      <c r="F611" s="336"/>
      <c r="G611" s="836" t="s">
        <v>3714</v>
      </c>
      <c r="H611" s="836"/>
      <c r="I611" s="753"/>
      <c r="J611" s="567"/>
    </row>
    <row r="612" spans="1:10" ht="15.75" x14ac:dyDescent="0.25">
      <c r="A612" s="696" t="s">
        <v>3593</v>
      </c>
      <c r="B612" s="697">
        <f>C608</f>
        <v>93000</v>
      </c>
      <c r="C612" s="548"/>
      <c r="D612" s="548"/>
      <c r="E612" s="548"/>
      <c r="F612" s="548"/>
      <c r="G612" s="548"/>
      <c r="H612" s="548"/>
      <c r="I612" s="548"/>
      <c r="J612" s="567"/>
    </row>
    <row r="615" spans="1:10" ht="15.75" x14ac:dyDescent="0.25">
      <c r="A615" s="2213" t="s">
        <v>4270</v>
      </c>
      <c r="B615" s="2213"/>
      <c r="C615" s="2213"/>
      <c r="D615" s="2213"/>
      <c r="E615" s="2213"/>
      <c r="F615" s="2213"/>
      <c r="G615" s="2213"/>
      <c r="H615" s="2213"/>
      <c r="I615" s="2213"/>
      <c r="J615" s="2213"/>
    </row>
    <row r="616" spans="1:10" x14ac:dyDescent="0.25">
      <c r="A616" s="198" t="s">
        <v>14</v>
      </c>
      <c r="B616" s="198" t="s">
        <v>5</v>
      </c>
      <c r="C616" s="198" t="s">
        <v>10</v>
      </c>
      <c r="D616" s="198" t="s">
        <v>11</v>
      </c>
      <c r="E616" s="198" t="s">
        <v>753</v>
      </c>
      <c r="F616" s="198" t="s">
        <v>27</v>
      </c>
      <c r="G616" s="198" t="s">
        <v>2013</v>
      </c>
      <c r="H616" s="198" t="s">
        <v>2776</v>
      </c>
      <c r="I616" s="198" t="s">
        <v>2777</v>
      </c>
      <c r="J616" s="198" t="s">
        <v>32</v>
      </c>
    </row>
    <row r="617" spans="1:10" x14ac:dyDescent="0.25">
      <c r="A617" s="517" t="s">
        <v>549</v>
      </c>
      <c r="B617" s="519">
        <v>1</v>
      </c>
      <c r="C617" s="519"/>
      <c r="D617" s="519">
        <v>14000</v>
      </c>
      <c r="E617" s="519">
        <v>1</v>
      </c>
      <c r="F617" s="519">
        <v>3000</v>
      </c>
      <c r="G617" s="519">
        <v>60</v>
      </c>
      <c r="H617" s="519"/>
      <c r="I617" s="519"/>
      <c r="J617" s="519" t="s">
        <v>3596</v>
      </c>
    </row>
    <row r="618" spans="1:10" x14ac:dyDescent="0.25">
      <c r="A618" s="517" t="s">
        <v>4271</v>
      </c>
      <c r="B618" s="519">
        <v>1</v>
      </c>
      <c r="C618" s="527"/>
      <c r="D618" s="527">
        <v>26000</v>
      </c>
      <c r="E618" s="519"/>
      <c r="F618" s="519"/>
      <c r="G618" s="519"/>
      <c r="H618" s="519"/>
      <c r="I618" s="519"/>
      <c r="J618" s="519" t="s">
        <v>4272</v>
      </c>
    </row>
    <row r="619" spans="1:10" x14ac:dyDescent="0.25">
      <c r="A619" s="517" t="s">
        <v>3947</v>
      </c>
      <c r="B619" s="519">
        <v>2</v>
      </c>
      <c r="C619" s="527"/>
      <c r="D619" s="527">
        <v>39000</v>
      </c>
      <c r="E619" s="519"/>
      <c r="F619" s="519"/>
      <c r="G619" s="519"/>
      <c r="H619" s="519"/>
      <c r="I619" s="519" t="s">
        <v>109</v>
      </c>
      <c r="J619" s="519">
        <v>4200</v>
      </c>
    </row>
    <row r="620" spans="1:10" x14ac:dyDescent="0.25">
      <c r="A620" s="517" t="s">
        <v>1139</v>
      </c>
      <c r="B620" s="519">
        <v>3</v>
      </c>
      <c r="C620" s="527"/>
      <c r="D620" s="527">
        <v>108000</v>
      </c>
      <c r="E620" s="519"/>
      <c r="F620" s="519"/>
      <c r="G620" s="519"/>
      <c r="H620" s="519">
        <v>2</v>
      </c>
      <c r="I620" s="519">
        <v>190</v>
      </c>
      <c r="J620" s="519">
        <v>22000</v>
      </c>
    </row>
    <row r="621" spans="1:10" x14ac:dyDescent="0.25">
      <c r="A621" s="517" t="s">
        <v>3036</v>
      </c>
      <c r="B621" s="519">
        <v>6</v>
      </c>
      <c r="C621" s="527"/>
      <c r="D621" s="527">
        <v>124200</v>
      </c>
      <c r="E621" s="519"/>
      <c r="F621" s="519"/>
      <c r="G621" s="519"/>
      <c r="H621" s="519">
        <v>4</v>
      </c>
      <c r="I621" s="519">
        <v>120</v>
      </c>
      <c r="J621" s="519">
        <v>32000</v>
      </c>
    </row>
    <row r="622" spans="1:10" x14ac:dyDescent="0.25">
      <c r="A622" s="517" t="s">
        <v>1852</v>
      </c>
      <c r="B622" s="519">
        <v>13</v>
      </c>
      <c r="C622" s="527"/>
      <c r="D622" s="527">
        <v>224900</v>
      </c>
      <c r="E622" s="519"/>
      <c r="F622" s="519"/>
      <c r="G622" s="519"/>
      <c r="H622" s="519">
        <v>1</v>
      </c>
      <c r="I622" s="519">
        <v>70</v>
      </c>
      <c r="J622" s="519">
        <v>4000</v>
      </c>
    </row>
    <row r="623" spans="1:10" x14ac:dyDescent="0.25">
      <c r="A623" s="517" t="s">
        <v>701</v>
      </c>
      <c r="B623" s="519">
        <v>11</v>
      </c>
      <c r="C623" s="527"/>
      <c r="D623" s="527">
        <v>181500</v>
      </c>
      <c r="E623" s="519"/>
      <c r="F623" s="519"/>
      <c r="G623" s="519"/>
      <c r="H623" s="519">
        <v>1</v>
      </c>
      <c r="I623" s="519">
        <v>75</v>
      </c>
      <c r="J623" s="519">
        <v>4000</v>
      </c>
    </row>
    <row r="624" spans="1:10" x14ac:dyDescent="0.25">
      <c r="A624" s="517" t="s">
        <v>276</v>
      </c>
      <c r="B624" s="519">
        <v>8</v>
      </c>
      <c r="C624" s="527">
        <v>384000</v>
      </c>
      <c r="D624" s="527"/>
      <c r="E624" s="519"/>
      <c r="F624" s="519"/>
      <c r="G624" s="519"/>
      <c r="H624" s="519"/>
      <c r="I624" s="519"/>
      <c r="J624" s="519" t="s">
        <v>4273</v>
      </c>
    </row>
    <row r="625" spans="1:10" x14ac:dyDescent="0.25">
      <c r="A625" s="517" t="s">
        <v>2617</v>
      </c>
      <c r="B625" s="519">
        <v>1</v>
      </c>
      <c r="C625" s="527">
        <v>17000</v>
      </c>
      <c r="D625" s="527"/>
      <c r="E625" s="519"/>
      <c r="F625" s="519"/>
      <c r="G625" s="519"/>
      <c r="H625" s="519"/>
      <c r="I625" s="519"/>
      <c r="J625" s="519" t="s">
        <v>4274</v>
      </c>
    </row>
    <row r="626" spans="1:10" x14ac:dyDescent="0.25">
      <c r="A626" s="517" t="s">
        <v>3789</v>
      </c>
      <c r="B626" s="519">
        <v>1</v>
      </c>
      <c r="C626" s="527">
        <v>20000</v>
      </c>
      <c r="D626" s="527"/>
      <c r="E626" s="519"/>
      <c r="F626" s="519"/>
      <c r="G626" s="519"/>
      <c r="H626" s="519"/>
      <c r="I626" s="519"/>
      <c r="J626" s="519" t="s">
        <v>4273</v>
      </c>
    </row>
    <row r="627" spans="1:10" x14ac:dyDescent="0.25">
      <c r="A627" s="517" t="s">
        <v>2627</v>
      </c>
      <c r="B627" s="519">
        <v>1</v>
      </c>
      <c r="C627" s="527">
        <v>30000</v>
      </c>
      <c r="D627" s="527"/>
      <c r="E627" s="519"/>
      <c r="F627" s="519"/>
      <c r="G627" s="519"/>
      <c r="H627" s="519">
        <v>1</v>
      </c>
      <c r="I627" s="519">
        <v>90</v>
      </c>
      <c r="J627" s="519">
        <v>5000</v>
      </c>
    </row>
    <row r="628" spans="1:10" x14ac:dyDescent="0.25">
      <c r="A628" s="517" t="s">
        <v>3460</v>
      </c>
      <c r="B628" s="519">
        <v>1</v>
      </c>
      <c r="C628" s="527">
        <v>25500</v>
      </c>
      <c r="D628" s="527"/>
      <c r="E628" s="519"/>
      <c r="F628" s="519"/>
      <c r="G628" s="519"/>
      <c r="H628" s="519"/>
      <c r="I628" s="519"/>
      <c r="J628" s="519" t="s">
        <v>4275</v>
      </c>
    </row>
    <row r="629" spans="1:10" x14ac:dyDescent="0.25">
      <c r="A629" s="517" t="s">
        <v>2896</v>
      </c>
      <c r="B629" s="519">
        <v>1</v>
      </c>
      <c r="C629" s="527">
        <v>12500</v>
      </c>
      <c r="D629" s="527"/>
      <c r="E629" s="519"/>
      <c r="F629" s="519"/>
      <c r="G629" s="519"/>
      <c r="H629" s="519"/>
      <c r="I629" s="519"/>
      <c r="J629" s="519" t="s">
        <v>4275</v>
      </c>
    </row>
    <row r="630" spans="1:10" x14ac:dyDescent="0.25">
      <c r="A630" s="517" t="s">
        <v>388</v>
      </c>
      <c r="B630" s="519">
        <v>1</v>
      </c>
      <c r="C630" s="527">
        <v>17500</v>
      </c>
      <c r="D630" s="527"/>
      <c r="E630" s="519">
        <v>1</v>
      </c>
      <c r="F630" s="519">
        <v>4000</v>
      </c>
      <c r="G630" s="519">
        <v>70</v>
      </c>
      <c r="H630" s="519">
        <v>1</v>
      </c>
      <c r="I630" s="519">
        <v>60</v>
      </c>
      <c r="J630" s="519">
        <v>3000</v>
      </c>
    </row>
    <row r="631" spans="1:10" x14ac:dyDescent="0.25">
      <c r="A631" s="517" t="s">
        <v>673</v>
      </c>
      <c r="B631" s="519">
        <v>1</v>
      </c>
      <c r="C631" s="527">
        <v>20000</v>
      </c>
      <c r="D631" s="527"/>
      <c r="E631" s="519"/>
      <c r="F631" s="519"/>
      <c r="G631" s="519"/>
      <c r="H631" s="519"/>
      <c r="I631" s="519"/>
      <c r="J631" s="519" t="s">
        <v>4276</v>
      </c>
    </row>
    <row r="632" spans="1:10" x14ac:dyDescent="0.25">
      <c r="A632" s="517" t="s">
        <v>257</v>
      </c>
      <c r="B632" s="519">
        <v>1</v>
      </c>
      <c r="C632" s="527">
        <v>48000</v>
      </c>
      <c r="D632" s="527"/>
      <c r="E632" s="519"/>
      <c r="F632" s="519"/>
      <c r="G632" s="519"/>
      <c r="H632" s="519">
        <v>1</v>
      </c>
      <c r="I632" s="519">
        <v>90</v>
      </c>
      <c r="J632" s="519">
        <v>5000</v>
      </c>
    </row>
    <row r="633" spans="1:10" x14ac:dyDescent="0.25">
      <c r="A633" s="517" t="s">
        <v>94</v>
      </c>
      <c r="B633" s="519">
        <v>1</v>
      </c>
      <c r="C633" s="527"/>
      <c r="D633" s="527">
        <v>28000</v>
      </c>
      <c r="E633" s="519">
        <v>1</v>
      </c>
      <c r="F633" s="519">
        <v>4000</v>
      </c>
      <c r="G633" s="519">
        <v>70</v>
      </c>
      <c r="H633" s="519"/>
      <c r="I633" s="519"/>
      <c r="J633" s="519" t="s">
        <v>767</v>
      </c>
    </row>
    <row r="634" spans="1:10" x14ac:dyDescent="0.25">
      <c r="A634" s="517" t="s">
        <v>2891</v>
      </c>
      <c r="B634" s="519">
        <v>1</v>
      </c>
      <c r="C634" s="527">
        <v>29000</v>
      </c>
      <c r="D634" s="527"/>
      <c r="E634" s="519"/>
      <c r="F634" s="519"/>
      <c r="G634" s="519"/>
      <c r="H634" s="519"/>
      <c r="I634" s="519"/>
      <c r="J634" s="519"/>
    </row>
    <row r="635" spans="1:10" x14ac:dyDescent="0.25">
      <c r="A635" s="517" t="s">
        <v>3356</v>
      </c>
      <c r="B635" s="519">
        <v>1</v>
      </c>
      <c r="C635" s="527"/>
      <c r="D635" s="527">
        <v>39000</v>
      </c>
      <c r="E635" s="519"/>
      <c r="F635" s="519"/>
      <c r="G635" s="519"/>
      <c r="H635" s="519"/>
      <c r="I635" s="519"/>
      <c r="J635" s="519" t="s">
        <v>4277</v>
      </c>
    </row>
    <row r="636" spans="1:10" x14ac:dyDescent="0.25">
      <c r="A636" s="517" t="s">
        <v>3828</v>
      </c>
      <c r="B636" s="519">
        <v>1</v>
      </c>
      <c r="C636" s="527">
        <v>14000</v>
      </c>
      <c r="D636" s="527"/>
      <c r="E636" s="519">
        <v>1</v>
      </c>
      <c r="F636" s="519">
        <v>3000</v>
      </c>
      <c r="G636" s="519">
        <v>60</v>
      </c>
      <c r="H636" s="519"/>
      <c r="I636" s="519"/>
      <c r="J636" s="519"/>
    </row>
    <row r="637" spans="1:10" x14ac:dyDescent="0.25">
      <c r="A637" s="517" t="s">
        <v>2912</v>
      </c>
      <c r="B637" s="519">
        <v>1</v>
      </c>
      <c r="C637" s="527"/>
      <c r="D637" s="527">
        <v>24000</v>
      </c>
      <c r="E637" s="519"/>
      <c r="F637" s="519"/>
      <c r="G637" s="519"/>
      <c r="H637" s="519"/>
      <c r="I637" s="519"/>
      <c r="J637" s="519" t="s">
        <v>4278</v>
      </c>
    </row>
    <row r="638" spans="1:10" x14ac:dyDescent="0.25">
      <c r="A638" s="517" t="s">
        <v>4279</v>
      </c>
      <c r="B638" s="519">
        <v>2</v>
      </c>
      <c r="C638" s="527">
        <v>100000</v>
      </c>
      <c r="D638" s="527"/>
      <c r="E638" s="519"/>
      <c r="F638" s="519"/>
      <c r="G638" s="519"/>
      <c r="H638" s="519"/>
      <c r="I638" s="519"/>
      <c r="J638" s="519"/>
    </row>
    <row r="639" spans="1:10" x14ac:dyDescent="0.25">
      <c r="A639" s="839" t="s">
        <v>4280</v>
      </c>
      <c r="B639" s="840">
        <v>1</v>
      </c>
      <c r="C639" s="841"/>
      <c r="D639" s="841"/>
      <c r="E639" s="840"/>
      <c r="F639" s="840"/>
      <c r="G639" s="840"/>
      <c r="H639" s="840"/>
      <c r="I639" s="840"/>
      <c r="J639" s="840" t="s">
        <v>4283</v>
      </c>
    </row>
    <row r="640" spans="1:10" x14ac:dyDescent="0.25">
      <c r="A640" s="517" t="s">
        <v>648</v>
      </c>
      <c r="B640" s="519">
        <v>1</v>
      </c>
      <c r="C640" s="527"/>
      <c r="D640" s="527">
        <v>22000</v>
      </c>
      <c r="E640" s="519">
        <v>1</v>
      </c>
      <c r="F640" s="519">
        <v>1000</v>
      </c>
      <c r="G640" s="519">
        <v>40</v>
      </c>
      <c r="H640" s="519"/>
      <c r="I640" s="519"/>
      <c r="J640" s="519" t="s">
        <v>767</v>
      </c>
    </row>
    <row r="641" spans="1:10" x14ac:dyDescent="0.25">
      <c r="A641" s="702" t="s">
        <v>701</v>
      </c>
      <c r="B641" s="703">
        <v>1</v>
      </c>
      <c r="C641" s="640"/>
      <c r="D641" s="640"/>
      <c r="E641" s="703"/>
      <c r="F641" s="703"/>
      <c r="G641" s="703"/>
      <c r="H641" s="703"/>
      <c r="I641" s="703"/>
      <c r="J641" s="703" t="s">
        <v>3924</v>
      </c>
    </row>
    <row r="642" spans="1:10" x14ac:dyDescent="0.25">
      <c r="A642" s="517" t="s">
        <v>657</v>
      </c>
      <c r="B642" s="519">
        <v>1</v>
      </c>
      <c r="C642" s="527">
        <v>32000</v>
      </c>
      <c r="D642" s="527"/>
      <c r="E642" s="519">
        <v>1</v>
      </c>
      <c r="F642" s="519">
        <v>4000</v>
      </c>
      <c r="G642" s="519">
        <v>70</v>
      </c>
      <c r="H642" s="519"/>
      <c r="I642" s="519"/>
      <c r="J642" s="519"/>
    </row>
    <row r="643" spans="1:10" x14ac:dyDescent="0.25">
      <c r="A643" s="517" t="s">
        <v>392</v>
      </c>
      <c r="B643" s="519">
        <v>6</v>
      </c>
      <c r="C643" s="527"/>
      <c r="D643" s="527">
        <v>280500</v>
      </c>
      <c r="E643" s="519"/>
      <c r="F643" s="519"/>
      <c r="G643" s="519"/>
      <c r="H643" s="519"/>
      <c r="I643" s="519"/>
      <c r="J643" s="519" t="s">
        <v>4281</v>
      </c>
    </row>
    <row r="644" spans="1:10" x14ac:dyDescent="0.25">
      <c r="A644" s="517" t="s">
        <v>3938</v>
      </c>
      <c r="B644" s="519">
        <v>10</v>
      </c>
      <c r="C644" s="527"/>
      <c r="D644" s="527">
        <v>230000</v>
      </c>
      <c r="E644" s="519"/>
      <c r="F644" s="519"/>
      <c r="G644" s="519"/>
      <c r="H644" s="519"/>
      <c r="I644" s="519"/>
      <c r="J644" s="519"/>
    </row>
    <row r="645" spans="1:10" x14ac:dyDescent="0.25">
      <c r="A645" s="517" t="s">
        <v>2469</v>
      </c>
      <c r="B645" s="519">
        <v>1</v>
      </c>
      <c r="C645" s="527">
        <v>35000</v>
      </c>
      <c r="D645" s="527"/>
      <c r="E645" s="519"/>
      <c r="F645" s="519"/>
      <c r="G645" s="519"/>
      <c r="H645" s="519"/>
      <c r="I645" s="519"/>
      <c r="J645" s="519"/>
    </row>
    <row r="646" spans="1:10" x14ac:dyDescent="0.25">
      <c r="A646" s="517" t="s">
        <v>4012</v>
      </c>
      <c r="B646" s="519">
        <v>1</v>
      </c>
      <c r="C646" s="527"/>
      <c r="D646" s="527">
        <v>11000</v>
      </c>
      <c r="E646" s="519">
        <v>1</v>
      </c>
      <c r="F646" s="519">
        <v>3000</v>
      </c>
      <c r="G646" s="519">
        <v>60</v>
      </c>
      <c r="H646" s="519"/>
      <c r="I646" s="519"/>
      <c r="J646" s="519" t="s">
        <v>767</v>
      </c>
    </row>
    <row r="647" spans="1:10" x14ac:dyDescent="0.25">
      <c r="A647" s="702" t="s">
        <v>314</v>
      </c>
      <c r="B647" s="703">
        <v>1</v>
      </c>
      <c r="C647" s="640"/>
      <c r="D647" s="640"/>
      <c r="E647" s="703"/>
      <c r="F647" s="703"/>
      <c r="G647" s="703"/>
      <c r="H647" s="703"/>
      <c r="I647" s="703"/>
      <c r="J647" s="703" t="s">
        <v>4282</v>
      </c>
    </row>
    <row r="648" spans="1:10" x14ac:dyDescent="0.25">
      <c r="A648" s="517"/>
      <c r="B648" s="519"/>
      <c r="C648" s="527"/>
      <c r="D648" s="527"/>
      <c r="E648" s="519"/>
      <c r="F648" s="519"/>
      <c r="G648" s="519"/>
      <c r="H648" s="519"/>
      <c r="I648" s="519"/>
      <c r="J648" s="519"/>
    </row>
    <row r="649" spans="1:10" x14ac:dyDescent="0.25">
      <c r="A649" s="517"/>
      <c r="B649" s="519"/>
      <c r="C649" s="527"/>
      <c r="D649" s="527"/>
      <c r="E649" s="519"/>
      <c r="F649" s="519"/>
      <c r="G649" s="519"/>
      <c r="H649" s="519"/>
      <c r="I649" s="519"/>
      <c r="J649" s="519"/>
    </row>
    <row r="650" spans="1:10" x14ac:dyDescent="0.25">
      <c r="A650" s="517"/>
      <c r="B650" s="519"/>
      <c r="C650" s="527"/>
      <c r="D650" s="527"/>
      <c r="E650" s="519"/>
      <c r="F650" s="519"/>
      <c r="G650" s="519"/>
      <c r="H650" s="519"/>
      <c r="I650" s="519"/>
      <c r="J650" s="519"/>
    </row>
    <row r="651" spans="1:10" x14ac:dyDescent="0.25">
      <c r="A651" s="517"/>
      <c r="B651" s="519"/>
      <c r="C651" s="527"/>
      <c r="D651" s="527"/>
      <c r="E651" s="519"/>
      <c r="F651" s="519"/>
      <c r="G651" s="519"/>
      <c r="H651" s="519"/>
      <c r="I651" s="519"/>
      <c r="J651" s="519"/>
    </row>
    <row r="652" spans="1:10" x14ac:dyDescent="0.25">
      <c r="A652" s="759" t="s">
        <v>2048</v>
      </c>
      <c r="B652" s="757">
        <f t="shared" ref="B652:G652" si="24">SUM(B618:B651)</f>
        <v>82</v>
      </c>
      <c r="C652" s="757">
        <f t="shared" si="24"/>
        <v>784500</v>
      </c>
      <c r="D652" s="757">
        <f>SUM(D617:D651)</f>
        <v>1352100</v>
      </c>
      <c r="E652" s="757">
        <f t="shared" si="24"/>
        <v>6</v>
      </c>
      <c r="F652" s="757">
        <f t="shared" si="24"/>
        <v>19000</v>
      </c>
      <c r="G652" s="757">
        <f t="shared" si="24"/>
        <v>370</v>
      </c>
      <c r="H652" s="757"/>
      <c r="I652" s="757"/>
      <c r="J652" s="760">
        <f>J632+J630+J627+J623+J622+J621+J620+J619</f>
        <v>79200</v>
      </c>
    </row>
    <row r="653" spans="1:10" x14ac:dyDescent="0.25">
      <c r="A653" s="750"/>
      <c r="B653" s="549"/>
      <c r="C653" s="549"/>
      <c r="D653" s="549"/>
      <c r="E653" s="549"/>
      <c r="F653" s="549"/>
      <c r="G653" s="549"/>
      <c r="H653" s="549"/>
      <c r="I653" s="549"/>
      <c r="J653" s="751"/>
    </row>
    <row r="654" spans="1:10" x14ac:dyDescent="0.25">
      <c r="A654" s="548"/>
      <c r="B654" s="752"/>
      <c r="C654" s="752"/>
      <c r="D654" s="548"/>
      <c r="E654" s="548"/>
      <c r="F654" s="548"/>
      <c r="G654" s="548"/>
      <c r="H654" s="548"/>
      <c r="I654" s="548"/>
      <c r="J654" s="567"/>
    </row>
    <row r="655" spans="1:10" x14ac:dyDescent="0.25">
      <c r="A655" s="548"/>
      <c r="B655" s="548"/>
      <c r="C655" s="548"/>
      <c r="D655" s="548"/>
      <c r="E655" s="548"/>
      <c r="F655" s="336"/>
      <c r="G655" s="837" t="s">
        <v>3714</v>
      </c>
      <c r="H655" s="837"/>
      <c r="I655" s="753"/>
      <c r="J655" s="567"/>
    </row>
    <row r="656" spans="1:10" ht="15.75" x14ac:dyDescent="0.25">
      <c r="A656" s="696" t="s">
        <v>3593</v>
      </c>
      <c r="B656" s="697">
        <f>C652</f>
        <v>784500</v>
      </c>
      <c r="C656" s="548"/>
      <c r="D656" s="548"/>
      <c r="E656" s="548"/>
      <c r="F656" s="548"/>
      <c r="G656" s="548"/>
      <c r="H656" s="548"/>
      <c r="I656" s="548"/>
      <c r="J656" s="567"/>
    </row>
    <row r="660" spans="1:10" x14ac:dyDescent="0.25">
      <c r="C660" s="18"/>
    </row>
    <row r="662" spans="1:10" ht="15.75" x14ac:dyDescent="0.25">
      <c r="A662" s="2213" t="s">
        <v>4284</v>
      </c>
      <c r="B662" s="2213"/>
      <c r="C662" s="2213"/>
      <c r="D662" s="2213"/>
      <c r="E662" s="2213"/>
      <c r="F662" s="2213"/>
      <c r="G662" s="2213"/>
      <c r="H662" s="2213"/>
      <c r="I662" s="2213"/>
      <c r="J662" s="2213"/>
    </row>
    <row r="663" spans="1:10" x14ac:dyDescent="0.25">
      <c r="A663" s="198" t="s">
        <v>14</v>
      </c>
      <c r="B663" s="198" t="s">
        <v>5</v>
      </c>
      <c r="C663" s="198" t="s">
        <v>10</v>
      </c>
      <c r="D663" s="198" t="s">
        <v>11</v>
      </c>
      <c r="E663" s="198" t="s">
        <v>753</v>
      </c>
      <c r="F663" s="198" t="s">
        <v>27</v>
      </c>
      <c r="G663" s="198" t="s">
        <v>2013</v>
      </c>
      <c r="H663" s="198" t="s">
        <v>2776</v>
      </c>
      <c r="I663" s="198" t="s">
        <v>2777</v>
      </c>
      <c r="J663" s="198" t="s">
        <v>32</v>
      </c>
    </row>
    <row r="664" spans="1:10" x14ac:dyDescent="0.25">
      <c r="A664" s="517" t="s">
        <v>2914</v>
      </c>
      <c r="B664" s="519">
        <v>1</v>
      </c>
      <c r="C664" s="519"/>
      <c r="D664" s="519">
        <v>22000</v>
      </c>
      <c r="E664" s="519">
        <v>1</v>
      </c>
      <c r="F664" s="519">
        <v>3000</v>
      </c>
      <c r="G664" s="519">
        <v>60</v>
      </c>
      <c r="H664" s="519"/>
      <c r="I664" s="519"/>
      <c r="J664" s="519" t="s">
        <v>767</v>
      </c>
    </row>
    <row r="665" spans="1:10" x14ac:dyDescent="0.25">
      <c r="A665" s="517" t="s">
        <v>649</v>
      </c>
      <c r="B665" s="519">
        <v>1</v>
      </c>
      <c r="C665" s="527"/>
      <c r="D665" s="527">
        <v>32000</v>
      </c>
      <c r="E665" s="519">
        <v>1</v>
      </c>
      <c r="F665" s="519">
        <v>3000</v>
      </c>
      <c r="G665" s="519">
        <v>60</v>
      </c>
      <c r="H665" s="519"/>
      <c r="I665" s="519"/>
      <c r="J665" s="519" t="s">
        <v>767</v>
      </c>
    </row>
    <row r="666" spans="1:10" x14ac:dyDescent="0.25">
      <c r="A666" s="517" t="s">
        <v>349</v>
      </c>
      <c r="B666" s="519">
        <v>1</v>
      </c>
      <c r="C666" s="527"/>
      <c r="D666" s="527">
        <v>15000</v>
      </c>
      <c r="E666" s="519"/>
      <c r="F666" s="519"/>
      <c r="G666" s="519"/>
      <c r="H666" s="519"/>
      <c r="I666" s="519"/>
      <c r="J666" s="519" t="s">
        <v>767</v>
      </c>
    </row>
    <row r="667" spans="1:10" x14ac:dyDescent="0.25">
      <c r="A667" s="517" t="s">
        <v>4279</v>
      </c>
      <c r="B667" s="519">
        <v>2</v>
      </c>
      <c r="C667" s="527"/>
      <c r="D667" s="527">
        <v>100000</v>
      </c>
      <c r="E667" s="519"/>
      <c r="F667" s="519"/>
      <c r="G667" s="519"/>
      <c r="H667" s="519"/>
      <c r="I667" s="519"/>
      <c r="J667" s="519" t="s">
        <v>4285</v>
      </c>
    </row>
    <row r="668" spans="1:10" x14ac:dyDescent="0.25">
      <c r="A668" s="517" t="s">
        <v>2594</v>
      </c>
      <c r="B668" s="519">
        <v>1</v>
      </c>
      <c r="C668" s="527"/>
      <c r="D668" s="527">
        <v>17000</v>
      </c>
      <c r="E668" s="519"/>
      <c r="F668" s="519"/>
      <c r="G668" s="519"/>
      <c r="H668" s="519"/>
      <c r="I668" s="519"/>
      <c r="J668" s="519" t="s">
        <v>4286</v>
      </c>
    </row>
    <row r="669" spans="1:10" x14ac:dyDescent="0.25">
      <c r="A669" s="702" t="s">
        <v>1848</v>
      </c>
      <c r="B669" s="703">
        <v>1</v>
      </c>
      <c r="C669" s="640"/>
      <c r="D669" s="640"/>
      <c r="E669" s="703"/>
      <c r="F669" s="703"/>
      <c r="G669" s="703"/>
      <c r="H669" s="703"/>
      <c r="I669" s="703"/>
      <c r="J669" s="703" t="s">
        <v>4287</v>
      </c>
    </row>
    <row r="670" spans="1:10" x14ac:dyDescent="0.25">
      <c r="A670" s="517" t="s">
        <v>388</v>
      </c>
      <c r="B670" s="519">
        <v>1</v>
      </c>
      <c r="C670" s="527">
        <v>17500</v>
      </c>
      <c r="D670" s="527"/>
      <c r="E670" s="519">
        <v>1</v>
      </c>
      <c r="F670" s="519">
        <v>4000</v>
      </c>
      <c r="G670" s="519">
        <v>70</v>
      </c>
      <c r="H670" s="519"/>
      <c r="I670" s="519" t="s">
        <v>109</v>
      </c>
      <c r="J670" s="519">
        <v>4200</v>
      </c>
    </row>
    <row r="671" spans="1:10" x14ac:dyDescent="0.25">
      <c r="A671" s="517" t="s">
        <v>3913</v>
      </c>
      <c r="B671" s="519">
        <v>1</v>
      </c>
      <c r="C671" s="527">
        <v>12000</v>
      </c>
      <c r="D671" s="527"/>
      <c r="E671" s="519">
        <v>3</v>
      </c>
      <c r="F671" s="519">
        <v>13000</v>
      </c>
      <c r="G671" s="519" t="s">
        <v>4288</v>
      </c>
      <c r="H671" s="519">
        <v>1</v>
      </c>
      <c r="I671" s="519">
        <v>75</v>
      </c>
      <c r="J671" s="519">
        <v>4000</v>
      </c>
    </row>
    <row r="672" spans="1:10" x14ac:dyDescent="0.25">
      <c r="A672" s="517" t="s">
        <v>2900</v>
      </c>
      <c r="B672" s="519">
        <v>1</v>
      </c>
      <c r="C672" s="527">
        <v>23000</v>
      </c>
      <c r="D672" s="527"/>
      <c r="E672" s="519">
        <v>1</v>
      </c>
      <c r="F672" s="519">
        <v>4000</v>
      </c>
      <c r="G672" s="519">
        <v>70</v>
      </c>
      <c r="H672" s="519">
        <v>3</v>
      </c>
      <c r="I672" s="519">
        <v>70</v>
      </c>
      <c r="J672" s="519">
        <v>12000</v>
      </c>
    </row>
    <row r="673" spans="1:10" x14ac:dyDescent="0.25">
      <c r="A673" s="517" t="s">
        <v>3012</v>
      </c>
      <c r="B673" s="519">
        <v>1</v>
      </c>
      <c r="C673" s="527"/>
      <c r="D673" s="527">
        <v>12000</v>
      </c>
      <c r="E673" s="519">
        <v>1</v>
      </c>
      <c r="F673" s="519">
        <v>3000</v>
      </c>
      <c r="G673" s="519">
        <v>60</v>
      </c>
      <c r="H673" s="519"/>
      <c r="I673" s="519"/>
      <c r="J673" s="519" t="s">
        <v>3596</v>
      </c>
    </row>
    <row r="674" spans="1:10" x14ac:dyDescent="0.25">
      <c r="A674" s="517" t="s">
        <v>388</v>
      </c>
      <c r="B674" s="519">
        <v>2</v>
      </c>
      <c r="C674" s="527">
        <v>35000</v>
      </c>
      <c r="D674" s="527"/>
      <c r="E674" s="519">
        <v>2</v>
      </c>
      <c r="F674" s="519">
        <v>8000</v>
      </c>
      <c r="G674" s="519">
        <v>70</v>
      </c>
      <c r="H674" s="519">
        <v>1</v>
      </c>
      <c r="I674" s="519">
        <v>60</v>
      </c>
      <c r="J674" s="519">
        <v>3000</v>
      </c>
    </row>
    <row r="675" spans="1:10" x14ac:dyDescent="0.25">
      <c r="A675" s="759" t="s">
        <v>2048</v>
      </c>
      <c r="B675" s="757">
        <f t="shared" ref="B675:I675" si="25">SUM(B664:B674)</f>
        <v>13</v>
      </c>
      <c r="C675" s="757">
        <f t="shared" si="25"/>
        <v>87500</v>
      </c>
      <c r="D675" s="757">
        <f t="shared" si="25"/>
        <v>198000</v>
      </c>
      <c r="E675" s="757">
        <f t="shared" si="25"/>
        <v>10</v>
      </c>
      <c r="F675" s="757">
        <f t="shared" si="25"/>
        <v>38000</v>
      </c>
      <c r="G675" s="757">
        <f t="shared" si="25"/>
        <v>390</v>
      </c>
      <c r="H675" s="757">
        <f t="shared" si="25"/>
        <v>5</v>
      </c>
      <c r="I675" s="757">
        <f t="shared" si="25"/>
        <v>205</v>
      </c>
      <c r="J675" s="757">
        <f>J674+J672+J671+J670</f>
        <v>23200</v>
      </c>
    </row>
    <row r="676" spans="1:10" x14ac:dyDescent="0.25">
      <c r="A676" s="750"/>
      <c r="B676" s="549"/>
      <c r="C676" s="549"/>
      <c r="D676" s="549"/>
      <c r="E676" s="549"/>
      <c r="F676" s="549"/>
      <c r="G676" s="549"/>
      <c r="H676" s="549"/>
      <c r="I676" s="549"/>
      <c r="J676" s="751"/>
    </row>
    <row r="677" spans="1:10" x14ac:dyDescent="0.25">
      <c r="A677" s="548"/>
      <c r="B677" s="752"/>
      <c r="C677" s="752"/>
      <c r="D677" s="548"/>
      <c r="E677" s="548"/>
      <c r="F677" s="548"/>
      <c r="G677" s="548"/>
      <c r="H677" s="548"/>
      <c r="I677" s="548"/>
      <c r="J677" s="567"/>
    </row>
    <row r="678" spans="1:10" x14ac:dyDescent="0.25">
      <c r="A678" s="548"/>
      <c r="B678" s="548"/>
      <c r="C678" s="548"/>
      <c r="D678" s="548"/>
      <c r="E678" s="548"/>
      <c r="F678" s="336"/>
      <c r="G678" s="838" t="s">
        <v>3714</v>
      </c>
      <c r="H678" s="838"/>
      <c r="I678" s="753"/>
      <c r="J678" s="567"/>
    </row>
    <row r="679" spans="1:10" ht="15.75" x14ac:dyDescent="0.25">
      <c r="A679" s="696" t="s">
        <v>3593</v>
      </c>
      <c r="B679" s="697">
        <f>C675</f>
        <v>87500</v>
      </c>
      <c r="C679" s="548"/>
      <c r="D679" s="548"/>
      <c r="E679" s="548"/>
      <c r="F679" s="548"/>
      <c r="G679" s="548"/>
      <c r="H679" s="548"/>
      <c r="I679" s="548"/>
      <c r="J679" s="567"/>
    </row>
    <row r="682" spans="1:10" ht="15.75" x14ac:dyDescent="0.25">
      <c r="A682" s="2213" t="s">
        <v>4289</v>
      </c>
      <c r="B682" s="2213"/>
      <c r="C682" s="2213"/>
      <c r="D682" s="2213"/>
      <c r="E682" s="2213"/>
      <c r="F682" s="2213"/>
      <c r="G682" s="2213"/>
      <c r="H682" s="2213"/>
      <c r="I682" s="2213"/>
      <c r="J682" s="2213"/>
    </row>
    <row r="683" spans="1:10" x14ac:dyDescent="0.25">
      <c r="A683" s="198" t="s">
        <v>14</v>
      </c>
      <c r="B683" s="198" t="s">
        <v>5</v>
      </c>
      <c r="C683" s="198" t="s">
        <v>10</v>
      </c>
      <c r="D683" s="198" t="s">
        <v>11</v>
      </c>
      <c r="E683" s="198" t="s">
        <v>753</v>
      </c>
      <c r="F683" s="198" t="s">
        <v>27</v>
      </c>
      <c r="G683" s="198" t="s">
        <v>2013</v>
      </c>
      <c r="H683" s="198" t="s">
        <v>2776</v>
      </c>
      <c r="I683" s="198" t="s">
        <v>2777</v>
      </c>
      <c r="J683" s="198" t="s">
        <v>32</v>
      </c>
    </row>
    <row r="684" spans="1:10" x14ac:dyDescent="0.25">
      <c r="A684" s="517" t="s">
        <v>1817</v>
      </c>
      <c r="B684" s="519">
        <v>1</v>
      </c>
      <c r="C684" s="519">
        <v>13000</v>
      </c>
      <c r="D684" s="519"/>
      <c r="E684" s="519">
        <v>1</v>
      </c>
      <c r="F684" s="519">
        <v>3000</v>
      </c>
      <c r="G684" s="519">
        <v>60</v>
      </c>
      <c r="H684" s="519">
        <v>1</v>
      </c>
      <c r="I684" s="519">
        <v>80</v>
      </c>
      <c r="J684" s="519">
        <v>5000</v>
      </c>
    </row>
    <row r="685" spans="1:10" x14ac:dyDescent="0.25">
      <c r="A685" s="517" t="s">
        <v>91</v>
      </c>
      <c r="B685" s="519">
        <v>1</v>
      </c>
      <c r="C685" s="527">
        <v>20000</v>
      </c>
      <c r="D685" s="527"/>
      <c r="E685" s="519"/>
      <c r="F685" s="519"/>
      <c r="G685" s="519"/>
      <c r="H685" s="519">
        <v>1</v>
      </c>
      <c r="I685" s="519">
        <v>100</v>
      </c>
      <c r="J685" s="519">
        <v>5000</v>
      </c>
    </row>
    <row r="686" spans="1:10" x14ac:dyDescent="0.25">
      <c r="A686" s="517" t="s">
        <v>653</v>
      </c>
      <c r="B686" s="519">
        <v>2</v>
      </c>
      <c r="C686" s="527">
        <v>68000</v>
      </c>
      <c r="D686" s="527"/>
      <c r="E686" s="519">
        <v>2</v>
      </c>
      <c r="F686" s="519">
        <v>8000</v>
      </c>
      <c r="G686" s="519">
        <v>70</v>
      </c>
      <c r="H686" s="519">
        <v>1</v>
      </c>
      <c r="I686" s="519">
        <v>60</v>
      </c>
      <c r="J686" s="519">
        <v>3000</v>
      </c>
    </row>
    <row r="687" spans="1:10" x14ac:dyDescent="0.25">
      <c r="A687" s="517" t="s">
        <v>2891</v>
      </c>
      <c r="B687" s="519">
        <v>1</v>
      </c>
      <c r="C687" s="527">
        <v>27000</v>
      </c>
      <c r="D687" s="527"/>
      <c r="E687" s="519">
        <v>1</v>
      </c>
      <c r="F687" s="519">
        <v>2000</v>
      </c>
      <c r="G687" s="519">
        <v>50</v>
      </c>
      <c r="H687" s="519"/>
      <c r="I687" s="519" t="s">
        <v>109</v>
      </c>
      <c r="J687" s="519">
        <v>4200</v>
      </c>
    </row>
    <row r="688" spans="1:10" x14ac:dyDescent="0.25">
      <c r="A688" s="517" t="s">
        <v>3032</v>
      </c>
      <c r="B688" s="519">
        <v>1</v>
      </c>
      <c r="C688" s="527"/>
      <c r="D688" s="527">
        <v>22000</v>
      </c>
      <c r="E688" s="519">
        <v>2</v>
      </c>
      <c r="F688" s="519">
        <v>8000</v>
      </c>
      <c r="G688" s="519">
        <v>70</v>
      </c>
      <c r="H688" s="519"/>
      <c r="I688" s="519"/>
      <c r="J688" s="519"/>
    </row>
    <row r="689" spans="1:10" x14ac:dyDescent="0.25">
      <c r="A689" s="517" t="s">
        <v>93</v>
      </c>
      <c r="B689" s="519">
        <v>1</v>
      </c>
      <c r="C689" s="527">
        <v>17000</v>
      </c>
      <c r="D689" s="527"/>
      <c r="E689" s="519">
        <v>1</v>
      </c>
      <c r="F689" s="519">
        <v>3000</v>
      </c>
      <c r="G689" s="519">
        <v>60</v>
      </c>
      <c r="H689" s="519"/>
      <c r="I689" s="519"/>
      <c r="J689" s="519"/>
    </row>
    <row r="690" spans="1:10" x14ac:dyDescent="0.25">
      <c r="A690" s="517" t="s">
        <v>3356</v>
      </c>
      <c r="B690" s="519">
        <v>1</v>
      </c>
      <c r="C690" s="527"/>
      <c r="D690" s="527">
        <v>34000</v>
      </c>
      <c r="E690" s="519">
        <v>1</v>
      </c>
      <c r="F690" s="519">
        <v>4000</v>
      </c>
      <c r="G690" s="519">
        <v>75</v>
      </c>
      <c r="H690" s="519"/>
      <c r="I690" s="519"/>
      <c r="J690" s="519" t="s">
        <v>767</v>
      </c>
    </row>
    <row r="691" spans="1:10" x14ac:dyDescent="0.25">
      <c r="A691" s="517" t="s">
        <v>2187</v>
      </c>
      <c r="B691" s="519">
        <v>1</v>
      </c>
      <c r="C691" s="527"/>
      <c r="D691" s="527">
        <v>16000</v>
      </c>
      <c r="E691" s="519"/>
      <c r="F691" s="519"/>
      <c r="G691" s="519"/>
      <c r="H691" s="519"/>
      <c r="I691" s="519"/>
      <c r="J691" s="519" t="s">
        <v>4290</v>
      </c>
    </row>
    <row r="692" spans="1:10" x14ac:dyDescent="0.25">
      <c r="A692" s="517" t="s">
        <v>2187</v>
      </c>
      <c r="B692" s="519">
        <v>1</v>
      </c>
      <c r="C692" s="527"/>
      <c r="D692" s="527">
        <v>16000</v>
      </c>
      <c r="E692" s="519"/>
      <c r="F692" s="519"/>
      <c r="G692" s="519"/>
      <c r="H692" s="519"/>
      <c r="I692" s="519"/>
      <c r="J692" s="519" t="s">
        <v>4291</v>
      </c>
    </row>
    <row r="693" spans="1:10" x14ac:dyDescent="0.25">
      <c r="A693" s="517" t="s">
        <v>861</v>
      </c>
      <c r="B693" s="519">
        <v>1</v>
      </c>
      <c r="C693" s="527"/>
      <c r="D693" s="527">
        <v>33000</v>
      </c>
      <c r="E693" s="519"/>
      <c r="F693" s="519"/>
      <c r="G693" s="519"/>
      <c r="H693" s="519"/>
      <c r="I693" s="519"/>
      <c r="J693" s="519" t="s">
        <v>4292</v>
      </c>
    </row>
    <row r="694" spans="1:10" x14ac:dyDescent="0.25">
      <c r="A694" s="517" t="s">
        <v>1810</v>
      </c>
      <c r="B694" s="519">
        <v>1</v>
      </c>
      <c r="C694" s="527"/>
      <c r="D694" s="527">
        <v>14000</v>
      </c>
      <c r="E694" s="519"/>
      <c r="F694" s="519"/>
      <c r="G694" s="519"/>
      <c r="H694" s="519"/>
      <c r="I694" s="519"/>
      <c r="J694" s="519" t="s">
        <v>3596</v>
      </c>
    </row>
    <row r="695" spans="1:10" x14ac:dyDescent="0.25">
      <c r="A695" s="517" t="s">
        <v>877</v>
      </c>
      <c r="B695" s="519">
        <v>1</v>
      </c>
      <c r="C695" s="527">
        <v>17000</v>
      </c>
      <c r="D695" s="527"/>
      <c r="E695" s="519">
        <v>1</v>
      </c>
      <c r="F695" s="519">
        <v>3000</v>
      </c>
      <c r="G695" s="519">
        <v>60</v>
      </c>
      <c r="H695" s="519"/>
      <c r="I695" s="519"/>
      <c r="J695" s="519"/>
    </row>
    <row r="696" spans="1:10" x14ac:dyDescent="0.25">
      <c r="A696" s="517" t="s">
        <v>2199</v>
      </c>
      <c r="B696" s="519">
        <v>1</v>
      </c>
      <c r="C696" s="527">
        <v>15000</v>
      </c>
      <c r="D696" s="527"/>
      <c r="E696" s="519">
        <v>1</v>
      </c>
      <c r="F696" s="519">
        <v>4000</v>
      </c>
      <c r="G696" s="519">
        <v>70</v>
      </c>
      <c r="H696" s="519"/>
      <c r="I696" s="519"/>
      <c r="J696" s="519"/>
    </row>
    <row r="697" spans="1:10" x14ac:dyDescent="0.25">
      <c r="A697" s="517"/>
      <c r="B697" s="519"/>
      <c r="C697" s="527"/>
      <c r="D697" s="527"/>
      <c r="E697" s="519"/>
      <c r="F697" s="519"/>
      <c r="G697" s="519"/>
      <c r="H697" s="519"/>
      <c r="I697" s="519"/>
      <c r="J697" s="519"/>
    </row>
    <row r="698" spans="1:10" x14ac:dyDescent="0.25">
      <c r="A698" s="517"/>
      <c r="B698" s="519"/>
      <c r="C698" s="527"/>
      <c r="D698" s="527"/>
      <c r="E698" s="519"/>
      <c r="F698" s="519"/>
      <c r="G698" s="519"/>
      <c r="H698" s="519"/>
      <c r="I698" s="519"/>
      <c r="J698" s="519"/>
    </row>
    <row r="699" spans="1:10" x14ac:dyDescent="0.25">
      <c r="A699" s="645"/>
      <c r="B699" s="213">
        <f>SUM(B684:B698)</f>
        <v>14</v>
      </c>
      <c r="C699" s="213">
        <f>SUM(C684:C698)</f>
        <v>177000</v>
      </c>
      <c r="D699" s="213">
        <f>SUM(D684:D698)</f>
        <v>135000</v>
      </c>
      <c r="E699" s="213">
        <f>SUM(E684:E698)</f>
        <v>10</v>
      </c>
      <c r="F699" s="213">
        <f>SUM(F684:F698)</f>
        <v>35000</v>
      </c>
      <c r="G699" s="213"/>
      <c r="H699" s="213"/>
      <c r="I699" s="213"/>
      <c r="J699" s="213">
        <v>17200</v>
      </c>
    </row>
    <row r="700" spans="1:10" x14ac:dyDescent="0.25">
      <c r="A700" s="750"/>
      <c r="B700" s="549"/>
      <c r="C700" s="549"/>
      <c r="D700" s="549"/>
      <c r="E700" s="549"/>
      <c r="F700" s="549"/>
      <c r="G700" s="549"/>
      <c r="H700" s="549"/>
      <c r="I700" s="549"/>
      <c r="J700" s="751"/>
    </row>
    <row r="701" spans="1:10" x14ac:dyDescent="0.25">
      <c r="A701" s="548"/>
      <c r="B701" s="752"/>
      <c r="C701" s="752"/>
      <c r="D701" s="548"/>
      <c r="E701" s="548"/>
      <c r="F701" s="548"/>
      <c r="G701" s="548"/>
      <c r="H701" s="548"/>
      <c r="I701" s="548"/>
      <c r="J701" s="567"/>
    </row>
    <row r="702" spans="1:10" x14ac:dyDescent="0.25">
      <c r="A702" s="548"/>
      <c r="B702" s="548"/>
      <c r="C702" s="548"/>
      <c r="D702" s="548"/>
      <c r="E702" s="548"/>
      <c r="F702" s="336"/>
      <c r="G702" s="842" t="s">
        <v>3714</v>
      </c>
      <c r="H702" s="842"/>
      <c r="I702" s="753"/>
      <c r="J702" s="567"/>
    </row>
    <row r="703" spans="1:10" ht="15.75" x14ac:dyDescent="0.25">
      <c r="A703" s="696" t="s">
        <v>3593</v>
      </c>
      <c r="B703" s="697">
        <f>C699</f>
        <v>177000</v>
      </c>
      <c r="C703" s="548"/>
      <c r="D703" s="548"/>
      <c r="E703" s="548"/>
      <c r="F703" s="548"/>
      <c r="G703" s="548"/>
      <c r="H703" s="548"/>
      <c r="I703" s="548"/>
      <c r="J703" s="567"/>
    </row>
    <row r="706" spans="1:10" ht="15.75" x14ac:dyDescent="0.25">
      <c r="A706" s="2213" t="s">
        <v>4293</v>
      </c>
      <c r="B706" s="2213"/>
      <c r="C706" s="2213"/>
      <c r="D706" s="2213"/>
      <c r="E706" s="2213"/>
      <c r="F706" s="2213"/>
      <c r="G706" s="2213"/>
      <c r="H706" s="2213"/>
      <c r="I706" s="2213"/>
      <c r="J706" s="2213"/>
    </row>
    <row r="707" spans="1:10" x14ac:dyDescent="0.25">
      <c r="A707" s="198" t="s">
        <v>14</v>
      </c>
      <c r="B707" s="198" t="s">
        <v>5</v>
      </c>
      <c r="C707" s="198" t="s">
        <v>10</v>
      </c>
      <c r="D707" s="198" t="s">
        <v>11</v>
      </c>
      <c r="E707" s="198" t="s">
        <v>753</v>
      </c>
      <c r="F707" s="198" t="s">
        <v>27</v>
      </c>
      <c r="G707" s="198" t="s">
        <v>2013</v>
      </c>
      <c r="H707" s="198" t="s">
        <v>2776</v>
      </c>
      <c r="I707" s="198" t="s">
        <v>2777</v>
      </c>
      <c r="J707" s="198" t="s">
        <v>32</v>
      </c>
    </row>
    <row r="708" spans="1:10" x14ac:dyDescent="0.25">
      <c r="A708" s="517" t="s">
        <v>423</v>
      </c>
      <c r="B708" s="519">
        <v>1</v>
      </c>
      <c r="C708" s="519">
        <v>16000</v>
      </c>
      <c r="D708" s="519"/>
      <c r="E708" s="519">
        <v>1</v>
      </c>
      <c r="F708" s="519">
        <v>4000</v>
      </c>
      <c r="G708" s="519">
        <v>70</v>
      </c>
      <c r="H708" s="519"/>
      <c r="I708" s="519" t="s">
        <v>109</v>
      </c>
      <c r="J708" s="519">
        <v>1400</v>
      </c>
    </row>
    <row r="709" spans="1:10" x14ac:dyDescent="0.25">
      <c r="A709" s="517" t="s">
        <v>3900</v>
      </c>
      <c r="B709" s="519">
        <v>1</v>
      </c>
      <c r="C709" s="527"/>
      <c r="D709" s="527">
        <v>15000</v>
      </c>
      <c r="E709" s="519"/>
      <c r="F709" s="519"/>
      <c r="G709" s="519"/>
      <c r="H709" s="519"/>
      <c r="I709" s="519"/>
      <c r="J709" s="519" t="s">
        <v>3596</v>
      </c>
    </row>
    <row r="710" spans="1:10" x14ac:dyDescent="0.25">
      <c r="A710" s="517" t="s">
        <v>423</v>
      </c>
      <c r="B710" s="519">
        <v>1</v>
      </c>
      <c r="C710" s="527"/>
      <c r="D710" s="527">
        <v>17000</v>
      </c>
      <c r="E710" s="519">
        <v>1</v>
      </c>
      <c r="F710" s="519">
        <v>3000</v>
      </c>
      <c r="G710" s="519">
        <v>60</v>
      </c>
      <c r="H710" s="519"/>
      <c r="I710" s="519"/>
      <c r="J710" s="519" t="s">
        <v>3596</v>
      </c>
    </row>
    <row r="711" spans="1:10" x14ac:dyDescent="0.25">
      <c r="A711" s="517" t="s">
        <v>3847</v>
      </c>
      <c r="B711" s="519">
        <v>1</v>
      </c>
      <c r="C711" s="527"/>
      <c r="D711" s="527">
        <v>17000</v>
      </c>
      <c r="E711" s="519"/>
      <c r="F711" s="519"/>
      <c r="G711" s="519"/>
      <c r="H711" s="519"/>
      <c r="I711" s="519"/>
      <c r="J711" s="519" t="s">
        <v>767</v>
      </c>
    </row>
    <row r="712" spans="1:10" x14ac:dyDescent="0.25">
      <c r="A712" s="517" t="s">
        <v>503</v>
      </c>
      <c r="B712" s="519">
        <v>1</v>
      </c>
      <c r="C712" s="527">
        <v>15000</v>
      </c>
      <c r="D712" s="527"/>
      <c r="E712" s="519"/>
      <c r="F712" s="519"/>
      <c r="G712" s="519"/>
      <c r="H712" s="519">
        <v>1</v>
      </c>
      <c r="I712" s="519">
        <v>100</v>
      </c>
      <c r="J712" s="519">
        <v>5000</v>
      </c>
    </row>
    <row r="713" spans="1:10" x14ac:dyDescent="0.25">
      <c r="A713" s="517" t="s">
        <v>3635</v>
      </c>
      <c r="B713" s="519">
        <v>1</v>
      </c>
      <c r="C713" s="527"/>
      <c r="D713" s="527">
        <v>13000</v>
      </c>
      <c r="E713" s="519"/>
      <c r="F713" s="519"/>
      <c r="G713" s="519"/>
      <c r="H713" s="519"/>
      <c r="I713" s="519"/>
      <c r="J713" s="519" t="s">
        <v>3596</v>
      </c>
    </row>
    <row r="714" spans="1:10" x14ac:dyDescent="0.25">
      <c r="A714" s="517" t="s">
        <v>3707</v>
      </c>
      <c r="B714" s="519">
        <v>1</v>
      </c>
      <c r="C714" s="527">
        <v>17000</v>
      </c>
      <c r="D714" s="527"/>
      <c r="E714" s="519">
        <v>1</v>
      </c>
      <c r="F714" s="519">
        <v>4000</v>
      </c>
      <c r="G714" s="519">
        <v>70</v>
      </c>
      <c r="H714" s="519"/>
      <c r="I714" s="519"/>
      <c r="J714" s="519"/>
    </row>
    <row r="715" spans="1:10" x14ac:dyDescent="0.25">
      <c r="A715" s="517"/>
      <c r="B715" s="519"/>
      <c r="C715" s="527"/>
      <c r="D715" s="527"/>
      <c r="E715" s="519"/>
      <c r="F715" s="519"/>
      <c r="G715" s="519"/>
      <c r="H715" s="519"/>
      <c r="I715" s="519"/>
      <c r="J715" s="519"/>
    </row>
    <row r="716" spans="1:10" x14ac:dyDescent="0.25">
      <c r="A716" s="645"/>
      <c r="B716" s="213">
        <f>SUM(B708:B715)</f>
        <v>7</v>
      </c>
      <c r="C716" s="213">
        <f>SUM(C708:C715)</f>
        <v>48000</v>
      </c>
      <c r="D716" s="213">
        <f>SUM(D708:D715)</f>
        <v>62000</v>
      </c>
      <c r="E716" s="213">
        <f>SUM(E708:E715)</f>
        <v>3</v>
      </c>
      <c r="F716" s="213">
        <f>SUM(F708:F715)</f>
        <v>11000</v>
      </c>
      <c r="G716" s="213"/>
      <c r="H716" s="213"/>
      <c r="I716" s="213"/>
      <c r="J716" s="213">
        <v>6400</v>
      </c>
    </row>
    <row r="717" spans="1:10" x14ac:dyDescent="0.25">
      <c r="A717" s="750"/>
      <c r="B717" s="549"/>
      <c r="C717" s="549"/>
      <c r="D717" s="549"/>
      <c r="E717" s="549"/>
      <c r="F717" s="549"/>
      <c r="G717" s="549"/>
      <c r="H717" s="549"/>
      <c r="I717" s="549"/>
      <c r="J717" s="751"/>
    </row>
    <row r="718" spans="1:10" x14ac:dyDescent="0.25">
      <c r="A718" s="548"/>
      <c r="B718" s="752"/>
      <c r="C718" s="752"/>
      <c r="D718" s="548"/>
      <c r="E718" s="548"/>
      <c r="F718" s="548"/>
      <c r="G718" s="548"/>
      <c r="H718" s="548"/>
      <c r="I718" s="548"/>
      <c r="J718" s="567"/>
    </row>
    <row r="719" spans="1:10" x14ac:dyDescent="0.25">
      <c r="A719" s="548"/>
      <c r="B719" s="548"/>
      <c r="C719" s="548"/>
      <c r="D719" s="548"/>
      <c r="E719" s="548"/>
      <c r="F719" s="336"/>
      <c r="G719" s="843" t="s">
        <v>3714</v>
      </c>
      <c r="H719" s="843"/>
      <c r="I719" s="753"/>
      <c r="J719" s="567"/>
    </row>
    <row r="720" spans="1:10" ht="15.75" x14ac:dyDescent="0.25">
      <c r="A720" s="696" t="s">
        <v>3593</v>
      </c>
      <c r="B720" s="697">
        <f>C716</f>
        <v>48000</v>
      </c>
      <c r="C720" s="548"/>
      <c r="D720" s="548"/>
      <c r="E720" s="548"/>
      <c r="F720" s="548"/>
      <c r="G720" s="548"/>
      <c r="H720" s="548"/>
      <c r="I720" s="548"/>
      <c r="J720" s="567"/>
    </row>
    <row r="723" spans="1:10" ht="15.75" x14ac:dyDescent="0.25">
      <c r="A723" s="2213" t="s">
        <v>4294</v>
      </c>
      <c r="B723" s="2213"/>
      <c r="C723" s="2213"/>
      <c r="D723" s="2213"/>
      <c r="E723" s="2213"/>
      <c r="F723" s="2213"/>
      <c r="G723" s="2213"/>
      <c r="H723" s="2213"/>
      <c r="I723" s="2213"/>
      <c r="J723" s="2213"/>
    </row>
    <row r="724" spans="1:10" x14ac:dyDescent="0.25">
      <c r="A724" s="198" t="s">
        <v>14</v>
      </c>
      <c r="B724" s="198" t="s">
        <v>5</v>
      </c>
      <c r="C724" s="198" t="s">
        <v>10</v>
      </c>
      <c r="D724" s="198" t="s">
        <v>11</v>
      </c>
      <c r="E724" s="198" t="s">
        <v>753</v>
      </c>
      <c r="F724" s="198" t="s">
        <v>27</v>
      </c>
      <c r="G724" s="198" t="s">
        <v>2013</v>
      </c>
      <c r="H724" s="198" t="s">
        <v>2776</v>
      </c>
      <c r="I724" s="198" t="s">
        <v>2777</v>
      </c>
      <c r="J724" s="198" t="s">
        <v>32</v>
      </c>
    </row>
    <row r="725" spans="1:10" x14ac:dyDescent="0.25">
      <c r="A725" s="517" t="s">
        <v>3817</v>
      </c>
      <c r="B725" s="519">
        <v>1</v>
      </c>
      <c r="C725" s="519">
        <v>20000</v>
      </c>
      <c r="D725" s="519"/>
      <c r="E725" s="519"/>
      <c r="F725" s="519"/>
      <c r="G725" s="519"/>
      <c r="H725" s="519"/>
      <c r="I725" s="519" t="s">
        <v>109</v>
      </c>
      <c r="J725" s="519">
        <v>2800</v>
      </c>
    </row>
    <row r="726" spans="1:10" x14ac:dyDescent="0.25">
      <c r="A726" s="517" t="s">
        <v>248</v>
      </c>
      <c r="B726" s="519">
        <v>1</v>
      </c>
      <c r="C726" s="527">
        <v>25000</v>
      </c>
      <c r="D726" s="527"/>
      <c r="E726" s="519"/>
      <c r="F726" s="519"/>
      <c r="G726" s="519"/>
      <c r="H726" s="519"/>
      <c r="I726" s="519"/>
      <c r="J726" s="519" t="s">
        <v>4295</v>
      </c>
    </row>
    <row r="727" spans="1:10" x14ac:dyDescent="0.25">
      <c r="A727" s="517" t="s">
        <v>3504</v>
      </c>
      <c r="B727" s="519">
        <v>2</v>
      </c>
      <c r="C727" s="527"/>
      <c r="D727" s="527">
        <v>42000</v>
      </c>
      <c r="E727" s="519"/>
      <c r="F727" s="519"/>
      <c r="G727" s="519"/>
      <c r="H727" s="519"/>
      <c r="I727" s="519"/>
      <c r="J727" s="519" t="s">
        <v>4296</v>
      </c>
    </row>
    <row r="728" spans="1:10" x14ac:dyDescent="0.25">
      <c r="A728" s="517" t="s">
        <v>2196</v>
      </c>
      <c r="B728" s="519">
        <v>1</v>
      </c>
      <c r="C728" s="527"/>
      <c r="D728" s="527">
        <v>36000</v>
      </c>
      <c r="E728" s="519"/>
      <c r="F728" s="519"/>
      <c r="G728" s="519"/>
      <c r="H728" s="519"/>
      <c r="I728" s="519"/>
      <c r="J728" s="519" t="s">
        <v>4297</v>
      </c>
    </row>
    <row r="729" spans="1:10" x14ac:dyDescent="0.25">
      <c r="A729" s="517" t="s">
        <v>247</v>
      </c>
      <c r="B729" s="519">
        <v>1</v>
      </c>
      <c r="C729" s="527">
        <v>17500</v>
      </c>
      <c r="D729" s="527"/>
      <c r="E729" s="519">
        <v>1</v>
      </c>
      <c r="F729" s="519">
        <v>5000</v>
      </c>
      <c r="G729" s="519">
        <v>100</v>
      </c>
      <c r="H729" s="519">
        <v>1</v>
      </c>
      <c r="I729" s="519">
        <v>60</v>
      </c>
      <c r="J729" s="519" t="s">
        <v>4301</v>
      </c>
    </row>
    <row r="730" spans="1:10" x14ac:dyDescent="0.25">
      <c r="A730" s="517" t="s">
        <v>2897</v>
      </c>
      <c r="B730" s="519">
        <v>1</v>
      </c>
      <c r="C730" s="527">
        <v>37500</v>
      </c>
      <c r="D730" s="527"/>
      <c r="E730" s="519">
        <v>1</v>
      </c>
      <c r="F730" s="519">
        <v>5000</v>
      </c>
      <c r="G730" s="519">
        <v>100</v>
      </c>
      <c r="H730" s="519">
        <v>1</v>
      </c>
      <c r="I730" s="519">
        <v>60</v>
      </c>
      <c r="J730" s="519" t="s">
        <v>4301</v>
      </c>
    </row>
    <row r="731" spans="1:10" x14ac:dyDescent="0.25">
      <c r="A731" s="517" t="s">
        <v>3038</v>
      </c>
      <c r="B731" s="519">
        <v>1</v>
      </c>
      <c r="C731" s="527">
        <v>12000</v>
      </c>
      <c r="D731" s="527"/>
      <c r="E731" s="519">
        <v>1</v>
      </c>
      <c r="F731" s="519">
        <v>3000</v>
      </c>
      <c r="G731" s="519">
        <v>60</v>
      </c>
      <c r="H731" s="519">
        <v>1</v>
      </c>
      <c r="I731" s="519">
        <v>100</v>
      </c>
      <c r="J731" s="519">
        <v>5000</v>
      </c>
    </row>
    <row r="732" spans="1:10" x14ac:dyDescent="0.25">
      <c r="A732" s="517" t="s">
        <v>4019</v>
      </c>
      <c r="B732" s="519">
        <v>1</v>
      </c>
      <c r="C732" s="527">
        <v>13000</v>
      </c>
      <c r="D732" s="527"/>
      <c r="E732" s="519">
        <v>1</v>
      </c>
      <c r="F732" s="519">
        <v>2000</v>
      </c>
      <c r="G732" s="519">
        <v>50</v>
      </c>
      <c r="H732" s="519">
        <v>1</v>
      </c>
      <c r="I732" s="519">
        <v>100</v>
      </c>
      <c r="J732" s="519">
        <v>5000</v>
      </c>
    </row>
    <row r="733" spans="1:10" x14ac:dyDescent="0.25">
      <c r="A733" s="517" t="s">
        <v>247</v>
      </c>
      <c r="B733" s="519">
        <v>1</v>
      </c>
      <c r="C733" s="527"/>
      <c r="D733" s="527">
        <v>25000</v>
      </c>
      <c r="E733" s="519"/>
      <c r="F733" s="519"/>
      <c r="G733" s="519"/>
      <c r="H733" s="519"/>
      <c r="I733" s="519"/>
      <c r="J733" s="519" t="s">
        <v>3596</v>
      </c>
    </row>
    <row r="734" spans="1:10" x14ac:dyDescent="0.25">
      <c r="A734" s="517" t="s">
        <v>4298</v>
      </c>
      <c r="B734" s="519">
        <v>1</v>
      </c>
      <c r="C734" s="527">
        <v>34200</v>
      </c>
      <c r="D734" s="527"/>
      <c r="E734" s="519"/>
      <c r="F734" s="519"/>
      <c r="G734" s="519"/>
      <c r="H734" s="519"/>
      <c r="I734" s="519"/>
      <c r="J734" s="519" t="s">
        <v>4299</v>
      </c>
    </row>
    <row r="735" spans="1:10" x14ac:dyDescent="0.25">
      <c r="A735" s="517" t="s">
        <v>3352</v>
      </c>
      <c r="B735" s="519">
        <v>1</v>
      </c>
      <c r="C735" s="527">
        <v>23000</v>
      </c>
      <c r="D735" s="527"/>
      <c r="E735" s="519">
        <v>1</v>
      </c>
      <c r="F735" s="519">
        <v>3000</v>
      </c>
      <c r="G735" s="519">
        <v>60</v>
      </c>
      <c r="H735" s="519">
        <v>1</v>
      </c>
      <c r="I735" s="519">
        <v>70</v>
      </c>
      <c r="J735" s="519">
        <v>4000</v>
      </c>
    </row>
    <row r="736" spans="1:10" x14ac:dyDescent="0.25">
      <c r="A736" s="517" t="s">
        <v>1844</v>
      </c>
      <c r="B736" s="519">
        <v>1</v>
      </c>
      <c r="C736" s="527">
        <v>9500</v>
      </c>
      <c r="D736" s="527"/>
      <c r="E736" s="519">
        <v>1</v>
      </c>
      <c r="F736" s="519">
        <v>3000</v>
      </c>
      <c r="G736" s="519">
        <v>60</v>
      </c>
      <c r="H736" s="519">
        <v>1</v>
      </c>
      <c r="I736" s="519">
        <v>100</v>
      </c>
      <c r="J736" s="519">
        <v>5000</v>
      </c>
    </row>
    <row r="737" spans="1:10" x14ac:dyDescent="0.25">
      <c r="A737" s="517" t="s">
        <v>1855</v>
      </c>
      <c r="B737" s="519">
        <v>1</v>
      </c>
      <c r="C737" s="527"/>
      <c r="D737" s="527">
        <v>13500</v>
      </c>
      <c r="E737" s="519"/>
      <c r="F737" s="519"/>
      <c r="G737" s="519"/>
      <c r="H737" s="519"/>
      <c r="I737" s="519"/>
      <c r="J737" s="519" t="s">
        <v>4300</v>
      </c>
    </row>
    <row r="738" spans="1:10" x14ac:dyDescent="0.25">
      <c r="A738" s="517" t="s">
        <v>91</v>
      </c>
      <c r="B738" s="519">
        <v>1</v>
      </c>
      <c r="C738" s="527"/>
      <c r="D738" s="527">
        <v>21000</v>
      </c>
      <c r="E738" s="519"/>
      <c r="F738" s="519"/>
      <c r="G738" s="519"/>
      <c r="H738" s="519"/>
      <c r="I738" s="519"/>
      <c r="J738" s="519" t="s">
        <v>767</v>
      </c>
    </row>
    <row r="739" spans="1:10" x14ac:dyDescent="0.25">
      <c r="A739" s="517" t="s">
        <v>3520</v>
      </c>
      <c r="B739" s="519">
        <v>1</v>
      </c>
      <c r="C739" s="527"/>
      <c r="D739" s="527">
        <v>16000</v>
      </c>
      <c r="E739" s="519"/>
      <c r="F739" s="519"/>
      <c r="G739" s="519"/>
      <c r="H739" s="519"/>
      <c r="I739" s="519"/>
      <c r="J739" s="519" t="s">
        <v>3596</v>
      </c>
    </row>
    <row r="740" spans="1:10" x14ac:dyDescent="0.25">
      <c r="A740" s="517" t="s">
        <v>2900</v>
      </c>
      <c r="B740" s="519">
        <v>1</v>
      </c>
      <c r="C740" s="527"/>
      <c r="D740" s="527">
        <v>24000</v>
      </c>
      <c r="E740" s="519">
        <v>1</v>
      </c>
      <c r="F740" s="519">
        <v>3000</v>
      </c>
      <c r="G740" s="519">
        <v>60</v>
      </c>
      <c r="H740" s="519"/>
      <c r="I740" s="519"/>
      <c r="J740" s="519" t="s">
        <v>3596</v>
      </c>
    </row>
    <row r="741" spans="1:10" x14ac:dyDescent="0.25">
      <c r="A741" s="645"/>
      <c r="B741" s="213">
        <f>SUM(B725:B740)</f>
        <v>17</v>
      </c>
      <c r="C741" s="213">
        <f>SUM(C725:C740)</f>
        <v>191700</v>
      </c>
      <c r="D741" s="213">
        <f>SUM(D725:D740)</f>
        <v>177500</v>
      </c>
      <c r="E741" s="213">
        <f>SUM(E725:E740)</f>
        <v>7</v>
      </c>
      <c r="F741" s="213">
        <f>SUM(F725:F740)</f>
        <v>24000</v>
      </c>
      <c r="G741" s="213"/>
      <c r="H741" s="213"/>
      <c r="I741" s="213"/>
      <c r="J741" s="213">
        <v>27800</v>
      </c>
    </row>
    <row r="742" spans="1:10" x14ac:dyDescent="0.25">
      <c r="A742" s="750"/>
      <c r="B742" s="549"/>
      <c r="C742" s="549"/>
      <c r="D742" s="549"/>
      <c r="E742" s="549"/>
      <c r="F742" s="549"/>
      <c r="G742" s="549"/>
      <c r="H742" s="549"/>
      <c r="I742" s="549"/>
      <c r="J742" s="751"/>
    </row>
    <row r="743" spans="1:10" x14ac:dyDescent="0.25">
      <c r="A743" s="548"/>
      <c r="B743" s="752"/>
      <c r="C743" s="752"/>
      <c r="D743" s="548"/>
      <c r="E743" s="548"/>
      <c r="F743" s="548"/>
      <c r="G743" s="548"/>
      <c r="H743" s="548"/>
      <c r="I743" s="548"/>
      <c r="J743" s="567"/>
    </row>
    <row r="744" spans="1:10" x14ac:dyDescent="0.25">
      <c r="A744" s="548"/>
      <c r="B744" s="548"/>
      <c r="C744" s="548"/>
      <c r="D744" s="548"/>
      <c r="E744" s="548"/>
      <c r="F744" s="336"/>
      <c r="G744" s="844" t="s">
        <v>3714</v>
      </c>
      <c r="H744" s="844"/>
      <c r="I744" s="753"/>
      <c r="J744" s="567"/>
    </row>
    <row r="745" spans="1:10" ht="15.75" x14ac:dyDescent="0.25">
      <c r="A745" s="696" t="s">
        <v>3593</v>
      </c>
      <c r="B745" s="697">
        <f>C741</f>
        <v>191700</v>
      </c>
      <c r="C745" s="548"/>
      <c r="D745" s="548"/>
      <c r="E745" s="548"/>
      <c r="F745" s="548"/>
      <c r="G745" s="548"/>
      <c r="H745" s="548"/>
      <c r="I745" s="548"/>
      <c r="J745" s="567"/>
    </row>
    <row r="749" spans="1:10" ht="15.75" x14ac:dyDescent="0.25">
      <c r="A749" s="2213" t="s">
        <v>4302</v>
      </c>
      <c r="B749" s="2213"/>
      <c r="C749" s="2213"/>
      <c r="D749" s="2213"/>
      <c r="E749" s="2213"/>
      <c r="F749" s="2213"/>
      <c r="G749" s="2213"/>
      <c r="H749" s="2213"/>
      <c r="I749" s="2213"/>
      <c r="J749" s="2213"/>
    </row>
    <row r="750" spans="1:10" x14ac:dyDescent="0.25">
      <c r="A750" s="198" t="s">
        <v>14</v>
      </c>
      <c r="B750" s="198" t="s">
        <v>5</v>
      </c>
      <c r="C750" s="198" t="s">
        <v>10</v>
      </c>
      <c r="D750" s="198" t="s">
        <v>11</v>
      </c>
      <c r="E750" s="198" t="s">
        <v>753</v>
      </c>
      <c r="F750" s="198" t="s">
        <v>27</v>
      </c>
      <c r="G750" s="198" t="s">
        <v>2013</v>
      </c>
      <c r="H750" s="198" t="s">
        <v>2776</v>
      </c>
      <c r="I750" s="198" t="s">
        <v>2777</v>
      </c>
      <c r="J750" s="198" t="s">
        <v>32</v>
      </c>
    </row>
    <row r="751" spans="1:10" x14ac:dyDescent="0.25">
      <c r="A751" s="517" t="s">
        <v>2901</v>
      </c>
      <c r="B751" s="764">
        <v>1</v>
      </c>
      <c r="C751" s="764">
        <v>13000</v>
      </c>
      <c r="D751" s="519"/>
      <c r="E751" s="519">
        <v>1</v>
      </c>
      <c r="F751" s="519">
        <v>3000</v>
      </c>
      <c r="G751" s="519">
        <v>60</v>
      </c>
      <c r="H751" s="519"/>
      <c r="I751" s="519" t="s">
        <v>109</v>
      </c>
      <c r="J751" s="519">
        <v>4200</v>
      </c>
    </row>
    <row r="752" spans="1:10" x14ac:dyDescent="0.25">
      <c r="A752" s="99" t="s">
        <v>861</v>
      </c>
      <c r="B752" s="116">
        <v>1</v>
      </c>
      <c r="C752" s="178">
        <v>30000</v>
      </c>
      <c r="D752" s="527"/>
      <c r="E752" s="519"/>
      <c r="F752" s="519"/>
      <c r="G752" s="519"/>
      <c r="H752" s="519">
        <v>2</v>
      </c>
      <c r="I752" s="519">
        <v>60</v>
      </c>
      <c r="J752" s="519">
        <v>6000</v>
      </c>
    </row>
    <row r="753" spans="1:10" x14ac:dyDescent="0.25">
      <c r="A753" s="517" t="s">
        <v>2617</v>
      </c>
      <c r="B753" s="519">
        <v>1</v>
      </c>
      <c r="C753" s="527">
        <v>18000</v>
      </c>
      <c r="D753" s="527"/>
      <c r="E753" s="519"/>
      <c r="F753" s="519"/>
      <c r="G753" s="519"/>
      <c r="H753" s="519">
        <v>2</v>
      </c>
      <c r="I753" s="519">
        <v>100</v>
      </c>
      <c r="J753" s="519">
        <v>10000</v>
      </c>
    </row>
    <row r="754" spans="1:10" x14ac:dyDescent="0.25">
      <c r="A754" s="517" t="s">
        <v>1817</v>
      </c>
      <c r="B754" s="519">
        <v>1</v>
      </c>
      <c r="C754" s="527">
        <v>12000</v>
      </c>
      <c r="D754" s="527"/>
      <c r="E754" s="519">
        <v>1</v>
      </c>
      <c r="F754" s="519">
        <v>4000</v>
      </c>
      <c r="G754" s="519">
        <v>70</v>
      </c>
      <c r="H754" s="519">
        <v>1</v>
      </c>
      <c r="I754" s="519">
        <v>70</v>
      </c>
      <c r="J754" s="519">
        <v>4000</v>
      </c>
    </row>
    <row r="755" spans="1:10" x14ac:dyDescent="0.25">
      <c r="A755" s="517" t="s">
        <v>2856</v>
      </c>
      <c r="B755" s="519">
        <v>1</v>
      </c>
      <c r="C755" s="527">
        <v>1000</v>
      </c>
      <c r="D755" s="527">
        <v>26000</v>
      </c>
      <c r="E755" s="519"/>
      <c r="F755" s="519"/>
      <c r="G755" s="519"/>
      <c r="H755" s="519"/>
      <c r="I755" s="519"/>
      <c r="J755" s="519" t="s">
        <v>3596</v>
      </c>
    </row>
    <row r="756" spans="1:10" x14ac:dyDescent="0.25">
      <c r="A756" s="517" t="s">
        <v>3817</v>
      </c>
      <c r="B756" s="519">
        <v>1</v>
      </c>
      <c r="C756" s="527"/>
      <c r="D756" s="527">
        <v>21000</v>
      </c>
      <c r="E756" s="519"/>
      <c r="F756" s="519"/>
      <c r="G756" s="519"/>
      <c r="H756" s="519"/>
      <c r="I756" s="519"/>
      <c r="J756" s="519" t="s">
        <v>4303</v>
      </c>
    </row>
    <row r="757" spans="1:10" x14ac:dyDescent="0.25">
      <c r="A757" s="517" t="s">
        <v>645</v>
      </c>
      <c r="B757" s="519">
        <v>1</v>
      </c>
      <c r="C757" s="527">
        <v>25000</v>
      </c>
      <c r="D757" s="527"/>
      <c r="E757" s="519"/>
      <c r="F757" s="519"/>
      <c r="G757" s="519"/>
      <c r="H757" s="519"/>
      <c r="I757" s="519"/>
      <c r="J757" s="519"/>
    </row>
    <row r="758" spans="1:10" x14ac:dyDescent="0.25">
      <c r="A758" s="517" t="s">
        <v>4304</v>
      </c>
      <c r="B758" s="519">
        <v>1</v>
      </c>
      <c r="C758" s="527">
        <v>30000</v>
      </c>
      <c r="D758" s="527"/>
      <c r="E758" s="519">
        <v>1</v>
      </c>
      <c r="F758" s="519">
        <v>4000</v>
      </c>
      <c r="G758" s="519">
        <v>70</v>
      </c>
      <c r="H758" s="519"/>
      <c r="I758" s="519"/>
      <c r="J758" s="519"/>
    </row>
    <row r="759" spans="1:10" x14ac:dyDescent="0.25">
      <c r="A759" s="517" t="s">
        <v>91</v>
      </c>
      <c r="B759" s="519">
        <v>1</v>
      </c>
      <c r="C759" s="527">
        <v>16000</v>
      </c>
      <c r="D759" s="527"/>
      <c r="E759" s="519">
        <v>1</v>
      </c>
      <c r="F759" s="519">
        <v>4000</v>
      </c>
      <c r="G759" s="519">
        <v>70</v>
      </c>
      <c r="H759" s="519"/>
      <c r="I759" s="519"/>
      <c r="J759" s="519"/>
    </row>
    <row r="760" spans="1:10" x14ac:dyDescent="0.25">
      <c r="A760" s="517" t="s">
        <v>247</v>
      </c>
      <c r="B760" s="519">
        <v>1</v>
      </c>
      <c r="C760" s="527">
        <v>20000</v>
      </c>
      <c r="D760" s="527"/>
      <c r="E760" s="519">
        <v>1</v>
      </c>
      <c r="F760" s="519">
        <v>5000</v>
      </c>
      <c r="G760" s="519">
        <v>100</v>
      </c>
      <c r="H760" s="519"/>
      <c r="I760" s="519"/>
      <c r="J760" s="519"/>
    </row>
    <row r="761" spans="1:10" x14ac:dyDescent="0.25">
      <c r="A761" s="517" t="s">
        <v>3908</v>
      </c>
      <c r="B761" s="519">
        <v>3</v>
      </c>
      <c r="C761" s="527"/>
      <c r="D761" s="527">
        <v>66000</v>
      </c>
      <c r="E761" s="519"/>
      <c r="F761" s="519"/>
      <c r="G761" s="519"/>
      <c r="H761" s="519"/>
      <c r="I761" s="519"/>
      <c r="J761" s="519" t="s">
        <v>767</v>
      </c>
    </row>
    <row r="762" spans="1:10" x14ac:dyDescent="0.25">
      <c r="A762" s="517" t="s">
        <v>2469</v>
      </c>
      <c r="B762" s="519">
        <v>1</v>
      </c>
      <c r="C762" s="527">
        <v>30000</v>
      </c>
      <c r="D762" s="527"/>
      <c r="E762" s="519">
        <v>1</v>
      </c>
      <c r="F762" s="519">
        <v>5000</v>
      </c>
      <c r="G762" s="519">
        <v>100</v>
      </c>
      <c r="H762" s="519"/>
      <c r="I762" s="519"/>
      <c r="J762" s="519"/>
    </row>
    <row r="763" spans="1:10" x14ac:dyDescent="0.25">
      <c r="A763" s="517" t="s">
        <v>90</v>
      </c>
      <c r="B763" s="519">
        <v>1</v>
      </c>
      <c r="C763" s="527"/>
      <c r="D763" s="527">
        <v>29000</v>
      </c>
      <c r="E763" s="519"/>
      <c r="F763" s="519"/>
      <c r="G763" s="519"/>
      <c r="H763" s="519"/>
      <c r="I763" s="519"/>
      <c r="J763" s="519" t="s">
        <v>767</v>
      </c>
    </row>
    <row r="764" spans="1:10" x14ac:dyDescent="0.25">
      <c r="A764" s="645"/>
      <c r="B764" s="213">
        <f>SUM(B751:B763)</f>
        <v>15</v>
      </c>
      <c r="C764" s="213">
        <f>SUM(C751:C763)</f>
        <v>195000</v>
      </c>
      <c r="D764" s="213">
        <f>SUM(D751:D763)</f>
        <v>142000</v>
      </c>
      <c r="E764" s="213">
        <f>SUM(E751:E763)</f>
        <v>6</v>
      </c>
      <c r="F764" s="213">
        <f>SUM(F751:F763)</f>
        <v>25000</v>
      </c>
      <c r="G764" s="213"/>
      <c r="H764" s="213"/>
      <c r="I764" s="213"/>
      <c r="J764" s="213">
        <f>J751+J752+J753+J754</f>
        <v>24200</v>
      </c>
    </row>
    <row r="765" spans="1:10" x14ac:dyDescent="0.25">
      <c r="A765" s="750"/>
      <c r="B765" s="549"/>
      <c r="C765" s="549"/>
      <c r="D765" s="549"/>
      <c r="E765" s="549"/>
      <c r="F765" s="549"/>
      <c r="G765" s="549"/>
      <c r="H765" s="549"/>
      <c r="I765" s="549"/>
      <c r="J765" s="751"/>
    </row>
    <row r="766" spans="1:10" x14ac:dyDescent="0.25">
      <c r="A766" s="548"/>
      <c r="B766" s="752"/>
      <c r="C766" s="752"/>
      <c r="D766" s="548"/>
      <c r="E766" s="548"/>
      <c r="F766" s="548"/>
      <c r="G766" s="548"/>
      <c r="H766" s="548"/>
      <c r="I766" s="548"/>
      <c r="J766" s="567"/>
    </row>
    <row r="767" spans="1:10" x14ac:dyDescent="0.25">
      <c r="A767" s="548"/>
      <c r="B767" s="548"/>
      <c r="C767" s="548"/>
      <c r="D767" s="548"/>
      <c r="E767" s="548"/>
      <c r="F767" s="336"/>
      <c r="G767" s="845" t="s">
        <v>3714</v>
      </c>
      <c r="H767" s="845"/>
      <c r="I767" s="753"/>
      <c r="J767" s="567"/>
    </row>
    <row r="768" spans="1:10" ht="15.75" x14ac:dyDescent="0.25">
      <c r="A768" s="696" t="s">
        <v>3593</v>
      </c>
      <c r="B768" s="697">
        <f>C764</f>
        <v>195000</v>
      </c>
      <c r="C768" s="548"/>
      <c r="D768" s="548"/>
      <c r="E768" s="548"/>
      <c r="F768" s="548"/>
      <c r="G768" s="548"/>
      <c r="H768" s="548"/>
      <c r="I768" s="548"/>
      <c r="J768" s="567"/>
    </row>
  </sheetData>
  <mergeCells count="32">
    <mergeCell ref="A662:J662"/>
    <mergeCell ref="A506:J506"/>
    <mergeCell ref="A523:J523"/>
    <mergeCell ref="A484:J484"/>
    <mergeCell ref="J602:J605"/>
    <mergeCell ref="A615:J615"/>
    <mergeCell ref="A592:J592"/>
    <mergeCell ref="A571:J571"/>
    <mergeCell ref="A425:J425"/>
    <mergeCell ref="A2:J2"/>
    <mergeCell ref="A27:J27"/>
    <mergeCell ref="A55:J55"/>
    <mergeCell ref="A82:J82"/>
    <mergeCell ref="A105:J105"/>
    <mergeCell ref="E5:I5"/>
    <mergeCell ref="A403:J403"/>
    <mergeCell ref="A749:J749"/>
    <mergeCell ref="A723:J723"/>
    <mergeCell ref="A544:J544"/>
    <mergeCell ref="A706:J706"/>
    <mergeCell ref="A138:J138"/>
    <mergeCell ref="A168:J168"/>
    <mergeCell ref="A380:J380"/>
    <mergeCell ref="A337:J337"/>
    <mergeCell ref="A360:J360"/>
    <mergeCell ref="A311:J311"/>
    <mergeCell ref="A289:J289"/>
    <mergeCell ref="A682:J682"/>
    <mergeCell ref="A256:J256"/>
    <mergeCell ref="A228:J228"/>
    <mergeCell ref="A194:J194"/>
    <mergeCell ref="A453:J453"/>
  </mergeCells>
  <pageMargins left="0.70866141732283472" right="0.70866141732283472" top="0.74803149606299213" bottom="0.74803149606299213" header="0.31496062992125984" footer="0.31496062992125984"/>
  <pageSetup paperSize="9" scale="70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45"/>
  <sheetViews>
    <sheetView topLeftCell="A837" workbookViewId="0">
      <selection activeCell="A864" sqref="A864"/>
    </sheetView>
  </sheetViews>
  <sheetFormatPr defaultRowHeight="15" x14ac:dyDescent="0.25"/>
  <cols>
    <col min="1" max="1" width="39.28515625" bestFit="1" customWidth="1"/>
    <col min="3" max="3" width="11.140625" customWidth="1"/>
    <col min="4" max="4" width="10.7109375" customWidth="1"/>
    <col min="5" max="5" width="12.42578125" customWidth="1"/>
    <col min="6" max="6" width="13.28515625" bestFit="1" customWidth="1"/>
    <col min="7" max="7" width="12.85546875" customWidth="1"/>
    <col min="8" max="8" width="11.42578125" customWidth="1"/>
    <col min="9" max="9" width="18.7109375" bestFit="1" customWidth="1"/>
    <col min="10" max="10" width="47.28515625" bestFit="1" customWidth="1"/>
    <col min="11" max="11" width="18.42578125" style="167" customWidth="1"/>
  </cols>
  <sheetData>
    <row r="1" spans="1:10" ht="15.75" x14ac:dyDescent="0.25">
      <c r="A1" s="2213" t="s">
        <v>4305</v>
      </c>
      <c r="B1" s="2213"/>
      <c r="C1" s="2213"/>
      <c r="D1" s="2213"/>
      <c r="E1" s="2213"/>
      <c r="F1" s="2213"/>
      <c r="G1" s="2213"/>
      <c r="H1" s="2213"/>
      <c r="I1" s="2213"/>
      <c r="J1" s="2213"/>
    </row>
    <row r="2" spans="1:10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198" t="s">
        <v>2013</v>
      </c>
      <c r="H2" s="198" t="s">
        <v>2776</v>
      </c>
      <c r="I2" s="198" t="s">
        <v>2777</v>
      </c>
      <c r="J2" s="198" t="s">
        <v>32</v>
      </c>
    </row>
    <row r="3" spans="1:10" x14ac:dyDescent="0.25">
      <c r="A3" s="777" t="s">
        <v>806</v>
      </c>
      <c r="B3" s="764">
        <v>1</v>
      </c>
      <c r="C3" s="764"/>
      <c r="D3" s="764">
        <v>25000</v>
      </c>
      <c r="E3" s="519"/>
      <c r="F3" s="519"/>
      <c r="G3" s="519"/>
      <c r="H3" s="519"/>
      <c r="I3" s="519"/>
      <c r="J3" s="519" t="s">
        <v>4306</v>
      </c>
    </row>
    <row r="4" spans="1:10" x14ac:dyDescent="0.25">
      <c r="A4" s="847" t="s">
        <v>1139</v>
      </c>
      <c r="B4" s="848">
        <v>2</v>
      </c>
      <c r="C4" s="849"/>
      <c r="D4" s="630">
        <v>76000</v>
      </c>
      <c r="E4" s="519"/>
      <c r="F4" s="519"/>
      <c r="G4" s="519"/>
      <c r="H4" s="519"/>
      <c r="I4" s="519"/>
      <c r="J4" s="519" t="s">
        <v>4307</v>
      </c>
    </row>
    <row r="5" spans="1:10" x14ac:dyDescent="0.25">
      <c r="A5" s="777" t="s">
        <v>3722</v>
      </c>
      <c r="B5" s="764">
        <v>1</v>
      </c>
      <c r="C5" s="630"/>
      <c r="D5" s="630">
        <v>50000</v>
      </c>
      <c r="E5" s="519"/>
      <c r="F5" s="519"/>
      <c r="G5" s="519"/>
      <c r="H5" s="519"/>
      <c r="I5" s="519"/>
      <c r="J5" s="519" t="s">
        <v>4308</v>
      </c>
    </row>
    <row r="6" spans="1:10" x14ac:dyDescent="0.25">
      <c r="A6" s="777" t="s">
        <v>1004</v>
      </c>
      <c r="B6" s="764">
        <v>1</v>
      </c>
      <c r="C6" s="630">
        <v>17500</v>
      </c>
      <c r="D6" s="630"/>
      <c r="E6" s="519">
        <v>1</v>
      </c>
      <c r="F6" s="519">
        <v>5000</v>
      </c>
      <c r="G6" s="519">
        <v>90</v>
      </c>
      <c r="H6" s="519"/>
      <c r="I6" s="519"/>
      <c r="J6" s="519" t="s">
        <v>4309</v>
      </c>
    </row>
    <row r="7" spans="1:10" x14ac:dyDescent="0.25">
      <c r="A7" s="777" t="s">
        <v>93</v>
      </c>
      <c r="B7" s="764">
        <v>1</v>
      </c>
      <c r="C7" s="630"/>
      <c r="D7" s="630">
        <v>20000</v>
      </c>
      <c r="E7" s="519"/>
      <c r="F7" s="519"/>
      <c r="G7" s="519"/>
      <c r="H7" s="519"/>
      <c r="I7" s="519"/>
      <c r="J7" s="519" t="s">
        <v>4310</v>
      </c>
    </row>
    <row r="8" spans="1:10" x14ac:dyDescent="0.25">
      <c r="A8" s="777" t="s">
        <v>2899</v>
      </c>
      <c r="B8" s="764">
        <v>2</v>
      </c>
      <c r="C8" s="630"/>
      <c r="D8" s="630">
        <v>28000</v>
      </c>
      <c r="E8" s="519"/>
      <c r="F8" s="519"/>
      <c r="G8" s="519"/>
      <c r="H8" s="519"/>
      <c r="I8" s="519"/>
      <c r="J8" s="519" t="s">
        <v>4310</v>
      </c>
    </row>
    <row r="9" spans="1:10" x14ac:dyDescent="0.25">
      <c r="A9" s="777" t="s">
        <v>4311</v>
      </c>
      <c r="B9" s="764">
        <v>1</v>
      </c>
      <c r="C9" s="630">
        <v>14000</v>
      </c>
      <c r="D9" s="630"/>
      <c r="E9" s="519">
        <v>1</v>
      </c>
      <c r="F9" s="519">
        <v>3000</v>
      </c>
      <c r="G9" s="519">
        <v>60</v>
      </c>
      <c r="H9" s="519"/>
      <c r="I9" s="519"/>
      <c r="J9" s="519"/>
    </row>
    <row r="10" spans="1:10" x14ac:dyDescent="0.25">
      <c r="A10" s="702" t="s">
        <v>2900</v>
      </c>
      <c r="B10" s="703">
        <v>1</v>
      </c>
      <c r="C10" s="640"/>
      <c r="D10" s="640"/>
      <c r="E10" s="703"/>
      <c r="F10" s="703"/>
      <c r="G10" s="703"/>
      <c r="H10" s="703"/>
      <c r="I10" s="703"/>
      <c r="J10" s="703" t="s">
        <v>4313</v>
      </c>
    </row>
    <row r="11" spans="1:10" x14ac:dyDescent="0.25">
      <c r="A11" s="777" t="s">
        <v>91</v>
      </c>
      <c r="B11" s="519">
        <v>1</v>
      </c>
      <c r="C11" s="527"/>
      <c r="D11" s="527">
        <v>17000</v>
      </c>
      <c r="E11" s="519">
        <v>1</v>
      </c>
      <c r="F11" s="519">
        <v>3000</v>
      </c>
      <c r="G11" s="519">
        <v>60</v>
      </c>
      <c r="H11" s="519"/>
      <c r="I11" s="519"/>
      <c r="J11" s="519" t="s">
        <v>767</v>
      </c>
    </row>
    <row r="12" spans="1:10" x14ac:dyDescent="0.25">
      <c r="A12" s="777" t="s">
        <v>3032</v>
      </c>
      <c r="B12" s="519">
        <v>1</v>
      </c>
      <c r="C12" s="527"/>
      <c r="D12" s="527">
        <v>26000</v>
      </c>
      <c r="E12" s="519">
        <v>1</v>
      </c>
      <c r="F12" s="519">
        <v>4000</v>
      </c>
      <c r="G12" s="519">
        <v>70</v>
      </c>
      <c r="H12" s="519"/>
      <c r="I12" s="519" t="s">
        <v>109</v>
      </c>
      <c r="J12" s="519">
        <v>2100</v>
      </c>
    </row>
    <row r="13" spans="1:10" x14ac:dyDescent="0.25">
      <c r="A13" s="777" t="s">
        <v>4312</v>
      </c>
      <c r="B13" s="519">
        <v>1</v>
      </c>
      <c r="C13" s="527"/>
      <c r="D13" s="527">
        <v>16000</v>
      </c>
      <c r="E13" s="519">
        <v>1</v>
      </c>
      <c r="F13" s="519">
        <v>4000</v>
      </c>
      <c r="G13" s="519">
        <v>70</v>
      </c>
      <c r="H13" s="519"/>
      <c r="I13" s="519"/>
      <c r="J13" s="519" t="s">
        <v>3596</v>
      </c>
    </row>
    <row r="14" spans="1:10" x14ac:dyDescent="0.25">
      <c r="A14" s="702" t="s">
        <v>93</v>
      </c>
      <c r="B14" s="703">
        <v>1</v>
      </c>
      <c r="C14" s="640"/>
      <c r="D14" s="640"/>
      <c r="E14" s="703"/>
      <c r="F14" s="703"/>
      <c r="G14" s="703"/>
      <c r="H14" s="703"/>
      <c r="I14" s="703"/>
      <c r="J14" s="703" t="s">
        <v>3597</v>
      </c>
    </row>
    <row r="15" spans="1:10" x14ac:dyDescent="0.25">
      <c r="A15" s="777" t="s">
        <v>665</v>
      </c>
      <c r="B15" s="519">
        <v>2</v>
      </c>
      <c r="C15" s="527">
        <v>37000</v>
      </c>
      <c r="D15" s="527"/>
      <c r="E15" s="519">
        <v>2</v>
      </c>
      <c r="F15" s="519">
        <v>8000</v>
      </c>
      <c r="G15" s="519">
        <v>70</v>
      </c>
      <c r="H15" s="519">
        <v>1</v>
      </c>
      <c r="I15" s="519">
        <v>60</v>
      </c>
      <c r="J15" s="519">
        <v>3000</v>
      </c>
    </row>
    <row r="16" spans="1:10" x14ac:dyDescent="0.25">
      <c r="A16" s="517"/>
      <c r="B16" s="519"/>
      <c r="C16" s="527"/>
      <c r="D16" s="527"/>
      <c r="E16" s="519"/>
      <c r="F16" s="519"/>
      <c r="G16" s="519"/>
      <c r="H16" s="519">
        <v>2</v>
      </c>
      <c r="I16" s="519">
        <v>60</v>
      </c>
      <c r="J16" s="519">
        <v>6000</v>
      </c>
    </row>
    <row r="17" spans="1:10" x14ac:dyDescent="0.25">
      <c r="A17" s="517"/>
      <c r="B17" s="519"/>
      <c r="C17" s="527"/>
      <c r="D17" s="527"/>
      <c r="E17" s="519"/>
      <c r="F17" s="519"/>
      <c r="G17" s="519"/>
      <c r="H17" s="519">
        <v>1</v>
      </c>
      <c r="I17" s="519">
        <v>60</v>
      </c>
      <c r="J17" s="519">
        <v>3000</v>
      </c>
    </row>
    <row r="18" spans="1:10" x14ac:dyDescent="0.25">
      <c r="A18" s="645"/>
      <c r="B18" s="213">
        <f>SUM(B3:B17)</f>
        <v>16</v>
      </c>
      <c r="C18" s="213">
        <f>SUM(C3:C17)</f>
        <v>68500</v>
      </c>
      <c r="D18" s="213">
        <f>SUM(D3:D17)</f>
        <v>258000</v>
      </c>
      <c r="E18" s="213">
        <f>SUM(E3:E17)</f>
        <v>7</v>
      </c>
      <c r="F18" s="213">
        <f>SUM(F3:F17)</f>
        <v>27000</v>
      </c>
      <c r="G18" s="213"/>
      <c r="H18" s="213"/>
      <c r="I18" s="213"/>
      <c r="J18" s="213">
        <f>J12+J15+J16+J17</f>
        <v>14100</v>
      </c>
    </row>
    <row r="19" spans="1:10" x14ac:dyDescent="0.25">
      <c r="A19" s="750"/>
      <c r="B19" s="549"/>
      <c r="C19" s="549"/>
      <c r="D19" s="549"/>
      <c r="E19" s="549"/>
      <c r="F19" s="549"/>
      <c r="G19" s="549"/>
      <c r="H19" s="549"/>
      <c r="I19" s="549"/>
      <c r="J19" s="751"/>
    </row>
    <row r="20" spans="1:10" x14ac:dyDescent="0.25">
      <c r="A20" s="548"/>
      <c r="B20" s="752"/>
      <c r="C20" s="752"/>
      <c r="D20" s="548"/>
      <c r="E20" s="548"/>
      <c r="F20" s="548"/>
      <c r="G20" s="548"/>
      <c r="H20" s="548"/>
      <c r="I20" s="548"/>
      <c r="J20" s="567"/>
    </row>
    <row r="21" spans="1:10" x14ac:dyDescent="0.25">
      <c r="A21" s="548"/>
      <c r="B21" s="548"/>
      <c r="C21" s="548"/>
      <c r="D21" s="548"/>
      <c r="E21" s="548"/>
      <c r="F21" s="336"/>
      <c r="G21" s="846" t="s">
        <v>3714</v>
      </c>
      <c r="H21" s="846"/>
      <c r="I21" s="753"/>
      <c r="J21" s="567"/>
    </row>
    <row r="22" spans="1:10" ht="15.75" x14ac:dyDescent="0.25">
      <c r="A22" s="696" t="s">
        <v>3593</v>
      </c>
      <c r="B22" s="697">
        <f>C18</f>
        <v>68500</v>
      </c>
      <c r="C22" s="548"/>
      <c r="D22" s="548"/>
      <c r="E22" s="548"/>
      <c r="F22" s="548"/>
      <c r="G22" s="548"/>
      <c r="H22" s="548"/>
      <c r="I22" s="548"/>
      <c r="J22" s="567"/>
    </row>
    <row r="25" spans="1:10" ht="15.75" x14ac:dyDescent="0.25">
      <c r="A25" s="2213" t="s">
        <v>4314</v>
      </c>
      <c r="B25" s="2213"/>
      <c r="C25" s="2213"/>
      <c r="D25" s="2213"/>
      <c r="E25" s="2213"/>
      <c r="F25" s="2213"/>
      <c r="G25" s="2213"/>
      <c r="H25" s="2213"/>
      <c r="I25" s="2213"/>
      <c r="J25" s="2213"/>
    </row>
    <row r="26" spans="1:10" x14ac:dyDescent="0.25">
      <c r="A26" s="198" t="s">
        <v>14</v>
      </c>
      <c r="B26" s="198" t="s">
        <v>5</v>
      </c>
      <c r="C26" s="198" t="s">
        <v>10</v>
      </c>
      <c r="D26" s="198" t="s">
        <v>11</v>
      </c>
      <c r="E26" s="198" t="s">
        <v>753</v>
      </c>
      <c r="F26" s="198" t="s">
        <v>27</v>
      </c>
      <c r="G26" s="198" t="s">
        <v>2013</v>
      </c>
      <c r="H26" s="198" t="s">
        <v>2776</v>
      </c>
      <c r="I26" s="198" t="s">
        <v>2777</v>
      </c>
      <c r="J26" s="198" t="s">
        <v>32</v>
      </c>
    </row>
    <row r="27" spans="1:10" x14ac:dyDescent="0.25">
      <c r="A27" s="777" t="s">
        <v>713</v>
      </c>
      <c r="B27" s="764">
        <v>1</v>
      </c>
      <c r="C27" s="764"/>
      <c r="D27" s="764">
        <v>16000</v>
      </c>
      <c r="E27" s="764"/>
      <c r="F27" s="764"/>
      <c r="G27" s="764"/>
      <c r="H27" s="764"/>
      <c r="I27" s="764"/>
      <c r="J27" s="764" t="s">
        <v>4315</v>
      </c>
    </row>
    <row r="28" spans="1:10" x14ac:dyDescent="0.25">
      <c r="A28" s="847" t="s">
        <v>1065</v>
      </c>
      <c r="B28" s="848">
        <v>1</v>
      </c>
      <c r="C28" s="849">
        <v>16000</v>
      </c>
      <c r="D28" s="630"/>
      <c r="E28" s="764">
        <v>1</v>
      </c>
      <c r="F28" s="764">
        <v>4000</v>
      </c>
      <c r="G28" s="764">
        <v>70</v>
      </c>
      <c r="H28" s="764"/>
      <c r="I28" s="764" t="s">
        <v>109</v>
      </c>
      <c r="J28" s="764">
        <v>4200</v>
      </c>
    </row>
    <row r="29" spans="1:10" x14ac:dyDescent="0.25">
      <c r="A29" s="777" t="s">
        <v>2622</v>
      </c>
      <c r="B29" s="764">
        <v>1</v>
      </c>
      <c r="C29" s="630">
        <v>33000</v>
      </c>
      <c r="D29" s="630"/>
      <c r="E29" s="764">
        <v>1</v>
      </c>
      <c r="F29" s="764">
        <v>5000</v>
      </c>
      <c r="G29" s="764">
        <v>90</v>
      </c>
      <c r="H29" s="764"/>
      <c r="I29" s="764"/>
      <c r="J29" s="764"/>
    </row>
    <row r="30" spans="1:10" x14ac:dyDescent="0.25">
      <c r="A30" s="777" t="s">
        <v>2193</v>
      </c>
      <c r="B30" s="764">
        <v>1</v>
      </c>
      <c r="C30" s="630"/>
      <c r="D30" s="630">
        <v>19000</v>
      </c>
      <c r="E30" s="764">
        <v>2</v>
      </c>
      <c r="F30" s="764">
        <v>8000</v>
      </c>
      <c r="G30" s="764">
        <v>70</v>
      </c>
      <c r="H30" s="764"/>
      <c r="I30" s="764"/>
      <c r="J30" s="764" t="s">
        <v>767</v>
      </c>
    </row>
    <row r="31" spans="1:10" x14ac:dyDescent="0.25">
      <c r="A31" s="777" t="s">
        <v>90</v>
      </c>
      <c r="B31" s="764">
        <v>1</v>
      </c>
      <c r="C31" s="630"/>
      <c r="D31" s="630">
        <v>26000</v>
      </c>
      <c r="E31" s="764">
        <v>1</v>
      </c>
      <c r="F31" s="764">
        <v>3000</v>
      </c>
      <c r="G31" s="764">
        <v>60</v>
      </c>
      <c r="H31" s="764"/>
      <c r="I31" s="764"/>
      <c r="J31" s="764" t="s">
        <v>767</v>
      </c>
    </row>
    <row r="32" spans="1:10" x14ac:dyDescent="0.25">
      <c r="A32" s="777" t="s">
        <v>2187</v>
      </c>
      <c r="B32" s="764">
        <v>1</v>
      </c>
      <c r="C32" s="630">
        <v>12000</v>
      </c>
      <c r="D32" s="630"/>
      <c r="E32" s="764">
        <v>1</v>
      </c>
      <c r="F32" s="764">
        <v>3000</v>
      </c>
      <c r="G32" s="764">
        <v>60</v>
      </c>
      <c r="H32" s="764"/>
      <c r="I32" s="764"/>
      <c r="J32" s="764"/>
    </row>
    <row r="33" spans="1:11" x14ac:dyDescent="0.25">
      <c r="A33" s="777" t="s">
        <v>103</v>
      </c>
      <c r="B33" s="764">
        <v>1</v>
      </c>
      <c r="C33" s="630">
        <v>13000</v>
      </c>
      <c r="D33" s="630"/>
      <c r="E33" s="764"/>
      <c r="F33" s="764"/>
      <c r="G33" s="764"/>
      <c r="H33" s="764"/>
      <c r="I33" s="764"/>
      <c r="J33" s="764"/>
    </row>
    <row r="34" spans="1:11" x14ac:dyDescent="0.25">
      <c r="A34" s="777" t="s">
        <v>3356</v>
      </c>
      <c r="B34" s="764">
        <v>1</v>
      </c>
      <c r="C34" s="630">
        <v>38000</v>
      </c>
      <c r="D34" s="630"/>
      <c r="E34" s="764"/>
      <c r="F34" s="764"/>
      <c r="G34" s="764"/>
      <c r="H34" s="764"/>
      <c r="I34" s="764"/>
      <c r="J34" s="764"/>
    </row>
    <row r="35" spans="1:11" x14ac:dyDescent="0.25">
      <c r="A35" s="777" t="s">
        <v>4316</v>
      </c>
      <c r="B35" s="764">
        <v>2</v>
      </c>
      <c r="C35" s="630"/>
      <c r="D35" s="630">
        <v>137000</v>
      </c>
      <c r="E35" s="764"/>
      <c r="F35" s="764"/>
      <c r="G35" s="764"/>
      <c r="H35" s="764"/>
      <c r="I35" s="764"/>
      <c r="J35" s="764" t="s">
        <v>4317</v>
      </c>
    </row>
    <row r="36" spans="1:11" x14ac:dyDescent="0.25">
      <c r="A36" s="777" t="s">
        <v>1149</v>
      </c>
      <c r="B36" s="764">
        <v>6</v>
      </c>
      <c r="C36" s="630"/>
      <c r="D36" s="630">
        <v>300000</v>
      </c>
      <c r="E36" s="764"/>
      <c r="F36" s="764"/>
      <c r="G36" s="764"/>
      <c r="H36" s="764"/>
      <c r="I36" s="764"/>
      <c r="J36" s="764" t="s">
        <v>4318</v>
      </c>
      <c r="K36" s="167" t="s">
        <v>4433</v>
      </c>
    </row>
    <row r="37" spans="1:11" x14ac:dyDescent="0.25">
      <c r="A37" s="777" t="s">
        <v>93</v>
      </c>
      <c r="B37" s="764">
        <v>1</v>
      </c>
      <c r="C37" s="630">
        <v>16000</v>
      </c>
      <c r="D37" s="630"/>
      <c r="E37" s="764">
        <v>1</v>
      </c>
      <c r="F37" s="764">
        <v>4000</v>
      </c>
      <c r="G37" s="764">
        <v>70</v>
      </c>
      <c r="H37" s="764"/>
      <c r="I37" s="764"/>
      <c r="J37" s="764"/>
    </row>
    <row r="38" spans="1:11" x14ac:dyDescent="0.25">
      <c r="A38" s="777" t="s">
        <v>3938</v>
      </c>
      <c r="B38" s="764">
        <v>1</v>
      </c>
      <c r="C38" s="630"/>
      <c r="D38" s="630">
        <v>26000</v>
      </c>
      <c r="E38" s="764"/>
      <c r="F38" s="764"/>
      <c r="G38" s="764"/>
      <c r="H38" s="764"/>
      <c r="I38" s="764"/>
      <c r="J38" s="764" t="s">
        <v>4319</v>
      </c>
    </row>
    <row r="39" spans="1:11" x14ac:dyDescent="0.25">
      <c r="A39" s="645"/>
      <c r="B39" s="213">
        <f>SUM(B27:B38)</f>
        <v>18</v>
      </c>
      <c r="C39" s="213">
        <f>SUM(C27:C38)</f>
        <v>128000</v>
      </c>
      <c r="D39" s="213">
        <f>SUM(D27:D38)</f>
        <v>524000</v>
      </c>
      <c r="E39" s="213">
        <f>SUM(E27:E38)</f>
        <v>7</v>
      </c>
      <c r="F39" s="213">
        <f>SUM(F27:F38)</f>
        <v>27000</v>
      </c>
      <c r="G39" s="213"/>
      <c r="H39" s="213"/>
      <c r="I39" s="213"/>
      <c r="J39" s="213">
        <f>J28</f>
        <v>4200</v>
      </c>
    </row>
    <row r="40" spans="1:11" x14ac:dyDescent="0.25">
      <c r="A40" s="750"/>
      <c r="B40" s="549"/>
      <c r="C40" s="549"/>
      <c r="D40" s="549"/>
      <c r="E40" s="549"/>
      <c r="F40" s="549"/>
      <c r="G40" s="549"/>
      <c r="H40" s="549"/>
      <c r="I40" s="549"/>
      <c r="J40" s="751"/>
    </row>
    <row r="41" spans="1:11" x14ac:dyDescent="0.25">
      <c r="A41" s="548"/>
      <c r="B41" s="752"/>
      <c r="C41" s="752"/>
      <c r="D41" s="548"/>
      <c r="E41" s="548"/>
      <c r="F41" s="548"/>
      <c r="G41" s="548"/>
      <c r="H41" s="548"/>
      <c r="I41" s="548"/>
      <c r="J41" s="567"/>
    </row>
    <row r="42" spans="1:11" x14ac:dyDescent="0.25">
      <c r="A42" s="548"/>
      <c r="B42" s="548"/>
      <c r="C42" s="548"/>
      <c r="D42" s="548"/>
      <c r="E42" s="548"/>
      <c r="F42" s="336"/>
      <c r="G42" s="850" t="s">
        <v>3714</v>
      </c>
      <c r="H42" s="850"/>
      <c r="I42" s="753"/>
      <c r="J42" s="567"/>
    </row>
    <row r="43" spans="1:11" ht="15.75" x14ac:dyDescent="0.25">
      <c r="A43" s="696" t="s">
        <v>3593</v>
      </c>
      <c r="B43" s="697">
        <f>C39</f>
        <v>128000</v>
      </c>
      <c r="C43" s="548"/>
      <c r="D43" s="548"/>
      <c r="E43" s="548"/>
      <c r="F43" s="548"/>
      <c r="G43" s="548"/>
      <c r="H43" s="548"/>
      <c r="I43" s="548"/>
      <c r="J43" s="567"/>
    </row>
    <row r="47" spans="1:11" ht="15.75" x14ac:dyDescent="0.25">
      <c r="A47" s="2213" t="s">
        <v>4320</v>
      </c>
      <c r="B47" s="2213"/>
      <c r="C47" s="2213"/>
      <c r="D47" s="2213"/>
      <c r="E47" s="2213"/>
      <c r="F47" s="2213"/>
      <c r="G47" s="2213"/>
      <c r="H47" s="2213"/>
      <c r="I47" s="2213"/>
      <c r="J47" s="2213"/>
    </row>
    <row r="48" spans="1:11" x14ac:dyDescent="0.25">
      <c r="A48" s="198" t="s">
        <v>14</v>
      </c>
      <c r="B48" s="198" t="s">
        <v>5</v>
      </c>
      <c r="C48" s="198" t="s">
        <v>10</v>
      </c>
      <c r="D48" s="198" t="s">
        <v>11</v>
      </c>
      <c r="E48" s="198" t="s">
        <v>753</v>
      </c>
      <c r="F48" s="198" t="s">
        <v>27</v>
      </c>
      <c r="G48" s="198" t="s">
        <v>2013</v>
      </c>
      <c r="H48" s="198" t="s">
        <v>2776</v>
      </c>
      <c r="I48" s="198" t="s">
        <v>2777</v>
      </c>
      <c r="J48" s="198" t="s">
        <v>32</v>
      </c>
    </row>
    <row r="49" spans="1:10" x14ac:dyDescent="0.25">
      <c r="A49" s="777" t="s">
        <v>3038</v>
      </c>
      <c r="B49" s="764">
        <v>1</v>
      </c>
      <c r="C49" s="764">
        <v>13000</v>
      </c>
      <c r="D49" s="764"/>
      <c r="E49" s="764">
        <v>1</v>
      </c>
      <c r="F49" s="764">
        <v>3000</v>
      </c>
      <c r="G49" s="764">
        <v>60</v>
      </c>
      <c r="H49" s="764"/>
      <c r="I49" s="764" t="s">
        <v>109</v>
      </c>
      <c r="J49" s="764">
        <v>2800</v>
      </c>
    </row>
    <row r="50" spans="1:10" x14ac:dyDescent="0.25">
      <c r="A50" s="847" t="s">
        <v>4330</v>
      </c>
      <c r="B50" s="848">
        <v>1</v>
      </c>
      <c r="C50" s="849"/>
      <c r="D50" s="630">
        <v>22000</v>
      </c>
      <c r="E50" s="764"/>
      <c r="F50" s="764"/>
      <c r="G50" s="764"/>
      <c r="H50" s="764"/>
      <c r="I50" s="764"/>
      <c r="J50" s="764" t="s">
        <v>4321</v>
      </c>
    </row>
    <row r="51" spans="1:10" x14ac:dyDescent="0.25">
      <c r="A51" s="777" t="s">
        <v>4322</v>
      </c>
      <c r="B51" s="764">
        <v>1</v>
      </c>
      <c r="C51" s="630">
        <v>43000</v>
      </c>
      <c r="D51" s="630"/>
      <c r="E51" s="764">
        <v>1</v>
      </c>
      <c r="F51" s="764">
        <v>5000</v>
      </c>
      <c r="G51" s="764">
        <v>90</v>
      </c>
      <c r="H51" s="764">
        <v>1</v>
      </c>
      <c r="I51" s="764">
        <v>70</v>
      </c>
      <c r="J51" s="764">
        <v>4000</v>
      </c>
    </row>
    <row r="52" spans="1:10" x14ac:dyDescent="0.25">
      <c r="A52" s="777" t="s">
        <v>4323</v>
      </c>
      <c r="B52" s="764">
        <v>1</v>
      </c>
      <c r="C52" s="630"/>
      <c r="D52" s="630">
        <v>28000</v>
      </c>
      <c r="E52" s="764">
        <v>1</v>
      </c>
      <c r="F52" s="764">
        <v>4000</v>
      </c>
      <c r="G52" s="764">
        <v>70</v>
      </c>
      <c r="H52" s="764"/>
      <c r="I52" s="764"/>
      <c r="J52" s="764"/>
    </row>
    <row r="53" spans="1:10" x14ac:dyDescent="0.25">
      <c r="A53" s="777" t="s">
        <v>4062</v>
      </c>
      <c r="B53" s="764">
        <v>1</v>
      </c>
      <c r="C53" s="630"/>
      <c r="D53" s="630">
        <v>30000</v>
      </c>
      <c r="E53" s="764">
        <v>1</v>
      </c>
      <c r="F53" s="764">
        <v>5000</v>
      </c>
      <c r="G53" s="764">
        <v>90</v>
      </c>
      <c r="H53" s="764"/>
      <c r="I53" s="764"/>
      <c r="J53" s="764"/>
    </row>
    <row r="54" spans="1:10" x14ac:dyDescent="0.25">
      <c r="A54" s="777" t="s">
        <v>4324</v>
      </c>
      <c r="B54" s="764">
        <v>1</v>
      </c>
      <c r="C54" s="630"/>
      <c r="D54" s="630">
        <v>25000</v>
      </c>
      <c r="E54" s="764"/>
      <c r="F54" s="764"/>
      <c r="G54" s="764"/>
      <c r="H54" s="764"/>
      <c r="I54" s="764"/>
      <c r="J54" s="519" t="s">
        <v>3596</v>
      </c>
    </row>
    <row r="55" spans="1:10" x14ac:dyDescent="0.25">
      <c r="A55" s="777" t="s">
        <v>3731</v>
      </c>
      <c r="B55" s="764">
        <v>1</v>
      </c>
      <c r="C55" s="630">
        <v>15000</v>
      </c>
      <c r="D55" s="630"/>
      <c r="E55" s="764">
        <v>1</v>
      </c>
      <c r="F55" s="764">
        <v>4000</v>
      </c>
      <c r="G55" s="764">
        <v>70</v>
      </c>
      <c r="H55" s="764"/>
      <c r="I55" s="764"/>
      <c r="J55" s="764"/>
    </row>
    <row r="56" spans="1:10" x14ac:dyDescent="0.25">
      <c r="A56" s="777" t="s">
        <v>4325</v>
      </c>
      <c r="B56" s="764">
        <v>1</v>
      </c>
      <c r="C56" s="630"/>
      <c r="D56" s="630">
        <v>27000</v>
      </c>
      <c r="E56" s="764"/>
      <c r="F56" s="764"/>
      <c r="G56" s="764"/>
      <c r="H56" s="764"/>
      <c r="I56" s="764"/>
      <c r="J56" s="764" t="s">
        <v>767</v>
      </c>
    </row>
    <row r="57" spans="1:10" x14ac:dyDescent="0.25">
      <c r="A57" s="777" t="s">
        <v>4326</v>
      </c>
      <c r="B57" s="764">
        <v>1</v>
      </c>
      <c r="C57" s="630"/>
      <c r="D57" s="630">
        <v>85000</v>
      </c>
      <c r="E57" s="764"/>
      <c r="F57" s="764"/>
      <c r="G57" s="764"/>
      <c r="H57" s="764"/>
      <c r="I57" s="764"/>
      <c r="J57" s="764" t="s">
        <v>4327</v>
      </c>
    </row>
    <row r="58" spans="1:10" x14ac:dyDescent="0.25">
      <c r="A58" s="777" t="s">
        <v>4328</v>
      </c>
      <c r="B58" s="764">
        <v>2</v>
      </c>
      <c r="C58" s="630">
        <v>30000</v>
      </c>
      <c r="D58" s="630"/>
      <c r="E58" s="764">
        <v>2</v>
      </c>
      <c r="F58" s="764">
        <v>22000</v>
      </c>
      <c r="G58" s="764">
        <v>190</v>
      </c>
      <c r="H58" s="764"/>
      <c r="I58" s="764"/>
      <c r="J58" s="764" t="s">
        <v>4331</v>
      </c>
    </row>
    <row r="59" spans="1:10" x14ac:dyDescent="0.25">
      <c r="A59" s="777" t="s">
        <v>4329</v>
      </c>
      <c r="B59" s="764">
        <v>1</v>
      </c>
      <c r="C59" s="630"/>
      <c r="D59" s="630">
        <v>13000</v>
      </c>
      <c r="E59" s="764">
        <v>1</v>
      </c>
      <c r="F59" s="764">
        <v>3000</v>
      </c>
      <c r="G59" s="764">
        <v>60</v>
      </c>
      <c r="H59" s="764"/>
      <c r="I59" s="764"/>
      <c r="J59" s="764" t="s">
        <v>767</v>
      </c>
    </row>
    <row r="60" spans="1:10" x14ac:dyDescent="0.25">
      <c r="A60" s="777" t="s">
        <v>785</v>
      </c>
      <c r="B60" s="764">
        <v>1</v>
      </c>
      <c r="C60" s="630"/>
      <c r="D60" s="630">
        <v>21000</v>
      </c>
      <c r="E60" s="764">
        <v>1</v>
      </c>
      <c r="F60" s="764">
        <v>3000</v>
      </c>
      <c r="G60" s="764">
        <v>60</v>
      </c>
      <c r="H60" s="764"/>
      <c r="I60" s="764"/>
      <c r="J60" s="764" t="s">
        <v>767</v>
      </c>
    </row>
    <row r="61" spans="1:10" x14ac:dyDescent="0.25">
      <c r="A61" s="777" t="s">
        <v>3146</v>
      </c>
      <c r="B61" s="764">
        <v>1</v>
      </c>
      <c r="C61" s="630">
        <v>20000</v>
      </c>
      <c r="D61" s="630"/>
      <c r="E61" s="764">
        <v>1</v>
      </c>
      <c r="F61" s="764">
        <v>5000</v>
      </c>
      <c r="G61" s="764">
        <v>100</v>
      </c>
      <c r="H61" s="764"/>
      <c r="I61" s="764"/>
      <c r="J61" s="764" t="s">
        <v>2303</v>
      </c>
    </row>
    <row r="62" spans="1:10" x14ac:dyDescent="0.25">
      <c r="A62" s="777" t="s">
        <v>184</v>
      </c>
      <c r="B62" s="764">
        <v>1</v>
      </c>
      <c r="C62" s="630"/>
      <c r="D62" s="630">
        <v>15000</v>
      </c>
      <c r="E62" s="764">
        <v>1</v>
      </c>
      <c r="F62" s="764">
        <v>5000</v>
      </c>
      <c r="G62" s="764">
        <v>80</v>
      </c>
      <c r="H62" s="764"/>
      <c r="I62" s="764"/>
      <c r="J62" s="764" t="s">
        <v>767</v>
      </c>
    </row>
    <row r="63" spans="1:10" x14ac:dyDescent="0.25">
      <c r="A63" s="777" t="s">
        <v>370</v>
      </c>
      <c r="B63" s="764">
        <v>1</v>
      </c>
      <c r="C63" s="630">
        <v>44000</v>
      </c>
      <c r="D63" s="630"/>
      <c r="E63" s="764"/>
      <c r="F63" s="764"/>
      <c r="G63" s="764"/>
      <c r="H63" s="764"/>
      <c r="I63" s="764"/>
      <c r="J63" s="764"/>
    </row>
    <row r="64" spans="1:10" x14ac:dyDescent="0.25">
      <c r="A64" s="777" t="s">
        <v>2617</v>
      </c>
      <c r="B64" s="764">
        <v>1</v>
      </c>
      <c r="C64" s="630"/>
      <c r="D64" s="630">
        <v>14000</v>
      </c>
      <c r="E64" s="764">
        <v>1</v>
      </c>
      <c r="F64" s="764">
        <v>4000</v>
      </c>
      <c r="G64" s="764">
        <v>70</v>
      </c>
      <c r="H64" s="764"/>
      <c r="I64" s="764"/>
      <c r="J64" s="764" t="s">
        <v>767</v>
      </c>
    </row>
    <row r="65" spans="1:10" x14ac:dyDescent="0.25">
      <c r="A65" s="777" t="s">
        <v>3721</v>
      </c>
      <c r="B65" s="764">
        <v>2</v>
      </c>
      <c r="C65" s="630">
        <v>41000</v>
      </c>
      <c r="D65" s="630"/>
      <c r="E65" s="764">
        <v>2</v>
      </c>
      <c r="F65" s="764">
        <v>10000</v>
      </c>
      <c r="G65" s="764">
        <v>90</v>
      </c>
      <c r="H65" s="764"/>
      <c r="I65" s="764"/>
      <c r="J65" s="764"/>
    </row>
    <row r="66" spans="1:10" x14ac:dyDescent="0.25">
      <c r="A66" s="702" t="s">
        <v>1004</v>
      </c>
      <c r="B66" s="703">
        <v>1</v>
      </c>
      <c r="C66" s="640"/>
      <c r="D66" s="640"/>
      <c r="E66" s="703"/>
      <c r="F66" s="703"/>
      <c r="G66" s="703"/>
      <c r="H66" s="703"/>
      <c r="I66" s="703"/>
      <c r="J66" s="703" t="s">
        <v>2620</v>
      </c>
    </row>
    <row r="67" spans="1:10" x14ac:dyDescent="0.25">
      <c r="A67" s="645"/>
      <c r="B67" s="213">
        <f>SUM(B49:B66)</f>
        <v>20</v>
      </c>
      <c r="C67" s="213">
        <f>SUM(C49:C66)</f>
        <v>206000</v>
      </c>
      <c r="D67" s="213">
        <f>SUM(D49:D66)</f>
        <v>280000</v>
      </c>
      <c r="E67" s="213">
        <f>SUM(E49:E66)</f>
        <v>14</v>
      </c>
      <c r="F67" s="213">
        <f>SUM(F49:F66)</f>
        <v>73000</v>
      </c>
      <c r="G67" s="213"/>
      <c r="H67" s="213"/>
      <c r="I67" s="213"/>
      <c r="J67" s="213">
        <f>J49+J51</f>
        <v>6800</v>
      </c>
    </row>
    <row r="68" spans="1:10" x14ac:dyDescent="0.25">
      <c r="A68" s="750"/>
      <c r="B68" s="549"/>
      <c r="C68" s="549"/>
      <c r="D68" s="549"/>
      <c r="E68" s="549"/>
      <c r="F68" s="549"/>
      <c r="G68" s="549"/>
      <c r="H68" s="549"/>
      <c r="I68" s="549"/>
      <c r="J68" s="751"/>
    </row>
    <row r="69" spans="1:10" x14ac:dyDescent="0.25">
      <c r="A69" s="548"/>
      <c r="B69" s="752"/>
      <c r="C69" s="752"/>
      <c r="D69" s="548"/>
      <c r="E69" s="548"/>
      <c r="F69" s="548"/>
      <c r="G69" s="548"/>
      <c r="H69" s="548"/>
      <c r="I69" s="548"/>
      <c r="J69" s="567"/>
    </row>
    <row r="70" spans="1:10" x14ac:dyDescent="0.25">
      <c r="A70" s="548"/>
      <c r="B70" s="548"/>
      <c r="C70" s="548"/>
      <c r="D70" s="548"/>
      <c r="E70" s="548"/>
      <c r="F70" s="336"/>
      <c r="G70" s="851" t="s">
        <v>3714</v>
      </c>
      <c r="H70" s="851"/>
      <c r="I70" s="753"/>
      <c r="J70" s="567"/>
    </row>
    <row r="71" spans="1:10" ht="15.75" x14ac:dyDescent="0.25">
      <c r="A71" s="696" t="s">
        <v>3593</v>
      </c>
      <c r="B71" s="697">
        <f>C67</f>
        <v>206000</v>
      </c>
      <c r="C71" s="548"/>
      <c r="D71" s="548"/>
      <c r="E71" s="548"/>
      <c r="F71" s="548"/>
      <c r="G71" s="548"/>
      <c r="H71" s="548"/>
      <c r="I71" s="548"/>
      <c r="J71" s="567"/>
    </row>
    <row r="75" spans="1:10" ht="15.75" x14ac:dyDescent="0.25">
      <c r="A75" s="2213" t="s">
        <v>4332</v>
      </c>
      <c r="B75" s="2213"/>
      <c r="C75" s="2213"/>
      <c r="D75" s="2213"/>
      <c r="E75" s="2213"/>
      <c r="F75" s="2213"/>
      <c r="G75" s="2213"/>
      <c r="H75" s="2213"/>
      <c r="I75" s="2213"/>
      <c r="J75" s="2213"/>
    </row>
    <row r="76" spans="1:10" x14ac:dyDescent="0.25">
      <c r="A76" s="198" t="s">
        <v>14</v>
      </c>
      <c r="B76" s="198" t="s">
        <v>5</v>
      </c>
      <c r="C76" s="198" t="s">
        <v>10</v>
      </c>
      <c r="D76" s="198" t="s">
        <v>11</v>
      </c>
      <c r="E76" s="198" t="s">
        <v>753</v>
      </c>
      <c r="F76" s="198" t="s">
        <v>27</v>
      </c>
      <c r="G76" s="198" t="s">
        <v>2013</v>
      </c>
      <c r="H76" s="198" t="s">
        <v>2776</v>
      </c>
      <c r="I76" s="198" t="s">
        <v>2777</v>
      </c>
      <c r="J76" s="198" t="s">
        <v>32</v>
      </c>
    </row>
    <row r="77" spans="1:10" x14ac:dyDescent="0.25">
      <c r="A77" s="517" t="s">
        <v>2901</v>
      </c>
      <c r="B77" s="519">
        <v>1</v>
      </c>
      <c r="C77" s="853">
        <v>13000</v>
      </c>
      <c r="D77" s="853"/>
      <c r="E77" s="519">
        <v>1</v>
      </c>
      <c r="F77" s="519">
        <v>3000</v>
      </c>
      <c r="G77" s="519">
        <v>60</v>
      </c>
      <c r="H77" s="198"/>
      <c r="I77" s="198"/>
      <c r="J77" s="519" t="s">
        <v>4333</v>
      </c>
    </row>
    <row r="78" spans="1:10" x14ac:dyDescent="0.25">
      <c r="A78" s="517" t="s">
        <v>3460</v>
      </c>
      <c r="B78" s="519">
        <v>1</v>
      </c>
      <c r="C78" s="853">
        <v>21500</v>
      </c>
      <c r="D78" s="853"/>
      <c r="E78" s="519">
        <v>1</v>
      </c>
      <c r="F78" s="519">
        <v>4000</v>
      </c>
      <c r="G78" s="519">
        <v>70</v>
      </c>
      <c r="H78" s="198"/>
      <c r="I78" s="198" t="s">
        <v>109</v>
      </c>
      <c r="J78" s="519">
        <v>2100</v>
      </c>
    </row>
    <row r="79" spans="1:10" x14ac:dyDescent="0.25">
      <c r="A79" s="517" t="s">
        <v>502</v>
      </c>
      <c r="B79" s="519">
        <v>2</v>
      </c>
      <c r="C79" s="853"/>
      <c r="D79" s="853">
        <v>98000</v>
      </c>
      <c r="E79" s="519"/>
      <c r="F79" s="519"/>
      <c r="G79" s="519"/>
      <c r="H79" s="198"/>
      <c r="I79" s="198"/>
      <c r="J79" s="2229" t="s">
        <v>4335</v>
      </c>
    </row>
    <row r="80" spans="1:10" x14ac:dyDescent="0.25">
      <c r="A80" s="517" t="s">
        <v>4334</v>
      </c>
      <c r="B80" s="519">
        <v>2</v>
      </c>
      <c r="C80" s="853"/>
      <c r="D80" s="853">
        <v>224000</v>
      </c>
      <c r="E80" s="519"/>
      <c r="F80" s="519"/>
      <c r="G80" s="519"/>
      <c r="H80" s="198"/>
      <c r="I80" s="198"/>
      <c r="J80" s="2231"/>
    </row>
    <row r="81" spans="1:11" x14ac:dyDescent="0.25">
      <c r="A81" s="517" t="s">
        <v>269</v>
      </c>
      <c r="B81" s="519">
        <v>1</v>
      </c>
      <c r="C81" s="853">
        <v>9000</v>
      </c>
      <c r="D81" s="853"/>
      <c r="E81" s="519">
        <v>1</v>
      </c>
      <c r="F81" s="519">
        <v>1000</v>
      </c>
      <c r="G81" s="519">
        <v>40</v>
      </c>
      <c r="H81" s="198"/>
      <c r="I81" s="198"/>
      <c r="J81" s="519"/>
    </row>
    <row r="82" spans="1:11" x14ac:dyDescent="0.25">
      <c r="A82" s="517" t="s">
        <v>293</v>
      </c>
      <c r="B82" s="519">
        <v>4</v>
      </c>
      <c r="C82" s="853"/>
      <c r="D82" s="853">
        <v>196000</v>
      </c>
      <c r="E82" s="519"/>
      <c r="F82" s="519"/>
      <c r="G82" s="519"/>
      <c r="H82" s="198"/>
      <c r="I82" s="198"/>
      <c r="J82" s="2229" t="s">
        <v>4337</v>
      </c>
      <c r="K82" s="2244" t="s">
        <v>4433</v>
      </c>
    </row>
    <row r="83" spans="1:11" x14ac:dyDescent="0.25">
      <c r="A83" s="517" t="s">
        <v>1855</v>
      </c>
      <c r="B83" s="519">
        <v>2</v>
      </c>
      <c r="C83" s="853"/>
      <c r="D83" s="853">
        <v>27000</v>
      </c>
      <c r="E83" s="519"/>
      <c r="F83" s="519"/>
      <c r="G83" s="519"/>
      <c r="H83" s="198"/>
      <c r="I83" s="198"/>
      <c r="J83" s="2230"/>
      <c r="K83" s="2244"/>
    </row>
    <row r="84" spans="1:11" x14ac:dyDescent="0.25">
      <c r="A84" s="517" t="s">
        <v>3947</v>
      </c>
      <c r="B84" s="519">
        <v>2</v>
      </c>
      <c r="C84" s="853"/>
      <c r="D84" s="853">
        <v>40000</v>
      </c>
      <c r="E84" s="519"/>
      <c r="F84" s="519"/>
      <c r="G84" s="519"/>
      <c r="H84" s="198"/>
      <c r="I84" s="198"/>
      <c r="J84" s="2230"/>
      <c r="K84" s="2244"/>
    </row>
    <row r="85" spans="1:11" x14ac:dyDescent="0.25">
      <c r="A85" s="517" t="s">
        <v>3504</v>
      </c>
      <c r="B85" s="519">
        <v>2</v>
      </c>
      <c r="C85" s="853"/>
      <c r="D85" s="853">
        <v>40000</v>
      </c>
      <c r="E85" s="519"/>
      <c r="F85" s="519"/>
      <c r="G85" s="519"/>
      <c r="H85" s="198"/>
      <c r="I85" s="198"/>
      <c r="J85" s="2230"/>
      <c r="K85" s="2244"/>
    </row>
    <row r="86" spans="1:11" x14ac:dyDescent="0.25">
      <c r="A86" s="517" t="s">
        <v>4336</v>
      </c>
      <c r="B86" s="519">
        <v>2</v>
      </c>
      <c r="C86" s="853"/>
      <c r="D86" s="853">
        <v>40000</v>
      </c>
      <c r="E86" s="519"/>
      <c r="F86" s="519"/>
      <c r="G86" s="519"/>
      <c r="H86" s="198"/>
      <c r="I86" s="198"/>
      <c r="J86" s="2231"/>
      <c r="K86" s="2244"/>
    </row>
    <row r="87" spans="1:11" x14ac:dyDescent="0.25">
      <c r="A87" s="517" t="s">
        <v>122</v>
      </c>
      <c r="B87" s="519">
        <v>1</v>
      </c>
      <c r="C87" s="853"/>
      <c r="D87" s="853">
        <v>43000</v>
      </c>
      <c r="E87" s="519"/>
      <c r="F87" s="519"/>
      <c r="G87" s="519"/>
      <c r="H87" s="198"/>
      <c r="I87" s="198"/>
      <c r="J87" s="2229" t="s">
        <v>767</v>
      </c>
    </row>
    <row r="88" spans="1:11" x14ac:dyDescent="0.25">
      <c r="A88" s="517" t="s">
        <v>289</v>
      </c>
      <c r="B88" s="519">
        <v>1</v>
      </c>
      <c r="C88" s="853"/>
      <c r="D88" s="853">
        <v>43000</v>
      </c>
      <c r="E88" s="519"/>
      <c r="F88" s="519"/>
      <c r="G88" s="519"/>
      <c r="H88" s="198"/>
      <c r="I88" s="198"/>
      <c r="J88" s="2231"/>
    </row>
    <row r="89" spans="1:11" x14ac:dyDescent="0.25">
      <c r="A89" s="517" t="s">
        <v>907</v>
      </c>
      <c r="B89" s="519">
        <v>1</v>
      </c>
      <c r="C89" s="853">
        <v>20000</v>
      </c>
      <c r="D89" s="853"/>
      <c r="E89" s="519">
        <v>1</v>
      </c>
      <c r="F89" s="519">
        <v>2000</v>
      </c>
      <c r="G89" s="519">
        <v>50</v>
      </c>
      <c r="H89" s="198"/>
      <c r="I89" s="198"/>
      <c r="J89" s="519"/>
    </row>
    <row r="90" spans="1:11" x14ac:dyDescent="0.25">
      <c r="A90" s="517" t="s">
        <v>2893</v>
      </c>
      <c r="B90" s="519">
        <v>1</v>
      </c>
      <c r="C90" s="853">
        <v>14000</v>
      </c>
      <c r="D90" s="853"/>
      <c r="E90" s="519"/>
      <c r="F90" s="519"/>
      <c r="G90" s="519"/>
      <c r="H90" s="198"/>
      <c r="I90" s="198"/>
      <c r="J90" s="519"/>
    </row>
    <row r="91" spans="1:11" x14ac:dyDescent="0.25">
      <c r="A91" s="517" t="s">
        <v>549</v>
      </c>
      <c r="B91" s="519">
        <v>1</v>
      </c>
      <c r="C91" s="853">
        <v>14000</v>
      </c>
      <c r="D91" s="853"/>
      <c r="E91" s="519">
        <v>1</v>
      </c>
      <c r="F91" s="519">
        <v>3000</v>
      </c>
      <c r="G91" s="519">
        <v>60</v>
      </c>
      <c r="H91" s="198"/>
      <c r="I91" s="198"/>
      <c r="J91" s="519"/>
    </row>
    <row r="92" spans="1:11" x14ac:dyDescent="0.25">
      <c r="A92" s="517" t="s">
        <v>605</v>
      </c>
      <c r="B92" s="519">
        <v>2</v>
      </c>
      <c r="C92" s="853">
        <v>50000</v>
      </c>
      <c r="D92" s="853"/>
      <c r="E92" s="519"/>
      <c r="F92" s="519"/>
      <c r="G92" s="519"/>
      <c r="H92" s="198"/>
      <c r="I92" s="198"/>
      <c r="J92" s="519" t="s">
        <v>4338</v>
      </c>
    </row>
    <row r="93" spans="1:11" x14ac:dyDescent="0.25">
      <c r="A93" s="517" t="s">
        <v>4074</v>
      </c>
      <c r="B93" s="519">
        <v>1</v>
      </c>
      <c r="C93" s="853"/>
      <c r="D93" s="853">
        <v>19000</v>
      </c>
      <c r="E93" s="519"/>
      <c r="F93" s="519"/>
      <c r="G93" s="519"/>
      <c r="H93" s="198"/>
      <c r="I93" s="198"/>
      <c r="J93" s="519" t="s">
        <v>4339</v>
      </c>
    </row>
    <row r="94" spans="1:11" x14ac:dyDescent="0.25">
      <c r="A94" s="789" t="s">
        <v>3121</v>
      </c>
      <c r="B94" s="790">
        <v>1</v>
      </c>
      <c r="C94" s="854"/>
      <c r="D94" s="854"/>
      <c r="E94" s="790"/>
      <c r="F94" s="790"/>
      <c r="G94" s="790"/>
      <c r="H94" s="855"/>
      <c r="I94" s="855"/>
      <c r="J94" s="790" t="s">
        <v>4340</v>
      </c>
    </row>
    <row r="95" spans="1:11" x14ac:dyDescent="0.25">
      <c r="A95" s="517" t="s">
        <v>2187</v>
      </c>
      <c r="B95" s="519">
        <v>1</v>
      </c>
      <c r="C95" s="853"/>
      <c r="D95" s="853">
        <v>14000</v>
      </c>
      <c r="E95" s="519"/>
      <c r="F95" s="519"/>
      <c r="G95" s="519"/>
      <c r="H95" s="198"/>
      <c r="I95" s="198"/>
      <c r="J95" s="519" t="s">
        <v>3596</v>
      </c>
    </row>
    <row r="96" spans="1:11" x14ac:dyDescent="0.25">
      <c r="A96" s="517" t="s">
        <v>2199</v>
      </c>
      <c r="B96" s="519">
        <v>1</v>
      </c>
      <c r="C96" s="853"/>
      <c r="D96" s="853">
        <v>18000</v>
      </c>
      <c r="E96" s="519"/>
      <c r="F96" s="519"/>
      <c r="G96" s="519"/>
      <c r="H96" s="198"/>
      <c r="I96" s="198"/>
      <c r="J96" s="519" t="s">
        <v>3596</v>
      </c>
    </row>
    <row r="97" spans="1:10" x14ac:dyDescent="0.25">
      <c r="A97" s="517" t="s">
        <v>752</v>
      </c>
      <c r="B97" s="519">
        <v>1</v>
      </c>
      <c r="C97" s="853">
        <v>34000</v>
      </c>
      <c r="D97" s="853"/>
      <c r="E97" s="519">
        <v>1</v>
      </c>
      <c r="F97" s="519">
        <v>4000</v>
      </c>
      <c r="G97" s="519">
        <v>70</v>
      </c>
      <c r="H97" s="519"/>
      <c r="I97" s="519"/>
      <c r="J97" s="519"/>
    </row>
    <row r="98" spans="1:10" x14ac:dyDescent="0.25">
      <c r="A98" s="99" t="s">
        <v>502</v>
      </c>
      <c r="B98" s="116">
        <v>1</v>
      </c>
      <c r="C98" s="2245">
        <v>74600</v>
      </c>
      <c r="D98" s="853"/>
      <c r="E98" s="519">
        <v>1</v>
      </c>
      <c r="F98" s="519">
        <v>5000</v>
      </c>
      <c r="G98" s="519">
        <v>100</v>
      </c>
      <c r="H98" s="519"/>
      <c r="I98" s="519"/>
      <c r="J98" s="2229" t="s">
        <v>4309</v>
      </c>
    </row>
    <row r="99" spans="1:10" x14ac:dyDescent="0.25">
      <c r="A99" s="517" t="s">
        <v>289</v>
      </c>
      <c r="B99" s="519">
        <v>1</v>
      </c>
      <c r="C99" s="2246"/>
      <c r="D99" s="853"/>
      <c r="E99" s="519">
        <v>1</v>
      </c>
      <c r="F99" s="519">
        <v>5000</v>
      </c>
      <c r="G99" s="519">
        <v>90</v>
      </c>
      <c r="H99" s="519"/>
      <c r="I99" s="519"/>
      <c r="J99" s="2231"/>
    </row>
    <row r="100" spans="1:10" x14ac:dyDescent="0.25">
      <c r="A100" s="517" t="s">
        <v>349</v>
      </c>
      <c r="B100" s="519">
        <v>1</v>
      </c>
      <c r="C100" s="853"/>
      <c r="D100" s="853">
        <v>15000</v>
      </c>
      <c r="E100" s="519"/>
      <c r="F100" s="519"/>
      <c r="G100" s="519"/>
      <c r="H100" s="519"/>
      <c r="I100" s="519"/>
      <c r="J100" s="519" t="s">
        <v>767</v>
      </c>
    </row>
    <row r="101" spans="1:10" x14ac:dyDescent="0.25">
      <c r="A101" s="517" t="s">
        <v>4341</v>
      </c>
      <c r="B101" s="519">
        <v>1</v>
      </c>
      <c r="C101" s="853"/>
      <c r="D101" s="853">
        <v>22000</v>
      </c>
      <c r="E101" s="519">
        <v>1</v>
      </c>
      <c r="F101" s="519">
        <v>4000</v>
      </c>
      <c r="G101" s="519">
        <v>70</v>
      </c>
      <c r="H101" s="519"/>
      <c r="I101" s="519"/>
      <c r="J101" s="519" t="s">
        <v>767</v>
      </c>
    </row>
    <row r="102" spans="1:10" x14ac:dyDescent="0.25">
      <c r="A102" s="517" t="s">
        <v>3356</v>
      </c>
      <c r="B102" s="519">
        <v>1</v>
      </c>
      <c r="C102" s="853"/>
      <c r="D102" s="853">
        <v>34000</v>
      </c>
      <c r="E102" s="519">
        <v>1</v>
      </c>
      <c r="F102" s="519">
        <v>4000</v>
      </c>
      <c r="G102" s="519">
        <v>70</v>
      </c>
      <c r="H102" s="519"/>
      <c r="I102" s="519"/>
      <c r="J102" s="519" t="s">
        <v>767</v>
      </c>
    </row>
    <row r="103" spans="1:10" x14ac:dyDescent="0.25">
      <c r="A103" s="517" t="s">
        <v>349</v>
      </c>
      <c r="B103" s="519">
        <v>1</v>
      </c>
      <c r="C103" s="527">
        <v>14000</v>
      </c>
      <c r="D103" s="527"/>
      <c r="E103" s="519"/>
      <c r="F103" s="519"/>
      <c r="G103" s="519"/>
      <c r="H103" s="519"/>
      <c r="I103" s="519"/>
      <c r="J103" s="519"/>
    </row>
    <row r="104" spans="1:10" x14ac:dyDescent="0.25">
      <c r="A104" s="517" t="s">
        <v>2050</v>
      </c>
      <c r="B104" s="519">
        <v>1</v>
      </c>
      <c r="C104" s="527">
        <v>26000</v>
      </c>
      <c r="D104" s="527"/>
      <c r="E104" s="519"/>
      <c r="F104" s="519"/>
      <c r="G104" s="519"/>
      <c r="H104" s="519"/>
      <c r="I104" s="519"/>
      <c r="J104" s="519"/>
    </row>
    <row r="105" spans="1:10" x14ac:dyDescent="0.25">
      <c r="A105" s="777" t="s">
        <v>94</v>
      </c>
      <c r="B105" s="764">
        <v>1</v>
      </c>
      <c r="C105" s="630"/>
      <c r="D105" s="630">
        <v>33000</v>
      </c>
      <c r="E105" s="764"/>
      <c r="F105" s="764"/>
      <c r="G105" s="764"/>
      <c r="H105" s="764"/>
      <c r="I105" s="764"/>
      <c r="J105" s="519" t="s">
        <v>4352</v>
      </c>
    </row>
    <row r="106" spans="1:10" x14ac:dyDescent="0.25">
      <c r="A106" s="645"/>
      <c r="B106" s="213">
        <f>SUM(B77:B105)</f>
        <v>39</v>
      </c>
      <c r="C106" s="213">
        <f>SUM(C77:C105)</f>
        <v>290100</v>
      </c>
      <c r="D106" s="213">
        <f>SUM(D77:D105)</f>
        <v>906000</v>
      </c>
      <c r="E106" s="213">
        <f>SUM(E77:E105)</f>
        <v>10</v>
      </c>
      <c r="F106" s="213">
        <f>SUM(F77:F105)</f>
        <v>35000</v>
      </c>
      <c r="G106" s="213"/>
      <c r="H106" s="213"/>
      <c r="I106" s="213"/>
      <c r="J106" s="213">
        <v>2100</v>
      </c>
    </row>
    <row r="107" spans="1:10" x14ac:dyDescent="0.25">
      <c r="A107" s="750"/>
      <c r="B107" s="549"/>
      <c r="C107" s="549"/>
      <c r="D107" s="549"/>
      <c r="E107" s="549"/>
      <c r="F107" s="549"/>
      <c r="G107" s="549"/>
      <c r="H107" s="549"/>
      <c r="I107" s="549"/>
      <c r="J107" s="751"/>
    </row>
    <row r="108" spans="1:10" x14ac:dyDescent="0.25">
      <c r="A108" s="548"/>
      <c r="B108" s="752"/>
      <c r="C108" s="752"/>
      <c r="D108" s="548"/>
      <c r="E108" s="548"/>
      <c r="F108" s="548"/>
      <c r="G108" s="548"/>
      <c r="H108" s="548"/>
      <c r="I108" s="548"/>
      <c r="J108" s="567"/>
    </row>
    <row r="109" spans="1:10" x14ac:dyDescent="0.25">
      <c r="A109" s="548"/>
      <c r="B109" s="548"/>
      <c r="C109" s="548"/>
      <c r="D109" s="548"/>
      <c r="E109" s="548"/>
      <c r="F109" s="336"/>
      <c r="G109" s="852" t="s">
        <v>3714</v>
      </c>
      <c r="H109" s="852"/>
      <c r="I109" s="753"/>
      <c r="J109" s="567"/>
    </row>
    <row r="110" spans="1:10" ht="15.75" x14ac:dyDescent="0.25">
      <c r="A110" s="696" t="s">
        <v>3593</v>
      </c>
      <c r="B110" s="697">
        <f>C106</f>
        <v>290100</v>
      </c>
      <c r="C110" s="548"/>
      <c r="D110" s="548"/>
      <c r="E110" s="548"/>
      <c r="F110" s="548"/>
      <c r="G110" s="548"/>
      <c r="H110" s="548"/>
      <c r="I110" s="548"/>
      <c r="J110" s="567"/>
    </row>
    <row r="113" spans="1:10" ht="15.75" x14ac:dyDescent="0.25">
      <c r="A113" s="2213" t="s">
        <v>4342</v>
      </c>
      <c r="B113" s="2213"/>
      <c r="C113" s="2213"/>
      <c r="D113" s="2213"/>
      <c r="E113" s="2213"/>
      <c r="F113" s="2213"/>
      <c r="G113" s="2213"/>
      <c r="H113" s="2213"/>
      <c r="I113" s="2213"/>
      <c r="J113" s="2213"/>
    </row>
    <row r="114" spans="1:10" x14ac:dyDescent="0.25">
      <c r="A114" s="198" t="s">
        <v>14</v>
      </c>
      <c r="B114" s="198" t="s">
        <v>5</v>
      </c>
      <c r="C114" s="198" t="s">
        <v>10</v>
      </c>
      <c r="D114" s="198" t="s">
        <v>11</v>
      </c>
      <c r="E114" s="198" t="s">
        <v>753</v>
      </c>
      <c r="F114" s="198" t="s">
        <v>27</v>
      </c>
      <c r="G114" s="198" t="s">
        <v>2013</v>
      </c>
      <c r="H114" s="198" t="s">
        <v>2776</v>
      </c>
      <c r="I114" s="198" t="s">
        <v>2777</v>
      </c>
      <c r="J114" s="198" t="s">
        <v>32</v>
      </c>
    </row>
    <row r="115" spans="1:10" x14ac:dyDescent="0.25">
      <c r="A115" s="777" t="s">
        <v>209</v>
      </c>
      <c r="B115" s="764">
        <v>1</v>
      </c>
      <c r="C115" s="764">
        <v>38000</v>
      </c>
      <c r="D115" s="764"/>
      <c r="E115" s="764"/>
      <c r="F115" s="764"/>
      <c r="G115" s="764"/>
      <c r="H115" s="764"/>
      <c r="I115" s="764" t="s">
        <v>109</v>
      </c>
      <c r="J115" s="764">
        <v>1400</v>
      </c>
    </row>
    <row r="116" spans="1:10" x14ac:dyDescent="0.25">
      <c r="A116" s="847" t="s">
        <v>4103</v>
      </c>
      <c r="B116" s="848">
        <v>1</v>
      </c>
      <c r="C116" s="849"/>
      <c r="D116" s="630">
        <v>17000</v>
      </c>
      <c r="E116" s="764">
        <v>1</v>
      </c>
      <c r="F116" s="764">
        <v>4000</v>
      </c>
      <c r="G116" s="764">
        <v>75</v>
      </c>
      <c r="H116" s="764"/>
      <c r="I116" s="764"/>
      <c r="J116" s="756" t="s">
        <v>3596</v>
      </c>
    </row>
    <row r="117" spans="1:10" x14ac:dyDescent="0.25">
      <c r="A117" s="777" t="s">
        <v>141</v>
      </c>
      <c r="B117" s="764">
        <v>1</v>
      </c>
      <c r="C117" s="630"/>
      <c r="D117" s="630">
        <v>22000</v>
      </c>
      <c r="E117" s="764"/>
      <c r="F117" s="764"/>
      <c r="G117" s="764"/>
      <c r="H117" s="764"/>
      <c r="I117" s="764"/>
      <c r="J117" s="198" t="s">
        <v>4343</v>
      </c>
    </row>
    <row r="118" spans="1:10" x14ac:dyDescent="0.25">
      <c r="A118" s="777" t="s">
        <v>107</v>
      </c>
      <c r="B118" s="764">
        <v>1</v>
      </c>
      <c r="C118" s="630"/>
      <c r="D118" s="630">
        <v>15000</v>
      </c>
      <c r="E118" s="764"/>
      <c r="F118" s="764"/>
      <c r="G118" s="764"/>
      <c r="H118" s="764"/>
      <c r="I118" s="764"/>
      <c r="J118" s="198" t="s">
        <v>4344</v>
      </c>
    </row>
    <row r="119" spans="1:10" x14ac:dyDescent="0.25">
      <c r="A119" s="777" t="s">
        <v>166</v>
      </c>
      <c r="B119" s="764">
        <v>1</v>
      </c>
      <c r="C119" s="630"/>
      <c r="D119" s="630">
        <v>26000</v>
      </c>
      <c r="E119" s="764">
        <v>1</v>
      </c>
      <c r="F119" s="764">
        <v>3000</v>
      </c>
      <c r="G119" s="764">
        <v>60</v>
      </c>
      <c r="H119" s="764"/>
      <c r="I119" s="764"/>
      <c r="J119" s="198" t="s">
        <v>767</v>
      </c>
    </row>
    <row r="120" spans="1:10" x14ac:dyDescent="0.25">
      <c r="A120" s="777" t="s">
        <v>4345</v>
      </c>
      <c r="B120" s="764">
        <v>1</v>
      </c>
      <c r="C120" s="630">
        <v>18000</v>
      </c>
      <c r="D120" s="630"/>
      <c r="E120" s="764"/>
      <c r="F120" s="764"/>
      <c r="G120" s="764"/>
      <c r="H120" s="764"/>
      <c r="I120" s="764"/>
      <c r="J120" s="756" t="s">
        <v>4346</v>
      </c>
    </row>
    <row r="121" spans="1:10" x14ac:dyDescent="0.25">
      <c r="A121" s="777" t="s">
        <v>4347</v>
      </c>
      <c r="B121" s="764">
        <v>1</v>
      </c>
      <c r="C121" s="630"/>
      <c r="D121" s="630">
        <v>24000</v>
      </c>
      <c r="E121" s="764"/>
      <c r="F121" s="764"/>
      <c r="G121" s="764"/>
      <c r="H121" s="764"/>
      <c r="I121" s="764"/>
      <c r="J121" s="198" t="s">
        <v>4348</v>
      </c>
    </row>
    <row r="122" spans="1:10" x14ac:dyDescent="0.25">
      <c r="A122" s="777" t="s">
        <v>467</v>
      </c>
      <c r="B122" s="764">
        <v>1</v>
      </c>
      <c r="C122" s="630">
        <v>12000</v>
      </c>
      <c r="D122" s="630"/>
      <c r="E122" s="764">
        <v>1</v>
      </c>
      <c r="F122" s="764">
        <v>3000</v>
      </c>
      <c r="G122" s="764">
        <v>60</v>
      </c>
      <c r="H122" s="764">
        <v>1</v>
      </c>
      <c r="I122" s="764">
        <v>75</v>
      </c>
      <c r="J122" s="764">
        <v>4000</v>
      </c>
    </row>
    <row r="123" spans="1:10" x14ac:dyDescent="0.25">
      <c r="A123" s="777" t="s">
        <v>3536</v>
      </c>
      <c r="B123" s="764">
        <v>1</v>
      </c>
      <c r="C123" s="630">
        <v>30000</v>
      </c>
      <c r="D123" s="630"/>
      <c r="E123" s="764"/>
      <c r="F123" s="764"/>
      <c r="G123" s="764"/>
      <c r="H123" s="764">
        <v>1</v>
      </c>
      <c r="I123" s="764">
        <v>70</v>
      </c>
      <c r="J123" s="764">
        <v>4000</v>
      </c>
    </row>
    <row r="124" spans="1:10" x14ac:dyDescent="0.25">
      <c r="A124" s="777" t="s">
        <v>4349</v>
      </c>
      <c r="B124" s="764">
        <v>1</v>
      </c>
      <c r="C124" s="630">
        <v>20500</v>
      </c>
      <c r="D124" s="630"/>
      <c r="E124" s="764">
        <v>1</v>
      </c>
      <c r="F124" s="764">
        <v>5000</v>
      </c>
      <c r="G124" s="764">
        <v>100</v>
      </c>
      <c r="H124" s="764">
        <v>1</v>
      </c>
      <c r="I124" s="764">
        <v>70</v>
      </c>
      <c r="J124" s="764">
        <v>4000</v>
      </c>
    </row>
    <row r="125" spans="1:10" x14ac:dyDescent="0.25">
      <c r="A125" s="789" t="s">
        <v>4351</v>
      </c>
      <c r="B125" s="790">
        <v>1</v>
      </c>
      <c r="C125" s="791"/>
      <c r="D125" s="791">
        <v>1500</v>
      </c>
      <c r="E125" s="764"/>
      <c r="F125" s="764"/>
      <c r="G125" s="764"/>
      <c r="H125" s="764"/>
      <c r="I125" s="764"/>
      <c r="J125" s="756" t="s">
        <v>3596</v>
      </c>
    </row>
    <row r="126" spans="1:10" x14ac:dyDescent="0.25">
      <c r="A126" s="702" t="s">
        <v>213</v>
      </c>
      <c r="B126" s="703">
        <v>1</v>
      </c>
      <c r="C126" s="640"/>
      <c r="D126" s="640"/>
      <c r="E126" s="703"/>
      <c r="F126" s="703"/>
      <c r="G126" s="703"/>
      <c r="H126" s="703"/>
      <c r="I126" s="703"/>
      <c r="J126" s="703" t="s">
        <v>4350</v>
      </c>
    </row>
    <row r="127" spans="1:10" x14ac:dyDescent="0.25">
      <c r="A127" s="777"/>
      <c r="B127" s="764"/>
      <c r="C127" s="630"/>
      <c r="D127" s="630"/>
      <c r="E127" s="764"/>
      <c r="F127" s="764"/>
      <c r="G127" s="764"/>
      <c r="H127" s="764"/>
      <c r="I127" s="764"/>
      <c r="J127" s="764"/>
    </row>
    <row r="128" spans="1:10" x14ac:dyDescent="0.25">
      <c r="A128" s="645"/>
      <c r="B128" s="213">
        <f>SUM(B115:B127)</f>
        <v>12</v>
      </c>
      <c r="C128" s="213">
        <f>SUM(C115:C127)</f>
        <v>118500</v>
      </c>
      <c r="D128" s="213">
        <f>SUM(D115:D127)</f>
        <v>105500</v>
      </c>
      <c r="E128" s="213">
        <f>SUM(E115:E127)</f>
        <v>4</v>
      </c>
      <c r="F128" s="213">
        <f>SUM(F115:F127)</f>
        <v>15000</v>
      </c>
      <c r="G128" s="213"/>
      <c r="H128" s="213"/>
      <c r="I128" s="213"/>
      <c r="J128" s="213">
        <v>13400</v>
      </c>
    </row>
    <row r="129" spans="1:10" x14ac:dyDescent="0.25">
      <c r="A129" s="750"/>
      <c r="B129" s="549"/>
      <c r="C129" s="549"/>
      <c r="D129" s="549"/>
      <c r="E129" s="549"/>
      <c r="F129" s="549"/>
      <c r="G129" s="549"/>
      <c r="H129" s="549"/>
      <c r="I129" s="549"/>
      <c r="J129" s="751"/>
    </row>
    <row r="130" spans="1:10" x14ac:dyDescent="0.25">
      <c r="A130" s="548"/>
      <c r="B130" s="752"/>
      <c r="C130" s="752"/>
      <c r="D130" s="548"/>
      <c r="E130" s="548"/>
      <c r="F130" s="548"/>
      <c r="G130" s="548"/>
      <c r="H130" s="548"/>
      <c r="I130" s="548"/>
      <c r="J130" s="567"/>
    </row>
    <row r="131" spans="1:10" x14ac:dyDescent="0.25">
      <c r="A131" s="548"/>
      <c r="B131" s="548"/>
      <c r="C131" s="548"/>
      <c r="D131" s="548"/>
      <c r="E131" s="548"/>
      <c r="F131" s="336"/>
      <c r="G131" s="856" t="s">
        <v>3714</v>
      </c>
      <c r="H131" s="856"/>
      <c r="I131" s="753"/>
      <c r="J131" s="567"/>
    </row>
    <row r="132" spans="1:10" ht="15.75" x14ac:dyDescent="0.25">
      <c r="A132" s="696" t="s">
        <v>3593</v>
      </c>
      <c r="B132" s="697">
        <f>C128</f>
        <v>118500</v>
      </c>
      <c r="C132" s="548"/>
      <c r="D132" s="548"/>
      <c r="E132" s="548"/>
      <c r="F132" s="548"/>
      <c r="G132" s="548"/>
      <c r="H132" s="548"/>
      <c r="I132" s="548"/>
      <c r="J132" s="567"/>
    </row>
    <row r="135" spans="1:10" ht="15.75" x14ac:dyDescent="0.25">
      <c r="A135" s="2213" t="s">
        <v>4353</v>
      </c>
      <c r="B135" s="2213"/>
      <c r="C135" s="2213"/>
      <c r="D135" s="2213"/>
      <c r="E135" s="2213"/>
      <c r="F135" s="2213"/>
      <c r="G135" s="2213"/>
      <c r="H135" s="2213"/>
      <c r="I135" s="2213"/>
      <c r="J135" s="2213"/>
    </row>
    <row r="136" spans="1:10" x14ac:dyDescent="0.25">
      <c r="A136" s="198" t="s">
        <v>14</v>
      </c>
      <c r="B136" s="198" t="s">
        <v>5</v>
      </c>
      <c r="C136" s="198" t="s">
        <v>10</v>
      </c>
      <c r="D136" s="198" t="s">
        <v>11</v>
      </c>
      <c r="E136" s="198" t="s">
        <v>753</v>
      </c>
      <c r="F136" s="198" t="s">
        <v>27</v>
      </c>
      <c r="G136" s="198" t="s">
        <v>2013</v>
      </c>
      <c r="H136" s="198" t="s">
        <v>2776</v>
      </c>
      <c r="I136" s="198" t="s">
        <v>2777</v>
      </c>
      <c r="J136" s="198" t="s">
        <v>32</v>
      </c>
    </row>
    <row r="137" spans="1:10" x14ac:dyDescent="0.25">
      <c r="A137" s="777" t="s">
        <v>4103</v>
      </c>
      <c r="B137" s="764">
        <v>1</v>
      </c>
      <c r="C137" s="764"/>
      <c r="D137" s="764">
        <v>17000</v>
      </c>
      <c r="E137" s="764">
        <v>1</v>
      </c>
      <c r="F137" s="764">
        <v>4000</v>
      </c>
      <c r="G137" s="764">
        <v>70</v>
      </c>
      <c r="H137" s="764"/>
      <c r="I137" s="764"/>
      <c r="J137" s="198" t="s">
        <v>767</v>
      </c>
    </row>
    <row r="138" spans="1:10" x14ac:dyDescent="0.25">
      <c r="A138" s="847" t="s">
        <v>3731</v>
      </c>
      <c r="B138" s="848">
        <v>1</v>
      </c>
      <c r="C138" s="849"/>
      <c r="D138" s="630">
        <v>19000</v>
      </c>
      <c r="E138" s="764"/>
      <c r="F138" s="764"/>
      <c r="G138" s="764"/>
      <c r="H138" s="764"/>
      <c r="I138" s="764"/>
      <c r="J138" s="198" t="s">
        <v>767</v>
      </c>
    </row>
    <row r="139" spans="1:10" x14ac:dyDescent="0.25">
      <c r="A139" s="777" t="s">
        <v>587</v>
      </c>
      <c r="B139" s="764">
        <v>1</v>
      </c>
      <c r="C139" s="630">
        <v>21000</v>
      </c>
      <c r="D139" s="630"/>
      <c r="E139" s="764">
        <v>1</v>
      </c>
      <c r="F139" s="764">
        <v>5000</v>
      </c>
      <c r="G139" s="764">
        <v>90</v>
      </c>
      <c r="H139" s="764"/>
      <c r="I139" s="764" t="s">
        <v>109</v>
      </c>
      <c r="J139" s="198">
        <v>2100</v>
      </c>
    </row>
    <row r="140" spans="1:10" x14ac:dyDescent="0.25">
      <c r="A140" s="777" t="s">
        <v>311</v>
      </c>
      <c r="B140" s="764">
        <v>1</v>
      </c>
      <c r="C140" s="630">
        <v>17500</v>
      </c>
      <c r="D140" s="630"/>
      <c r="E140" s="764">
        <v>1</v>
      </c>
      <c r="F140" s="764">
        <v>4000</v>
      </c>
      <c r="G140" s="764">
        <v>70</v>
      </c>
      <c r="H140" s="764">
        <v>1</v>
      </c>
      <c r="I140" s="764">
        <v>60</v>
      </c>
      <c r="J140" s="198">
        <v>3000</v>
      </c>
    </row>
    <row r="141" spans="1:10" x14ac:dyDescent="0.25">
      <c r="A141" s="777" t="s">
        <v>3871</v>
      </c>
      <c r="B141" s="764">
        <v>1</v>
      </c>
      <c r="C141" s="630">
        <v>9500</v>
      </c>
      <c r="D141" s="630"/>
      <c r="E141" s="764">
        <v>1</v>
      </c>
      <c r="F141" s="764">
        <v>3000</v>
      </c>
      <c r="G141" s="764">
        <v>60</v>
      </c>
      <c r="H141" s="764">
        <v>1</v>
      </c>
      <c r="I141" s="764">
        <v>70</v>
      </c>
      <c r="J141" s="198">
        <v>4000</v>
      </c>
    </row>
    <row r="142" spans="1:10" x14ac:dyDescent="0.25">
      <c r="A142" s="777" t="s">
        <v>1871</v>
      </c>
      <c r="B142" s="764">
        <v>1</v>
      </c>
      <c r="C142" s="630">
        <v>35000</v>
      </c>
      <c r="D142" s="630"/>
      <c r="E142" s="764"/>
      <c r="F142" s="764"/>
      <c r="G142" s="764"/>
      <c r="H142" s="764"/>
      <c r="I142" s="764"/>
      <c r="J142" s="756"/>
    </row>
    <row r="143" spans="1:10" x14ac:dyDescent="0.25">
      <c r="A143" s="777" t="s">
        <v>734</v>
      </c>
      <c r="B143" s="764">
        <v>1</v>
      </c>
      <c r="C143" s="630"/>
      <c r="D143" s="630">
        <v>14000</v>
      </c>
      <c r="E143" s="764">
        <v>1</v>
      </c>
      <c r="F143" s="764">
        <v>3000</v>
      </c>
      <c r="G143" s="764">
        <v>60</v>
      </c>
      <c r="H143" s="764"/>
      <c r="I143" s="764"/>
      <c r="J143" s="756" t="s">
        <v>3596</v>
      </c>
    </row>
    <row r="144" spans="1:10" x14ac:dyDescent="0.25">
      <c r="A144" s="777" t="s">
        <v>3761</v>
      </c>
      <c r="B144" s="764">
        <v>1</v>
      </c>
      <c r="C144" s="630"/>
      <c r="D144" s="630">
        <v>26000</v>
      </c>
      <c r="E144" s="764">
        <v>1</v>
      </c>
      <c r="F144" s="764">
        <v>3000</v>
      </c>
      <c r="G144" s="764">
        <v>60</v>
      </c>
      <c r="H144" s="764"/>
      <c r="I144" s="764"/>
      <c r="J144" s="198" t="s">
        <v>767</v>
      </c>
    </row>
    <row r="145" spans="1:10" x14ac:dyDescent="0.25">
      <c r="A145" s="777" t="s">
        <v>4354</v>
      </c>
      <c r="B145" s="764">
        <v>1</v>
      </c>
      <c r="C145" s="630">
        <v>62000</v>
      </c>
      <c r="D145" s="630"/>
      <c r="E145" s="764"/>
      <c r="F145" s="764"/>
      <c r="G145" s="764"/>
      <c r="H145" s="764"/>
      <c r="I145" s="764"/>
      <c r="J145" s="764"/>
    </row>
    <row r="146" spans="1:10" x14ac:dyDescent="0.25">
      <c r="A146" s="777" t="s">
        <v>170</v>
      </c>
      <c r="B146" s="764">
        <v>1</v>
      </c>
      <c r="C146" s="630"/>
      <c r="D146" s="630">
        <v>25000</v>
      </c>
      <c r="E146" s="764"/>
      <c r="F146" s="764"/>
      <c r="G146" s="764"/>
      <c r="H146" s="764"/>
      <c r="I146" s="764"/>
      <c r="J146" s="198" t="s">
        <v>4355</v>
      </c>
    </row>
    <row r="147" spans="1:10" x14ac:dyDescent="0.25">
      <c r="A147" s="777" t="s">
        <v>234</v>
      </c>
      <c r="B147" s="764">
        <v>2</v>
      </c>
      <c r="C147" s="630"/>
      <c r="D147" s="630">
        <v>32000</v>
      </c>
      <c r="E147" s="764">
        <v>2</v>
      </c>
      <c r="F147" s="764">
        <v>8000</v>
      </c>
      <c r="G147" s="764">
        <v>70</v>
      </c>
      <c r="H147" s="764"/>
      <c r="I147" s="764"/>
      <c r="J147" s="198" t="s">
        <v>767</v>
      </c>
    </row>
    <row r="148" spans="1:10" x14ac:dyDescent="0.25">
      <c r="A148" s="777" t="s">
        <v>3559</v>
      </c>
      <c r="B148" s="764">
        <v>1</v>
      </c>
      <c r="C148" s="630">
        <v>14000</v>
      </c>
      <c r="D148" s="630"/>
      <c r="E148" s="764">
        <v>1</v>
      </c>
      <c r="F148" s="764">
        <v>3000</v>
      </c>
      <c r="G148" s="764">
        <v>60</v>
      </c>
      <c r="H148" s="764"/>
      <c r="I148" s="764"/>
      <c r="J148" s="764"/>
    </row>
    <row r="149" spans="1:10" x14ac:dyDescent="0.25">
      <c r="A149" s="777" t="s">
        <v>4356</v>
      </c>
      <c r="B149" s="764">
        <v>1</v>
      </c>
      <c r="C149" s="630">
        <v>7800</v>
      </c>
      <c r="D149" s="630"/>
      <c r="E149" s="764"/>
      <c r="F149" s="764"/>
      <c r="G149" s="764"/>
      <c r="H149" s="764"/>
      <c r="I149" s="764"/>
      <c r="J149" s="764"/>
    </row>
    <row r="150" spans="1:10" x14ac:dyDescent="0.25">
      <c r="A150" s="777" t="s">
        <v>1817</v>
      </c>
      <c r="B150" s="764">
        <v>1</v>
      </c>
      <c r="C150" s="630">
        <v>13000</v>
      </c>
      <c r="D150" s="630"/>
      <c r="E150" s="764">
        <v>1</v>
      </c>
      <c r="F150" s="764">
        <v>3000</v>
      </c>
      <c r="G150" s="764">
        <v>60</v>
      </c>
      <c r="H150" s="764"/>
      <c r="I150" s="764"/>
      <c r="J150" s="764"/>
    </row>
    <row r="151" spans="1:10" x14ac:dyDescent="0.25">
      <c r="A151" s="777" t="s">
        <v>4019</v>
      </c>
      <c r="B151" s="764">
        <v>1</v>
      </c>
      <c r="C151" s="630">
        <v>13000</v>
      </c>
      <c r="D151" s="630"/>
      <c r="E151" s="764">
        <v>1</v>
      </c>
      <c r="F151" s="764">
        <v>2000</v>
      </c>
      <c r="G151" s="764">
        <v>50</v>
      </c>
      <c r="H151" s="764"/>
      <c r="I151" s="764"/>
      <c r="J151" s="764"/>
    </row>
    <row r="152" spans="1:10" x14ac:dyDescent="0.25">
      <c r="A152" s="777" t="s">
        <v>646</v>
      </c>
      <c r="B152" s="764">
        <v>1</v>
      </c>
      <c r="C152" s="630"/>
      <c r="D152" s="630">
        <v>14000</v>
      </c>
      <c r="E152" s="764">
        <v>1</v>
      </c>
      <c r="F152" s="764">
        <v>3000</v>
      </c>
      <c r="G152" s="764">
        <v>60</v>
      </c>
      <c r="H152" s="764"/>
      <c r="I152" s="764"/>
      <c r="J152" s="198" t="s">
        <v>767</v>
      </c>
    </row>
    <row r="153" spans="1:10" x14ac:dyDescent="0.25">
      <c r="A153" s="777" t="s">
        <v>2045</v>
      </c>
      <c r="B153" s="764">
        <v>1</v>
      </c>
      <c r="C153" s="630">
        <v>16000</v>
      </c>
      <c r="D153" s="630"/>
      <c r="E153" s="764"/>
      <c r="F153" s="764"/>
      <c r="G153" s="764"/>
      <c r="H153" s="764"/>
      <c r="I153" s="764"/>
      <c r="J153" s="764"/>
    </row>
    <row r="154" spans="1:10" x14ac:dyDescent="0.25">
      <c r="A154" s="777" t="s">
        <v>93</v>
      </c>
      <c r="B154" s="764">
        <v>1</v>
      </c>
      <c r="C154" s="630">
        <v>20000</v>
      </c>
      <c r="D154" s="630"/>
      <c r="E154" s="764"/>
      <c r="F154" s="764"/>
      <c r="G154" s="764"/>
      <c r="H154" s="764"/>
      <c r="I154" s="764"/>
      <c r="J154" s="764"/>
    </row>
    <row r="155" spans="1:10" x14ac:dyDescent="0.25">
      <c r="A155" s="777" t="s">
        <v>4358</v>
      </c>
      <c r="B155" s="764">
        <v>1</v>
      </c>
      <c r="C155" s="630"/>
      <c r="D155" s="630">
        <v>49000</v>
      </c>
      <c r="E155" s="764"/>
      <c r="F155" s="764"/>
      <c r="G155" s="764"/>
      <c r="H155" s="764"/>
      <c r="I155" s="764"/>
      <c r="J155" s="764" t="s">
        <v>4359</v>
      </c>
    </row>
    <row r="156" spans="1:10" x14ac:dyDescent="0.25">
      <c r="A156" s="858" t="s">
        <v>4357</v>
      </c>
      <c r="B156" s="790">
        <v>1</v>
      </c>
      <c r="C156" s="791">
        <v>1800</v>
      </c>
      <c r="D156" s="630"/>
      <c r="E156" s="764"/>
      <c r="F156" s="764"/>
      <c r="G156" s="764"/>
      <c r="H156" s="764"/>
      <c r="I156" s="764"/>
      <c r="J156" s="764"/>
    </row>
    <row r="157" spans="1:10" x14ac:dyDescent="0.25">
      <c r="A157" s="645"/>
      <c r="B157" s="213">
        <f>SUM(B137:B156)</f>
        <v>21</v>
      </c>
      <c r="C157" s="213">
        <f>SUM(C137:C156)</f>
        <v>230600</v>
      </c>
      <c r="D157" s="213">
        <f>SUM(D137:D156)</f>
        <v>196000</v>
      </c>
      <c r="E157" s="213">
        <f>SUM(E137:E156)</f>
        <v>12</v>
      </c>
      <c r="F157" s="213">
        <f>SUM(F137:F156)</f>
        <v>41000</v>
      </c>
      <c r="G157" s="213"/>
      <c r="H157" s="213"/>
      <c r="I157" s="213"/>
      <c r="J157" s="213">
        <f>J139+J140+J141</f>
        <v>9100</v>
      </c>
    </row>
    <row r="158" spans="1:10" x14ac:dyDescent="0.25">
      <c r="A158" s="750"/>
      <c r="B158" s="549"/>
      <c r="C158" s="549"/>
      <c r="D158" s="549"/>
      <c r="E158" s="549"/>
      <c r="F158" s="549"/>
      <c r="G158" s="549"/>
      <c r="H158" s="549"/>
      <c r="I158" s="549"/>
      <c r="J158" s="751"/>
    </row>
    <row r="159" spans="1:10" x14ac:dyDescent="0.25">
      <c r="A159" s="548"/>
      <c r="B159" s="752"/>
      <c r="C159" s="752"/>
      <c r="D159" s="548"/>
      <c r="E159" s="548"/>
      <c r="F159" s="548"/>
      <c r="G159" s="548"/>
      <c r="H159" s="548"/>
      <c r="I159" s="548"/>
      <c r="J159" s="567"/>
    </row>
    <row r="160" spans="1:10" x14ac:dyDescent="0.25">
      <c r="A160" s="548"/>
      <c r="B160" s="548"/>
      <c r="C160" s="548"/>
      <c r="D160" s="548"/>
      <c r="E160" s="548"/>
      <c r="F160" s="336"/>
      <c r="G160" s="857" t="s">
        <v>3714</v>
      </c>
      <c r="H160" s="857"/>
      <c r="I160" s="753"/>
      <c r="J160" s="567"/>
    </row>
    <row r="161" spans="1:10" ht="15.75" x14ac:dyDescent="0.25">
      <c r="A161" s="696" t="s">
        <v>3593</v>
      </c>
      <c r="B161" s="697">
        <f>C157</f>
        <v>230600</v>
      </c>
      <c r="C161" s="548"/>
      <c r="D161" s="548"/>
      <c r="E161" s="548"/>
      <c r="F161" s="548"/>
      <c r="G161" s="548"/>
      <c r="H161" s="548"/>
      <c r="I161" s="548"/>
      <c r="J161" s="567"/>
    </row>
    <row r="165" spans="1:10" ht="15.75" x14ac:dyDescent="0.25">
      <c r="A165" s="2213" t="s">
        <v>4360</v>
      </c>
      <c r="B165" s="2213"/>
      <c r="C165" s="2213"/>
      <c r="D165" s="2213"/>
      <c r="E165" s="2213"/>
      <c r="F165" s="2213"/>
      <c r="G165" s="2213"/>
      <c r="H165" s="2213"/>
      <c r="I165" s="2213"/>
      <c r="J165" s="2213"/>
    </row>
    <row r="166" spans="1:10" x14ac:dyDescent="0.25">
      <c r="A166" s="198" t="s">
        <v>14</v>
      </c>
      <c r="B166" s="198" t="s">
        <v>5</v>
      </c>
      <c r="C166" s="198" t="s">
        <v>10</v>
      </c>
      <c r="D166" s="198" t="s">
        <v>11</v>
      </c>
      <c r="E166" s="198" t="s">
        <v>753</v>
      </c>
      <c r="F166" s="198" t="s">
        <v>27</v>
      </c>
      <c r="G166" s="198" t="s">
        <v>2013</v>
      </c>
      <c r="H166" s="198" t="s">
        <v>2776</v>
      </c>
      <c r="I166" s="198" t="s">
        <v>2777</v>
      </c>
      <c r="J166" s="198" t="s">
        <v>32</v>
      </c>
    </row>
    <row r="167" spans="1:10" x14ac:dyDescent="0.25">
      <c r="A167" s="777" t="s">
        <v>2045</v>
      </c>
      <c r="B167" s="764">
        <v>1</v>
      </c>
      <c r="C167" s="764"/>
      <c r="D167" s="764">
        <v>17000</v>
      </c>
      <c r="E167" s="764"/>
      <c r="F167" s="764"/>
      <c r="G167" s="764"/>
      <c r="H167" s="764"/>
      <c r="I167" s="764"/>
      <c r="J167" s="756" t="s">
        <v>4361</v>
      </c>
    </row>
    <row r="168" spans="1:10" x14ac:dyDescent="0.25">
      <c r="A168" s="847" t="s">
        <v>3460</v>
      </c>
      <c r="B168" s="848">
        <v>1</v>
      </c>
      <c r="C168" s="849">
        <v>20500</v>
      </c>
      <c r="D168" s="630"/>
      <c r="E168" s="764">
        <v>1</v>
      </c>
      <c r="F168" s="764">
        <v>5000</v>
      </c>
      <c r="G168" s="764">
        <v>100</v>
      </c>
      <c r="H168" s="764"/>
      <c r="I168" s="764" t="s">
        <v>109</v>
      </c>
      <c r="J168" s="756">
        <v>1400</v>
      </c>
    </row>
    <row r="169" spans="1:10" x14ac:dyDescent="0.25">
      <c r="A169" s="777" t="s">
        <v>3520</v>
      </c>
      <c r="B169" s="764">
        <v>1</v>
      </c>
      <c r="C169" s="630">
        <v>16000</v>
      </c>
      <c r="D169" s="630"/>
      <c r="E169" s="764"/>
      <c r="F169" s="764"/>
      <c r="G169" s="764"/>
      <c r="H169" s="764">
        <v>1</v>
      </c>
      <c r="I169" s="764">
        <v>70</v>
      </c>
      <c r="J169" s="756">
        <v>4000</v>
      </c>
    </row>
    <row r="170" spans="1:10" x14ac:dyDescent="0.25">
      <c r="A170" s="777" t="s">
        <v>4362</v>
      </c>
      <c r="B170" s="764">
        <v>1</v>
      </c>
      <c r="C170" s="630">
        <v>10000</v>
      </c>
      <c r="D170" s="630"/>
      <c r="E170" s="764">
        <v>2</v>
      </c>
      <c r="F170" s="764">
        <v>8000</v>
      </c>
      <c r="G170" s="764">
        <v>70</v>
      </c>
      <c r="H170" s="764"/>
      <c r="I170" s="764"/>
      <c r="J170" s="756"/>
    </row>
    <row r="171" spans="1:10" x14ac:dyDescent="0.25">
      <c r="A171" s="777" t="s">
        <v>646</v>
      </c>
      <c r="B171" s="764">
        <v>1</v>
      </c>
      <c r="C171" s="630">
        <v>13000</v>
      </c>
      <c r="D171" s="630"/>
      <c r="E171" s="764">
        <v>1</v>
      </c>
      <c r="F171" s="764">
        <v>4000</v>
      </c>
      <c r="G171" s="764">
        <v>75</v>
      </c>
      <c r="H171" s="764"/>
      <c r="I171" s="764"/>
      <c r="J171" s="756"/>
    </row>
    <row r="172" spans="1:10" x14ac:dyDescent="0.25">
      <c r="A172" s="777" t="s">
        <v>252</v>
      </c>
      <c r="B172" s="764">
        <v>1</v>
      </c>
      <c r="C172" s="630">
        <v>21000</v>
      </c>
      <c r="D172" s="630"/>
      <c r="E172" s="764"/>
      <c r="F172" s="764"/>
      <c r="G172" s="764"/>
      <c r="H172" s="764"/>
      <c r="I172" s="764"/>
      <c r="J172" s="756"/>
    </row>
    <row r="173" spans="1:10" x14ac:dyDescent="0.25">
      <c r="A173" s="777" t="s">
        <v>4363</v>
      </c>
      <c r="B173" s="764">
        <v>1</v>
      </c>
      <c r="C173" s="630">
        <v>45000</v>
      </c>
      <c r="D173" s="630"/>
      <c r="E173" s="764">
        <v>1</v>
      </c>
      <c r="F173" s="764">
        <v>13000</v>
      </c>
      <c r="G173" s="764">
        <v>230</v>
      </c>
      <c r="H173" s="764"/>
      <c r="I173" s="764"/>
      <c r="J173" s="756"/>
    </row>
    <row r="174" spans="1:10" x14ac:dyDescent="0.25">
      <c r="A174" s="777" t="s">
        <v>252</v>
      </c>
      <c r="B174" s="764">
        <v>1</v>
      </c>
      <c r="C174" s="630"/>
      <c r="D174" s="630">
        <v>19000</v>
      </c>
      <c r="E174" s="764"/>
      <c r="F174" s="764"/>
      <c r="G174" s="764"/>
      <c r="H174" s="764"/>
      <c r="I174" s="764"/>
      <c r="J174" s="756" t="s">
        <v>767</v>
      </c>
    </row>
    <row r="175" spans="1:10" x14ac:dyDescent="0.25">
      <c r="A175" s="702" t="s">
        <v>260</v>
      </c>
      <c r="B175" s="703">
        <v>1</v>
      </c>
      <c r="C175" s="640"/>
      <c r="D175" s="640"/>
      <c r="E175" s="703"/>
      <c r="F175" s="703"/>
      <c r="G175" s="703"/>
      <c r="H175" s="703"/>
      <c r="I175" s="703"/>
      <c r="J175" s="703" t="s">
        <v>4364</v>
      </c>
    </row>
    <row r="176" spans="1:10" x14ac:dyDescent="0.25">
      <c r="A176" s="777" t="s">
        <v>3019</v>
      </c>
      <c r="B176" s="764">
        <v>1</v>
      </c>
      <c r="C176" s="630">
        <v>27000</v>
      </c>
      <c r="D176" s="630"/>
      <c r="E176" s="764"/>
      <c r="F176" s="764"/>
      <c r="G176" s="764"/>
      <c r="H176" s="764"/>
      <c r="I176" s="764"/>
      <c r="J176" s="756"/>
    </row>
    <row r="177" spans="1:10" x14ac:dyDescent="0.25">
      <c r="A177" s="777" t="s">
        <v>3836</v>
      </c>
      <c r="B177" s="764">
        <v>1</v>
      </c>
      <c r="C177" s="630">
        <v>50000</v>
      </c>
      <c r="D177" s="630"/>
      <c r="E177" s="764">
        <v>1</v>
      </c>
      <c r="F177" s="764">
        <v>5000</v>
      </c>
      <c r="G177" s="764">
        <v>100</v>
      </c>
      <c r="H177" s="764"/>
      <c r="I177" s="764"/>
      <c r="J177" s="756"/>
    </row>
    <row r="178" spans="1:10" x14ac:dyDescent="0.25">
      <c r="A178" s="777" t="s">
        <v>2187</v>
      </c>
      <c r="B178" s="764">
        <v>1</v>
      </c>
      <c r="C178" s="630">
        <v>12000</v>
      </c>
      <c r="D178" s="630"/>
      <c r="E178" s="764">
        <v>1</v>
      </c>
      <c r="F178" s="764">
        <v>3000</v>
      </c>
      <c r="G178" s="764">
        <v>60</v>
      </c>
      <c r="H178" s="764"/>
      <c r="I178" s="764"/>
      <c r="J178" s="764"/>
    </row>
    <row r="179" spans="1:10" x14ac:dyDescent="0.25">
      <c r="A179" s="777" t="s">
        <v>1004</v>
      </c>
      <c r="B179" s="764">
        <v>1</v>
      </c>
      <c r="C179" s="630">
        <v>20000</v>
      </c>
      <c r="D179" s="630"/>
      <c r="E179" s="764">
        <v>1</v>
      </c>
      <c r="F179" s="764">
        <v>5000</v>
      </c>
      <c r="G179" s="764">
        <v>90</v>
      </c>
      <c r="H179" s="764"/>
      <c r="I179" s="764"/>
      <c r="J179" s="764"/>
    </row>
    <row r="180" spans="1:10" x14ac:dyDescent="0.25">
      <c r="A180" s="777" t="s">
        <v>129</v>
      </c>
      <c r="B180" s="764">
        <v>1</v>
      </c>
      <c r="C180" s="630"/>
      <c r="D180" s="630">
        <v>14000</v>
      </c>
      <c r="E180" s="764">
        <v>1</v>
      </c>
      <c r="F180" s="764">
        <v>2000</v>
      </c>
      <c r="G180" s="764">
        <v>50</v>
      </c>
      <c r="H180" s="764"/>
      <c r="I180" s="764"/>
      <c r="J180" s="756" t="s">
        <v>3596</v>
      </c>
    </row>
    <row r="181" spans="1:10" x14ac:dyDescent="0.25">
      <c r="A181" s="777" t="s">
        <v>4365</v>
      </c>
      <c r="B181" s="764">
        <v>2</v>
      </c>
      <c r="C181" s="630"/>
      <c r="D181" s="630">
        <v>104000</v>
      </c>
      <c r="E181" s="764"/>
      <c r="F181" s="764"/>
      <c r="G181" s="764"/>
      <c r="H181" s="764"/>
      <c r="I181" s="764"/>
      <c r="J181" s="756" t="s">
        <v>4366</v>
      </c>
    </row>
    <row r="182" spans="1:10" x14ac:dyDescent="0.25">
      <c r="A182" s="777" t="s">
        <v>123</v>
      </c>
      <c r="B182" s="764">
        <v>1</v>
      </c>
      <c r="C182" s="630"/>
      <c r="D182" s="630">
        <v>14000</v>
      </c>
      <c r="E182" s="764"/>
      <c r="F182" s="764"/>
      <c r="G182" s="764"/>
      <c r="H182" s="764"/>
      <c r="I182" s="764"/>
      <c r="J182" s="756" t="s">
        <v>767</v>
      </c>
    </row>
    <row r="183" spans="1:10" x14ac:dyDescent="0.25">
      <c r="A183" s="777" t="s">
        <v>1862</v>
      </c>
      <c r="B183" s="764">
        <v>1</v>
      </c>
      <c r="C183" s="630"/>
      <c r="D183" s="630">
        <v>27000</v>
      </c>
      <c r="E183" s="764"/>
      <c r="F183" s="764"/>
      <c r="G183" s="764"/>
      <c r="H183" s="764"/>
      <c r="I183" s="764"/>
      <c r="J183" s="756" t="s">
        <v>767</v>
      </c>
    </row>
    <row r="184" spans="1:10" x14ac:dyDescent="0.25">
      <c r="A184" s="777" t="s">
        <v>2187</v>
      </c>
      <c r="B184" s="764">
        <v>1</v>
      </c>
      <c r="C184" s="630">
        <v>13000</v>
      </c>
      <c r="D184" s="630"/>
      <c r="E184" s="764">
        <v>1</v>
      </c>
      <c r="F184" s="764">
        <v>3000</v>
      </c>
      <c r="G184" s="764">
        <v>60</v>
      </c>
      <c r="H184" s="764"/>
      <c r="I184" s="764"/>
      <c r="J184" s="764"/>
    </row>
    <row r="185" spans="1:10" x14ac:dyDescent="0.25">
      <c r="A185" s="777" t="s">
        <v>3477</v>
      </c>
      <c r="B185" s="764">
        <v>1</v>
      </c>
      <c r="C185" s="630">
        <v>38000</v>
      </c>
      <c r="D185" s="630"/>
      <c r="E185" s="764"/>
      <c r="F185" s="764"/>
      <c r="G185" s="764"/>
      <c r="H185" s="764"/>
      <c r="I185" s="764"/>
      <c r="J185" s="764"/>
    </row>
    <row r="186" spans="1:10" x14ac:dyDescent="0.25">
      <c r="A186" s="860" t="s">
        <v>4367</v>
      </c>
      <c r="B186" s="783">
        <v>1</v>
      </c>
      <c r="C186" s="784">
        <v>2000</v>
      </c>
      <c r="D186" s="784"/>
      <c r="E186" s="783"/>
      <c r="F186" s="783"/>
      <c r="G186" s="783"/>
      <c r="H186" s="783"/>
      <c r="I186" s="783"/>
      <c r="J186" s="783"/>
    </row>
    <row r="187" spans="1:10" x14ac:dyDescent="0.25">
      <c r="A187" s="782" t="s">
        <v>4368</v>
      </c>
      <c r="B187" s="783">
        <v>1</v>
      </c>
      <c r="C187" s="784">
        <v>1800</v>
      </c>
      <c r="D187" s="784"/>
      <c r="E187" s="783"/>
      <c r="F187" s="783"/>
      <c r="G187" s="783"/>
      <c r="H187" s="783"/>
      <c r="I187" s="783"/>
      <c r="J187" s="783"/>
    </row>
    <row r="188" spans="1:10" x14ac:dyDescent="0.25">
      <c r="A188" s="645"/>
      <c r="B188" s="213">
        <f>SUM(B167:B187)</f>
        <v>22</v>
      </c>
      <c r="C188" s="213">
        <f>SUM(C167:C187)</f>
        <v>289300</v>
      </c>
      <c r="D188" s="213">
        <f>SUM(D167:D185)</f>
        <v>195000</v>
      </c>
      <c r="E188" s="213">
        <f>SUM(E167:E185)</f>
        <v>10</v>
      </c>
      <c r="F188" s="213">
        <f>SUM(F167:F185)</f>
        <v>48000</v>
      </c>
      <c r="G188" s="213"/>
      <c r="H188" s="213"/>
      <c r="I188" s="213"/>
      <c r="J188" s="213">
        <v>5400</v>
      </c>
    </row>
    <row r="189" spans="1:10" x14ac:dyDescent="0.25">
      <c r="A189" s="750"/>
      <c r="B189" s="549"/>
      <c r="C189" s="549"/>
      <c r="D189" s="549"/>
      <c r="E189" s="549"/>
      <c r="F189" s="549"/>
      <c r="G189" s="549"/>
      <c r="H189" s="549"/>
      <c r="I189" s="549"/>
      <c r="J189" s="751"/>
    </row>
    <row r="190" spans="1:10" x14ac:dyDescent="0.25">
      <c r="A190" s="548"/>
      <c r="B190" s="752"/>
      <c r="C190" s="752"/>
      <c r="D190" s="548"/>
      <c r="E190" s="548"/>
      <c r="F190" s="548"/>
      <c r="G190" s="548"/>
      <c r="H190" s="548"/>
      <c r="I190" s="548"/>
      <c r="J190" s="567"/>
    </row>
    <row r="191" spans="1:10" x14ac:dyDescent="0.25">
      <c r="A191" s="548"/>
      <c r="B191" s="548"/>
      <c r="C191" s="548"/>
      <c r="D191" s="548"/>
      <c r="E191" s="548"/>
      <c r="F191" s="336"/>
      <c r="G191" s="859" t="s">
        <v>3714</v>
      </c>
      <c r="H191" s="859"/>
      <c r="I191" s="753"/>
      <c r="J191" s="567"/>
    </row>
    <row r="192" spans="1:10" ht="15.75" x14ac:dyDescent="0.25">
      <c r="A192" s="696" t="s">
        <v>3593</v>
      </c>
      <c r="B192" s="697">
        <f>C188</f>
        <v>289300</v>
      </c>
      <c r="C192" s="548"/>
      <c r="D192" s="548"/>
      <c r="E192" s="548"/>
      <c r="F192" s="548"/>
      <c r="G192" s="548"/>
      <c r="H192" s="548"/>
      <c r="I192" s="548"/>
      <c r="J192" s="567"/>
    </row>
    <row r="195" spans="1:11" ht="15.75" x14ac:dyDescent="0.25">
      <c r="A195" s="2213" t="s">
        <v>4369</v>
      </c>
      <c r="B195" s="2213"/>
      <c r="C195" s="2213"/>
      <c r="D195" s="2213"/>
      <c r="E195" s="2213"/>
      <c r="F195" s="2213"/>
      <c r="G195" s="2213"/>
      <c r="H195" s="2213"/>
      <c r="I195" s="2213"/>
      <c r="J195" s="2213"/>
    </row>
    <row r="196" spans="1:11" x14ac:dyDescent="0.25">
      <c r="A196" s="198" t="s">
        <v>14</v>
      </c>
      <c r="B196" s="198" t="s">
        <v>5</v>
      </c>
      <c r="C196" s="198" t="s">
        <v>10</v>
      </c>
      <c r="D196" s="198" t="s">
        <v>11</v>
      </c>
      <c r="E196" s="198" t="s">
        <v>753</v>
      </c>
      <c r="F196" s="198" t="s">
        <v>27</v>
      </c>
      <c r="G196" s="198" t="s">
        <v>2013</v>
      </c>
      <c r="H196" s="198" t="s">
        <v>2776</v>
      </c>
      <c r="I196" s="198" t="s">
        <v>2777</v>
      </c>
      <c r="J196" s="198" t="s">
        <v>32</v>
      </c>
    </row>
    <row r="197" spans="1:11" x14ac:dyDescent="0.25">
      <c r="A197" s="777" t="s">
        <v>144</v>
      </c>
      <c r="B197" s="764">
        <v>1</v>
      </c>
      <c r="C197" s="764">
        <v>32000</v>
      </c>
      <c r="D197" s="764"/>
      <c r="E197" s="764"/>
      <c r="F197" s="764"/>
      <c r="G197" s="764"/>
      <c r="H197" s="764"/>
      <c r="I197" s="764" t="s">
        <v>109</v>
      </c>
      <c r="J197" s="756">
        <v>2800</v>
      </c>
    </row>
    <row r="198" spans="1:11" x14ac:dyDescent="0.25">
      <c r="A198" s="847" t="s">
        <v>4370</v>
      </c>
      <c r="B198" s="848">
        <v>2</v>
      </c>
      <c r="C198" s="849">
        <v>102000</v>
      </c>
      <c r="D198" s="630"/>
      <c r="E198" s="764"/>
      <c r="F198" s="764"/>
      <c r="G198" s="764"/>
      <c r="H198" s="764"/>
      <c r="I198" s="764"/>
      <c r="J198" s="756" t="s">
        <v>4371</v>
      </c>
    </row>
    <row r="199" spans="1:11" x14ac:dyDescent="0.25">
      <c r="A199" s="777" t="s">
        <v>734</v>
      </c>
      <c r="B199" s="764">
        <v>1</v>
      </c>
      <c r="C199" s="630">
        <v>14000</v>
      </c>
      <c r="D199" s="630"/>
      <c r="E199" s="764">
        <v>1</v>
      </c>
      <c r="F199" s="764">
        <v>3000</v>
      </c>
      <c r="G199" s="764">
        <v>60</v>
      </c>
      <c r="H199" s="764">
        <v>1</v>
      </c>
      <c r="I199" s="764">
        <v>100</v>
      </c>
      <c r="J199" s="756">
        <v>5000</v>
      </c>
    </row>
    <row r="200" spans="1:11" x14ac:dyDescent="0.25">
      <c r="A200" s="777" t="s">
        <v>4372</v>
      </c>
      <c r="B200" s="764">
        <v>1</v>
      </c>
      <c r="C200" s="630">
        <v>26000</v>
      </c>
      <c r="D200" s="630"/>
      <c r="E200" s="764"/>
      <c r="F200" s="764"/>
      <c r="G200" s="764"/>
      <c r="H200" s="764"/>
      <c r="I200" s="764"/>
      <c r="J200" s="756" t="s">
        <v>4373</v>
      </c>
    </row>
    <row r="201" spans="1:11" x14ac:dyDescent="0.25">
      <c r="A201" s="777" t="s">
        <v>4374</v>
      </c>
      <c r="B201" s="764">
        <v>20</v>
      </c>
      <c r="C201" s="630"/>
      <c r="D201" s="630">
        <v>350000</v>
      </c>
      <c r="E201" s="764"/>
      <c r="F201" s="764"/>
      <c r="G201" s="764"/>
      <c r="H201" s="764"/>
      <c r="I201" s="764"/>
      <c r="J201" s="756" t="s">
        <v>3503</v>
      </c>
      <c r="K201" s="167" t="s">
        <v>4433</v>
      </c>
    </row>
    <row r="202" spans="1:11" x14ac:dyDescent="0.25">
      <c r="A202" s="777" t="s">
        <v>4375</v>
      </c>
      <c r="B202" s="764">
        <v>2</v>
      </c>
      <c r="C202" s="630"/>
      <c r="D202" s="630">
        <v>110000</v>
      </c>
      <c r="E202" s="764"/>
      <c r="F202" s="764"/>
      <c r="G202" s="764"/>
      <c r="H202" s="764"/>
      <c r="I202" s="764"/>
      <c r="J202" s="756" t="s">
        <v>4376</v>
      </c>
    </row>
    <row r="203" spans="1:11" x14ac:dyDescent="0.25">
      <c r="A203" s="777" t="s">
        <v>4377</v>
      </c>
      <c r="B203" s="764">
        <v>1</v>
      </c>
      <c r="C203" s="630"/>
      <c r="D203" s="630">
        <v>28000</v>
      </c>
      <c r="E203" s="764">
        <v>1</v>
      </c>
      <c r="F203" s="764">
        <v>2000</v>
      </c>
      <c r="G203" s="764">
        <v>50</v>
      </c>
      <c r="H203" s="764"/>
      <c r="I203" s="764"/>
      <c r="J203" s="756" t="s">
        <v>3596</v>
      </c>
    </row>
    <row r="204" spans="1:11" x14ac:dyDescent="0.25">
      <c r="A204" s="777" t="s">
        <v>1268</v>
      </c>
      <c r="B204" s="764">
        <v>1</v>
      </c>
      <c r="C204" s="630"/>
      <c r="D204" s="630">
        <v>27000</v>
      </c>
      <c r="E204" s="764"/>
      <c r="F204" s="764"/>
      <c r="G204" s="764"/>
      <c r="H204" s="764"/>
      <c r="I204" s="764"/>
      <c r="J204" s="756" t="s">
        <v>4378</v>
      </c>
    </row>
    <row r="205" spans="1:11" x14ac:dyDescent="0.25">
      <c r="A205" s="777" t="s">
        <v>144</v>
      </c>
      <c r="B205" s="764">
        <v>1</v>
      </c>
      <c r="C205" s="630"/>
      <c r="D205" s="630">
        <v>28000</v>
      </c>
      <c r="E205" s="764">
        <v>1</v>
      </c>
      <c r="F205" s="764">
        <v>4000</v>
      </c>
      <c r="G205" s="764">
        <v>70</v>
      </c>
      <c r="H205" s="764"/>
      <c r="I205" s="764"/>
      <c r="J205" s="756" t="s">
        <v>3596</v>
      </c>
    </row>
    <row r="206" spans="1:11" x14ac:dyDescent="0.25">
      <c r="A206" s="777" t="s">
        <v>3731</v>
      </c>
      <c r="B206" s="764">
        <v>1</v>
      </c>
      <c r="C206" s="630"/>
      <c r="D206" s="630">
        <v>19000</v>
      </c>
      <c r="E206" s="764"/>
      <c r="F206" s="764"/>
      <c r="G206" s="764"/>
      <c r="H206" s="764"/>
      <c r="I206" s="764"/>
      <c r="J206" s="756" t="s">
        <v>3596</v>
      </c>
    </row>
    <row r="207" spans="1:11" x14ac:dyDescent="0.25">
      <c r="A207" s="777" t="s">
        <v>4379</v>
      </c>
      <c r="B207" s="764">
        <v>1</v>
      </c>
      <c r="C207" s="630">
        <v>22000</v>
      </c>
      <c r="D207" s="630"/>
      <c r="E207" s="764"/>
      <c r="F207" s="764"/>
      <c r="G207" s="764"/>
      <c r="H207" s="764">
        <v>1</v>
      </c>
      <c r="I207" s="764">
        <v>70</v>
      </c>
      <c r="J207" s="756">
        <v>4000</v>
      </c>
    </row>
    <row r="208" spans="1:11" x14ac:dyDescent="0.25">
      <c r="A208" s="777" t="s">
        <v>2400</v>
      </c>
      <c r="B208" s="764">
        <v>1</v>
      </c>
      <c r="C208" s="630"/>
      <c r="D208" s="630">
        <v>8000</v>
      </c>
      <c r="E208" s="764"/>
      <c r="F208" s="764"/>
      <c r="G208" s="764"/>
      <c r="H208" s="764"/>
      <c r="I208" s="764"/>
      <c r="J208" s="756" t="s">
        <v>767</v>
      </c>
    </row>
    <row r="209" spans="1:10" x14ac:dyDescent="0.25">
      <c r="A209" s="702" t="s">
        <v>3901</v>
      </c>
      <c r="B209" s="703">
        <v>1</v>
      </c>
      <c r="C209" s="640"/>
      <c r="D209" s="640"/>
      <c r="E209" s="703"/>
      <c r="F209" s="703"/>
      <c r="G209" s="703"/>
      <c r="H209" s="703"/>
      <c r="I209" s="703"/>
      <c r="J209" s="703" t="s">
        <v>4380</v>
      </c>
    </row>
    <row r="210" spans="1:10" x14ac:dyDescent="0.25">
      <c r="A210" s="777"/>
      <c r="B210" s="764"/>
      <c r="C210" s="630"/>
      <c r="D210" s="630"/>
      <c r="E210" s="764"/>
      <c r="F210" s="764"/>
      <c r="G210" s="764"/>
      <c r="H210" s="764">
        <v>1</v>
      </c>
      <c r="I210" s="764">
        <v>230</v>
      </c>
      <c r="J210" s="756">
        <v>13000</v>
      </c>
    </row>
    <row r="211" spans="1:10" x14ac:dyDescent="0.25">
      <c r="A211" s="777"/>
      <c r="B211" s="764"/>
      <c r="C211" s="630"/>
      <c r="D211" s="630"/>
      <c r="E211" s="764"/>
      <c r="F211" s="764"/>
      <c r="G211" s="764"/>
      <c r="H211" s="764">
        <v>1</v>
      </c>
      <c r="I211" s="764">
        <v>70</v>
      </c>
      <c r="J211" s="756">
        <v>4000</v>
      </c>
    </row>
    <row r="212" spans="1:10" x14ac:dyDescent="0.25">
      <c r="A212" s="777"/>
      <c r="B212" s="764"/>
      <c r="C212" s="630"/>
      <c r="D212" s="630"/>
      <c r="E212" s="764"/>
      <c r="F212" s="764"/>
      <c r="G212" s="764"/>
      <c r="H212" s="764"/>
      <c r="I212" s="764" t="s">
        <v>4381</v>
      </c>
      <c r="J212" s="756">
        <v>2960</v>
      </c>
    </row>
    <row r="213" spans="1:10" x14ac:dyDescent="0.25">
      <c r="A213" s="645"/>
      <c r="B213" s="213">
        <f>SUM(B197:B212)</f>
        <v>34</v>
      </c>
      <c r="C213" s="213">
        <f>SUM(C197:C212)</f>
        <v>196000</v>
      </c>
      <c r="D213" s="213">
        <f>SUM(D197:D212)</f>
        <v>570000</v>
      </c>
      <c r="E213" s="213">
        <f>SUM(E197:E212)</f>
        <v>3</v>
      </c>
      <c r="F213" s="213">
        <f>SUM(F197:F212)</f>
        <v>9000</v>
      </c>
      <c r="G213" s="213"/>
      <c r="H213" s="213"/>
      <c r="I213" s="213"/>
      <c r="J213" s="213">
        <f>J197+J199+J207+J210+J211+J212</f>
        <v>31760</v>
      </c>
    </row>
    <row r="214" spans="1:10" x14ac:dyDescent="0.25">
      <c r="A214" s="750"/>
      <c r="B214" s="549"/>
      <c r="C214" s="549"/>
      <c r="D214" s="549"/>
      <c r="E214" s="549"/>
      <c r="F214" s="549"/>
      <c r="G214" s="549"/>
      <c r="H214" s="549"/>
      <c r="I214" s="549"/>
      <c r="J214" s="751"/>
    </row>
    <row r="215" spans="1:10" x14ac:dyDescent="0.25">
      <c r="A215" s="548"/>
      <c r="B215" s="752"/>
      <c r="C215" s="752"/>
      <c r="D215" s="548"/>
      <c r="E215" s="548"/>
      <c r="F215" s="548"/>
      <c r="G215" s="548"/>
      <c r="H215" s="548"/>
      <c r="I215" s="548"/>
      <c r="J215" s="567"/>
    </row>
    <row r="216" spans="1:10" x14ac:dyDescent="0.25">
      <c r="A216" s="548"/>
      <c r="B216" s="548"/>
      <c r="C216" s="548"/>
      <c r="D216" s="548"/>
      <c r="E216" s="548"/>
      <c r="F216" s="336"/>
      <c r="G216" s="861" t="s">
        <v>3714</v>
      </c>
      <c r="H216" s="861"/>
      <c r="I216" s="753"/>
      <c r="J216" s="567"/>
    </row>
    <row r="217" spans="1:10" ht="15.75" x14ac:dyDescent="0.25">
      <c r="A217" s="696" t="s">
        <v>3593</v>
      </c>
      <c r="B217" s="697">
        <f>C213</f>
        <v>196000</v>
      </c>
      <c r="C217" s="548"/>
      <c r="D217" s="548"/>
      <c r="E217" s="548"/>
      <c r="F217" s="548"/>
      <c r="G217" s="548"/>
      <c r="H217" s="548"/>
      <c r="I217" s="548"/>
      <c r="J217" s="567"/>
    </row>
    <row r="220" spans="1:10" ht="15.75" x14ac:dyDescent="0.25">
      <c r="A220" s="2213" t="s">
        <v>4382</v>
      </c>
      <c r="B220" s="2213"/>
      <c r="C220" s="2213"/>
      <c r="D220" s="2213"/>
      <c r="E220" s="2213"/>
      <c r="F220" s="2213"/>
      <c r="G220" s="2213"/>
      <c r="H220" s="2213"/>
      <c r="I220" s="2213"/>
      <c r="J220" s="2213"/>
    </row>
    <row r="221" spans="1:10" x14ac:dyDescent="0.25">
      <c r="A221" s="198" t="s">
        <v>14</v>
      </c>
      <c r="B221" s="198" t="s">
        <v>5</v>
      </c>
      <c r="C221" s="198" t="s">
        <v>10</v>
      </c>
      <c r="D221" s="198" t="s">
        <v>11</v>
      </c>
      <c r="E221" s="198" t="s">
        <v>753</v>
      </c>
      <c r="F221" s="198" t="s">
        <v>27</v>
      </c>
      <c r="G221" s="198" t="s">
        <v>2013</v>
      </c>
      <c r="H221" s="198" t="s">
        <v>2776</v>
      </c>
      <c r="I221" s="198" t="s">
        <v>2777</v>
      </c>
      <c r="J221" s="198" t="s">
        <v>32</v>
      </c>
    </row>
    <row r="222" spans="1:10" x14ac:dyDescent="0.25">
      <c r="A222" s="777" t="s">
        <v>423</v>
      </c>
      <c r="B222" s="764">
        <v>1</v>
      </c>
      <c r="C222" s="764"/>
      <c r="D222" s="764">
        <v>16000</v>
      </c>
      <c r="E222" s="764">
        <v>1</v>
      </c>
      <c r="F222" s="764">
        <v>4000</v>
      </c>
      <c r="G222" s="764">
        <v>70</v>
      </c>
      <c r="H222" s="764"/>
      <c r="I222" s="764"/>
      <c r="J222" s="756" t="s">
        <v>3596</v>
      </c>
    </row>
    <row r="223" spans="1:10" x14ac:dyDescent="0.25">
      <c r="A223" s="847" t="s">
        <v>4383</v>
      </c>
      <c r="B223" s="848">
        <v>1</v>
      </c>
      <c r="C223" s="849"/>
      <c r="D223" s="630">
        <v>10000</v>
      </c>
      <c r="E223" s="764">
        <v>1</v>
      </c>
      <c r="F223" s="764">
        <v>4000</v>
      </c>
      <c r="G223" s="764">
        <v>70</v>
      </c>
      <c r="H223" s="764"/>
      <c r="I223" s="764"/>
      <c r="J223" s="756" t="s">
        <v>3596</v>
      </c>
    </row>
    <row r="224" spans="1:10" x14ac:dyDescent="0.25">
      <c r="A224" s="777" t="s">
        <v>3762</v>
      </c>
      <c r="B224" s="764">
        <v>1</v>
      </c>
      <c r="C224" s="630">
        <v>16000</v>
      </c>
      <c r="D224" s="630"/>
      <c r="E224" s="764"/>
      <c r="F224" s="764"/>
      <c r="G224" s="764"/>
      <c r="H224" s="764"/>
      <c r="I224" s="764" t="s">
        <v>109</v>
      </c>
      <c r="J224" s="756">
        <v>1400</v>
      </c>
    </row>
    <row r="225" spans="1:10" x14ac:dyDescent="0.25">
      <c r="A225" s="777" t="s">
        <v>222</v>
      </c>
      <c r="B225" s="764">
        <v>1</v>
      </c>
      <c r="C225" s="630"/>
      <c r="D225" s="630">
        <v>28000</v>
      </c>
      <c r="E225" s="764">
        <v>1</v>
      </c>
      <c r="F225" s="764">
        <v>2000</v>
      </c>
      <c r="G225" s="764">
        <v>50</v>
      </c>
      <c r="H225" s="764"/>
      <c r="I225" s="764"/>
      <c r="J225" s="756" t="s">
        <v>767</v>
      </c>
    </row>
    <row r="226" spans="1:10" x14ac:dyDescent="0.25">
      <c r="A226" s="777" t="s">
        <v>3539</v>
      </c>
      <c r="B226" s="764">
        <v>1</v>
      </c>
      <c r="C226" s="630">
        <v>45000</v>
      </c>
      <c r="D226" s="630"/>
      <c r="E226" s="764">
        <v>1</v>
      </c>
      <c r="F226" s="764">
        <v>5000</v>
      </c>
      <c r="G226" s="764">
        <v>100</v>
      </c>
      <c r="H226" s="764">
        <v>1</v>
      </c>
      <c r="I226" s="764">
        <v>60</v>
      </c>
      <c r="J226" s="756">
        <v>3000</v>
      </c>
    </row>
    <row r="227" spans="1:10" x14ac:dyDescent="0.25">
      <c r="A227" s="777" t="s">
        <v>3598</v>
      </c>
      <c r="B227" s="764">
        <v>1</v>
      </c>
      <c r="C227" s="630">
        <v>25500</v>
      </c>
      <c r="D227" s="630"/>
      <c r="E227" s="764"/>
      <c r="F227" s="764"/>
      <c r="G227" s="764"/>
      <c r="H227" s="764">
        <v>1</v>
      </c>
      <c r="I227" s="764">
        <v>60</v>
      </c>
      <c r="J227" s="756">
        <v>3000</v>
      </c>
    </row>
    <row r="228" spans="1:10" x14ac:dyDescent="0.25">
      <c r="A228" s="777" t="s">
        <v>3629</v>
      </c>
      <c r="B228" s="764">
        <v>1</v>
      </c>
      <c r="C228" s="630">
        <v>24000</v>
      </c>
      <c r="D228" s="630"/>
      <c r="E228" s="764">
        <v>1</v>
      </c>
      <c r="F228" s="764">
        <v>3000</v>
      </c>
      <c r="G228" s="764">
        <v>60</v>
      </c>
      <c r="H228" s="764"/>
      <c r="I228" s="764"/>
      <c r="J228" s="756"/>
    </row>
    <row r="229" spans="1:10" x14ac:dyDescent="0.25">
      <c r="A229" s="777" t="s">
        <v>3527</v>
      </c>
      <c r="B229" s="764">
        <v>1</v>
      </c>
      <c r="C229" s="630"/>
      <c r="D229" s="630">
        <v>10000</v>
      </c>
      <c r="E229" s="764"/>
      <c r="F229" s="764"/>
      <c r="G229" s="764"/>
      <c r="H229" s="764"/>
      <c r="I229" s="764"/>
      <c r="J229" s="756" t="s">
        <v>3596</v>
      </c>
    </row>
    <row r="230" spans="1:10" x14ac:dyDescent="0.25">
      <c r="A230" s="777" t="s">
        <v>144</v>
      </c>
      <c r="B230" s="764">
        <v>1</v>
      </c>
      <c r="C230" s="630">
        <v>32000</v>
      </c>
      <c r="D230" s="630"/>
      <c r="E230" s="764"/>
      <c r="F230" s="764"/>
      <c r="G230" s="764"/>
      <c r="H230" s="764"/>
      <c r="I230" s="764"/>
      <c r="J230" s="756"/>
    </row>
    <row r="231" spans="1:10" x14ac:dyDescent="0.25">
      <c r="A231" s="777"/>
      <c r="B231" s="764"/>
      <c r="C231" s="630"/>
      <c r="D231" s="630"/>
      <c r="E231" s="764"/>
      <c r="F231" s="764"/>
      <c r="G231" s="764"/>
      <c r="H231" s="764"/>
      <c r="I231" s="764"/>
      <c r="J231" s="756"/>
    </row>
    <row r="232" spans="1:10" x14ac:dyDescent="0.25">
      <c r="A232" s="645"/>
      <c r="B232" s="213">
        <f>SUM(B222:B231)</f>
        <v>9</v>
      </c>
      <c r="C232" s="213">
        <f>SUM(C222:C231)</f>
        <v>142500</v>
      </c>
      <c r="D232" s="213">
        <f>SUM(D222:D231)</f>
        <v>64000</v>
      </c>
      <c r="E232" s="213">
        <f>SUM(E222:E231)</f>
        <v>5</v>
      </c>
      <c r="F232" s="213">
        <f>SUM(F222:F231)</f>
        <v>18000</v>
      </c>
      <c r="G232" s="213"/>
      <c r="H232" s="213"/>
      <c r="I232" s="213"/>
      <c r="J232" s="213">
        <f>J224+J226+J227</f>
        <v>7400</v>
      </c>
    </row>
    <row r="233" spans="1:10" x14ac:dyDescent="0.25">
      <c r="A233" s="750"/>
      <c r="B233" s="549"/>
      <c r="C233" s="549"/>
      <c r="D233" s="549"/>
      <c r="E233" s="549"/>
      <c r="F233" s="549"/>
      <c r="G233" s="549"/>
      <c r="H233" s="549"/>
      <c r="I233" s="549"/>
      <c r="J233" s="751"/>
    </row>
    <row r="234" spans="1:10" x14ac:dyDescent="0.25">
      <c r="A234" s="548"/>
      <c r="B234" s="752"/>
      <c r="C234" s="752"/>
      <c r="D234" s="548"/>
      <c r="E234" s="548"/>
      <c r="F234" s="548"/>
      <c r="G234" s="548"/>
      <c r="H234" s="548"/>
      <c r="I234" s="548"/>
      <c r="J234" s="567"/>
    </row>
    <row r="235" spans="1:10" x14ac:dyDescent="0.25">
      <c r="A235" s="548"/>
      <c r="B235" s="548"/>
      <c r="C235" s="548"/>
      <c r="D235" s="548"/>
      <c r="E235" s="548"/>
      <c r="F235" s="336"/>
      <c r="G235" s="861" t="s">
        <v>3714</v>
      </c>
      <c r="H235" s="861"/>
      <c r="I235" s="753"/>
      <c r="J235" s="567"/>
    </row>
    <row r="236" spans="1:10" ht="15.75" x14ac:dyDescent="0.25">
      <c r="A236" s="696" t="s">
        <v>3593</v>
      </c>
      <c r="B236" s="697">
        <f>C232</f>
        <v>142500</v>
      </c>
      <c r="C236" s="548"/>
      <c r="D236" s="548"/>
      <c r="E236" s="548"/>
      <c r="F236" s="548"/>
      <c r="G236" s="548"/>
      <c r="H236" s="548"/>
      <c r="I236" s="548"/>
      <c r="J236" s="567"/>
    </row>
    <row r="240" spans="1:10" ht="15.75" x14ac:dyDescent="0.25">
      <c r="A240" s="2213" t="s">
        <v>4384</v>
      </c>
      <c r="B240" s="2213"/>
      <c r="C240" s="2213"/>
      <c r="D240" s="2213"/>
      <c r="E240" s="2213"/>
      <c r="F240" s="2213"/>
      <c r="G240" s="2213"/>
      <c r="H240" s="2213"/>
      <c r="I240" s="2213"/>
      <c r="J240" s="2213"/>
    </row>
    <row r="241" spans="1:11" x14ac:dyDescent="0.25">
      <c r="A241" s="198" t="s">
        <v>14</v>
      </c>
      <c r="B241" s="198" t="s">
        <v>5</v>
      </c>
      <c r="C241" s="198" t="s">
        <v>10</v>
      </c>
      <c r="D241" s="198" t="s">
        <v>11</v>
      </c>
      <c r="E241" s="198" t="s">
        <v>753</v>
      </c>
      <c r="F241" s="198" t="s">
        <v>27</v>
      </c>
      <c r="G241" s="198" t="s">
        <v>2013</v>
      </c>
      <c r="H241" s="198" t="s">
        <v>2776</v>
      </c>
      <c r="I241" s="198" t="s">
        <v>2777</v>
      </c>
      <c r="J241" s="198" t="s">
        <v>32</v>
      </c>
    </row>
    <row r="242" spans="1:11" x14ac:dyDescent="0.25">
      <c r="A242" s="777" t="s">
        <v>4385</v>
      </c>
      <c r="B242" s="764">
        <v>1</v>
      </c>
      <c r="C242" s="764">
        <v>15000</v>
      </c>
      <c r="D242" s="764"/>
      <c r="E242" s="764">
        <v>2</v>
      </c>
      <c r="F242" s="764">
        <v>10000</v>
      </c>
      <c r="G242" s="764">
        <v>100</v>
      </c>
      <c r="H242" s="764"/>
      <c r="I242" s="764" t="s">
        <v>109</v>
      </c>
      <c r="J242" s="756">
        <v>1400</v>
      </c>
    </row>
    <row r="243" spans="1:11" x14ac:dyDescent="0.25">
      <c r="A243" s="847" t="s">
        <v>587</v>
      </c>
      <c r="B243" s="848">
        <v>1</v>
      </c>
      <c r="C243" s="849">
        <v>20000</v>
      </c>
      <c r="D243" s="630"/>
      <c r="E243" s="764">
        <v>1</v>
      </c>
      <c r="F243" s="764">
        <v>5000</v>
      </c>
      <c r="G243" s="764">
        <v>100</v>
      </c>
      <c r="H243" s="764">
        <v>3</v>
      </c>
      <c r="I243" s="764">
        <v>190</v>
      </c>
      <c r="J243" s="756">
        <v>33000</v>
      </c>
    </row>
    <row r="244" spans="1:11" x14ac:dyDescent="0.25">
      <c r="A244" s="777" t="s">
        <v>3536</v>
      </c>
      <c r="B244" s="764">
        <v>1</v>
      </c>
      <c r="C244" s="630">
        <v>26000</v>
      </c>
      <c r="D244" s="630"/>
      <c r="E244" s="764">
        <v>1</v>
      </c>
      <c r="F244" s="764">
        <v>4000</v>
      </c>
      <c r="G244" s="764">
        <v>70</v>
      </c>
      <c r="H244" s="764"/>
      <c r="I244" s="764"/>
      <c r="J244" s="756"/>
    </row>
    <row r="245" spans="1:11" x14ac:dyDescent="0.25">
      <c r="A245" s="777" t="s">
        <v>351</v>
      </c>
      <c r="B245" s="764">
        <v>1</v>
      </c>
      <c r="C245" s="630">
        <v>20000</v>
      </c>
      <c r="D245" s="630"/>
      <c r="E245" s="764">
        <v>1</v>
      </c>
      <c r="F245" s="764">
        <v>3000</v>
      </c>
      <c r="G245" s="764">
        <v>60</v>
      </c>
      <c r="H245" s="764"/>
      <c r="I245" s="764"/>
      <c r="J245" s="756"/>
    </row>
    <row r="246" spans="1:11" x14ac:dyDescent="0.25">
      <c r="A246" s="777" t="s">
        <v>3762</v>
      </c>
      <c r="B246" s="764">
        <v>1</v>
      </c>
      <c r="C246" s="630"/>
      <c r="D246" s="630">
        <v>13000</v>
      </c>
      <c r="E246" s="764">
        <v>1</v>
      </c>
      <c r="F246" s="764">
        <v>3000</v>
      </c>
      <c r="G246" s="764">
        <v>60</v>
      </c>
      <c r="H246" s="764"/>
      <c r="I246" s="764"/>
      <c r="J246" s="756" t="s">
        <v>767</v>
      </c>
    </row>
    <row r="247" spans="1:11" x14ac:dyDescent="0.25">
      <c r="A247" s="777" t="s">
        <v>629</v>
      </c>
      <c r="B247" s="764">
        <v>2</v>
      </c>
      <c r="C247" s="630">
        <v>61000</v>
      </c>
      <c r="D247" s="630"/>
      <c r="E247" s="764">
        <v>2</v>
      </c>
      <c r="F247" s="764">
        <v>9000</v>
      </c>
      <c r="G247" s="764" t="s">
        <v>2740</v>
      </c>
      <c r="H247" s="764"/>
      <c r="I247" s="764"/>
      <c r="J247" s="756"/>
    </row>
    <row r="248" spans="1:11" x14ac:dyDescent="0.25">
      <c r="A248" s="777" t="s">
        <v>255</v>
      </c>
      <c r="B248" s="764">
        <v>1</v>
      </c>
      <c r="C248" s="630">
        <v>21000</v>
      </c>
      <c r="D248" s="630"/>
      <c r="E248" s="764">
        <v>1</v>
      </c>
      <c r="F248" s="764">
        <v>3000</v>
      </c>
      <c r="G248" s="764">
        <v>60</v>
      </c>
      <c r="H248" s="764"/>
      <c r="I248" s="764"/>
      <c r="J248" s="756"/>
    </row>
    <row r="249" spans="1:11" x14ac:dyDescent="0.25">
      <c r="A249" s="777" t="s">
        <v>4098</v>
      </c>
      <c r="B249" s="764">
        <v>1</v>
      </c>
      <c r="C249" s="630">
        <v>20500</v>
      </c>
      <c r="D249" s="630"/>
      <c r="E249" s="764">
        <v>1</v>
      </c>
      <c r="F249" s="764">
        <v>5000</v>
      </c>
      <c r="G249" s="764">
        <v>100</v>
      </c>
      <c r="H249" s="764"/>
      <c r="I249" s="764"/>
      <c r="J249" s="756"/>
    </row>
    <row r="250" spans="1:11" x14ac:dyDescent="0.25">
      <c r="A250" s="777" t="s">
        <v>4386</v>
      </c>
      <c r="B250" s="764">
        <v>1</v>
      </c>
      <c r="C250" s="630">
        <v>26000</v>
      </c>
      <c r="D250" s="630"/>
      <c r="E250" s="764">
        <v>2</v>
      </c>
      <c r="F250" s="764">
        <v>7000</v>
      </c>
      <c r="G250" s="764" t="s">
        <v>1524</v>
      </c>
      <c r="H250" s="764"/>
      <c r="I250" s="764"/>
      <c r="J250" s="756"/>
    </row>
    <row r="251" spans="1:11" x14ac:dyDescent="0.25">
      <c r="A251" s="777" t="s">
        <v>4387</v>
      </c>
      <c r="B251" s="764">
        <v>4</v>
      </c>
      <c r="C251" s="630"/>
      <c r="D251" s="630">
        <v>200000</v>
      </c>
      <c r="E251" s="764"/>
      <c r="F251" s="764"/>
      <c r="G251" s="764"/>
      <c r="H251" s="764"/>
      <c r="I251" s="764"/>
      <c r="J251" s="756" t="s">
        <v>3902</v>
      </c>
      <c r="K251" s="167" t="s">
        <v>4433</v>
      </c>
    </row>
    <row r="252" spans="1:11" x14ac:dyDescent="0.25">
      <c r="A252" s="777" t="s">
        <v>3900</v>
      </c>
      <c r="B252" s="764">
        <v>1</v>
      </c>
      <c r="C252" s="630">
        <v>15000</v>
      </c>
      <c r="D252" s="630"/>
      <c r="E252" s="764"/>
      <c r="F252" s="764"/>
      <c r="G252" s="764"/>
      <c r="H252" s="764"/>
      <c r="I252" s="764"/>
      <c r="J252" s="756"/>
    </row>
    <row r="253" spans="1:11" x14ac:dyDescent="0.25">
      <c r="A253" s="702" t="s">
        <v>4388</v>
      </c>
      <c r="B253" s="703">
        <v>1</v>
      </c>
      <c r="C253" s="640"/>
      <c r="D253" s="640"/>
      <c r="E253" s="703"/>
      <c r="F253" s="703"/>
      <c r="G253" s="703"/>
      <c r="H253" s="703"/>
      <c r="I253" s="703"/>
      <c r="J253" s="703" t="s">
        <v>4389</v>
      </c>
    </row>
    <row r="254" spans="1:11" x14ac:dyDescent="0.25">
      <c r="A254" s="645"/>
      <c r="B254" s="213">
        <f>SUM(B242:B253)</f>
        <v>16</v>
      </c>
      <c r="C254" s="213">
        <f>SUM(C242:C253)</f>
        <v>224500</v>
      </c>
      <c r="D254" s="213">
        <f>SUM(D242:D253)</f>
        <v>213000</v>
      </c>
      <c r="E254" s="213">
        <f>SUM(E242:E253)</f>
        <v>12</v>
      </c>
      <c r="F254" s="213">
        <f>SUM(F242:F253)</f>
        <v>49000</v>
      </c>
      <c r="G254" s="213"/>
      <c r="H254" s="213"/>
      <c r="I254" s="213"/>
      <c r="J254" s="213">
        <f>J243+J242</f>
        <v>34400</v>
      </c>
    </row>
    <row r="255" spans="1:11" x14ac:dyDescent="0.25">
      <c r="A255" s="750"/>
      <c r="B255" s="549"/>
      <c r="C255" s="549"/>
      <c r="D255" s="549"/>
      <c r="E255" s="549"/>
      <c r="F255" s="549"/>
      <c r="G255" s="549"/>
      <c r="H255" s="549"/>
      <c r="I255" s="549"/>
      <c r="J255" s="751"/>
    </row>
    <row r="256" spans="1:11" x14ac:dyDescent="0.25">
      <c r="A256" s="548"/>
      <c r="B256" s="752"/>
      <c r="C256" s="752"/>
      <c r="D256" s="548"/>
      <c r="E256" s="548"/>
      <c r="F256" s="548"/>
      <c r="G256" s="548"/>
      <c r="H256" s="548"/>
      <c r="I256" s="548"/>
      <c r="J256" s="567"/>
    </row>
    <row r="257" spans="1:11" x14ac:dyDescent="0.25">
      <c r="A257" s="548"/>
      <c r="B257" s="548"/>
      <c r="C257" s="548"/>
      <c r="D257" s="548"/>
      <c r="E257" s="548"/>
      <c r="F257" s="336"/>
      <c r="G257" s="861" t="s">
        <v>3714</v>
      </c>
      <c r="H257" s="861"/>
      <c r="I257" s="753"/>
      <c r="J257" s="567"/>
    </row>
    <row r="258" spans="1:11" ht="15.75" x14ac:dyDescent="0.25">
      <c r="A258" s="696" t="s">
        <v>3593</v>
      </c>
      <c r="B258" s="697">
        <f>C254</f>
        <v>224500</v>
      </c>
      <c r="C258" s="548"/>
      <c r="D258" s="548"/>
      <c r="E258" s="548"/>
      <c r="F258" s="548"/>
      <c r="G258" s="548"/>
      <c r="H258" s="548"/>
      <c r="I258" s="548"/>
      <c r="J258" s="567"/>
    </row>
    <row r="261" spans="1:11" ht="15.75" x14ac:dyDescent="0.25">
      <c r="A261" s="2213" t="s">
        <v>4390</v>
      </c>
      <c r="B261" s="2213"/>
      <c r="C261" s="2213"/>
      <c r="D261" s="2213"/>
      <c r="E261" s="2213"/>
      <c r="F261" s="2213"/>
      <c r="G261" s="2213"/>
      <c r="H261" s="2213"/>
      <c r="I261" s="2213"/>
      <c r="J261" s="2213"/>
    </row>
    <row r="262" spans="1:11" x14ac:dyDescent="0.25">
      <c r="A262" s="198" t="s">
        <v>14</v>
      </c>
      <c r="B262" s="198" t="s">
        <v>5</v>
      </c>
      <c r="C262" s="198" t="s">
        <v>10</v>
      </c>
      <c r="D262" s="198" t="s">
        <v>11</v>
      </c>
      <c r="E262" s="198" t="s">
        <v>753</v>
      </c>
      <c r="F262" s="198" t="s">
        <v>27</v>
      </c>
      <c r="G262" s="198" t="s">
        <v>2013</v>
      </c>
      <c r="H262" s="198" t="s">
        <v>2776</v>
      </c>
      <c r="I262" s="198" t="s">
        <v>2777</v>
      </c>
      <c r="J262" s="198" t="s">
        <v>32</v>
      </c>
    </row>
    <row r="263" spans="1:11" x14ac:dyDescent="0.25">
      <c r="A263" s="777" t="s">
        <v>222</v>
      </c>
      <c r="B263" s="764">
        <v>1</v>
      </c>
      <c r="C263" s="764">
        <v>28000</v>
      </c>
      <c r="D263" s="764"/>
      <c r="E263" s="764">
        <v>1</v>
      </c>
      <c r="F263" s="764">
        <v>2000</v>
      </c>
      <c r="G263" s="764">
        <v>50</v>
      </c>
      <c r="H263" s="764"/>
      <c r="I263" s="764" t="s">
        <v>109</v>
      </c>
      <c r="J263" s="756">
        <v>1400</v>
      </c>
    </row>
    <row r="264" spans="1:11" x14ac:dyDescent="0.25">
      <c r="A264" s="847" t="s">
        <v>3573</v>
      </c>
      <c r="B264" s="848">
        <v>1</v>
      </c>
      <c r="C264" s="849"/>
      <c r="D264" s="630">
        <v>28000</v>
      </c>
      <c r="E264" s="764"/>
      <c r="F264" s="764"/>
      <c r="G264" s="764"/>
      <c r="H264" s="764"/>
      <c r="I264" s="764"/>
      <c r="J264" s="756" t="s">
        <v>4391</v>
      </c>
    </row>
    <row r="265" spans="1:11" x14ac:dyDescent="0.25">
      <c r="A265" s="777" t="s">
        <v>3162</v>
      </c>
      <c r="B265" s="764">
        <v>1</v>
      </c>
      <c r="C265" s="630">
        <v>15000</v>
      </c>
      <c r="D265" s="630"/>
      <c r="E265" s="764">
        <v>1</v>
      </c>
      <c r="F265" s="764">
        <v>4000</v>
      </c>
      <c r="G265" s="764">
        <v>70</v>
      </c>
      <c r="H265" s="764"/>
      <c r="I265" s="764"/>
      <c r="J265" s="756"/>
    </row>
    <row r="266" spans="1:11" x14ac:dyDescent="0.25">
      <c r="A266" s="777" t="s">
        <v>4356</v>
      </c>
      <c r="B266" s="764">
        <v>1</v>
      </c>
      <c r="C266" s="630">
        <v>7800</v>
      </c>
      <c r="D266" s="630"/>
      <c r="E266" s="764"/>
      <c r="F266" s="764"/>
      <c r="G266" s="764"/>
      <c r="H266" s="764"/>
      <c r="I266" s="764"/>
      <c r="J266" s="756"/>
    </row>
    <row r="267" spans="1:11" x14ac:dyDescent="0.25">
      <c r="A267" s="777" t="s">
        <v>1871</v>
      </c>
      <c r="B267" s="764">
        <v>1</v>
      </c>
      <c r="C267" s="630">
        <v>35000</v>
      </c>
      <c r="D267" s="630"/>
      <c r="E267" s="764"/>
      <c r="F267" s="764"/>
      <c r="G267" s="764"/>
      <c r="H267" s="764"/>
      <c r="I267" s="764"/>
      <c r="J267" s="756"/>
    </row>
    <row r="268" spans="1:11" x14ac:dyDescent="0.25">
      <c r="A268" s="777" t="s">
        <v>3629</v>
      </c>
      <c r="B268" s="764">
        <v>1</v>
      </c>
      <c r="C268" s="630">
        <v>24000</v>
      </c>
      <c r="D268" s="630"/>
      <c r="E268" s="764">
        <v>1</v>
      </c>
      <c r="F268" s="764">
        <v>3000</v>
      </c>
      <c r="G268" s="764">
        <v>60</v>
      </c>
      <c r="H268" s="764"/>
      <c r="I268" s="764"/>
      <c r="J268" s="756"/>
    </row>
    <row r="269" spans="1:11" x14ac:dyDescent="0.25">
      <c r="A269" s="777" t="s">
        <v>624</v>
      </c>
      <c r="B269" s="764">
        <v>1</v>
      </c>
      <c r="C269" s="630">
        <v>33000</v>
      </c>
      <c r="D269" s="630"/>
      <c r="E269" s="764"/>
      <c r="F269" s="764"/>
      <c r="G269" s="764"/>
      <c r="H269" s="764"/>
      <c r="I269" s="764"/>
      <c r="J269" s="756"/>
    </row>
    <row r="270" spans="1:11" x14ac:dyDescent="0.25">
      <c r="A270" s="777" t="s">
        <v>3530</v>
      </c>
      <c r="B270" s="764">
        <v>1</v>
      </c>
      <c r="C270" s="630">
        <v>14000</v>
      </c>
      <c r="D270" s="630"/>
      <c r="E270" s="764"/>
      <c r="F270" s="764"/>
      <c r="G270" s="764"/>
      <c r="H270" s="764"/>
      <c r="I270" s="764"/>
      <c r="J270" s="756"/>
    </row>
    <row r="271" spans="1:11" x14ac:dyDescent="0.25">
      <c r="A271" s="777" t="s">
        <v>4394</v>
      </c>
      <c r="B271" s="764">
        <v>1</v>
      </c>
      <c r="C271" s="630"/>
      <c r="D271" s="630">
        <v>21000</v>
      </c>
      <c r="E271" s="764"/>
      <c r="F271" s="764"/>
      <c r="G271" s="764"/>
      <c r="H271" s="764"/>
      <c r="I271" s="764"/>
      <c r="J271" s="756" t="s">
        <v>3596</v>
      </c>
    </row>
    <row r="272" spans="1:11" x14ac:dyDescent="0.25">
      <c r="A272" s="777" t="s">
        <v>4395</v>
      </c>
      <c r="B272" s="764">
        <v>4</v>
      </c>
      <c r="C272" s="630"/>
      <c r="D272" s="630">
        <v>196000</v>
      </c>
      <c r="E272" s="764"/>
      <c r="F272" s="764"/>
      <c r="G272" s="764"/>
      <c r="H272" s="764"/>
      <c r="I272" s="764"/>
      <c r="J272" s="756" t="s">
        <v>4397</v>
      </c>
      <c r="K272" s="2244" t="s">
        <v>4433</v>
      </c>
    </row>
    <row r="273" spans="1:11" x14ac:dyDescent="0.25">
      <c r="A273" s="777" t="s">
        <v>4396</v>
      </c>
      <c r="B273" s="764">
        <v>8</v>
      </c>
      <c r="C273" s="630"/>
      <c r="D273" s="630">
        <v>400000</v>
      </c>
      <c r="E273" s="764"/>
      <c r="F273" s="764"/>
      <c r="G273" s="764"/>
      <c r="H273" s="764"/>
      <c r="I273" s="764"/>
      <c r="J273" s="756" t="s">
        <v>4397</v>
      </c>
      <c r="K273" s="2244"/>
    </row>
    <row r="274" spans="1:11" x14ac:dyDescent="0.25">
      <c r="A274" s="777" t="s">
        <v>245</v>
      </c>
      <c r="B274" s="764">
        <v>2</v>
      </c>
      <c r="C274" s="630"/>
      <c r="D274" s="630">
        <v>50000</v>
      </c>
      <c r="E274" s="764"/>
      <c r="F274" s="764"/>
      <c r="G274" s="764"/>
      <c r="H274" s="764"/>
      <c r="I274" s="764"/>
      <c r="J274" s="756" t="s">
        <v>4397</v>
      </c>
      <c r="K274" s="2244"/>
    </row>
    <row r="275" spans="1:11" x14ac:dyDescent="0.25">
      <c r="A275" s="777" t="s">
        <v>266</v>
      </c>
      <c r="B275" s="764">
        <v>1</v>
      </c>
      <c r="C275" s="630"/>
      <c r="D275" s="630">
        <v>12000</v>
      </c>
      <c r="E275" s="764"/>
      <c r="F275" s="764"/>
      <c r="G275" s="764"/>
      <c r="H275" s="764"/>
      <c r="I275" s="764"/>
      <c r="J275" s="756" t="s">
        <v>767</v>
      </c>
    </row>
    <row r="276" spans="1:11" x14ac:dyDescent="0.25">
      <c r="A276" s="702" t="s">
        <v>4392</v>
      </c>
      <c r="B276" s="703">
        <v>1</v>
      </c>
      <c r="C276" s="640"/>
      <c r="D276" s="640"/>
      <c r="E276" s="703"/>
      <c r="F276" s="703"/>
      <c r="G276" s="703"/>
      <c r="H276" s="703"/>
      <c r="I276" s="703"/>
      <c r="J276" s="703" t="s">
        <v>4393</v>
      </c>
    </row>
    <row r="277" spans="1:11" x14ac:dyDescent="0.25">
      <c r="A277" s="777"/>
      <c r="B277" s="764"/>
      <c r="C277" s="630"/>
      <c r="D277" s="630"/>
      <c r="E277" s="764"/>
      <c r="F277" s="764"/>
      <c r="G277" s="764"/>
      <c r="H277" s="764"/>
      <c r="I277" s="764"/>
      <c r="J277" s="756"/>
    </row>
    <row r="278" spans="1:11" x14ac:dyDescent="0.25">
      <c r="A278" s="789" t="s">
        <v>4398</v>
      </c>
      <c r="B278" s="790">
        <v>2</v>
      </c>
      <c r="C278" s="791"/>
      <c r="D278" s="791">
        <v>1240</v>
      </c>
      <c r="E278" s="764"/>
      <c r="F278" s="764"/>
      <c r="G278" s="764"/>
      <c r="H278" s="764"/>
      <c r="I278" s="764"/>
      <c r="J278" s="756" t="s">
        <v>767</v>
      </c>
    </row>
    <row r="279" spans="1:11" x14ac:dyDescent="0.25">
      <c r="A279" s="645"/>
      <c r="B279" s="213">
        <f>SUM(B263:B278)</f>
        <v>27</v>
      </c>
      <c r="C279" s="213">
        <f>SUM(C263:C278)</f>
        <v>156800</v>
      </c>
      <c r="D279" s="213">
        <f>SUM(D263:D278)</f>
        <v>708240</v>
      </c>
      <c r="E279" s="213">
        <f>SUM(E263:E278)</f>
        <v>3</v>
      </c>
      <c r="F279" s="213">
        <f>SUM(F263:F278)</f>
        <v>9000</v>
      </c>
      <c r="G279" s="213"/>
      <c r="H279" s="213"/>
      <c r="I279" s="213"/>
      <c r="J279" s="213">
        <v>1400</v>
      </c>
    </row>
    <row r="280" spans="1:11" x14ac:dyDescent="0.25">
      <c r="A280" s="750"/>
      <c r="B280" s="549"/>
      <c r="C280" s="549"/>
      <c r="D280" s="549"/>
      <c r="E280" s="549"/>
      <c r="F280" s="549"/>
      <c r="G280" s="549"/>
      <c r="H280" s="549"/>
      <c r="I280" s="549"/>
      <c r="J280" s="751"/>
    </row>
    <row r="281" spans="1:11" x14ac:dyDescent="0.25">
      <c r="A281" s="548"/>
      <c r="B281" s="752"/>
      <c r="C281" s="752"/>
      <c r="D281" s="548"/>
      <c r="E281" s="548"/>
      <c r="F281" s="548"/>
      <c r="G281" s="548"/>
      <c r="H281" s="548"/>
      <c r="I281" s="548"/>
      <c r="J281" s="567"/>
    </row>
    <row r="282" spans="1:11" x14ac:dyDescent="0.25">
      <c r="A282" s="548"/>
      <c r="B282" s="548"/>
      <c r="C282" s="548"/>
      <c r="D282" s="548"/>
      <c r="E282" s="548"/>
      <c r="F282" s="336"/>
      <c r="G282" s="861" t="s">
        <v>3714</v>
      </c>
      <c r="H282" s="861"/>
      <c r="I282" s="753"/>
      <c r="J282" s="567"/>
    </row>
    <row r="283" spans="1:11" ht="15.75" x14ac:dyDescent="0.25">
      <c r="A283" s="696" t="s">
        <v>3593</v>
      </c>
      <c r="B283" s="697">
        <f>C279</f>
        <v>156800</v>
      </c>
      <c r="C283" s="548"/>
      <c r="D283" s="548"/>
      <c r="E283" s="548"/>
      <c r="F283" s="548"/>
      <c r="G283" s="548"/>
      <c r="H283" s="548"/>
      <c r="I283" s="548"/>
      <c r="J283" s="567"/>
    </row>
    <row r="286" spans="1:11" ht="15.75" x14ac:dyDescent="0.25">
      <c r="A286" s="2213" t="s">
        <v>4399</v>
      </c>
      <c r="B286" s="2213"/>
      <c r="C286" s="2213"/>
      <c r="D286" s="2213"/>
      <c r="E286" s="2213"/>
      <c r="F286" s="2213"/>
      <c r="G286" s="2213"/>
      <c r="H286" s="2213"/>
      <c r="I286" s="2213"/>
      <c r="J286" s="2213"/>
    </row>
    <row r="287" spans="1:11" x14ac:dyDescent="0.25">
      <c r="A287" s="198" t="s">
        <v>14</v>
      </c>
      <c r="B287" s="198" t="s">
        <v>5</v>
      </c>
      <c r="C287" s="198" t="s">
        <v>10</v>
      </c>
      <c r="D287" s="198" t="s">
        <v>11</v>
      </c>
      <c r="E287" s="198" t="s">
        <v>753</v>
      </c>
      <c r="F287" s="198" t="s">
        <v>27</v>
      </c>
      <c r="G287" s="198" t="s">
        <v>2013</v>
      </c>
      <c r="H287" s="198" t="s">
        <v>2776</v>
      </c>
      <c r="I287" s="198" t="s">
        <v>2777</v>
      </c>
      <c r="J287" s="198" t="s">
        <v>32</v>
      </c>
    </row>
    <row r="288" spans="1:11" x14ac:dyDescent="0.25">
      <c r="A288" s="777" t="s">
        <v>355</v>
      </c>
      <c r="B288" s="764">
        <v>1</v>
      </c>
      <c r="C288" s="764">
        <v>17000</v>
      </c>
      <c r="D288" s="764"/>
      <c r="E288" s="764"/>
      <c r="F288" s="764"/>
      <c r="G288" s="764"/>
      <c r="H288" s="764"/>
      <c r="I288" s="764" t="s">
        <v>109</v>
      </c>
      <c r="J288" s="756">
        <v>1400</v>
      </c>
    </row>
    <row r="289" spans="1:10" x14ac:dyDescent="0.25">
      <c r="A289" s="847" t="s">
        <v>255</v>
      </c>
      <c r="B289" s="848">
        <v>1</v>
      </c>
      <c r="C289" s="849">
        <v>18000</v>
      </c>
      <c r="D289" s="630"/>
      <c r="E289" s="764">
        <v>2</v>
      </c>
      <c r="F289" s="764">
        <v>6000</v>
      </c>
      <c r="G289" s="764">
        <v>60</v>
      </c>
      <c r="H289" s="764">
        <v>1</v>
      </c>
      <c r="I289" s="764">
        <v>60</v>
      </c>
      <c r="J289" s="756">
        <v>3000</v>
      </c>
    </row>
    <row r="290" spans="1:10" x14ac:dyDescent="0.25">
      <c r="A290" s="777" t="s">
        <v>133</v>
      </c>
      <c r="B290" s="764">
        <v>1</v>
      </c>
      <c r="C290" s="630"/>
      <c r="D290" s="630">
        <v>19000</v>
      </c>
      <c r="E290" s="764"/>
      <c r="F290" s="764"/>
      <c r="G290" s="764"/>
      <c r="H290" s="764"/>
      <c r="I290" s="764"/>
      <c r="J290" s="756" t="s">
        <v>4397</v>
      </c>
    </row>
    <row r="291" spans="1:10" x14ac:dyDescent="0.25">
      <c r="A291" s="777" t="s">
        <v>266</v>
      </c>
      <c r="B291" s="764">
        <v>1</v>
      </c>
      <c r="C291" s="630"/>
      <c r="D291" s="630">
        <v>11000</v>
      </c>
      <c r="E291" s="764">
        <v>1</v>
      </c>
      <c r="F291" s="764">
        <v>4000</v>
      </c>
      <c r="G291" s="764">
        <v>70</v>
      </c>
      <c r="H291" s="764"/>
      <c r="I291" s="764"/>
      <c r="J291" s="756" t="s">
        <v>3596</v>
      </c>
    </row>
    <row r="292" spans="1:10" x14ac:dyDescent="0.25">
      <c r="A292" s="777" t="s">
        <v>3871</v>
      </c>
      <c r="B292" s="764">
        <v>1</v>
      </c>
      <c r="C292" s="630"/>
      <c r="D292" s="630">
        <v>12500</v>
      </c>
      <c r="E292" s="764"/>
      <c r="F292" s="764"/>
      <c r="G292" s="764"/>
      <c r="H292" s="764"/>
      <c r="I292" s="764"/>
      <c r="J292" s="756" t="s">
        <v>3596</v>
      </c>
    </row>
    <row r="293" spans="1:10" x14ac:dyDescent="0.25">
      <c r="A293" s="777" t="s">
        <v>3871</v>
      </c>
      <c r="B293" s="764">
        <v>1</v>
      </c>
      <c r="C293" s="630"/>
      <c r="D293" s="630">
        <v>12500</v>
      </c>
      <c r="E293" s="764"/>
      <c r="F293" s="764"/>
      <c r="G293" s="764"/>
      <c r="H293" s="764"/>
      <c r="I293" s="764"/>
      <c r="J293" s="756" t="s">
        <v>3596</v>
      </c>
    </row>
    <row r="294" spans="1:10" x14ac:dyDescent="0.25">
      <c r="A294" s="777" t="s">
        <v>467</v>
      </c>
      <c r="B294" s="764">
        <v>1</v>
      </c>
      <c r="C294" s="630">
        <v>16000</v>
      </c>
      <c r="D294" s="630"/>
      <c r="E294" s="764"/>
      <c r="F294" s="764"/>
      <c r="G294" s="764"/>
      <c r="H294" s="764">
        <v>1</v>
      </c>
      <c r="I294" s="764">
        <v>60</v>
      </c>
      <c r="J294" s="756">
        <v>3000</v>
      </c>
    </row>
    <row r="295" spans="1:10" x14ac:dyDescent="0.25">
      <c r="A295" s="777" t="s">
        <v>144</v>
      </c>
      <c r="B295" s="764">
        <v>1</v>
      </c>
      <c r="C295" s="630"/>
      <c r="D295" s="630">
        <v>28000</v>
      </c>
      <c r="E295" s="764"/>
      <c r="F295" s="764"/>
      <c r="G295" s="764"/>
      <c r="H295" s="764"/>
      <c r="I295" s="764"/>
      <c r="J295" s="756" t="s">
        <v>767</v>
      </c>
    </row>
    <row r="296" spans="1:10" x14ac:dyDescent="0.25">
      <c r="A296" s="777" t="s">
        <v>266</v>
      </c>
      <c r="B296" s="764">
        <v>1</v>
      </c>
      <c r="C296" s="630"/>
      <c r="D296" s="630">
        <v>16000</v>
      </c>
      <c r="E296" s="764"/>
      <c r="F296" s="764"/>
      <c r="G296" s="764"/>
      <c r="H296" s="764"/>
      <c r="I296" s="764"/>
      <c r="J296" s="756" t="s">
        <v>4400</v>
      </c>
    </row>
    <row r="297" spans="1:10" x14ac:dyDescent="0.25">
      <c r="A297" s="777" t="s">
        <v>551</v>
      </c>
      <c r="B297" s="764">
        <v>1</v>
      </c>
      <c r="C297" s="630">
        <v>11000</v>
      </c>
      <c r="D297" s="630"/>
      <c r="E297" s="764">
        <v>2</v>
      </c>
      <c r="F297" s="764">
        <v>8000</v>
      </c>
      <c r="G297" s="764">
        <v>70</v>
      </c>
      <c r="H297" s="764"/>
      <c r="I297" s="764"/>
      <c r="J297" s="756"/>
    </row>
    <row r="298" spans="1:10" x14ac:dyDescent="0.25">
      <c r="A298" s="702" t="s">
        <v>3828</v>
      </c>
      <c r="B298" s="703">
        <v>1</v>
      </c>
      <c r="C298" s="640"/>
      <c r="D298" s="640"/>
      <c r="E298" s="703"/>
      <c r="F298" s="703"/>
      <c r="G298" s="703"/>
      <c r="H298" s="703"/>
      <c r="I298" s="703"/>
      <c r="J298" s="718" t="s">
        <v>4402</v>
      </c>
    </row>
    <row r="299" spans="1:10" x14ac:dyDescent="0.25">
      <c r="A299" s="777"/>
      <c r="B299" s="764"/>
      <c r="C299" s="630"/>
      <c r="D299" s="630"/>
      <c r="E299" s="764"/>
      <c r="F299" s="764"/>
      <c r="G299" s="764"/>
      <c r="H299" s="764"/>
      <c r="I299" s="764"/>
      <c r="J299" s="756"/>
    </row>
    <row r="300" spans="1:10" x14ac:dyDescent="0.25">
      <c r="A300" s="789" t="s">
        <v>4401</v>
      </c>
      <c r="B300" s="790">
        <v>1</v>
      </c>
      <c r="C300" s="791">
        <v>585</v>
      </c>
      <c r="D300" s="630"/>
      <c r="E300" s="764"/>
      <c r="F300" s="764"/>
      <c r="G300" s="764"/>
      <c r="H300" s="764"/>
      <c r="I300" s="764"/>
      <c r="J300" s="756"/>
    </row>
    <row r="301" spans="1:10" x14ac:dyDescent="0.25">
      <c r="A301" s="645"/>
      <c r="B301" s="213">
        <f>SUM(B288:B300)</f>
        <v>12</v>
      </c>
      <c r="C301" s="213">
        <f>SUM(C288:C300)</f>
        <v>62585</v>
      </c>
      <c r="D301" s="213">
        <f>SUM(D288:D300)</f>
        <v>99000</v>
      </c>
      <c r="E301" s="213">
        <f>SUM(E288:E300)</f>
        <v>5</v>
      </c>
      <c r="F301" s="213">
        <f>SUM(F288:F300)</f>
        <v>18000</v>
      </c>
      <c r="G301" s="213"/>
      <c r="H301" s="213"/>
      <c r="I301" s="213"/>
      <c r="J301" s="213">
        <f>J294+J289+J288</f>
        <v>7400</v>
      </c>
    </row>
    <row r="302" spans="1:10" x14ac:dyDescent="0.25">
      <c r="A302" s="750"/>
      <c r="B302" s="549"/>
      <c r="C302" s="549"/>
      <c r="D302" s="549"/>
      <c r="E302" s="549"/>
      <c r="F302" s="549"/>
      <c r="G302" s="549"/>
      <c r="H302" s="549"/>
      <c r="I302" s="549"/>
      <c r="J302" s="751"/>
    </row>
    <row r="303" spans="1:10" x14ac:dyDescent="0.25">
      <c r="A303" s="548"/>
      <c r="B303" s="752"/>
      <c r="C303" s="752"/>
      <c r="D303" s="548"/>
      <c r="E303" s="548"/>
      <c r="F303" s="548"/>
      <c r="G303" s="548"/>
      <c r="H303" s="548"/>
      <c r="I303" s="548"/>
      <c r="J303" s="567"/>
    </row>
    <row r="304" spans="1:10" x14ac:dyDescent="0.25">
      <c r="A304" s="548"/>
      <c r="B304" s="548"/>
      <c r="C304" s="548"/>
      <c r="D304" s="548"/>
      <c r="E304" s="548"/>
      <c r="F304" s="336"/>
      <c r="G304" s="862" t="s">
        <v>3714</v>
      </c>
      <c r="H304" s="862"/>
      <c r="I304" s="753"/>
      <c r="J304" s="567"/>
    </row>
    <row r="305" spans="1:11" ht="15.75" x14ac:dyDescent="0.25">
      <c r="A305" s="696" t="s">
        <v>3593</v>
      </c>
      <c r="B305" s="697">
        <f>C301</f>
        <v>62585</v>
      </c>
      <c r="C305" s="548"/>
      <c r="D305" s="548"/>
      <c r="E305" s="548"/>
      <c r="F305" s="548"/>
      <c r="G305" s="548"/>
      <c r="H305" s="548"/>
      <c r="I305" s="548"/>
      <c r="J305" s="567"/>
    </row>
    <row r="308" spans="1:11" ht="15.75" x14ac:dyDescent="0.25">
      <c r="A308" s="2213" t="s">
        <v>4403</v>
      </c>
      <c r="B308" s="2213"/>
      <c r="C308" s="2213"/>
      <c r="D308" s="2213"/>
      <c r="E308" s="2213"/>
      <c r="F308" s="2213"/>
      <c r="G308" s="2213"/>
      <c r="H308" s="2213"/>
      <c r="I308" s="2213"/>
      <c r="J308" s="2213"/>
    </row>
    <row r="309" spans="1:11" x14ac:dyDescent="0.25">
      <c r="A309" s="198" t="s">
        <v>14</v>
      </c>
      <c r="B309" s="198" t="s">
        <v>5</v>
      </c>
      <c r="C309" s="198" t="s">
        <v>10</v>
      </c>
      <c r="D309" s="198" t="s">
        <v>11</v>
      </c>
      <c r="E309" s="198" t="s">
        <v>753</v>
      </c>
      <c r="F309" s="198" t="s">
        <v>27</v>
      </c>
      <c r="G309" s="198" t="s">
        <v>2013</v>
      </c>
      <c r="H309" s="198" t="s">
        <v>2776</v>
      </c>
      <c r="I309" s="198" t="s">
        <v>2777</v>
      </c>
      <c r="J309" s="198" t="s">
        <v>32</v>
      </c>
    </row>
    <row r="310" spans="1:11" x14ac:dyDescent="0.25">
      <c r="A310" s="777" t="s">
        <v>4404</v>
      </c>
      <c r="B310" s="764">
        <v>1</v>
      </c>
      <c r="C310" s="764"/>
      <c r="D310" s="764">
        <v>45000</v>
      </c>
      <c r="E310" s="764"/>
      <c r="F310" s="764"/>
      <c r="G310" s="764"/>
      <c r="H310" s="764"/>
      <c r="I310" s="764"/>
      <c r="J310" s="756" t="s">
        <v>4405</v>
      </c>
      <c r="K310" s="2244" t="s">
        <v>4433</v>
      </c>
    </row>
    <row r="311" spans="1:11" x14ac:dyDescent="0.25">
      <c r="A311" s="847" t="s">
        <v>1268</v>
      </c>
      <c r="B311" s="848">
        <v>2</v>
      </c>
      <c r="C311" s="849"/>
      <c r="D311" s="630">
        <v>54000</v>
      </c>
      <c r="E311" s="764"/>
      <c r="F311" s="764"/>
      <c r="G311" s="764"/>
      <c r="H311" s="764"/>
      <c r="I311" s="764"/>
      <c r="J311" s="756" t="s">
        <v>4405</v>
      </c>
      <c r="K311" s="2244"/>
    </row>
    <row r="312" spans="1:11" x14ac:dyDescent="0.25">
      <c r="A312" s="777" t="s">
        <v>4322</v>
      </c>
      <c r="B312" s="764">
        <v>1</v>
      </c>
      <c r="C312" s="630">
        <v>15000</v>
      </c>
      <c r="D312" s="630">
        <v>27000</v>
      </c>
      <c r="E312" s="764">
        <v>1</v>
      </c>
      <c r="F312" s="764">
        <v>5000</v>
      </c>
      <c r="G312" s="764">
        <v>100</v>
      </c>
      <c r="H312" s="764"/>
      <c r="I312" s="764"/>
      <c r="J312" s="756" t="s">
        <v>3604</v>
      </c>
    </row>
    <row r="313" spans="1:11" x14ac:dyDescent="0.25">
      <c r="A313" s="777" t="s">
        <v>355</v>
      </c>
      <c r="B313" s="764">
        <v>1</v>
      </c>
      <c r="C313" s="630">
        <v>14000</v>
      </c>
      <c r="D313" s="630"/>
      <c r="E313" s="764">
        <v>1</v>
      </c>
      <c r="F313" s="764">
        <v>3000</v>
      </c>
      <c r="G313" s="764">
        <v>60</v>
      </c>
      <c r="H313" s="764"/>
      <c r="I313" s="764" t="s">
        <v>109</v>
      </c>
      <c r="J313" s="756">
        <v>4200</v>
      </c>
    </row>
    <row r="314" spans="1:11" x14ac:dyDescent="0.25">
      <c r="A314" s="777"/>
      <c r="B314" s="764"/>
      <c r="C314" s="630"/>
      <c r="D314" s="630"/>
      <c r="E314" s="764"/>
      <c r="F314" s="764"/>
      <c r="G314" s="764"/>
      <c r="H314" s="764">
        <v>1</v>
      </c>
      <c r="I314" s="764">
        <v>90</v>
      </c>
      <c r="J314" s="756">
        <v>5000</v>
      </c>
    </row>
    <row r="315" spans="1:11" ht="30" x14ac:dyDescent="0.25">
      <c r="A315" s="777" t="s">
        <v>355</v>
      </c>
      <c r="B315" s="764">
        <v>1</v>
      </c>
      <c r="C315" s="630">
        <v>17000</v>
      </c>
      <c r="D315" s="630"/>
      <c r="E315" s="764"/>
      <c r="F315" s="764"/>
      <c r="G315" s="764"/>
      <c r="H315" s="764"/>
      <c r="I315" s="778" t="s">
        <v>4410</v>
      </c>
      <c r="J315" s="756">
        <v>19830</v>
      </c>
    </row>
    <row r="316" spans="1:11" x14ac:dyDescent="0.25">
      <c r="A316" s="777" t="s">
        <v>114</v>
      </c>
      <c r="B316" s="764">
        <v>1</v>
      </c>
      <c r="C316" s="630"/>
      <c r="D316" s="630">
        <v>21000</v>
      </c>
      <c r="E316" s="764"/>
      <c r="F316" s="764"/>
      <c r="G316" s="764"/>
      <c r="H316" s="764"/>
      <c r="I316" s="778"/>
      <c r="J316" s="756" t="s">
        <v>3604</v>
      </c>
    </row>
    <row r="317" spans="1:11" x14ac:dyDescent="0.25">
      <c r="A317" s="777" t="s">
        <v>4279</v>
      </c>
      <c r="B317" s="764">
        <v>1</v>
      </c>
      <c r="C317" s="630"/>
      <c r="D317" s="630">
        <v>42000</v>
      </c>
      <c r="E317" s="764">
        <v>1</v>
      </c>
      <c r="F317" s="764">
        <v>8000</v>
      </c>
      <c r="G317" s="764">
        <v>140</v>
      </c>
      <c r="H317" s="764"/>
      <c r="I317" s="764"/>
      <c r="J317" s="756" t="s">
        <v>4409</v>
      </c>
    </row>
    <row r="318" spans="1:11" x14ac:dyDescent="0.25">
      <c r="A318" s="777" t="s">
        <v>4404</v>
      </c>
      <c r="B318" s="764">
        <v>1</v>
      </c>
      <c r="C318" s="630"/>
      <c r="D318" s="630">
        <v>33000</v>
      </c>
      <c r="E318" s="764">
        <v>1</v>
      </c>
      <c r="F318" s="764">
        <v>13000</v>
      </c>
      <c r="G318" s="764" t="s">
        <v>4406</v>
      </c>
      <c r="H318" s="764"/>
      <c r="I318" s="764"/>
      <c r="J318" s="756" t="s">
        <v>4409</v>
      </c>
    </row>
    <row r="319" spans="1:11" x14ac:dyDescent="0.25">
      <c r="A319" s="777" t="s">
        <v>2199</v>
      </c>
      <c r="B319" s="764">
        <v>1</v>
      </c>
      <c r="C319" s="630"/>
      <c r="D319" s="630">
        <v>15000</v>
      </c>
      <c r="E319" s="764">
        <v>1</v>
      </c>
      <c r="F319" s="764">
        <v>4000</v>
      </c>
      <c r="G319" s="764">
        <v>70</v>
      </c>
      <c r="H319" s="764"/>
      <c r="I319" s="764"/>
      <c r="J319" s="756" t="s">
        <v>3604</v>
      </c>
    </row>
    <row r="320" spans="1:11" x14ac:dyDescent="0.25">
      <c r="A320" s="777" t="s">
        <v>680</v>
      </c>
      <c r="B320" s="764">
        <v>1</v>
      </c>
      <c r="C320" s="630"/>
      <c r="D320" s="630">
        <v>30000</v>
      </c>
      <c r="E320" s="764">
        <v>1</v>
      </c>
      <c r="F320" s="764">
        <v>3000</v>
      </c>
      <c r="G320" s="764">
        <v>60</v>
      </c>
      <c r="H320" s="764"/>
      <c r="I320" s="764"/>
      <c r="J320" s="756" t="s">
        <v>767</v>
      </c>
    </row>
    <row r="321" spans="1:10" x14ac:dyDescent="0.25">
      <c r="A321" s="777" t="s">
        <v>3038</v>
      </c>
      <c r="B321" s="764">
        <v>1</v>
      </c>
      <c r="C321" s="630"/>
      <c r="D321" s="630">
        <v>13000</v>
      </c>
      <c r="E321" s="764">
        <v>1</v>
      </c>
      <c r="F321" s="764">
        <v>3000</v>
      </c>
      <c r="G321" s="764">
        <v>60</v>
      </c>
      <c r="H321" s="764"/>
      <c r="I321" s="764"/>
      <c r="J321" s="756" t="s">
        <v>3604</v>
      </c>
    </row>
    <row r="322" spans="1:10" x14ac:dyDescent="0.25">
      <c r="A322" s="777" t="s">
        <v>3460</v>
      </c>
      <c r="B322" s="764">
        <v>2</v>
      </c>
      <c r="C322" s="630"/>
      <c r="D322" s="630">
        <v>50000</v>
      </c>
      <c r="E322" s="764"/>
      <c r="F322" s="764"/>
      <c r="G322" s="764"/>
      <c r="H322" s="764"/>
      <c r="I322" s="764"/>
      <c r="J322" s="756" t="s">
        <v>4408</v>
      </c>
    </row>
    <row r="323" spans="1:10" x14ac:dyDescent="0.25">
      <c r="A323" s="777" t="s">
        <v>389</v>
      </c>
      <c r="B323" s="764">
        <v>1</v>
      </c>
      <c r="C323" s="630">
        <v>11000</v>
      </c>
      <c r="D323" s="630"/>
      <c r="E323" s="764">
        <v>2</v>
      </c>
      <c r="F323" s="764">
        <v>9000</v>
      </c>
      <c r="G323" s="764" t="s">
        <v>1094</v>
      </c>
      <c r="H323" s="764"/>
      <c r="I323" s="764"/>
      <c r="J323" s="756"/>
    </row>
    <row r="324" spans="1:10" x14ac:dyDescent="0.25">
      <c r="A324" s="777" t="s">
        <v>609</v>
      </c>
      <c r="B324" s="764">
        <v>1</v>
      </c>
      <c r="C324" s="630">
        <v>16000</v>
      </c>
      <c r="D324" s="630"/>
      <c r="E324" s="764">
        <v>1</v>
      </c>
      <c r="F324" s="764">
        <v>4000</v>
      </c>
      <c r="G324" s="764">
        <v>70</v>
      </c>
      <c r="H324" s="764"/>
      <c r="I324" s="764"/>
      <c r="J324" s="756"/>
    </row>
    <row r="325" spans="1:10" x14ac:dyDescent="0.25">
      <c r="A325" s="777" t="s">
        <v>2196</v>
      </c>
      <c r="B325" s="764">
        <v>1</v>
      </c>
      <c r="C325" s="630">
        <v>31000</v>
      </c>
      <c r="D325" s="630"/>
      <c r="E325" s="764">
        <v>1</v>
      </c>
      <c r="F325" s="764">
        <v>5000</v>
      </c>
      <c r="G325" s="764">
        <v>100</v>
      </c>
      <c r="H325" s="764"/>
      <c r="I325" s="764"/>
      <c r="J325" s="756"/>
    </row>
    <row r="326" spans="1:10" x14ac:dyDescent="0.25">
      <c r="A326" s="777"/>
      <c r="B326" s="764"/>
      <c r="C326" s="630"/>
      <c r="D326" s="630"/>
      <c r="E326" s="764"/>
      <c r="F326" s="764"/>
      <c r="G326" s="764"/>
      <c r="H326" s="764"/>
      <c r="I326" s="764"/>
      <c r="J326" s="756"/>
    </row>
    <row r="327" spans="1:10" x14ac:dyDescent="0.25">
      <c r="A327" s="789" t="s">
        <v>4407</v>
      </c>
      <c r="B327" s="790">
        <v>1</v>
      </c>
      <c r="C327" s="791">
        <v>850</v>
      </c>
      <c r="D327" s="630"/>
      <c r="E327" s="764"/>
      <c r="F327" s="764"/>
      <c r="G327" s="764"/>
      <c r="H327" s="764"/>
      <c r="I327" s="764"/>
      <c r="J327" s="756"/>
    </row>
    <row r="328" spans="1:10" x14ac:dyDescent="0.25">
      <c r="A328" s="789" t="s">
        <v>4351</v>
      </c>
      <c r="B328" s="790">
        <v>1</v>
      </c>
      <c r="C328" s="791">
        <v>1500</v>
      </c>
      <c r="D328" s="630"/>
      <c r="E328" s="764"/>
      <c r="F328" s="764"/>
      <c r="G328" s="764"/>
      <c r="H328" s="764"/>
      <c r="I328" s="764"/>
      <c r="J328" s="756"/>
    </row>
    <row r="329" spans="1:10" x14ac:dyDescent="0.25">
      <c r="A329" s="645"/>
      <c r="B329" s="213">
        <f>SUM(B310:B328)</f>
        <v>19</v>
      </c>
      <c r="C329" s="213">
        <f>SUM(C310:C328)</f>
        <v>106350</v>
      </c>
      <c r="D329" s="213">
        <f>SUM(D310:D328)</f>
        <v>330000</v>
      </c>
      <c r="E329" s="213">
        <f>SUM(E310:E328)</f>
        <v>11</v>
      </c>
      <c r="F329" s="213">
        <f>SUM(F310:F328)</f>
        <v>57000</v>
      </c>
      <c r="G329" s="213"/>
      <c r="H329" s="213"/>
      <c r="I329" s="213"/>
      <c r="J329" s="213">
        <f>J315+J314+J313</f>
        <v>29030</v>
      </c>
    </row>
    <row r="330" spans="1:10" x14ac:dyDescent="0.25">
      <c r="A330" s="750"/>
      <c r="B330" s="549"/>
      <c r="C330" s="549"/>
      <c r="D330" s="549"/>
      <c r="E330" s="549"/>
      <c r="F330" s="549"/>
      <c r="G330" s="549"/>
      <c r="H330" s="549"/>
      <c r="I330" s="549"/>
      <c r="J330" s="751"/>
    </row>
    <row r="331" spans="1:10" x14ac:dyDescent="0.25">
      <c r="A331" s="548"/>
      <c r="B331" s="752"/>
      <c r="C331" s="752"/>
      <c r="D331" s="548"/>
      <c r="E331" s="548"/>
      <c r="F331" s="548"/>
      <c r="G331" s="548"/>
      <c r="H331" s="548"/>
      <c r="I331" s="548"/>
      <c r="J331" s="567"/>
    </row>
    <row r="332" spans="1:10" x14ac:dyDescent="0.25">
      <c r="A332" s="548"/>
      <c r="B332" s="548"/>
      <c r="C332" s="548"/>
      <c r="D332" s="548"/>
      <c r="E332" s="548"/>
      <c r="F332" s="336"/>
      <c r="G332" s="863" t="s">
        <v>3714</v>
      </c>
      <c r="H332" s="863"/>
      <c r="I332" s="753"/>
      <c r="J332" s="567"/>
    </row>
    <row r="333" spans="1:10" ht="15.75" x14ac:dyDescent="0.25">
      <c r="A333" s="696" t="s">
        <v>3593</v>
      </c>
      <c r="B333" s="697">
        <f>C329</f>
        <v>106350</v>
      </c>
      <c r="C333" s="548"/>
      <c r="D333" s="548"/>
      <c r="E333" s="548"/>
      <c r="F333" s="548"/>
      <c r="G333" s="548"/>
      <c r="H333" s="548"/>
      <c r="I333" s="548"/>
      <c r="J333" s="567"/>
    </row>
    <row r="337" spans="1:11" ht="15.75" x14ac:dyDescent="0.25">
      <c r="A337" s="2213" t="s">
        <v>4411</v>
      </c>
      <c r="B337" s="2213"/>
      <c r="C337" s="2213"/>
      <c r="D337" s="2213"/>
      <c r="E337" s="2213"/>
      <c r="F337" s="2213"/>
      <c r="G337" s="2213"/>
      <c r="H337" s="2213"/>
      <c r="I337" s="2213"/>
      <c r="J337" s="2213"/>
    </row>
    <row r="338" spans="1:11" x14ac:dyDescent="0.25">
      <c r="A338" s="198" t="s">
        <v>14</v>
      </c>
      <c r="B338" s="198" t="s">
        <v>5</v>
      </c>
      <c r="C338" s="198" t="s">
        <v>10</v>
      </c>
      <c r="D338" s="198" t="s">
        <v>11</v>
      </c>
      <c r="E338" s="198" t="s">
        <v>753</v>
      </c>
      <c r="F338" s="198" t="s">
        <v>27</v>
      </c>
      <c r="G338" s="198" t="s">
        <v>2013</v>
      </c>
      <c r="H338" s="198" t="s">
        <v>2776</v>
      </c>
      <c r="I338" s="198" t="s">
        <v>2777</v>
      </c>
      <c r="J338" s="198" t="s">
        <v>32</v>
      </c>
    </row>
    <row r="339" spans="1:11" x14ac:dyDescent="0.25">
      <c r="A339" s="777" t="s">
        <v>179</v>
      </c>
      <c r="B339" s="764">
        <v>1</v>
      </c>
      <c r="C339" s="630">
        <v>30000</v>
      </c>
      <c r="D339" s="764"/>
      <c r="E339" s="764">
        <v>1</v>
      </c>
      <c r="F339" s="764">
        <v>3000</v>
      </c>
      <c r="G339" s="764">
        <v>60</v>
      </c>
      <c r="H339" s="764"/>
      <c r="I339" s="764"/>
      <c r="J339" s="756"/>
    </row>
    <row r="340" spans="1:11" x14ac:dyDescent="0.25">
      <c r="A340" s="847" t="s">
        <v>2199</v>
      </c>
      <c r="B340" s="848">
        <v>1</v>
      </c>
      <c r="C340" s="849">
        <v>19000</v>
      </c>
      <c r="D340" s="630"/>
      <c r="E340" s="764"/>
      <c r="F340" s="764"/>
      <c r="G340" s="764"/>
      <c r="H340" s="764"/>
      <c r="I340" s="764"/>
      <c r="J340" s="756" t="s">
        <v>4412</v>
      </c>
    </row>
    <row r="341" spans="1:11" x14ac:dyDescent="0.25">
      <c r="A341" s="777" t="s">
        <v>389</v>
      </c>
      <c r="B341" s="764">
        <v>1</v>
      </c>
      <c r="C341" s="630">
        <v>11600</v>
      </c>
      <c r="D341" s="630"/>
      <c r="E341" s="764">
        <v>1</v>
      </c>
      <c r="F341" s="764">
        <v>4000</v>
      </c>
      <c r="G341" s="764">
        <v>70</v>
      </c>
      <c r="H341" s="764"/>
      <c r="I341" s="764"/>
      <c r="J341" s="756" t="s">
        <v>4413</v>
      </c>
    </row>
    <row r="342" spans="1:11" x14ac:dyDescent="0.25">
      <c r="A342" s="777" t="s">
        <v>3460</v>
      </c>
      <c r="B342" s="764">
        <v>1</v>
      </c>
      <c r="C342" s="630">
        <v>21000</v>
      </c>
      <c r="D342" s="630"/>
      <c r="E342" s="764">
        <v>1</v>
      </c>
      <c r="F342" s="764">
        <v>4000</v>
      </c>
      <c r="G342" s="764">
        <v>70</v>
      </c>
      <c r="H342" s="764"/>
      <c r="I342" s="764" t="s">
        <v>109</v>
      </c>
      <c r="J342" s="756">
        <v>4200</v>
      </c>
    </row>
    <row r="343" spans="1:11" x14ac:dyDescent="0.25">
      <c r="A343" s="777" t="s">
        <v>269</v>
      </c>
      <c r="B343" s="764">
        <v>1</v>
      </c>
      <c r="C343" s="630">
        <v>10000</v>
      </c>
      <c r="D343" s="630"/>
      <c r="E343" s="764"/>
      <c r="F343" s="764"/>
      <c r="G343" s="764"/>
      <c r="H343" s="764">
        <v>1</v>
      </c>
      <c r="I343" s="764">
        <v>80</v>
      </c>
      <c r="J343" s="756">
        <v>8000</v>
      </c>
    </row>
    <row r="344" spans="1:11" x14ac:dyDescent="0.25">
      <c r="A344" s="777" t="s">
        <v>94</v>
      </c>
      <c r="B344" s="764">
        <v>1</v>
      </c>
      <c r="C344" s="630">
        <v>28000</v>
      </c>
      <c r="D344" s="630"/>
      <c r="E344" s="764">
        <v>1</v>
      </c>
      <c r="F344" s="764">
        <v>4000</v>
      </c>
      <c r="G344" s="764">
        <v>70</v>
      </c>
      <c r="H344" s="764"/>
      <c r="I344" s="778"/>
      <c r="J344" s="756"/>
    </row>
    <row r="345" spans="1:11" x14ac:dyDescent="0.25">
      <c r="A345" s="777" t="s">
        <v>4414</v>
      </c>
      <c r="B345" s="764">
        <v>1</v>
      </c>
      <c r="C345" s="630">
        <v>38000</v>
      </c>
      <c r="D345" s="630"/>
      <c r="E345" s="764"/>
      <c r="F345" s="764"/>
      <c r="G345" s="764"/>
      <c r="H345" s="764"/>
      <c r="I345" s="778"/>
      <c r="J345" s="756"/>
    </row>
    <row r="346" spans="1:11" x14ac:dyDescent="0.25">
      <c r="A346" s="777" t="s">
        <v>502</v>
      </c>
      <c r="B346" s="764">
        <v>1</v>
      </c>
      <c r="C346" s="630">
        <v>45000</v>
      </c>
      <c r="D346" s="630"/>
      <c r="E346" s="764">
        <v>1</v>
      </c>
      <c r="F346" s="764">
        <v>5000</v>
      </c>
      <c r="G346" s="764">
        <v>100</v>
      </c>
      <c r="H346" s="764"/>
      <c r="I346" s="764"/>
      <c r="J346" s="756"/>
    </row>
    <row r="347" spans="1:11" x14ac:dyDescent="0.25">
      <c r="A347" s="777" t="s">
        <v>3520</v>
      </c>
      <c r="B347" s="764">
        <v>1</v>
      </c>
      <c r="C347" s="630"/>
      <c r="D347" s="630">
        <v>16000</v>
      </c>
      <c r="E347" s="764"/>
      <c r="F347" s="764"/>
      <c r="G347" s="764"/>
      <c r="H347" s="764"/>
      <c r="I347" s="764"/>
      <c r="J347" s="756" t="s">
        <v>4415</v>
      </c>
    </row>
    <row r="348" spans="1:11" x14ac:dyDescent="0.25">
      <c r="A348" s="777" t="s">
        <v>91</v>
      </c>
      <c r="B348" s="764">
        <v>1</v>
      </c>
      <c r="C348" s="630">
        <v>16000</v>
      </c>
      <c r="D348" s="630"/>
      <c r="E348" s="764">
        <v>1</v>
      </c>
      <c r="F348" s="764">
        <v>4000</v>
      </c>
      <c r="G348" s="764">
        <v>70</v>
      </c>
      <c r="H348" s="764"/>
      <c r="I348" s="764"/>
      <c r="J348" s="756"/>
    </row>
    <row r="349" spans="1:11" x14ac:dyDescent="0.25">
      <c r="A349" s="777" t="s">
        <v>2896</v>
      </c>
      <c r="B349" s="764">
        <v>1</v>
      </c>
      <c r="C349" s="630">
        <v>12500</v>
      </c>
      <c r="D349" s="630"/>
      <c r="E349" s="764"/>
      <c r="F349" s="764"/>
      <c r="G349" s="764"/>
      <c r="H349" s="764"/>
      <c r="I349" s="764"/>
      <c r="J349" s="756"/>
    </row>
    <row r="350" spans="1:11" x14ac:dyDescent="0.25">
      <c r="A350" s="777" t="s">
        <v>1852</v>
      </c>
      <c r="B350" s="764">
        <v>161</v>
      </c>
      <c r="C350" s="630"/>
      <c r="D350" s="630">
        <v>2817500</v>
      </c>
      <c r="E350" s="764"/>
      <c r="F350" s="764"/>
      <c r="G350" s="764"/>
      <c r="H350" s="764"/>
      <c r="I350" s="764"/>
      <c r="J350" s="2241" t="s">
        <v>4419</v>
      </c>
      <c r="K350" s="2244" t="s">
        <v>4433</v>
      </c>
    </row>
    <row r="351" spans="1:11" x14ac:dyDescent="0.25">
      <c r="A351" s="777" t="s">
        <v>4416</v>
      </c>
      <c r="B351" s="764">
        <v>14</v>
      </c>
      <c r="C351" s="630"/>
      <c r="D351" s="630">
        <v>245000</v>
      </c>
      <c r="E351" s="764"/>
      <c r="F351" s="764"/>
      <c r="G351" s="764"/>
      <c r="H351" s="764"/>
      <c r="I351" s="764"/>
      <c r="J351" s="2242"/>
      <c r="K351" s="2244"/>
    </row>
    <row r="352" spans="1:11" x14ac:dyDescent="0.25">
      <c r="A352" s="777" t="s">
        <v>3947</v>
      </c>
      <c r="B352" s="764">
        <v>40</v>
      </c>
      <c r="C352" s="630"/>
      <c r="D352" s="630">
        <v>780000</v>
      </c>
      <c r="E352" s="764"/>
      <c r="F352" s="764"/>
      <c r="G352" s="764"/>
      <c r="H352" s="764"/>
      <c r="I352" s="764"/>
      <c r="J352" s="2242"/>
      <c r="K352" s="2244"/>
    </row>
    <row r="353" spans="1:11" x14ac:dyDescent="0.25">
      <c r="A353" s="777" t="s">
        <v>3938</v>
      </c>
      <c r="B353" s="764">
        <v>50</v>
      </c>
      <c r="C353" s="630"/>
      <c r="D353" s="630">
        <v>1075000</v>
      </c>
      <c r="E353" s="764"/>
      <c r="F353" s="764"/>
      <c r="G353" s="764"/>
      <c r="H353" s="764"/>
      <c r="I353" s="764"/>
      <c r="J353" s="2242"/>
      <c r="K353" s="2244"/>
    </row>
    <row r="354" spans="1:11" x14ac:dyDescent="0.25">
      <c r="A354" s="777" t="s">
        <v>4169</v>
      </c>
      <c r="B354" s="764">
        <v>50</v>
      </c>
      <c r="C354" s="630"/>
      <c r="D354" s="630">
        <v>1075000</v>
      </c>
      <c r="E354" s="764"/>
      <c r="F354" s="764"/>
      <c r="G354" s="764"/>
      <c r="H354" s="764"/>
      <c r="I354" s="764"/>
      <c r="J354" s="2242"/>
      <c r="K354" s="2244"/>
    </row>
    <row r="355" spans="1:11" x14ac:dyDescent="0.25">
      <c r="A355" s="777" t="s">
        <v>4417</v>
      </c>
      <c r="B355" s="764">
        <v>45</v>
      </c>
      <c r="C355" s="630"/>
      <c r="D355" s="630">
        <v>787500</v>
      </c>
      <c r="E355" s="764"/>
      <c r="F355" s="764"/>
      <c r="G355" s="764"/>
      <c r="H355" s="764"/>
      <c r="I355" s="764"/>
      <c r="J355" s="2242"/>
      <c r="K355" s="2244"/>
    </row>
    <row r="356" spans="1:11" x14ac:dyDescent="0.25">
      <c r="A356" s="777" t="s">
        <v>550</v>
      </c>
      <c r="B356" s="764">
        <v>6</v>
      </c>
      <c r="C356" s="630"/>
      <c r="D356" s="630">
        <v>198000</v>
      </c>
      <c r="E356" s="764"/>
      <c r="F356" s="764"/>
      <c r="G356" s="764"/>
      <c r="H356" s="764"/>
      <c r="I356" s="764"/>
      <c r="J356" s="2242"/>
      <c r="K356" s="2244"/>
    </row>
    <row r="357" spans="1:11" x14ac:dyDescent="0.25">
      <c r="A357" s="777" t="s">
        <v>4418</v>
      </c>
      <c r="B357" s="764">
        <v>6</v>
      </c>
      <c r="C357" s="630"/>
      <c r="D357" s="630">
        <v>306000</v>
      </c>
      <c r="E357" s="764"/>
      <c r="F357" s="764"/>
      <c r="G357" s="764"/>
      <c r="H357" s="764"/>
      <c r="I357" s="764"/>
      <c r="J357" s="2243"/>
      <c r="K357" s="2244"/>
    </row>
    <row r="358" spans="1:11" x14ac:dyDescent="0.25">
      <c r="A358" s="777" t="s">
        <v>93</v>
      </c>
      <c r="B358" s="764">
        <v>1</v>
      </c>
      <c r="C358" s="630"/>
      <c r="D358" s="630">
        <v>16000</v>
      </c>
      <c r="E358" s="764">
        <v>1</v>
      </c>
      <c r="F358" s="764">
        <v>4000</v>
      </c>
      <c r="G358" s="764">
        <v>70</v>
      </c>
      <c r="H358" s="764"/>
      <c r="I358" s="764"/>
      <c r="J358" s="756" t="s">
        <v>3604</v>
      </c>
    </row>
    <row r="359" spans="1:11" x14ac:dyDescent="0.25">
      <c r="A359" s="777" t="s">
        <v>2199</v>
      </c>
      <c r="B359" s="764">
        <v>2</v>
      </c>
      <c r="C359" s="630">
        <v>38000</v>
      </c>
      <c r="D359" s="630"/>
      <c r="E359" s="764"/>
      <c r="F359" s="764"/>
      <c r="G359" s="764"/>
      <c r="H359" s="764"/>
      <c r="I359" s="764"/>
      <c r="J359" s="756" t="s">
        <v>4420</v>
      </c>
    </row>
    <row r="360" spans="1:11" x14ac:dyDescent="0.25">
      <c r="A360" s="777" t="s">
        <v>783</v>
      </c>
      <c r="B360" s="764">
        <v>1</v>
      </c>
      <c r="C360" s="630"/>
      <c r="D360" s="630">
        <v>20000</v>
      </c>
      <c r="E360" s="764">
        <v>1</v>
      </c>
      <c r="F360" s="764">
        <v>2000</v>
      </c>
      <c r="G360" s="764">
        <v>50</v>
      </c>
      <c r="H360" s="764"/>
      <c r="I360" s="764"/>
      <c r="J360" s="756" t="s">
        <v>767</v>
      </c>
    </row>
    <row r="361" spans="1:11" x14ac:dyDescent="0.25">
      <c r="A361" s="777" t="s">
        <v>454</v>
      </c>
      <c r="B361" s="764">
        <v>1</v>
      </c>
      <c r="C361" s="630">
        <v>20000</v>
      </c>
      <c r="D361" s="630"/>
      <c r="E361" s="764">
        <v>1</v>
      </c>
      <c r="F361" s="764">
        <v>5000</v>
      </c>
      <c r="G361" s="764">
        <v>100</v>
      </c>
      <c r="H361" s="764"/>
      <c r="I361" s="764"/>
      <c r="J361" s="756"/>
    </row>
    <row r="362" spans="1:11" x14ac:dyDescent="0.25">
      <c r="A362" s="777" t="s">
        <v>1353</v>
      </c>
      <c r="B362" s="764">
        <v>2</v>
      </c>
      <c r="C362" s="630">
        <v>15600</v>
      </c>
      <c r="D362" s="630"/>
      <c r="E362" s="764"/>
      <c r="F362" s="764"/>
      <c r="G362" s="764"/>
      <c r="H362" s="764"/>
      <c r="I362" s="764"/>
      <c r="J362" s="756"/>
    </row>
    <row r="363" spans="1:11" x14ac:dyDescent="0.25">
      <c r="A363" s="777" t="s">
        <v>94</v>
      </c>
      <c r="B363" s="764">
        <v>1</v>
      </c>
      <c r="C363" s="630">
        <v>29000</v>
      </c>
      <c r="D363" s="630"/>
      <c r="E363" s="764">
        <v>1</v>
      </c>
      <c r="F363" s="764">
        <v>4000</v>
      </c>
      <c r="G363" s="764">
        <v>70</v>
      </c>
      <c r="H363" s="764"/>
      <c r="I363" s="764"/>
      <c r="J363" s="756"/>
    </row>
    <row r="364" spans="1:11" x14ac:dyDescent="0.25">
      <c r="A364" s="645"/>
      <c r="B364" s="213">
        <f>SUM(B339:B363)</f>
        <v>391</v>
      </c>
      <c r="C364" s="213">
        <f>SUM(C339:C363)</f>
        <v>333700</v>
      </c>
      <c r="D364" s="213">
        <f>SUM(D339:D363)</f>
        <v>7336000</v>
      </c>
      <c r="E364" s="213">
        <f>SUM(E339:E363)</f>
        <v>10</v>
      </c>
      <c r="F364" s="213">
        <f>SUM(F339:F363)</f>
        <v>39000</v>
      </c>
      <c r="G364" s="213"/>
      <c r="H364" s="213"/>
      <c r="I364" s="213"/>
      <c r="J364" s="213">
        <f>J344+J343+J342</f>
        <v>12200</v>
      </c>
    </row>
    <row r="365" spans="1:11" x14ac:dyDescent="0.25">
      <c r="A365" s="750"/>
      <c r="B365" s="549"/>
      <c r="C365" s="549"/>
      <c r="D365" s="549"/>
      <c r="E365" s="549"/>
      <c r="F365" s="549"/>
      <c r="G365" s="549"/>
      <c r="H365" s="549"/>
      <c r="I365" s="549"/>
      <c r="J365" s="751"/>
    </row>
    <row r="366" spans="1:11" x14ac:dyDescent="0.25">
      <c r="A366" s="548"/>
      <c r="B366" s="752"/>
      <c r="C366" s="752"/>
      <c r="D366" s="548"/>
      <c r="E366" s="548"/>
      <c r="F366" s="548"/>
      <c r="G366" s="548"/>
      <c r="H366" s="548"/>
      <c r="I366" s="548"/>
      <c r="J366" s="567"/>
    </row>
    <row r="367" spans="1:11" x14ac:dyDescent="0.25">
      <c r="A367" s="548"/>
      <c r="B367" s="548"/>
      <c r="C367" s="548"/>
      <c r="D367" s="548"/>
      <c r="E367" s="548"/>
      <c r="F367" s="336"/>
      <c r="G367" s="864" t="s">
        <v>3714</v>
      </c>
      <c r="H367" s="864"/>
      <c r="I367" s="753"/>
      <c r="J367" s="567"/>
    </row>
    <row r="368" spans="1:11" ht="15.75" x14ac:dyDescent="0.25">
      <c r="A368" s="696" t="s">
        <v>3593</v>
      </c>
      <c r="B368" s="697">
        <f>C364</f>
        <v>333700</v>
      </c>
      <c r="C368" s="548"/>
      <c r="D368" s="548"/>
      <c r="E368" s="548"/>
      <c r="F368" s="548"/>
      <c r="G368" s="548"/>
      <c r="H368" s="548"/>
      <c r="I368" s="548"/>
      <c r="J368" s="567"/>
    </row>
    <row r="371" spans="1:10" ht="15.75" x14ac:dyDescent="0.25">
      <c r="A371" s="2213" t="s">
        <v>4421</v>
      </c>
      <c r="B371" s="2213"/>
      <c r="C371" s="2213"/>
      <c r="D371" s="2213"/>
      <c r="E371" s="2213"/>
      <c r="F371" s="2213"/>
      <c r="G371" s="2213"/>
      <c r="H371" s="2213"/>
      <c r="I371" s="2213"/>
      <c r="J371" s="2213"/>
    </row>
    <row r="372" spans="1:10" x14ac:dyDescent="0.25">
      <c r="A372" s="198" t="s">
        <v>14</v>
      </c>
      <c r="B372" s="198" t="s">
        <v>5</v>
      </c>
      <c r="C372" s="198" t="s">
        <v>10</v>
      </c>
      <c r="D372" s="198" t="s">
        <v>11</v>
      </c>
      <c r="E372" s="198" t="s">
        <v>753</v>
      </c>
      <c r="F372" s="198" t="s">
        <v>27</v>
      </c>
      <c r="G372" s="198" t="s">
        <v>2013</v>
      </c>
      <c r="H372" s="198" t="s">
        <v>2776</v>
      </c>
      <c r="I372" s="198" t="s">
        <v>2777</v>
      </c>
      <c r="J372" s="198" t="s">
        <v>32</v>
      </c>
    </row>
    <row r="373" spans="1:10" x14ac:dyDescent="0.25">
      <c r="A373" s="777" t="s">
        <v>3766</v>
      </c>
      <c r="B373" s="764">
        <v>1</v>
      </c>
      <c r="C373" s="764"/>
      <c r="D373" s="764">
        <v>16000</v>
      </c>
      <c r="E373" s="764"/>
      <c r="F373" s="764"/>
      <c r="G373" s="764"/>
      <c r="H373" s="764"/>
      <c r="I373" s="764"/>
      <c r="J373" s="756" t="s">
        <v>767</v>
      </c>
    </row>
    <row r="374" spans="1:10" x14ac:dyDescent="0.25">
      <c r="A374" s="847" t="s">
        <v>144</v>
      </c>
      <c r="B374" s="848">
        <v>1</v>
      </c>
      <c r="C374" s="849"/>
      <c r="D374" s="630">
        <v>28000</v>
      </c>
      <c r="E374" s="764"/>
      <c r="F374" s="764"/>
      <c r="G374" s="764"/>
      <c r="H374" s="764"/>
      <c r="I374" s="764"/>
      <c r="J374" s="756" t="s">
        <v>767</v>
      </c>
    </row>
    <row r="375" spans="1:10" x14ac:dyDescent="0.25">
      <c r="A375" s="847" t="s">
        <v>4392</v>
      </c>
      <c r="B375" s="848">
        <v>1</v>
      </c>
      <c r="C375" s="849"/>
      <c r="D375" s="630">
        <v>10000</v>
      </c>
      <c r="E375" s="764">
        <v>1</v>
      </c>
      <c r="F375" s="764">
        <v>1000</v>
      </c>
      <c r="G375" s="764">
        <v>42</v>
      </c>
      <c r="H375" s="764"/>
      <c r="I375" s="764"/>
      <c r="J375" s="756" t="s">
        <v>3604</v>
      </c>
    </row>
    <row r="376" spans="1:10" x14ac:dyDescent="0.25">
      <c r="A376" s="777" t="s">
        <v>4422</v>
      </c>
      <c r="B376" s="764">
        <v>1</v>
      </c>
      <c r="C376" s="630">
        <v>13000</v>
      </c>
      <c r="D376" s="630"/>
      <c r="E376" s="764">
        <v>1</v>
      </c>
      <c r="F376" s="764">
        <v>3000</v>
      </c>
      <c r="G376" s="764">
        <v>60</v>
      </c>
      <c r="H376" s="764"/>
      <c r="I376" s="764" t="s">
        <v>109</v>
      </c>
      <c r="J376" s="756">
        <v>4900</v>
      </c>
    </row>
    <row r="377" spans="1:10" x14ac:dyDescent="0.25">
      <c r="A377" s="777" t="s">
        <v>734</v>
      </c>
      <c r="B377" s="764">
        <v>1</v>
      </c>
      <c r="C377" s="630"/>
      <c r="D377" s="630">
        <v>13000</v>
      </c>
      <c r="E377" s="764">
        <v>1</v>
      </c>
      <c r="F377" s="764">
        <v>4000</v>
      </c>
      <c r="G377" s="764">
        <v>70</v>
      </c>
      <c r="H377" s="764"/>
      <c r="I377" s="764"/>
      <c r="J377" s="756" t="s">
        <v>767</v>
      </c>
    </row>
    <row r="378" spans="1:10" x14ac:dyDescent="0.25">
      <c r="A378" s="702" t="s">
        <v>4424</v>
      </c>
      <c r="B378" s="703">
        <v>2</v>
      </c>
      <c r="C378" s="640"/>
      <c r="D378" s="640"/>
      <c r="E378" s="703"/>
      <c r="F378" s="703"/>
      <c r="G378" s="703"/>
      <c r="H378" s="703"/>
      <c r="I378" s="703"/>
      <c r="J378" s="718" t="s">
        <v>4425</v>
      </c>
    </row>
    <row r="379" spans="1:10" x14ac:dyDescent="0.25">
      <c r="A379" s="777" t="s">
        <v>208</v>
      </c>
      <c r="B379" s="764">
        <v>1</v>
      </c>
      <c r="C379" s="630">
        <v>45000</v>
      </c>
      <c r="D379" s="630"/>
      <c r="E379" s="764">
        <v>1</v>
      </c>
      <c r="F379" s="764">
        <v>5000</v>
      </c>
      <c r="G379" s="764">
        <v>90</v>
      </c>
      <c r="H379" s="764">
        <v>2</v>
      </c>
      <c r="I379" s="764">
        <v>100</v>
      </c>
      <c r="J379" s="756">
        <v>10000</v>
      </c>
    </row>
    <row r="380" spans="1:10" x14ac:dyDescent="0.25">
      <c r="A380" s="777" t="s">
        <v>209</v>
      </c>
      <c r="B380" s="764">
        <v>1</v>
      </c>
      <c r="C380" s="630"/>
      <c r="D380" s="630">
        <v>35000</v>
      </c>
      <c r="E380" s="764">
        <v>1</v>
      </c>
      <c r="F380" s="764">
        <v>3000</v>
      </c>
      <c r="G380" s="764">
        <v>60</v>
      </c>
      <c r="H380" s="1"/>
      <c r="I380" s="1"/>
      <c r="J380" s="756" t="s">
        <v>767</v>
      </c>
    </row>
    <row r="381" spans="1:10" x14ac:dyDescent="0.25">
      <c r="A381" s="777" t="s">
        <v>3766</v>
      </c>
      <c r="B381" s="764">
        <v>1</v>
      </c>
      <c r="C381" s="630">
        <v>13000</v>
      </c>
      <c r="D381" s="630"/>
      <c r="E381" s="764">
        <v>1</v>
      </c>
      <c r="F381" s="764">
        <v>3000</v>
      </c>
      <c r="G381" s="764">
        <v>60</v>
      </c>
      <c r="H381" s="764">
        <v>1</v>
      </c>
      <c r="I381" s="764">
        <v>70</v>
      </c>
      <c r="J381" s="756">
        <v>4000</v>
      </c>
    </row>
    <row r="382" spans="1:10" x14ac:dyDescent="0.25">
      <c r="A382" s="777" t="s">
        <v>4423</v>
      </c>
      <c r="B382" s="764">
        <v>1</v>
      </c>
      <c r="C382" s="630"/>
      <c r="D382" s="630">
        <v>15000</v>
      </c>
      <c r="E382" s="764">
        <v>1</v>
      </c>
      <c r="F382" s="764">
        <v>4000</v>
      </c>
      <c r="G382" s="764">
        <v>70</v>
      </c>
      <c r="H382" s="764"/>
      <c r="I382" s="764"/>
      <c r="J382" s="756" t="s">
        <v>767</v>
      </c>
    </row>
    <row r="383" spans="1:10" x14ac:dyDescent="0.25">
      <c r="A383" s="777" t="s">
        <v>2916</v>
      </c>
      <c r="B383" s="764">
        <v>2</v>
      </c>
      <c r="C383" s="630"/>
      <c r="D383" s="630">
        <v>100000</v>
      </c>
      <c r="E383" s="764"/>
      <c r="F383" s="764"/>
      <c r="G383" s="764"/>
      <c r="H383" s="764"/>
      <c r="I383" s="764"/>
      <c r="J383" s="756" t="s">
        <v>4409</v>
      </c>
    </row>
    <row r="384" spans="1:10" x14ac:dyDescent="0.25">
      <c r="A384" s="777" t="s">
        <v>907</v>
      </c>
      <c r="B384" s="764">
        <v>1</v>
      </c>
      <c r="C384" s="630">
        <v>20000</v>
      </c>
      <c r="D384" s="630"/>
      <c r="E384" s="764">
        <v>1</v>
      </c>
      <c r="F384" s="764">
        <v>2000</v>
      </c>
      <c r="G384" s="764">
        <v>50</v>
      </c>
      <c r="H384" s="764">
        <v>1</v>
      </c>
      <c r="I384" s="764">
        <v>70</v>
      </c>
      <c r="J384" s="756">
        <v>4000</v>
      </c>
    </row>
    <row r="385" spans="1:10" x14ac:dyDescent="0.25">
      <c r="A385" s="777" t="s">
        <v>166</v>
      </c>
      <c r="B385" s="764">
        <v>1</v>
      </c>
      <c r="C385" s="630">
        <v>26000</v>
      </c>
      <c r="D385" s="630"/>
      <c r="E385" s="764">
        <v>1</v>
      </c>
      <c r="F385" s="764">
        <v>3000</v>
      </c>
      <c r="G385" s="764">
        <v>60</v>
      </c>
      <c r="H385" s="764">
        <v>1</v>
      </c>
      <c r="I385" s="764">
        <v>190</v>
      </c>
      <c r="J385" s="756">
        <v>11000</v>
      </c>
    </row>
    <row r="386" spans="1:10" x14ac:dyDescent="0.25">
      <c r="A386" s="777" t="s">
        <v>4345</v>
      </c>
      <c r="B386" s="764">
        <v>1</v>
      </c>
      <c r="C386" s="630">
        <v>18000</v>
      </c>
      <c r="D386" s="630"/>
      <c r="E386" s="764"/>
      <c r="F386" s="764"/>
      <c r="G386" s="764"/>
      <c r="H386" s="764"/>
      <c r="I386" s="764"/>
      <c r="J386" s="756"/>
    </row>
    <row r="387" spans="1:10" x14ac:dyDescent="0.25">
      <c r="A387" s="777" t="s">
        <v>4426</v>
      </c>
      <c r="B387" s="764">
        <v>1</v>
      </c>
      <c r="C387" s="630"/>
      <c r="D387" s="630">
        <v>18000</v>
      </c>
      <c r="E387" s="764"/>
      <c r="F387" s="764"/>
      <c r="G387" s="764"/>
      <c r="H387" s="764"/>
      <c r="I387" s="764"/>
      <c r="J387" s="756" t="s">
        <v>3604</v>
      </c>
    </row>
    <row r="388" spans="1:10" x14ac:dyDescent="0.25">
      <c r="A388" s="777"/>
      <c r="B388" s="764"/>
      <c r="C388" s="630"/>
      <c r="D388" s="630"/>
      <c r="E388" s="764"/>
      <c r="F388" s="764"/>
      <c r="G388" s="764"/>
      <c r="H388" s="764"/>
      <c r="I388" s="764"/>
      <c r="J388" s="756"/>
    </row>
    <row r="389" spans="1:10" x14ac:dyDescent="0.25">
      <c r="A389" s="645"/>
      <c r="B389" s="213">
        <f>SUM(B373:B388)</f>
        <v>17</v>
      </c>
      <c r="C389" s="213">
        <f>SUM(C373:C388)</f>
        <v>135000</v>
      </c>
      <c r="D389" s="213">
        <f>SUM(D373:D388)</f>
        <v>235000</v>
      </c>
      <c r="E389" s="213">
        <f>SUM(E373:E388)</f>
        <v>9</v>
      </c>
      <c r="F389" s="213">
        <f>SUM(F373:F388)</f>
        <v>28000</v>
      </c>
      <c r="G389" s="213"/>
      <c r="H389" s="213"/>
      <c r="I389" s="213"/>
      <c r="J389" s="213">
        <f>J384+J381+J385+J379+J376</f>
        <v>33900</v>
      </c>
    </row>
    <row r="390" spans="1:10" x14ac:dyDescent="0.25">
      <c r="A390" s="750"/>
      <c r="B390" s="549"/>
      <c r="C390" s="549"/>
      <c r="D390" s="549"/>
      <c r="E390" s="549"/>
      <c r="F390" s="549"/>
      <c r="G390" s="549"/>
      <c r="H390" s="549"/>
      <c r="I390" s="549"/>
      <c r="J390" s="751"/>
    </row>
    <row r="391" spans="1:10" x14ac:dyDescent="0.25">
      <c r="A391" s="548"/>
      <c r="B391" s="752"/>
      <c r="C391" s="752"/>
      <c r="D391" s="548"/>
      <c r="E391" s="548"/>
      <c r="F391" s="548"/>
      <c r="G391" s="548"/>
      <c r="H391" s="548"/>
      <c r="I391" s="548"/>
      <c r="J391" s="567"/>
    </row>
    <row r="392" spans="1:10" x14ac:dyDescent="0.25">
      <c r="A392" s="548"/>
      <c r="B392" s="548"/>
      <c r="C392" s="548"/>
      <c r="D392" s="548"/>
      <c r="E392" s="548"/>
      <c r="F392" s="336"/>
      <c r="G392" s="865" t="s">
        <v>3714</v>
      </c>
      <c r="H392" s="865"/>
      <c r="I392" s="753"/>
      <c r="J392" s="567"/>
    </row>
    <row r="393" spans="1:10" ht="15.75" x14ac:dyDescent="0.25">
      <c r="A393" s="696" t="s">
        <v>3593</v>
      </c>
      <c r="B393" s="697">
        <f>C389</f>
        <v>135000</v>
      </c>
      <c r="C393" s="548"/>
      <c r="D393" s="548"/>
      <c r="E393" s="548"/>
      <c r="F393" s="548"/>
      <c r="G393" s="548"/>
      <c r="H393" s="548"/>
      <c r="I393" s="548"/>
      <c r="J393" s="567"/>
    </row>
    <row r="397" spans="1:10" ht="15.75" x14ac:dyDescent="0.25">
      <c r="A397" s="2213" t="s">
        <v>4427</v>
      </c>
      <c r="B397" s="2213"/>
      <c r="C397" s="2213"/>
      <c r="D397" s="2213"/>
      <c r="E397" s="2213"/>
      <c r="F397" s="2213"/>
      <c r="G397" s="2213"/>
      <c r="H397" s="2213"/>
      <c r="I397" s="2213"/>
      <c r="J397" s="2213"/>
    </row>
    <row r="398" spans="1:10" x14ac:dyDescent="0.25">
      <c r="A398" s="198" t="s">
        <v>14</v>
      </c>
      <c r="B398" s="198" t="s">
        <v>5</v>
      </c>
      <c r="C398" s="198" t="s">
        <v>10</v>
      </c>
      <c r="D398" s="198" t="s">
        <v>11</v>
      </c>
      <c r="E398" s="198" t="s">
        <v>753</v>
      </c>
      <c r="F398" s="198" t="s">
        <v>27</v>
      </c>
      <c r="G398" s="198" t="s">
        <v>2013</v>
      </c>
      <c r="H398" s="198" t="s">
        <v>2776</v>
      </c>
      <c r="I398" s="198" t="s">
        <v>2777</v>
      </c>
      <c r="J398" s="198" t="s">
        <v>32</v>
      </c>
    </row>
    <row r="399" spans="1:10" x14ac:dyDescent="0.25">
      <c r="A399" s="517" t="s">
        <v>93</v>
      </c>
      <c r="B399" s="519">
        <v>1</v>
      </c>
      <c r="C399" s="519">
        <v>16000</v>
      </c>
      <c r="D399" s="519"/>
      <c r="E399" s="519">
        <v>1</v>
      </c>
      <c r="F399" s="519">
        <v>4000</v>
      </c>
      <c r="G399" s="519">
        <v>70</v>
      </c>
      <c r="H399" s="519"/>
      <c r="I399" s="519"/>
      <c r="J399" s="198"/>
    </row>
    <row r="400" spans="1:10" x14ac:dyDescent="0.25">
      <c r="A400" s="99" t="s">
        <v>276</v>
      </c>
      <c r="B400" s="116">
        <v>2</v>
      </c>
      <c r="C400" s="178"/>
      <c r="D400" s="527">
        <v>98000</v>
      </c>
      <c r="E400" s="519"/>
      <c r="F400" s="519"/>
      <c r="G400" s="519"/>
      <c r="H400" s="519"/>
      <c r="I400" s="519"/>
      <c r="J400" s="198" t="s">
        <v>4428</v>
      </c>
    </row>
    <row r="401" spans="1:10" x14ac:dyDescent="0.25">
      <c r="A401" s="99" t="s">
        <v>2899</v>
      </c>
      <c r="B401" s="116">
        <v>1</v>
      </c>
      <c r="C401" s="178">
        <v>11000</v>
      </c>
      <c r="D401" s="527"/>
      <c r="E401" s="519">
        <v>1</v>
      </c>
      <c r="F401" s="519">
        <v>3000</v>
      </c>
      <c r="G401" s="519">
        <v>60</v>
      </c>
      <c r="H401" s="519"/>
      <c r="I401" s="519" t="s">
        <v>109</v>
      </c>
      <c r="J401" s="198">
        <v>4200</v>
      </c>
    </row>
    <row r="402" spans="1:10" x14ac:dyDescent="0.25">
      <c r="A402" s="517" t="s">
        <v>2628</v>
      </c>
      <c r="B402" s="519">
        <v>2</v>
      </c>
      <c r="C402" s="527"/>
      <c r="D402" s="527">
        <v>76000</v>
      </c>
      <c r="E402" s="519"/>
      <c r="F402" s="519"/>
      <c r="G402" s="519"/>
      <c r="H402" s="519"/>
      <c r="I402" s="519"/>
      <c r="J402" s="198" t="s">
        <v>767</v>
      </c>
    </row>
    <row r="403" spans="1:10" ht="15" customHeight="1" x14ac:dyDescent="0.25">
      <c r="B403" s="116">
        <v>1</v>
      </c>
      <c r="C403" s="178">
        <v>11600</v>
      </c>
      <c r="D403" s="867"/>
      <c r="E403" s="867"/>
      <c r="F403" s="2240" t="s">
        <v>4431</v>
      </c>
      <c r="G403" s="2240"/>
      <c r="H403" s="2240"/>
      <c r="I403" s="2240"/>
      <c r="J403" s="2240"/>
    </row>
    <row r="404" spans="1:10" x14ac:dyDescent="0.25">
      <c r="A404" s="517" t="s">
        <v>2897</v>
      </c>
      <c r="B404" s="519">
        <v>1</v>
      </c>
      <c r="C404" s="527">
        <v>48000</v>
      </c>
      <c r="D404" s="527"/>
      <c r="E404" s="519"/>
      <c r="F404" s="519"/>
      <c r="G404" s="519"/>
      <c r="H404" s="519">
        <v>1</v>
      </c>
      <c r="I404" s="519">
        <v>60</v>
      </c>
      <c r="J404" s="198">
        <v>3000</v>
      </c>
    </row>
    <row r="405" spans="1:10" x14ac:dyDescent="0.25">
      <c r="A405" s="517" t="s">
        <v>4336</v>
      </c>
      <c r="B405" s="519">
        <v>1</v>
      </c>
      <c r="C405" s="527"/>
      <c r="D405" s="527">
        <v>22000</v>
      </c>
      <c r="E405" s="519"/>
      <c r="F405" s="519"/>
      <c r="G405" s="519"/>
      <c r="H405" s="519"/>
      <c r="I405" s="519"/>
      <c r="J405" s="198" t="s">
        <v>4308</v>
      </c>
    </row>
    <row r="406" spans="1:10" x14ac:dyDescent="0.25">
      <c r="A406" s="517" t="s">
        <v>2923</v>
      </c>
      <c r="B406" s="519">
        <v>1</v>
      </c>
      <c r="C406" s="527"/>
      <c r="D406" s="527">
        <v>15000</v>
      </c>
      <c r="E406" s="519"/>
      <c r="F406" s="519"/>
      <c r="G406" s="519"/>
      <c r="H406" s="126"/>
      <c r="I406" s="126"/>
      <c r="J406" s="198" t="s">
        <v>4429</v>
      </c>
    </row>
    <row r="407" spans="1:10" x14ac:dyDescent="0.25">
      <c r="A407" s="517" t="s">
        <v>1144</v>
      </c>
      <c r="B407" s="519">
        <v>1</v>
      </c>
      <c r="C407" s="527"/>
      <c r="D407" s="527">
        <v>30000</v>
      </c>
      <c r="E407" s="519">
        <v>1</v>
      </c>
      <c r="F407" s="519">
        <v>5000</v>
      </c>
      <c r="G407" s="519">
        <v>90</v>
      </c>
      <c r="H407" s="519"/>
      <c r="I407" s="519"/>
      <c r="J407" s="198" t="s">
        <v>4430</v>
      </c>
    </row>
    <row r="408" spans="1:10" x14ac:dyDescent="0.25">
      <c r="A408" s="517" t="s">
        <v>4019</v>
      </c>
      <c r="B408" s="519">
        <v>1</v>
      </c>
      <c r="C408" s="527"/>
      <c r="D408" s="527">
        <v>13000</v>
      </c>
      <c r="E408" s="519">
        <v>1</v>
      </c>
      <c r="F408" s="519">
        <v>2000</v>
      </c>
      <c r="G408" s="519">
        <v>50</v>
      </c>
      <c r="H408" s="519"/>
      <c r="I408" s="519"/>
      <c r="J408" s="756" t="s">
        <v>3604</v>
      </c>
    </row>
    <row r="409" spans="1:10" x14ac:dyDescent="0.25">
      <c r="A409" s="517" t="s">
        <v>3038</v>
      </c>
      <c r="B409" s="519">
        <v>1</v>
      </c>
      <c r="C409" s="527"/>
      <c r="D409" s="527">
        <v>16000</v>
      </c>
      <c r="E409" s="519"/>
      <c r="F409" s="519"/>
      <c r="G409" s="519"/>
      <c r="H409" s="519"/>
      <c r="I409" s="519"/>
      <c r="J409" s="756" t="s">
        <v>3604</v>
      </c>
    </row>
    <row r="410" spans="1:10" x14ac:dyDescent="0.25">
      <c r="A410" s="517"/>
      <c r="B410" s="519"/>
      <c r="C410" s="527"/>
      <c r="D410" s="527"/>
      <c r="E410" s="519"/>
      <c r="F410" s="519"/>
      <c r="G410" s="519"/>
      <c r="H410" s="519">
        <v>1</v>
      </c>
      <c r="I410" s="519">
        <v>190</v>
      </c>
      <c r="J410" s="198">
        <v>11000</v>
      </c>
    </row>
    <row r="411" spans="1:10" x14ac:dyDescent="0.25">
      <c r="A411" s="860" t="s">
        <v>4432</v>
      </c>
      <c r="B411" s="783"/>
      <c r="C411" s="784">
        <v>1200</v>
      </c>
      <c r="D411" s="527"/>
      <c r="E411" s="519"/>
      <c r="F411" s="519"/>
      <c r="G411" s="519"/>
      <c r="H411" s="519"/>
      <c r="I411" s="519"/>
      <c r="J411" s="519"/>
    </row>
    <row r="412" spans="1:10" x14ac:dyDescent="0.25">
      <c r="A412" s="645"/>
      <c r="B412" s="213">
        <f>SUM(B399:B411)</f>
        <v>13</v>
      </c>
      <c r="C412" s="213">
        <f>SUM(C399:C411)</f>
        <v>87800</v>
      </c>
      <c r="D412" s="213">
        <f>SUM(D399:D411)</f>
        <v>270000</v>
      </c>
      <c r="E412" s="213">
        <f>SUM(E399:E411)</f>
        <v>4</v>
      </c>
      <c r="F412" s="213">
        <f>SUM(F399:F411)</f>
        <v>14000</v>
      </c>
      <c r="G412" s="213"/>
      <c r="H412" s="213"/>
      <c r="I412" s="213"/>
      <c r="J412" s="213">
        <f>J401+J404+J410</f>
        <v>18200</v>
      </c>
    </row>
    <row r="413" spans="1:10" x14ac:dyDescent="0.25">
      <c r="A413" s="750"/>
      <c r="B413" s="549"/>
      <c r="C413" s="549"/>
      <c r="D413" s="549"/>
      <c r="E413" s="549"/>
      <c r="F413" s="549"/>
      <c r="G413" s="549"/>
      <c r="H413" s="549"/>
      <c r="I413" s="549"/>
      <c r="J413" s="751"/>
    </row>
    <row r="414" spans="1:10" x14ac:dyDescent="0.25">
      <c r="A414" s="548"/>
      <c r="B414" s="752"/>
      <c r="C414" s="752"/>
      <c r="D414" s="548"/>
      <c r="E414" s="548"/>
      <c r="F414" s="548"/>
      <c r="G414" s="548"/>
      <c r="H414" s="548"/>
      <c r="I414" s="548"/>
      <c r="J414" s="567"/>
    </row>
    <row r="415" spans="1:10" x14ac:dyDescent="0.25">
      <c r="A415" s="548"/>
      <c r="B415" s="548"/>
      <c r="C415" s="548"/>
      <c r="D415" s="548"/>
      <c r="E415" s="548"/>
      <c r="F415" s="336"/>
      <c r="G415" s="866" t="s">
        <v>3714</v>
      </c>
      <c r="H415" s="866"/>
      <c r="I415" s="753"/>
      <c r="J415" s="567"/>
    </row>
    <row r="416" spans="1:10" ht="15.75" x14ac:dyDescent="0.25">
      <c r="A416" s="696" t="s">
        <v>3593</v>
      </c>
      <c r="B416" s="697">
        <f>C412</f>
        <v>87800</v>
      </c>
      <c r="C416" s="548"/>
      <c r="D416" s="548"/>
      <c r="E416" s="548"/>
      <c r="F416" s="548"/>
      <c r="G416" s="548"/>
      <c r="H416" s="548"/>
      <c r="I416" s="548"/>
      <c r="J416" s="567"/>
    </row>
    <row r="419" spans="1:10" ht="15.75" x14ac:dyDescent="0.25">
      <c r="A419" s="2213" t="s">
        <v>4434</v>
      </c>
      <c r="B419" s="2213"/>
      <c r="C419" s="2213"/>
      <c r="D419" s="2213"/>
      <c r="E419" s="2213"/>
      <c r="F419" s="2213"/>
      <c r="G419" s="2213"/>
      <c r="H419" s="2213"/>
      <c r="I419" s="2213"/>
      <c r="J419" s="2213"/>
    </row>
    <row r="420" spans="1:10" x14ac:dyDescent="0.25">
      <c r="A420" s="198" t="s">
        <v>14</v>
      </c>
      <c r="B420" s="198" t="s">
        <v>5</v>
      </c>
      <c r="C420" s="198" t="s">
        <v>10</v>
      </c>
      <c r="D420" s="198" t="s">
        <v>11</v>
      </c>
      <c r="E420" s="198" t="s">
        <v>753</v>
      </c>
      <c r="F420" s="198" t="s">
        <v>27</v>
      </c>
      <c r="G420" s="198" t="s">
        <v>2013</v>
      </c>
      <c r="H420" s="198" t="s">
        <v>2776</v>
      </c>
      <c r="I420" s="198" t="s">
        <v>2777</v>
      </c>
      <c r="J420" s="198" t="s">
        <v>32</v>
      </c>
    </row>
    <row r="421" spans="1:10" x14ac:dyDescent="0.25">
      <c r="A421" s="777" t="s">
        <v>133</v>
      </c>
      <c r="B421" s="764">
        <v>1</v>
      </c>
      <c r="C421" s="764">
        <v>19000</v>
      </c>
      <c r="D421" s="764"/>
      <c r="E421" s="764"/>
      <c r="F421" s="764"/>
      <c r="G421" s="764"/>
      <c r="H421" s="764"/>
      <c r="I421" s="764" t="s">
        <v>109</v>
      </c>
      <c r="J421" s="756">
        <v>4200</v>
      </c>
    </row>
    <row r="422" spans="1:10" x14ac:dyDescent="0.25">
      <c r="A422" s="847" t="s">
        <v>129</v>
      </c>
      <c r="B422" s="848">
        <v>1</v>
      </c>
      <c r="C422" s="849">
        <v>13000</v>
      </c>
      <c r="D422" s="630"/>
      <c r="E422" s="764">
        <v>1</v>
      </c>
      <c r="F422" s="764">
        <v>3000</v>
      </c>
      <c r="G422" s="764">
        <v>60</v>
      </c>
      <c r="H422" s="764">
        <v>1</v>
      </c>
      <c r="I422" s="764">
        <v>190</v>
      </c>
      <c r="J422" s="756">
        <v>11000</v>
      </c>
    </row>
    <row r="423" spans="1:10" x14ac:dyDescent="0.25">
      <c r="A423" s="847" t="s">
        <v>266</v>
      </c>
      <c r="B423" s="848">
        <v>1</v>
      </c>
      <c r="C423" s="849"/>
      <c r="D423" s="630">
        <v>16000</v>
      </c>
      <c r="E423" s="764"/>
      <c r="F423" s="764"/>
      <c r="G423" s="764"/>
      <c r="H423" s="764"/>
      <c r="I423" s="764"/>
      <c r="J423" s="198" t="s">
        <v>4435</v>
      </c>
    </row>
    <row r="424" spans="1:10" x14ac:dyDescent="0.25">
      <c r="A424" s="777" t="s">
        <v>3779</v>
      </c>
      <c r="B424" s="764">
        <v>1</v>
      </c>
      <c r="C424" s="630">
        <v>45000</v>
      </c>
      <c r="D424" s="630"/>
      <c r="E424" s="764">
        <v>1</v>
      </c>
      <c r="F424" s="764">
        <v>5000</v>
      </c>
      <c r="G424" s="764">
        <v>100</v>
      </c>
      <c r="H424" s="764">
        <v>1</v>
      </c>
      <c r="I424" s="764">
        <v>70</v>
      </c>
      <c r="J424" s="756">
        <v>4000</v>
      </c>
    </row>
    <row r="425" spans="1:10" x14ac:dyDescent="0.25">
      <c r="A425" s="777" t="s">
        <v>2897</v>
      </c>
      <c r="B425" s="764">
        <v>1</v>
      </c>
      <c r="C425" s="630">
        <v>43000</v>
      </c>
      <c r="D425" s="630"/>
      <c r="E425" s="764">
        <v>1</v>
      </c>
      <c r="F425" s="764">
        <v>5000</v>
      </c>
      <c r="G425" s="764">
        <v>100</v>
      </c>
      <c r="H425" s="764"/>
      <c r="I425" s="764"/>
      <c r="J425" s="756"/>
    </row>
    <row r="426" spans="1:10" x14ac:dyDescent="0.25">
      <c r="A426" s="777" t="s">
        <v>3460</v>
      </c>
      <c r="B426" s="764">
        <v>1</v>
      </c>
      <c r="C426" s="630"/>
      <c r="D426" s="630">
        <v>25500</v>
      </c>
      <c r="E426" s="764"/>
      <c r="F426" s="764"/>
      <c r="G426" s="764"/>
      <c r="H426" s="764"/>
      <c r="I426" s="764"/>
      <c r="J426" s="756" t="s">
        <v>4436</v>
      </c>
    </row>
    <row r="427" spans="1:10" x14ac:dyDescent="0.25">
      <c r="A427" s="777" t="s">
        <v>748</v>
      </c>
      <c r="B427" s="764">
        <v>1</v>
      </c>
      <c r="C427" s="630">
        <v>17000</v>
      </c>
      <c r="D427" s="630"/>
      <c r="E427" s="764">
        <v>1</v>
      </c>
      <c r="F427" s="764">
        <v>4000</v>
      </c>
      <c r="G427" s="764">
        <v>70</v>
      </c>
      <c r="H427" s="764"/>
      <c r="I427" s="764"/>
      <c r="J427" s="756"/>
    </row>
    <row r="428" spans="1:10" x14ac:dyDescent="0.25">
      <c r="A428" s="777" t="s">
        <v>1887</v>
      </c>
      <c r="B428" s="764">
        <v>1</v>
      </c>
      <c r="C428" s="630"/>
      <c r="D428" s="630">
        <v>15000</v>
      </c>
      <c r="E428" s="764">
        <v>1</v>
      </c>
      <c r="F428" s="764">
        <v>4000</v>
      </c>
      <c r="G428" s="764">
        <v>75</v>
      </c>
      <c r="H428" s="1"/>
      <c r="I428" s="1"/>
      <c r="J428" s="756" t="s">
        <v>3596</v>
      </c>
    </row>
    <row r="429" spans="1:10" x14ac:dyDescent="0.25">
      <c r="A429" s="777" t="s">
        <v>4437</v>
      </c>
      <c r="B429" s="764">
        <v>1</v>
      </c>
      <c r="C429" s="630">
        <v>8000</v>
      </c>
      <c r="D429" s="630"/>
      <c r="E429" s="764"/>
      <c r="F429" s="764"/>
      <c r="G429" s="764"/>
      <c r="H429" s="764"/>
      <c r="I429" s="764"/>
      <c r="J429" s="756"/>
    </row>
    <row r="430" spans="1:10" x14ac:dyDescent="0.25">
      <c r="A430" s="777" t="s">
        <v>452</v>
      </c>
      <c r="B430" s="764">
        <v>2</v>
      </c>
      <c r="C430" s="630">
        <v>36000</v>
      </c>
      <c r="D430" s="630"/>
      <c r="E430" s="764"/>
      <c r="F430" s="764"/>
      <c r="G430" s="764"/>
      <c r="H430" s="764"/>
      <c r="I430" s="764"/>
      <c r="J430" s="756" t="s">
        <v>4438</v>
      </c>
    </row>
    <row r="431" spans="1:10" x14ac:dyDescent="0.25">
      <c r="A431" s="777" t="s">
        <v>4138</v>
      </c>
      <c r="B431" s="764">
        <v>1</v>
      </c>
      <c r="C431" s="630">
        <v>8000</v>
      </c>
      <c r="D431" s="630"/>
      <c r="E431" s="764">
        <v>2</v>
      </c>
      <c r="F431" s="764">
        <v>6000</v>
      </c>
      <c r="G431" s="764">
        <v>60</v>
      </c>
      <c r="H431" s="764"/>
      <c r="I431" s="764"/>
      <c r="J431" s="756"/>
    </row>
    <row r="432" spans="1:10" x14ac:dyDescent="0.25">
      <c r="A432" s="777" t="s">
        <v>4440</v>
      </c>
      <c r="B432" s="764">
        <v>1</v>
      </c>
      <c r="C432" s="630">
        <v>7000</v>
      </c>
      <c r="D432" s="630"/>
      <c r="E432" s="764">
        <v>2</v>
      </c>
      <c r="F432" s="764">
        <v>7000</v>
      </c>
      <c r="G432" s="764" t="s">
        <v>1524</v>
      </c>
      <c r="H432" s="764"/>
      <c r="I432" s="764"/>
      <c r="J432" s="756"/>
    </row>
    <row r="433" spans="1:10" x14ac:dyDescent="0.25">
      <c r="A433" s="777" t="s">
        <v>629</v>
      </c>
      <c r="B433" s="764">
        <v>1</v>
      </c>
      <c r="C433" s="630">
        <v>29000</v>
      </c>
      <c r="D433" s="630"/>
      <c r="E433" s="764">
        <v>1</v>
      </c>
      <c r="F433" s="764">
        <v>5000</v>
      </c>
      <c r="G433" s="764">
        <v>100</v>
      </c>
      <c r="H433" s="764"/>
      <c r="I433" s="764"/>
      <c r="J433" s="756" t="s">
        <v>2378</v>
      </c>
    </row>
    <row r="434" spans="1:10" x14ac:dyDescent="0.25">
      <c r="A434" s="777" t="s">
        <v>3530</v>
      </c>
      <c r="B434" s="764">
        <v>1</v>
      </c>
      <c r="C434" s="630">
        <v>14000</v>
      </c>
      <c r="D434" s="630"/>
      <c r="E434" s="764">
        <v>1</v>
      </c>
      <c r="F434" s="764">
        <v>3000</v>
      </c>
      <c r="G434" s="764">
        <v>60</v>
      </c>
      <c r="H434" s="764"/>
      <c r="I434" s="764"/>
      <c r="J434" s="756"/>
    </row>
    <row r="435" spans="1:10" x14ac:dyDescent="0.25">
      <c r="A435" s="777" t="s">
        <v>563</v>
      </c>
      <c r="B435" s="764">
        <v>1</v>
      </c>
      <c r="C435" s="630"/>
      <c r="D435" s="630">
        <v>16000</v>
      </c>
      <c r="E435" s="764">
        <v>1</v>
      </c>
      <c r="F435" s="764">
        <v>4000</v>
      </c>
      <c r="G435" s="764">
        <v>70</v>
      </c>
      <c r="H435" s="764"/>
      <c r="I435" s="764"/>
      <c r="J435" s="756" t="s">
        <v>3596</v>
      </c>
    </row>
    <row r="436" spans="1:10" x14ac:dyDescent="0.25">
      <c r="A436" s="777" t="s">
        <v>563</v>
      </c>
      <c r="B436" s="764">
        <v>1</v>
      </c>
      <c r="C436" s="630">
        <v>20000</v>
      </c>
      <c r="D436" s="630"/>
      <c r="E436" s="764"/>
      <c r="F436" s="764"/>
      <c r="G436" s="764"/>
      <c r="H436" s="764"/>
      <c r="I436" s="764"/>
      <c r="J436" s="756"/>
    </row>
    <row r="437" spans="1:10" x14ac:dyDescent="0.25">
      <c r="A437" s="777" t="s">
        <v>4441</v>
      </c>
      <c r="B437" s="764">
        <v>1</v>
      </c>
      <c r="C437" s="630">
        <v>12000</v>
      </c>
      <c r="D437" s="630"/>
      <c r="E437" s="764">
        <v>1</v>
      </c>
      <c r="F437" s="764">
        <v>4000</v>
      </c>
      <c r="G437" s="764">
        <v>70</v>
      </c>
      <c r="H437" s="764"/>
      <c r="I437" s="764"/>
      <c r="J437" s="756"/>
    </row>
    <row r="438" spans="1:10" x14ac:dyDescent="0.25">
      <c r="A438" s="777" t="s">
        <v>292</v>
      </c>
      <c r="B438" s="764">
        <v>2</v>
      </c>
      <c r="C438" s="630"/>
      <c r="D438" s="630">
        <v>50000</v>
      </c>
      <c r="E438" s="764"/>
      <c r="F438" s="764"/>
      <c r="G438" s="764"/>
      <c r="H438" s="764"/>
      <c r="I438" s="764"/>
      <c r="J438" s="756" t="s">
        <v>4442</v>
      </c>
    </row>
    <row r="439" spans="1:10" x14ac:dyDescent="0.25">
      <c r="A439" s="777" t="s">
        <v>245</v>
      </c>
      <c r="B439" s="764">
        <v>1</v>
      </c>
      <c r="C439" s="630"/>
      <c r="D439" s="630">
        <v>25000</v>
      </c>
      <c r="E439" s="764"/>
      <c r="F439" s="764"/>
      <c r="G439" s="764"/>
      <c r="H439" s="764"/>
      <c r="I439" s="764"/>
      <c r="J439" s="756" t="s">
        <v>4442</v>
      </c>
    </row>
    <row r="440" spans="1:10" x14ac:dyDescent="0.25">
      <c r="A440" s="789" t="s">
        <v>4439</v>
      </c>
      <c r="B440" s="790">
        <v>2</v>
      </c>
      <c r="C440" s="791">
        <v>3000</v>
      </c>
      <c r="D440" s="630"/>
      <c r="E440" s="764"/>
      <c r="F440" s="764"/>
      <c r="G440" s="764"/>
      <c r="H440" s="764"/>
      <c r="I440" s="764"/>
      <c r="J440" s="756"/>
    </row>
    <row r="441" spans="1:10" x14ac:dyDescent="0.25">
      <c r="A441" s="645"/>
      <c r="B441" s="213">
        <f>SUM(B421:B440)</f>
        <v>23</v>
      </c>
      <c r="C441" s="213">
        <f>SUM(C421:C440)</f>
        <v>274000</v>
      </c>
      <c r="D441" s="213">
        <f>SUM(D421:D440)</f>
        <v>147500</v>
      </c>
      <c r="E441" s="213">
        <f>SUM(E421:E440)</f>
        <v>13</v>
      </c>
      <c r="F441" s="213">
        <f>SUM(F421:F440)</f>
        <v>50000</v>
      </c>
      <c r="G441" s="213"/>
      <c r="H441" s="213"/>
      <c r="I441" s="213"/>
      <c r="J441" s="213">
        <f>+J422+J421</f>
        <v>15200</v>
      </c>
    </row>
    <row r="442" spans="1:10" x14ac:dyDescent="0.25">
      <c r="A442" s="750"/>
      <c r="B442" s="549"/>
      <c r="C442" s="549"/>
      <c r="D442" s="549"/>
      <c r="E442" s="549"/>
      <c r="F442" s="549"/>
      <c r="G442" s="549"/>
      <c r="H442" s="549"/>
      <c r="I442" s="549"/>
      <c r="J442" s="751"/>
    </row>
    <row r="443" spans="1:10" x14ac:dyDescent="0.25">
      <c r="A443" s="548"/>
      <c r="B443" s="752"/>
      <c r="C443" s="752"/>
      <c r="D443" s="548"/>
      <c r="E443" s="548"/>
      <c r="F443" s="548"/>
      <c r="G443" s="548"/>
      <c r="H443" s="548"/>
      <c r="I443" s="548"/>
      <c r="J443" s="567"/>
    </row>
    <row r="444" spans="1:10" x14ac:dyDescent="0.25">
      <c r="A444" s="548"/>
      <c r="B444" s="548"/>
      <c r="C444" s="548"/>
      <c r="D444" s="548"/>
      <c r="E444" s="548"/>
      <c r="F444" s="336"/>
      <c r="G444" s="868" t="s">
        <v>3714</v>
      </c>
      <c r="H444" s="868"/>
      <c r="I444" s="753"/>
      <c r="J444" s="567"/>
    </row>
    <row r="445" spans="1:10" ht="15.75" x14ac:dyDescent="0.25">
      <c r="A445" s="696" t="s">
        <v>3593</v>
      </c>
      <c r="B445" s="697">
        <f>C441</f>
        <v>274000</v>
      </c>
      <c r="C445" s="548"/>
      <c r="D445" s="548"/>
      <c r="E445" s="548"/>
      <c r="F445" s="548"/>
      <c r="G445" s="548"/>
      <c r="H445" s="548"/>
      <c r="I445" s="548"/>
      <c r="J445" s="567"/>
    </row>
    <row r="448" spans="1:10" ht="15.75" x14ac:dyDescent="0.25">
      <c r="A448" s="2213" t="s">
        <v>4443</v>
      </c>
      <c r="B448" s="2213"/>
      <c r="C448" s="2213"/>
      <c r="D448" s="2213"/>
      <c r="E448" s="2213"/>
      <c r="F448" s="2213"/>
      <c r="G448" s="2213"/>
      <c r="H448" s="2213"/>
      <c r="I448" s="2213"/>
      <c r="J448" s="2213"/>
    </row>
    <row r="449" spans="1:10" x14ac:dyDescent="0.25">
      <c r="A449" s="198" t="s">
        <v>14</v>
      </c>
      <c r="B449" s="198" t="s">
        <v>5</v>
      </c>
      <c r="C449" s="198" t="s">
        <v>10</v>
      </c>
      <c r="D449" s="198" t="s">
        <v>11</v>
      </c>
      <c r="E449" s="198" t="s">
        <v>753</v>
      </c>
      <c r="F449" s="198" t="s">
        <v>27</v>
      </c>
      <c r="G449" s="198" t="s">
        <v>2013</v>
      </c>
      <c r="H449" s="198" t="s">
        <v>2776</v>
      </c>
      <c r="I449" s="198" t="s">
        <v>2777</v>
      </c>
      <c r="J449" s="198" t="s">
        <v>32</v>
      </c>
    </row>
    <row r="450" spans="1:10" x14ac:dyDescent="0.25">
      <c r="A450" s="777" t="s">
        <v>144</v>
      </c>
      <c r="B450" s="764">
        <v>1</v>
      </c>
      <c r="C450" s="764">
        <v>28000</v>
      </c>
      <c r="D450" s="764"/>
      <c r="E450" s="764">
        <v>1</v>
      </c>
      <c r="F450" s="764">
        <v>4000</v>
      </c>
      <c r="G450" s="764">
        <v>70</v>
      </c>
      <c r="H450" s="764"/>
      <c r="I450" s="764" t="s">
        <v>109</v>
      </c>
      <c r="J450" s="756">
        <v>1400</v>
      </c>
    </row>
    <row r="451" spans="1:10" x14ac:dyDescent="0.25">
      <c r="A451" s="847" t="s">
        <v>266</v>
      </c>
      <c r="B451" s="848">
        <v>1</v>
      </c>
      <c r="C451" s="849"/>
      <c r="D451" s="630">
        <v>16000</v>
      </c>
      <c r="E451" s="764"/>
      <c r="F451" s="764"/>
      <c r="G451" s="764"/>
      <c r="H451" s="764"/>
      <c r="I451" s="764"/>
      <c r="J451" s="198" t="s">
        <v>4444</v>
      </c>
    </row>
    <row r="452" spans="1:10" x14ac:dyDescent="0.25">
      <c r="A452" s="847" t="s">
        <v>552</v>
      </c>
      <c r="B452" s="848">
        <v>1</v>
      </c>
      <c r="C452" s="849"/>
      <c r="D452" s="630">
        <v>18000</v>
      </c>
      <c r="E452" s="764"/>
      <c r="F452" s="764"/>
      <c r="G452" s="764"/>
      <c r="H452" s="764"/>
      <c r="I452" s="764"/>
      <c r="J452" s="756" t="s">
        <v>4442</v>
      </c>
    </row>
    <row r="453" spans="1:10" x14ac:dyDescent="0.25">
      <c r="A453" s="777" t="s">
        <v>3538</v>
      </c>
      <c r="B453" s="764">
        <v>1</v>
      </c>
      <c r="C453" s="630">
        <v>9000</v>
      </c>
      <c r="D453" s="630"/>
      <c r="E453" s="764">
        <v>1</v>
      </c>
      <c r="F453" s="764">
        <v>1000</v>
      </c>
      <c r="G453" s="764">
        <v>35</v>
      </c>
      <c r="H453" s="764">
        <v>1</v>
      </c>
      <c r="I453" s="764">
        <v>100</v>
      </c>
      <c r="J453" s="756">
        <v>5000</v>
      </c>
    </row>
    <row r="454" spans="1:10" x14ac:dyDescent="0.25">
      <c r="A454" s="777" t="s">
        <v>136</v>
      </c>
      <c r="B454" s="764">
        <v>1</v>
      </c>
      <c r="C454" s="630">
        <v>13000</v>
      </c>
      <c r="D454" s="630"/>
      <c r="E454" s="764">
        <v>1</v>
      </c>
      <c r="F454" s="764">
        <v>4000</v>
      </c>
      <c r="G454" s="764">
        <v>70</v>
      </c>
      <c r="H454" s="764">
        <v>1</v>
      </c>
      <c r="I454" s="764">
        <v>60</v>
      </c>
      <c r="J454" s="756">
        <v>3000</v>
      </c>
    </row>
    <row r="455" spans="1:10" x14ac:dyDescent="0.25">
      <c r="A455" s="777" t="s">
        <v>4446</v>
      </c>
      <c r="B455" s="764">
        <v>1</v>
      </c>
      <c r="C455" s="630">
        <v>11000</v>
      </c>
      <c r="D455" s="630"/>
      <c r="E455" s="764">
        <v>1</v>
      </c>
      <c r="F455" s="764">
        <v>3000</v>
      </c>
      <c r="G455" s="764">
        <v>60</v>
      </c>
      <c r="H455" s="764">
        <v>1</v>
      </c>
      <c r="I455" s="764">
        <v>70</v>
      </c>
      <c r="J455" s="756">
        <v>4000</v>
      </c>
    </row>
    <row r="456" spans="1:10" x14ac:dyDescent="0.25">
      <c r="A456" s="777" t="s">
        <v>4070</v>
      </c>
      <c r="B456" s="764">
        <v>1</v>
      </c>
      <c r="C456" s="630"/>
      <c r="D456" s="630">
        <v>13000</v>
      </c>
      <c r="E456" s="764">
        <v>1</v>
      </c>
      <c r="F456" s="764">
        <v>3000</v>
      </c>
      <c r="G456" s="764">
        <v>60</v>
      </c>
      <c r="H456" s="1"/>
      <c r="I456" s="1"/>
      <c r="J456" s="756" t="s">
        <v>767</v>
      </c>
    </row>
    <row r="457" spans="1:10" x14ac:dyDescent="0.25">
      <c r="A457" s="777" t="s">
        <v>114</v>
      </c>
      <c r="B457" s="764">
        <v>1</v>
      </c>
      <c r="C457" s="630"/>
      <c r="D457" s="630">
        <v>20000</v>
      </c>
      <c r="E457" s="764">
        <v>1</v>
      </c>
      <c r="F457" s="764">
        <v>3000</v>
      </c>
      <c r="G457" s="764">
        <v>60</v>
      </c>
      <c r="H457" s="764"/>
      <c r="I457" s="764"/>
      <c r="J457" s="756" t="s">
        <v>3596</v>
      </c>
    </row>
    <row r="458" spans="1:10" x14ac:dyDescent="0.25">
      <c r="A458" s="777" t="s">
        <v>4447</v>
      </c>
      <c r="B458" s="764">
        <v>1</v>
      </c>
      <c r="C458" s="630">
        <v>31000</v>
      </c>
      <c r="D458" s="630"/>
      <c r="E458" s="764">
        <v>1</v>
      </c>
      <c r="F458" s="764">
        <v>3000</v>
      </c>
      <c r="G458" s="764">
        <v>60</v>
      </c>
      <c r="H458" s="764">
        <v>1</v>
      </c>
      <c r="I458" s="764">
        <v>60</v>
      </c>
      <c r="J458" s="756">
        <v>3000</v>
      </c>
    </row>
    <row r="459" spans="1:10" x14ac:dyDescent="0.25">
      <c r="A459" s="777" t="s">
        <v>4448</v>
      </c>
      <c r="B459" s="764">
        <v>1</v>
      </c>
      <c r="C459" s="630">
        <v>9000</v>
      </c>
      <c r="D459" s="630"/>
      <c r="E459" s="764">
        <v>1</v>
      </c>
      <c r="F459" s="764">
        <v>1000</v>
      </c>
      <c r="G459" s="764">
        <v>35</v>
      </c>
      <c r="H459" s="764">
        <v>1</v>
      </c>
      <c r="I459" s="764">
        <v>60</v>
      </c>
      <c r="J459" s="756">
        <v>3000</v>
      </c>
    </row>
    <row r="460" spans="1:10" x14ac:dyDescent="0.25">
      <c r="A460" s="777"/>
      <c r="B460" s="764"/>
      <c r="C460" s="630"/>
      <c r="D460" s="630"/>
      <c r="E460" s="764"/>
      <c r="F460" s="764"/>
      <c r="G460" s="764"/>
      <c r="H460" s="764">
        <v>2</v>
      </c>
      <c r="I460" s="764" t="s">
        <v>4054</v>
      </c>
      <c r="J460" s="756">
        <v>500</v>
      </c>
    </row>
    <row r="461" spans="1:10" x14ac:dyDescent="0.25">
      <c r="A461" s="645"/>
      <c r="B461" s="213">
        <f>SUM(B450:B460)</f>
        <v>10</v>
      </c>
      <c r="C461" s="213">
        <f>SUM(C450:C460)</f>
        <v>101000</v>
      </c>
      <c r="D461" s="213">
        <f>SUM(D450:D460)</f>
        <v>67000</v>
      </c>
      <c r="E461" s="213">
        <f>SUM(E450:E460)</f>
        <v>8</v>
      </c>
      <c r="F461" s="213">
        <f>SUM(F450:F460)</f>
        <v>22000</v>
      </c>
      <c r="G461" s="213"/>
      <c r="H461" s="213"/>
      <c r="I461" s="213"/>
      <c r="J461" s="213">
        <f>J460+J459+J458+J455+J454+J453+J450</f>
        <v>19900</v>
      </c>
    </row>
    <row r="462" spans="1:10" x14ac:dyDescent="0.25">
      <c r="A462" s="750"/>
      <c r="B462" s="549"/>
      <c r="C462" s="549"/>
      <c r="D462" s="549"/>
      <c r="E462" s="549"/>
      <c r="F462" s="549"/>
      <c r="G462" s="549"/>
      <c r="H462" s="549"/>
      <c r="I462" s="549"/>
      <c r="J462" s="751"/>
    </row>
    <row r="463" spans="1:10" x14ac:dyDescent="0.25">
      <c r="A463" s="548"/>
      <c r="B463" s="752"/>
      <c r="C463" s="752"/>
      <c r="D463" s="548"/>
      <c r="E463" s="548"/>
      <c r="F463" s="548"/>
      <c r="G463" s="548"/>
      <c r="H463" s="548"/>
      <c r="I463" s="548"/>
      <c r="J463" s="567"/>
    </row>
    <row r="464" spans="1:10" x14ac:dyDescent="0.25">
      <c r="A464" s="548"/>
      <c r="B464" s="548"/>
      <c r="C464" s="548"/>
      <c r="D464" s="548"/>
      <c r="E464" s="548"/>
      <c r="F464" s="336"/>
      <c r="G464" s="869" t="s">
        <v>3714</v>
      </c>
      <c r="H464" s="869"/>
      <c r="I464" s="753"/>
      <c r="J464" s="567"/>
    </row>
    <row r="465" spans="1:10" ht="15.75" x14ac:dyDescent="0.25">
      <c r="A465" s="696" t="s">
        <v>3593</v>
      </c>
      <c r="B465" s="697">
        <f>C461</f>
        <v>101000</v>
      </c>
      <c r="C465" s="548"/>
      <c r="D465" s="548"/>
      <c r="E465" s="548"/>
      <c r="F465" s="548"/>
      <c r="G465" s="548"/>
      <c r="H465" s="548"/>
      <c r="I465" s="548"/>
      <c r="J465" s="567"/>
    </row>
    <row r="469" spans="1:10" ht="15.75" x14ac:dyDescent="0.25">
      <c r="A469" s="2213" t="s">
        <v>4449</v>
      </c>
      <c r="B469" s="2213"/>
      <c r="C469" s="2213"/>
      <c r="D469" s="2213"/>
      <c r="E469" s="2213"/>
      <c r="F469" s="2213"/>
      <c r="G469" s="2213"/>
      <c r="H469" s="2213"/>
      <c r="I469" s="2213"/>
      <c r="J469" s="2213"/>
    </row>
    <row r="470" spans="1:10" x14ac:dyDescent="0.25">
      <c r="A470" s="198" t="s">
        <v>14</v>
      </c>
      <c r="B470" s="198" t="s">
        <v>5</v>
      </c>
      <c r="C470" s="198" t="s">
        <v>10</v>
      </c>
      <c r="D470" s="198" t="s">
        <v>11</v>
      </c>
      <c r="E470" s="198" t="s">
        <v>753</v>
      </c>
      <c r="F470" s="198" t="s">
        <v>27</v>
      </c>
      <c r="G470" s="198" t="s">
        <v>2013</v>
      </c>
      <c r="H470" s="198" t="s">
        <v>2776</v>
      </c>
      <c r="I470" s="198" t="s">
        <v>2777</v>
      </c>
      <c r="J470" s="198" t="s">
        <v>32</v>
      </c>
    </row>
    <row r="471" spans="1:10" x14ac:dyDescent="0.25">
      <c r="A471" s="777" t="s">
        <v>184</v>
      </c>
      <c r="B471" s="764">
        <v>1</v>
      </c>
      <c r="C471" s="764">
        <v>16000</v>
      </c>
      <c r="D471" s="764"/>
      <c r="E471" s="764">
        <v>1</v>
      </c>
      <c r="F471" s="764">
        <v>4000</v>
      </c>
      <c r="G471" s="764">
        <v>70</v>
      </c>
      <c r="H471" s="764"/>
      <c r="I471" s="764" t="s">
        <v>109</v>
      </c>
      <c r="J471" s="756">
        <v>2100</v>
      </c>
    </row>
    <row r="472" spans="1:10" x14ac:dyDescent="0.25">
      <c r="A472" s="847" t="s">
        <v>270</v>
      </c>
      <c r="B472" s="848">
        <v>1</v>
      </c>
      <c r="C472" s="849"/>
      <c r="D472" s="630">
        <v>28000</v>
      </c>
      <c r="E472" s="764">
        <v>1</v>
      </c>
      <c r="F472" s="764">
        <v>4000</v>
      </c>
      <c r="G472" s="764">
        <v>70</v>
      </c>
      <c r="H472" s="764"/>
      <c r="I472" s="764"/>
      <c r="J472" s="756" t="s">
        <v>767</v>
      </c>
    </row>
    <row r="473" spans="1:10" x14ac:dyDescent="0.25">
      <c r="A473" s="847" t="s">
        <v>4193</v>
      </c>
      <c r="B473" s="848">
        <v>1</v>
      </c>
      <c r="C473" s="849">
        <v>30000</v>
      </c>
      <c r="D473" s="630"/>
      <c r="E473" s="764">
        <v>1</v>
      </c>
      <c r="F473" s="764">
        <v>3000</v>
      </c>
      <c r="G473" s="764">
        <v>60</v>
      </c>
      <c r="H473" s="764"/>
      <c r="I473" s="764"/>
      <c r="J473" s="756"/>
    </row>
    <row r="474" spans="1:10" x14ac:dyDescent="0.25">
      <c r="A474" s="777" t="s">
        <v>4448</v>
      </c>
      <c r="B474" s="764">
        <v>1</v>
      </c>
      <c r="C474" s="630"/>
      <c r="D474" s="630">
        <v>10000</v>
      </c>
      <c r="E474" s="764"/>
      <c r="F474" s="764"/>
      <c r="G474" s="764"/>
      <c r="H474" s="764"/>
      <c r="I474" s="764"/>
      <c r="J474" s="756" t="s">
        <v>767</v>
      </c>
    </row>
    <row r="475" spans="1:10" x14ac:dyDescent="0.25">
      <c r="A475" s="777" t="s">
        <v>552</v>
      </c>
      <c r="B475" s="764">
        <v>1</v>
      </c>
      <c r="C475" s="630">
        <v>13000</v>
      </c>
      <c r="D475" s="630"/>
      <c r="E475" s="764">
        <v>1</v>
      </c>
      <c r="F475" s="764">
        <v>4000</v>
      </c>
      <c r="G475" s="764">
        <v>70</v>
      </c>
      <c r="H475" s="764"/>
      <c r="I475" s="764"/>
      <c r="J475" s="756" t="s">
        <v>4450</v>
      </c>
    </row>
    <row r="476" spans="1:10" x14ac:dyDescent="0.25">
      <c r="A476" s="777" t="s">
        <v>3527</v>
      </c>
      <c r="B476" s="764">
        <v>1</v>
      </c>
      <c r="C476" s="630">
        <v>10000</v>
      </c>
      <c r="D476" s="630"/>
      <c r="E476" s="764"/>
      <c r="F476" s="764"/>
      <c r="G476" s="764"/>
      <c r="H476" s="764"/>
      <c r="I476" s="764"/>
      <c r="J476" s="764"/>
    </row>
    <row r="477" spans="1:10" x14ac:dyDescent="0.25">
      <c r="A477" s="777" t="s">
        <v>3747</v>
      </c>
      <c r="B477" s="764">
        <v>1</v>
      </c>
      <c r="C477" s="630">
        <v>31000</v>
      </c>
      <c r="D477" s="630"/>
      <c r="E477" s="764">
        <v>1</v>
      </c>
      <c r="F477" s="764">
        <v>3000</v>
      </c>
      <c r="G477" s="764">
        <v>60</v>
      </c>
      <c r="H477" s="764"/>
      <c r="I477" s="764"/>
      <c r="J477" s="764"/>
    </row>
    <row r="478" spans="1:10" x14ac:dyDescent="0.25">
      <c r="A478" s="789" t="s">
        <v>4451</v>
      </c>
      <c r="B478" s="790">
        <v>2</v>
      </c>
      <c r="C478" s="791">
        <v>400</v>
      </c>
      <c r="D478" s="630"/>
      <c r="E478" s="764"/>
      <c r="F478" s="764"/>
      <c r="G478" s="764"/>
      <c r="H478" s="764"/>
      <c r="I478" s="764"/>
      <c r="J478" s="756"/>
    </row>
    <row r="479" spans="1:10" x14ac:dyDescent="0.25">
      <c r="A479" s="789" t="s">
        <v>4452</v>
      </c>
      <c r="B479" s="790">
        <v>1</v>
      </c>
      <c r="C479" s="791"/>
      <c r="D479" s="791">
        <v>1500</v>
      </c>
      <c r="E479" s="764"/>
      <c r="F479" s="764"/>
      <c r="G479" s="764"/>
      <c r="H479" s="764"/>
      <c r="I479" s="764"/>
      <c r="J479" s="756"/>
    </row>
    <row r="480" spans="1:10" x14ac:dyDescent="0.25">
      <c r="A480" s="645"/>
      <c r="B480" s="213">
        <f>SUM(B471:B479)</f>
        <v>10</v>
      </c>
      <c r="C480" s="213">
        <f>SUM(C471:C479)</f>
        <v>100400</v>
      </c>
      <c r="D480" s="213">
        <f>SUM(D471:D479)</f>
        <v>39500</v>
      </c>
      <c r="E480" s="213">
        <f>SUM(E471:E479)</f>
        <v>5</v>
      </c>
      <c r="F480" s="213">
        <f>SUM(F471:F479)</f>
        <v>18000</v>
      </c>
      <c r="G480" s="213"/>
      <c r="H480" s="213"/>
      <c r="I480" s="213"/>
      <c r="J480" s="213">
        <f>J478+J471</f>
        <v>2100</v>
      </c>
    </row>
    <row r="481" spans="1:10" x14ac:dyDescent="0.25">
      <c r="A481" s="750"/>
      <c r="B481" s="549"/>
      <c r="C481" s="549"/>
      <c r="D481" s="549"/>
      <c r="E481" s="549"/>
      <c r="F481" s="549"/>
      <c r="G481" s="549"/>
      <c r="H481" s="549"/>
      <c r="I481" s="549"/>
      <c r="J481" s="751"/>
    </row>
    <row r="482" spans="1:10" x14ac:dyDescent="0.25">
      <c r="A482" s="548"/>
      <c r="B482" s="752"/>
      <c r="C482" s="752"/>
      <c r="D482" s="548"/>
      <c r="E482" s="548"/>
      <c r="F482" s="548"/>
      <c r="G482" s="548"/>
      <c r="H482" s="548"/>
      <c r="I482" s="548"/>
      <c r="J482" s="567"/>
    </row>
    <row r="483" spans="1:10" x14ac:dyDescent="0.25">
      <c r="A483" s="548"/>
      <c r="B483" s="548"/>
      <c r="C483" s="548"/>
      <c r="D483" s="548"/>
      <c r="E483" s="548"/>
      <c r="F483" s="336"/>
      <c r="G483" s="869" t="s">
        <v>3714</v>
      </c>
      <c r="H483" s="869"/>
      <c r="I483" s="753"/>
      <c r="J483" s="567"/>
    </row>
    <row r="484" spans="1:10" ht="15.75" x14ac:dyDescent="0.25">
      <c r="A484" s="696" t="s">
        <v>3593</v>
      </c>
      <c r="B484" s="697">
        <f>C480</f>
        <v>100400</v>
      </c>
      <c r="C484" s="548"/>
      <c r="D484" s="548"/>
      <c r="E484" s="548"/>
      <c r="F484" s="548"/>
      <c r="G484" s="548"/>
      <c r="H484" s="548"/>
      <c r="I484" s="548"/>
      <c r="J484" s="567"/>
    </row>
    <row r="487" spans="1:10" ht="15.75" x14ac:dyDescent="0.25">
      <c r="A487" s="2213" t="s">
        <v>4453</v>
      </c>
      <c r="B487" s="2213"/>
      <c r="C487" s="2213"/>
      <c r="D487" s="2213"/>
      <c r="E487" s="2213"/>
      <c r="F487" s="2213"/>
      <c r="G487" s="2213"/>
      <c r="H487" s="2213"/>
      <c r="I487" s="2213"/>
      <c r="J487" s="2213"/>
    </row>
    <row r="488" spans="1:10" x14ac:dyDescent="0.25">
      <c r="A488" s="198" t="s">
        <v>14</v>
      </c>
      <c r="B488" s="198" t="s">
        <v>5</v>
      </c>
      <c r="C488" s="198" t="s">
        <v>10</v>
      </c>
      <c r="D488" s="198" t="s">
        <v>11</v>
      </c>
      <c r="E488" s="198" t="s">
        <v>753</v>
      </c>
      <c r="F488" s="198" t="s">
        <v>27</v>
      </c>
      <c r="G488" s="198" t="s">
        <v>2013</v>
      </c>
      <c r="H488" s="198" t="s">
        <v>2776</v>
      </c>
      <c r="I488" s="198" t="s">
        <v>2777</v>
      </c>
      <c r="J488" s="198" t="s">
        <v>32</v>
      </c>
    </row>
    <row r="489" spans="1:10" x14ac:dyDescent="0.25">
      <c r="A489" s="777" t="s">
        <v>622</v>
      </c>
      <c r="B489" s="764">
        <v>1</v>
      </c>
      <c r="C489" s="764"/>
      <c r="D489" s="764">
        <v>32000</v>
      </c>
      <c r="E489" s="764">
        <v>1</v>
      </c>
      <c r="F489" s="764">
        <v>4000</v>
      </c>
      <c r="G489" s="764">
        <v>70</v>
      </c>
      <c r="H489" s="764"/>
      <c r="I489" s="764" t="s">
        <v>109</v>
      </c>
      <c r="J489" s="756">
        <v>1400</v>
      </c>
    </row>
    <row r="490" spans="1:10" x14ac:dyDescent="0.25">
      <c r="A490" s="847" t="s">
        <v>1290</v>
      </c>
      <c r="B490" s="848">
        <v>1</v>
      </c>
      <c r="C490" s="849">
        <v>55000</v>
      </c>
      <c r="D490" s="630"/>
      <c r="E490" s="764"/>
      <c r="F490" s="764"/>
      <c r="G490" s="764"/>
      <c r="H490" s="764"/>
      <c r="I490" s="764"/>
      <c r="J490" s="756" t="s">
        <v>4454</v>
      </c>
    </row>
    <row r="491" spans="1:10" x14ac:dyDescent="0.25">
      <c r="A491" s="847" t="s">
        <v>132</v>
      </c>
      <c r="B491" s="848">
        <v>1</v>
      </c>
      <c r="C491" s="849"/>
      <c r="D491" s="630">
        <v>15000</v>
      </c>
      <c r="E491" s="764"/>
      <c r="F491" s="764"/>
      <c r="G491" s="764"/>
      <c r="H491" s="764"/>
      <c r="I491" s="764"/>
      <c r="J491" s="198" t="s">
        <v>4455</v>
      </c>
    </row>
    <row r="492" spans="1:10" x14ac:dyDescent="0.25">
      <c r="A492" s="777" t="s">
        <v>255</v>
      </c>
      <c r="B492" s="764">
        <v>1</v>
      </c>
      <c r="C492" s="630"/>
      <c r="D492" s="630">
        <v>25000</v>
      </c>
      <c r="E492" s="764"/>
      <c r="F492" s="764"/>
      <c r="G492" s="764"/>
      <c r="H492" s="764"/>
      <c r="I492" s="764"/>
      <c r="J492" s="198" t="s">
        <v>4456</v>
      </c>
    </row>
    <row r="493" spans="1:10" x14ac:dyDescent="0.25">
      <c r="A493" s="777" t="s">
        <v>4116</v>
      </c>
      <c r="B493" s="764">
        <v>1</v>
      </c>
      <c r="C493" s="630">
        <v>30000</v>
      </c>
      <c r="D493" s="630"/>
      <c r="E493" s="764"/>
      <c r="F493" s="764"/>
      <c r="G493" s="764"/>
      <c r="H493" s="764">
        <v>1</v>
      </c>
      <c r="I493" s="764">
        <v>60</v>
      </c>
      <c r="J493" s="756">
        <v>3000</v>
      </c>
    </row>
    <row r="494" spans="1:10" x14ac:dyDescent="0.25">
      <c r="A494" s="777" t="s">
        <v>184</v>
      </c>
      <c r="B494" s="764">
        <v>1</v>
      </c>
      <c r="C494" s="630">
        <v>17000</v>
      </c>
      <c r="D494" s="630"/>
      <c r="E494" s="764">
        <v>1</v>
      </c>
      <c r="F494" s="764">
        <v>3000</v>
      </c>
      <c r="G494" s="764">
        <v>60</v>
      </c>
      <c r="H494" s="764">
        <v>1</v>
      </c>
      <c r="I494" s="764">
        <v>60</v>
      </c>
      <c r="J494" s="756">
        <v>3000</v>
      </c>
    </row>
    <row r="495" spans="1:10" x14ac:dyDescent="0.25">
      <c r="A495" s="777" t="s">
        <v>1348</v>
      </c>
      <c r="B495" s="764">
        <v>1</v>
      </c>
      <c r="C495" s="630">
        <v>13000</v>
      </c>
      <c r="D495" s="630"/>
      <c r="E495" s="764">
        <v>1</v>
      </c>
      <c r="F495" s="764">
        <v>3000</v>
      </c>
      <c r="G495" s="764">
        <v>60</v>
      </c>
      <c r="H495" s="764"/>
      <c r="I495" s="764"/>
      <c r="J495" s="756"/>
    </row>
    <row r="496" spans="1:10" x14ac:dyDescent="0.25">
      <c r="A496" s="777" t="s">
        <v>1694</v>
      </c>
      <c r="B496" s="764">
        <v>1</v>
      </c>
      <c r="C496" s="630">
        <v>16000</v>
      </c>
      <c r="D496" s="630"/>
      <c r="E496" s="764">
        <v>1</v>
      </c>
      <c r="F496" s="764">
        <v>4000</v>
      </c>
      <c r="G496" s="764">
        <v>70</v>
      </c>
      <c r="H496" s="764">
        <v>1</v>
      </c>
      <c r="I496" s="764">
        <v>100</v>
      </c>
      <c r="J496" s="756">
        <v>5000</v>
      </c>
    </row>
    <row r="497" spans="1:10" x14ac:dyDescent="0.25">
      <c r="A497" s="777" t="s">
        <v>1862</v>
      </c>
      <c r="B497" s="764">
        <v>1</v>
      </c>
      <c r="C497" s="630">
        <v>23000</v>
      </c>
      <c r="D497" s="630"/>
      <c r="E497" s="764">
        <v>1</v>
      </c>
      <c r="F497" s="764">
        <v>4000</v>
      </c>
      <c r="G497" s="764">
        <v>70</v>
      </c>
      <c r="H497" s="764">
        <v>1</v>
      </c>
      <c r="I497" s="764">
        <v>60</v>
      </c>
      <c r="J497" s="756">
        <v>3000</v>
      </c>
    </row>
    <row r="498" spans="1:10" x14ac:dyDescent="0.25">
      <c r="A498" s="777" t="s">
        <v>1694</v>
      </c>
      <c r="B498" s="764">
        <v>1</v>
      </c>
      <c r="C498" s="630"/>
      <c r="D498" s="630">
        <v>16000</v>
      </c>
      <c r="E498" s="764">
        <v>1</v>
      </c>
      <c r="F498" s="764">
        <v>4000</v>
      </c>
      <c r="G498" s="764">
        <v>70</v>
      </c>
      <c r="H498" s="764"/>
      <c r="I498" s="764"/>
      <c r="J498" s="756" t="s">
        <v>3596</v>
      </c>
    </row>
    <row r="499" spans="1:10" x14ac:dyDescent="0.25">
      <c r="A499" s="777" t="s">
        <v>144</v>
      </c>
      <c r="B499" s="764">
        <v>1</v>
      </c>
      <c r="C499" s="630"/>
      <c r="D499" s="630">
        <v>32000</v>
      </c>
      <c r="E499" s="764"/>
      <c r="F499" s="764"/>
      <c r="G499" s="764"/>
      <c r="H499" s="764"/>
      <c r="I499" s="764"/>
      <c r="J499" s="756" t="s">
        <v>767</v>
      </c>
    </row>
    <row r="500" spans="1:10" x14ac:dyDescent="0.25">
      <c r="A500" s="777" t="s">
        <v>3530</v>
      </c>
      <c r="B500" s="764">
        <v>1</v>
      </c>
      <c r="C500" s="630"/>
      <c r="D500" s="630">
        <v>18000</v>
      </c>
      <c r="E500" s="764"/>
      <c r="F500" s="764"/>
      <c r="G500" s="764"/>
      <c r="H500" s="764"/>
      <c r="I500" s="764"/>
      <c r="J500" s="756" t="s">
        <v>4457</v>
      </c>
    </row>
    <row r="501" spans="1:10" x14ac:dyDescent="0.25">
      <c r="A501" s="777" t="s">
        <v>3657</v>
      </c>
      <c r="B501" s="764">
        <v>1</v>
      </c>
      <c r="C501" s="630">
        <v>33000</v>
      </c>
      <c r="D501" s="630"/>
      <c r="E501" s="764">
        <v>1</v>
      </c>
      <c r="F501" s="764">
        <v>5000</v>
      </c>
      <c r="G501" s="764">
        <v>90</v>
      </c>
      <c r="H501" s="764">
        <v>1</v>
      </c>
      <c r="I501" s="764">
        <v>100</v>
      </c>
      <c r="J501" s="756">
        <v>5000</v>
      </c>
    </row>
    <row r="502" spans="1:10" x14ac:dyDescent="0.25">
      <c r="A502" s="777" t="s">
        <v>4458</v>
      </c>
      <c r="B502" s="764">
        <v>2</v>
      </c>
      <c r="C502" s="630">
        <v>102000</v>
      </c>
      <c r="D502" s="630"/>
      <c r="E502" s="764"/>
      <c r="F502" s="764"/>
      <c r="G502" s="764"/>
      <c r="H502" s="764"/>
      <c r="I502" s="764" t="s">
        <v>3139</v>
      </c>
      <c r="J502" s="756">
        <v>800</v>
      </c>
    </row>
    <row r="503" spans="1:10" x14ac:dyDescent="0.25">
      <c r="A503" s="777" t="s">
        <v>255</v>
      </c>
      <c r="B503" s="764">
        <v>1</v>
      </c>
      <c r="C503" s="630">
        <v>24000</v>
      </c>
      <c r="D503" s="630"/>
      <c r="E503" s="764"/>
      <c r="F503" s="764"/>
      <c r="G503" s="764"/>
      <c r="H503" s="764"/>
      <c r="I503" s="764"/>
      <c r="J503" s="756"/>
    </row>
    <row r="504" spans="1:10" ht="18" customHeight="1" x14ac:dyDescent="0.25">
      <c r="A504" s="777" t="s">
        <v>4462</v>
      </c>
      <c r="B504" s="764">
        <v>1</v>
      </c>
      <c r="C504" s="630"/>
      <c r="D504" s="630">
        <v>11000</v>
      </c>
      <c r="E504" s="764">
        <v>1</v>
      </c>
      <c r="F504" s="764">
        <v>3000</v>
      </c>
      <c r="G504" s="764">
        <v>60</v>
      </c>
      <c r="H504" s="764"/>
      <c r="I504" s="764"/>
      <c r="J504" s="756" t="s">
        <v>767</v>
      </c>
    </row>
    <row r="505" spans="1:10" x14ac:dyDescent="0.25">
      <c r="A505" s="777" t="s">
        <v>1268</v>
      </c>
      <c r="B505" s="764">
        <v>1</v>
      </c>
      <c r="C505" s="630"/>
      <c r="D505" s="630">
        <v>23000</v>
      </c>
      <c r="E505" s="764">
        <v>1</v>
      </c>
      <c r="F505" s="764">
        <v>4000</v>
      </c>
      <c r="G505" s="764">
        <v>70</v>
      </c>
      <c r="H505" s="764"/>
      <c r="I505" s="764"/>
      <c r="J505" s="756" t="s">
        <v>3596</v>
      </c>
    </row>
    <row r="506" spans="1:10" x14ac:dyDescent="0.25">
      <c r="A506" s="755" t="s">
        <v>2048</v>
      </c>
      <c r="B506" s="756">
        <f>SUM(B489:B505)</f>
        <v>18</v>
      </c>
      <c r="C506" s="757">
        <f>SUM(C489:C505)</f>
        <v>313000</v>
      </c>
      <c r="D506" s="757">
        <f>SUM(D489:D505)</f>
        <v>172000</v>
      </c>
      <c r="E506" s="757">
        <f>SUM(E489:E505)</f>
        <v>9</v>
      </c>
      <c r="F506" s="757">
        <f>SUM(F489:F505)</f>
        <v>34000</v>
      </c>
      <c r="G506" s="756"/>
      <c r="H506" s="756"/>
      <c r="I506" s="756"/>
      <c r="J506" s="756"/>
    </row>
    <row r="507" spans="1:10" ht="17.25" x14ac:dyDescent="0.25">
      <c r="A507" s="2233" t="s">
        <v>4463</v>
      </c>
      <c r="B507" s="2234"/>
      <c r="C507" s="2234"/>
      <c r="D507" s="2234"/>
      <c r="E507" s="2234"/>
      <c r="F507" s="2234"/>
      <c r="G507" s="2234"/>
      <c r="H507" s="2234"/>
      <c r="I507" s="2234"/>
      <c r="J507" s="2235"/>
    </row>
    <row r="508" spans="1:10" x14ac:dyDescent="0.25">
      <c r="A508" s="782" t="s">
        <v>4459</v>
      </c>
      <c r="B508" s="783">
        <v>2</v>
      </c>
      <c r="C508" s="784">
        <v>400</v>
      </c>
      <c r="D508" s="527"/>
      <c r="E508" s="519"/>
      <c r="F508" s="764"/>
      <c r="G508" s="764"/>
      <c r="H508" s="764"/>
      <c r="I508" s="764"/>
      <c r="J508" s="756"/>
    </row>
    <row r="509" spans="1:10" x14ac:dyDescent="0.25">
      <c r="A509" s="782" t="s">
        <v>4460</v>
      </c>
      <c r="B509" s="783">
        <v>2</v>
      </c>
      <c r="C509" s="784">
        <v>4000</v>
      </c>
      <c r="D509" s="527"/>
      <c r="E509" s="519"/>
      <c r="F509" s="764"/>
      <c r="G509" s="764"/>
      <c r="H509" s="764"/>
      <c r="I509" s="764"/>
      <c r="J509" s="756"/>
    </row>
    <row r="510" spans="1:10" x14ac:dyDescent="0.25">
      <c r="A510" s="782" t="s">
        <v>4461</v>
      </c>
      <c r="B510" s="783">
        <v>1</v>
      </c>
      <c r="C510" s="784">
        <v>3500</v>
      </c>
      <c r="D510" s="527"/>
      <c r="E510" s="519"/>
      <c r="F510" s="764"/>
      <c r="G510" s="764"/>
      <c r="H510" s="764"/>
      <c r="I510" s="764"/>
      <c r="J510" s="756"/>
    </row>
    <row r="511" spans="1:10" x14ac:dyDescent="0.25">
      <c r="A511" s="755" t="s">
        <v>2048</v>
      </c>
      <c r="B511" s="213">
        <f>SUM(B508:B510)</f>
        <v>5</v>
      </c>
      <c r="C511" s="213">
        <f>SUM(C508:C510)</f>
        <v>7900</v>
      </c>
      <c r="D511" s="213"/>
      <c r="E511" s="213"/>
      <c r="F511" s="213"/>
      <c r="G511" s="213"/>
      <c r="H511" s="213"/>
      <c r="I511" s="213"/>
      <c r="J511" s="213">
        <f>J502+J501+J497+J496+J494+J493+J489</f>
        <v>21200</v>
      </c>
    </row>
    <row r="512" spans="1:10" x14ac:dyDescent="0.25">
      <c r="A512" s="750"/>
      <c r="B512" s="549"/>
      <c r="C512" s="549"/>
      <c r="D512" s="549"/>
      <c r="E512" s="549"/>
      <c r="F512" s="549"/>
      <c r="G512" s="549"/>
      <c r="H512" s="549"/>
      <c r="I512" s="549"/>
      <c r="J512" s="751"/>
    </row>
    <row r="513" spans="1:10" x14ac:dyDescent="0.25">
      <c r="A513" s="548"/>
      <c r="B513" s="752"/>
      <c r="C513" s="752"/>
      <c r="D513" s="548"/>
      <c r="E513" s="548"/>
      <c r="F513" s="548"/>
      <c r="G513" s="548"/>
      <c r="H513" s="548"/>
      <c r="I513" s="548"/>
      <c r="J513" s="567"/>
    </row>
    <row r="514" spans="1:10" x14ac:dyDescent="0.25">
      <c r="A514" s="548"/>
      <c r="B514" s="548"/>
      <c r="C514" s="548"/>
      <c r="D514" s="548"/>
      <c r="E514" s="548"/>
      <c r="F514" s="336"/>
      <c r="G514" s="870" t="s">
        <v>3714</v>
      </c>
      <c r="H514" s="870"/>
      <c r="I514" s="753"/>
      <c r="J514" s="567"/>
    </row>
    <row r="515" spans="1:10" ht="15.75" x14ac:dyDescent="0.25">
      <c r="A515" s="696" t="s">
        <v>4464</v>
      </c>
      <c r="B515" s="697">
        <f>C506</f>
        <v>313000</v>
      </c>
      <c r="C515" s="548"/>
      <c r="D515" s="548"/>
      <c r="E515" s="548"/>
      <c r="F515" s="548"/>
      <c r="G515" s="548"/>
      <c r="H515" s="548"/>
      <c r="I515" s="548"/>
      <c r="J515" s="567"/>
    </row>
    <row r="518" spans="1:10" ht="15.75" x14ac:dyDescent="0.25">
      <c r="A518" s="696" t="s">
        <v>4465</v>
      </c>
      <c r="B518" s="697">
        <f>C511</f>
        <v>7900</v>
      </c>
    </row>
    <row r="522" spans="1:10" ht="15.75" x14ac:dyDescent="0.25">
      <c r="A522" s="2232" t="s">
        <v>4466</v>
      </c>
      <c r="B522" s="2232"/>
      <c r="C522" s="2232"/>
      <c r="D522" s="2232"/>
      <c r="E522" s="2232"/>
      <c r="F522" s="2232"/>
      <c r="G522" s="2232"/>
      <c r="H522" s="2232"/>
      <c r="I522" s="2232"/>
      <c r="J522" s="2232"/>
    </row>
    <row r="523" spans="1:10" x14ac:dyDescent="0.25">
      <c r="A523" s="198" t="s">
        <v>14</v>
      </c>
      <c r="B523" s="198" t="s">
        <v>5</v>
      </c>
      <c r="C523" s="198" t="s">
        <v>10</v>
      </c>
      <c r="D523" s="198" t="s">
        <v>11</v>
      </c>
      <c r="E523" s="198" t="s">
        <v>753</v>
      </c>
      <c r="F523" s="198" t="s">
        <v>27</v>
      </c>
      <c r="G523" s="198" t="s">
        <v>2013</v>
      </c>
      <c r="H523" s="198" t="s">
        <v>2776</v>
      </c>
      <c r="I523" s="198" t="s">
        <v>2777</v>
      </c>
      <c r="J523" s="198" t="s">
        <v>32</v>
      </c>
    </row>
    <row r="524" spans="1:10" x14ac:dyDescent="0.25">
      <c r="A524" s="777" t="s">
        <v>4467</v>
      </c>
      <c r="B524" s="764">
        <v>1</v>
      </c>
      <c r="C524" s="630">
        <v>114000</v>
      </c>
      <c r="D524" s="630"/>
      <c r="E524" s="764"/>
      <c r="F524" s="764"/>
      <c r="G524" s="764"/>
      <c r="H524" s="764"/>
      <c r="I524" s="764"/>
      <c r="J524" s="756" t="s">
        <v>4468</v>
      </c>
    </row>
    <row r="525" spans="1:10" x14ac:dyDescent="0.25">
      <c r="A525" s="847" t="s">
        <v>3437</v>
      </c>
      <c r="B525" s="848">
        <v>1</v>
      </c>
      <c r="C525" s="849">
        <v>10700</v>
      </c>
      <c r="D525" s="630"/>
      <c r="E525" s="764">
        <v>3</v>
      </c>
      <c r="F525" s="764">
        <v>9300</v>
      </c>
      <c r="G525" s="764" t="s">
        <v>4469</v>
      </c>
      <c r="H525" s="764"/>
      <c r="I525" s="764" t="s">
        <v>109</v>
      </c>
      <c r="J525" s="756">
        <v>4200</v>
      </c>
    </row>
    <row r="526" spans="1:10" x14ac:dyDescent="0.25">
      <c r="A526" s="847" t="s">
        <v>4416</v>
      </c>
      <c r="B526" s="848">
        <v>1</v>
      </c>
      <c r="C526" s="849">
        <v>14000</v>
      </c>
      <c r="D526" s="630"/>
      <c r="E526" s="764">
        <v>1</v>
      </c>
      <c r="F526" s="764">
        <v>4000</v>
      </c>
      <c r="G526" s="764">
        <v>70</v>
      </c>
      <c r="H526" s="764">
        <v>1</v>
      </c>
      <c r="I526" s="764">
        <v>70</v>
      </c>
      <c r="J526" s="198">
        <v>4000</v>
      </c>
    </row>
    <row r="527" spans="1:10" x14ac:dyDescent="0.25">
      <c r="A527" s="777" t="s">
        <v>3460</v>
      </c>
      <c r="B527" s="764">
        <v>2</v>
      </c>
      <c r="C527" s="630"/>
      <c r="D527" s="630">
        <v>50000</v>
      </c>
      <c r="E527" s="764"/>
      <c r="F527" s="764"/>
      <c r="G527" s="764"/>
      <c r="H527" s="764"/>
      <c r="I527" s="764"/>
      <c r="J527" s="198" t="s">
        <v>4474</v>
      </c>
    </row>
    <row r="528" spans="1:10" x14ac:dyDescent="0.25">
      <c r="A528" s="777" t="s">
        <v>122</v>
      </c>
      <c r="B528" s="764">
        <v>1</v>
      </c>
      <c r="C528" s="630">
        <v>32000</v>
      </c>
      <c r="D528" s="630"/>
      <c r="E528" s="764">
        <v>1</v>
      </c>
      <c r="F528" s="764">
        <v>5000</v>
      </c>
      <c r="G528" s="764">
        <v>90</v>
      </c>
      <c r="H528" s="764">
        <v>2</v>
      </c>
      <c r="I528" s="764">
        <v>220</v>
      </c>
      <c r="J528" s="756">
        <v>26000</v>
      </c>
    </row>
    <row r="529" spans="1:10" x14ac:dyDescent="0.25">
      <c r="A529" s="777" t="s">
        <v>4316</v>
      </c>
      <c r="B529" s="764">
        <v>2</v>
      </c>
      <c r="C529" s="630"/>
      <c r="D529" s="630">
        <v>137000</v>
      </c>
      <c r="E529" s="764"/>
      <c r="F529" s="764"/>
      <c r="G529" s="764"/>
      <c r="H529" s="764"/>
      <c r="I529" s="764"/>
      <c r="J529" s="756" t="s">
        <v>4470</v>
      </c>
    </row>
    <row r="530" spans="1:10" x14ac:dyDescent="0.25">
      <c r="A530" s="777" t="s">
        <v>2896</v>
      </c>
      <c r="B530" s="764">
        <v>1</v>
      </c>
      <c r="C530" s="630">
        <v>9500</v>
      </c>
      <c r="D530" s="630"/>
      <c r="E530" s="764">
        <v>1</v>
      </c>
      <c r="F530" s="764">
        <v>3000</v>
      </c>
      <c r="G530" s="764">
        <v>60</v>
      </c>
      <c r="H530" s="764"/>
      <c r="I530" s="764"/>
      <c r="J530" s="756"/>
    </row>
    <row r="531" spans="1:10" x14ac:dyDescent="0.25">
      <c r="A531" s="777" t="s">
        <v>2187</v>
      </c>
      <c r="B531" s="764">
        <v>1</v>
      </c>
      <c r="C531" s="630"/>
      <c r="D531" s="630">
        <v>15000</v>
      </c>
      <c r="E531" s="764"/>
      <c r="F531" s="764"/>
      <c r="G531" s="764"/>
      <c r="H531" s="764"/>
      <c r="I531" s="764"/>
      <c r="J531" s="756" t="s">
        <v>767</v>
      </c>
    </row>
    <row r="532" spans="1:10" x14ac:dyDescent="0.25">
      <c r="A532" s="777" t="s">
        <v>2044</v>
      </c>
      <c r="B532" s="764">
        <v>1</v>
      </c>
      <c r="C532" s="630"/>
      <c r="D532" s="630">
        <v>12000</v>
      </c>
      <c r="E532" s="764">
        <v>1</v>
      </c>
      <c r="F532" s="764">
        <v>3000</v>
      </c>
      <c r="G532" s="764">
        <v>60</v>
      </c>
      <c r="H532" s="764"/>
      <c r="I532" s="764"/>
      <c r="J532" s="756"/>
    </row>
    <row r="533" spans="1:10" x14ac:dyDescent="0.25">
      <c r="A533" s="777" t="s">
        <v>2627</v>
      </c>
      <c r="B533" s="764">
        <v>1</v>
      </c>
      <c r="C533" s="630">
        <v>26000</v>
      </c>
      <c r="D533" s="630"/>
      <c r="E533" s="764">
        <v>1</v>
      </c>
      <c r="F533" s="764">
        <v>2000</v>
      </c>
      <c r="G533" s="764">
        <v>50</v>
      </c>
      <c r="H533" s="764"/>
      <c r="I533" s="764"/>
      <c r="J533" s="756"/>
    </row>
    <row r="534" spans="1:10" x14ac:dyDescent="0.25">
      <c r="A534" s="777" t="s">
        <v>2901</v>
      </c>
      <c r="B534" s="764">
        <v>1</v>
      </c>
      <c r="C534" s="630"/>
      <c r="D534" s="630">
        <v>17000</v>
      </c>
      <c r="E534" s="764"/>
      <c r="F534" s="764"/>
      <c r="G534" s="764"/>
      <c r="H534" s="764"/>
      <c r="I534" s="764"/>
      <c r="J534" s="756" t="s">
        <v>4475</v>
      </c>
    </row>
    <row r="535" spans="1:10" x14ac:dyDescent="0.25">
      <c r="A535" s="777" t="s">
        <v>629</v>
      </c>
      <c r="B535" s="764">
        <v>2</v>
      </c>
      <c r="C535" s="630"/>
      <c r="D535" s="630">
        <v>70000</v>
      </c>
      <c r="E535" s="764"/>
      <c r="F535" s="764"/>
      <c r="G535" s="764"/>
      <c r="H535" s="764"/>
      <c r="I535" s="764"/>
      <c r="J535" s="756" t="s">
        <v>767</v>
      </c>
    </row>
    <row r="536" spans="1:10" x14ac:dyDescent="0.25">
      <c r="A536" s="777" t="s">
        <v>1885</v>
      </c>
      <c r="B536" s="764">
        <v>1</v>
      </c>
      <c r="C536" s="630">
        <v>17000</v>
      </c>
      <c r="D536" s="630"/>
      <c r="E536" s="764"/>
      <c r="F536" s="764"/>
      <c r="G536" s="764"/>
      <c r="H536" s="764"/>
      <c r="I536" s="764"/>
      <c r="J536" s="756"/>
    </row>
    <row r="537" spans="1:10" x14ac:dyDescent="0.25">
      <c r="A537" s="777" t="s">
        <v>1871</v>
      </c>
      <c r="B537" s="764">
        <v>1</v>
      </c>
      <c r="C537" s="630"/>
      <c r="D537" s="630">
        <v>35000</v>
      </c>
      <c r="E537" s="764"/>
      <c r="F537" s="764"/>
      <c r="G537" s="764"/>
      <c r="H537" s="764"/>
      <c r="I537" s="764"/>
      <c r="J537" s="756" t="s">
        <v>4473</v>
      </c>
    </row>
    <row r="538" spans="1:10" x14ac:dyDescent="0.25">
      <c r="A538" s="777"/>
      <c r="B538" s="764"/>
      <c r="C538" s="630"/>
      <c r="D538" s="630"/>
      <c r="E538" s="764"/>
      <c r="F538" s="764"/>
      <c r="G538" s="764"/>
      <c r="H538" s="764"/>
      <c r="I538" s="764"/>
      <c r="J538" s="756"/>
    </row>
    <row r="539" spans="1:10" x14ac:dyDescent="0.25">
      <c r="A539" s="755" t="s">
        <v>2048</v>
      </c>
      <c r="B539" s="756">
        <f>SUM(B524:B537)</f>
        <v>17</v>
      </c>
      <c r="C539" s="757">
        <f>SUM(C524:C537)</f>
        <v>223200</v>
      </c>
      <c r="D539" s="757">
        <f>SUM(D524:D537)</f>
        <v>336000</v>
      </c>
      <c r="E539" s="757">
        <f>SUM(E524:E537)</f>
        <v>8</v>
      </c>
      <c r="F539" s="757">
        <f>SUM(F524:F537)</f>
        <v>26300</v>
      </c>
      <c r="G539" s="756"/>
      <c r="H539" s="756"/>
      <c r="I539" s="756"/>
      <c r="J539" s="756"/>
    </row>
    <row r="540" spans="1:10" ht="17.25" x14ac:dyDescent="0.25">
      <c r="A540" s="2233" t="s">
        <v>4463</v>
      </c>
      <c r="B540" s="2234"/>
      <c r="C540" s="2234"/>
      <c r="D540" s="2234"/>
      <c r="E540" s="2234"/>
      <c r="F540" s="2234"/>
      <c r="G540" s="2234"/>
      <c r="H540" s="2234"/>
      <c r="I540" s="2234"/>
      <c r="J540" s="2235"/>
    </row>
    <row r="541" spans="1:10" x14ac:dyDescent="0.25">
      <c r="A541" s="782" t="s">
        <v>4471</v>
      </c>
      <c r="B541" s="783">
        <v>2</v>
      </c>
      <c r="C541" s="784"/>
      <c r="D541" s="784">
        <v>3500</v>
      </c>
      <c r="E541" s="519"/>
      <c r="F541" s="764"/>
      <c r="G541" s="764"/>
      <c r="H541" s="764"/>
      <c r="I541" s="764"/>
      <c r="J541" s="756" t="s">
        <v>767</v>
      </c>
    </row>
    <row r="542" spans="1:10" x14ac:dyDescent="0.25">
      <c r="A542" s="782" t="s">
        <v>4472</v>
      </c>
      <c r="B542" s="783">
        <v>1</v>
      </c>
      <c r="C542" s="784"/>
      <c r="D542" s="784">
        <v>3500</v>
      </c>
      <c r="E542" s="519"/>
      <c r="F542" s="764"/>
      <c r="G542" s="764"/>
      <c r="H542" s="764"/>
      <c r="I542" s="764"/>
      <c r="J542" s="756" t="s">
        <v>767</v>
      </c>
    </row>
    <row r="543" spans="1:10" x14ac:dyDescent="0.25">
      <c r="A543" s="782"/>
      <c r="B543" s="783"/>
      <c r="C543" s="784"/>
      <c r="D543" s="784"/>
      <c r="E543" s="519"/>
      <c r="F543" s="764"/>
      <c r="G543" s="764"/>
      <c r="H543" s="764"/>
      <c r="I543" s="764"/>
      <c r="J543" s="756"/>
    </row>
    <row r="544" spans="1:10" x14ac:dyDescent="0.25">
      <c r="A544" s="755" t="s">
        <v>2048</v>
      </c>
      <c r="B544" s="213">
        <f>SUM(B541:B543)</f>
        <v>3</v>
      </c>
      <c r="C544" s="213">
        <f>SUM(C541:C543)</f>
        <v>0</v>
      </c>
      <c r="D544" s="213">
        <f>SUM(D541:D543)</f>
        <v>7000</v>
      </c>
      <c r="E544" s="213"/>
      <c r="F544" s="213"/>
      <c r="G544" s="213"/>
      <c r="H544" s="213"/>
      <c r="I544" s="213"/>
      <c r="J544" s="213">
        <f>J528+J526+J525</f>
        <v>34200</v>
      </c>
    </row>
    <row r="545" spans="1:10" x14ac:dyDescent="0.25">
      <c r="A545" s="750"/>
      <c r="B545" s="549"/>
      <c r="C545" s="549"/>
      <c r="D545" s="549"/>
      <c r="E545" s="549"/>
      <c r="F545" s="549"/>
      <c r="G545" s="549"/>
      <c r="H545" s="549"/>
      <c r="I545" s="549"/>
      <c r="J545" s="751"/>
    </row>
    <row r="546" spans="1:10" x14ac:dyDescent="0.25">
      <c r="A546" s="548"/>
      <c r="B546" s="752"/>
      <c r="C546" s="752"/>
      <c r="D546" s="548"/>
      <c r="E546" s="548"/>
      <c r="F546" s="548"/>
      <c r="G546" s="548"/>
      <c r="H546" s="548"/>
      <c r="I546" s="548"/>
      <c r="J546" s="567"/>
    </row>
    <row r="547" spans="1:10" x14ac:dyDescent="0.25">
      <c r="A547" s="548"/>
      <c r="B547" s="548"/>
      <c r="C547" s="548"/>
      <c r="D547" s="548"/>
      <c r="E547" s="548"/>
      <c r="F547" s="336"/>
      <c r="G547" s="871" t="s">
        <v>3714</v>
      </c>
      <c r="H547" s="871"/>
      <c r="I547" s="753"/>
      <c r="J547" s="567"/>
    </row>
    <row r="548" spans="1:10" ht="15.75" x14ac:dyDescent="0.25">
      <c r="A548" s="696" t="s">
        <v>4464</v>
      </c>
      <c r="B548" s="697">
        <f>C539</f>
        <v>223200</v>
      </c>
      <c r="C548" s="548"/>
      <c r="D548" s="548"/>
      <c r="E548" s="548"/>
      <c r="F548" s="548"/>
      <c r="G548" s="548"/>
      <c r="H548" s="548"/>
      <c r="I548" s="548"/>
      <c r="J548" s="567"/>
    </row>
    <row r="551" spans="1:10" ht="15.75" x14ac:dyDescent="0.25">
      <c r="A551" s="696" t="s">
        <v>4465</v>
      </c>
      <c r="B551" s="697">
        <f>C544</f>
        <v>0</v>
      </c>
    </row>
    <row r="554" spans="1:10" ht="15.75" x14ac:dyDescent="0.25">
      <c r="A554" s="2232" t="s">
        <v>4476</v>
      </c>
      <c r="B554" s="2232"/>
      <c r="C554" s="2232"/>
      <c r="D554" s="2232"/>
      <c r="E554" s="2232"/>
      <c r="F554" s="2232"/>
      <c r="G554" s="2232"/>
      <c r="H554" s="2232"/>
      <c r="I554" s="2232"/>
      <c r="J554" s="2232"/>
    </row>
    <row r="555" spans="1:10" x14ac:dyDescent="0.25">
      <c r="A555" s="198" t="s">
        <v>14</v>
      </c>
      <c r="B555" s="198" t="s">
        <v>5</v>
      </c>
      <c r="C555" s="198" t="s">
        <v>10</v>
      </c>
      <c r="D555" s="198" t="s">
        <v>11</v>
      </c>
      <c r="E555" s="198" t="s">
        <v>753</v>
      </c>
      <c r="F555" s="198" t="s">
        <v>27</v>
      </c>
      <c r="G555" s="198" t="s">
        <v>2013</v>
      </c>
      <c r="H555" s="198" t="s">
        <v>2776</v>
      </c>
      <c r="I555" s="198" t="s">
        <v>2777</v>
      </c>
      <c r="J555" s="198" t="s">
        <v>32</v>
      </c>
    </row>
    <row r="556" spans="1:10" x14ac:dyDescent="0.25">
      <c r="A556" s="777" t="s">
        <v>3707</v>
      </c>
      <c r="B556" s="764">
        <v>1</v>
      </c>
      <c r="C556" s="630">
        <v>16000</v>
      </c>
      <c r="D556" s="630"/>
      <c r="E556" s="764">
        <v>1</v>
      </c>
      <c r="F556" s="764">
        <v>4000</v>
      </c>
      <c r="G556" s="764">
        <v>70</v>
      </c>
      <c r="H556" s="764"/>
      <c r="I556" s="764" t="s">
        <v>109</v>
      </c>
      <c r="J556" s="756">
        <v>4200</v>
      </c>
    </row>
    <row r="557" spans="1:10" x14ac:dyDescent="0.25">
      <c r="A557" s="847" t="s">
        <v>4477</v>
      </c>
      <c r="B557" s="848">
        <v>1</v>
      </c>
      <c r="C557" s="849">
        <v>50000</v>
      </c>
      <c r="D557" s="630"/>
      <c r="E557" s="764"/>
      <c r="F557" s="764"/>
      <c r="G557" s="764"/>
      <c r="H557" s="764">
        <v>1</v>
      </c>
      <c r="I557" s="764">
        <v>60</v>
      </c>
      <c r="J557" s="756">
        <v>3000</v>
      </c>
    </row>
    <row r="558" spans="1:10" x14ac:dyDescent="0.25">
      <c r="A558" s="847" t="s">
        <v>629</v>
      </c>
      <c r="B558" s="848">
        <v>1</v>
      </c>
      <c r="C558" s="849"/>
      <c r="D558" s="630">
        <v>35000</v>
      </c>
      <c r="E558" s="764"/>
      <c r="F558" s="764"/>
      <c r="G558" s="764"/>
      <c r="H558" s="764"/>
      <c r="I558" s="764"/>
      <c r="J558" s="198" t="s">
        <v>4478</v>
      </c>
    </row>
    <row r="559" spans="1:10" x14ac:dyDescent="0.25">
      <c r="A559" s="777" t="s">
        <v>4479</v>
      </c>
      <c r="B559" s="764">
        <v>1</v>
      </c>
      <c r="C559" s="630">
        <v>1000</v>
      </c>
      <c r="D559" s="630">
        <v>15000</v>
      </c>
      <c r="E559" s="764"/>
      <c r="F559" s="764"/>
      <c r="G559" s="764"/>
      <c r="H559" s="764"/>
      <c r="I559" s="764"/>
      <c r="J559" s="756" t="s">
        <v>767</v>
      </c>
    </row>
    <row r="560" spans="1:10" x14ac:dyDescent="0.25">
      <c r="A560" s="777" t="s">
        <v>3530</v>
      </c>
      <c r="B560" s="764">
        <v>1</v>
      </c>
      <c r="C560" s="630">
        <v>14000</v>
      </c>
      <c r="D560" s="630"/>
      <c r="E560" s="764">
        <v>1</v>
      </c>
      <c r="F560" s="764">
        <v>3000</v>
      </c>
      <c r="G560" s="764">
        <v>60</v>
      </c>
      <c r="H560" s="764">
        <v>1</v>
      </c>
      <c r="I560" s="764">
        <v>60</v>
      </c>
      <c r="J560" s="756">
        <v>3000</v>
      </c>
    </row>
    <row r="561" spans="1:10" x14ac:dyDescent="0.25">
      <c r="A561" s="777" t="s">
        <v>4489</v>
      </c>
      <c r="B561" s="764">
        <v>1</v>
      </c>
      <c r="C561" s="630">
        <v>14000</v>
      </c>
      <c r="D561" s="630"/>
      <c r="E561" s="764">
        <v>1</v>
      </c>
      <c r="F561" s="764">
        <v>3000</v>
      </c>
      <c r="G561" s="764">
        <v>60</v>
      </c>
      <c r="H561" s="764">
        <v>1</v>
      </c>
      <c r="I561" s="764">
        <v>60</v>
      </c>
      <c r="J561" s="756">
        <v>3000</v>
      </c>
    </row>
    <row r="562" spans="1:10" x14ac:dyDescent="0.25">
      <c r="A562" s="777" t="s">
        <v>172</v>
      </c>
      <c r="B562" s="764">
        <v>1</v>
      </c>
      <c r="C562" s="630">
        <v>39000</v>
      </c>
      <c r="D562" s="630"/>
      <c r="E562" s="764">
        <v>1</v>
      </c>
      <c r="F562" s="764">
        <v>5000</v>
      </c>
      <c r="G562" s="764">
        <v>90</v>
      </c>
      <c r="H562" s="764">
        <v>1</v>
      </c>
      <c r="I562" s="764">
        <v>60</v>
      </c>
      <c r="J562" s="756">
        <v>3000</v>
      </c>
    </row>
    <row r="563" spans="1:10" x14ac:dyDescent="0.25">
      <c r="A563" s="777" t="s">
        <v>4480</v>
      </c>
      <c r="B563" s="764">
        <v>4</v>
      </c>
      <c r="C563" s="630"/>
      <c r="D563" s="630">
        <v>204000</v>
      </c>
      <c r="E563" s="764"/>
      <c r="F563" s="764"/>
      <c r="G563" s="764"/>
      <c r="H563" s="764"/>
      <c r="I563" s="764"/>
      <c r="J563" s="756" t="s">
        <v>4481</v>
      </c>
    </row>
    <row r="564" spans="1:10" x14ac:dyDescent="0.25">
      <c r="A564" s="777" t="s">
        <v>266</v>
      </c>
      <c r="B564" s="764">
        <v>1</v>
      </c>
      <c r="C564" s="630"/>
      <c r="D564" s="630">
        <v>15000</v>
      </c>
      <c r="E564" s="764"/>
      <c r="F564" s="764"/>
      <c r="G564" s="764"/>
      <c r="H564" s="764"/>
      <c r="I564" s="764"/>
      <c r="J564" s="756" t="s">
        <v>3596</v>
      </c>
    </row>
    <row r="565" spans="1:10" x14ac:dyDescent="0.25">
      <c r="A565" s="777" t="s">
        <v>622</v>
      </c>
      <c r="B565" s="764">
        <v>1</v>
      </c>
      <c r="C565" s="630">
        <v>36000</v>
      </c>
      <c r="D565" s="630"/>
      <c r="E565" s="764"/>
      <c r="F565" s="764"/>
      <c r="G565" s="764"/>
      <c r="H565" s="764">
        <v>4</v>
      </c>
      <c r="I565" s="764">
        <v>190</v>
      </c>
      <c r="J565" s="756">
        <v>44000</v>
      </c>
    </row>
    <row r="566" spans="1:10" x14ac:dyDescent="0.25">
      <c r="A566" s="777" t="s">
        <v>3735</v>
      </c>
      <c r="B566" s="764">
        <v>1</v>
      </c>
      <c r="C566" s="630"/>
      <c r="D566" s="630">
        <v>13000</v>
      </c>
      <c r="E566" s="764">
        <v>1</v>
      </c>
      <c r="F566" s="764">
        <v>2000</v>
      </c>
      <c r="G566" s="764">
        <v>50</v>
      </c>
      <c r="H566" s="764"/>
      <c r="I566" s="764"/>
      <c r="J566" s="756" t="s">
        <v>4482</v>
      </c>
    </row>
    <row r="567" spans="1:10" x14ac:dyDescent="0.25">
      <c r="A567" s="777" t="s">
        <v>133</v>
      </c>
      <c r="B567" s="764">
        <v>1</v>
      </c>
      <c r="C567" s="630"/>
      <c r="D567" s="630">
        <v>20000</v>
      </c>
      <c r="E567" s="764"/>
      <c r="F567" s="764"/>
      <c r="G567" s="764"/>
      <c r="H567" s="764"/>
      <c r="I567" s="764"/>
      <c r="J567" s="198" t="s">
        <v>4484</v>
      </c>
    </row>
    <row r="568" spans="1:10" x14ac:dyDescent="0.25">
      <c r="A568" s="777" t="s">
        <v>4483</v>
      </c>
      <c r="B568" s="764">
        <v>1</v>
      </c>
      <c r="C568" s="630"/>
      <c r="D568" s="630">
        <v>18000</v>
      </c>
      <c r="E568" s="764"/>
      <c r="F568" s="764"/>
      <c r="G568" s="764"/>
      <c r="H568" s="764"/>
      <c r="I568" s="764"/>
      <c r="J568" s="198" t="s">
        <v>4485</v>
      </c>
    </row>
    <row r="569" spans="1:10" x14ac:dyDescent="0.25">
      <c r="A569" s="777" t="s">
        <v>355</v>
      </c>
      <c r="B569" s="764">
        <v>1</v>
      </c>
      <c r="C569" s="630"/>
      <c r="D569" s="630">
        <v>18000</v>
      </c>
      <c r="E569" s="764"/>
      <c r="F569" s="764"/>
      <c r="G569" s="764"/>
      <c r="H569" s="764"/>
      <c r="I569" s="764"/>
      <c r="J569" s="198" t="s">
        <v>4486</v>
      </c>
    </row>
    <row r="570" spans="1:10" x14ac:dyDescent="0.25">
      <c r="A570" s="777" t="s">
        <v>256</v>
      </c>
      <c r="B570" s="764">
        <v>1</v>
      </c>
      <c r="C570" s="630">
        <v>16000</v>
      </c>
      <c r="D570" s="630"/>
      <c r="E570" s="764">
        <v>1</v>
      </c>
      <c r="F570" s="764">
        <v>3000</v>
      </c>
      <c r="G570" s="764">
        <v>60</v>
      </c>
      <c r="H570" s="764">
        <v>1</v>
      </c>
      <c r="I570" s="764">
        <v>100</v>
      </c>
      <c r="J570" s="198">
        <v>5000</v>
      </c>
    </row>
    <row r="571" spans="1:10" x14ac:dyDescent="0.25">
      <c r="A571" s="777" t="s">
        <v>4349</v>
      </c>
      <c r="B571" s="764">
        <v>1</v>
      </c>
      <c r="C571" s="630"/>
      <c r="D571" s="630">
        <v>25000</v>
      </c>
      <c r="E571" s="764"/>
      <c r="F571" s="764"/>
      <c r="G571" s="764"/>
      <c r="H571" s="764"/>
      <c r="I571" s="764"/>
      <c r="J571" s="198" t="s">
        <v>4487</v>
      </c>
    </row>
    <row r="572" spans="1:10" x14ac:dyDescent="0.25">
      <c r="A572" s="777" t="s">
        <v>498</v>
      </c>
      <c r="B572" s="764">
        <v>1</v>
      </c>
      <c r="C572" s="630">
        <v>14000</v>
      </c>
      <c r="D572" s="630"/>
      <c r="E572" s="764"/>
      <c r="F572" s="764"/>
      <c r="G572" s="764"/>
      <c r="H572" s="764">
        <v>1</v>
      </c>
      <c r="I572" s="764">
        <v>70</v>
      </c>
      <c r="J572" s="198">
        <v>4000</v>
      </c>
    </row>
    <row r="573" spans="1:10" x14ac:dyDescent="0.25">
      <c r="A573" s="777" t="s">
        <v>4488</v>
      </c>
      <c r="B573" s="764">
        <v>1</v>
      </c>
      <c r="C573" s="630"/>
      <c r="D573" s="630">
        <v>20000</v>
      </c>
      <c r="E573" s="764">
        <v>1</v>
      </c>
      <c r="F573" s="764">
        <v>3000</v>
      </c>
      <c r="G573" s="764">
        <v>60</v>
      </c>
      <c r="H573" s="764"/>
      <c r="I573" s="764"/>
      <c r="J573" s="756" t="s">
        <v>3596</v>
      </c>
    </row>
    <row r="574" spans="1:10" x14ac:dyDescent="0.25">
      <c r="A574" s="777"/>
      <c r="B574" s="764"/>
      <c r="C574" s="630"/>
      <c r="D574" s="630"/>
      <c r="E574" s="764"/>
      <c r="F574" s="764"/>
      <c r="G574" s="764"/>
      <c r="H574" s="764">
        <v>1</v>
      </c>
      <c r="I574" s="764">
        <v>60</v>
      </c>
      <c r="J574" s="756">
        <v>3000</v>
      </c>
    </row>
    <row r="575" spans="1:10" x14ac:dyDescent="0.25">
      <c r="A575" s="755" t="s">
        <v>2048</v>
      </c>
      <c r="B575" s="756">
        <f>SUM(B556:B573)</f>
        <v>21</v>
      </c>
      <c r="C575" s="757">
        <f>SUM(C556:C573)</f>
        <v>200000</v>
      </c>
      <c r="D575" s="757">
        <f>SUM(D556:D573)</f>
        <v>383000</v>
      </c>
      <c r="E575" s="757">
        <f>SUM(E556:E573)</f>
        <v>7</v>
      </c>
      <c r="F575" s="757">
        <f>SUM(F556:F573)</f>
        <v>23000</v>
      </c>
      <c r="G575" s="756"/>
      <c r="H575" s="756"/>
      <c r="I575" s="756"/>
      <c r="J575" s="756">
        <f>J574+J572+J570+J565+J562+J561+J560+J557+J556</f>
        <v>72200</v>
      </c>
    </row>
    <row r="576" spans="1:10" ht="17.25" x14ac:dyDescent="0.25">
      <c r="A576" s="2233" t="s">
        <v>4463</v>
      </c>
      <c r="B576" s="2234"/>
      <c r="C576" s="2234"/>
      <c r="D576" s="2234"/>
      <c r="E576" s="2234"/>
      <c r="F576" s="2234"/>
      <c r="G576" s="2234"/>
      <c r="H576" s="2234"/>
      <c r="I576" s="2234"/>
      <c r="J576" s="2235"/>
    </row>
    <row r="577" spans="1:10" x14ac:dyDescent="0.25">
      <c r="A577" s="782"/>
      <c r="B577" s="783"/>
      <c r="C577" s="784"/>
      <c r="D577" s="784"/>
      <c r="E577" s="519"/>
      <c r="F577" s="764"/>
      <c r="G577" s="764"/>
      <c r="H577" s="764"/>
      <c r="I577" s="764"/>
      <c r="J577" s="756"/>
    </row>
    <row r="578" spans="1:10" x14ac:dyDescent="0.25">
      <c r="A578" s="782"/>
      <c r="B578" s="783"/>
      <c r="C578" s="784"/>
      <c r="D578" s="784"/>
      <c r="E578" s="519"/>
      <c r="F578" s="764"/>
      <c r="G578" s="764"/>
      <c r="H578" s="764"/>
      <c r="I578" s="764"/>
      <c r="J578" s="756"/>
    </row>
    <row r="579" spans="1:10" x14ac:dyDescent="0.25">
      <c r="A579" s="782"/>
      <c r="B579" s="783"/>
      <c r="C579" s="784"/>
      <c r="D579" s="784"/>
      <c r="E579" s="519"/>
      <c r="F579" s="764"/>
      <c r="G579" s="764"/>
      <c r="H579" s="764"/>
      <c r="I579" s="764"/>
      <c r="J579" s="756"/>
    </row>
    <row r="580" spans="1:10" x14ac:dyDescent="0.25">
      <c r="A580" s="755" t="s">
        <v>2048</v>
      </c>
      <c r="B580" s="213">
        <f>SUM(B577:B579)</f>
        <v>0</v>
      </c>
      <c r="C580" s="213">
        <f>SUM(C577:C579)</f>
        <v>0</v>
      </c>
      <c r="D580" s="213">
        <f>SUM(D577:D579)</f>
        <v>0</v>
      </c>
      <c r="E580" s="213"/>
      <c r="F580" s="213"/>
      <c r="G580" s="213"/>
      <c r="H580" s="213"/>
      <c r="I580" s="213"/>
      <c r="J580" s="213"/>
    </row>
    <row r="581" spans="1:10" x14ac:dyDescent="0.25">
      <c r="A581" s="750"/>
      <c r="B581" s="549"/>
      <c r="C581" s="549"/>
      <c r="D581" s="549"/>
      <c r="E581" s="549"/>
      <c r="F581" s="549"/>
      <c r="G581" s="549"/>
      <c r="H581" s="549"/>
      <c r="I581" s="549"/>
      <c r="J581" s="751"/>
    </row>
    <row r="582" spans="1:10" x14ac:dyDescent="0.25">
      <c r="A582" s="548"/>
      <c r="B582" s="752"/>
      <c r="C582" s="752"/>
      <c r="D582" s="548"/>
      <c r="E582" s="548"/>
      <c r="F582" s="548"/>
      <c r="G582" s="548"/>
      <c r="H582" s="548"/>
      <c r="I582" s="548"/>
      <c r="J582" s="567"/>
    </row>
    <row r="583" spans="1:10" x14ac:dyDescent="0.25">
      <c r="A583" s="548"/>
      <c r="B583" s="548"/>
      <c r="C583" s="548"/>
      <c r="D583" s="548"/>
      <c r="E583" s="548"/>
      <c r="F583" s="336"/>
      <c r="G583" s="872" t="s">
        <v>3714</v>
      </c>
      <c r="H583" s="872"/>
      <c r="I583" s="753"/>
      <c r="J583" s="567"/>
    </row>
    <row r="584" spans="1:10" ht="15.75" x14ac:dyDescent="0.25">
      <c r="A584" s="696" t="s">
        <v>4464</v>
      </c>
      <c r="B584" s="697">
        <f>C575</f>
        <v>200000</v>
      </c>
      <c r="C584" s="548"/>
      <c r="D584" s="548"/>
      <c r="E584" s="548"/>
      <c r="F584" s="548"/>
      <c r="G584" s="548"/>
      <c r="H584" s="548"/>
      <c r="I584" s="548"/>
      <c r="J584" s="567"/>
    </row>
    <row r="587" spans="1:10" ht="15.75" x14ac:dyDescent="0.25">
      <c r="A587" s="696" t="s">
        <v>4465</v>
      </c>
      <c r="B587" s="697">
        <f>C580</f>
        <v>0</v>
      </c>
    </row>
    <row r="590" spans="1:10" ht="15.75" x14ac:dyDescent="0.25">
      <c r="A590" s="2232" t="s">
        <v>4490</v>
      </c>
      <c r="B590" s="2232"/>
      <c r="C590" s="2232"/>
      <c r="D590" s="2232"/>
      <c r="E590" s="2232"/>
      <c r="F590" s="2232"/>
      <c r="G590" s="2232"/>
      <c r="H590" s="2232"/>
      <c r="I590" s="2232"/>
      <c r="J590" s="2232"/>
    </row>
    <row r="591" spans="1:10" x14ac:dyDescent="0.25">
      <c r="A591" s="198" t="s">
        <v>14</v>
      </c>
      <c r="B591" s="198" t="s">
        <v>5</v>
      </c>
      <c r="C591" s="198" t="s">
        <v>10</v>
      </c>
      <c r="D591" s="198" t="s">
        <v>11</v>
      </c>
      <c r="E591" s="198" t="s">
        <v>753</v>
      </c>
      <c r="F591" s="198" t="s">
        <v>27</v>
      </c>
      <c r="G591" s="198" t="s">
        <v>2013</v>
      </c>
      <c r="H591" s="198" t="s">
        <v>2776</v>
      </c>
      <c r="I591" s="198" t="s">
        <v>2777</v>
      </c>
      <c r="J591" s="198" t="s">
        <v>32</v>
      </c>
    </row>
    <row r="592" spans="1:10" x14ac:dyDescent="0.25">
      <c r="A592" s="777" t="s">
        <v>4065</v>
      </c>
      <c r="B592" s="764">
        <v>1</v>
      </c>
      <c r="C592" s="630">
        <v>31000</v>
      </c>
      <c r="D592" s="630"/>
      <c r="E592" s="764">
        <v>1</v>
      </c>
      <c r="F592" s="764">
        <v>4000</v>
      </c>
      <c r="G592" s="764">
        <v>70</v>
      </c>
      <c r="H592" s="764"/>
      <c r="I592" s="764" t="s">
        <v>109</v>
      </c>
      <c r="J592" s="756">
        <v>3500</v>
      </c>
    </row>
    <row r="593" spans="1:10" x14ac:dyDescent="0.25">
      <c r="A593" s="847" t="s">
        <v>3782</v>
      </c>
      <c r="B593" s="848">
        <v>1</v>
      </c>
      <c r="C593" s="849"/>
      <c r="D593" s="630">
        <v>46000</v>
      </c>
      <c r="E593" s="764">
        <v>1</v>
      </c>
      <c r="F593" s="764">
        <v>4000</v>
      </c>
      <c r="G593" s="764">
        <v>70</v>
      </c>
      <c r="H593" s="764">
        <v>2</v>
      </c>
      <c r="I593" s="764">
        <v>190</v>
      </c>
      <c r="J593" s="756">
        <v>22000</v>
      </c>
    </row>
    <row r="594" spans="1:10" x14ac:dyDescent="0.25">
      <c r="A594" s="847" t="s">
        <v>4491</v>
      </c>
      <c r="B594" s="848">
        <v>2</v>
      </c>
      <c r="C594" s="849"/>
      <c r="D594" s="630">
        <v>100000</v>
      </c>
      <c r="E594" s="764"/>
      <c r="F594" s="764"/>
      <c r="G594" s="764"/>
      <c r="H594" s="764"/>
      <c r="I594" s="764"/>
      <c r="J594" s="198" t="s">
        <v>4492</v>
      </c>
    </row>
    <row r="595" spans="1:10" x14ac:dyDescent="0.25">
      <c r="A595" s="702" t="s">
        <v>3530</v>
      </c>
      <c r="B595" s="703">
        <v>1</v>
      </c>
      <c r="C595" s="640"/>
      <c r="D595" s="640"/>
      <c r="E595" s="703"/>
      <c r="F595" s="703"/>
      <c r="G595" s="703"/>
      <c r="H595" s="703"/>
      <c r="I595" s="703"/>
      <c r="J595" s="718" t="s">
        <v>4500</v>
      </c>
    </row>
    <row r="596" spans="1:10" x14ac:dyDescent="0.25">
      <c r="A596" s="777" t="s">
        <v>222</v>
      </c>
      <c r="B596" s="764">
        <v>1</v>
      </c>
      <c r="C596" s="630"/>
      <c r="D596" s="630">
        <v>30000</v>
      </c>
      <c r="E596" s="764"/>
      <c r="F596" s="764"/>
      <c r="G596" s="764"/>
      <c r="H596" s="764"/>
      <c r="I596" s="764"/>
      <c r="J596" s="756" t="s">
        <v>3596</v>
      </c>
    </row>
    <row r="597" spans="1:10" x14ac:dyDescent="0.25">
      <c r="A597" s="777" t="s">
        <v>3689</v>
      </c>
      <c r="B597" s="764">
        <v>2</v>
      </c>
      <c r="C597" s="630"/>
      <c r="D597" s="630">
        <v>170000</v>
      </c>
      <c r="E597" s="764"/>
      <c r="F597" s="764"/>
      <c r="G597" s="764"/>
      <c r="H597" s="764"/>
      <c r="I597" s="764"/>
      <c r="J597" s="756" t="s">
        <v>4493</v>
      </c>
    </row>
    <row r="598" spans="1:10" x14ac:dyDescent="0.25">
      <c r="A598" s="777" t="s">
        <v>355</v>
      </c>
      <c r="B598" s="764">
        <v>1</v>
      </c>
      <c r="C598" s="630">
        <v>17000</v>
      </c>
      <c r="D598" s="630"/>
      <c r="E598" s="764"/>
      <c r="F598" s="764"/>
      <c r="G598" s="764"/>
      <c r="H598" s="764">
        <v>1</v>
      </c>
      <c r="I598" s="764">
        <v>60</v>
      </c>
      <c r="J598" s="756">
        <v>3000</v>
      </c>
    </row>
    <row r="599" spans="1:10" x14ac:dyDescent="0.25">
      <c r="A599" s="777" t="s">
        <v>4138</v>
      </c>
      <c r="B599" s="764">
        <v>1</v>
      </c>
      <c r="C599" s="630">
        <v>14000</v>
      </c>
      <c r="D599" s="630"/>
      <c r="E599" s="764"/>
      <c r="F599" s="764"/>
      <c r="G599" s="764"/>
      <c r="H599" s="764">
        <v>1</v>
      </c>
      <c r="I599" s="764">
        <v>70</v>
      </c>
      <c r="J599" s="756">
        <v>4000</v>
      </c>
    </row>
    <row r="600" spans="1:10" x14ac:dyDescent="0.25">
      <c r="A600" s="777" t="s">
        <v>4494</v>
      </c>
      <c r="B600" s="764">
        <v>1</v>
      </c>
      <c r="C600" s="630"/>
      <c r="D600" s="630">
        <v>25000</v>
      </c>
      <c r="E600" s="764"/>
      <c r="F600" s="764"/>
      <c r="G600" s="764"/>
      <c r="H600" s="764"/>
      <c r="I600" s="764"/>
      <c r="J600" s="198" t="s">
        <v>4487</v>
      </c>
    </row>
    <row r="601" spans="1:10" x14ac:dyDescent="0.25">
      <c r="A601" s="777" t="s">
        <v>4495</v>
      </c>
      <c r="B601" s="764">
        <v>1</v>
      </c>
      <c r="C601" s="630">
        <v>22000</v>
      </c>
      <c r="D601" s="630"/>
      <c r="E601" s="764"/>
      <c r="F601" s="764"/>
      <c r="G601" s="764"/>
      <c r="H601" s="764"/>
      <c r="I601" s="764"/>
      <c r="J601" s="756" t="s">
        <v>4496</v>
      </c>
    </row>
    <row r="602" spans="1:10" x14ac:dyDescent="0.25">
      <c r="A602" s="777" t="s">
        <v>3477</v>
      </c>
      <c r="B602" s="764">
        <v>1</v>
      </c>
      <c r="C602" s="630">
        <v>35000</v>
      </c>
      <c r="D602" s="630"/>
      <c r="E602" s="764">
        <v>1</v>
      </c>
      <c r="F602" s="764">
        <v>3000</v>
      </c>
      <c r="G602" s="764">
        <v>60</v>
      </c>
      <c r="H602" s="764">
        <v>1</v>
      </c>
      <c r="I602" s="764">
        <v>50</v>
      </c>
      <c r="J602" s="756">
        <v>2000</v>
      </c>
    </row>
    <row r="603" spans="1:10" x14ac:dyDescent="0.25">
      <c r="A603" s="777" t="s">
        <v>4495</v>
      </c>
      <c r="B603" s="764">
        <v>1</v>
      </c>
      <c r="C603" s="630">
        <v>23000</v>
      </c>
      <c r="D603" s="630"/>
      <c r="E603" s="764"/>
      <c r="F603" s="764"/>
      <c r="G603" s="764"/>
      <c r="H603" s="764">
        <v>2</v>
      </c>
      <c r="I603" s="764">
        <v>140</v>
      </c>
      <c r="J603" s="198">
        <v>16000</v>
      </c>
    </row>
    <row r="604" spans="1:10" x14ac:dyDescent="0.25">
      <c r="A604" s="777" t="s">
        <v>4497</v>
      </c>
      <c r="B604" s="764">
        <v>1</v>
      </c>
      <c r="C604" s="630"/>
      <c r="D604" s="630">
        <v>27000</v>
      </c>
      <c r="E604" s="764"/>
      <c r="F604" s="764"/>
      <c r="G604" s="764"/>
      <c r="H604" s="764"/>
      <c r="I604" s="764"/>
      <c r="J604" s="198" t="s">
        <v>4498</v>
      </c>
    </row>
    <row r="605" spans="1:10" x14ac:dyDescent="0.25">
      <c r="A605" s="777" t="s">
        <v>4489</v>
      </c>
      <c r="B605" s="764">
        <v>1</v>
      </c>
      <c r="C605" s="630">
        <v>14000</v>
      </c>
      <c r="D605" s="630"/>
      <c r="E605" s="764">
        <v>1</v>
      </c>
      <c r="F605" s="764">
        <v>3000</v>
      </c>
      <c r="G605" s="764">
        <v>60</v>
      </c>
      <c r="H605" s="764">
        <v>1</v>
      </c>
      <c r="I605" s="764">
        <v>70</v>
      </c>
      <c r="J605" s="198">
        <v>4000</v>
      </c>
    </row>
    <row r="606" spans="1:10" x14ac:dyDescent="0.25">
      <c r="A606" s="777" t="s">
        <v>4499</v>
      </c>
      <c r="B606" s="764">
        <v>1</v>
      </c>
      <c r="C606" s="630">
        <v>68500</v>
      </c>
      <c r="D606" s="630"/>
      <c r="E606" s="764"/>
      <c r="F606" s="764"/>
      <c r="G606" s="764"/>
      <c r="H606" s="764"/>
      <c r="I606" s="764"/>
      <c r="J606" s="198"/>
    </row>
    <row r="607" spans="1:10" x14ac:dyDescent="0.25">
      <c r="A607" s="777" t="s">
        <v>3955</v>
      </c>
      <c r="B607" s="764">
        <v>1</v>
      </c>
      <c r="C607" s="630"/>
      <c r="D607" s="630">
        <v>40000</v>
      </c>
      <c r="E607" s="764"/>
      <c r="F607" s="764"/>
      <c r="G607" s="764"/>
      <c r="H607" s="764"/>
      <c r="I607" s="764"/>
      <c r="J607" s="756" t="s">
        <v>767</v>
      </c>
    </row>
    <row r="608" spans="1:10" x14ac:dyDescent="0.25">
      <c r="A608" s="777" t="s">
        <v>4441</v>
      </c>
      <c r="B608" s="764">
        <v>1</v>
      </c>
      <c r="C608" s="630">
        <v>12000</v>
      </c>
      <c r="D608" s="630"/>
      <c r="E608" s="764">
        <v>1</v>
      </c>
      <c r="F608" s="764">
        <v>4000</v>
      </c>
      <c r="G608" s="764">
        <v>70</v>
      </c>
      <c r="H608" s="764"/>
      <c r="I608" s="764"/>
      <c r="J608" s="198"/>
    </row>
    <row r="609" spans="1:10" x14ac:dyDescent="0.25">
      <c r="A609" s="777" t="s">
        <v>355</v>
      </c>
      <c r="B609" s="764">
        <v>1</v>
      </c>
      <c r="C609" s="630"/>
      <c r="D609" s="630">
        <v>14000</v>
      </c>
      <c r="E609" s="764">
        <v>1</v>
      </c>
      <c r="F609" s="764">
        <v>3000</v>
      </c>
      <c r="G609" s="764">
        <v>60</v>
      </c>
      <c r="H609" s="764"/>
      <c r="I609" s="764"/>
      <c r="J609" s="756" t="s">
        <v>767</v>
      </c>
    </row>
    <row r="610" spans="1:10" x14ac:dyDescent="0.25">
      <c r="A610" s="777" t="s">
        <v>677</v>
      </c>
      <c r="B610" s="764">
        <v>1</v>
      </c>
      <c r="C610" s="630"/>
      <c r="D610" s="630">
        <v>19000</v>
      </c>
      <c r="E610" s="764"/>
      <c r="F610" s="764"/>
      <c r="G610" s="764"/>
      <c r="H610" s="764"/>
      <c r="I610" s="764"/>
      <c r="J610" s="198" t="s">
        <v>4501</v>
      </c>
    </row>
    <row r="611" spans="1:10" x14ac:dyDescent="0.25">
      <c r="A611" s="777" t="s">
        <v>3657</v>
      </c>
      <c r="B611" s="764">
        <v>1</v>
      </c>
      <c r="C611" s="630">
        <v>34000</v>
      </c>
      <c r="D611" s="630"/>
      <c r="E611" s="764">
        <v>1</v>
      </c>
      <c r="F611" s="764">
        <v>5000</v>
      </c>
      <c r="G611" s="764">
        <v>90</v>
      </c>
      <c r="H611" s="764"/>
      <c r="I611" s="764"/>
      <c r="J611" s="198"/>
    </row>
    <row r="612" spans="1:10" x14ac:dyDescent="0.25">
      <c r="A612" s="755" t="s">
        <v>2048</v>
      </c>
      <c r="B612" s="756">
        <f>SUM(B592:B611)</f>
        <v>22</v>
      </c>
      <c r="C612" s="757">
        <f>SUM(C592:C611)</f>
        <v>270500</v>
      </c>
      <c r="D612" s="757">
        <f>SUM(D592:D611)</f>
        <v>471000</v>
      </c>
      <c r="E612" s="757">
        <f>SUM(E592:E611)</f>
        <v>7</v>
      </c>
      <c r="F612" s="757">
        <f>SUM(F592:F611)</f>
        <v>26000</v>
      </c>
      <c r="G612" s="756"/>
      <c r="H612" s="756"/>
      <c r="I612" s="756"/>
      <c r="J612" s="756">
        <f>J605+J603+J602+J599+J598+J593+J592</f>
        <v>54500</v>
      </c>
    </row>
    <row r="613" spans="1:10" ht="17.25" x14ac:dyDescent="0.25">
      <c r="A613" s="2233" t="s">
        <v>4463</v>
      </c>
      <c r="B613" s="2234"/>
      <c r="C613" s="2234"/>
      <c r="D613" s="2234"/>
      <c r="E613" s="2234"/>
      <c r="F613" s="2234"/>
      <c r="G613" s="2234"/>
      <c r="H613" s="2234"/>
      <c r="I613" s="2234"/>
      <c r="J613" s="2235"/>
    </row>
    <row r="614" spans="1:10" x14ac:dyDescent="0.25">
      <c r="A614" s="782"/>
      <c r="B614" s="783"/>
      <c r="C614" s="784"/>
      <c r="D614" s="784"/>
      <c r="E614" s="519"/>
      <c r="F614" s="764"/>
      <c r="G614" s="764"/>
      <c r="H614" s="764"/>
      <c r="I614" s="764"/>
      <c r="J614" s="756"/>
    </row>
    <row r="615" spans="1:10" x14ac:dyDescent="0.25">
      <c r="A615" s="782"/>
      <c r="B615" s="783"/>
      <c r="C615" s="784"/>
      <c r="D615" s="784"/>
      <c r="E615" s="519"/>
      <c r="F615" s="764"/>
      <c r="G615" s="764"/>
      <c r="H615" s="764"/>
      <c r="I615" s="764"/>
      <c r="J615" s="756"/>
    </row>
    <row r="616" spans="1:10" x14ac:dyDescent="0.25">
      <c r="A616" s="782"/>
      <c r="B616" s="783"/>
      <c r="C616" s="784"/>
      <c r="D616" s="784"/>
      <c r="E616" s="519"/>
      <c r="F616" s="764"/>
      <c r="G616" s="764"/>
      <c r="H616" s="764"/>
      <c r="I616" s="764"/>
      <c r="J616" s="756"/>
    </row>
    <row r="617" spans="1:10" x14ac:dyDescent="0.25">
      <c r="A617" s="755" t="s">
        <v>2048</v>
      </c>
      <c r="B617" s="213">
        <f>SUM(B614:B616)</f>
        <v>0</v>
      </c>
      <c r="C617" s="213">
        <f>SUM(C614:C616)</f>
        <v>0</v>
      </c>
      <c r="D617" s="213">
        <f>SUM(D614:D616)</f>
        <v>0</v>
      </c>
      <c r="E617" s="213"/>
      <c r="F617" s="213"/>
      <c r="G617" s="213"/>
      <c r="H617" s="213"/>
      <c r="I617" s="213"/>
      <c r="J617" s="213"/>
    </row>
    <row r="618" spans="1:10" x14ac:dyDescent="0.25">
      <c r="A618" s="750"/>
      <c r="B618" s="549"/>
      <c r="C618" s="549"/>
      <c r="D618" s="549"/>
      <c r="E618" s="549"/>
      <c r="F618" s="549"/>
      <c r="G618" s="549"/>
      <c r="H618" s="549"/>
      <c r="I618" s="549"/>
      <c r="J618" s="751"/>
    </row>
    <row r="619" spans="1:10" x14ac:dyDescent="0.25">
      <c r="A619" s="548"/>
      <c r="B619" s="752"/>
      <c r="C619" s="752"/>
      <c r="D619" s="548"/>
      <c r="E619" s="548"/>
      <c r="F619" s="548"/>
      <c r="G619" s="548"/>
      <c r="H619" s="548"/>
      <c r="I619" s="548"/>
      <c r="J619" s="567"/>
    </row>
    <row r="620" spans="1:10" x14ac:dyDescent="0.25">
      <c r="A620" s="548"/>
      <c r="B620" s="548"/>
      <c r="C620" s="548"/>
      <c r="D620" s="548"/>
      <c r="E620" s="548"/>
      <c r="F620" s="336"/>
      <c r="G620" s="873" t="s">
        <v>3714</v>
      </c>
      <c r="H620" s="873"/>
      <c r="I620" s="753"/>
      <c r="J620" s="567"/>
    </row>
    <row r="621" spans="1:10" ht="15.75" x14ac:dyDescent="0.25">
      <c r="A621" s="696" t="s">
        <v>4464</v>
      </c>
      <c r="B621" s="697">
        <f>C612</f>
        <v>270500</v>
      </c>
      <c r="C621" s="548"/>
      <c r="D621" s="548"/>
      <c r="E621" s="548"/>
      <c r="F621" s="548"/>
      <c r="G621" s="548"/>
      <c r="H621" s="548"/>
      <c r="I621" s="548"/>
      <c r="J621" s="567"/>
    </row>
    <row r="624" spans="1:10" ht="15.75" x14ac:dyDescent="0.25">
      <c r="A624" s="696" t="s">
        <v>4465</v>
      </c>
      <c r="B624" s="697">
        <f>C617</f>
        <v>0</v>
      </c>
    </row>
    <row r="627" spans="1:10" ht="15.75" x14ac:dyDescent="0.25">
      <c r="A627" s="2232" t="s">
        <v>4502</v>
      </c>
      <c r="B627" s="2232"/>
      <c r="C627" s="2232"/>
      <c r="D627" s="2232"/>
      <c r="E627" s="2232"/>
      <c r="F627" s="2232"/>
      <c r="G627" s="2232"/>
      <c r="H627" s="2232"/>
      <c r="I627" s="2232"/>
      <c r="J627" s="2232"/>
    </row>
    <row r="628" spans="1:10" x14ac:dyDescent="0.25">
      <c r="A628" s="198" t="s">
        <v>14</v>
      </c>
      <c r="B628" s="198" t="s">
        <v>5</v>
      </c>
      <c r="C628" s="198" t="s">
        <v>10</v>
      </c>
      <c r="D628" s="198" t="s">
        <v>11</v>
      </c>
      <c r="E628" s="198" t="s">
        <v>753</v>
      </c>
      <c r="F628" s="198" t="s">
        <v>27</v>
      </c>
      <c r="G628" s="198" t="s">
        <v>2013</v>
      </c>
      <c r="H628" s="198" t="s">
        <v>2776</v>
      </c>
      <c r="I628" s="198" t="s">
        <v>2777</v>
      </c>
      <c r="J628" s="198" t="s">
        <v>32</v>
      </c>
    </row>
    <row r="629" spans="1:10" x14ac:dyDescent="0.25">
      <c r="A629" s="777" t="s">
        <v>170</v>
      </c>
      <c r="B629" s="764">
        <v>1</v>
      </c>
      <c r="C629" s="630"/>
      <c r="D629" s="630">
        <v>25000</v>
      </c>
      <c r="E629" s="764"/>
      <c r="F629" s="764"/>
      <c r="G629" s="764"/>
      <c r="H629" s="764"/>
      <c r="I629" s="764"/>
      <c r="J629" s="756" t="s">
        <v>767</v>
      </c>
    </row>
    <row r="630" spans="1:10" x14ac:dyDescent="0.25">
      <c r="A630" s="847" t="s">
        <v>3530</v>
      </c>
      <c r="B630" s="848">
        <v>1</v>
      </c>
      <c r="C630" s="849">
        <v>14000</v>
      </c>
      <c r="D630" s="630"/>
      <c r="E630" s="764">
        <v>1</v>
      </c>
      <c r="F630" s="764">
        <v>3000</v>
      </c>
      <c r="G630" s="764">
        <v>60</v>
      </c>
      <c r="H630" s="764"/>
      <c r="I630" s="764" t="s">
        <v>109</v>
      </c>
      <c r="J630" s="756">
        <v>3500</v>
      </c>
    </row>
    <row r="631" spans="1:10" x14ac:dyDescent="0.25">
      <c r="A631" s="847" t="s">
        <v>213</v>
      </c>
      <c r="B631" s="848">
        <v>4</v>
      </c>
      <c r="C631" s="849"/>
      <c r="D631" s="630">
        <v>100000</v>
      </c>
      <c r="E631" s="764"/>
      <c r="F631" s="764"/>
      <c r="G631" s="764"/>
      <c r="H631" s="764"/>
      <c r="I631" s="764"/>
      <c r="J631" s="198" t="s">
        <v>4503</v>
      </c>
    </row>
    <row r="632" spans="1:10" x14ac:dyDescent="0.25">
      <c r="A632" s="777" t="s">
        <v>144</v>
      </c>
      <c r="B632" s="764">
        <v>1</v>
      </c>
      <c r="C632" s="630">
        <v>23000</v>
      </c>
      <c r="D632" s="630"/>
      <c r="E632" s="764">
        <v>2</v>
      </c>
      <c r="F632" s="764">
        <v>9000</v>
      </c>
      <c r="G632" s="764" t="s">
        <v>4504</v>
      </c>
      <c r="H632" s="764">
        <v>1</v>
      </c>
      <c r="I632" s="764">
        <v>60</v>
      </c>
      <c r="J632" s="756">
        <v>3000</v>
      </c>
    </row>
    <row r="633" spans="1:10" x14ac:dyDescent="0.25">
      <c r="A633" s="777" t="s">
        <v>208</v>
      </c>
      <c r="B633" s="764">
        <v>1</v>
      </c>
      <c r="C633" s="630">
        <v>45000</v>
      </c>
      <c r="D633" s="630"/>
      <c r="E633" s="764">
        <v>1</v>
      </c>
      <c r="F633" s="764">
        <v>5000</v>
      </c>
      <c r="G633" s="764">
        <v>90</v>
      </c>
      <c r="H633" s="764">
        <v>1</v>
      </c>
      <c r="I633" s="764">
        <v>70</v>
      </c>
      <c r="J633" s="756">
        <v>4000</v>
      </c>
    </row>
    <row r="634" spans="1:10" x14ac:dyDescent="0.25">
      <c r="A634" s="777" t="s">
        <v>423</v>
      </c>
      <c r="B634" s="764">
        <v>1</v>
      </c>
      <c r="C634" s="630">
        <v>16000</v>
      </c>
      <c r="D634" s="630"/>
      <c r="E634" s="764">
        <v>1</v>
      </c>
      <c r="F634" s="764">
        <v>4000</v>
      </c>
      <c r="G634" s="764">
        <v>70</v>
      </c>
      <c r="H634" s="764"/>
      <c r="I634" s="764"/>
      <c r="J634" s="756"/>
    </row>
    <row r="635" spans="1:10" x14ac:dyDescent="0.25">
      <c r="A635" s="777" t="s">
        <v>563</v>
      </c>
      <c r="B635" s="764">
        <v>1</v>
      </c>
      <c r="C635" s="630">
        <v>16000</v>
      </c>
      <c r="D635" s="630"/>
      <c r="E635" s="764">
        <v>1</v>
      </c>
      <c r="F635" s="764">
        <v>4000</v>
      </c>
      <c r="G635" s="764">
        <v>70</v>
      </c>
      <c r="H635" s="764"/>
      <c r="I635" s="764"/>
      <c r="J635" s="756"/>
    </row>
    <row r="636" spans="1:10" x14ac:dyDescent="0.25">
      <c r="A636" s="777" t="s">
        <v>4070</v>
      </c>
      <c r="B636" s="764">
        <v>1</v>
      </c>
      <c r="C636" s="630">
        <v>13000</v>
      </c>
      <c r="D636" s="630"/>
      <c r="E636" s="764">
        <v>1</v>
      </c>
      <c r="F636" s="764">
        <v>3000</v>
      </c>
      <c r="G636" s="764">
        <v>60</v>
      </c>
      <c r="H636" s="764"/>
      <c r="I636" s="764"/>
      <c r="J636" s="756"/>
    </row>
    <row r="637" spans="1:10" x14ac:dyDescent="0.25">
      <c r="A637" s="777" t="s">
        <v>1268</v>
      </c>
      <c r="B637" s="764">
        <v>1</v>
      </c>
      <c r="C637" s="630">
        <v>27000</v>
      </c>
      <c r="D637" s="630"/>
      <c r="E637" s="764"/>
      <c r="F637" s="764"/>
      <c r="G637" s="764"/>
      <c r="H637" s="764"/>
      <c r="I637" s="764"/>
      <c r="J637" s="198"/>
    </row>
    <row r="638" spans="1:10" x14ac:dyDescent="0.25">
      <c r="A638" s="702" t="s">
        <v>4477</v>
      </c>
      <c r="B638" s="703">
        <v>1</v>
      </c>
      <c r="C638" s="640"/>
      <c r="D638" s="640"/>
      <c r="E638" s="703"/>
      <c r="F638" s="703"/>
      <c r="G638" s="703"/>
      <c r="H638" s="703"/>
      <c r="I638" s="703"/>
      <c r="J638" s="703" t="s">
        <v>4506</v>
      </c>
    </row>
    <row r="639" spans="1:10" x14ac:dyDescent="0.25">
      <c r="A639" s="702" t="s">
        <v>4392</v>
      </c>
      <c r="B639" s="703">
        <v>1</v>
      </c>
      <c r="C639" s="640"/>
      <c r="D639" s="640"/>
      <c r="E639" s="703"/>
      <c r="F639" s="703"/>
      <c r="G639" s="703"/>
      <c r="H639" s="703"/>
      <c r="I639" s="703"/>
      <c r="J639" s="703" t="s">
        <v>4507</v>
      </c>
    </row>
    <row r="640" spans="1:10" x14ac:dyDescent="0.25">
      <c r="A640" s="777"/>
      <c r="B640" s="764"/>
      <c r="C640" s="630"/>
      <c r="D640" s="630"/>
      <c r="E640" s="764"/>
      <c r="F640" s="764"/>
      <c r="G640" s="764"/>
      <c r="H640" s="764"/>
      <c r="I640" s="764"/>
      <c r="J640" s="198"/>
    </row>
    <row r="641" spans="1:10" x14ac:dyDescent="0.25">
      <c r="A641" s="755" t="s">
        <v>2048</v>
      </c>
      <c r="B641" s="756">
        <f>SUM(B629:B640)</f>
        <v>14</v>
      </c>
      <c r="C641" s="757">
        <f>SUM(C629:C640)</f>
        <v>154000</v>
      </c>
      <c r="D641" s="757">
        <f>SUM(D629:D640)</f>
        <v>125000</v>
      </c>
      <c r="E641" s="757">
        <f>SUM(E629:E640)</f>
        <v>7</v>
      </c>
      <c r="F641" s="757">
        <f>SUM(F629:F640)</f>
        <v>28000</v>
      </c>
      <c r="G641" s="756"/>
      <c r="H641" s="756"/>
      <c r="I641" s="756"/>
      <c r="J641" s="756">
        <f>J633+J632+J630</f>
        <v>10500</v>
      </c>
    </row>
    <row r="642" spans="1:10" ht="17.25" x14ac:dyDescent="0.25">
      <c r="A642" s="2233" t="s">
        <v>4463</v>
      </c>
      <c r="B642" s="2234"/>
      <c r="C642" s="2234"/>
      <c r="D642" s="2234"/>
      <c r="E642" s="2234"/>
      <c r="F642" s="2234"/>
      <c r="G642" s="2234"/>
      <c r="H642" s="2234"/>
      <c r="I642" s="2234"/>
      <c r="J642" s="2235"/>
    </row>
    <row r="643" spans="1:10" x14ac:dyDescent="0.25">
      <c r="A643" s="782" t="s">
        <v>4505</v>
      </c>
      <c r="B643" s="783">
        <v>1</v>
      </c>
      <c r="C643" s="784">
        <v>850</v>
      </c>
      <c r="D643" s="784"/>
      <c r="E643" s="519"/>
      <c r="F643" s="764"/>
      <c r="G643" s="764"/>
      <c r="H643" s="764"/>
      <c r="I643" s="764"/>
      <c r="J643" s="756"/>
    </row>
    <row r="644" spans="1:10" x14ac:dyDescent="0.25">
      <c r="A644" s="782"/>
      <c r="B644" s="783"/>
      <c r="C644" s="784"/>
      <c r="D644" s="784"/>
      <c r="E644" s="519"/>
      <c r="F644" s="764"/>
      <c r="G644" s="764"/>
      <c r="H644" s="764"/>
      <c r="I644" s="764"/>
      <c r="J644" s="756"/>
    </row>
    <row r="645" spans="1:10" x14ac:dyDescent="0.25">
      <c r="A645" s="782"/>
      <c r="B645" s="783"/>
      <c r="C645" s="784"/>
      <c r="D645" s="784"/>
      <c r="E645" s="519"/>
      <c r="F645" s="764"/>
      <c r="G645" s="764"/>
      <c r="H645" s="764"/>
      <c r="I645" s="764"/>
      <c r="J645" s="756"/>
    </row>
    <row r="646" spans="1:10" x14ac:dyDescent="0.25">
      <c r="A646" s="755" t="s">
        <v>2048</v>
      </c>
      <c r="B646" s="213">
        <f>SUM(B643:B645)</f>
        <v>1</v>
      </c>
      <c r="C646" s="213">
        <f>SUM(C643:C645)</f>
        <v>850</v>
      </c>
      <c r="D646" s="213">
        <f>SUM(D643:D645)</f>
        <v>0</v>
      </c>
      <c r="E646" s="213"/>
      <c r="F646" s="213"/>
      <c r="G646" s="213"/>
      <c r="H646" s="213"/>
      <c r="I646" s="213"/>
      <c r="J646" s="213"/>
    </row>
    <row r="647" spans="1:10" x14ac:dyDescent="0.25">
      <c r="A647" s="750"/>
      <c r="B647" s="549"/>
      <c r="C647" s="549"/>
      <c r="D647" s="549"/>
      <c r="E647" s="549"/>
      <c r="F647" s="549"/>
      <c r="G647" s="549"/>
      <c r="H647" s="549"/>
      <c r="I647" s="549"/>
      <c r="J647" s="751"/>
    </row>
    <row r="648" spans="1:10" x14ac:dyDescent="0.25">
      <c r="A648" s="548"/>
      <c r="B648" s="752"/>
      <c r="C648" s="752"/>
      <c r="D648" s="548"/>
      <c r="E648" s="548"/>
      <c r="F648" s="548"/>
      <c r="G648" s="548"/>
      <c r="H648" s="548"/>
      <c r="I648" s="548"/>
      <c r="J648" s="567"/>
    </row>
    <row r="649" spans="1:10" x14ac:dyDescent="0.25">
      <c r="A649" s="548"/>
      <c r="B649" s="548"/>
      <c r="C649" s="548"/>
      <c r="D649" s="548"/>
      <c r="E649" s="548"/>
      <c r="F649" s="336"/>
      <c r="G649" s="875" t="s">
        <v>3714</v>
      </c>
      <c r="H649" s="875"/>
      <c r="I649" s="753"/>
      <c r="J649" s="567"/>
    </row>
    <row r="650" spans="1:10" ht="15.75" x14ac:dyDescent="0.25">
      <c r="A650" s="696" t="s">
        <v>4464</v>
      </c>
      <c r="B650" s="697">
        <f>C641</f>
        <v>154000</v>
      </c>
      <c r="C650" s="548"/>
      <c r="D650" s="548"/>
      <c r="E650" s="548"/>
      <c r="F650" s="548"/>
      <c r="G650" s="548"/>
      <c r="H650" s="548"/>
      <c r="I650" s="548"/>
      <c r="J650" s="567"/>
    </row>
    <row r="653" spans="1:10" ht="15.75" x14ac:dyDescent="0.25">
      <c r="A653" s="696" t="s">
        <v>4465</v>
      </c>
      <c r="B653" s="697">
        <f>C646</f>
        <v>850</v>
      </c>
    </row>
    <row r="657" spans="1:10" ht="15.75" x14ac:dyDescent="0.25">
      <c r="A657" s="2232" t="s">
        <v>4508</v>
      </c>
      <c r="B657" s="2232"/>
      <c r="C657" s="2232"/>
      <c r="D657" s="2232"/>
      <c r="E657" s="2232"/>
      <c r="F657" s="2232"/>
      <c r="G657" s="2232"/>
      <c r="H657" s="2232"/>
      <c r="I657" s="2232"/>
      <c r="J657" s="2232"/>
    </row>
    <row r="658" spans="1:10" x14ac:dyDescent="0.25">
      <c r="A658" s="198" t="s">
        <v>14</v>
      </c>
      <c r="B658" s="198" t="s">
        <v>5</v>
      </c>
      <c r="C658" s="198" t="s">
        <v>10</v>
      </c>
      <c r="D658" s="198" t="s">
        <v>11</v>
      </c>
      <c r="E658" s="198" t="s">
        <v>753</v>
      </c>
      <c r="F658" s="198" t="s">
        <v>27</v>
      </c>
      <c r="G658" s="198" t="s">
        <v>2013</v>
      </c>
      <c r="H658" s="198" t="s">
        <v>2776</v>
      </c>
      <c r="I658" s="198" t="s">
        <v>2777</v>
      </c>
      <c r="J658" s="198" t="s">
        <v>32</v>
      </c>
    </row>
    <row r="659" spans="1:10" x14ac:dyDescent="0.25">
      <c r="A659" s="777" t="s">
        <v>209</v>
      </c>
      <c r="B659" s="764">
        <v>1</v>
      </c>
      <c r="C659" s="630">
        <v>35000</v>
      </c>
      <c r="D659" s="630"/>
      <c r="E659" s="764">
        <v>1</v>
      </c>
      <c r="F659" s="764">
        <v>3000</v>
      </c>
      <c r="G659" s="764">
        <v>60</v>
      </c>
      <c r="H659" s="764"/>
      <c r="I659" s="764" t="s">
        <v>109</v>
      </c>
      <c r="J659" s="756">
        <v>2800</v>
      </c>
    </row>
    <row r="660" spans="1:10" x14ac:dyDescent="0.25">
      <c r="A660" s="847" t="s">
        <v>622</v>
      </c>
      <c r="B660" s="848">
        <v>1</v>
      </c>
      <c r="C660" s="849">
        <v>32000</v>
      </c>
      <c r="D660" s="630"/>
      <c r="E660" s="764">
        <v>1</v>
      </c>
      <c r="F660" s="764">
        <v>4000</v>
      </c>
      <c r="G660" s="764">
        <v>70</v>
      </c>
      <c r="H660" s="764">
        <v>1</v>
      </c>
      <c r="I660" s="764">
        <v>90</v>
      </c>
      <c r="J660" s="756">
        <v>5000</v>
      </c>
    </row>
    <row r="661" spans="1:10" x14ac:dyDescent="0.25">
      <c r="A661" s="847" t="s">
        <v>622</v>
      </c>
      <c r="B661" s="848">
        <v>1</v>
      </c>
      <c r="C661" s="849">
        <v>32000</v>
      </c>
      <c r="D661" s="630"/>
      <c r="E661" s="764">
        <v>1</v>
      </c>
      <c r="F661" s="764">
        <v>4000</v>
      </c>
      <c r="G661" s="764">
        <v>70</v>
      </c>
      <c r="H661" s="764"/>
      <c r="I661" s="764"/>
      <c r="J661" s="198"/>
    </row>
    <row r="662" spans="1:10" x14ac:dyDescent="0.25">
      <c r="A662" s="777" t="s">
        <v>245</v>
      </c>
      <c r="B662" s="764">
        <v>1</v>
      </c>
      <c r="C662" s="630"/>
      <c r="D662" s="630">
        <v>25000</v>
      </c>
      <c r="E662" s="764"/>
      <c r="F662" s="764"/>
      <c r="G662" s="764"/>
      <c r="H662" s="764"/>
      <c r="I662" s="764"/>
      <c r="J662" s="198" t="s">
        <v>4487</v>
      </c>
    </row>
    <row r="663" spans="1:10" x14ac:dyDescent="0.25">
      <c r="A663" s="777" t="s">
        <v>641</v>
      </c>
      <c r="B663" s="764">
        <v>1</v>
      </c>
      <c r="C663" s="630">
        <v>12000</v>
      </c>
      <c r="D663" s="630"/>
      <c r="E663" s="764">
        <v>1</v>
      </c>
      <c r="F663" s="764">
        <v>2000</v>
      </c>
      <c r="G663" s="764">
        <v>50</v>
      </c>
      <c r="H663" s="764"/>
      <c r="I663" s="764"/>
      <c r="J663" s="756"/>
    </row>
    <row r="664" spans="1:10" x14ac:dyDescent="0.25">
      <c r="A664" s="777" t="s">
        <v>467</v>
      </c>
      <c r="B664" s="764">
        <v>1</v>
      </c>
      <c r="C664" s="630"/>
      <c r="D664" s="630">
        <v>16000</v>
      </c>
      <c r="E664" s="764"/>
      <c r="F664" s="764"/>
      <c r="G664" s="764"/>
      <c r="H664" s="764"/>
      <c r="I664" s="764"/>
      <c r="J664" s="756" t="s">
        <v>3596</v>
      </c>
    </row>
    <row r="665" spans="1:10" x14ac:dyDescent="0.25">
      <c r="A665" s="777" t="s">
        <v>3657</v>
      </c>
      <c r="B665" s="764">
        <v>1</v>
      </c>
      <c r="C665" s="630"/>
      <c r="D665" s="630">
        <v>38000</v>
      </c>
      <c r="E665" s="764"/>
      <c r="F665" s="764"/>
      <c r="G665" s="764"/>
      <c r="H665" s="764"/>
      <c r="I665" s="764"/>
      <c r="J665" s="756" t="s">
        <v>767</v>
      </c>
    </row>
    <row r="666" spans="1:10" x14ac:dyDescent="0.25">
      <c r="A666" s="777" t="s">
        <v>170</v>
      </c>
      <c r="B666" s="764">
        <v>1</v>
      </c>
      <c r="C666" s="630">
        <v>25000</v>
      </c>
      <c r="D666" s="630"/>
      <c r="E666" s="764"/>
      <c r="F666" s="764"/>
      <c r="G666" s="764"/>
      <c r="H666" s="764"/>
      <c r="I666" s="764"/>
      <c r="J666" s="756"/>
    </row>
    <row r="667" spans="1:10" x14ac:dyDescent="0.25">
      <c r="A667" s="777" t="s">
        <v>4509</v>
      </c>
      <c r="B667" s="764">
        <v>1</v>
      </c>
      <c r="C667" s="630">
        <v>17000</v>
      </c>
      <c r="D667" s="630"/>
      <c r="E667" s="764"/>
      <c r="F667" s="764"/>
      <c r="G667" s="764"/>
      <c r="H667" s="764"/>
      <c r="I667" s="764"/>
      <c r="J667" s="198"/>
    </row>
    <row r="668" spans="1:10" x14ac:dyDescent="0.25">
      <c r="A668" s="777" t="s">
        <v>4510</v>
      </c>
      <c r="B668" s="764">
        <v>1</v>
      </c>
      <c r="C668" s="630">
        <v>20000</v>
      </c>
      <c r="D668" s="630"/>
      <c r="E668" s="764">
        <v>1</v>
      </c>
      <c r="F668" s="764">
        <v>5000</v>
      </c>
      <c r="G668" s="764">
        <v>110</v>
      </c>
      <c r="H668" s="764"/>
      <c r="I668" s="764"/>
      <c r="J668" s="764"/>
    </row>
    <row r="669" spans="1:10" x14ac:dyDescent="0.25">
      <c r="A669" s="777" t="s">
        <v>4221</v>
      </c>
      <c r="B669" s="764">
        <v>1</v>
      </c>
      <c r="C669" s="630">
        <v>13000</v>
      </c>
      <c r="D669" s="630"/>
      <c r="E669" s="764">
        <v>1</v>
      </c>
      <c r="F669" s="764">
        <v>2000</v>
      </c>
      <c r="G669" s="764">
        <v>50</v>
      </c>
      <c r="H669" s="764"/>
      <c r="I669" s="764"/>
      <c r="J669" s="764"/>
    </row>
    <row r="670" spans="1:10" x14ac:dyDescent="0.25">
      <c r="A670" s="777" t="s">
        <v>1347</v>
      </c>
      <c r="B670" s="764">
        <v>1</v>
      </c>
      <c r="C670" s="630">
        <v>30000</v>
      </c>
      <c r="D670" s="630"/>
      <c r="E670" s="764">
        <v>1</v>
      </c>
      <c r="F670" s="764">
        <v>4000</v>
      </c>
      <c r="G670" s="764">
        <v>70</v>
      </c>
      <c r="H670" s="764"/>
      <c r="I670" s="764"/>
      <c r="J670" s="764"/>
    </row>
    <row r="671" spans="1:10" x14ac:dyDescent="0.25">
      <c r="A671" s="702" t="s">
        <v>349</v>
      </c>
      <c r="B671" s="703">
        <v>1</v>
      </c>
      <c r="C671" s="640"/>
      <c r="D671" s="640"/>
      <c r="E671" s="703"/>
      <c r="F671" s="703"/>
      <c r="G671" s="703"/>
      <c r="H671" s="703"/>
      <c r="I671" s="703"/>
      <c r="J671" s="703" t="s">
        <v>4511</v>
      </c>
    </row>
    <row r="672" spans="1:10" x14ac:dyDescent="0.25">
      <c r="A672" s="755" t="s">
        <v>2048</v>
      </c>
      <c r="B672" s="756">
        <f>SUM(B659:B671)</f>
        <v>13</v>
      </c>
      <c r="C672" s="757">
        <f>SUM(C659:C671)</f>
        <v>216000</v>
      </c>
      <c r="D672" s="757">
        <f>SUM(D659:D671)</f>
        <v>79000</v>
      </c>
      <c r="E672" s="757">
        <f>SUM(E659:E671)</f>
        <v>7</v>
      </c>
      <c r="F672" s="757">
        <f>SUM(F659:F671)</f>
        <v>24000</v>
      </c>
      <c r="G672" s="756"/>
      <c r="H672" s="756"/>
      <c r="I672" s="756"/>
      <c r="J672" s="756">
        <f>J660+J659</f>
        <v>7800</v>
      </c>
    </row>
    <row r="673" spans="1:10" ht="17.25" x14ac:dyDescent="0.25">
      <c r="A673" s="2233" t="s">
        <v>4463</v>
      </c>
      <c r="B673" s="2234"/>
      <c r="C673" s="2234"/>
      <c r="D673" s="2234"/>
      <c r="E673" s="2234"/>
      <c r="F673" s="2234"/>
      <c r="G673" s="2234"/>
      <c r="H673" s="2234"/>
      <c r="I673" s="2234"/>
      <c r="J673" s="2235"/>
    </row>
    <row r="674" spans="1:10" x14ac:dyDescent="0.25">
      <c r="A674" s="782" t="s">
        <v>4505</v>
      </c>
      <c r="B674" s="783">
        <v>1</v>
      </c>
      <c r="C674" s="784">
        <v>850</v>
      </c>
      <c r="D674" s="784"/>
      <c r="E674" s="519"/>
      <c r="F674" s="764"/>
      <c r="G674" s="764"/>
      <c r="H674" s="764"/>
      <c r="I674" s="764"/>
      <c r="J674" s="756"/>
    </row>
    <row r="675" spans="1:10" x14ac:dyDescent="0.25">
      <c r="A675" s="782"/>
      <c r="B675" s="783"/>
      <c r="C675" s="784"/>
      <c r="D675" s="784"/>
      <c r="E675" s="519"/>
      <c r="F675" s="764"/>
      <c r="G675" s="764"/>
      <c r="H675" s="764"/>
      <c r="I675" s="764"/>
      <c r="J675" s="756"/>
    </row>
    <row r="676" spans="1:10" x14ac:dyDescent="0.25">
      <c r="A676" s="782"/>
      <c r="B676" s="783"/>
      <c r="C676" s="784"/>
      <c r="D676" s="784"/>
      <c r="E676" s="519"/>
      <c r="F676" s="764"/>
      <c r="G676" s="764"/>
      <c r="H676" s="764"/>
      <c r="I676" s="764"/>
      <c r="J676" s="756"/>
    </row>
    <row r="677" spans="1:10" x14ac:dyDescent="0.25">
      <c r="A677" s="755" t="s">
        <v>2048</v>
      </c>
      <c r="B677" s="213">
        <f>SUM(B674:B676)</f>
        <v>1</v>
      </c>
      <c r="C677" s="213">
        <f>SUM(C674:C676)</f>
        <v>850</v>
      </c>
      <c r="D677" s="213">
        <f>SUM(D674:D676)</f>
        <v>0</v>
      </c>
      <c r="E677" s="213"/>
      <c r="F677" s="213"/>
      <c r="G677" s="213"/>
      <c r="H677" s="213"/>
      <c r="I677" s="213"/>
      <c r="J677" s="213"/>
    </row>
    <row r="678" spans="1:10" x14ac:dyDescent="0.25">
      <c r="A678" s="750"/>
      <c r="B678" s="549"/>
      <c r="C678" s="549"/>
      <c r="D678" s="549"/>
      <c r="E678" s="549"/>
      <c r="F678" s="549"/>
      <c r="G678" s="549"/>
      <c r="H678" s="549"/>
      <c r="I678" s="549"/>
      <c r="J678" s="751"/>
    </row>
    <row r="679" spans="1:10" x14ac:dyDescent="0.25">
      <c r="A679" s="548"/>
      <c r="B679" s="752"/>
      <c r="C679" s="752"/>
      <c r="D679" s="548"/>
      <c r="E679" s="548"/>
      <c r="F679" s="548"/>
      <c r="G679" s="548"/>
      <c r="H679" s="548"/>
      <c r="I679" s="548"/>
      <c r="J679" s="567"/>
    </row>
    <row r="680" spans="1:10" x14ac:dyDescent="0.25">
      <c r="A680" s="548"/>
      <c r="B680" s="548"/>
      <c r="C680" s="548"/>
      <c r="D680" s="548"/>
      <c r="E680" s="548"/>
      <c r="F680" s="336"/>
      <c r="G680" s="876" t="s">
        <v>3714</v>
      </c>
      <c r="H680" s="876"/>
      <c r="I680" s="753"/>
      <c r="J680" s="567"/>
    </row>
    <row r="681" spans="1:10" ht="15.75" x14ac:dyDescent="0.25">
      <c r="A681" s="696" t="s">
        <v>4464</v>
      </c>
      <c r="B681" s="697">
        <f>C672</f>
        <v>216000</v>
      </c>
      <c r="C681" s="548"/>
      <c r="D681" s="548"/>
      <c r="E681" s="548"/>
      <c r="F681" s="548"/>
      <c r="G681" s="548"/>
      <c r="H681" s="548"/>
      <c r="I681" s="548"/>
      <c r="J681" s="567"/>
    </row>
    <row r="684" spans="1:10" ht="15.75" x14ac:dyDescent="0.25">
      <c r="A684" s="696" t="s">
        <v>4465</v>
      </c>
      <c r="B684" s="697">
        <f>C677</f>
        <v>850</v>
      </c>
    </row>
    <row r="687" spans="1:10" ht="15.75" x14ac:dyDescent="0.25">
      <c r="A687" s="2232" t="s">
        <v>4512</v>
      </c>
      <c r="B687" s="2232"/>
      <c r="C687" s="2232"/>
      <c r="D687" s="2232"/>
      <c r="E687" s="2232"/>
      <c r="F687" s="2232"/>
      <c r="G687" s="2232"/>
      <c r="H687" s="2232"/>
      <c r="I687" s="2232"/>
      <c r="J687" s="2232"/>
    </row>
    <row r="688" spans="1:10" x14ac:dyDescent="0.25">
      <c r="A688" s="198" t="s">
        <v>14</v>
      </c>
      <c r="B688" s="198" t="s">
        <v>5</v>
      </c>
      <c r="C688" s="198" t="s">
        <v>10</v>
      </c>
      <c r="D688" s="198" t="s">
        <v>11</v>
      </c>
      <c r="E688" s="198" t="s">
        <v>753</v>
      </c>
      <c r="F688" s="198" t="s">
        <v>27</v>
      </c>
      <c r="G688" s="198" t="s">
        <v>2013</v>
      </c>
      <c r="H688" s="198" t="s">
        <v>2776</v>
      </c>
      <c r="I688" s="198" t="s">
        <v>2777</v>
      </c>
      <c r="J688" s="198" t="s">
        <v>32</v>
      </c>
    </row>
    <row r="689" spans="1:10" x14ac:dyDescent="0.25">
      <c r="A689" s="777" t="s">
        <v>1004</v>
      </c>
      <c r="B689" s="764">
        <v>1</v>
      </c>
      <c r="C689" s="630">
        <v>20000</v>
      </c>
      <c r="D689" s="630"/>
      <c r="E689" s="764">
        <v>1</v>
      </c>
      <c r="F689" s="764">
        <v>5000</v>
      </c>
      <c r="G689" s="764">
        <v>100</v>
      </c>
      <c r="H689" s="764"/>
      <c r="I689" s="764"/>
      <c r="J689" s="756"/>
    </row>
    <row r="690" spans="1:10" x14ac:dyDescent="0.25">
      <c r="A690" s="847" t="s">
        <v>289</v>
      </c>
      <c r="B690" s="848">
        <v>2</v>
      </c>
      <c r="C690" s="849"/>
      <c r="D690" s="630">
        <v>90000</v>
      </c>
      <c r="E690" s="764">
        <v>1</v>
      </c>
      <c r="F690" s="764"/>
      <c r="G690" s="764"/>
      <c r="H690" s="764"/>
      <c r="I690" s="764"/>
      <c r="J690" s="198" t="s">
        <v>4513</v>
      </c>
    </row>
    <row r="691" spans="1:10" x14ac:dyDescent="0.25">
      <c r="A691" s="847" t="s">
        <v>1816</v>
      </c>
      <c r="B691" s="848">
        <v>1</v>
      </c>
      <c r="C691" s="849"/>
      <c r="D691" s="630">
        <v>21000</v>
      </c>
      <c r="E691" s="764">
        <v>1</v>
      </c>
      <c r="F691" s="764">
        <v>3000</v>
      </c>
      <c r="G691" s="764">
        <v>60</v>
      </c>
      <c r="H691" s="764"/>
      <c r="I691" s="764"/>
      <c r="J691" s="756" t="s">
        <v>3596</v>
      </c>
    </row>
    <row r="692" spans="1:10" x14ac:dyDescent="0.25">
      <c r="A692" s="777" t="s">
        <v>2618</v>
      </c>
      <c r="B692" s="764">
        <v>1</v>
      </c>
      <c r="C692" s="630">
        <v>40000</v>
      </c>
      <c r="D692" s="630"/>
      <c r="E692" s="764"/>
      <c r="F692" s="764"/>
      <c r="G692" s="764"/>
      <c r="H692" s="764"/>
      <c r="I692" s="764"/>
      <c r="J692" s="756"/>
    </row>
    <row r="693" spans="1:10" x14ac:dyDescent="0.25">
      <c r="A693" s="777" t="s">
        <v>3545</v>
      </c>
      <c r="B693" s="764">
        <v>1</v>
      </c>
      <c r="C693" s="630">
        <v>13000</v>
      </c>
      <c r="D693" s="630"/>
      <c r="E693" s="764">
        <v>1</v>
      </c>
      <c r="F693" s="764">
        <v>3000</v>
      </c>
      <c r="G693" s="764">
        <v>60</v>
      </c>
      <c r="H693" s="764"/>
      <c r="I693" s="764"/>
      <c r="J693" s="756"/>
    </row>
    <row r="694" spans="1:10" x14ac:dyDescent="0.25">
      <c r="A694" s="777" t="s">
        <v>1004</v>
      </c>
      <c r="B694" s="764">
        <v>1</v>
      </c>
      <c r="C694" s="630">
        <v>20000</v>
      </c>
      <c r="D694" s="630"/>
      <c r="E694" s="764">
        <v>1</v>
      </c>
      <c r="F694" s="764">
        <v>5000</v>
      </c>
      <c r="G694" s="764">
        <v>100</v>
      </c>
      <c r="H694" s="764"/>
      <c r="I694" s="764"/>
      <c r="J694" s="756"/>
    </row>
    <row r="695" spans="1:10" x14ac:dyDescent="0.25">
      <c r="A695" s="777" t="s">
        <v>932</v>
      </c>
      <c r="B695" s="764">
        <v>1</v>
      </c>
      <c r="C695" s="630">
        <v>30000</v>
      </c>
      <c r="D695" s="630"/>
      <c r="E695" s="764">
        <v>1</v>
      </c>
      <c r="F695" s="764">
        <v>3000</v>
      </c>
      <c r="G695" s="764">
        <v>60</v>
      </c>
      <c r="H695" s="764"/>
      <c r="I695" s="764"/>
      <c r="J695" s="756"/>
    </row>
    <row r="696" spans="1:10" x14ac:dyDescent="0.25">
      <c r="A696" s="777" t="s">
        <v>2045</v>
      </c>
      <c r="B696" s="764">
        <v>1</v>
      </c>
      <c r="C696" s="630"/>
      <c r="D696" s="630">
        <v>16000</v>
      </c>
      <c r="E696" s="764"/>
      <c r="F696" s="764"/>
      <c r="G696" s="764"/>
      <c r="H696" s="764"/>
      <c r="I696" s="764"/>
      <c r="J696" s="756"/>
    </row>
    <row r="697" spans="1:10" x14ac:dyDescent="0.25">
      <c r="A697" s="777" t="s">
        <v>1816</v>
      </c>
      <c r="B697" s="764">
        <v>1</v>
      </c>
      <c r="C697" s="630"/>
      <c r="D697" s="630">
        <v>25000</v>
      </c>
      <c r="E697" s="764"/>
      <c r="F697" s="764"/>
      <c r="G697" s="764"/>
      <c r="H697" s="764"/>
      <c r="I697" s="764"/>
      <c r="J697" s="198" t="s">
        <v>4514</v>
      </c>
    </row>
    <row r="698" spans="1:10" x14ac:dyDescent="0.25">
      <c r="A698" s="755" t="s">
        <v>2048</v>
      </c>
      <c r="B698" s="756">
        <f>SUM(B689:B697)</f>
        <v>10</v>
      </c>
      <c r="C698" s="757">
        <f>SUM(C689:C697)</f>
        <v>123000</v>
      </c>
      <c r="D698" s="757">
        <f>SUM(D689:D697)</f>
        <v>152000</v>
      </c>
      <c r="E698" s="757">
        <f>SUM(E689:E697)</f>
        <v>6</v>
      </c>
      <c r="F698" s="757">
        <f>SUM(F689:F697)</f>
        <v>19000</v>
      </c>
      <c r="G698" s="756"/>
      <c r="H698" s="756"/>
      <c r="I698" s="756"/>
      <c r="J698" s="756"/>
    </row>
    <row r="699" spans="1:10" ht="17.25" x14ac:dyDescent="0.25">
      <c r="A699" s="2233" t="s">
        <v>4463</v>
      </c>
      <c r="B699" s="2234"/>
      <c r="C699" s="2234"/>
      <c r="D699" s="2234"/>
      <c r="E699" s="2234"/>
      <c r="F699" s="2234"/>
      <c r="G699" s="2234"/>
      <c r="H699" s="2234"/>
      <c r="I699" s="2234"/>
      <c r="J699" s="2235"/>
    </row>
    <row r="700" spans="1:10" x14ac:dyDescent="0.25">
      <c r="A700" s="782"/>
      <c r="B700" s="783"/>
      <c r="C700" s="784"/>
      <c r="D700" s="784"/>
      <c r="E700" s="519"/>
      <c r="F700" s="764"/>
      <c r="G700" s="764"/>
      <c r="H700" s="764"/>
      <c r="I700" s="764"/>
      <c r="J700" s="756"/>
    </row>
    <row r="701" spans="1:10" x14ac:dyDescent="0.25">
      <c r="A701" s="782"/>
      <c r="B701" s="783"/>
      <c r="C701" s="784"/>
      <c r="D701" s="784"/>
      <c r="E701" s="519"/>
      <c r="F701" s="764"/>
      <c r="G701" s="764"/>
      <c r="H701" s="764"/>
      <c r="I701" s="764"/>
      <c r="J701" s="756"/>
    </row>
    <row r="702" spans="1:10" x14ac:dyDescent="0.25">
      <c r="A702" s="782"/>
      <c r="B702" s="783"/>
      <c r="C702" s="784"/>
      <c r="D702" s="784"/>
      <c r="E702" s="519"/>
      <c r="F702" s="764"/>
      <c r="G702" s="764"/>
      <c r="H702" s="764"/>
      <c r="I702" s="764"/>
      <c r="J702" s="756"/>
    </row>
    <row r="703" spans="1:10" x14ac:dyDescent="0.25">
      <c r="A703" s="755" t="s">
        <v>2048</v>
      </c>
      <c r="B703" s="213">
        <f>SUM(B700:B702)</f>
        <v>0</v>
      </c>
      <c r="C703" s="213">
        <f>SUM(C700:C702)</f>
        <v>0</v>
      </c>
      <c r="D703" s="213">
        <f>SUM(D700:D702)</f>
        <v>0</v>
      </c>
      <c r="E703" s="213"/>
      <c r="F703" s="213"/>
      <c r="G703" s="213"/>
      <c r="H703" s="213"/>
      <c r="I703" s="213"/>
      <c r="J703" s="213"/>
    </row>
    <row r="704" spans="1:10" x14ac:dyDescent="0.25">
      <c r="A704" s="750"/>
      <c r="B704" s="549"/>
      <c r="C704" s="549"/>
      <c r="D704" s="549"/>
      <c r="E704" s="549"/>
      <c r="F704" s="549"/>
      <c r="G704" s="549"/>
      <c r="H704" s="549"/>
      <c r="I704" s="549"/>
      <c r="J704" s="751"/>
    </row>
    <row r="705" spans="1:10" x14ac:dyDescent="0.25">
      <c r="A705" s="548"/>
      <c r="B705" s="752"/>
      <c r="C705" s="752"/>
      <c r="D705" s="548"/>
      <c r="E705" s="548"/>
      <c r="F705" s="548"/>
      <c r="G705" s="548"/>
      <c r="H705" s="548"/>
      <c r="I705" s="548"/>
      <c r="J705" s="567"/>
    </row>
    <row r="706" spans="1:10" x14ac:dyDescent="0.25">
      <c r="A706" s="548"/>
      <c r="B706" s="548"/>
      <c r="C706" s="548"/>
      <c r="D706" s="548"/>
      <c r="E706" s="548"/>
      <c r="F706" s="336"/>
      <c r="G706" s="877" t="s">
        <v>3714</v>
      </c>
      <c r="H706" s="877"/>
      <c r="I706" s="753"/>
      <c r="J706" s="567"/>
    </row>
    <row r="707" spans="1:10" ht="15.75" x14ac:dyDescent="0.25">
      <c r="A707" s="696" t="s">
        <v>4464</v>
      </c>
      <c r="B707" s="697">
        <f>C698</f>
        <v>123000</v>
      </c>
      <c r="C707" s="548"/>
      <c r="D707" s="548"/>
      <c r="E707" s="548"/>
      <c r="F707" s="548"/>
      <c r="G707" s="548"/>
      <c r="H707" s="548"/>
      <c r="I707" s="548"/>
      <c r="J707" s="567"/>
    </row>
    <row r="710" spans="1:10" ht="15.75" x14ac:dyDescent="0.25">
      <c r="A710" s="696" t="s">
        <v>4465</v>
      </c>
      <c r="B710" s="697">
        <f>C703</f>
        <v>0</v>
      </c>
    </row>
    <row r="714" spans="1:10" ht="15.75" x14ac:dyDescent="0.25">
      <c r="A714" s="2232" t="s">
        <v>4515</v>
      </c>
      <c r="B714" s="2232"/>
      <c r="C714" s="2232"/>
      <c r="D714" s="2232"/>
      <c r="E714" s="2232"/>
      <c r="F714" s="2232"/>
      <c r="G714" s="2232"/>
      <c r="H714" s="2232"/>
      <c r="I714" s="2232"/>
      <c r="J714" s="2232"/>
    </row>
    <row r="715" spans="1:10" x14ac:dyDescent="0.25">
      <c r="A715" s="198" t="s">
        <v>14</v>
      </c>
      <c r="B715" s="198" t="s">
        <v>5</v>
      </c>
      <c r="C715" s="198" t="s">
        <v>10</v>
      </c>
      <c r="D715" s="198" t="s">
        <v>11</v>
      </c>
      <c r="E715" s="198" t="s">
        <v>753</v>
      </c>
      <c r="F715" s="198" t="s">
        <v>27</v>
      </c>
      <c r="G715" s="198" t="s">
        <v>2013</v>
      </c>
      <c r="H715" s="198" t="s">
        <v>2776</v>
      </c>
      <c r="I715" s="198" t="s">
        <v>2777</v>
      </c>
      <c r="J715" s="198" t="s">
        <v>32</v>
      </c>
    </row>
    <row r="716" spans="1:10" x14ac:dyDescent="0.25">
      <c r="A716" s="777" t="s">
        <v>4516</v>
      </c>
      <c r="B716" s="764">
        <v>1</v>
      </c>
      <c r="C716" s="630">
        <v>15000</v>
      </c>
      <c r="D716" s="630"/>
      <c r="E716" s="764"/>
      <c r="F716" s="764"/>
      <c r="G716" s="764"/>
      <c r="H716" s="764"/>
      <c r="I716" s="764" t="s">
        <v>109</v>
      </c>
      <c r="J716" s="756">
        <v>4900</v>
      </c>
    </row>
    <row r="717" spans="1:10" x14ac:dyDescent="0.25">
      <c r="A717" s="847" t="s">
        <v>4517</v>
      </c>
      <c r="B717" s="848">
        <v>1</v>
      </c>
      <c r="C717" s="849">
        <v>12000</v>
      </c>
      <c r="D717" s="630"/>
      <c r="E717" s="764">
        <v>2</v>
      </c>
      <c r="F717" s="764">
        <v>8000</v>
      </c>
      <c r="G717" s="764">
        <v>70</v>
      </c>
      <c r="H717" s="764">
        <v>2</v>
      </c>
      <c r="I717" s="764">
        <v>100</v>
      </c>
      <c r="J717" s="198">
        <v>10000</v>
      </c>
    </row>
    <row r="718" spans="1:10" x14ac:dyDescent="0.25">
      <c r="A718" s="847" t="s">
        <v>4518</v>
      </c>
      <c r="B718" s="848">
        <v>1</v>
      </c>
      <c r="C718" s="849"/>
      <c r="D718" s="630">
        <v>19000</v>
      </c>
      <c r="E718" s="764"/>
      <c r="F718" s="764"/>
      <c r="G718" s="764"/>
      <c r="H718" s="764"/>
      <c r="I718" s="764"/>
      <c r="J718" s="756" t="s">
        <v>3596</v>
      </c>
    </row>
    <row r="719" spans="1:10" x14ac:dyDescent="0.25">
      <c r="A719" s="777" t="s">
        <v>3281</v>
      </c>
      <c r="B719" s="764">
        <v>1</v>
      </c>
      <c r="C719" s="630">
        <v>10000</v>
      </c>
      <c r="D719" s="630"/>
      <c r="E719" s="764">
        <v>1</v>
      </c>
      <c r="F719" s="764">
        <v>4000</v>
      </c>
      <c r="G719" s="764">
        <v>70</v>
      </c>
      <c r="H719" s="764">
        <v>1</v>
      </c>
      <c r="I719" s="764">
        <v>60</v>
      </c>
      <c r="J719" s="756">
        <v>3000</v>
      </c>
    </row>
    <row r="720" spans="1:10" x14ac:dyDescent="0.25">
      <c r="A720" s="777" t="s">
        <v>4494</v>
      </c>
      <c r="B720" s="764">
        <v>1</v>
      </c>
      <c r="C720" s="630"/>
      <c r="D720" s="630">
        <v>25000</v>
      </c>
      <c r="E720" s="764"/>
      <c r="F720" s="764"/>
      <c r="G720" s="764"/>
      <c r="H720" s="764"/>
      <c r="I720" s="764"/>
      <c r="J720" s="756" t="s">
        <v>3596</v>
      </c>
    </row>
    <row r="721" spans="1:10" x14ac:dyDescent="0.25">
      <c r="A721" s="777" t="s">
        <v>4519</v>
      </c>
      <c r="B721" s="764">
        <v>2</v>
      </c>
      <c r="C721" s="630"/>
      <c r="D721" s="630">
        <v>51000</v>
      </c>
      <c r="E721" s="764"/>
      <c r="F721" s="764"/>
      <c r="G721" s="764"/>
      <c r="H721" s="764"/>
      <c r="I721" s="764"/>
      <c r="J721" s="756" t="s">
        <v>3596</v>
      </c>
    </row>
    <row r="722" spans="1:10" ht="30" x14ac:dyDescent="0.25">
      <c r="A722" s="777" t="s">
        <v>4520</v>
      </c>
      <c r="B722" s="764">
        <v>1</v>
      </c>
      <c r="C722" s="630">
        <v>40000</v>
      </c>
      <c r="D722" s="630"/>
      <c r="E722" s="764"/>
      <c r="F722" s="764"/>
      <c r="G722" s="764"/>
      <c r="H722" s="764"/>
      <c r="I722" s="778" t="s">
        <v>4523</v>
      </c>
      <c r="J722" s="756">
        <v>1500</v>
      </c>
    </row>
    <row r="723" spans="1:10" x14ac:dyDescent="0.25">
      <c r="A723" s="777" t="s">
        <v>4138</v>
      </c>
      <c r="B723" s="764">
        <v>1</v>
      </c>
      <c r="C723" s="630">
        <v>11000</v>
      </c>
      <c r="D723" s="630"/>
      <c r="E723" s="764">
        <v>1</v>
      </c>
      <c r="F723" s="764">
        <v>3000</v>
      </c>
      <c r="G723" s="764">
        <v>60</v>
      </c>
      <c r="H723" s="764"/>
      <c r="I723" s="764"/>
      <c r="J723" s="756"/>
    </row>
    <row r="724" spans="1:10" x14ac:dyDescent="0.25">
      <c r="A724" s="777" t="s">
        <v>3532</v>
      </c>
      <c r="B724" s="764">
        <v>2</v>
      </c>
      <c r="C724" s="630">
        <v>76000</v>
      </c>
      <c r="D724" s="630"/>
      <c r="E724" s="764"/>
      <c r="F724" s="764"/>
      <c r="G724" s="764"/>
      <c r="H724" s="764"/>
      <c r="I724" s="764"/>
      <c r="J724" s="756"/>
    </row>
    <row r="725" spans="1:10" x14ac:dyDescent="0.25">
      <c r="A725" s="777" t="s">
        <v>144</v>
      </c>
      <c r="B725" s="764">
        <v>1</v>
      </c>
      <c r="C725" s="630">
        <v>28000</v>
      </c>
      <c r="D725" s="630"/>
      <c r="E725" s="764">
        <v>1</v>
      </c>
      <c r="F725" s="764">
        <v>4000</v>
      </c>
      <c r="G725" s="764">
        <v>70</v>
      </c>
      <c r="H725" s="764"/>
      <c r="I725" s="764"/>
      <c r="J725" s="756"/>
    </row>
    <row r="726" spans="1:10" x14ac:dyDescent="0.25">
      <c r="A726" s="777" t="s">
        <v>4521</v>
      </c>
      <c r="B726" s="764">
        <v>1</v>
      </c>
      <c r="C726" s="630"/>
      <c r="D726" s="630">
        <v>50000</v>
      </c>
      <c r="E726" s="764"/>
      <c r="F726" s="764"/>
      <c r="G726" s="764"/>
      <c r="H726" s="764"/>
      <c r="I726" s="764"/>
      <c r="J726" s="756"/>
    </row>
    <row r="727" spans="1:10" x14ac:dyDescent="0.25">
      <c r="A727" s="777" t="s">
        <v>3953</v>
      </c>
      <c r="B727" s="764">
        <v>3</v>
      </c>
      <c r="C727" s="630"/>
      <c r="D727" s="630">
        <v>75000</v>
      </c>
      <c r="E727" s="764"/>
      <c r="F727" s="764"/>
      <c r="G727" s="764"/>
      <c r="H727" s="764"/>
      <c r="I727" s="764"/>
      <c r="J727" s="756" t="s">
        <v>4522</v>
      </c>
    </row>
    <row r="728" spans="1:10" x14ac:dyDescent="0.25">
      <c r="A728" s="777" t="s">
        <v>234</v>
      </c>
      <c r="B728" s="764">
        <v>1</v>
      </c>
      <c r="C728" s="630"/>
      <c r="D728" s="630">
        <v>17000</v>
      </c>
      <c r="E728" s="764">
        <v>1</v>
      </c>
      <c r="F728" s="764">
        <v>3000</v>
      </c>
      <c r="G728" s="764">
        <v>60</v>
      </c>
      <c r="H728" s="764"/>
      <c r="I728" s="764"/>
      <c r="J728" s="756" t="s">
        <v>3596</v>
      </c>
    </row>
    <row r="729" spans="1:10" x14ac:dyDescent="0.25">
      <c r="A729" s="777" t="s">
        <v>1694</v>
      </c>
      <c r="B729" s="764">
        <v>1</v>
      </c>
      <c r="C729" s="630">
        <v>16000</v>
      </c>
      <c r="D729" s="630"/>
      <c r="E729" s="764">
        <v>1</v>
      </c>
      <c r="F729" s="764">
        <v>4000</v>
      </c>
      <c r="G729" s="764">
        <v>70</v>
      </c>
      <c r="H729" s="764"/>
      <c r="I729" s="764"/>
      <c r="J729" s="756"/>
    </row>
    <row r="730" spans="1:10" x14ac:dyDescent="0.25">
      <c r="A730" s="777" t="s">
        <v>3742</v>
      </c>
      <c r="B730" s="764">
        <v>1</v>
      </c>
      <c r="C730" s="630">
        <v>31000</v>
      </c>
      <c r="D730" s="630"/>
      <c r="E730" s="764">
        <v>1</v>
      </c>
      <c r="F730" s="764">
        <v>3000</v>
      </c>
      <c r="G730" s="764">
        <v>60</v>
      </c>
      <c r="H730" s="764"/>
      <c r="I730" s="764"/>
      <c r="J730" s="756"/>
    </row>
    <row r="731" spans="1:10" x14ac:dyDescent="0.25">
      <c r="A731" s="777" t="s">
        <v>1694</v>
      </c>
      <c r="B731" s="764">
        <v>1</v>
      </c>
      <c r="C731" s="630"/>
      <c r="D731" s="630">
        <v>16000</v>
      </c>
      <c r="E731" s="764">
        <v>1</v>
      </c>
      <c r="F731" s="764">
        <v>4000</v>
      </c>
      <c r="G731" s="764">
        <v>70</v>
      </c>
      <c r="H731" s="764"/>
      <c r="I731" s="764"/>
      <c r="J731" s="756" t="s">
        <v>3596</v>
      </c>
    </row>
    <row r="732" spans="1:10" x14ac:dyDescent="0.25">
      <c r="A732" s="777"/>
      <c r="B732" s="764"/>
      <c r="C732" s="630"/>
      <c r="D732" s="630"/>
      <c r="E732" s="764"/>
      <c r="F732" s="764"/>
      <c r="G732" s="764"/>
      <c r="H732" s="764"/>
      <c r="I732" s="764"/>
      <c r="J732" s="756"/>
    </row>
    <row r="733" spans="1:10" x14ac:dyDescent="0.25">
      <c r="A733" s="755" t="s">
        <v>2048</v>
      </c>
      <c r="B733" s="756">
        <f>SUM(B716:B731)</f>
        <v>20</v>
      </c>
      <c r="C733" s="757">
        <f>SUM(C716:C732)</f>
        <v>239000</v>
      </c>
      <c r="D733" s="757">
        <f>SUM(D716:D732)</f>
        <v>253000</v>
      </c>
      <c r="E733" s="757">
        <f>SUM(E716:E732)</f>
        <v>9</v>
      </c>
      <c r="F733" s="757">
        <f>SUM(F716:F732)</f>
        <v>33000</v>
      </c>
      <c r="G733" s="756"/>
      <c r="H733" s="756"/>
      <c r="I733" s="756"/>
      <c r="J733" s="756">
        <f>J722+J719+J717+J716</f>
        <v>19400</v>
      </c>
    </row>
    <row r="734" spans="1:10" ht="17.25" x14ac:dyDescent="0.25">
      <c r="A734" s="2233" t="s">
        <v>4463</v>
      </c>
      <c r="B734" s="2234"/>
      <c r="C734" s="2234"/>
      <c r="D734" s="2234"/>
      <c r="E734" s="2234"/>
      <c r="F734" s="2234"/>
      <c r="G734" s="2234"/>
      <c r="H734" s="2234"/>
      <c r="I734" s="2234"/>
      <c r="J734" s="2235"/>
    </row>
    <row r="735" spans="1:10" x14ac:dyDescent="0.25">
      <c r="A735" s="782"/>
      <c r="B735" s="783"/>
      <c r="C735" s="784"/>
      <c r="D735" s="784"/>
      <c r="E735" s="519"/>
      <c r="F735" s="764"/>
      <c r="G735" s="764"/>
      <c r="H735" s="764"/>
      <c r="I735" s="764"/>
      <c r="J735" s="756"/>
    </row>
    <row r="736" spans="1:10" x14ac:dyDescent="0.25">
      <c r="A736" s="782"/>
      <c r="B736" s="783"/>
      <c r="C736" s="784"/>
      <c r="D736" s="784"/>
      <c r="E736" s="519"/>
      <c r="F736" s="764"/>
      <c r="G736" s="764"/>
      <c r="H736" s="764"/>
      <c r="I736" s="764"/>
      <c r="J736" s="756"/>
    </row>
    <row r="737" spans="1:10" x14ac:dyDescent="0.25">
      <c r="A737" s="782"/>
      <c r="B737" s="783"/>
      <c r="C737" s="784"/>
      <c r="D737" s="784"/>
      <c r="E737" s="519"/>
      <c r="F737" s="764"/>
      <c r="G737" s="764"/>
      <c r="H737" s="764"/>
      <c r="I737" s="764"/>
      <c r="J737" s="756"/>
    </row>
    <row r="738" spans="1:10" x14ac:dyDescent="0.25">
      <c r="A738" s="755" t="s">
        <v>2048</v>
      </c>
      <c r="B738" s="213">
        <f>SUM(B735:B737)</f>
        <v>0</v>
      </c>
      <c r="C738" s="213">
        <f>SUM(C735:C737)</f>
        <v>0</v>
      </c>
      <c r="D738" s="213">
        <f>SUM(D735:D737)</f>
        <v>0</v>
      </c>
      <c r="E738" s="213"/>
      <c r="F738" s="213"/>
      <c r="G738" s="213"/>
      <c r="H738" s="213"/>
      <c r="I738" s="213"/>
      <c r="J738" s="213"/>
    </row>
    <row r="739" spans="1:10" x14ac:dyDescent="0.25">
      <c r="A739" s="750"/>
      <c r="B739" s="549"/>
      <c r="C739" s="549"/>
      <c r="D739" s="549"/>
      <c r="E739" s="549"/>
      <c r="F739" s="549"/>
      <c r="G739" s="549"/>
      <c r="H739" s="549"/>
      <c r="I739" s="549"/>
      <c r="J739" s="751"/>
    </row>
    <row r="740" spans="1:10" x14ac:dyDescent="0.25">
      <c r="A740" s="548"/>
      <c r="B740" s="752"/>
      <c r="C740" s="752"/>
      <c r="D740" s="548"/>
      <c r="E740" s="548"/>
      <c r="F740" s="548"/>
      <c r="G740" s="548"/>
      <c r="H740" s="548"/>
      <c r="I740" s="548"/>
      <c r="J740" s="567"/>
    </row>
    <row r="741" spans="1:10" x14ac:dyDescent="0.25">
      <c r="A741" s="548"/>
      <c r="B741" s="548"/>
      <c r="C741" s="548"/>
      <c r="D741" s="548"/>
      <c r="E741" s="548"/>
      <c r="F741" s="336"/>
      <c r="G741" s="878" t="s">
        <v>3714</v>
      </c>
      <c r="H741" s="878"/>
      <c r="I741" s="753"/>
      <c r="J741" s="567"/>
    </row>
    <row r="742" spans="1:10" ht="15.75" x14ac:dyDescent="0.25">
      <c r="A742" s="696" t="s">
        <v>4464</v>
      </c>
      <c r="B742" s="697">
        <f>C733</f>
        <v>239000</v>
      </c>
      <c r="C742" s="548"/>
      <c r="D742" s="548"/>
      <c r="E742" s="548"/>
      <c r="F742" s="548"/>
      <c r="G742" s="548"/>
      <c r="H742" s="548"/>
      <c r="I742" s="548"/>
      <c r="J742" s="567"/>
    </row>
    <row r="745" spans="1:10" ht="15.75" x14ac:dyDescent="0.25">
      <c r="A745" s="696" t="s">
        <v>4465</v>
      </c>
      <c r="B745" s="697">
        <f>C738</f>
        <v>0</v>
      </c>
    </row>
    <row r="750" spans="1:10" ht="15.75" x14ac:dyDescent="0.25">
      <c r="A750" s="2232" t="s">
        <v>4524</v>
      </c>
      <c r="B750" s="2232"/>
      <c r="C750" s="2232"/>
      <c r="D750" s="2232"/>
      <c r="E750" s="2232"/>
      <c r="F750" s="2232"/>
      <c r="G750" s="2232"/>
      <c r="H750" s="2232"/>
      <c r="I750" s="2232"/>
      <c r="J750" s="2232"/>
    </row>
    <row r="751" spans="1:10" x14ac:dyDescent="0.25">
      <c r="A751" s="198" t="s">
        <v>14</v>
      </c>
      <c r="B751" s="198" t="s">
        <v>5</v>
      </c>
      <c r="C751" s="198" t="s">
        <v>10</v>
      </c>
      <c r="D751" s="198" t="s">
        <v>11</v>
      </c>
      <c r="E751" s="198" t="s">
        <v>753</v>
      </c>
      <c r="F751" s="198" t="s">
        <v>27</v>
      </c>
      <c r="G751" s="198" t="s">
        <v>2013</v>
      </c>
      <c r="H751" s="198" t="s">
        <v>2776</v>
      </c>
      <c r="I751" s="198" t="s">
        <v>2777</v>
      </c>
      <c r="J751" s="198" t="s">
        <v>32</v>
      </c>
    </row>
    <row r="752" spans="1:10" x14ac:dyDescent="0.25">
      <c r="A752" s="777" t="s">
        <v>255</v>
      </c>
      <c r="B752" s="764">
        <v>1</v>
      </c>
      <c r="C752" s="630"/>
      <c r="D752" s="630">
        <v>25000</v>
      </c>
      <c r="E752" s="764"/>
      <c r="F752" s="764"/>
      <c r="G752" s="764"/>
      <c r="H752" s="764"/>
      <c r="I752" s="764"/>
      <c r="J752" s="198" t="s">
        <v>4525</v>
      </c>
    </row>
    <row r="753" spans="1:10" x14ac:dyDescent="0.25">
      <c r="A753" s="847" t="s">
        <v>4526</v>
      </c>
      <c r="B753" s="848">
        <v>1</v>
      </c>
      <c r="C753" s="849">
        <v>20000</v>
      </c>
      <c r="D753" s="630"/>
      <c r="E753" s="764">
        <v>1</v>
      </c>
      <c r="F753" s="764">
        <v>3000</v>
      </c>
      <c r="G753" s="764">
        <v>60</v>
      </c>
      <c r="H753" s="764"/>
      <c r="I753" s="764"/>
      <c r="J753" s="198" t="s">
        <v>4527</v>
      </c>
    </row>
    <row r="754" spans="1:10" x14ac:dyDescent="0.25">
      <c r="A754" s="847" t="s">
        <v>622</v>
      </c>
      <c r="B754" s="848">
        <v>1</v>
      </c>
      <c r="C754" s="849">
        <v>36000</v>
      </c>
      <c r="D754" s="630"/>
      <c r="E754" s="764"/>
      <c r="F754" s="764"/>
      <c r="G754" s="764"/>
      <c r="H754" s="764"/>
      <c r="I754" s="764" t="s">
        <v>109</v>
      </c>
      <c r="J754" s="756">
        <v>3500</v>
      </c>
    </row>
    <row r="755" spans="1:10" x14ac:dyDescent="0.25">
      <c r="A755" s="777" t="s">
        <v>3689</v>
      </c>
      <c r="B755" s="764">
        <v>1</v>
      </c>
      <c r="C755" s="630"/>
      <c r="D755" s="630">
        <v>80000</v>
      </c>
      <c r="E755" s="764">
        <v>1</v>
      </c>
      <c r="F755" s="764">
        <v>5000</v>
      </c>
      <c r="G755" s="764">
        <v>90</v>
      </c>
      <c r="H755" s="764"/>
      <c r="I755" s="764"/>
      <c r="J755" s="756" t="s">
        <v>767</v>
      </c>
    </row>
    <row r="756" spans="1:10" x14ac:dyDescent="0.25">
      <c r="A756" s="777" t="s">
        <v>4509</v>
      </c>
      <c r="B756" s="764">
        <v>1</v>
      </c>
      <c r="C756" s="630">
        <v>14000</v>
      </c>
      <c r="D756" s="630"/>
      <c r="E756" s="764">
        <v>1</v>
      </c>
      <c r="F756" s="764">
        <v>3000</v>
      </c>
      <c r="G756" s="764">
        <v>60</v>
      </c>
      <c r="H756" s="764">
        <v>1</v>
      </c>
      <c r="I756" s="764">
        <v>100</v>
      </c>
      <c r="J756" s="756">
        <v>5000</v>
      </c>
    </row>
    <row r="757" spans="1:10" ht="30" x14ac:dyDescent="0.25">
      <c r="A757" s="777" t="s">
        <v>4528</v>
      </c>
      <c r="B757" s="764">
        <v>1</v>
      </c>
      <c r="C757" s="630">
        <v>26000</v>
      </c>
      <c r="D757" s="630"/>
      <c r="E757" s="764"/>
      <c r="F757" s="764"/>
      <c r="G757" s="764"/>
      <c r="H757" s="764"/>
      <c r="I757" s="778" t="s">
        <v>4533</v>
      </c>
      <c r="J757" s="756">
        <v>5000</v>
      </c>
    </row>
    <row r="758" spans="1:10" x14ac:dyDescent="0.25">
      <c r="A758" s="777" t="s">
        <v>144</v>
      </c>
      <c r="B758" s="764">
        <v>1</v>
      </c>
      <c r="C758" s="630">
        <v>29000</v>
      </c>
      <c r="D758" s="630"/>
      <c r="E758" s="764">
        <v>1</v>
      </c>
      <c r="F758" s="764">
        <v>3000</v>
      </c>
      <c r="G758" s="764">
        <v>60</v>
      </c>
      <c r="H758" s="764"/>
      <c r="I758" s="778"/>
      <c r="J758" s="756"/>
    </row>
    <row r="759" spans="1:10" x14ac:dyDescent="0.25">
      <c r="A759" s="777" t="s">
        <v>4095</v>
      </c>
      <c r="B759" s="764">
        <v>2</v>
      </c>
      <c r="C759" s="630"/>
      <c r="D759" s="630">
        <v>97000</v>
      </c>
      <c r="E759" s="764"/>
      <c r="F759" s="764"/>
      <c r="G759" s="764"/>
      <c r="H759" s="764"/>
      <c r="I759" s="764"/>
      <c r="J759" s="756" t="s">
        <v>4529</v>
      </c>
    </row>
    <row r="760" spans="1:10" ht="30" x14ac:dyDescent="0.25">
      <c r="A760" s="777" t="s">
        <v>4530</v>
      </c>
      <c r="B760" s="764">
        <v>3</v>
      </c>
      <c r="C760" s="630"/>
      <c r="D760" s="630">
        <v>180000</v>
      </c>
      <c r="E760" s="764"/>
      <c r="F760" s="764"/>
      <c r="G760" s="764"/>
      <c r="H760" s="764"/>
      <c r="I760" s="764"/>
      <c r="J760" s="827" t="s">
        <v>4531</v>
      </c>
    </row>
    <row r="761" spans="1:10" x14ac:dyDescent="0.25">
      <c r="A761" s="777" t="s">
        <v>3871</v>
      </c>
      <c r="B761" s="764">
        <v>1</v>
      </c>
      <c r="C761" s="630"/>
      <c r="D761" s="630">
        <v>12500</v>
      </c>
      <c r="E761" s="764"/>
      <c r="F761" s="764"/>
      <c r="G761" s="764"/>
      <c r="H761" s="764"/>
      <c r="I761" s="764"/>
      <c r="J761" s="756" t="s">
        <v>3596</v>
      </c>
    </row>
    <row r="762" spans="1:10" x14ac:dyDescent="0.25">
      <c r="A762" s="777" t="s">
        <v>129</v>
      </c>
      <c r="B762" s="764">
        <v>1</v>
      </c>
      <c r="C762" s="630">
        <v>16000</v>
      </c>
      <c r="D762" s="630"/>
      <c r="E762" s="764"/>
      <c r="F762" s="764"/>
      <c r="G762" s="764"/>
      <c r="H762" s="764"/>
      <c r="I762" s="764"/>
      <c r="J762" s="756"/>
    </row>
    <row r="763" spans="1:10" x14ac:dyDescent="0.25">
      <c r="A763" s="777"/>
      <c r="B763" s="764"/>
      <c r="C763" s="630"/>
      <c r="D763" s="630"/>
      <c r="E763" s="764"/>
      <c r="F763" s="764"/>
      <c r="G763" s="764"/>
      <c r="H763" s="764"/>
      <c r="I763" s="764"/>
      <c r="J763" s="756"/>
    </row>
    <row r="764" spans="1:10" x14ac:dyDescent="0.25">
      <c r="A764" s="755" t="s">
        <v>2048</v>
      </c>
      <c r="B764" s="756">
        <f>SUM(B752:B763)</f>
        <v>14</v>
      </c>
      <c r="C764" s="757">
        <f>SUM(C752:C763)</f>
        <v>141000</v>
      </c>
      <c r="D764" s="757">
        <f>SUM(D752:D763)</f>
        <v>394500</v>
      </c>
      <c r="E764" s="757">
        <f>SUM(E752:E763)</f>
        <v>4</v>
      </c>
      <c r="F764" s="757">
        <f>SUM(F752:F763)</f>
        <v>14000</v>
      </c>
      <c r="G764" s="756"/>
      <c r="H764" s="756"/>
      <c r="I764" s="756"/>
      <c r="J764" s="756">
        <f>J757+J756+J754</f>
        <v>13500</v>
      </c>
    </row>
    <row r="765" spans="1:10" ht="17.25" x14ac:dyDescent="0.25">
      <c r="A765" s="2233" t="s">
        <v>4463</v>
      </c>
      <c r="B765" s="2234"/>
      <c r="C765" s="2234"/>
      <c r="D765" s="2234"/>
      <c r="E765" s="2234"/>
      <c r="F765" s="2234"/>
      <c r="G765" s="2234"/>
      <c r="H765" s="2234"/>
      <c r="I765" s="2234"/>
      <c r="J765" s="2235"/>
    </row>
    <row r="766" spans="1:10" x14ac:dyDescent="0.25">
      <c r="A766" s="782" t="s">
        <v>4351</v>
      </c>
      <c r="B766" s="783">
        <v>1</v>
      </c>
      <c r="C766" s="784">
        <v>1500</v>
      </c>
      <c r="D766" s="784"/>
      <c r="E766" s="519"/>
      <c r="F766" s="764"/>
      <c r="G766" s="764"/>
      <c r="H766" s="764"/>
      <c r="I766" s="764"/>
      <c r="J766" s="756"/>
    </row>
    <row r="767" spans="1:10" x14ac:dyDescent="0.25">
      <c r="A767" s="782"/>
      <c r="B767" s="783"/>
      <c r="C767" s="784"/>
      <c r="D767" s="784"/>
      <c r="E767" s="519"/>
      <c r="F767" s="764"/>
      <c r="G767" s="764"/>
      <c r="H767" s="764"/>
      <c r="I767" s="764"/>
      <c r="J767" s="756"/>
    </row>
    <row r="768" spans="1:10" x14ac:dyDescent="0.25">
      <c r="A768" s="782"/>
      <c r="B768" s="783"/>
      <c r="C768" s="784"/>
      <c r="D768" s="784"/>
      <c r="E768" s="519"/>
      <c r="F768" s="764"/>
      <c r="G768" s="764"/>
      <c r="H768" s="764"/>
      <c r="I768" s="764"/>
      <c r="J768" s="756"/>
    </row>
    <row r="769" spans="1:10" x14ac:dyDescent="0.25">
      <c r="A769" s="755" t="s">
        <v>2048</v>
      </c>
      <c r="B769" s="213">
        <f>SUM(B766:B768)</f>
        <v>1</v>
      </c>
      <c r="C769" s="213">
        <f>SUM(C766:C768)</f>
        <v>1500</v>
      </c>
      <c r="D769" s="213">
        <f>SUM(D766:D768)</f>
        <v>0</v>
      </c>
      <c r="E769" s="213"/>
      <c r="F769" s="213"/>
      <c r="G769" s="213"/>
      <c r="H769" s="213"/>
      <c r="I769" s="213"/>
      <c r="J769" s="213"/>
    </row>
    <row r="770" spans="1:10" x14ac:dyDescent="0.25">
      <c r="A770" s="750"/>
      <c r="B770" s="549"/>
      <c r="C770" s="549"/>
      <c r="D770" s="549"/>
      <c r="E770" s="549"/>
      <c r="F770" s="549"/>
      <c r="G770" s="549"/>
      <c r="H770" s="549"/>
      <c r="I770" s="549"/>
      <c r="J770" s="751"/>
    </row>
    <row r="771" spans="1:10" x14ac:dyDescent="0.25">
      <c r="A771" s="548"/>
      <c r="B771" s="548"/>
      <c r="C771" s="548"/>
      <c r="D771" s="548"/>
      <c r="E771" s="548"/>
      <c r="F771" s="336"/>
      <c r="G771" s="879" t="s">
        <v>3714</v>
      </c>
      <c r="H771" s="879"/>
      <c r="I771" s="753"/>
      <c r="J771" s="567"/>
    </row>
    <row r="772" spans="1:10" ht="15.75" x14ac:dyDescent="0.25">
      <c r="A772" s="696" t="s">
        <v>4464</v>
      </c>
      <c r="B772" s="697">
        <f>C764</f>
        <v>141000</v>
      </c>
      <c r="C772" s="548"/>
      <c r="D772" s="548"/>
      <c r="E772" s="548"/>
      <c r="F772" s="548"/>
      <c r="G772" s="548"/>
      <c r="H772" s="548"/>
      <c r="I772" s="548"/>
      <c r="J772" s="567"/>
    </row>
    <row r="775" spans="1:10" ht="15.75" x14ac:dyDescent="0.25">
      <c r="A775" s="696" t="s">
        <v>4465</v>
      </c>
      <c r="B775" s="697">
        <f>C769</f>
        <v>1500</v>
      </c>
    </row>
    <row r="781" spans="1:10" ht="15.75" x14ac:dyDescent="0.25">
      <c r="A781" s="2232" t="s">
        <v>4532</v>
      </c>
      <c r="B781" s="2232"/>
      <c r="C781" s="2232"/>
      <c r="D781" s="2232"/>
      <c r="E781" s="2232"/>
      <c r="F781" s="2232"/>
      <c r="G781" s="2232"/>
      <c r="H781" s="2232"/>
      <c r="I781" s="2232"/>
      <c r="J781" s="2232"/>
    </row>
    <row r="782" spans="1:10" x14ac:dyDescent="0.25">
      <c r="A782" s="198" t="s">
        <v>14</v>
      </c>
      <c r="B782" s="198" t="s">
        <v>5</v>
      </c>
      <c r="C782" s="198" t="s">
        <v>10</v>
      </c>
      <c r="D782" s="198" t="s">
        <v>11</v>
      </c>
      <c r="E782" s="198" t="s">
        <v>753</v>
      </c>
      <c r="F782" s="198" t="s">
        <v>27</v>
      </c>
      <c r="G782" s="198" t="s">
        <v>2013</v>
      </c>
      <c r="H782" s="198" t="s">
        <v>2776</v>
      </c>
      <c r="I782" s="198" t="s">
        <v>2777</v>
      </c>
      <c r="J782" s="198" t="s">
        <v>32</v>
      </c>
    </row>
    <row r="783" spans="1:10" x14ac:dyDescent="0.25">
      <c r="A783" s="777" t="s">
        <v>1348</v>
      </c>
      <c r="B783" s="764">
        <v>1</v>
      </c>
      <c r="C783" s="630">
        <v>15000</v>
      </c>
      <c r="D783" s="630"/>
      <c r="E783" s="764"/>
      <c r="F783" s="764"/>
      <c r="G783" s="764"/>
      <c r="H783" s="764"/>
      <c r="I783" s="764"/>
      <c r="J783" s="198" t="s">
        <v>2378</v>
      </c>
    </row>
    <row r="784" spans="1:10" x14ac:dyDescent="0.25">
      <c r="A784" s="847" t="s">
        <v>255</v>
      </c>
      <c r="B784" s="848">
        <v>1</v>
      </c>
      <c r="C784" s="849">
        <v>2000</v>
      </c>
      <c r="D784" s="630">
        <v>19000</v>
      </c>
      <c r="E784" s="764">
        <v>1</v>
      </c>
      <c r="F784" s="764">
        <v>3000</v>
      </c>
      <c r="G784" s="764">
        <v>60</v>
      </c>
      <c r="H784" s="764"/>
      <c r="I784" s="764"/>
      <c r="J784" s="756" t="s">
        <v>767</v>
      </c>
    </row>
    <row r="785" spans="1:10" x14ac:dyDescent="0.25">
      <c r="A785" s="847" t="s">
        <v>255</v>
      </c>
      <c r="B785" s="848">
        <v>1</v>
      </c>
      <c r="C785" s="849">
        <v>24000</v>
      </c>
      <c r="D785" s="630"/>
      <c r="E785" s="764"/>
      <c r="F785" s="764"/>
      <c r="G785" s="764"/>
      <c r="H785" s="764"/>
      <c r="I785" s="764" t="s">
        <v>109</v>
      </c>
      <c r="J785" s="756">
        <v>2800</v>
      </c>
    </row>
    <row r="786" spans="1:10" x14ac:dyDescent="0.25">
      <c r="A786" s="777" t="s">
        <v>209</v>
      </c>
      <c r="B786" s="764">
        <v>1</v>
      </c>
      <c r="C786" s="630">
        <v>35000</v>
      </c>
      <c r="D786" s="630"/>
      <c r="E786" s="764">
        <v>1</v>
      </c>
      <c r="F786" s="764">
        <v>4000</v>
      </c>
      <c r="G786" s="764">
        <v>70</v>
      </c>
      <c r="H786" s="764">
        <v>1</v>
      </c>
      <c r="I786" s="764">
        <v>100</v>
      </c>
      <c r="J786" s="756">
        <v>5000</v>
      </c>
    </row>
    <row r="787" spans="1:10" x14ac:dyDescent="0.25">
      <c r="A787" s="777" t="s">
        <v>423</v>
      </c>
      <c r="B787" s="764">
        <v>1</v>
      </c>
      <c r="C787" s="630">
        <v>11000</v>
      </c>
      <c r="D787" s="630"/>
      <c r="E787" s="764">
        <v>3</v>
      </c>
      <c r="F787" s="764">
        <v>9000</v>
      </c>
      <c r="G787" s="764">
        <v>60</v>
      </c>
      <c r="H787" s="764">
        <v>1</v>
      </c>
      <c r="I787" s="764">
        <v>60</v>
      </c>
      <c r="J787" s="756">
        <v>3000</v>
      </c>
    </row>
    <row r="788" spans="1:10" x14ac:dyDescent="0.25">
      <c r="A788" s="777" t="s">
        <v>3540</v>
      </c>
      <c r="B788" s="764">
        <v>1</v>
      </c>
      <c r="C788" s="630">
        <v>15000</v>
      </c>
      <c r="D788" s="630"/>
      <c r="E788" s="764">
        <v>2</v>
      </c>
      <c r="F788" s="764">
        <v>6000</v>
      </c>
      <c r="G788" s="764" t="s">
        <v>4535</v>
      </c>
      <c r="H788" s="764"/>
      <c r="I788" s="764"/>
      <c r="J788" s="756"/>
    </row>
    <row r="789" spans="1:10" x14ac:dyDescent="0.25">
      <c r="A789" s="777" t="s">
        <v>144</v>
      </c>
      <c r="B789" s="764">
        <v>1</v>
      </c>
      <c r="C789" s="630"/>
      <c r="D789" s="630">
        <v>32000</v>
      </c>
      <c r="E789" s="764"/>
      <c r="F789" s="764"/>
      <c r="G789" s="764"/>
      <c r="H789" s="764"/>
      <c r="I789" s="778"/>
      <c r="J789" s="756" t="s">
        <v>767</v>
      </c>
    </row>
    <row r="790" spans="1:10" x14ac:dyDescent="0.25">
      <c r="A790" s="777" t="s">
        <v>4098</v>
      </c>
      <c r="B790" s="764">
        <v>1</v>
      </c>
      <c r="C790" s="630"/>
      <c r="D790" s="630">
        <v>25500</v>
      </c>
      <c r="E790" s="764"/>
      <c r="F790" s="764"/>
      <c r="G790" s="764"/>
      <c r="H790" s="764"/>
      <c r="I790" s="778"/>
      <c r="J790" s="756" t="s">
        <v>4536</v>
      </c>
    </row>
    <row r="791" spans="1:10" x14ac:dyDescent="0.25">
      <c r="A791" s="777" t="s">
        <v>1694</v>
      </c>
      <c r="B791" s="764">
        <v>1</v>
      </c>
      <c r="C791" s="630">
        <v>16000</v>
      </c>
      <c r="D791" s="630"/>
      <c r="E791" s="764">
        <v>1</v>
      </c>
      <c r="F791" s="764">
        <v>4000</v>
      </c>
      <c r="G791" s="764">
        <v>70</v>
      </c>
      <c r="H791" s="764"/>
      <c r="I791" s="778"/>
      <c r="J791" s="756"/>
    </row>
    <row r="792" spans="1:10" x14ac:dyDescent="0.25">
      <c r="A792" s="777" t="s">
        <v>3657</v>
      </c>
      <c r="B792" s="764">
        <v>1</v>
      </c>
      <c r="C792" s="630">
        <v>33000</v>
      </c>
      <c r="D792" s="630"/>
      <c r="E792" s="764">
        <v>1</v>
      </c>
      <c r="F792" s="764">
        <v>5000</v>
      </c>
      <c r="G792" s="764">
        <v>90</v>
      </c>
      <c r="H792" s="764"/>
      <c r="I792" s="778"/>
      <c r="J792" s="756"/>
    </row>
    <row r="793" spans="1:10" x14ac:dyDescent="0.25">
      <c r="A793" s="777" t="s">
        <v>1652</v>
      </c>
      <c r="B793" s="764">
        <v>1</v>
      </c>
      <c r="C793" s="630">
        <v>8000</v>
      </c>
      <c r="D793" s="630"/>
      <c r="E793" s="764"/>
      <c r="F793" s="764"/>
      <c r="G793" s="764"/>
      <c r="H793" s="764"/>
      <c r="I793" s="778"/>
      <c r="J793" s="756"/>
    </row>
    <row r="794" spans="1:10" x14ac:dyDescent="0.25">
      <c r="A794" s="777" t="s">
        <v>3530</v>
      </c>
      <c r="B794" s="764">
        <v>1</v>
      </c>
      <c r="C794" s="630"/>
      <c r="D794" s="630">
        <v>14000</v>
      </c>
      <c r="E794" s="764"/>
      <c r="F794" s="764"/>
      <c r="G794" s="764"/>
      <c r="H794" s="764"/>
      <c r="I794" s="778"/>
      <c r="J794" s="756"/>
    </row>
    <row r="795" spans="1:10" x14ac:dyDescent="0.25">
      <c r="A795" s="777" t="s">
        <v>501</v>
      </c>
      <c r="B795" s="764">
        <v>1</v>
      </c>
      <c r="C795" s="630">
        <v>15000</v>
      </c>
      <c r="D795" s="630"/>
      <c r="E795" s="764"/>
      <c r="F795" s="764"/>
      <c r="G795" s="764"/>
      <c r="H795" s="764"/>
      <c r="I795" s="764"/>
      <c r="J795" s="756" t="s">
        <v>4537</v>
      </c>
    </row>
    <row r="796" spans="1:10" x14ac:dyDescent="0.25">
      <c r="A796" s="777" t="s">
        <v>4325</v>
      </c>
      <c r="B796" s="764">
        <v>1</v>
      </c>
      <c r="C796" s="630">
        <v>23000</v>
      </c>
      <c r="D796" s="630"/>
      <c r="E796" s="764">
        <v>1</v>
      </c>
      <c r="F796" s="764">
        <v>4000</v>
      </c>
      <c r="G796" s="764">
        <v>70</v>
      </c>
      <c r="H796" s="764"/>
      <c r="I796" s="764"/>
      <c r="J796" s="756"/>
    </row>
    <row r="797" spans="1:10" x14ac:dyDescent="0.25">
      <c r="A797" s="777" t="s">
        <v>4538</v>
      </c>
      <c r="B797" s="764">
        <v>1</v>
      </c>
      <c r="C797" s="630">
        <v>23000</v>
      </c>
      <c r="D797" s="630"/>
      <c r="E797" s="764">
        <v>1</v>
      </c>
      <c r="F797" s="764">
        <v>4000</v>
      </c>
      <c r="G797" s="764">
        <v>70</v>
      </c>
      <c r="H797" s="764"/>
      <c r="I797" s="764"/>
      <c r="J797" s="756"/>
    </row>
    <row r="798" spans="1:10" x14ac:dyDescent="0.25">
      <c r="A798" s="777" t="s">
        <v>4103</v>
      </c>
      <c r="B798" s="764">
        <v>1</v>
      </c>
      <c r="C798" s="630"/>
      <c r="D798" s="630">
        <v>21000</v>
      </c>
      <c r="E798" s="764"/>
      <c r="F798" s="764"/>
      <c r="G798" s="764"/>
      <c r="H798" s="764"/>
      <c r="I798" s="764"/>
      <c r="J798" s="756" t="s">
        <v>3596</v>
      </c>
    </row>
    <row r="799" spans="1:10" x14ac:dyDescent="0.25">
      <c r="A799" s="777" t="s">
        <v>4539</v>
      </c>
      <c r="B799" s="764">
        <v>2</v>
      </c>
      <c r="C799" s="630"/>
      <c r="D799" s="630">
        <v>100000</v>
      </c>
      <c r="E799" s="764"/>
      <c r="F799" s="764"/>
      <c r="G799" s="764"/>
      <c r="H799" s="764"/>
      <c r="I799" s="764"/>
      <c r="J799" s="756" t="s">
        <v>4540</v>
      </c>
    </row>
    <row r="800" spans="1:10" x14ac:dyDescent="0.25">
      <c r="A800" s="777" t="s">
        <v>213</v>
      </c>
      <c r="B800" s="764">
        <v>17</v>
      </c>
      <c r="C800" s="630"/>
      <c r="D800" s="630">
        <v>416500</v>
      </c>
      <c r="E800" s="764"/>
      <c r="F800" s="764"/>
      <c r="G800" s="764"/>
      <c r="H800" s="764"/>
      <c r="I800" s="764"/>
      <c r="J800" s="827" t="s">
        <v>4541</v>
      </c>
    </row>
    <row r="801" spans="1:10" x14ac:dyDescent="0.25">
      <c r="A801" s="777" t="s">
        <v>1348</v>
      </c>
      <c r="B801" s="764">
        <v>1</v>
      </c>
      <c r="D801" s="630">
        <v>13000</v>
      </c>
      <c r="E801" s="764">
        <v>1</v>
      </c>
      <c r="F801" s="764">
        <v>3000</v>
      </c>
      <c r="G801" s="764">
        <v>60</v>
      </c>
      <c r="H801" s="764"/>
      <c r="I801" s="764"/>
      <c r="J801" s="756" t="s">
        <v>3596</v>
      </c>
    </row>
    <row r="802" spans="1:10" x14ac:dyDescent="0.25">
      <c r="A802" s="777" t="s">
        <v>3657</v>
      </c>
      <c r="B802" s="764">
        <v>1</v>
      </c>
      <c r="C802" s="630"/>
      <c r="D802" s="630">
        <v>38000</v>
      </c>
      <c r="E802" s="764"/>
      <c r="F802" s="764"/>
      <c r="G802" s="764"/>
      <c r="H802" s="764"/>
      <c r="I802" s="764"/>
      <c r="J802" s="756" t="s">
        <v>767</v>
      </c>
    </row>
    <row r="803" spans="1:10" ht="30" x14ac:dyDescent="0.25">
      <c r="A803" s="882" t="s">
        <v>4543</v>
      </c>
      <c r="B803" s="703"/>
      <c r="C803" s="640">
        <v>57120</v>
      </c>
      <c r="D803" s="640"/>
      <c r="E803" s="703"/>
      <c r="F803" s="703"/>
      <c r="G803" s="703"/>
      <c r="H803" s="703"/>
      <c r="I803" s="703"/>
      <c r="J803" s="718"/>
    </row>
    <row r="804" spans="1:10" x14ac:dyDescent="0.25">
      <c r="A804" s="755" t="s">
        <v>2048</v>
      </c>
      <c r="B804" s="756">
        <f>SUM(B783:B803)</f>
        <v>37</v>
      </c>
      <c r="C804" s="757">
        <f>SUM(C783:C803)</f>
        <v>277120</v>
      </c>
      <c r="D804" s="757">
        <f>SUM(D783:D803)</f>
        <v>679000</v>
      </c>
      <c r="E804" s="757">
        <f>SUM(E783:E803)</f>
        <v>12</v>
      </c>
      <c r="F804" s="757">
        <f>SUM(F783:F803)</f>
        <v>42000</v>
      </c>
      <c r="G804" s="756"/>
      <c r="H804" s="756"/>
      <c r="I804" s="756"/>
      <c r="J804" s="756">
        <f>J787+J786+J785</f>
        <v>10800</v>
      </c>
    </row>
    <row r="805" spans="1:10" ht="17.25" x14ac:dyDescent="0.25">
      <c r="A805" s="2233" t="s">
        <v>4463</v>
      </c>
      <c r="B805" s="2234"/>
      <c r="C805" s="2234"/>
      <c r="D805" s="2234"/>
      <c r="E805" s="2234"/>
      <c r="F805" s="2234"/>
      <c r="G805" s="2234"/>
      <c r="H805" s="2234"/>
      <c r="I805" s="2234"/>
      <c r="J805" s="2235"/>
    </row>
    <row r="806" spans="1:10" x14ac:dyDescent="0.25">
      <c r="A806" s="782" t="s">
        <v>4534</v>
      </c>
      <c r="B806" s="783">
        <v>2</v>
      </c>
      <c r="C806" s="784">
        <v>3000</v>
      </c>
      <c r="D806" s="784"/>
      <c r="E806" s="519"/>
      <c r="F806" s="764"/>
      <c r="G806" s="764"/>
      <c r="H806" s="764"/>
      <c r="I806" s="764"/>
      <c r="J806" s="756"/>
    </row>
    <row r="807" spans="1:10" x14ac:dyDescent="0.25">
      <c r="A807" s="782"/>
      <c r="B807" s="783"/>
      <c r="C807" s="784"/>
      <c r="D807" s="784"/>
      <c r="E807" s="519"/>
      <c r="F807" s="764"/>
      <c r="G807" s="764"/>
      <c r="H807" s="764"/>
      <c r="I807" s="764"/>
      <c r="J807" s="756"/>
    </row>
    <row r="808" spans="1:10" x14ac:dyDescent="0.25">
      <c r="A808" s="782"/>
      <c r="B808" s="783"/>
      <c r="C808" s="784"/>
      <c r="D808" s="784"/>
      <c r="E808" s="519"/>
      <c r="F808" s="764"/>
      <c r="G808" s="764"/>
      <c r="H808" s="764"/>
      <c r="I808" s="764"/>
      <c r="J808" s="756"/>
    </row>
    <row r="809" spans="1:10" x14ac:dyDescent="0.25">
      <c r="A809" s="755" t="s">
        <v>2048</v>
      </c>
      <c r="B809" s="213">
        <f>SUM(B806:B808)</f>
        <v>2</v>
      </c>
      <c r="C809" s="213">
        <f>SUM(C806:C808)</f>
        <v>3000</v>
      </c>
      <c r="D809" s="213">
        <f>SUM(D806:D808)</f>
        <v>0</v>
      </c>
      <c r="E809" s="213"/>
      <c r="F809" s="213"/>
      <c r="G809" s="213"/>
      <c r="H809" s="213"/>
      <c r="I809" s="213"/>
      <c r="J809" s="213"/>
    </row>
    <row r="810" spans="1:10" x14ac:dyDescent="0.25">
      <c r="A810" s="750"/>
      <c r="B810" s="549"/>
      <c r="C810" s="549"/>
      <c r="D810" s="549"/>
      <c r="E810" s="549"/>
      <c r="F810" s="549"/>
      <c r="G810" s="549"/>
      <c r="H810" s="549"/>
      <c r="I810" s="549"/>
      <c r="J810" s="751"/>
    </row>
    <row r="811" spans="1:10" x14ac:dyDescent="0.25">
      <c r="A811" s="548"/>
      <c r="B811" s="548"/>
      <c r="C811" s="548"/>
      <c r="D811" s="548"/>
      <c r="E811" s="548"/>
      <c r="F811" s="336"/>
      <c r="G811" s="880" t="s">
        <v>3714</v>
      </c>
      <c r="H811" s="880"/>
      <c r="I811" s="753"/>
      <c r="J811" s="567"/>
    </row>
    <row r="812" spans="1:10" ht="15.75" x14ac:dyDescent="0.25">
      <c r="A812" s="696" t="s">
        <v>4464</v>
      </c>
      <c r="B812" s="697">
        <f>C804</f>
        <v>277120</v>
      </c>
      <c r="C812" s="548"/>
      <c r="D812" s="548"/>
      <c r="E812" s="548"/>
      <c r="F812" s="548"/>
      <c r="G812" s="548"/>
      <c r="H812" s="548"/>
      <c r="I812" s="548"/>
      <c r="J812" s="567"/>
    </row>
    <row r="815" spans="1:10" ht="15.75" x14ac:dyDescent="0.25">
      <c r="A815" s="696" t="s">
        <v>4465</v>
      </c>
      <c r="B815" s="697">
        <f>C809</f>
        <v>3000</v>
      </c>
    </row>
    <row r="819" spans="1:10" ht="15.75" x14ac:dyDescent="0.25">
      <c r="A819" s="2236" t="s">
        <v>4542</v>
      </c>
      <c r="B819" s="2236"/>
      <c r="C819" s="2236"/>
      <c r="D819" s="2236"/>
      <c r="E819" s="2236"/>
      <c r="F819" s="2236"/>
      <c r="G819" s="2236"/>
      <c r="H819" s="2236"/>
      <c r="I819" s="2236"/>
      <c r="J819" s="2236"/>
    </row>
    <row r="820" spans="1:10" x14ac:dyDescent="0.25">
      <c r="A820" s="198" t="s">
        <v>14</v>
      </c>
      <c r="B820" s="198" t="s">
        <v>5</v>
      </c>
      <c r="C820" s="198" t="s">
        <v>10</v>
      </c>
      <c r="D820" s="198" t="s">
        <v>11</v>
      </c>
      <c r="E820" s="198" t="s">
        <v>753</v>
      </c>
      <c r="F820" s="198" t="s">
        <v>27</v>
      </c>
      <c r="G820" s="198" t="s">
        <v>2013</v>
      </c>
      <c r="H820" s="198" t="s">
        <v>2776</v>
      </c>
      <c r="I820" s="198" t="s">
        <v>2777</v>
      </c>
      <c r="J820" s="198" t="s">
        <v>32</v>
      </c>
    </row>
    <row r="821" spans="1:10" x14ac:dyDescent="0.25">
      <c r="A821" s="517" t="s">
        <v>1065</v>
      </c>
      <c r="B821" s="519">
        <v>1</v>
      </c>
      <c r="C821" s="527"/>
      <c r="D821" s="527">
        <v>20000</v>
      </c>
      <c r="E821" s="519"/>
      <c r="F821" s="519"/>
      <c r="G821" s="519"/>
      <c r="H821" s="519"/>
      <c r="I821" s="519"/>
      <c r="J821" s="756" t="s">
        <v>3596</v>
      </c>
    </row>
    <row r="822" spans="1:10" x14ac:dyDescent="0.25">
      <c r="A822" s="99" t="s">
        <v>4544</v>
      </c>
      <c r="B822" s="116">
        <v>1</v>
      </c>
      <c r="C822" s="178">
        <v>19000</v>
      </c>
      <c r="D822" s="527"/>
      <c r="E822" s="519">
        <v>1</v>
      </c>
      <c r="F822" s="519">
        <v>4000</v>
      </c>
      <c r="G822" s="519">
        <v>70</v>
      </c>
      <c r="H822" s="519"/>
      <c r="I822" s="519" t="s">
        <v>109</v>
      </c>
      <c r="J822" s="198">
        <v>3500</v>
      </c>
    </row>
    <row r="823" spans="1:10" x14ac:dyDescent="0.25">
      <c r="A823" s="884" t="s">
        <v>2045</v>
      </c>
      <c r="B823" s="885">
        <v>1</v>
      </c>
      <c r="C823" s="230"/>
      <c r="D823" s="640"/>
      <c r="E823" s="703"/>
      <c r="F823" s="703"/>
      <c r="G823" s="703"/>
      <c r="H823" s="703"/>
      <c r="I823" s="703"/>
      <c r="J823" s="718" t="s">
        <v>4186</v>
      </c>
    </row>
    <row r="824" spans="1:10" x14ac:dyDescent="0.25">
      <c r="A824" s="517" t="s">
        <v>91</v>
      </c>
      <c r="B824" s="519">
        <v>1</v>
      </c>
      <c r="C824" s="527">
        <v>16000</v>
      </c>
      <c r="D824" s="527"/>
      <c r="E824" s="519">
        <v>1</v>
      </c>
      <c r="F824" s="519">
        <v>4000</v>
      </c>
      <c r="G824" s="519">
        <v>75</v>
      </c>
      <c r="H824" s="519">
        <v>1</v>
      </c>
      <c r="I824" s="519">
        <v>230</v>
      </c>
      <c r="J824" s="198">
        <v>13000</v>
      </c>
    </row>
    <row r="825" spans="1:10" x14ac:dyDescent="0.25">
      <c r="A825" s="517" t="s">
        <v>1065</v>
      </c>
      <c r="B825" s="519">
        <v>1</v>
      </c>
      <c r="C825" s="527">
        <v>16000</v>
      </c>
      <c r="D825" s="527"/>
      <c r="E825" s="519">
        <v>1</v>
      </c>
      <c r="F825" s="519">
        <v>4000</v>
      </c>
      <c r="G825" s="519">
        <v>75</v>
      </c>
      <c r="H825" s="519">
        <v>1</v>
      </c>
      <c r="I825" s="519">
        <v>60</v>
      </c>
      <c r="J825" s="198">
        <v>3000</v>
      </c>
    </row>
    <row r="826" spans="1:10" x14ac:dyDescent="0.25">
      <c r="A826" s="517" t="s">
        <v>2473</v>
      </c>
      <c r="B826" s="519">
        <v>1</v>
      </c>
      <c r="C826" s="527"/>
      <c r="D826" s="527">
        <v>33000</v>
      </c>
      <c r="E826" s="519">
        <v>1</v>
      </c>
      <c r="F826" s="519">
        <v>5000</v>
      </c>
      <c r="G826" s="519">
        <v>90</v>
      </c>
      <c r="H826" s="519"/>
      <c r="I826" s="518"/>
      <c r="J826" s="756" t="s">
        <v>3596</v>
      </c>
    </row>
    <row r="827" spans="1:10" x14ac:dyDescent="0.25">
      <c r="A827" s="517" t="s">
        <v>4547</v>
      </c>
      <c r="B827" s="519">
        <v>1</v>
      </c>
      <c r="C827" s="527">
        <v>27000</v>
      </c>
      <c r="D827" s="527"/>
      <c r="E827" s="519">
        <v>1</v>
      </c>
      <c r="F827" s="519">
        <v>5000</v>
      </c>
      <c r="G827" s="519">
        <v>80</v>
      </c>
      <c r="H827" s="519">
        <v>4</v>
      </c>
      <c r="I827" s="518">
        <v>190</v>
      </c>
      <c r="J827" s="756">
        <v>44000</v>
      </c>
    </row>
    <row r="828" spans="1:10" x14ac:dyDescent="0.25">
      <c r="A828" s="517" t="s">
        <v>3038</v>
      </c>
      <c r="B828" s="519">
        <v>1</v>
      </c>
      <c r="C828" s="527">
        <v>13000</v>
      </c>
      <c r="D828" s="527"/>
      <c r="E828" s="519">
        <v>1</v>
      </c>
      <c r="F828" s="519">
        <v>3000</v>
      </c>
      <c r="G828" s="519">
        <v>60</v>
      </c>
      <c r="H828" s="519">
        <v>1</v>
      </c>
      <c r="I828" s="518">
        <v>60</v>
      </c>
      <c r="J828" s="198">
        <v>3000</v>
      </c>
    </row>
    <row r="829" spans="1:10" x14ac:dyDescent="0.25">
      <c r="A829" s="517" t="s">
        <v>2856</v>
      </c>
      <c r="B829" s="519">
        <v>1</v>
      </c>
      <c r="C829" s="527"/>
      <c r="D829" s="527">
        <v>30000</v>
      </c>
      <c r="E829" s="519"/>
      <c r="F829" s="519"/>
      <c r="G829" s="519"/>
      <c r="H829" s="519"/>
      <c r="I829" s="518"/>
      <c r="J829" s="756" t="s">
        <v>3596</v>
      </c>
    </row>
    <row r="830" spans="1:10" x14ac:dyDescent="0.25">
      <c r="A830" s="517" t="s">
        <v>2196</v>
      </c>
      <c r="B830" s="519">
        <v>1</v>
      </c>
      <c r="C830" s="527"/>
      <c r="D830" s="527">
        <v>30000</v>
      </c>
      <c r="E830" s="519">
        <v>1</v>
      </c>
      <c r="F830" s="519">
        <v>5000</v>
      </c>
      <c r="G830" s="519">
        <v>90</v>
      </c>
      <c r="H830" s="519"/>
      <c r="I830" s="518"/>
      <c r="J830" s="756" t="s">
        <v>3596</v>
      </c>
    </row>
    <row r="831" spans="1:10" x14ac:dyDescent="0.25">
      <c r="A831" s="517" t="s">
        <v>2187</v>
      </c>
      <c r="B831" s="519">
        <v>1</v>
      </c>
      <c r="C831" s="527"/>
      <c r="D831" s="527">
        <v>11000</v>
      </c>
      <c r="E831" s="519">
        <v>1</v>
      </c>
      <c r="F831" s="519">
        <v>3000</v>
      </c>
      <c r="G831" s="519">
        <v>60</v>
      </c>
      <c r="H831" s="519"/>
      <c r="I831" s="518"/>
      <c r="J831" s="198" t="s">
        <v>767</v>
      </c>
    </row>
    <row r="832" spans="1:10" x14ac:dyDescent="0.25">
      <c r="A832" s="517" t="s">
        <v>4336</v>
      </c>
      <c r="B832" s="519">
        <v>1</v>
      </c>
      <c r="C832" s="527"/>
      <c r="D832" s="527">
        <v>17000</v>
      </c>
      <c r="E832" s="519">
        <v>1</v>
      </c>
      <c r="F832" s="519">
        <v>4000</v>
      </c>
      <c r="G832" s="519">
        <v>70</v>
      </c>
      <c r="H832" s="519"/>
      <c r="I832" s="518"/>
      <c r="J832" s="756" t="s">
        <v>3596</v>
      </c>
    </row>
    <row r="833" spans="1:10" x14ac:dyDescent="0.25">
      <c r="A833" s="702" t="s">
        <v>3994</v>
      </c>
      <c r="B833" s="703">
        <v>1</v>
      </c>
      <c r="C833" s="640"/>
      <c r="D833" s="640"/>
      <c r="E833" s="703"/>
      <c r="F833" s="703"/>
      <c r="G833" s="703"/>
      <c r="H833" s="703"/>
      <c r="I833" s="703"/>
      <c r="J833" s="718" t="s">
        <v>4545</v>
      </c>
    </row>
    <row r="834" spans="1:10" x14ac:dyDescent="0.25">
      <c r="A834" s="702" t="s">
        <v>1817</v>
      </c>
      <c r="B834" s="703">
        <v>1</v>
      </c>
      <c r="C834" s="640"/>
      <c r="D834" s="640"/>
      <c r="E834" s="703"/>
      <c r="F834" s="703"/>
      <c r="G834" s="703"/>
      <c r="H834" s="703"/>
      <c r="I834" s="703"/>
      <c r="J834" s="718" t="s">
        <v>4546</v>
      </c>
    </row>
    <row r="835" spans="1:10" x14ac:dyDescent="0.25">
      <c r="A835" s="517" t="s">
        <v>889</v>
      </c>
      <c r="B835" s="519">
        <v>1</v>
      </c>
      <c r="C835" s="527">
        <v>25000</v>
      </c>
      <c r="D835" s="527"/>
      <c r="E835" s="519">
        <v>1</v>
      </c>
      <c r="F835" s="519">
        <v>2000</v>
      </c>
      <c r="G835" s="519">
        <v>50</v>
      </c>
      <c r="H835" s="519">
        <v>1</v>
      </c>
      <c r="I835" s="519">
        <v>60</v>
      </c>
      <c r="J835" s="198">
        <v>3000</v>
      </c>
    </row>
    <row r="836" spans="1:10" x14ac:dyDescent="0.25">
      <c r="A836" s="517" t="s">
        <v>1065</v>
      </c>
      <c r="B836" s="519">
        <v>1</v>
      </c>
      <c r="C836" s="527">
        <v>16000</v>
      </c>
      <c r="D836" s="527"/>
      <c r="E836" s="519">
        <v>1</v>
      </c>
      <c r="F836" s="519">
        <v>4000</v>
      </c>
      <c r="G836" s="519">
        <v>70</v>
      </c>
      <c r="H836" s="519"/>
      <c r="I836" s="519"/>
      <c r="J836" s="198"/>
    </row>
    <row r="837" spans="1:10" x14ac:dyDescent="0.25">
      <c r="A837" s="517" t="s">
        <v>260</v>
      </c>
      <c r="B837" s="519">
        <v>1</v>
      </c>
      <c r="C837" s="527">
        <v>4000</v>
      </c>
      <c r="D837" s="527">
        <v>10000</v>
      </c>
      <c r="E837" s="519">
        <v>1</v>
      </c>
      <c r="F837" s="519">
        <v>3000</v>
      </c>
      <c r="G837" s="519">
        <v>60</v>
      </c>
      <c r="H837" s="519"/>
      <c r="I837" s="519"/>
      <c r="J837" s="198" t="s">
        <v>767</v>
      </c>
    </row>
    <row r="838" spans="1:10" x14ac:dyDescent="0.25">
      <c r="A838" s="517" t="s">
        <v>2913</v>
      </c>
      <c r="B838" s="519">
        <v>1</v>
      </c>
      <c r="C838" s="527"/>
      <c r="D838" s="527">
        <v>18000</v>
      </c>
      <c r="E838" s="519"/>
      <c r="F838" s="519"/>
      <c r="G838" s="519"/>
      <c r="H838" s="519"/>
      <c r="I838" s="519"/>
      <c r="J838" s="756" t="s">
        <v>3596</v>
      </c>
    </row>
    <row r="839" spans="1:10" x14ac:dyDescent="0.25">
      <c r="A839" s="517" t="s">
        <v>2469</v>
      </c>
      <c r="B839" s="519">
        <v>1</v>
      </c>
      <c r="D839" s="527">
        <v>35000</v>
      </c>
      <c r="E839" s="519"/>
      <c r="F839" s="519"/>
      <c r="G839" s="519"/>
      <c r="H839" s="519"/>
      <c r="I839" s="519"/>
      <c r="J839" s="198"/>
    </row>
    <row r="840" spans="1:10" x14ac:dyDescent="0.25">
      <c r="A840" s="755" t="s">
        <v>2048</v>
      </c>
      <c r="B840" s="756">
        <f>SUM(B821:B839)</f>
        <v>19</v>
      </c>
      <c r="C840" s="757">
        <f>SUM(C821:C839)</f>
        <v>136000</v>
      </c>
      <c r="D840" s="757">
        <f>SUM(D821:D839)</f>
        <v>204000</v>
      </c>
      <c r="E840" s="757">
        <f>SUM(E821:E839)</f>
        <v>12</v>
      </c>
      <c r="F840" s="757">
        <f>SUM(F821:F839)</f>
        <v>46000</v>
      </c>
      <c r="G840" s="756"/>
      <c r="H840" s="756"/>
      <c r="I840" s="756"/>
      <c r="J840" s="756">
        <f>J835+J828+J827+J825+J824+J822</f>
        <v>69500</v>
      </c>
    </row>
    <row r="841" spans="1:10" ht="17.25" x14ac:dyDescent="0.25">
      <c r="A841" s="2237" t="s">
        <v>4463</v>
      </c>
      <c r="B841" s="2238"/>
      <c r="C841" s="2238"/>
      <c r="D841" s="2238"/>
      <c r="E841" s="2238"/>
      <c r="F841" s="2238"/>
      <c r="G841" s="2238"/>
      <c r="H841" s="2238"/>
      <c r="I841" s="2238"/>
      <c r="J841" s="2239"/>
    </row>
    <row r="842" spans="1:10" x14ac:dyDescent="0.25">
      <c r="A842" s="517" t="s">
        <v>4548</v>
      </c>
      <c r="B842" s="519"/>
      <c r="C842" s="527">
        <v>51477</v>
      </c>
      <c r="D842" s="527"/>
      <c r="E842" s="519"/>
      <c r="F842" s="519"/>
      <c r="G842" s="519"/>
      <c r="H842" s="519"/>
      <c r="I842" s="519"/>
      <c r="J842" s="198"/>
    </row>
    <row r="843" spans="1:10" x14ac:dyDescent="0.25">
      <c r="A843" s="517"/>
      <c r="B843" s="519"/>
      <c r="C843" s="527"/>
      <c r="D843" s="527"/>
      <c r="E843" s="519"/>
      <c r="F843" s="519"/>
      <c r="G843" s="519"/>
      <c r="H843" s="519"/>
      <c r="I843" s="519"/>
      <c r="J843" s="198"/>
    </row>
    <row r="844" spans="1:10" x14ac:dyDescent="0.25">
      <c r="A844" s="517"/>
      <c r="B844" s="519"/>
      <c r="C844" s="527"/>
      <c r="D844" s="527"/>
      <c r="E844" s="519"/>
      <c r="F844" s="519"/>
      <c r="G844" s="519"/>
      <c r="H844" s="519"/>
      <c r="I844" s="519"/>
      <c r="J844" s="198"/>
    </row>
    <row r="845" spans="1:10" x14ac:dyDescent="0.25">
      <c r="A845" s="755" t="s">
        <v>2048</v>
      </c>
      <c r="B845" s="213">
        <f>SUM(B842:B844)</f>
        <v>0</v>
      </c>
      <c r="C845" s="213">
        <f>SUM(C842:C844)</f>
        <v>51477</v>
      </c>
      <c r="D845" s="213">
        <f>SUM(D842:D844)</f>
        <v>0</v>
      </c>
      <c r="E845" s="213"/>
      <c r="F845" s="213"/>
      <c r="G845" s="213"/>
      <c r="H845" s="213"/>
      <c r="I845" s="213"/>
      <c r="J845" s="213"/>
    </row>
    <row r="846" spans="1:10" x14ac:dyDescent="0.25">
      <c r="A846" s="750"/>
      <c r="B846" s="549"/>
      <c r="C846" s="549"/>
      <c r="D846" s="549"/>
      <c r="E846" s="549"/>
      <c r="F846" s="549"/>
      <c r="G846" s="549"/>
      <c r="H846" s="549"/>
      <c r="I846" s="549"/>
      <c r="J846" s="751"/>
    </row>
    <row r="847" spans="1:10" x14ac:dyDescent="0.25">
      <c r="A847" s="548"/>
      <c r="B847" s="548"/>
      <c r="C847" s="548"/>
      <c r="D847" s="548"/>
      <c r="E847" s="548"/>
      <c r="F847" s="336"/>
      <c r="G847" s="881" t="s">
        <v>3714</v>
      </c>
      <c r="H847" s="881"/>
      <c r="I847" s="753"/>
      <c r="J847" s="567"/>
    </row>
    <row r="848" spans="1:10" ht="15.75" x14ac:dyDescent="0.25">
      <c r="A848" s="696" t="s">
        <v>4464</v>
      </c>
      <c r="B848" s="697">
        <v>84523</v>
      </c>
      <c r="C848" s="548"/>
      <c r="D848" s="548"/>
      <c r="E848" s="548"/>
      <c r="F848" s="548"/>
      <c r="G848" s="548"/>
      <c r="H848" s="548"/>
      <c r="I848" s="548"/>
      <c r="J848" s="567"/>
    </row>
    <row r="851" spans="1:10" ht="31.5" x14ac:dyDescent="0.25">
      <c r="A851" s="883" t="s">
        <v>4549</v>
      </c>
      <c r="B851" s="697">
        <v>51477</v>
      </c>
    </row>
    <row r="855" spans="1:10" ht="15.75" x14ac:dyDescent="0.25">
      <c r="A855" s="2236" t="s">
        <v>4550</v>
      </c>
      <c r="B855" s="2236"/>
      <c r="C855" s="2236"/>
      <c r="D855" s="2236"/>
      <c r="E855" s="2236"/>
      <c r="F855" s="2236"/>
      <c r="G855" s="2236"/>
      <c r="H855" s="2236"/>
      <c r="I855" s="2236"/>
      <c r="J855" s="2236"/>
    </row>
    <row r="856" spans="1:10" x14ac:dyDescent="0.25">
      <c r="A856" s="198" t="s">
        <v>14</v>
      </c>
      <c r="B856" s="198" t="s">
        <v>5</v>
      </c>
      <c r="C856" s="198" t="s">
        <v>10</v>
      </c>
      <c r="D856" s="198" t="s">
        <v>11</v>
      </c>
      <c r="E856" s="198" t="s">
        <v>753</v>
      </c>
      <c r="F856" s="198" t="s">
        <v>27</v>
      </c>
      <c r="G856" s="198" t="s">
        <v>2013</v>
      </c>
      <c r="H856" s="198" t="s">
        <v>2776</v>
      </c>
      <c r="I856" s="198" t="s">
        <v>2777</v>
      </c>
      <c r="J856" s="198" t="s">
        <v>32</v>
      </c>
    </row>
    <row r="857" spans="1:10" x14ac:dyDescent="0.25">
      <c r="A857" s="702" t="s">
        <v>129</v>
      </c>
      <c r="B857" s="703">
        <v>1</v>
      </c>
      <c r="C857" s="640"/>
      <c r="D857" s="640"/>
      <c r="E857" s="703"/>
      <c r="F857" s="703"/>
      <c r="G857" s="703"/>
      <c r="H857" s="703"/>
      <c r="I857" s="703"/>
      <c r="J857" s="718" t="s">
        <v>4551</v>
      </c>
    </row>
    <row r="858" spans="1:10" x14ac:dyDescent="0.25">
      <c r="A858" s="99" t="s">
        <v>4195</v>
      </c>
      <c r="B858" s="116">
        <v>1</v>
      </c>
      <c r="C858" s="178">
        <v>16000</v>
      </c>
      <c r="D858" s="527"/>
      <c r="E858" s="519">
        <v>1</v>
      </c>
      <c r="F858" s="519">
        <v>3000</v>
      </c>
      <c r="G858" s="519">
        <v>60</v>
      </c>
      <c r="H858" s="519"/>
      <c r="I858" s="519" t="s">
        <v>109</v>
      </c>
      <c r="J858" s="198">
        <v>3500</v>
      </c>
    </row>
    <row r="859" spans="1:10" x14ac:dyDescent="0.25">
      <c r="A859" s="99" t="s">
        <v>552</v>
      </c>
      <c r="B859" s="116">
        <v>1</v>
      </c>
      <c r="C859" s="178"/>
      <c r="D859" s="527">
        <v>14000</v>
      </c>
      <c r="E859" s="519">
        <v>1</v>
      </c>
      <c r="F859" s="519">
        <v>3000</v>
      </c>
      <c r="G859" s="519">
        <v>60</v>
      </c>
      <c r="H859" s="519"/>
      <c r="I859" s="519"/>
      <c r="J859" s="198" t="s">
        <v>4445</v>
      </c>
    </row>
    <row r="860" spans="1:10" x14ac:dyDescent="0.25">
      <c r="A860" s="517" t="s">
        <v>563</v>
      </c>
      <c r="B860" s="519">
        <v>1</v>
      </c>
      <c r="C860" s="527">
        <v>16000</v>
      </c>
      <c r="D860" s="527"/>
      <c r="E860" s="519">
        <v>1</v>
      </c>
      <c r="F860" s="519">
        <v>4000</v>
      </c>
      <c r="G860" s="519">
        <v>70</v>
      </c>
      <c r="H860" s="519"/>
      <c r="I860" s="519"/>
      <c r="J860" s="198"/>
    </row>
    <row r="861" spans="1:10" x14ac:dyDescent="0.25">
      <c r="A861" s="702" t="s">
        <v>3847</v>
      </c>
      <c r="B861" s="703">
        <v>1</v>
      </c>
      <c r="C861" s="640"/>
      <c r="D861" s="640"/>
      <c r="E861" s="703"/>
      <c r="F861" s="703"/>
      <c r="G861" s="703"/>
      <c r="H861" s="703"/>
      <c r="I861" s="703"/>
      <c r="J861" s="718" t="s">
        <v>4552</v>
      </c>
    </row>
    <row r="862" spans="1:10" x14ac:dyDescent="0.25">
      <c r="A862" s="517" t="s">
        <v>3639</v>
      </c>
      <c r="B862" s="519">
        <v>2</v>
      </c>
      <c r="C862" s="527"/>
      <c r="D862" s="527">
        <v>90000</v>
      </c>
      <c r="E862" s="519"/>
      <c r="F862" s="519"/>
      <c r="G862" s="519"/>
      <c r="H862" s="519"/>
      <c r="I862" s="518"/>
      <c r="J862" s="198" t="s">
        <v>4553</v>
      </c>
    </row>
    <row r="863" spans="1:10" x14ac:dyDescent="0.25">
      <c r="A863" s="517" t="s">
        <v>4426</v>
      </c>
      <c r="B863" s="519">
        <v>1</v>
      </c>
      <c r="C863" s="527"/>
      <c r="D863" s="527">
        <v>14000</v>
      </c>
      <c r="E863" s="519">
        <v>1</v>
      </c>
      <c r="F863" s="519">
        <v>4000</v>
      </c>
      <c r="G863" s="519">
        <v>70</v>
      </c>
      <c r="H863" s="519"/>
      <c r="I863" s="518"/>
      <c r="J863" s="198" t="s">
        <v>767</v>
      </c>
    </row>
    <row r="864" spans="1:10" x14ac:dyDescent="0.25">
      <c r="A864" s="517" t="s">
        <v>172</v>
      </c>
      <c r="B864" s="519">
        <v>1</v>
      </c>
      <c r="C864" s="527">
        <v>39000</v>
      </c>
      <c r="D864" s="527"/>
      <c r="E864" s="519">
        <v>1</v>
      </c>
      <c r="F864" s="519">
        <v>5000</v>
      </c>
      <c r="G864" s="519">
        <v>90</v>
      </c>
      <c r="H864" s="519"/>
      <c r="I864" s="518"/>
      <c r="J864" s="198"/>
    </row>
    <row r="865" spans="1:10" x14ac:dyDescent="0.25">
      <c r="A865" s="517" t="s">
        <v>588</v>
      </c>
      <c r="B865" s="519">
        <v>1</v>
      </c>
      <c r="C865" s="527"/>
      <c r="D865" s="527">
        <v>15000</v>
      </c>
      <c r="E865" s="519"/>
      <c r="F865" s="519"/>
      <c r="G865" s="519"/>
      <c r="H865" s="519"/>
      <c r="I865" s="518"/>
      <c r="J865" s="198" t="s">
        <v>4554</v>
      </c>
    </row>
    <row r="866" spans="1:10" x14ac:dyDescent="0.25">
      <c r="A866" s="517" t="s">
        <v>256</v>
      </c>
      <c r="B866" s="519">
        <v>1</v>
      </c>
      <c r="C866" s="527"/>
      <c r="D866" s="527">
        <v>19000</v>
      </c>
      <c r="E866" s="519"/>
      <c r="F866" s="519"/>
      <c r="G866" s="519"/>
      <c r="H866" s="519"/>
      <c r="I866" s="518"/>
      <c r="J866" s="198" t="s">
        <v>4321</v>
      </c>
    </row>
    <row r="867" spans="1:10" x14ac:dyDescent="0.25">
      <c r="A867" s="517" t="s">
        <v>449</v>
      </c>
      <c r="B867" s="519">
        <v>1</v>
      </c>
      <c r="C867" s="527"/>
      <c r="D867" s="527">
        <v>22000</v>
      </c>
      <c r="E867" s="519"/>
      <c r="F867" s="519"/>
      <c r="G867" s="519"/>
      <c r="H867" s="519"/>
      <c r="I867" s="518"/>
      <c r="J867" s="198" t="s">
        <v>4321</v>
      </c>
    </row>
    <row r="868" spans="1:10" x14ac:dyDescent="0.25">
      <c r="A868" s="517" t="s">
        <v>3702</v>
      </c>
      <c r="B868" s="519">
        <v>1</v>
      </c>
      <c r="C868" s="527">
        <v>12000</v>
      </c>
      <c r="D868" s="527"/>
      <c r="E868" s="519">
        <v>1</v>
      </c>
      <c r="F868" s="519">
        <v>3000</v>
      </c>
      <c r="G868" s="519">
        <v>60</v>
      </c>
      <c r="H868" s="519"/>
      <c r="I868" s="518"/>
      <c r="J868" s="198"/>
    </row>
    <row r="869" spans="1:10" x14ac:dyDescent="0.25">
      <c r="A869" s="517" t="s">
        <v>4565</v>
      </c>
      <c r="B869" s="519">
        <v>1</v>
      </c>
      <c r="C869" s="527">
        <v>34000</v>
      </c>
      <c r="D869" s="527"/>
      <c r="E869" s="519">
        <v>1</v>
      </c>
      <c r="F869" s="519">
        <v>4000</v>
      </c>
      <c r="G869" s="519">
        <v>70</v>
      </c>
      <c r="H869" s="519"/>
      <c r="I869" s="519" t="s">
        <v>4566</v>
      </c>
      <c r="J869" s="198">
        <v>50000</v>
      </c>
    </row>
    <row r="870" spans="1:10" x14ac:dyDescent="0.25">
      <c r="A870" s="517" t="s">
        <v>350</v>
      </c>
      <c r="B870" s="519">
        <v>1</v>
      </c>
      <c r="C870" s="527">
        <v>15000</v>
      </c>
      <c r="D870" s="527"/>
      <c r="E870" s="519"/>
      <c r="F870" s="519"/>
      <c r="G870" s="519"/>
      <c r="H870" s="519"/>
      <c r="I870" s="519"/>
      <c r="J870" s="198"/>
    </row>
    <row r="871" spans="1:10" x14ac:dyDescent="0.25">
      <c r="A871" s="517" t="s">
        <v>4509</v>
      </c>
      <c r="B871" s="519">
        <v>1</v>
      </c>
      <c r="C871" s="527">
        <v>14000</v>
      </c>
      <c r="D871" s="527"/>
      <c r="E871" s="519">
        <v>1</v>
      </c>
      <c r="F871" s="519">
        <v>3000</v>
      </c>
      <c r="G871" s="519">
        <v>60</v>
      </c>
      <c r="H871" s="519"/>
      <c r="I871" s="519"/>
      <c r="J871" s="198"/>
    </row>
    <row r="872" spans="1:10" x14ac:dyDescent="0.25">
      <c r="A872" s="517"/>
      <c r="B872" s="519"/>
      <c r="C872" s="527"/>
      <c r="D872" s="527"/>
      <c r="E872" s="519"/>
      <c r="F872" s="519"/>
      <c r="G872" s="519"/>
      <c r="H872" s="519"/>
      <c r="I872" s="519"/>
      <c r="J872" s="198"/>
    </row>
    <row r="873" spans="1:10" x14ac:dyDescent="0.25">
      <c r="A873" s="755" t="s">
        <v>2048</v>
      </c>
      <c r="B873" s="756">
        <f>SUM(B857:B872)</f>
        <v>16</v>
      </c>
      <c r="C873" s="757">
        <f>SUM(C857:C872)</f>
        <v>146000</v>
      </c>
      <c r="D873" s="757">
        <f>SUM(D857:D872)</f>
        <v>174000</v>
      </c>
      <c r="E873" s="757">
        <f>SUM(E857:E872)</f>
        <v>8</v>
      </c>
      <c r="F873" s="757">
        <f>SUM(F857:F872)</f>
        <v>29000</v>
      </c>
      <c r="G873" s="756"/>
      <c r="H873" s="756"/>
      <c r="I873" s="756"/>
      <c r="J873" s="756">
        <f>J869+J858</f>
        <v>53500</v>
      </c>
    </row>
    <row r="874" spans="1:10" ht="17.25" x14ac:dyDescent="0.25">
      <c r="A874" s="2237" t="s">
        <v>4463</v>
      </c>
      <c r="B874" s="2238"/>
      <c r="C874" s="2238"/>
      <c r="D874" s="2238"/>
      <c r="E874" s="2238"/>
      <c r="F874" s="2238"/>
      <c r="G874" s="2238"/>
      <c r="H874" s="2238"/>
      <c r="I874" s="2238"/>
      <c r="J874" s="2239"/>
    </row>
    <row r="875" spans="1:10" x14ac:dyDescent="0.25">
      <c r="A875" s="782" t="s">
        <v>4534</v>
      </c>
      <c r="B875" s="783">
        <v>2</v>
      </c>
      <c r="C875" s="784"/>
      <c r="D875" s="784">
        <v>3000</v>
      </c>
      <c r="E875" s="519"/>
      <c r="F875" s="519"/>
      <c r="G875" s="519"/>
      <c r="H875" s="519"/>
      <c r="I875" s="519"/>
      <c r="J875" s="198"/>
    </row>
    <row r="876" spans="1:10" x14ac:dyDescent="0.25">
      <c r="A876" s="782"/>
      <c r="B876" s="783"/>
      <c r="C876" s="784"/>
      <c r="D876" s="784"/>
      <c r="E876" s="519"/>
      <c r="F876" s="519"/>
      <c r="G876" s="519"/>
      <c r="H876" s="519"/>
      <c r="I876" s="519"/>
      <c r="J876" s="198"/>
    </row>
    <row r="877" spans="1:10" x14ac:dyDescent="0.25">
      <c r="A877" s="782"/>
      <c r="B877" s="783"/>
      <c r="C877" s="784"/>
      <c r="D877" s="784"/>
      <c r="E877" s="519"/>
      <c r="F877" s="519"/>
      <c r="G877" s="519"/>
      <c r="H877" s="519"/>
      <c r="I877" s="519"/>
      <c r="J877" s="198"/>
    </row>
    <row r="878" spans="1:10" x14ac:dyDescent="0.25">
      <c r="A878" s="755" t="s">
        <v>2048</v>
      </c>
      <c r="B878" s="213">
        <f>SUM(B875:B877)</f>
        <v>2</v>
      </c>
      <c r="C878" s="213">
        <f>SUM(C875:C877)</f>
        <v>0</v>
      </c>
      <c r="D878" s="213">
        <f>SUM(D875:D877)</f>
        <v>3000</v>
      </c>
      <c r="E878" s="213"/>
      <c r="F878" s="213"/>
      <c r="G878" s="213"/>
      <c r="H878" s="213"/>
      <c r="I878" s="213"/>
      <c r="J878" s="213"/>
    </row>
    <row r="879" spans="1:10" x14ac:dyDescent="0.25">
      <c r="A879" s="750"/>
      <c r="B879" s="549"/>
      <c r="C879" s="549"/>
      <c r="D879" s="549"/>
      <c r="E879" s="549"/>
      <c r="F879" s="549"/>
      <c r="G879" s="549"/>
      <c r="H879" s="549"/>
      <c r="I879" s="549"/>
      <c r="J879" s="751"/>
    </row>
    <row r="880" spans="1:10" x14ac:dyDescent="0.25">
      <c r="A880" s="548"/>
      <c r="B880" s="548"/>
      <c r="C880" s="548"/>
      <c r="D880" s="548"/>
      <c r="E880" s="548"/>
      <c r="F880" s="336"/>
      <c r="G880" s="886" t="s">
        <v>3714</v>
      </c>
      <c r="H880" s="886"/>
      <c r="I880" s="753"/>
      <c r="J880" s="567"/>
    </row>
    <row r="881" spans="1:11" ht="15.75" x14ac:dyDescent="0.25">
      <c r="A881" s="696" t="s">
        <v>4464</v>
      </c>
      <c r="B881" s="697">
        <v>196000</v>
      </c>
      <c r="C881" s="548"/>
      <c r="D881" s="548"/>
      <c r="E881" s="548"/>
      <c r="F881" s="548"/>
      <c r="G881" s="548"/>
      <c r="H881" s="548"/>
      <c r="I881" s="548"/>
      <c r="J881" s="567"/>
    </row>
    <row r="887" spans="1:11" x14ac:dyDescent="0.25">
      <c r="A887" s="167"/>
      <c r="K887"/>
    </row>
    <row r="888" spans="1:11" x14ac:dyDescent="0.25">
      <c r="A888" s="167"/>
      <c r="K888"/>
    </row>
    <row r="889" spans="1:11" x14ac:dyDescent="0.25">
      <c r="A889" s="167"/>
      <c r="K889"/>
    </row>
    <row r="890" spans="1:11" x14ac:dyDescent="0.25">
      <c r="A890" s="167"/>
      <c r="K890"/>
    </row>
    <row r="891" spans="1:11" x14ac:dyDescent="0.25">
      <c r="A891" s="167"/>
      <c r="K891"/>
    </row>
    <row r="892" spans="1:11" x14ac:dyDescent="0.25">
      <c r="A892" s="167"/>
      <c r="K892"/>
    </row>
    <row r="893" spans="1:11" x14ac:dyDescent="0.25">
      <c r="A893" s="167"/>
      <c r="K893"/>
    </row>
    <row r="894" spans="1:11" x14ac:dyDescent="0.25">
      <c r="A894" s="167"/>
      <c r="K894"/>
    </row>
    <row r="895" spans="1:11" x14ac:dyDescent="0.25">
      <c r="A895" s="167"/>
      <c r="K895"/>
    </row>
    <row r="896" spans="1:11" x14ac:dyDescent="0.25">
      <c r="A896" s="167"/>
      <c r="K896"/>
    </row>
    <row r="897" spans="1:11" x14ac:dyDescent="0.25">
      <c r="A897" s="167"/>
      <c r="K897"/>
    </row>
    <row r="898" spans="1:11" x14ac:dyDescent="0.25">
      <c r="A898" s="167"/>
      <c r="K898"/>
    </row>
    <row r="899" spans="1:11" x14ac:dyDescent="0.25">
      <c r="A899" s="167"/>
      <c r="K899"/>
    </row>
    <row r="900" spans="1:11" x14ac:dyDescent="0.25">
      <c r="A900" s="167"/>
      <c r="K900"/>
    </row>
    <row r="901" spans="1:11" x14ac:dyDescent="0.25">
      <c r="A901" s="167"/>
      <c r="K901"/>
    </row>
    <row r="902" spans="1:11" x14ac:dyDescent="0.25">
      <c r="A902" s="167"/>
      <c r="K902"/>
    </row>
    <row r="903" spans="1:11" x14ac:dyDescent="0.25">
      <c r="A903" s="167"/>
      <c r="K903"/>
    </row>
    <row r="904" spans="1:11" x14ac:dyDescent="0.25">
      <c r="A904" s="167"/>
      <c r="K904"/>
    </row>
    <row r="905" spans="1:11" x14ac:dyDescent="0.25">
      <c r="A905" s="167"/>
      <c r="K905"/>
    </row>
    <row r="906" spans="1:11" x14ac:dyDescent="0.25">
      <c r="A906" s="167"/>
      <c r="K906"/>
    </row>
    <row r="907" spans="1:11" x14ac:dyDescent="0.25">
      <c r="A907" s="167"/>
      <c r="K907"/>
    </row>
    <row r="908" spans="1:11" x14ac:dyDescent="0.25">
      <c r="A908" s="167"/>
      <c r="K908"/>
    </row>
    <row r="909" spans="1:11" x14ac:dyDescent="0.25">
      <c r="A909" s="167"/>
      <c r="K909"/>
    </row>
    <row r="910" spans="1:11" x14ac:dyDescent="0.25">
      <c r="A910" s="167"/>
      <c r="K910"/>
    </row>
    <row r="911" spans="1:11" x14ac:dyDescent="0.25">
      <c r="A911" s="167"/>
      <c r="K911"/>
    </row>
    <row r="912" spans="1:11" x14ac:dyDescent="0.25">
      <c r="A912" s="167"/>
      <c r="K912"/>
    </row>
    <row r="913" spans="1:11" x14ac:dyDescent="0.25">
      <c r="A913" s="167"/>
      <c r="K913"/>
    </row>
    <row r="914" spans="1:11" x14ac:dyDescent="0.25">
      <c r="A914" s="167"/>
      <c r="K914"/>
    </row>
    <row r="915" spans="1:11" x14ac:dyDescent="0.25">
      <c r="A915" s="167"/>
      <c r="K915"/>
    </row>
    <row r="916" spans="1:11" x14ac:dyDescent="0.25">
      <c r="A916" s="167"/>
      <c r="K916"/>
    </row>
    <row r="917" spans="1:11" x14ac:dyDescent="0.25">
      <c r="A917" s="167"/>
      <c r="K917"/>
    </row>
    <row r="918" spans="1:11" x14ac:dyDescent="0.25">
      <c r="A918" s="167"/>
      <c r="K918"/>
    </row>
    <row r="919" spans="1:11" x14ac:dyDescent="0.25">
      <c r="A919" s="167"/>
      <c r="K919"/>
    </row>
    <row r="920" spans="1:11" x14ac:dyDescent="0.25">
      <c r="A920" s="167"/>
      <c r="K920"/>
    </row>
    <row r="921" spans="1:11" x14ac:dyDescent="0.25">
      <c r="A921" s="167"/>
      <c r="K921"/>
    </row>
    <row r="922" spans="1:11" x14ac:dyDescent="0.25">
      <c r="A922" s="167"/>
      <c r="K922"/>
    </row>
    <row r="923" spans="1:11" x14ac:dyDescent="0.25">
      <c r="A923" s="167"/>
      <c r="K923"/>
    </row>
    <row r="924" spans="1:11" x14ac:dyDescent="0.25">
      <c r="A924" s="167"/>
      <c r="K924"/>
    </row>
    <row r="925" spans="1:11" x14ac:dyDescent="0.25">
      <c r="A925" s="167"/>
      <c r="K925"/>
    </row>
    <row r="926" spans="1:11" x14ac:dyDescent="0.25">
      <c r="A926" s="167"/>
      <c r="K926"/>
    </row>
    <row r="927" spans="1:11" x14ac:dyDescent="0.25">
      <c r="A927" s="167"/>
      <c r="K927"/>
    </row>
    <row r="928" spans="1:11" x14ac:dyDescent="0.25">
      <c r="A928" s="167"/>
      <c r="K928"/>
    </row>
    <row r="929" spans="1:11" x14ac:dyDescent="0.25">
      <c r="A929" s="167"/>
      <c r="K929"/>
    </row>
    <row r="930" spans="1:11" x14ac:dyDescent="0.25">
      <c r="A930" s="167"/>
      <c r="K930"/>
    </row>
    <row r="931" spans="1:11" x14ac:dyDescent="0.25">
      <c r="A931" s="167"/>
      <c r="K931"/>
    </row>
    <row r="932" spans="1:11" x14ac:dyDescent="0.25">
      <c r="A932" s="167"/>
      <c r="K932"/>
    </row>
    <row r="933" spans="1:11" x14ac:dyDescent="0.25">
      <c r="A933" s="167"/>
      <c r="K933"/>
    </row>
    <row r="934" spans="1:11" x14ac:dyDescent="0.25">
      <c r="A934" s="167"/>
      <c r="K934"/>
    </row>
    <row r="935" spans="1:11" x14ac:dyDescent="0.25">
      <c r="A935" s="167"/>
      <c r="K935"/>
    </row>
    <row r="936" spans="1:11" x14ac:dyDescent="0.25">
      <c r="A936" s="167"/>
      <c r="K936"/>
    </row>
    <row r="937" spans="1:11" x14ac:dyDescent="0.25">
      <c r="A937" s="167"/>
      <c r="K937"/>
    </row>
    <row r="938" spans="1:11" x14ac:dyDescent="0.25">
      <c r="A938" s="167"/>
      <c r="K938"/>
    </row>
    <row r="939" spans="1:11" x14ac:dyDescent="0.25">
      <c r="A939" s="167"/>
      <c r="K939"/>
    </row>
    <row r="940" spans="1:11" x14ac:dyDescent="0.25">
      <c r="A940" s="167"/>
      <c r="K940"/>
    </row>
    <row r="941" spans="1:11" x14ac:dyDescent="0.25">
      <c r="A941" s="167"/>
      <c r="K941"/>
    </row>
    <row r="942" spans="1:11" x14ac:dyDescent="0.25">
      <c r="A942" s="167"/>
      <c r="K942"/>
    </row>
    <row r="943" spans="1:11" x14ac:dyDescent="0.25">
      <c r="A943" s="167"/>
      <c r="K943"/>
    </row>
    <row r="944" spans="1:11" x14ac:dyDescent="0.25">
      <c r="A944" s="167"/>
      <c r="K944"/>
    </row>
    <row r="945" spans="1:11" x14ac:dyDescent="0.25">
      <c r="A945" s="167"/>
      <c r="K945"/>
    </row>
  </sheetData>
  <mergeCells count="54">
    <mergeCell ref="K82:K86"/>
    <mergeCell ref="K272:K274"/>
    <mergeCell ref="K310:K311"/>
    <mergeCell ref="K350:K357"/>
    <mergeCell ref="A397:J397"/>
    <mergeCell ref="A286:J286"/>
    <mergeCell ref="A195:J195"/>
    <mergeCell ref="A220:J220"/>
    <mergeCell ref="A240:J240"/>
    <mergeCell ref="A261:J261"/>
    <mergeCell ref="J82:J86"/>
    <mergeCell ref="J87:J88"/>
    <mergeCell ref="C98:C99"/>
    <mergeCell ref="J98:J99"/>
    <mergeCell ref="A1:J1"/>
    <mergeCell ref="A25:J25"/>
    <mergeCell ref="A47:J47"/>
    <mergeCell ref="A75:J75"/>
    <mergeCell ref="J79:J80"/>
    <mergeCell ref="A657:J657"/>
    <mergeCell ref="A487:J487"/>
    <mergeCell ref="A113:J113"/>
    <mergeCell ref="A448:J448"/>
    <mergeCell ref="A469:J469"/>
    <mergeCell ref="A522:J522"/>
    <mergeCell ref="A419:J419"/>
    <mergeCell ref="F403:J403"/>
    <mergeCell ref="A371:J371"/>
    <mergeCell ref="A337:J337"/>
    <mergeCell ref="J350:J357"/>
    <mergeCell ref="A308:J308"/>
    <mergeCell ref="A165:J165"/>
    <mergeCell ref="A135:J135"/>
    <mergeCell ref="A627:J627"/>
    <mergeCell ref="A642:J642"/>
    <mergeCell ref="A507:J507"/>
    <mergeCell ref="A540:J540"/>
    <mergeCell ref="A590:J590"/>
    <mergeCell ref="A613:J613"/>
    <mergeCell ref="A554:J554"/>
    <mergeCell ref="A576:J576"/>
    <mergeCell ref="A714:J714"/>
    <mergeCell ref="A734:J734"/>
    <mergeCell ref="A687:J687"/>
    <mergeCell ref="A699:J699"/>
    <mergeCell ref="A673:J673"/>
    <mergeCell ref="A750:J750"/>
    <mergeCell ref="A765:J765"/>
    <mergeCell ref="A855:J855"/>
    <mergeCell ref="A874:J874"/>
    <mergeCell ref="A819:J819"/>
    <mergeCell ref="A841:J841"/>
    <mergeCell ref="A781:J781"/>
    <mergeCell ref="A805:J805"/>
  </mergeCells>
  <pageMargins left="0" right="0" top="0.74803149606299213" bottom="0.74803149606299213" header="0.31496062992125984" footer="0.31496062992125984"/>
  <pageSetup paperSize="9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N1050"/>
  <sheetViews>
    <sheetView topLeftCell="A427" workbookViewId="0">
      <selection activeCell="J434" sqref="J434"/>
    </sheetView>
  </sheetViews>
  <sheetFormatPr defaultRowHeight="15" x14ac:dyDescent="0.25"/>
  <cols>
    <col min="1" max="1" width="47.140625" customWidth="1"/>
    <col min="3" max="3" width="10.5703125" customWidth="1"/>
    <col min="4" max="4" width="11" customWidth="1"/>
    <col min="6" max="6" width="14" customWidth="1"/>
    <col min="7" max="7" width="10" customWidth="1"/>
    <col min="8" max="8" width="8.140625" customWidth="1"/>
    <col min="9" max="9" width="19.7109375" customWidth="1"/>
    <col min="10" max="10" width="44.140625" customWidth="1"/>
  </cols>
  <sheetData>
    <row r="4" spans="1:10" ht="15.75" x14ac:dyDescent="0.25">
      <c r="A4" s="2232" t="s">
        <v>4555</v>
      </c>
      <c r="B4" s="2232"/>
      <c r="C4" s="2232"/>
      <c r="D4" s="2232"/>
      <c r="E4" s="2232"/>
      <c r="F4" s="2232"/>
      <c r="G4" s="2232"/>
      <c r="H4" s="2232"/>
      <c r="I4" s="2232"/>
      <c r="J4" s="2232"/>
    </row>
    <row r="5" spans="1:10" x14ac:dyDescent="0.25">
      <c r="A5" s="198" t="s">
        <v>14</v>
      </c>
      <c r="B5" s="198" t="s">
        <v>5</v>
      </c>
      <c r="C5" s="198" t="s">
        <v>10</v>
      </c>
      <c r="D5" s="198" t="s">
        <v>11</v>
      </c>
      <c r="E5" s="198" t="s">
        <v>753</v>
      </c>
      <c r="F5" s="198" t="s">
        <v>27</v>
      </c>
      <c r="G5" s="198" t="s">
        <v>2013</v>
      </c>
      <c r="H5" s="198" t="s">
        <v>2776</v>
      </c>
      <c r="I5" s="198" t="s">
        <v>2777</v>
      </c>
      <c r="J5" s="198" t="s">
        <v>32</v>
      </c>
    </row>
    <row r="6" spans="1:10" x14ac:dyDescent="0.25">
      <c r="A6" s="777" t="s">
        <v>208</v>
      </c>
      <c r="B6" s="764">
        <v>1</v>
      </c>
      <c r="C6" s="630">
        <v>50000</v>
      </c>
      <c r="D6" s="630"/>
      <c r="E6" s="764"/>
      <c r="F6" s="764"/>
      <c r="G6" s="764"/>
      <c r="H6" s="764"/>
      <c r="I6" s="764" t="s">
        <v>109</v>
      </c>
      <c r="J6" s="756">
        <v>2100</v>
      </c>
    </row>
    <row r="7" spans="1:10" x14ac:dyDescent="0.25">
      <c r="A7" s="847" t="s">
        <v>4138</v>
      </c>
      <c r="B7" s="848">
        <v>1</v>
      </c>
      <c r="C7" s="849">
        <v>14000</v>
      </c>
      <c r="D7" s="630"/>
      <c r="E7" s="764"/>
      <c r="F7" s="764"/>
      <c r="G7" s="764"/>
      <c r="H7" s="764">
        <v>1</v>
      </c>
      <c r="I7" s="764">
        <v>120</v>
      </c>
      <c r="J7" s="756">
        <v>8000</v>
      </c>
    </row>
    <row r="8" spans="1:10" x14ac:dyDescent="0.25">
      <c r="A8" s="847" t="s">
        <v>425</v>
      </c>
      <c r="B8" s="848">
        <v>1</v>
      </c>
      <c r="C8" s="849">
        <v>16000</v>
      </c>
      <c r="D8" s="630"/>
      <c r="E8" s="764"/>
      <c r="F8" s="764"/>
      <c r="G8" s="764"/>
      <c r="H8" s="764">
        <v>1</v>
      </c>
      <c r="I8" s="764">
        <v>90</v>
      </c>
      <c r="J8" s="198">
        <v>5000</v>
      </c>
    </row>
    <row r="9" spans="1:10" x14ac:dyDescent="0.25">
      <c r="A9" s="777" t="s">
        <v>136</v>
      </c>
      <c r="B9" s="764">
        <v>1</v>
      </c>
      <c r="C9" s="630"/>
      <c r="D9" s="630">
        <v>14000</v>
      </c>
      <c r="E9" s="764">
        <v>1</v>
      </c>
      <c r="F9" s="764">
        <v>3000</v>
      </c>
      <c r="G9" s="764">
        <v>60</v>
      </c>
      <c r="H9" s="764"/>
      <c r="I9" s="764"/>
      <c r="J9" s="756" t="s">
        <v>767</v>
      </c>
    </row>
    <row r="10" spans="1:10" x14ac:dyDescent="0.25">
      <c r="A10" s="777" t="s">
        <v>144</v>
      </c>
      <c r="B10" s="764">
        <v>1</v>
      </c>
      <c r="C10" s="630"/>
      <c r="D10" s="630">
        <v>28000</v>
      </c>
      <c r="E10" s="764">
        <v>1</v>
      </c>
      <c r="F10" s="764">
        <v>4000</v>
      </c>
      <c r="G10" s="764">
        <v>70</v>
      </c>
      <c r="H10" s="764"/>
      <c r="I10" s="764"/>
      <c r="J10" s="756" t="s">
        <v>767</v>
      </c>
    </row>
    <row r="11" spans="1:10" x14ac:dyDescent="0.25">
      <c r="A11" s="702" t="s">
        <v>4392</v>
      </c>
      <c r="B11" s="703">
        <v>1</v>
      </c>
      <c r="C11" s="640"/>
      <c r="D11" s="640"/>
      <c r="E11" s="703"/>
      <c r="F11" s="703"/>
      <c r="G11" s="703"/>
      <c r="H11" s="703"/>
      <c r="I11" s="703"/>
      <c r="J11" s="718" t="s">
        <v>4393</v>
      </c>
    </row>
    <row r="12" spans="1:10" x14ac:dyDescent="0.25">
      <c r="A12" s="777" t="s">
        <v>588</v>
      </c>
      <c r="B12" s="764">
        <v>1</v>
      </c>
      <c r="C12" s="630">
        <v>12000</v>
      </c>
      <c r="D12" s="630"/>
      <c r="E12" s="764">
        <v>1</v>
      </c>
      <c r="F12" s="764">
        <v>3000</v>
      </c>
      <c r="G12" s="764">
        <v>60</v>
      </c>
      <c r="H12" s="764">
        <v>1</v>
      </c>
      <c r="I12" s="764">
        <v>60</v>
      </c>
      <c r="J12" s="756">
        <v>3000</v>
      </c>
    </row>
    <row r="13" spans="1:10" x14ac:dyDescent="0.25">
      <c r="A13" s="777" t="s">
        <v>4557</v>
      </c>
      <c r="B13" s="764">
        <v>2</v>
      </c>
      <c r="C13" s="630">
        <v>44000</v>
      </c>
      <c r="D13" s="630"/>
      <c r="E13" s="764"/>
      <c r="F13" s="764"/>
      <c r="G13" s="764"/>
      <c r="H13" s="764">
        <v>1</v>
      </c>
      <c r="I13" s="764">
        <v>60</v>
      </c>
      <c r="J13" s="756">
        <v>3000</v>
      </c>
    </row>
    <row r="14" spans="1:10" x14ac:dyDescent="0.25">
      <c r="A14" s="777" t="s">
        <v>215</v>
      </c>
      <c r="B14" s="764">
        <v>1</v>
      </c>
      <c r="C14" s="630">
        <v>33000</v>
      </c>
      <c r="D14" s="630"/>
      <c r="E14" s="764"/>
      <c r="F14" s="764"/>
      <c r="G14" s="764"/>
      <c r="H14" s="764">
        <v>1</v>
      </c>
      <c r="I14" s="764">
        <v>70</v>
      </c>
      <c r="J14" s="198">
        <v>4000</v>
      </c>
    </row>
    <row r="15" spans="1:10" x14ac:dyDescent="0.25">
      <c r="A15" s="777" t="s">
        <v>423</v>
      </c>
      <c r="B15" s="764">
        <v>1</v>
      </c>
      <c r="C15" s="630">
        <v>13000</v>
      </c>
      <c r="D15" s="630"/>
      <c r="E15" s="764">
        <v>2</v>
      </c>
      <c r="F15" s="764">
        <v>7000</v>
      </c>
      <c r="G15" s="764" t="s">
        <v>2018</v>
      </c>
      <c r="H15" s="764"/>
      <c r="I15" s="764"/>
      <c r="J15" s="756"/>
    </row>
    <row r="16" spans="1:10" x14ac:dyDescent="0.25">
      <c r="A16" s="777" t="s">
        <v>467</v>
      </c>
      <c r="B16" s="764">
        <v>1</v>
      </c>
      <c r="C16" s="630">
        <v>12000</v>
      </c>
      <c r="D16" s="630"/>
      <c r="E16" s="764">
        <v>1</v>
      </c>
      <c r="F16" s="764">
        <v>4000</v>
      </c>
      <c r="G16" s="764">
        <v>70</v>
      </c>
      <c r="H16" s="764"/>
      <c r="I16" s="764"/>
      <c r="J16" s="756"/>
    </row>
    <row r="17" spans="1:10" x14ac:dyDescent="0.25">
      <c r="A17" s="777" t="s">
        <v>4033</v>
      </c>
      <c r="B17" s="764">
        <v>1</v>
      </c>
      <c r="C17" s="630"/>
      <c r="D17" s="630">
        <v>38000</v>
      </c>
      <c r="E17" s="764"/>
      <c r="F17" s="764"/>
      <c r="G17" s="764"/>
      <c r="H17" s="764"/>
      <c r="I17" s="764"/>
      <c r="J17" s="756" t="s">
        <v>4442</v>
      </c>
    </row>
    <row r="18" spans="1:10" x14ac:dyDescent="0.25">
      <c r="A18" s="755" t="s">
        <v>2048</v>
      </c>
      <c r="B18" s="756">
        <f>SUM(B6:B17)</f>
        <v>13</v>
      </c>
      <c r="C18" s="757">
        <f>SUM(C6:C17)</f>
        <v>194000</v>
      </c>
      <c r="D18" s="757">
        <f>SUM(D6:D17)</f>
        <v>80000</v>
      </c>
      <c r="E18" s="757">
        <f>SUM(E6:E17)</f>
        <v>6</v>
      </c>
      <c r="F18" s="757">
        <f>SUM(F6:F17)</f>
        <v>21000</v>
      </c>
      <c r="G18" s="756"/>
      <c r="H18" s="756"/>
      <c r="I18" s="756"/>
      <c r="J18" s="756">
        <f>J14+J13+J12+J8+J7+J6</f>
        <v>25100</v>
      </c>
    </row>
    <row r="19" spans="1:10" ht="17.25" x14ac:dyDescent="0.25">
      <c r="A19" s="2233" t="s">
        <v>4463</v>
      </c>
      <c r="B19" s="2234"/>
      <c r="C19" s="2234"/>
      <c r="D19" s="2234"/>
      <c r="E19" s="2234"/>
      <c r="F19" s="2234"/>
      <c r="G19" s="2234"/>
      <c r="H19" s="2234"/>
      <c r="I19" s="2234"/>
      <c r="J19" s="2235"/>
    </row>
    <row r="20" spans="1:10" x14ac:dyDescent="0.25">
      <c r="A20" s="782"/>
      <c r="B20" s="783"/>
      <c r="C20" s="784"/>
      <c r="D20" s="784"/>
      <c r="E20" s="519"/>
      <c r="F20" s="764"/>
      <c r="G20" s="764"/>
      <c r="H20" s="764"/>
      <c r="I20" s="764"/>
      <c r="J20" s="756"/>
    </row>
    <row r="21" spans="1:10" x14ac:dyDescent="0.25">
      <c r="A21" s="782"/>
      <c r="B21" s="783"/>
      <c r="C21" s="784"/>
      <c r="D21" s="784"/>
      <c r="E21" s="519"/>
      <c r="F21" s="764"/>
      <c r="G21" s="764"/>
      <c r="H21" s="764"/>
      <c r="I21" s="764"/>
      <c r="J21" s="756"/>
    </row>
    <row r="22" spans="1:10" x14ac:dyDescent="0.25">
      <c r="A22" s="782"/>
      <c r="B22" s="783"/>
      <c r="C22" s="784"/>
      <c r="D22" s="784"/>
      <c r="E22" s="519"/>
      <c r="F22" s="764"/>
      <c r="G22" s="764"/>
      <c r="H22" s="764"/>
      <c r="I22" s="764"/>
      <c r="J22" s="756"/>
    </row>
    <row r="23" spans="1:10" x14ac:dyDescent="0.25">
      <c r="A23" s="755" t="s">
        <v>2048</v>
      </c>
      <c r="B23" s="213">
        <f>SUM(B20:B22)</f>
        <v>0</v>
      </c>
      <c r="C23" s="213">
        <f>SUM(C20:C22)</f>
        <v>0</v>
      </c>
      <c r="D23" s="213">
        <f>SUM(D20:D22)</f>
        <v>0</v>
      </c>
      <c r="E23" s="213"/>
      <c r="F23" s="213"/>
      <c r="G23" s="213"/>
      <c r="H23" s="213"/>
      <c r="I23" s="213"/>
      <c r="J23" s="213"/>
    </row>
    <row r="24" spans="1:10" x14ac:dyDescent="0.25">
      <c r="A24" s="750"/>
      <c r="B24" s="549"/>
      <c r="C24" s="549"/>
      <c r="D24" s="549"/>
      <c r="E24" s="549"/>
      <c r="F24" s="549"/>
      <c r="G24" s="549"/>
      <c r="H24" s="549"/>
      <c r="I24" s="549"/>
      <c r="J24" s="751"/>
    </row>
    <row r="25" spans="1:10" x14ac:dyDescent="0.25">
      <c r="A25" s="548"/>
      <c r="B25" s="752"/>
      <c r="C25" s="752"/>
      <c r="D25" s="548"/>
      <c r="E25" s="548"/>
      <c r="F25" s="548"/>
      <c r="G25" s="548"/>
      <c r="H25" s="548"/>
      <c r="I25" s="548"/>
      <c r="J25" s="567"/>
    </row>
    <row r="26" spans="1:10" x14ac:dyDescent="0.25">
      <c r="A26" s="548"/>
      <c r="B26" s="548"/>
      <c r="C26" s="548"/>
      <c r="D26" s="548"/>
      <c r="E26" s="548"/>
      <c r="F26" s="336"/>
      <c r="G26" s="874" t="s">
        <v>3714</v>
      </c>
      <c r="H26" s="874"/>
      <c r="I26" s="753"/>
      <c r="J26" s="567"/>
    </row>
    <row r="27" spans="1:10" ht="15.75" x14ac:dyDescent="0.25">
      <c r="A27" s="696" t="s">
        <v>4464</v>
      </c>
      <c r="B27" s="697">
        <f>C18</f>
        <v>194000</v>
      </c>
      <c r="C27" s="548"/>
      <c r="D27" s="548"/>
      <c r="E27" s="548"/>
      <c r="F27" s="548"/>
      <c r="G27" s="548"/>
      <c r="H27" s="548"/>
      <c r="I27" s="548"/>
      <c r="J27" s="567"/>
    </row>
    <row r="30" spans="1:10" ht="15.75" x14ac:dyDescent="0.25">
      <c r="A30" s="696" t="s">
        <v>4465</v>
      </c>
      <c r="B30" s="697">
        <f>C24</f>
        <v>0</v>
      </c>
    </row>
    <row r="33" spans="1:10" ht="15.75" x14ac:dyDescent="0.25">
      <c r="A33" s="2232" t="s">
        <v>4556</v>
      </c>
      <c r="B33" s="2232"/>
      <c r="C33" s="2232"/>
      <c r="D33" s="2232"/>
      <c r="E33" s="2232"/>
      <c r="F33" s="2232"/>
      <c r="G33" s="2232"/>
      <c r="H33" s="2232"/>
      <c r="I33" s="2232"/>
      <c r="J33" s="2232"/>
    </row>
    <row r="34" spans="1:10" x14ac:dyDescent="0.25">
      <c r="A34" s="198" t="s">
        <v>14</v>
      </c>
      <c r="B34" s="198" t="s">
        <v>5</v>
      </c>
      <c r="C34" s="198" t="s">
        <v>10</v>
      </c>
      <c r="D34" s="198" t="s">
        <v>11</v>
      </c>
      <c r="E34" s="198" t="s">
        <v>753</v>
      </c>
      <c r="F34" s="198" t="s">
        <v>27</v>
      </c>
      <c r="G34" s="198" t="s">
        <v>2013</v>
      </c>
      <c r="H34" s="198" t="s">
        <v>2776</v>
      </c>
      <c r="I34" s="198" t="s">
        <v>2777</v>
      </c>
      <c r="J34" s="198" t="s">
        <v>32</v>
      </c>
    </row>
    <row r="35" spans="1:10" x14ac:dyDescent="0.25">
      <c r="A35" s="777" t="s">
        <v>4345</v>
      </c>
      <c r="B35" s="764">
        <v>1</v>
      </c>
      <c r="C35" s="630">
        <v>17000</v>
      </c>
      <c r="D35" s="630"/>
      <c r="E35" s="764">
        <v>1</v>
      </c>
      <c r="F35" s="764">
        <v>1000</v>
      </c>
      <c r="G35" s="764">
        <v>40</v>
      </c>
      <c r="H35" s="764"/>
      <c r="I35" s="764" t="s">
        <v>109</v>
      </c>
      <c r="J35" s="756">
        <v>1400</v>
      </c>
    </row>
    <row r="36" spans="1:10" x14ac:dyDescent="0.25">
      <c r="A36" s="847" t="s">
        <v>3747</v>
      </c>
      <c r="B36" s="848">
        <v>1</v>
      </c>
      <c r="C36" s="849"/>
      <c r="D36" s="630">
        <v>34000</v>
      </c>
      <c r="E36" s="764"/>
      <c r="F36" s="764"/>
      <c r="G36" s="764"/>
      <c r="H36" s="764"/>
      <c r="I36" s="764"/>
      <c r="J36" s="756" t="s">
        <v>767</v>
      </c>
    </row>
    <row r="37" spans="1:10" x14ac:dyDescent="0.25">
      <c r="A37" s="847" t="s">
        <v>355</v>
      </c>
      <c r="B37" s="848">
        <v>1</v>
      </c>
      <c r="C37" s="849"/>
      <c r="D37" s="630">
        <v>17000</v>
      </c>
      <c r="E37" s="764"/>
      <c r="F37" s="764"/>
      <c r="G37" s="764"/>
      <c r="H37" s="764"/>
      <c r="I37" s="764"/>
      <c r="J37" s="198" t="s">
        <v>4558</v>
      </c>
    </row>
    <row r="38" spans="1:10" x14ac:dyDescent="0.25">
      <c r="A38" s="777" t="s">
        <v>563</v>
      </c>
      <c r="B38" s="764">
        <v>1</v>
      </c>
      <c r="C38" s="630">
        <v>17000</v>
      </c>
      <c r="D38" s="630"/>
      <c r="E38" s="764">
        <v>1</v>
      </c>
      <c r="F38" s="764">
        <v>4000</v>
      </c>
      <c r="G38" s="764">
        <v>60</v>
      </c>
      <c r="H38" s="764">
        <v>1</v>
      </c>
      <c r="I38" s="764">
        <v>60</v>
      </c>
      <c r="J38" s="756">
        <v>3000</v>
      </c>
    </row>
    <row r="39" spans="1:10" x14ac:dyDescent="0.25">
      <c r="A39" s="777" t="s">
        <v>129</v>
      </c>
      <c r="B39" s="764">
        <v>1</v>
      </c>
      <c r="C39" s="630">
        <v>13000</v>
      </c>
      <c r="D39" s="630"/>
      <c r="E39" s="764">
        <v>1</v>
      </c>
      <c r="F39" s="764">
        <v>3000</v>
      </c>
      <c r="G39" s="764">
        <v>60</v>
      </c>
      <c r="H39" s="764">
        <v>1</v>
      </c>
      <c r="I39" s="764">
        <v>70</v>
      </c>
      <c r="J39" s="756">
        <v>4000</v>
      </c>
    </row>
    <row r="40" spans="1:10" x14ac:dyDescent="0.25">
      <c r="A40" s="777" t="s">
        <v>107</v>
      </c>
      <c r="B40" s="764">
        <v>1</v>
      </c>
      <c r="C40" s="630"/>
      <c r="D40" s="630">
        <v>11000</v>
      </c>
      <c r="E40" s="764">
        <v>1</v>
      </c>
      <c r="F40" s="764">
        <v>3000</v>
      </c>
      <c r="G40" s="764">
        <v>60</v>
      </c>
      <c r="H40" s="764"/>
      <c r="I40" s="764"/>
      <c r="J40" s="756" t="s">
        <v>767</v>
      </c>
    </row>
    <row r="41" spans="1:10" x14ac:dyDescent="0.25">
      <c r="A41" s="777" t="s">
        <v>3530</v>
      </c>
      <c r="B41" s="764">
        <v>1</v>
      </c>
      <c r="C41" s="630">
        <v>14000</v>
      </c>
      <c r="D41" s="630"/>
      <c r="E41" s="764">
        <v>1</v>
      </c>
      <c r="F41" s="764">
        <v>3000</v>
      </c>
      <c r="G41" s="764">
        <v>60</v>
      </c>
      <c r="H41" s="764">
        <v>1</v>
      </c>
      <c r="I41" s="764">
        <v>60</v>
      </c>
      <c r="J41" s="756">
        <v>3000</v>
      </c>
    </row>
    <row r="42" spans="1:10" x14ac:dyDescent="0.25">
      <c r="A42" s="777" t="s">
        <v>4033</v>
      </c>
      <c r="B42" s="764">
        <v>1</v>
      </c>
      <c r="C42" s="630">
        <v>38000</v>
      </c>
      <c r="D42" s="630"/>
      <c r="E42" s="764"/>
      <c r="F42" s="764"/>
      <c r="G42" s="764"/>
      <c r="H42" s="764"/>
      <c r="I42" s="764"/>
      <c r="J42" s="756" t="s">
        <v>4559</v>
      </c>
    </row>
    <row r="43" spans="1:10" x14ac:dyDescent="0.25">
      <c r="A43" s="777" t="s">
        <v>107</v>
      </c>
      <c r="B43" s="764">
        <v>1</v>
      </c>
      <c r="C43" s="630"/>
      <c r="D43" s="630">
        <v>15000</v>
      </c>
      <c r="E43" s="764"/>
      <c r="F43" s="764"/>
      <c r="G43" s="764"/>
      <c r="H43" s="764"/>
      <c r="I43" s="764"/>
      <c r="J43" s="756" t="s">
        <v>4560</v>
      </c>
    </row>
    <row r="44" spans="1:10" x14ac:dyDescent="0.25">
      <c r="A44" s="777" t="s">
        <v>4561</v>
      </c>
      <c r="B44" s="764">
        <v>1</v>
      </c>
      <c r="C44" s="630">
        <v>25000</v>
      </c>
      <c r="D44" s="630"/>
      <c r="E44" s="764"/>
      <c r="F44" s="764"/>
      <c r="G44" s="764"/>
      <c r="H44" s="764">
        <v>1</v>
      </c>
      <c r="I44" s="764">
        <v>60</v>
      </c>
      <c r="J44" s="756">
        <v>3000</v>
      </c>
    </row>
    <row r="45" spans="1:10" x14ac:dyDescent="0.25">
      <c r="A45" s="777" t="s">
        <v>4562</v>
      </c>
      <c r="B45" s="764">
        <v>1</v>
      </c>
      <c r="C45" s="630">
        <v>25000</v>
      </c>
      <c r="D45" s="630"/>
      <c r="E45" s="764"/>
      <c r="F45" s="764"/>
      <c r="G45" s="764"/>
      <c r="H45" s="764"/>
      <c r="I45" s="764"/>
      <c r="J45" s="756"/>
    </row>
    <row r="46" spans="1:10" x14ac:dyDescent="0.25">
      <c r="A46" s="777" t="s">
        <v>4509</v>
      </c>
      <c r="B46" s="764">
        <v>1</v>
      </c>
      <c r="C46" s="630">
        <v>14000</v>
      </c>
      <c r="D46" s="630"/>
      <c r="E46" s="764">
        <v>1</v>
      </c>
      <c r="F46" s="764">
        <v>3000</v>
      </c>
      <c r="G46" s="764">
        <v>60</v>
      </c>
      <c r="H46" s="764"/>
      <c r="I46" s="764"/>
      <c r="J46" s="756"/>
    </row>
    <row r="47" spans="1:10" x14ac:dyDescent="0.25">
      <c r="A47" s="777" t="s">
        <v>785</v>
      </c>
      <c r="B47" s="764">
        <v>1</v>
      </c>
      <c r="C47" s="630"/>
      <c r="D47" s="630">
        <v>21000</v>
      </c>
      <c r="E47" s="764">
        <v>1</v>
      </c>
      <c r="F47" s="764">
        <v>3000</v>
      </c>
      <c r="G47" s="764">
        <v>60</v>
      </c>
      <c r="H47" s="764"/>
      <c r="I47" s="764"/>
      <c r="J47" s="756" t="s">
        <v>3596</v>
      </c>
    </row>
    <row r="48" spans="1:10" x14ac:dyDescent="0.25">
      <c r="A48" s="777" t="s">
        <v>4103</v>
      </c>
      <c r="B48" s="764">
        <v>1</v>
      </c>
      <c r="C48" s="630">
        <v>17000</v>
      </c>
      <c r="D48" s="630"/>
      <c r="E48" s="764">
        <v>1</v>
      </c>
      <c r="F48" s="764">
        <v>4000</v>
      </c>
      <c r="G48" s="764">
        <v>70</v>
      </c>
      <c r="H48" s="764"/>
      <c r="I48" s="764"/>
      <c r="J48" s="756"/>
    </row>
    <row r="49" spans="1:10" x14ac:dyDescent="0.25">
      <c r="A49" s="777" t="s">
        <v>4563</v>
      </c>
      <c r="B49" s="764">
        <v>1</v>
      </c>
      <c r="C49" s="630">
        <v>12000</v>
      </c>
      <c r="D49" s="630"/>
      <c r="E49" s="764">
        <v>1</v>
      </c>
      <c r="F49" s="764">
        <v>3000</v>
      </c>
      <c r="G49" s="764">
        <v>60</v>
      </c>
      <c r="H49" s="764"/>
      <c r="I49" s="764"/>
      <c r="J49" s="198"/>
    </row>
    <row r="50" spans="1:10" x14ac:dyDescent="0.25">
      <c r="A50" s="777" t="s">
        <v>4564</v>
      </c>
      <c r="B50" s="764">
        <v>1</v>
      </c>
      <c r="C50" s="630"/>
      <c r="D50" s="630">
        <v>18000</v>
      </c>
      <c r="E50" s="764">
        <v>1</v>
      </c>
      <c r="F50" s="764">
        <v>3000</v>
      </c>
      <c r="G50" s="764">
        <v>60</v>
      </c>
      <c r="H50" s="764"/>
      <c r="I50" s="764"/>
      <c r="J50" s="756" t="s">
        <v>3596</v>
      </c>
    </row>
    <row r="51" spans="1:10" x14ac:dyDescent="0.25">
      <c r="A51" s="755" t="s">
        <v>2048</v>
      </c>
      <c r="B51" s="756">
        <f>SUM(B35:B50)</f>
        <v>16</v>
      </c>
      <c r="C51" s="757">
        <f>SUM(C35:C50)</f>
        <v>192000</v>
      </c>
      <c r="D51" s="757">
        <f>SUM(D35:D50)</f>
        <v>116000</v>
      </c>
      <c r="E51" s="757">
        <f>SUM(E35:E50)</f>
        <v>10</v>
      </c>
      <c r="F51" s="757">
        <f>SUM(F35:F50)</f>
        <v>30000</v>
      </c>
      <c r="G51" s="756"/>
      <c r="H51" s="756"/>
      <c r="I51" s="756"/>
      <c r="J51" s="756">
        <f>J44+J41+J39+J38+J35</f>
        <v>14400</v>
      </c>
    </row>
    <row r="52" spans="1:10" ht="17.25" x14ac:dyDescent="0.25">
      <c r="A52" s="2233" t="s">
        <v>4463</v>
      </c>
      <c r="B52" s="2234"/>
      <c r="C52" s="2234"/>
      <c r="D52" s="2234"/>
      <c r="E52" s="2234"/>
      <c r="F52" s="2234"/>
      <c r="G52" s="2234"/>
      <c r="H52" s="2234"/>
      <c r="I52" s="2234"/>
      <c r="J52" s="2235"/>
    </row>
    <row r="53" spans="1:10" x14ac:dyDescent="0.25">
      <c r="A53" s="782"/>
      <c r="B53" s="783"/>
      <c r="C53" s="784"/>
      <c r="D53" s="784"/>
      <c r="E53" s="519"/>
      <c r="F53" s="764"/>
      <c r="G53" s="764"/>
      <c r="H53" s="764"/>
      <c r="I53" s="764"/>
      <c r="J53" s="756"/>
    </row>
    <row r="54" spans="1:10" x14ac:dyDescent="0.25">
      <c r="A54" s="782"/>
      <c r="B54" s="783"/>
      <c r="C54" s="784"/>
      <c r="D54" s="784"/>
      <c r="E54" s="519"/>
      <c r="F54" s="764"/>
      <c r="G54" s="764"/>
      <c r="H54" s="764"/>
      <c r="I54" s="764"/>
      <c r="J54" s="756"/>
    </row>
    <row r="55" spans="1:10" x14ac:dyDescent="0.25">
      <c r="A55" s="782"/>
      <c r="B55" s="783"/>
      <c r="C55" s="784"/>
      <c r="D55" s="784"/>
      <c r="E55" s="519"/>
      <c r="F55" s="764"/>
      <c r="G55" s="764"/>
      <c r="H55" s="764"/>
      <c r="I55" s="764"/>
      <c r="J55" s="756"/>
    </row>
    <row r="56" spans="1:10" x14ac:dyDescent="0.25">
      <c r="A56" s="755" t="s">
        <v>2048</v>
      </c>
      <c r="B56" s="213">
        <f>SUM(B53:B55)</f>
        <v>0</v>
      </c>
      <c r="C56" s="213">
        <f>SUM(C53:C55)</f>
        <v>0</v>
      </c>
      <c r="D56" s="213">
        <f>SUM(D53:D55)</f>
        <v>0</v>
      </c>
      <c r="E56" s="213"/>
      <c r="F56" s="213"/>
      <c r="G56" s="213"/>
      <c r="H56" s="213"/>
      <c r="I56" s="213"/>
      <c r="J56" s="213"/>
    </row>
    <row r="57" spans="1:10" x14ac:dyDescent="0.25">
      <c r="A57" s="750"/>
      <c r="B57" s="549"/>
      <c r="C57" s="549"/>
      <c r="D57" s="549"/>
      <c r="E57" s="549"/>
      <c r="F57" s="549"/>
      <c r="G57" s="549"/>
      <c r="H57" s="549"/>
      <c r="I57" s="549"/>
      <c r="J57" s="751"/>
    </row>
    <row r="58" spans="1:10" x14ac:dyDescent="0.25">
      <c r="A58" s="548"/>
      <c r="B58" s="752"/>
      <c r="C58" s="752"/>
      <c r="D58" s="548"/>
      <c r="E58" s="548"/>
      <c r="F58" s="548"/>
      <c r="G58" s="548"/>
      <c r="H58" s="548"/>
      <c r="I58" s="548"/>
      <c r="J58" s="567"/>
    </row>
    <row r="59" spans="1:10" x14ac:dyDescent="0.25">
      <c r="A59" s="548"/>
      <c r="B59" s="548"/>
      <c r="C59" s="548"/>
      <c r="D59" s="548"/>
      <c r="E59" s="548"/>
      <c r="F59" s="336"/>
      <c r="G59" s="887" t="s">
        <v>3714</v>
      </c>
      <c r="H59" s="887"/>
      <c r="I59" s="753"/>
      <c r="J59" s="567"/>
    </row>
    <row r="60" spans="1:10" ht="15.75" x14ac:dyDescent="0.25">
      <c r="A60" s="696" t="s">
        <v>4464</v>
      </c>
      <c r="B60" s="697">
        <f>C51</f>
        <v>192000</v>
      </c>
      <c r="C60" s="548"/>
      <c r="D60" s="548"/>
      <c r="E60" s="548"/>
      <c r="F60" s="548"/>
      <c r="G60" s="548"/>
      <c r="H60" s="548"/>
      <c r="I60" s="548"/>
      <c r="J60" s="567"/>
    </row>
    <row r="63" spans="1:10" ht="15.75" x14ac:dyDescent="0.25">
      <c r="A63" s="696" t="s">
        <v>4465</v>
      </c>
      <c r="B63" s="697">
        <f>C57</f>
        <v>0</v>
      </c>
    </row>
    <row r="66" spans="1:10" ht="15.75" x14ac:dyDescent="0.25">
      <c r="A66" s="2232" t="s">
        <v>4567</v>
      </c>
      <c r="B66" s="2232"/>
      <c r="C66" s="2232"/>
      <c r="D66" s="2232"/>
      <c r="E66" s="2232"/>
      <c r="F66" s="2232"/>
      <c r="G66" s="2232"/>
      <c r="H66" s="2232"/>
      <c r="I66" s="2232"/>
      <c r="J66" s="2232"/>
    </row>
    <row r="67" spans="1:10" x14ac:dyDescent="0.25">
      <c r="A67" s="198" t="s">
        <v>14</v>
      </c>
      <c r="B67" s="198" t="s">
        <v>5</v>
      </c>
      <c r="C67" s="198" t="s">
        <v>10</v>
      </c>
      <c r="D67" s="198" t="s">
        <v>11</v>
      </c>
      <c r="E67" s="198" t="s">
        <v>753</v>
      </c>
      <c r="F67" s="198" t="s">
        <v>27</v>
      </c>
      <c r="G67" s="198" t="s">
        <v>2013</v>
      </c>
      <c r="H67" s="198" t="s">
        <v>2776</v>
      </c>
      <c r="I67" s="198" t="s">
        <v>2777</v>
      </c>
      <c r="J67" s="198" t="s">
        <v>32</v>
      </c>
    </row>
    <row r="68" spans="1:10" x14ac:dyDescent="0.25">
      <c r="A68" s="777" t="s">
        <v>4568</v>
      </c>
      <c r="B68" s="764">
        <v>1</v>
      </c>
      <c r="C68" s="630">
        <v>160000</v>
      </c>
      <c r="D68" s="630"/>
      <c r="E68" s="764"/>
      <c r="F68" s="764"/>
      <c r="G68" s="764"/>
      <c r="H68" s="764"/>
      <c r="I68" s="764"/>
      <c r="J68" s="756"/>
    </row>
    <row r="69" spans="1:10" x14ac:dyDescent="0.25">
      <c r="A69" s="847" t="s">
        <v>3947</v>
      </c>
      <c r="B69" s="848">
        <v>1</v>
      </c>
      <c r="C69" s="849">
        <v>16000</v>
      </c>
      <c r="D69" s="630"/>
      <c r="E69" s="764">
        <v>1</v>
      </c>
      <c r="F69" s="764">
        <v>5000</v>
      </c>
      <c r="G69" s="764">
        <v>90</v>
      </c>
      <c r="H69" s="764"/>
      <c r="I69" s="764"/>
      <c r="J69" s="756"/>
    </row>
    <row r="70" spans="1:10" x14ac:dyDescent="0.25">
      <c r="A70" s="847" t="s">
        <v>2199</v>
      </c>
      <c r="B70" s="848">
        <v>1</v>
      </c>
      <c r="C70" s="849">
        <v>15000</v>
      </c>
      <c r="D70" s="630"/>
      <c r="E70" s="764">
        <v>1</v>
      </c>
      <c r="F70" s="764">
        <v>4000</v>
      </c>
      <c r="G70" s="764">
        <v>70</v>
      </c>
      <c r="H70" s="764"/>
      <c r="I70" s="764"/>
      <c r="J70" s="198"/>
    </row>
    <row r="71" spans="1:10" x14ac:dyDescent="0.25">
      <c r="A71" s="777" t="s">
        <v>3019</v>
      </c>
      <c r="B71" s="764">
        <v>1</v>
      </c>
      <c r="C71" s="630">
        <v>27000</v>
      </c>
      <c r="D71" s="630"/>
      <c r="E71" s="764"/>
      <c r="F71" s="764"/>
      <c r="G71" s="764"/>
      <c r="H71" s="764"/>
      <c r="I71" s="764"/>
      <c r="J71" s="756"/>
    </row>
    <row r="72" spans="1:10" x14ac:dyDescent="0.25">
      <c r="A72" s="777" t="s">
        <v>2196</v>
      </c>
      <c r="B72" s="764">
        <v>1</v>
      </c>
      <c r="C72" s="630">
        <v>31000</v>
      </c>
      <c r="D72" s="630"/>
      <c r="E72" s="764">
        <v>1</v>
      </c>
      <c r="F72" s="764">
        <v>5000</v>
      </c>
      <c r="G72" s="764">
        <v>100</v>
      </c>
      <c r="H72" s="764"/>
      <c r="I72" s="764"/>
      <c r="J72" s="756"/>
    </row>
    <row r="73" spans="1:10" x14ac:dyDescent="0.25">
      <c r="A73" s="777" t="s">
        <v>4569</v>
      </c>
      <c r="B73" s="764">
        <v>2</v>
      </c>
      <c r="C73" s="630"/>
      <c r="D73" s="630">
        <v>46000</v>
      </c>
      <c r="E73" s="764"/>
      <c r="F73" s="764"/>
      <c r="G73" s="764"/>
      <c r="H73" s="764"/>
      <c r="I73" s="764"/>
      <c r="J73" s="756" t="s">
        <v>4570</v>
      </c>
    </row>
    <row r="74" spans="1:10" x14ac:dyDescent="0.25">
      <c r="A74" s="777" t="s">
        <v>91</v>
      </c>
      <c r="B74" s="764">
        <v>1</v>
      </c>
      <c r="C74" s="630"/>
      <c r="D74" s="630">
        <v>20000</v>
      </c>
      <c r="E74" s="764"/>
      <c r="F74" s="764"/>
      <c r="G74" s="764"/>
      <c r="H74" s="764"/>
      <c r="I74" s="764"/>
      <c r="J74" s="756" t="s">
        <v>767</v>
      </c>
    </row>
    <row r="75" spans="1:10" x14ac:dyDescent="0.25">
      <c r="A75" s="777" t="s">
        <v>1353</v>
      </c>
      <c r="B75" s="764">
        <v>1</v>
      </c>
      <c r="C75" s="630">
        <v>7800</v>
      </c>
      <c r="D75" s="630"/>
      <c r="E75" s="764"/>
      <c r="F75" s="764"/>
      <c r="G75" s="764"/>
      <c r="H75" s="764"/>
      <c r="I75" s="764"/>
      <c r="J75" s="756"/>
    </row>
    <row r="76" spans="1:10" x14ac:dyDescent="0.25">
      <c r="A76" s="777" t="s">
        <v>4571</v>
      </c>
      <c r="B76" s="764">
        <v>1</v>
      </c>
      <c r="C76" s="630">
        <v>50000</v>
      </c>
      <c r="D76" s="630"/>
      <c r="E76" s="764">
        <v>1</v>
      </c>
      <c r="F76" s="764">
        <v>6000</v>
      </c>
      <c r="G76" s="764">
        <v>110</v>
      </c>
      <c r="H76" s="764"/>
      <c r="I76" s="764"/>
      <c r="J76" s="756" t="s">
        <v>4572</v>
      </c>
    </row>
    <row r="77" spans="1:10" x14ac:dyDescent="0.25">
      <c r="A77" s="777" t="s">
        <v>2622</v>
      </c>
      <c r="B77" s="764">
        <v>1</v>
      </c>
      <c r="C77" s="630">
        <v>38000</v>
      </c>
      <c r="D77" s="630"/>
      <c r="E77" s="764"/>
      <c r="F77" s="764"/>
      <c r="G77" s="764"/>
      <c r="H77" s="764"/>
      <c r="I77" s="764"/>
      <c r="J77" s="756"/>
    </row>
    <row r="78" spans="1:10" x14ac:dyDescent="0.25">
      <c r="A78" s="777" t="s">
        <v>90</v>
      </c>
      <c r="B78" s="764">
        <v>1</v>
      </c>
      <c r="C78" s="630">
        <v>26000</v>
      </c>
      <c r="D78" s="630"/>
      <c r="E78" s="764">
        <v>1</v>
      </c>
      <c r="F78" s="764">
        <v>3000</v>
      </c>
      <c r="G78" s="764">
        <v>60</v>
      </c>
      <c r="H78" s="764"/>
      <c r="I78" s="764"/>
      <c r="J78" s="756"/>
    </row>
    <row r="79" spans="1:10" x14ac:dyDescent="0.25">
      <c r="A79" s="777" t="s">
        <v>2590</v>
      </c>
      <c r="B79" s="764">
        <v>1</v>
      </c>
      <c r="C79" s="630"/>
      <c r="D79" s="630">
        <v>73000</v>
      </c>
      <c r="E79" s="764"/>
      <c r="F79" s="764"/>
      <c r="G79" s="764"/>
      <c r="H79" s="764"/>
      <c r="I79" s="764"/>
      <c r="J79" s="756" t="s">
        <v>4573</v>
      </c>
    </row>
    <row r="80" spans="1:10" x14ac:dyDescent="0.25">
      <c r="A80" s="777" t="s">
        <v>179</v>
      </c>
      <c r="B80" s="764">
        <v>1</v>
      </c>
      <c r="C80" s="630">
        <v>16000</v>
      </c>
      <c r="D80" s="630"/>
      <c r="E80" s="764"/>
      <c r="F80" s="764"/>
      <c r="G80" s="764"/>
      <c r="H80" s="764"/>
      <c r="I80" s="764"/>
      <c r="J80" s="756" t="s">
        <v>4574</v>
      </c>
    </row>
    <row r="81" spans="1:10" x14ac:dyDescent="0.25">
      <c r="A81" s="777" t="s">
        <v>4134</v>
      </c>
      <c r="B81" s="764">
        <v>1</v>
      </c>
      <c r="C81" s="630">
        <v>90000</v>
      </c>
      <c r="D81" s="630"/>
      <c r="E81" s="764"/>
      <c r="F81" s="764"/>
      <c r="G81" s="764"/>
      <c r="H81" s="764"/>
      <c r="I81" s="764"/>
      <c r="J81" s="756"/>
    </row>
    <row r="82" spans="1:10" x14ac:dyDescent="0.25">
      <c r="A82" s="777" t="s">
        <v>4576</v>
      </c>
      <c r="B82" s="764"/>
      <c r="C82" s="630">
        <v>4000</v>
      </c>
      <c r="D82" s="630"/>
      <c r="E82" s="764"/>
      <c r="F82" s="764"/>
      <c r="G82" s="764"/>
      <c r="H82" s="764"/>
      <c r="I82" s="764"/>
      <c r="J82" s="756" t="s">
        <v>4578</v>
      </c>
    </row>
    <row r="83" spans="1:10" x14ac:dyDescent="0.25">
      <c r="A83" s="777" t="s">
        <v>3539</v>
      </c>
      <c r="B83" s="764">
        <v>1</v>
      </c>
      <c r="C83" s="630"/>
      <c r="D83" s="630">
        <v>45000</v>
      </c>
      <c r="E83" s="764">
        <v>1</v>
      </c>
      <c r="F83" s="764">
        <v>5000</v>
      </c>
      <c r="G83" s="764">
        <v>90</v>
      </c>
      <c r="H83" s="764"/>
      <c r="I83" s="764"/>
      <c r="J83" s="198" t="s">
        <v>767</v>
      </c>
    </row>
    <row r="84" spans="1:10" x14ac:dyDescent="0.25">
      <c r="A84" s="777" t="s">
        <v>1353</v>
      </c>
      <c r="B84" s="764">
        <v>1</v>
      </c>
      <c r="C84" s="630">
        <v>7800</v>
      </c>
      <c r="D84" s="630"/>
      <c r="E84" s="764"/>
      <c r="F84" s="764"/>
      <c r="G84" s="764"/>
      <c r="H84" s="764"/>
      <c r="I84" s="764"/>
      <c r="J84" s="756"/>
    </row>
    <row r="85" spans="1:10" x14ac:dyDescent="0.25">
      <c r="A85" s="755" t="s">
        <v>2048</v>
      </c>
      <c r="B85" s="756">
        <f>SUM(B68:B84)</f>
        <v>17</v>
      </c>
      <c r="C85" s="757">
        <f>SUM(C68:C84)</f>
        <v>488600</v>
      </c>
      <c r="D85" s="757">
        <f>SUM(D68:D84)</f>
        <v>184000</v>
      </c>
      <c r="E85" s="757">
        <f>SUM(E68:E84)</f>
        <v>6</v>
      </c>
      <c r="F85" s="757">
        <f>SUM(F68:F84)</f>
        <v>28000</v>
      </c>
      <c r="G85" s="756"/>
      <c r="H85" s="756"/>
      <c r="I85" s="756"/>
      <c r="J85" s="756"/>
    </row>
    <row r="86" spans="1:10" ht="17.25" x14ac:dyDescent="0.25">
      <c r="A86" s="2233" t="s">
        <v>4463</v>
      </c>
      <c r="B86" s="2234"/>
      <c r="C86" s="2234"/>
      <c r="D86" s="2234"/>
      <c r="E86" s="2234"/>
      <c r="F86" s="2234"/>
      <c r="G86" s="2234"/>
      <c r="H86" s="2234"/>
      <c r="I86" s="2234"/>
      <c r="J86" s="2235"/>
    </row>
    <row r="87" spans="1:10" x14ac:dyDescent="0.25">
      <c r="A87" s="782" t="s">
        <v>4575</v>
      </c>
      <c r="B87" s="783">
        <v>2</v>
      </c>
      <c r="C87" s="784">
        <v>4000</v>
      </c>
      <c r="D87" s="784"/>
      <c r="E87" s="519"/>
      <c r="F87" s="764"/>
      <c r="G87" s="764"/>
      <c r="H87" s="764"/>
      <c r="I87" s="764"/>
      <c r="J87" s="756"/>
    </row>
    <row r="88" spans="1:10" x14ac:dyDescent="0.25">
      <c r="A88" s="782" t="s">
        <v>4577</v>
      </c>
      <c r="B88" s="783">
        <v>1</v>
      </c>
      <c r="C88" s="784">
        <v>2000</v>
      </c>
      <c r="D88" s="784"/>
      <c r="E88" s="519"/>
      <c r="F88" s="764"/>
      <c r="G88" s="764"/>
      <c r="H88" s="764"/>
      <c r="I88" s="764"/>
      <c r="J88" s="756"/>
    </row>
    <row r="89" spans="1:10" x14ac:dyDescent="0.25">
      <c r="A89" s="782"/>
      <c r="B89" s="783"/>
      <c r="C89" s="784"/>
      <c r="D89" s="784"/>
      <c r="E89" s="519"/>
      <c r="F89" s="764"/>
      <c r="G89" s="764"/>
      <c r="H89" s="764"/>
      <c r="I89" s="764"/>
      <c r="J89" s="756"/>
    </row>
    <row r="90" spans="1:10" x14ac:dyDescent="0.25">
      <c r="A90" s="755" t="s">
        <v>2048</v>
      </c>
      <c r="B90" s="213">
        <f>SUM(B87:B89)</f>
        <v>3</v>
      </c>
      <c r="C90" s="213">
        <f>SUM(C87:C89)</f>
        <v>6000</v>
      </c>
      <c r="D90" s="213">
        <f>SUM(D87:D89)</f>
        <v>0</v>
      </c>
      <c r="E90" s="213"/>
      <c r="F90" s="213"/>
      <c r="G90" s="213"/>
      <c r="H90" s="213"/>
      <c r="I90" s="213"/>
      <c r="J90" s="213"/>
    </row>
    <row r="91" spans="1:10" x14ac:dyDescent="0.25">
      <c r="A91" s="750"/>
      <c r="B91" s="549"/>
      <c r="C91" s="549"/>
      <c r="D91" s="549"/>
      <c r="E91" s="549"/>
      <c r="F91" s="549"/>
      <c r="G91" s="549"/>
      <c r="H91" s="549"/>
      <c r="I91" s="549"/>
      <c r="J91" s="751"/>
    </row>
    <row r="92" spans="1:10" x14ac:dyDescent="0.25">
      <c r="A92" s="548"/>
      <c r="B92" s="752"/>
      <c r="C92" s="752"/>
      <c r="D92" s="548"/>
      <c r="E92" s="548"/>
      <c r="F92" s="548"/>
      <c r="G92" s="548"/>
      <c r="H92" s="548"/>
      <c r="I92" s="548"/>
      <c r="J92" s="567"/>
    </row>
    <row r="93" spans="1:10" x14ac:dyDescent="0.25">
      <c r="A93" s="548"/>
      <c r="B93" s="548"/>
      <c r="C93" s="548"/>
      <c r="D93" s="548"/>
      <c r="E93" s="548"/>
      <c r="F93" s="336"/>
      <c r="G93" s="888" t="s">
        <v>3714</v>
      </c>
      <c r="H93" s="888"/>
      <c r="I93" s="753"/>
      <c r="J93" s="567"/>
    </row>
    <row r="94" spans="1:10" ht="15.75" x14ac:dyDescent="0.25">
      <c r="A94" s="696" t="s">
        <v>4464</v>
      </c>
      <c r="B94" s="697">
        <f>C85</f>
        <v>488600</v>
      </c>
      <c r="C94" s="548"/>
      <c r="D94" s="548"/>
      <c r="E94" s="548"/>
      <c r="F94" s="548"/>
      <c r="G94" s="548"/>
      <c r="H94" s="548"/>
      <c r="I94" s="548"/>
      <c r="J94" s="567"/>
    </row>
    <row r="97" spans="1:10" ht="15.75" x14ac:dyDescent="0.25">
      <c r="A97" s="696" t="s">
        <v>4465</v>
      </c>
      <c r="B97" s="697">
        <v>6000</v>
      </c>
    </row>
    <row r="101" spans="1:10" ht="15.75" x14ac:dyDescent="0.25">
      <c r="A101" s="2232" t="s">
        <v>4579</v>
      </c>
      <c r="B101" s="2232"/>
      <c r="C101" s="2232"/>
      <c r="D101" s="2232"/>
      <c r="E101" s="2232"/>
      <c r="F101" s="2232"/>
      <c r="G101" s="2232"/>
      <c r="H101" s="2232"/>
      <c r="I101" s="2232"/>
      <c r="J101" s="2232"/>
    </row>
    <row r="102" spans="1:10" x14ac:dyDescent="0.25">
      <c r="A102" s="198" t="s">
        <v>14</v>
      </c>
      <c r="B102" s="198" t="s">
        <v>5</v>
      </c>
      <c r="C102" s="198" t="s">
        <v>10</v>
      </c>
      <c r="D102" s="198" t="s">
        <v>11</v>
      </c>
      <c r="E102" s="198" t="s">
        <v>753</v>
      </c>
      <c r="F102" s="198" t="s">
        <v>27</v>
      </c>
      <c r="G102" s="198" t="s">
        <v>2013</v>
      </c>
      <c r="H102" s="198" t="s">
        <v>2776</v>
      </c>
      <c r="I102" s="198" t="s">
        <v>2777</v>
      </c>
      <c r="J102" s="198" t="s">
        <v>32</v>
      </c>
    </row>
    <row r="103" spans="1:10" x14ac:dyDescent="0.25">
      <c r="A103" s="777" t="s">
        <v>4580</v>
      </c>
      <c r="B103" s="764">
        <v>1</v>
      </c>
      <c r="C103" s="630"/>
      <c r="D103" s="630">
        <v>38000</v>
      </c>
      <c r="E103" s="764"/>
      <c r="F103" s="764"/>
      <c r="G103" s="764"/>
      <c r="H103" s="764"/>
      <c r="I103" s="764"/>
      <c r="J103" s="756" t="s">
        <v>4581</v>
      </c>
    </row>
    <row r="104" spans="1:10" x14ac:dyDescent="0.25">
      <c r="A104" s="847" t="s">
        <v>3871</v>
      </c>
      <c r="B104" s="848">
        <v>1</v>
      </c>
      <c r="C104" s="849">
        <v>12500</v>
      </c>
      <c r="D104" s="630"/>
      <c r="E104" s="764"/>
      <c r="F104" s="764"/>
      <c r="G104" s="764"/>
      <c r="H104" s="764"/>
      <c r="I104" s="764"/>
      <c r="J104" s="756"/>
    </row>
    <row r="105" spans="1:10" x14ac:dyDescent="0.25">
      <c r="A105" s="847" t="s">
        <v>3536</v>
      </c>
      <c r="B105" s="848">
        <v>1</v>
      </c>
      <c r="C105" s="849">
        <v>26000</v>
      </c>
      <c r="D105" s="630"/>
      <c r="E105" s="764">
        <v>1</v>
      </c>
      <c r="F105" s="764">
        <v>4000</v>
      </c>
      <c r="G105" s="764">
        <v>70</v>
      </c>
      <c r="H105" s="764"/>
      <c r="I105" s="764"/>
      <c r="J105" s="198"/>
    </row>
    <row r="106" spans="1:10" x14ac:dyDescent="0.25">
      <c r="A106" s="777" t="s">
        <v>3352</v>
      </c>
      <c r="B106" s="764">
        <v>1</v>
      </c>
      <c r="C106" s="630"/>
      <c r="D106" s="630">
        <v>22000</v>
      </c>
      <c r="E106" s="764">
        <v>1</v>
      </c>
      <c r="F106" s="764">
        <v>4000</v>
      </c>
      <c r="G106" s="764">
        <v>70</v>
      </c>
      <c r="H106" s="764"/>
      <c r="I106" s="764"/>
      <c r="J106" s="756" t="s">
        <v>4586</v>
      </c>
    </row>
    <row r="107" spans="1:10" x14ac:dyDescent="0.25">
      <c r="A107" s="777" t="s">
        <v>2900</v>
      </c>
      <c r="B107" s="764">
        <v>1</v>
      </c>
      <c r="C107" s="630">
        <v>27000</v>
      </c>
      <c r="D107" s="630"/>
      <c r="E107" s="764"/>
      <c r="F107" s="764"/>
      <c r="G107" s="764"/>
      <c r="H107" s="764"/>
      <c r="I107" s="764"/>
      <c r="J107" s="756"/>
    </row>
    <row r="108" spans="1:10" x14ac:dyDescent="0.25">
      <c r="A108" s="777" t="s">
        <v>3354</v>
      </c>
      <c r="B108" s="764">
        <v>1</v>
      </c>
      <c r="C108" s="630"/>
      <c r="D108" s="630">
        <v>13000</v>
      </c>
      <c r="E108" s="764">
        <v>1</v>
      </c>
      <c r="F108" s="764">
        <v>3000</v>
      </c>
      <c r="G108" s="764">
        <v>60</v>
      </c>
      <c r="H108" s="764"/>
      <c r="I108" s="764"/>
      <c r="J108" s="198" t="s">
        <v>767</v>
      </c>
    </row>
    <row r="109" spans="1:10" x14ac:dyDescent="0.25">
      <c r="A109" s="777" t="s">
        <v>1853</v>
      </c>
      <c r="B109" s="764">
        <v>1</v>
      </c>
      <c r="C109" s="630"/>
      <c r="D109" s="630">
        <v>12000</v>
      </c>
      <c r="E109" s="764">
        <v>1</v>
      </c>
      <c r="F109" s="764">
        <v>3000</v>
      </c>
      <c r="G109" s="764">
        <v>60</v>
      </c>
      <c r="H109" s="764"/>
      <c r="I109" s="764"/>
      <c r="J109" s="198" t="s">
        <v>767</v>
      </c>
    </row>
    <row r="110" spans="1:10" x14ac:dyDescent="0.25">
      <c r="A110" s="777" t="s">
        <v>94</v>
      </c>
      <c r="B110" s="764">
        <v>1</v>
      </c>
      <c r="C110" s="630">
        <v>28000</v>
      </c>
      <c r="D110" s="630"/>
      <c r="E110" s="764">
        <v>1</v>
      </c>
      <c r="F110" s="764">
        <v>4000</v>
      </c>
      <c r="G110" s="764">
        <v>70</v>
      </c>
      <c r="H110" s="764"/>
      <c r="I110" s="764"/>
      <c r="J110" s="756"/>
    </row>
    <row r="111" spans="1:10" x14ac:dyDescent="0.25">
      <c r="A111" s="777" t="s">
        <v>101</v>
      </c>
      <c r="B111" s="764">
        <v>1</v>
      </c>
      <c r="C111" s="630"/>
      <c r="D111" s="630">
        <v>17000</v>
      </c>
      <c r="E111" s="764"/>
      <c r="F111" s="764"/>
      <c r="G111" s="764"/>
      <c r="H111" s="764"/>
      <c r="I111" s="764"/>
      <c r="J111" s="756" t="s">
        <v>3948</v>
      </c>
    </row>
    <row r="112" spans="1:10" x14ac:dyDescent="0.25">
      <c r="A112" s="772" t="s">
        <v>1810</v>
      </c>
      <c r="B112" s="773">
        <v>2</v>
      </c>
      <c r="C112" s="774"/>
      <c r="D112" s="774">
        <v>27000</v>
      </c>
      <c r="E112" s="773"/>
      <c r="F112" s="773"/>
      <c r="G112" s="773"/>
      <c r="H112" s="773"/>
      <c r="I112" s="773"/>
      <c r="J112" s="2250" t="s">
        <v>4582</v>
      </c>
    </row>
    <row r="113" spans="1:10" x14ac:dyDescent="0.25">
      <c r="A113" s="772" t="s">
        <v>276</v>
      </c>
      <c r="B113" s="773">
        <v>11</v>
      </c>
      <c r="C113" s="774"/>
      <c r="D113" s="774">
        <v>517000</v>
      </c>
      <c r="E113" s="773"/>
      <c r="F113" s="773"/>
      <c r="G113" s="773"/>
      <c r="H113" s="773"/>
      <c r="I113" s="773"/>
      <c r="J113" s="2251"/>
    </row>
    <row r="114" spans="1:10" x14ac:dyDescent="0.25">
      <c r="A114" s="777" t="s">
        <v>3871</v>
      </c>
      <c r="B114" s="764">
        <v>1</v>
      </c>
      <c r="C114" s="630">
        <v>9500</v>
      </c>
      <c r="D114" s="630"/>
      <c r="E114" s="764">
        <v>1</v>
      </c>
      <c r="F114" s="764">
        <v>3000</v>
      </c>
      <c r="G114" s="764">
        <v>60</v>
      </c>
      <c r="H114" s="764"/>
      <c r="I114" s="764"/>
      <c r="J114" s="756"/>
    </row>
    <row r="115" spans="1:10" x14ac:dyDescent="0.25">
      <c r="A115" s="702" t="s">
        <v>877</v>
      </c>
      <c r="B115" s="703">
        <v>1</v>
      </c>
      <c r="C115" s="640"/>
      <c r="D115" s="640"/>
      <c r="E115" s="703"/>
      <c r="F115" s="703"/>
      <c r="G115" s="703"/>
      <c r="H115" s="703"/>
      <c r="I115" s="703"/>
      <c r="J115" s="718" t="s">
        <v>4583</v>
      </c>
    </row>
    <row r="116" spans="1:10" x14ac:dyDescent="0.25">
      <c r="A116" s="777" t="s">
        <v>4584</v>
      </c>
      <c r="B116" s="764">
        <v>1</v>
      </c>
      <c r="C116" s="630">
        <v>14000</v>
      </c>
      <c r="D116" s="630"/>
      <c r="E116" s="764">
        <v>1</v>
      </c>
      <c r="F116" s="764">
        <v>3000</v>
      </c>
      <c r="G116" s="764">
        <v>60</v>
      </c>
      <c r="H116" s="764"/>
      <c r="I116" s="764"/>
      <c r="J116" s="756"/>
    </row>
    <row r="117" spans="1:10" x14ac:dyDescent="0.25">
      <c r="A117" s="777" t="s">
        <v>1259</v>
      </c>
      <c r="B117" s="764">
        <v>1</v>
      </c>
      <c r="C117" s="630">
        <v>13000</v>
      </c>
      <c r="D117" s="630"/>
      <c r="E117" s="764"/>
      <c r="F117" s="764"/>
      <c r="G117" s="764"/>
      <c r="H117" s="764"/>
      <c r="I117" s="764"/>
      <c r="J117" s="756" t="s">
        <v>4585</v>
      </c>
    </row>
    <row r="118" spans="1:10" x14ac:dyDescent="0.25">
      <c r="A118" s="777"/>
      <c r="B118" s="764"/>
      <c r="C118" s="630"/>
      <c r="D118" s="630"/>
      <c r="E118" s="764"/>
      <c r="F118" s="764"/>
      <c r="G118" s="764"/>
      <c r="H118" s="764"/>
      <c r="I118" s="764"/>
      <c r="J118" s="198"/>
    </row>
    <row r="119" spans="1:10" x14ac:dyDescent="0.25">
      <c r="A119" s="777"/>
      <c r="B119" s="764"/>
      <c r="C119" s="630"/>
      <c r="D119" s="630"/>
      <c r="E119" s="764"/>
      <c r="F119" s="764"/>
      <c r="G119" s="764"/>
      <c r="H119" s="764"/>
      <c r="I119" s="764"/>
      <c r="J119" s="756"/>
    </row>
    <row r="120" spans="1:10" x14ac:dyDescent="0.25">
      <c r="A120" s="755" t="s">
        <v>2048</v>
      </c>
      <c r="B120" s="756">
        <f>SUM(B103:B119)</f>
        <v>26</v>
      </c>
      <c r="C120" s="757">
        <f>SUM(C103:C119)</f>
        <v>130000</v>
      </c>
      <c r="D120" s="757">
        <f>SUM(D103:D119)</f>
        <v>646000</v>
      </c>
      <c r="E120" s="757">
        <f>SUM(E103:E119)</f>
        <v>7</v>
      </c>
      <c r="F120" s="757">
        <f>SUM(F103:F119)</f>
        <v>24000</v>
      </c>
      <c r="G120" s="756"/>
      <c r="H120" s="756"/>
      <c r="I120" s="756"/>
      <c r="J120" s="756">
        <v>22800</v>
      </c>
    </row>
    <row r="121" spans="1:10" x14ac:dyDescent="0.25">
      <c r="A121" s="750"/>
      <c r="B121" s="549"/>
      <c r="C121" s="549"/>
      <c r="D121" s="549"/>
      <c r="E121" s="549"/>
      <c r="F121" s="549"/>
      <c r="G121" s="549"/>
      <c r="H121" s="549"/>
      <c r="I121" s="549"/>
      <c r="J121" s="751"/>
    </row>
    <row r="122" spans="1:10" x14ac:dyDescent="0.25">
      <c r="A122" s="548"/>
      <c r="B122" s="752"/>
      <c r="C122" s="752"/>
      <c r="D122" s="548"/>
      <c r="E122" s="548"/>
      <c r="F122" s="548"/>
      <c r="G122" s="548"/>
      <c r="H122" s="548"/>
      <c r="I122" s="548"/>
      <c r="J122" s="567"/>
    </row>
    <row r="123" spans="1:10" x14ac:dyDescent="0.25">
      <c r="A123" s="548"/>
      <c r="B123" s="548"/>
      <c r="C123" s="548"/>
      <c r="D123" s="548"/>
      <c r="E123" s="548"/>
      <c r="F123" s="336"/>
      <c r="G123" s="889" t="s">
        <v>3714</v>
      </c>
      <c r="H123" s="889"/>
      <c r="I123" s="753"/>
      <c r="J123" s="567"/>
    </row>
    <row r="124" spans="1:10" ht="15.75" x14ac:dyDescent="0.25">
      <c r="A124" s="696" t="s">
        <v>4464</v>
      </c>
      <c r="B124" s="697">
        <f>C120</f>
        <v>130000</v>
      </c>
      <c r="C124" s="548"/>
      <c r="D124" s="548"/>
      <c r="E124" s="548"/>
      <c r="F124" s="548"/>
      <c r="G124" s="548"/>
      <c r="H124" s="548"/>
      <c r="I124" s="548"/>
      <c r="J124" s="567"/>
    </row>
    <row r="128" spans="1:10" ht="15.75" x14ac:dyDescent="0.25">
      <c r="A128" s="2232" t="s">
        <v>4587</v>
      </c>
      <c r="B128" s="2232"/>
      <c r="C128" s="2232"/>
      <c r="D128" s="2232"/>
      <c r="E128" s="2232"/>
      <c r="F128" s="2232"/>
      <c r="G128" s="2232"/>
      <c r="H128" s="2232"/>
      <c r="I128" s="2232"/>
      <c r="J128" s="2232"/>
    </row>
    <row r="129" spans="1:10" x14ac:dyDescent="0.25">
      <c r="A129" s="198" t="s">
        <v>14</v>
      </c>
      <c r="B129" s="198" t="s">
        <v>5</v>
      </c>
      <c r="C129" s="198" t="s">
        <v>10</v>
      </c>
      <c r="D129" s="198" t="s">
        <v>11</v>
      </c>
      <c r="E129" s="198" t="s">
        <v>753</v>
      </c>
      <c r="F129" s="198" t="s">
        <v>27</v>
      </c>
      <c r="G129" s="198" t="s">
        <v>2013</v>
      </c>
      <c r="H129" s="198" t="s">
        <v>2776</v>
      </c>
      <c r="I129" s="198" t="s">
        <v>2777</v>
      </c>
      <c r="J129" s="198" t="s">
        <v>32</v>
      </c>
    </row>
    <row r="130" spans="1:10" x14ac:dyDescent="0.25">
      <c r="A130" s="517" t="s">
        <v>4588</v>
      </c>
      <c r="B130" s="519">
        <v>1</v>
      </c>
      <c r="C130" s="527">
        <v>18000</v>
      </c>
      <c r="D130" s="527"/>
      <c r="E130" s="519">
        <v>1</v>
      </c>
      <c r="F130" s="519">
        <v>5000</v>
      </c>
      <c r="G130" s="519">
        <v>90</v>
      </c>
      <c r="H130" s="519"/>
      <c r="I130" s="519"/>
      <c r="J130" s="198"/>
    </row>
    <row r="131" spans="1:10" x14ac:dyDescent="0.25">
      <c r="A131" s="99" t="s">
        <v>1816</v>
      </c>
      <c r="B131" s="116">
        <v>1</v>
      </c>
      <c r="C131" s="178"/>
      <c r="D131" s="527">
        <v>22000</v>
      </c>
      <c r="E131" s="519">
        <v>1</v>
      </c>
      <c r="F131" s="519">
        <v>3000</v>
      </c>
      <c r="G131" s="519">
        <v>60</v>
      </c>
      <c r="H131" s="519"/>
      <c r="I131" s="519"/>
      <c r="J131" s="198" t="s">
        <v>767</v>
      </c>
    </row>
    <row r="132" spans="1:10" x14ac:dyDescent="0.25">
      <c r="A132" s="99" t="s">
        <v>3950</v>
      </c>
      <c r="B132" s="116">
        <v>1</v>
      </c>
      <c r="C132" s="178"/>
      <c r="D132" s="527">
        <v>45000</v>
      </c>
      <c r="E132" s="519">
        <v>1</v>
      </c>
      <c r="F132" s="519">
        <v>5000</v>
      </c>
      <c r="G132" s="519">
        <v>90</v>
      </c>
      <c r="H132" s="519"/>
      <c r="I132" s="519"/>
      <c r="J132" s="198" t="s">
        <v>767</v>
      </c>
    </row>
    <row r="133" spans="1:10" x14ac:dyDescent="0.25">
      <c r="A133" s="517" t="s">
        <v>2196</v>
      </c>
      <c r="B133" s="519">
        <v>1</v>
      </c>
      <c r="C133" s="527"/>
      <c r="D133" s="527">
        <v>35000</v>
      </c>
      <c r="E133" s="519"/>
      <c r="F133" s="519"/>
      <c r="G133" s="519"/>
      <c r="H133" s="519"/>
      <c r="I133" s="519"/>
      <c r="J133" s="198" t="s">
        <v>3596</v>
      </c>
    </row>
    <row r="134" spans="1:10" x14ac:dyDescent="0.25">
      <c r="A134" s="517" t="s">
        <v>1810</v>
      </c>
      <c r="B134" s="519">
        <v>1</v>
      </c>
      <c r="C134" s="527"/>
      <c r="D134" s="527">
        <v>15000</v>
      </c>
      <c r="E134" s="519"/>
      <c r="F134" s="519"/>
      <c r="G134" s="519"/>
      <c r="H134" s="519"/>
      <c r="I134" s="519"/>
      <c r="J134" s="198" t="s">
        <v>4589</v>
      </c>
    </row>
    <row r="135" spans="1:10" x14ac:dyDescent="0.25">
      <c r="A135" s="517" t="s">
        <v>648</v>
      </c>
      <c r="B135" s="519">
        <v>1</v>
      </c>
      <c r="C135" s="527">
        <v>23000</v>
      </c>
      <c r="D135" s="527"/>
      <c r="E135" s="519"/>
      <c r="F135" s="519"/>
      <c r="G135" s="519"/>
      <c r="H135" s="519"/>
      <c r="I135" s="519"/>
      <c r="J135" s="198"/>
    </row>
    <row r="136" spans="1:10" x14ac:dyDescent="0.25">
      <c r="A136" s="517" t="s">
        <v>4590</v>
      </c>
      <c r="B136" s="519">
        <v>1</v>
      </c>
      <c r="C136" s="527"/>
      <c r="D136" s="527">
        <v>21000</v>
      </c>
      <c r="E136" s="519"/>
      <c r="F136" s="519"/>
      <c r="G136" s="519"/>
      <c r="H136" s="519"/>
      <c r="I136" s="519"/>
      <c r="J136" s="198" t="s">
        <v>4591</v>
      </c>
    </row>
    <row r="137" spans="1:10" x14ac:dyDescent="0.25">
      <c r="A137" s="517" t="s">
        <v>4592</v>
      </c>
      <c r="B137" s="519">
        <v>1</v>
      </c>
      <c r="C137" s="527">
        <v>23000</v>
      </c>
      <c r="D137" s="527"/>
      <c r="E137" s="519">
        <v>1</v>
      </c>
      <c r="F137" s="519">
        <v>2000</v>
      </c>
      <c r="G137" s="519">
        <v>50</v>
      </c>
      <c r="H137" s="519"/>
      <c r="I137" s="519"/>
      <c r="J137" s="198"/>
    </row>
    <row r="138" spans="1:10" x14ac:dyDescent="0.25">
      <c r="A138" s="517" t="s">
        <v>3356</v>
      </c>
      <c r="B138" s="519">
        <v>1</v>
      </c>
      <c r="C138" s="527"/>
      <c r="D138" s="527">
        <v>38000</v>
      </c>
      <c r="E138" s="519"/>
      <c r="F138" s="519"/>
      <c r="G138" s="519"/>
      <c r="H138" s="519"/>
      <c r="I138" s="519"/>
      <c r="J138" s="198" t="s">
        <v>767</v>
      </c>
    </row>
    <row r="139" spans="1:10" x14ac:dyDescent="0.25">
      <c r="A139" s="517" t="s">
        <v>247</v>
      </c>
      <c r="B139" s="519">
        <v>1</v>
      </c>
      <c r="C139" s="527"/>
      <c r="D139" s="527">
        <v>26000</v>
      </c>
      <c r="E139" s="519"/>
      <c r="F139" s="519"/>
      <c r="G139" s="519"/>
      <c r="H139" s="519"/>
      <c r="I139" s="519"/>
      <c r="J139" s="198" t="s">
        <v>4593</v>
      </c>
    </row>
    <row r="140" spans="1:10" x14ac:dyDescent="0.25">
      <c r="A140" s="517" t="s">
        <v>248</v>
      </c>
      <c r="B140" s="519">
        <v>1</v>
      </c>
      <c r="C140" s="527"/>
      <c r="D140" s="527">
        <v>21000</v>
      </c>
      <c r="E140" s="519">
        <v>1</v>
      </c>
      <c r="F140" s="519">
        <v>4000</v>
      </c>
      <c r="G140" s="519">
        <v>70</v>
      </c>
      <c r="H140" s="519"/>
      <c r="I140" s="519"/>
      <c r="J140" s="198" t="s">
        <v>767</v>
      </c>
    </row>
    <row r="141" spans="1:10" x14ac:dyDescent="0.25">
      <c r="A141" s="755" t="s">
        <v>2048</v>
      </c>
      <c r="B141" s="756">
        <f>SUM(B130:B140)</f>
        <v>11</v>
      </c>
      <c r="C141" s="757">
        <f>SUM(C130:C140)</f>
        <v>64000</v>
      </c>
      <c r="D141" s="757">
        <f>SUM(D130:D140)</f>
        <v>223000</v>
      </c>
      <c r="E141" s="757">
        <f>SUM(E130:E140)</f>
        <v>5</v>
      </c>
      <c r="F141" s="757">
        <f>SUM(F130:F140)</f>
        <v>19000</v>
      </c>
      <c r="G141" s="756"/>
      <c r="H141" s="756"/>
      <c r="I141" s="756"/>
      <c r="J141" s="756">
        <v>22800</v>
      </c>
    </row>
    <row r="142" spans="1:10" x14ac:dyDescent="0.25">
      <c r="A142" s="750"/>
      <c r="B142" s="549"/>
      <c r="C142" s="549"/>
      <c r="D142" s="549"/>
      <c r="E142" s="549"/>
      <c r="F142" s="549"/>
      <c r="G142" s="549"/>
      <c r="H142" s="549"/>
      <c r="I142" s="549"/>
      <c r="J142" s="751"/>
    </row>
    <row r="143" spans="1:10" x14ac:dyDescent="0.25">
      <c r="A143" s="548"/>
      <c r="B143" s="752"/>
      <c r="C143" s="752"/>
      <c r="D143" s="548"/>
      <c r="E143" s="548"/>
      <c r="F143" s="548"/>
      <c r="G143" s="548"/>
      <c r="H143" s="548"/>
      <c r="I143" s="548"/>
      <c r="J143" s="567"/>
    </row>
    <row r="144" spans="1:10" x14ac:dyDescent="0.25">
      <c r="A144" s="548"/>
      <c r="B144" s="548"/>
      <c r="C144" s="548"/>
      <c r="D144" s="548"/>
      <c r="E144" s="548"/>
      <c r="F144" s="336"/>
      <c r="G144" s="890" t="s">
        <v>3714</v>
      </c>
      <c r="H144" s="890"/>
      <c r="I144" s="753"/>
      <c r="J144" s="567"/>
    </row>
    <row r="145" spans="1:10" ht="15.75" x14ac:dyDescent="0.25">
      <c r="A145" s="696" t="s">
        <v>4464</v>
      </c>
      <c r="B145" s="697">
        <f>C141</f>
        <v>64000</v>
      </c>
      <c r="C145" s="548"/>
      <c r="D145" s="548"/>
      <c r="E145" s="548"/>
      <c r="F145" s="548"/>
      <c r="G145" s="548"/>
      <c r="H145" s="548"/>
      <c r="I145" s="548"/>
      <c r="J145" s="567"/>
    </row>
    <row r="148" spans="1:10" ht="15.75" x14ac:dyDescent="0.25">
      <c r="A148" s="2232" t="s">
        <v>4594</v>
      </c>
      <c r="B148" s="2232"/>
      <c r="C148" s="2232"/>
      <c r="D148" s="2232"/>
      <c r="E148" s="2232"/>
      <c r="F148" s="2232"/>
      <c r="G148" s="2232"/>
      <c r="H148" s="2232"/>
      <c r="I148" s="2232"/>
      <c r="J148" s="2232"/>
    </row>
    <row r="149" spans="1:10" x14ac:dyDescent="0.25">
      <c r="A149" s="198" t="s">
        <v>14</v>
      </c>
      <c r="B149" s="198" t="s">
        <v>5</v>
      </c>
      <c r="C149" s="198" t="s">
        <v>10</v>
      </c>
      <c r="D149" s="198" t="s">
        <v>11</v>
      </c>
      <c r="E149" s="198" t="s">
        <v>753</v>
      </c>
      <c r="F149" s="198" t="s">
        <v>27</v>
      </c>
      <c r="G149" s="198" t="s">
        <v>2013</v>
      </c>
      <c r="H149" s="198" t="s">
        <v>2776</v>
      </c>
      <c r="I149" s="198" t="s">
        <v>2777</v>
      </c>
      <c r="J149" s="198" t="s">
        <v>32</v>
      </c>
    </row>
    <row r="150" spans="1:10" x14ac:dyDescent="0.25">
      <c r="A150" s="789" t="s">
        <v>1703</v>
      </c>
      <c r="B150" s="790">
        <v>1</v>
      </c>
      <c r="C150" s="791"/>
      <c r="D150" s="791"/>
      <c r="E150" s="790"/>
      <c r="F150" s="790"/>
      <c r="G150" s="790"/>
      <c r="H150" s="790"/>
      <c r="I150" s="790"/>
      <c r="J150" s="855" t="s">
        <v>4595</v>
      </c>
    </row>
    <row r="151" spans="1:10" x14ac:dyDescent="0.25">
      <c r="A151" s="847" t="s">
        <v>638</v>
      </c>
      <c r="B151" s="848">
        <v>1</v>
      </c>
      <c r="C151" s="849">
        <v>35000</v>
      </c>
      <c r="D151" s="630"/>
      <c r="E151" s="764"/>
      <c r="F151" s="764"/>
      <c r="G151" s="764"/>
      <c r="H151" s="764"/>
      <c r="I151" s="764" t="s">
        <v>109</v>
      </c>
      <c r="J151" s="756">
        <v>4200</v>
      </c>
    </row>
    <row r="152" spans="1:10" x14ac:dyDescent="0.25">
      <c r="A152" s="847" t="s">
        <v>3657</v>
      </c>
      <c r="B152" s="848">
        <v>1</v>
      </c>
      <c r="C152" s="849">
        <v>33000</v>
      </c>
      <c r="D152" s="630"/>
      <c r="E152" s="764">
        <v>1</v>
      </c>
      <c r="F152" s="764">
        <v>5000</v>
      </c>
      <c r="G152" s="764">
        <v>90</v>
      </c>
      <c r="H152" s="764">
        <v>2</v>
      </c>
      <c r="I152" s="764">
        <v>140</v>
      </c>
      <c r="J152" s="198">
        <v>16000</v>
      </c>
    </row>
    <row r="153" spans="1:10" x14ac:dyDescent="0.25">
      <c r="A153" s="702" t="s">
        <v>467</v>
      </c>
      <c r="B153" s="703">
        <v>1</v>
      </c>
      <c r="C153" s="640"/>
      <c r="D153" s="640"/>
      <c r="E153" s="703"/>
      <c r="F153" s="703"/>
      <c r="G153" s="703"/>
      <c r="H153" s="703"/>
      <c r="I153" s="703"/>
      <c r="J153" s="718" t="s">
        <v>4596</v>
      </c>
    </row>
    <row r="154" spans="1:10" x14ac:dyDescent="0.25">
      <c r="A154" s="777" t="s">
        <v>4597</v>
      </c>
      <c r="B154" s="764">
        <v>1</v>
      </c>
      <c r="C154" s="630"/>
      <c r="D154" s="630">
        <v>13000</v>
      </c>
      <c r="E154" s="764"/>
      <c r="F154" s="764"/>
      <c r="G154" s="764"/>
      <c r="H154" s="764"/>
      <c r="I154" s="764"/>
      <c r="J154" s="756" t="s">
        <v>4598</v>
      </c>
    </row>
    <row r="155" spans="1:10" x14ac:dyDescent="0.25">
      <c r="A155" s="777" t="s">
        <v>3731</v>
      </c>
      <c r="B155" s="764">
        <v>1</v>
      </c>
      <c r="C155" s="630"/>
      <c r="D155" s="630">
        <v>19000</v>
      </c>
      <c r="E155" s="764"/>
      <c r="F155" s="764"/>
      <c r="G155" s="764"/>
      <c r="H155" s="764"/>
      <c r="I155" s="764"/>
      <c r="J155" s="198" t="s">
        <v>767</v>
      </c>
    </row>
    <row r="156" spans="1:10" x14ac:dyDescent="0.25">
      <c r="A156" s="777" t="s">
        <v>3733</v>
      </c>
      <c r="B156" s="764">
        <v>1</v>
      </c>
      <c r="C156" s="630"/>
      <c r="D156" s="630">
        <v>33000</v>
      </c>
      <c r="E156" s="764">
        <v>1</v>
      </c>
      <c r="F156" s="764">
        <v>5000</v>
      </c>
      <c r="G156" s="764">
        <v>90</v>
      </c>
      <c r="H156" s="764"/>
      <c r="I156" s="764"/>
      <c r="J156" s="198" t="s">
        <v>4482</v>
      </c>
    </row>
    <row r="157" spans="1:10" x14ac:dyDescent="0.25">
      <c r="A157" s="777" t="s">
        <v>4599</v>
      </c>
      <c r="B157" s="764">
        <v>1</v>
      </c>
      <c r="C157" s="630"/>
      <c r="D157" s="630">
        <v>16000</v>
      </c>
      <c r="E157" s="764"/>
      <c r="F157" s="764"/>
      <c r="G157" s="764"/>
      <c r="H157" s="764"/>
      <c r="I157" s="764"/>
      <c r="J157" s="198" t="s">
        <v>3596</v>
      </c>
    </row>
    <row r="158" spans="1:10" ht="30" x14ac:dyDescent="0.25">
      <c r="A158" s="777" t="s">
        <v>209</v>
      </c>
      <c r="B158" s="764">
        <v>1</v>
      </c>
      <c r="C158" s="630">
        <v>39000</v>
      </c>
      <c r="D158" s="630"/>
      <c r="E158" s="764"/>
      <c r="F158" s="764"/>
      <c r="G158" s="764"/>
      <c r="H158" s="764"/>
      <c r="I158" s="778" t="s">
        <v>4604</v>
      </c>
      <c r="J158" s="756">
        <v>20800</v>
      </c>
    </row>
    <row r="159" spans="1:10" x14ac:dyDescent="0.25">
      <c r="A159" s="777" t="s">
        <v>4600</v>
      </c>
      <c r="B159" s="764">
        <v>2</v>
      </c>
      <c r="C159" s="630"/>
      <c r="D159" s="630">
        <v>76000</v>
      </c>
      <c r="E159" s="764"/>
      <c r="F159" s="764"/>
      <c r="G159" s="764"/>
      <c r="H159" s="764"/>
      <c r="I159" s="764"/>
      <c r="J159" s="756" t="s">
        <v>4601</v>
      </c>
    </row>
    <row r="160" spans="1:10" x14ac:dyDescent="0.25">
      <c r="A160" s="777" t="s">
        <v>136</v>
      </c>
      <c r="B160" s="764">
        <v>1</v>
      </c>
      <c r="C160" s="630">
        <v>14000</v>
      </c>
      <c r="D160" s="630"/>
      <c r="E160" s="764">
        <v>1</v>
      </c>
      <c r="F160" s="764">
        <v>3000</v>
      </c>
      <c r="G160" s="764">
        <v>60</v>
      </c>
      <c r="H160" s="764"/>
      <c r="I160" s="778" t="s">
        <v>4603</v>
      </c>
      <c r="J160" s="756">
        <v>3000</v>
      </c>
    </row>
    <row r="161" spans="1:10" x14ac:dyDescent="0.25">
      <c r="A161" s="777" t="s">
        <v>304</v>
      </c>
      <c r="B161" s="764">
        <v>1</v>
      </c>
      <c r="C161" s="630"/>
      <c r="D161" s="630">
        <v>13000</v>
      </c>
      <c r="E161" s="764">
        <v>1</v>
      </c>
      <c r="F161" s="764">
        <v>3000</v>
      </c>
      <c r="G161" s="764">
        <v>60</v>
      </c>
      <c r="H161" s="764"/>
      <c r="I161" s="764"/>
      <c r="J161" s="198" t="s">
        <v>767</v>
      </c>
    </row>
    <row r="162" spans="1:10" x14ac:dyDescent="0.25">
      <c r="A162" s="777"/>
      <c r="B162" s="764"/>
      <c r="C162" s="630"/>
      <c r="D162" s="630"/>
      <c r="E162" s="764"/>
      <c r="F162" s="764"/>
      <c r="G162" s="764"/>
      <c r="H162" s="764"/>
      <c r="I162" s="764"/>
      <c r="J162" s="756"/>
    </row>
    <row r="163" spans="1:10" x14ac:dyDescent="0.25">
      <c r="A163" s="755" t="s">
        <v>2048</v>
      </c>
      <c r="B163" s="756">
        <f>SUM(B150:B162)</f>
        <v>13</v>
      </c>
      <c r="C163" s="757">
        <f>SUM(C150:C162)</f>
        <v>121000</v>
      </c>
      <c r="D163" s="757">
        <f>SUM(D150:D162)</f>
        <v>170000</v>
      </c>
      <c r="E163" s="757">
        <f>SUM(E150:E162)</f>
        <v>4</v>
      </c>
      <c r="F163" s="757">
        <f>SUM(F150:F162)</f>
        <v>16000</v>
      </c>
      <c r="G163" s="756"/>
      <c r="H163" s="756"/>
      <c r="I163" s="756"/>
      <c r="J163" s="756">
        <f>J160+J158+J152+J151</f>
        <v>44000</v>
      </c>
    </row>
    <row r="164" spans="1:10" ht="17.25" x14ac:dyDescent="0.25">
      <c r="A164" s="2233" t="s">
        <v>4463</v>
      </c>
      <c r="B164" s="2234"/>
      <c r="C164" s="2234"/>
      <c r="D164" s="2234"/>
      <c r="E164" s="2234"/>
      <c r="F164" s="2234"/>
      <c r="G164" s="2234"/>
      <c r="H164" s="2234"/>
      <c r="I164" s="2234"/>
      <c r="J164" s="2235"/>
    </row>
    <row r="165" spans="1:10" x14ac:dyDescent="0.25">
      <c r="A165" s="782" t="s">
        <v>4602</v>
      </c>
      <c r="B165" s="783">
        <v>1</v>
      </c>
      <c r="C165" s="784"/>
      <c r="D165" s="784">
        <v>1200</v>
      </c>
      <c r="E165" s="519"/>
      <c r="F165" s="764"/>
      <c r="G165" s="764"/>
      <c r="H165" s="764"/>
      <c r="I165" s="764"/>
      <c r="J165" s="198" t="s">
        <v>3596</v>
      </c>
    </row>
    <row r="166" spans="1:10" x14ac:dyDescent="0.25">
      <c r="A166" s="782"/>
      <c r="B166" s="783"/>
      <c r="C166" s="784"/>
      <c r="D166" s="784"/>
      <c r="E166" s="519"/>
      <c r="F166" s="764"/>
      <c r="G166" s="764"/>
      <c r="H166" s="764"/>
      <c r="I166" s="764"/>
      <c r="J166" s="756"/>
    </row>
    <row r="167" spans="1:10" x14ac:dyDescent="0.25">
      <c r="A167" s="782"/>
      <c r="B167" s="783"/>
      <c r="C167" s="784"/>
      <c r="D167" s="784"/>
      <c r="E167" s="519"/>
      <c r="F167" s="764"/>
      <c r="G167" s="764"/>
      <c r="H167" s="764"/>
      <c r="I167" s="764"/>
      <c r="J167" s="756"/>
    </row>
    <row r="168" spans="1:10" x14ac:dyDescent="0.25">
      <c r="A168" s="755" t="s">
        <v>2048</v>
      </c>
      <c r="B168" s="213">
        <f>SUM(B165:B167)</f>
        <v>1</v>
      </c>
      <c r="C168" s="213">
        <f>SUM(C165:C167)</f>
        <v>0</v>
      </c>
      <c r="D168" s="213">
        <f>SUM(D165:D167)</f>
        <v>1200</v>
      </c>
      <c r="E168" s="213"/>
      <c r="F168" s="213"/>
      <c r="G168" s="213"/>
      <c r="H168" s="213"/>
      <c r="I168" s="213"/>
      <c r="J168" s="213"/>
    </row>
    <row r="169" spans="1:10" x14ac:dyDescent="0.25">
      <c r="A169" s="750"/>
      <c r="B169" s="549"/>
      <c r="C169" s="549"/>
      <c r="D169" s="549"/>
      <c r="E169" s="549"/>
      <c r="F169" s="549"/>
      <c r="G169" s="549"/>
      <c r="H169" s="549"/>
      <c r="I169" s="549"/>
      <c r="J169" s="751"/>
    </row>
    <row r="170" spans="1:10" x14ac:dyDescent="0.25">
      <c r="A170" s="548"/>
      <c r="B170" s="752"/>
      <c r="C170" s="752"/>
      <c r="D170" s="548"/>
      <c r="E170" s="548"/>
      <c r="F170" s="548"/>
      <c r="G170" s="548"/>
      <c r="H170" s="548"/>
      <c r="I170" s="548"/>
      <c r="J170" s="567"/>
    </row>
    <row r="171" spans="1:10" x14ac:dyDescent="0.25">
      <c r="A171" s="548"/>
      <c r="B171" s="548"/>
      <c r="C171" s="548"/>
      <c r="D171" s="548"/>
      <c r="E171" s="548"/>
      <c r="F171" s="336"/>
      <c r="G171" s="891" t="s">
        <v>3714</v>
      </c>
      <c r="H171" s="891"/>
      <c r="I171" s="753"/>
      <c r="J171" s="567"/>
    </row>
    <row r="172" spans="1:10" ht="15.75" x14ac:dyDescent="0.25">
      <c r="A172" s="696" t="s">
        <v>4464</v>
      </c>
      <c r="B172" s="697">
        <f>C163</f>
        <v>121000</v>
      </c>
      <c r="C172" s="548"/>
      <c r="D172" s="548"/>
      <c r="E172" s="548"/>
      <c r="F172" s="548"/>
      <c r="G172" s="548"/>
      <c r="H172" s="548"/>
      <c r="I172" s="548"/>
      <c r="J172" s="567"/>
    </row>
    <row r="175" spans="1:10" ht="15.75" x14ac:dyDescent="0.25">
      <c r="A175" s="696" t="s">
        <v>4465</v>
      </c>
      <c r="B175" s="697">
        <v>0</v>
      </c>
    </row>
    <row r="178" spans="1:12" ht="15.75" x14ac:dyDescent="0.25">
      <c r="A178" s="2232" t="s">
        <v>4605</v>
      </c>
      <c r="B178" s="2232"/>
      <c r="C178" s="2232"/>
      <c r="D178" s="2232"/>
      <c r="E178" s="2232"/>
      <c r="F178" s="2232"/>
      <c r="G178" s="2232"/>
      <c r="H178" s="2232"/>
      <c r="I178" s="2232"/>
      <c r="J178" s="2232"/>
    </row>
    <row r="179" spans="1:12" x14ac:dyDescent="0.25">
      <c r="A179" s="198" t="s">
        <v>14</v>
      </c>
      <c r="B179" s="198" t="s">
        <v>5</v>
      </c>
      <c r="C179" s="198" t="s">
        <v>10</v>
      </c>
      <c r="D179" s="198" t="s">
        <v>11</v>
      </c>
      <c r="E179" s="198" t="s">
        <v>753</v>
      </c>
      <c r="F179" s="198" t="s">
        <v>27</v>
      </c>
      <c r="G179" s="198" t="s">
        <v>2013</v>
      </c>
      <c r="H179" s="198" t="s">
        <v>2776</v>
      </c>
      <c r="I179" s="198" t="s">
        <v>2777</v>
      </c>
      <c r="J179" s="198" t="s">
        <v>32</v>
      </c>
    </row>
    <row r="180" spans="1:12" x14ac:dyDescent="0.25">
      <c r="A180" s="777" t="s">
        <v>3731</v>
      </c>
      <c r="B180" s="764">
        <v>1</v>
      </c>
      <c r="C180" s="630">
        <v>15000</v>
      </c>
      <c r="D180" s="630"/>
      <c r="E180" s="764">
        <v>1</v>
      </c>
      <c r="F180" s="764">
        <v>4000</v>
      </c>
      <c r="G180" s="764">
        <v>70</v>
      </c>
      <c r="H180" s="764"/>
      <c r="I180" s="764" t="s">
        <v>109</v>
      </c>
      <c r="J180" s="756">
        <v>4200</v>
      </c>
    </row>
    <row r="181" spans="1:12" x14ac:dyDescent="0.25">
      <c r="A181" s="847" t="s">
        <v>4606</v>
      </c>
      <c r="B181" s="848">
        <v>24</v>
      </c>
      <c r="C181" s="849"/>
      <c r="D181" s="630">
        <v>1152000</v>
      </c>
      <c r="E181" s="764"/>
      <c r="F181" s="764"/>
      <c r="G181" s="764"/>
      <c r="H181" s="764"/>
      <c r="I181" s="764"/>
      <c r="J181" s="756" t="s">
        <v>4607</v>
      </c>
    </row>
    <row r="182" spans="1:12" x14ac:dyDescent="0.25">
      <c r="A182" s="847" t="s">
        <v>4491</v>
      </c>
      <c r="B182" s="848">
        <v>2</v>
      </c>
      <c r="C182" s="849"/>
      <c r="D182" s="630">
        <v>20400</v>
      </c>
      <c r="E182" s="764"/>
      <c r="F182" s="764"/>
      <c r="G182" s="764"/>
      <c r="H182" s="764"/>
      <c r="I182" s="764"/>
      <c r="J182" s="198" t="s">
        <v>4608</v>
      </c>
    </row>
    <row r="183" spans="1:12" x14ac:dyDescent="0.25">
      <c r="A183" s="777" t="s">
        <v>266</v>
      </c>
      <c r="B183" s="764">
        <v>1</v>
      </c>
      <c r="C183" s="630"/>
      <c r="D183" s="630">
        <v>12000</v>
      </c>
      <c r="E183" s="764">
        <v>1</v>
      </c>
      <c r="F183" s="764">
        <v>3000</v>
      </c>
      <c r="G183" s="764">
        <v>60</v>
      </c>
      <c r="H183" s="764"/>
      <c r="I183" s="764"/>
      <c r="J183" s="198" t="s">
        <v>3596</v>
      </c>
    </row>
    <row r="184" spans="1:12" x14ac:dyDescent="0.25">
      <c r="A184" s="777" t="s">
        <v>370</v>
      </c>
      <c r="B184" s="764">
        <v>1</v>
      </c>
      <c r="C184" s="630">
        <v>39000</v>
      </c>
      <c r="D184" s="630"/>
      <c r="E184" s="764">
        <v>1</v>
      </c>
      <c r="F184" s="764">
        <v>5000</v>
      </c>
      <c r="G184" s="764">
        <v>100</v>
      </c>
      <c r="H184" s="764"/>
      <c r="I184" s="764"/>
      <c r="J184" s="756"/>
    </row>
    <row r="185" spans="1:12" ht="15.75" x14ac:dyDescent="0.25">
      <c r="A185" s="777" t="s">
        <v>144</v>
      </c>
      <c r="B185" s="764">
        <v>1</v>
      </c>
      <c r="C185" s="630">
        <v>29000</v>
      </c>
      <c r="D185" s="630"/>
      <c r="E185" s="764">
        <v>1</v>
      </c>
      <c r="F185" s="764">
        <v>3000</v>
      </c>
      <c r="G185" s="764">
        <v>60</v>
      </c>
      <c r="H185" s="764"/>
      <c r="I185" s="764"/>
      <c r="J185" s="198"/>
      <c r="L185" s="894"/>
    </row>
    <row r="186" spans="1:12" x14ac:dyDescent="0.25">
      <c r="A186" s="777" t="s">
        <v>208</v>
      </c>
      <c r="B186" s="764">
        <v>1</v>
      </c>
      <c r="C186" s="630"/>
      <c r="D186" s="630">
        <v>50000</v>
      </c>
      <c r="E186" s="764"/>
      <c r="F186" s="764"/>
      <c r="G186" s="764"/>
      <c r="H186" s="764"/>
      <c r="I186" s="764"/>
      <c r="J186" s="198" t="s">
        <v>767</v>
      </c>
    </row>
    <row r="187" spans="1:12" x14ac:dyDescent="0.25">
      <c r="A187" s="777" t="s">
        <v>266</v>
      </c>
      <c r="B187" s="764">
        <v>1</v>
      </c>
      <c r="C187" s="630">
        <v>12000</v>
      </c>
      <c r="D187" s="630"/>
      <c r="E187" s="764">
        <v>1</v>
      </c>
      <c r="F187" s="764">
        <v>3000</v>
      </c>
      <c r="G187" s="764">
        <v>60</v>
      </c>
      <c r="H187" s="764"/>
      <c r="I187" s="764"/>
      <c r="J187" s="198"/>
    </row>
    <row r="188" spans="1:12" x14ac:dyDescent="0.25">
      <c r="A188" s="777" t="s">
        <v>213</v>
      </c>
      <c r="B188" s="764">
        <v>1</v>
      </c>
      <c r="C188" s="630">
        <v>20000</v>
      </c>
      <c r="D188" s="630"/>
      <c r="E188" s="764">
        <v>1</v>
      </c>
      <c r="F188" s="764">
        <v>5000</v>
      </c>
      <c r="G188" s="764">
        <v>100</v>
      </c>
      <c r="H188" s="764"/>
      <c r="I188" s="778"/>
      <c r="J188" s="756"/>
    </row>
    <row r="189" spans="1:12" x14ac:dyDescent="0.25">
      <c r="A189" s="777" t="s">
        <v>4609</v>
      </c>
      <c r="B189" s="764">
        <v>1</v>
      </c>
      <c r="C189" s="630">
        <v>28000</v>
      </c>
      <c r="D189" s="630"/>
      <c r="E189" s="764"/>
      <c r="F189" s="764"/>
      <c r="G189" s="764"/>
      <c r="H189" s="764"/>
      <c r="I189" s="778"/>
      <c r="J189" s="756"/>
    </row>
    <row r="190" spans="1:12" x14ac:dyDescent="0.25">
      <c r="A190" s="777" t="s">
        <v>3540</v>
      </c>
      <c r="B190" s="764">
        <v>1</v>
      </c>
      <c r="C190" s="630">
        <v>21000</v>
      </c>
      <c r="D190" s="630"/>
      <c r="E190" s="764"/>
      <c r="F190" s="764"/>
      <c r="G190" s="764"/>
      <c r="H190" s="764"/>
      <c r="I190" s="764"/>
      <c r="J190" s="756"/>
    </row>
    <row r="191" spans="1:12" x14ac:dyDescent="0.25">
      <c r="A191" s="777" t="s">
        <v>4138</v>
      </c>
      <c r="B191" s="764">
        <v>1</v>
      </c>
      <c r="C191" s="630"/>
      <c r="D191" s="630">
        <v>14000</v>
      </c>
      <c r="E191" s="764"/>
      <c r="F191" s="764"/>
      <c r="G191" s="764"/>
      <c r="H191" s="764"/>
      <c r="I191" s="778"/>
      <c r="J191" s="198" t="s">
        <v>767</v>
      </c>
    </row>
    <row r="192" spans="1:12" x14ac:dyDescent="0.25">
      <c r="A192" s="777" t="s">
        <v>2845</v>
      </c>
      <c r="B192" s="764">
        <v>1</v>
      </c>
      <c r="C192" s="630">
        <v>20000</v>
      </c>
      <c r="D192" s="630"/>
      <c r="E192" s="764">
        <v>1</v>
      </c>
      <c r="F192" s="764">
        <v>3000</v>
      </c>
      <c r="G192" s="764">
        <v>60</v>
      </c>
      <c r="H192" s="764"/>
      <c r="I192" s="764"/>
      <c r="J192" s="198"/>
    </row>
    <row r="193" spans="1:10" x14ac:dyDescent="0.25">
      <c r="A193" s="777" t="s">
        <v>4610</v>
      </c>
      <c r="B193" s="764">
        <v>1</v>
      </c>
      <c r="C193" s="630"/>
      <c r="D193" s="630"/>
      <c r="E193" s="764"/>
      <c r="F193" s="764"/>
      <c r="G193" s="764"/>
      <c r="H193" s="764"/>
      <c r="I193" s="764"/>
      <c r="J193" s="198" t="s">
        <v>4611</v>
      </c>
    </row>
    <row r="194" spans="1:10" x14ac:dyDescent="0.25">
      <c r="A194" s="777" t="s">
        <v>734</v>
      </c>
      <c r="B194" s="764">
        <v>1</v>
      </c>
      <c r="C194" s="630">
        <v>14000</v>
      </c>
      <c r="D194" s="630"/>
      <c r="E194" s="764">
        <v>1</v>
      </c>
      <c r="F194" s="764">
        <v>3000</v>
      </c>
      <c r="G194" s="764">
        <v>60</v>
      </c>
      <c r="H194" s="764"/>
      <c r="I194" s="764"/>
      <c r="J194" s="198"/>
    </row>
    <row r="195" spans="1:10" x14ac:dyDescent="0.25">
      <c r="A195" s="777" t="s">
        <v>4612</v>
      </c>
      <c r="B195" s="764">
        <v>1</v>
      </c>
      <c r="C195" s="630"/>
      <c r="D195" s="630">
        <v>14000</v>
      </c>
      <c r="E195" s="764">
        <v>1</v>
      </c>
      <c r="F195" s="764">
        <v>3000</v>
      </c>
      <c r="G195" s="764">
        <v>60</v>
      </c>
      <c r="H195" s="764"/>
      <c r="I195" s="764"/>
      <c r="J195" s="198" t="s">
        <v>3596</v>
      </c>
    </row>
    <row r="196" spans="1:10" x14ac:dyDescent="0.25">
      <c r="A196" s="777"/>
      <c r="B196" s="764"/>
      <c r="C196" s="630"/>
      <c r="D196" s="630"/>
      <c r="E196" s="764"/>
      <c r="F196" s="764"/>
      <c r="G196" s="764"/>
      <c r="H196" s="764"/>
      <c r="I196" s="764" t="s">
        <v>4624</v>
      </c>
      <c r="J196" s="897">
        <v>150000</v>
      </c>
    </row>
    <row r="197" spans="1:10" x14ac:dyDescent="0.25">
      <c r="A197" s="755" t="s">
        <v>2048</v>
      </c>
      <c r="B197" s="756">
        <f>SUM(B180:B196)</f>
        <v>40</v>
      </c>
      <c r="C197" s="757">
        <f>SUM(C180:C196)</f>
        <v>198000</v>
      </c>
      <c r="D197" s="757">
        <f>SUM(D180:D196)</f>
        <v>1262400</v>
      </c>
      <c r="E197" s="757">
        <f>SUM(E180:E196)</f>
        <v>9</v>
      </c>
      <c r="F197" s="757">
        <f>SUM(F180:F196)</f>
        <v>32000</v>
      </c>
      <c r="G197" s="756"/>
      <c r="H197" s="756"/>
      <c r="I197" s="756"/>
      <c r="J197" s="756">
        <f>J180+J196</f>
        <v>154200</v>
      </c>
    </row>
    <row r="198" spans="1:10" ht="17.25" x14ac:dyDescent="0.25">
      <c r="A198" s="2233" t="s">
        <v>4463</v>
      </c>
      <c r="B198" s="2234"/>
      <c r="C198" s="2234"/>
      <c r="D198" s="2234"/>
      <c r="E198" s="2234"/>
      <c r="F198" s="2234"/>
      <c r="G198" s="2234"/>
      <c r="H198" s="2234"/>
      <c r="I198" s="2234"/>
      <c r="J198" s="2235"/>
    </row>
    <row r="199" spans="1:10" x14ac:dyDescent="0.25">
      <c r="A199" s="782" t="s">
        <v>4351</v>
      </c>
      <c r="B199" s="783">
        <v>1</v>
      </c>
      <c r="C199" s="784">
        <v>1500</v>
      </c>
      <c r="D199" s="784"/>
      <c r="E199" s="519"/>
      <c r="F199" s="764"/>
      <c r="G199" s="764"/>
      <c r="H199" s="764"/>
      <c r="I199" s="764"/>
      <c r="J199" s="198"/>
    </row>
    <row r="200" spans="1:10" x14ac:dyDescent="0.25">
      <c r="A200" s="782"/>
      <c r="B200" s="783"/>
      <c r="C200" s="784"/>
      <c r="D200" s="784"/>
      <c r="E200" s="519"/>
      <c r="F200" s="764"/>
      <c r="G200" s="764"/>
      <c r="H200" s="764"/>
      <c r="I200" s="764"/>
      <c r="J200" s="756"/>
    </row>
    <row r="201" spans="1:10" x14ac:dyDescent="0.25">
      <c r="A201" s="782"/>
      <c r="B201" s="783"/>
      <c r="C201" s="784"/>
      <c r="D201" s="784"/>
      <c r="E201" s="519"/>
      <c r="F201" s="764"/>
      <c r="G201" s="764"/>
      <c r="H201" s="764"/>
      <c r="I201" s="764"/>
      <c r="J201" s="756"/>
    </row>
    <row r="202" spans="1:10" x14ac:dyDescent="0.25">
      <c r="A202" s="755" t="s">
        <v>2048</v>
      </c>
      <c r="B202" s="213">
        <f>SUM(B199:B201)</f>
        <v>1</v>
      </c>
      <c r="C202" s="213">
        <f>SUM(C199:C201)</f>
        <v>1500</v>
      </c>
      <c r="D202" s="213">
        <f>SUM(D199:D201)</f>
        <v>0</v>
      </c>
      <c r="E202" s="213"/>
      <c r="F202" s="213"/>
      <c r="G202" s="213"/>
      <c r="H202" s="213"/>
      <c r="I202" s="213"/>
      <c r="J202" s="213"/>
    </row>
    <row r="203" spans="1:10" x14ac:dyDescent="0.25">
      <c r="A203" s="750"/>
      <c r="B203" s="549"/>
      <c r="C203" s="549"/>
      <c r="D203" s="549"/>
      <c r="E203" s="549"/>
      <c r="F203" s="549"/>
      <c r="G203" s="549"/>
      <c r="H203" s="549"/>
      <c r="I203" s="549"/>
      <c r="J203" s="751"/>
    </row>
    <row r="204" spans="1:10" x14ac:dyDescent="0.25">
      <c r="A204" s="548"/>
      <c r="B204" s="752"/>
      <c r="C204" s="752"/>
      <c r="D204" s="548"/>
      <c r="E204" s="548"/>
      <c r="F204" s="548"/>
      <c r="G204" s="548"/>
      <c r="H204" s="548"/>
      <c r="I204" s="548"/>
      <c r="J204" s="567"/>
    </row>
    <row r="205" spans="1:10" x14ac:dyDescent="0.25">
      <c r="A205" s="548"/>
      <c r="B205" s="548"/>
      <c r="C205" s="548"/>
      <c r="D205" s="548"/>
      <c r="E205" s="548"/>
      <c r="F205" s="336"/>
      <c r="G205" s="892" t="s">
        <v>3714</v>
      </c>
      <c r="H205" s="892"/>
      <c r="I205" s="753"/>
      <c r="J205" s="567"/>
    </row>
    <row r="206" spans="1:10" ht="15.75" x14ac:dyDescent="0.25">
      <c r="A206" s="696" t="s">
        <v>4464</v>
      </c>
      <c r="B206" s="697">
        <f>C197</f>
        <v>198000</v>
      </c>
      <c r="C206" s="548"/>
      <c r="D206" s="548"/>
      <c r="E206" s="548"/>
      <c r="F206" s="548"/>
      <c r="G206" s="548"/>
      <c r="H206" s="548"/>
      <c r="I206" s="548"/>
      <c r="J206" s="567"/>
    </row>
    <row r="210" spans="1:14" ht="15.75" x14ac:dyDescent="0.25">
      <c r="A210" s="696" t="s">
        <v>4465</v>
      </c>
      <c r="B210" s="697">
        <v>1500</v>
      </c>
    </row>
    <row r="215" spans="1:14" ht="15.75" x14ac:dyDescent="0.25">
      <c r="A215" s="2232" t="s">
        <v>4613</v>
      </c>
      <c r="B215" s="2232"/>
      <c r="C215" s="2232"/>
      <c r="D215" s="2232"/>
      <c r="E215" s="2232"/>
      <c r="F215" s="2232"/>
      <c r="G215" s="2232"/>
      <c r="H215" s="2232"/>
      <c r="I215" s="2232"/>
      <c r="J215" s="2232"/>
    </row>
    <row r="216" spans="1:14" x14ac:dyDescent="0.25">
      <c r="A216" s="198" t="s">
        <v>14</v>
      </c>
      <c r="B216" s="198" t="s">
        <v>5</v>
      </c>
      <c r="C216" s="198" t="s">
        <v>10</v>
      </c>
      <c r="D216" s="198" t="s">
        <v>11</v>
      </c>
      <c r="E216" s="198" t="s">
        <v>753</v>
      </c>
      <c r="F216" s="198" t="s">
        <v>27</v>
      </c>
      <c r="G216" s="198" t="s">
        <v>2013</v>
      </c>
      <c r="H216" s="198" t="s">
        <v>2776</v>
      </c>
      <c r="I216" s="198" t="s">
        <v>2777</v>
      </c>
      <c r="J216" s="198" t="s">
        <v>32</v>
      </c>
    </row>
    <row r="217" spans="1:14" x14ac:dyDescent="0.25">
      <c r="A217" s="777" t="s">
        <v>222</v>
      </c>
      <c r="B217" s="764">
        <v>1</v>
      </c>
      <c r="C217" s="630"/>
      <c r="D217" s="630">
        <v>28000</v>
      </c>
      <c r="E217" s="764">
        <v>1</v>
      </c>
      <c r="F217" s="764">
        <v>2000</v>
      </c>
      <c r="G217" s="764">
        <v>50</v>
      </c>
      <c r="H217" s="764"/>
      <c r="I217" s="764"/>
      <c r="J217" s="198" t="s">
        <v>767</v>
      </c>
    </row>
    <row r="218" spans="1:14" x14ac:dyDescent="0.25">
      <c r="A218" s="847" t="s">
        <v>4615</v>
      </c>
      <c r="B218" s="848">
        <v>1</v>
      </c>
      <c r="C218" s="849"/>
      <c r="D218" s="630">
        <v>24000</v>
      </c>
      <c r="E218" s="764"/>
      <c r="F218" s="764"/>
      <c r="G218" s="764"/>
      <c r="H218" s="764"/>
      <c r="I218" s="764"/>
      <c r="J218" s="198" t="s">
        <v>4616</v>
      </c>
    </row>
    <row r="219" spans="1:14" x14ac:dyDescent="0.25">
      <c r="A219" s="847" t="s">
        <v>4065</v>
      </c>
      <c r="B219" s="848">
        <v>1</v>
      </c>
      <c r="C219" s="849"/>
      <c r="D219" s="630">
        <v>31000</v>
      </c>
      <c r="E219" s="764">
        <v>1</v>
      </c>
      <c r="F219" s="764">
        <v>4000</v>
      </c>
      <c r="G219" s="764">
        <v>70</v>
      </c>
      <c r="H219" s="764"/>
      <c r="I219" s="764"/>
      <c r="J219" s="198" t="s">
        <v>767</v>
      </c>
    </row>
    <row r="220" spans="1:14" x14ac:dyDescent="0.25">
      <c r="A220" s="777" t="s">
        <v>1703</v>
      </c>
      <c r="B220" s="764">
        <v>1</v>
      </c>
      <c r="C220" s="630"/>
      <c r="D220" s="630">
        <v>7800</v>
      </c>
      <c r="E220" s="764"/>
      <c r="F220" s="764"/>
      <c r="G220" s="764"/>
      <c r="H220" s="764"/>
      <c r="I220" s="764"/>
      <c r="J220" s="198" t="s">
        <v>3596</v>
      </c>
    </row>
    <row r="221" spans="1:14" x14ac:dyDescent="0.25">
      <c r="A221" s="777" t="s">
        <v>107</v>
      </c>
      <c r="B221" s="764">
        <v>1</v>
      </c>
      <c r="C221" s="630"/>
      <c r="D221" s="630">
        <v>15000</v>
      </c>
      <c r="E221" s="764"/>
      <c r="F221" s="764"/>
      <c r="G221" s="764"/>
      <c r="H221" s="764"/>
      <c r="I221" s="764"/>
      <c r="J221" s="198" t="s">
        <v>4617</v>
      </c>
    </row>
    <row r="222" spans="1:14" x14ac:dyDescent="0.25">
      <c r="A222" s="777" t="s">
        <v>209</v>
      </c>
      <c r="B222" s="764">
        <v>1</v>
      </c>
      <c r="C222" s="630"/>
      <c r="D222" s="630">
        <v>28000</v>
      </c>
      <c r="E222" s="764">
        <v>1</v>
      </c>
      <c r="F222" s="764">
        <v>4000</v>
      </c>
      <c r="G222" s="764">
        <v>70</v>
      </c>
      <c r="H222" s="764"/>
      <c r="I222" s="764"/>
      <c r="J222" s="198" t="s">
        <v>4618</v>
      </c>
    </row>
    <row r="223" spans="1:14" x14ac:dyDescent="0.25">
      <c r="A223" s="777" t="s">
        <v>3702</v>
      </c>
      <c r="B223" s="764">
        <v>1</v>
      </c>
      <c r="C223" s="630"/>
      <c r="D223" s="630">
        <v>15000</v>
      </c>
      <c r="E223" s="764"/>
      <c r="F223" s="764"/>
      <c r="G223" s="764"/>
      <c r="H223" s="764"/>
      <c r="I223" s="764"/>
      <c r="J223" s="198" t="s">
        <v>767</v>
      </c>
    </row>
    <row r="224" spans="1:14" ht="15.75" x14ac:dyDescent="0.25">
      <c r="A224" s="777" t="s">
        <v>423</v>
      </c>
      <c r="B224" s="764">
        <v>1</v>
      </c>
      <c r="C224" s="630">
        <v>16000</v>
      </c>
      <c r="D224" s="630"/>
      <c r="E224" s="764">
        <v>1</v>
      </c>
      <c r="F224" s="764">
        <v>4000</v>
      </c>
      <c r="G224" s="764">
        <v>70</v>
      </c>
      <c r="H224" s="764"/>
      <c r="I224" s="764" t="s">
        <v>109</v>
      </c>
      <c r="J224" s="198">
        <v>2800</v>
      </c>
      <c r="N224" s="894" t="s">
        <v>4614</v>
      </c>
    </row>
    <row r="225" spans="1:10" x14ac:dyDescent="0.25">
      <c r="A225" s="777" t="s">
        <v>4499</v>
      </c>
      <c r="B225" s="764">
        <v>1</v>
      </c>
      <c r="C225" s="630"/>
      <c r="D225" s="630">
        <v>68500</v>
      </c>
      <c r="E225" s="764"/>
      <c r="F225" s="764"/>
      <c r="G225" s="764"/>
      <c r="H225" s="764"/>
      <c r="I225" s="778"/>
      <c r="J225" s="198" t="s">
        <v>767</v>
      </c>
    </row>
    <row r="226" spans="1:10" x14ac:dyDescent="0.25">
      <c r="A226" s="777" t="s">
        <v>3750</v>
      </c>
      <c r="B226" s="764">
        <v>1</v>
      </c>
      <c r="C226" s="630">
        <v>33000</v>
      </c>
      <c r="D226" s="630"/>
      <c r="E226" s="764"/>
      <c r="F226" s="764"/>
      <c r="G226" s="764"/>
      <c r="H226" s="764">
        <v>1</v>
      </c>
      <c r="I226" s="778">
        <v>60</v>
      </c>
      <c r="J226" s="756">
        <v>3000</v>
      </c>
    </row>
    <row r="227" spans="1:10" x14ac:dyDescent="0.25">
      <c r="A227" s="777" t="s">
        <v>4253</v>
      </c>
      <c r="B227" s="764">
        <v>1</v>
      </c>
      <c r="C227" s="630"/>
      <c r="D227" s="630">
        <v>11000</v>
      </c>
      <c r="E227" s="764">
        <v>1</v>
      </c>
      <c r="F227" s="764">
        <v>4000</v>
      </c>
      <c r="G227" s="764">
        <v>70</v>
      </c>
      <c r="H227" s="764"/>
      <c r="I227" s="764"/>
      <c r="J227" s="198" t="s">
        <v>767</v>
      </c>
    </row>
    <row r="228" spans="1:10" x14ac:dyDescent="0.25">
      <c r="A228" s="777" t="s">
        <v>3702</v>
      </c>
      <c r="B228" s="764">
        <v>1</v>
      </c>
      <c r="C228" s="630">
        <v>15000</v>
      </c>
      <c r="D228" s="630"/>
      <c r="E228" s="764"/>
      <c r="F228" s="764"/>
      <c r="G228" s="764"/>
      <c r="H228" s="764">
        <v>1</v>
      </c>
      <c r="I228" s="778">
        <v>60</v>
      </c>
      <c r="J228" s="198">
        <v>3000</v>
      </c>
    </row>
    <row r="229" spans="1:10" x14ac:dyDescent="0.25">
      <c r="A229" s="777" t="s">
        <v>3731</v>
      </c>
      <c r="B229" s="764">
        <v>1</v>
      </c>
      <c r="C229" s="630"/>
      <c r="D229" s="630">
        <v>16000</v>
      </c>
      <c r="E229" s="764">
        <v>1</v>
      </c>
      <c r="F229" s="764">
        <v>3000</v>
      </c>
      <c r="G229" s="764">
        <v>60</v>
      </c>
      <c r="H229" s="764"/>
      <c r="I229" s="778"/>
      <c r="J229" s="198" t="s">
        <v>3596</v>
      </c>
    </row>
    <row r="230" spans="1:10" x14ac:dyDescent="0.25">
      <c r="A230" s="777" t="s">
        <v>4216</v>
      </c>
      <c r="B230" s="764">
        <v>1</v>
      </c>
      <c r="C230" s="630"/>
      <c r="D230" s="630">
        <v>50000</v>
      </c>
      <c r="E230" s="764">
        <v>1</v>
      </c>
      <c r="F230" s="764">
        <v>5000</v>
      </c>
      <c r="G230" s="764">
        <v>100</v>
      </c>
      <c r="H230" s="764"/>
      <c r="I230" s="778"/>
      <c r="J230" s="198" t="s">
        <v>767</v>
      </c>
    </row>
    <row r="231" spans="1:10" x14ac:dyDescent="0.25">
      <c r="A231" s="777" t="s">
        <v>4619</v>
      </c>
      <c r="B231" s="764">
        <v>1</v>
      </c>
      <c r="C231" s="630"/>
      <c r="D231" s="630">
        <v>25000</v>
      </c>
      <c r="E231" s="764"/>
      <c r="F231" s="764"/>
      <c r="G231" s="764"/>
      <c r="H231" s="764"/>
      <c r="I231" s="778"/>
      <c r="J231" s="198" t="s">
        <v>767</v>
      </c>
    </row>
    <row r="232" spans="1:10" x14ac:dyDescent="0.25">
      <c r="A232" s="777" t="s">
        <v>3900</v>
      </c>
      <c r="B232" s="764">
        <v>1</v>
      </c>
      <c r="C232" s="630"/>
      <c r="D232" s="630">
        <v>12000</v>
      </c>
      <c r="E232" s="764">
        <v>1</v>
      </c>
      <c r="F232" s="764">
        <v>3000</v>
      </c>
      <c r="G232" s="764">
        <v>60</v>
      </c>
      <c r="H232" s="764"/>
      <c r="I232" s="764"/>
      <c r="J232" s="198" t="s">
        <v>767</v>
      </c>
    </row>
    <row r="233" spans="1:10" x14ac:dyDescent="0.25">
      <c r="A233" s="777" t="s">
        <v>3536</v>
      </c>
      <c r="B233" s="764">
        <v>1</v>
      </c>
      <c r="C233" s="630">
        <v>26000</v>
      </c>
      <c r="D233" s="630"/>
      <c r="E233" s="764">
        <v>1</v>
      </c>
      <c r="F233" s="764">
        <v>4000</v>
      </c>
      <c r="G233" s="764">
        <v>70</v>
      </c>
      <c r="H233" s="764"/>
      <c r="I233" s="764"/>
      <c r="J233" s="198"/>
    </row>
    <row r="234" spans="1:10" x14ac:dyDescent="0.25">
      <c r="A234" s="777"/>
      <c r="B234" s="764"/>
      <c r="C234" s="630"/>
      <c r="D234" s="630"/>
      <c r="E234" s="764"/>
      <c r="F234" s="764"/>
      <c r="G234" s="764"/>
      <c r="H234" s="764"/>
      <c r="I234" s="764"/>
      <c r="J234" s="756"/>
    </row>
    <row r="235" spans="1:10" x14ac:dyDescent="0.25">
      <c r="A235" s="755" t="s">
        <v>2048</v>
      </c>
      <c r="B235" s="756">
        <f>SUM(B217:B234)</f>
        <v>17</v>
      </c>
      <c r="C235" s="757">
        <f>SUM(C217:C234)</f>
        <v>90000</v>
      </c>
      <c r="D235" s="757">
        <f>SUM(D217:D234)</f>
        <v>331300</v>
      </c>
      <c r="E235" s="757">
        <f>SUM(E217:E234)</f>
        <v>9</v>
      </c>
      <c r="F235" s="757">
        <f>SUM(F217:F234)</f>
        <v>33000</v>
      </c>
      <c r="G235" s="756"/>
      <c r="H235" s="756"/>
      <c r="I235" s="756"/>
      <c r="J235" s="756">
        <f>J228+J226+J224</f>
        <v>8800</v>
      </c>
    </row>
    <row r="236" spans="1:10" ht="17.25" x14ac:dyDescent="0.25">
      <c r="A236" s="2233" t="s">
        <v>4463</v>
      </c>
      <c r="B236" s="2234"/>
      <c r="C236" s="2234"/>
      <c r="D236" s="2234"/>
      <c r="E236" s="2234"/>
      <c r="F236" s="2234"/>
      <c r="G236" s="2234"/>
      <c r="H236" s="2234"/>
      <c r="I236" s="2234"/>
      <c r="J236" s="2235"/>
    </row>
    <row r="237" spans="1:10" x14ac:dyDescent="0.25">
      <c r="A237" s="782"/>
      <c r="B237" s="783"/>
      <c r="C237" s="784"/>
      <c r="D237" s="784"/>
      <c r="E237" s="519"/>
      <c r="F237" s="764"/>
      <c r="G237" s="764"/>
      <c r="H237" s="764"/>
      <c r="I237" s="764"/>
      <c r="J237" s="198"/>
    </row>
    <row r="238" spans="1:10" x14ac:dyDescent="0.25">
      <c r="A238" s="782"/>
      <c r="B238" s="783"/>
      <c r="C238" s="784"/>
      <c r="D238" s="784"/>
      <c r="E238" s="519"/>
      <c r="F238" s="764"/>
      <c r="G238" s="764"/>
      <c r="H238" s="764"/>
      <c r="I238" s="764"/>
      <c r="J238" s="756"/>
    </row>
    <row r="239" spans="1:10" x14ac:dyDescent="0.25">
      <c r="A239" s="782"/>
      <c r="B239" s="783"/>
      <c r="C239" s="784"/>
      <c r="D239" s="784"/>
      <c r="E239" s="519"/>
      <c r="F239" s="764"/>
      <c r="G239" s="764"/>
      <c r="H239" s="764"/>
      <c r="I239" s="764"/>
      <c r="J239" s="756"/>
    </row>
    <row r="240" spans="1:10" x14ac:dyDescent="0.25">
      <c r="A240" s="755" t="s">
        <v>2048</v>
      </c>
      <c r="B240" s="213">
        <f>SUM(B237:B239)</f>
        <v>0</v>
      </c>
      <c r="C240" s="213">
        <f>SUM(C237:C239)</f>
        <v>0</v>
      </c>
      <c r="D240" s="213">
        <f>SUM(D237:D239)</f>
        <v>0</v>
      </c>
      <c r="E240" s="213"/>
      <c r="F240" s="213"/>
      <c r="G240" s="213"/>
      <c r="H240" s="213"/>
      <c r="I240" s="213"/>
      <c r="J240" s="213"/>
    </row>
    <row r="241" spans="1:10" x14ac:dyDescent="0.25">
      <c r="A241" s="750"/>
      <c r="B241" s="549"/>
      <c r="C241" s="549"/>
      <c r="D241" s="549"/>
      <c r="E241" s="549"/>
      <c r="F241" s="549"/>
      <c r="G241" s="549"/>
      <c r="H241" s="549"/>
      <c r="I241" s="549"/>
      <c r="J241" s="751"/>
    </row>
    <row r="242" spans="1:10" x14ac:dyDescent="0.25">
      <c r="A242" s="548"/>
      <c r="B242" s="752"/>
      <c r="C242" s="752"/>
      <c r="D242" s="548"/>
      <c r="E242" s="548"/>
      <c r="F242" s="548"/>
      <c r="G242" s="548"/>
      <c r="H242" s="548"/>
      <c r="I242" s="548"/>
      <c r="J242" s="567"/>
    </row>
    <row r="243" spans="1:10" x14ac:dyDescent="0.25">
      <c r="A243" s="548"/>
      <c r="B243" s="548"/>
      <c r="C243" s="548"/>
      <c r="D243" s="548"/>
      <c r="E243" s="548"/>
      <c r="F243" s="336"/>
      <c r="G243" s="893" t="s">
        <v>3714</v>
      </c>
      <c r="H243" s="893"/>
      <c r="I243" s="753"/>
      <c r="J243" s="567"/>
    </row>
    <row r="244" spans="1:10" ht="15.75" x14ac:dyDescent="0.25">
      <c r="A244" s="696" t="s">
        <v>4464</v>
      </c>
      <c r="B244" s="697">
        <f>C235</f>
        <v>90000</v>
      </c>
      <c r="C244" s="548"/>
      <c r="D244" s="548"/>
      <c r="E244" s="548"/>
      <c r="F244" s="548"/>
      <c r="G244" s="548"/>
      <c r="H244" s="548"/>
      <c r="I244" s="548"/>
      <c r="J244" s="567"/>
    </row>
    <row r="247" spans="1:10" ht="15.75" x14ac:dyDescent="0.25">
      <c r="A247" s="696" t="s">
        <v>4465</v>
      </c>
      <c r="B247" s="697">
        <v>0</v>
      </c>
    </row>
    <row r="251" spans="1:10" ht="15.75" x14ac:dyDescent="0.25">
      <c r="A251" s="2232" t="s">
        <v>4620</v>
      </c>
      <c r="B251" s="2232"/>
      <c r="C251" s="2232"/>
      <c r="D251" s="2232"/>
      <c r="E251" s="2232"/>
      <c r="F251" s="2232"/>
      <c r="G251" s="2232"/>
      <c r="H251" s="2232"/>
      <c r="I251" s="2232"/>
      <c r="J251" s="2232"/>
    </row>
    <row r="252" spans="1:10" x14ac:dyDescent="0.25">
      <c r="A252" s="198" t="s">
        <v>14</v>
      </c>
      <c r="B252" s="198" t="s">
        <v>5</v>
      </c>
      <c r="C252" s="198" t="s">
        <v>10</v>
      </c>
      <c r="D252" s="198" t="s">
        <v>11</v>
      </c>
      <c r="E252" s="198" t="s">
        <v>753</v>
      </c>
      <c r="F252" s="198" t="s">
        <v>27</v>
      </c>
      <c r="G252" s="198" t="s">
        <v>2013</v>
      </c>
      <c r="H252" s="198" t="s">
        <v>2776</v>
      </c>
      <c r="I252" s="198" t="s">
        <v>2777</v>
      </c>
      <c r="J252" s="198" t="s">
        <v>32</v>
      </c>
    </row>
    <row r="253" spans="1:10" x14ac:dyDescent="0.25">
      <c r="A253" s="777" t="s">
        <v>4383</v>
      </c>
      <c r="B253" s="764">
        <v>1</v>
      </c>
      <c r="C253" s="630"/>
      <c r="D253" s="630">
        <v>11000</v>
      </c>
      <c r="E253" s="764">
        <v>1</v>
      </c>
      <c r="F253" s="764">
        <v>3000</v>
      </c>
      <c r="G253" s="764">
        <v>60</v>
      </c>
      <c r="H253" s="764"/>
      <c r="I253" s="764"/>
      <c r="J253" s="198" t="s">
        <v>3596</v>
      </c>
    </row>
    <row r="254" spans="1:10" x14ac:dyDescent="0.25">
      <c r="A254" s="847" t="s">
        <v>734</v>
      </c>
      <c r="B254" s="848">
        <v>1</v>
      </c>
      <c r="C254" s="849">
        <v>14000</v>
      </c>
      <c r="D254" s="630"/>
      <c r="E254" s="764">
        <v>1</v>
      </c>
      <c r="F254" s="764">
        <v>3000</v>
      </c>
      <c r="G254" s="764">
        <v>60</v>
      </c>
      <c r="H254" s="764"/>
      <c r="I254" s="764" t="s">
        <v>109</v>
      </c>
      <c r="J254" s="198">
        <v>1400</v>
      </c>
    </row>
    <row r="255" spans="1:10" x14ac:dyDescent="0.25">
      <c r="A255" s="847" t="s">
        <v>3660</v>
      </c>
      <c r="B255" s="848">
        <v>1</v>
      </c>
      <c r="C255" s="849">
        <v>28000</v>
      </c>
      <c r="D255" s="630"/>
      <c r="E255" s="764">
        <v>1</v>
      </c>
      <c r="F255" s="764">
        <v>4000</v>
      </c>
      <c r="G255" s="764">
        <v>70</v>
      </c>
      <c r="H255" s="764">
        <v>3</v>
      </c>
      <c r="I255" s="764">
        <v>140</v>
      </c>
      <c r="J255" s="198">
        <v>24000</v>
      </c>
    </row>
    <row r="256" spans="1:10" x14ac:dyDescent="0.25">
      <c r="A256" s="777" t="s">
        <v>4136</v>
      </c>
      <c r="B256" s="764">
        <v>1</v>
      </c>
      <c r="C256" s="630">
        <v>29000</v>
      </c>
      <c r="D256" s="630"/>
      <c r="E256" s="764">
        <v>1</v>
      </c>
      <c r="F256" s="764">
        <v>4000</v>
      </c>
      <c r="G256" s="764">
        <v>70</v>
      </c>
      <c r="H256" s="764">
        <v>1</v>
      </c>
      <c r="I256" s="764">
        <v>190</v>
      </c>
      <c r="J256" s="198">
        <v>11000</v>
      </c>
    </row>
    <row r="257" spans="1:10" x14ac:dyDescent="0.25">
      <c r="A257" s="777" t="s">
        <v>4621</v>
      </c>
      <c r="B257" s="764">
        <v>1</v>
      </c>
      <c r="C257" s="630">
        <v>16000</v>
      </c>
      <c r="D257" s="630"/>
      <c r="E257" s="764"/>
      <c r="F257" s="764"/>
      <c r="G257" s="764"/>
      <c r="H257" s="764">
        <v>1</v>
      </c>
      <c r="I257" s="764">
        <v>220</v>
      </c>
      <c r="J257" s="198">
        <v>13000</v>
      </c>
    </row>
    <row r="258" spans="1:10" x14ac:dyDescent="0.25">
      <c r="A258" s="777" t="s">
        <v>209</v>
      </c>
      <c r="B258" s="764">
        <v>1</v>
      </c>
      <c r="C258" s="630">
        <v>33000</v>
      </c>
      <c r="D258" s="630"/>
      <c r="E258" s="764">
        <v>2</v>
      </c>
      <c r="F258" s="764">
        <v>5000</v>
      </c>
      <c r="G258" s="764" t="s">
        <v>4622</v>
      </c>
      <c r="H258" s="764">
        <v>4</v>
      </c>
      <c r="I258" s="764" t="s">
        <v>4623</v>
      </c>
      <c r="J258" s="198">
        <v>800</v>
      </c>
    </row>
    <row r="259" spans="1:10" x14ac:dyDescent="0.25">
      <c r="A259" s="777" t="s">
        <v>137</v>
      </c>
      <c r="B259" s="764">
        <v>1</v>
      </c>
      <c r="C259" s="630"/>
      <c r="D259" s="630">
        <v>23000</v>
      </c>
      <c r="E259" s="764">
        <v>1</v>
      </c>
      <c r="F259" s="764">
        <v>4000</v>
      </c>
      <c r="G259" s="764">
        <v>70</v>
      </c>
      <c r="H259" s="764"/>
      <c r="I259" s="764"/>
      <c r="J259" s="198" t="s">
        <v>3596</v>
      </c>
    </row>
    <row r="260" spans="1:10" x14ac:dyDescent="0.25">
      <c r="A260" s="777" t="s">
        <v>3955</v>
      </c>
      <c r="B260" s="764">
        <v>1</v>
      </c>
      <c r="C260" s="630"/>
      <c r="D260" s="630">
        <v>36000</v>
      </c>
      <c r="E260" s="764">
        <v>1</v>
      </c>
      <c r="F260" s="764">
        <v>4000</v>
      </c>
      <c r="G260" s="764">
        <v>70</v>
      </c>
      <c r="H260" s="764"/>
      <c r="I260" s="764"/>
      <c r="J260" s="198" t="s">
        <v>767</v>
      </c>
    </row>
    <row r="261" spans="1:10" x14ac:dyDescent="0.25">
      <c r="A261" s="777" t="s">
        <v>3758</v>
      </c>
      <c r="B261" s="764">
        <v>1</v>
      </c>
      <c r="C261" s="630"/>
      <c r="D261" s="630">
        <v>20000</v>
      </c>
      <c r="E261" s="764"/>
      <c r="F261" s="764"/>
      <c r="G261" s="764"/>
      <c r="H261" s="764"/>
      <c r="I261" s="778"/>
      <c r="J261" s="198" t="s">
        <v>767</v>
      </c>
    </row>
    <row r="262" spans="1:10" x14ac:dyDescent="0.25">
      <c r="A262" s="777" t="s">
        <v>4497</v>
      </c>
      <c r="B262" s="764">
        <v>1</v>
      </c>
      <c r="C262" s="630">
        <v>25000</v>
      </c>
      <c r="D262" s="630"/>
      <c r="E262" s="764">
        <v>1</v>
      </c>
      <c r="F262" s="764">
        <v>2000</v>
      </c>
      <c r="G262" s="764">
        <v>50</v>
      </c>
      <c r="H262" s="764">
        <v>1</v>
      </c>
      <c r="I262" s="778">
        <v>50</v>
      </c>
      <c r="J262" s="756">
        <v>2000</v>
      </c>
    </row>
    <row r="263" spans="1:10" x14ac:dyDescent="0.25">
      <c r="A263" s="777" t="s">
        <v>629</v>
      </c>
      <c r="B263" s="764">
        <v>1</v>
      </c>
      <c r="C263" s="630"/>
      <c r="D263" s="630">
        <v>30000</v>
      </c>
      <c r="E263" s="764">
        <v>1</v>
      </c>
      <c r="F263" s="764">
        <v>5000</v>
      </c>
      <c r="G263" s="764">
        <v>100</v>
      </c>
      <c r="H263" s="764"/>
      <c r="I263" s="764"/>
      <c r="J263" s="198" t="s">
        <v>767</v>
      </c>
    </row>
    <row r="264" spans="1:10" x14ac:dyDescent="0.25">
      <c r="A264" s="777" t="s">
        <v>691</v>
      </c>
      <c r="B264" s="764">
        <v>2</v>
      </c>
      <c r="C264" s="630"/>
      <c r="D264" s="630">
        <v>42000</v>
      </c>
      <c r="E264" s="764"/>
      <c r="F264" s="764"/>
      <c r="G264" s="764"/>
      <c r="H264" s="764"/>
      <c r="I264" s="778"/>
      <c r="J264" s="198" t="s">
        <v>767</v>
      </c>
    </row>
    <row r="265" spans="1:10" x14ac:dyDescent="0.25">
      <c r="A265" s="777"/>
      <c r="B265" s="764"/>
      <c r="C265" s="630"/>
      <c r="D265" s="630"/>
      <c r="E265" s="764"/>
      <c r="F265" s="764"/>
      <c r="G265" s="764"/>
      <c r="H265" s="764"/>
      <c r="I265" s="764"/>
      <c r="J265" s="757"/>
    </row>
    <row r="266" spans="1:10" x14ac:dyDescent="0.25">
      <c r="A266" s="755" t="s">
        <v>2048</v>
      </c>
      <c r="B266" s="756">
        <f>SUM(B253:B265)</f>
        <v>13</v>
      </c>
      <c r="C266" s="757">
        <f>SUM(C253:C265)</f>
        <v>145000</v>
      </c>
      <c r="D266" s="757">
        <f>SUM(D253:D265)</f>
        <v>162000</v>
      </c>
      <c r="E266" s="757">
        <f>SUM(E253:E265)</f>
        <v>10</v>
      </c>
      <c r="F266" s="757">
        <f>SUM(F253:F265)</f>
        <v>34000</v>
      </c>
      <c r="G266" s="756"/>
      <c r="H266" s="756"/>
      <c r="I266" s="756"/>
      <c r="J266" s="756">
        <v>52200</v>
      </c>
    </row>
    <row r="267" spans="1:10" ht="17.25" x14ac:dyDescent="0.25">
      <c r="A267" s="2233" t="s">
        <v>4463</v>
      </c>
      <c r="B267" s="2234"/>
      <c r="C267" s="2234"/>
      <c r="D267" s="2234"/>
      <c r="E267" s="2234"/>
      <c r="F267" s="2234"/>
      <c r="G267" s="2234"/>
      <c r="H267" s="2234"/>
      <c r="I267" s="2234"/>
      <c r="J267" s="2235"/>
    </row>
    <row r="268" spans="1:10" x14ac:dyDescent="0.25">
      <c r="A268" s="782"/>
      <c r="B268" s="783"/>
      <c r="C268" s="784"/>
      <c r="D268" s="784"/>
      <c r="E268" s="519"/>
      <c r="F268" s="764"/>
      <c r="G268" s="764"/>
      <c r="H268" s="764"/>
      <c r="I268" s="764"/>
      <c r="J268" s="198"/>
    </row>
    <row r="269" spans="1:10" x14ac:dyDescent="0.25">
      <c r="A269" s="782"/>
      <c r="B269" s="783"/>
      <c r="C269" s="784"/>
      <c r="D269" s="784"/>
      <c r="E269" s="519"/>
      <c r="G269" s="764"/>
      <c r="H269" s="764"/>
      <c r="I269" s="764"/>
      <c r="J269" s="756"/>
    </row>
    <row r="270" spans="1:10" x14ac:dyDescent="0.25">
      <c r="A270" s="782"/>
      <c r="B270" s="783"/>
      <c r="C270" s="784"/>
      <c r="D270" s="784"/>
      <c r="E270" s="519"/>
      <c r="F270" s="764"/>
      <c r="G270" s="764"/>
      <c r="H270" s="764"/>
      <c r="I270" s="764"/>
      <c r="J270" s="756"/>
    </row>
    <row r="271" spans="1:10" x14ac:dyDescent="0.25">
      <c r="A271" s="755" t="s">
        <v>2048</v>
      </c>
      <c r="B271" s="213">
        <f>SUM(B268:B270)</f>
        <v>0</v>
      </c>
      <c r="C271" s="213">
        <f>SUM(C268:C270)</f>
        <v>0</v>
      </c>
      <c r="D271" s="213">
        <f>SUM(D268:D270)</f>
        <v>0</v>
      </c>
      <c r="E271" s="213"/>
      <c r="F271" s="213"/>
      <c r="G271" s="213"/>
      <c r="H271" s="213"/>
      <c r="I271" s="213"/>
      <c r="J271" s="213"/>
    </row>
    <row r="272" spans="1:10" x14ac:dyDescent="0.25">
      <c r="A272" s="750"/>
      <c r="B272" s="549"/>
      <c r="C272" s="549"/>
      <c r="D272" s="549"/>
      <c r="E272" s="549"/>
      <c r="F272" s="549"/>
      <c r="G272" s="549"/>
      <c r="H272" s="549"/>
      <c r="I272" s="549"/>
      <c r="J272" s="751"/>
    </row>
    <row r="273" spans="1:10" x14ac:dyDescent="0.25">
      <c r="A273" s="548"/>
      <c r="B273" s="752"/>
      <c r="C273" s="752"/>
      <c r="D273" s="548"/>
      <c r="E273" s="548"/>
      <c r="F273" s="548"/>
      <c r="G273" s="548"/>
      <c r="H273" s="548"/>
      <c r="I273" s="548"/>
      <c r="J273" s="567"/>
    </row>
    <row r="274" spans="1:10" x14ac:dyDescent="0.25">
      <c r="A274" s="548"/>
      <c r="B274" s="548"/>
      <c r="C274" s="548"/>
      <c r="D274" s="548"/>
      <c r="E274" s="548"/>
      <c r="F274" s="336"/>
      <c r="G274" s="895" t="s">
        <v>3714</v>
      </c>
      <c r="H274" s="895"/>
      <c r="I274" s="753"/>
      <c r="J274" s="567"/>
    </row>
    <row r="275" spans="1:10" ht="15.75" x14ac:dyDescent="0.25">
      <c r="A275" s="696" t="s">
        <v>4464</v>
      </c>
      <c r="B275" s="697">
        <f>C266</f>
        <v>145000</v>
      </c>
      <c r="C275" s="548"/>
      <c r="D275" s="548"/>
      <c r="E275" s="548"/>
      <c r="F275" s="548"/>
      <c r="G275" s="548"/>
      <c r="H275" s="548"/>
      <c r="I275" s="548"/>
      <c r="J275" s="567"/>
    </row>
    <row r="278" spans="1:10" ht="15.75" x14ac:dyDescent="0.25">
      <c r="A278" s="696" t="s">
        <v>4465</v>
      </c>
      <c r="B278" s="697">
        <v>0</v>
      </c>
    </row>
    <row r="282" spans="1:10" ht="15.75" x14ac:dyDescent="0.25">
      <c r="A282" s="2232" t="s">
        <v>4625</v>
      </c>
      <c r="B282" s="2232"/>
      <c r="C282" s="2232"/>
      <c r="D282" s="2232"/>
      <c r="E282" s="2232"/>
      <c r="F282" s="2232"/>
      <c r="G282" s="2232"/>
      <c r="H282" s="2232"/>
      <c r="I282" s="2232"/>
      <c r="J282" s="2232"/>
    </row>
    <row r="283" spans="1:10" x14ac:dyDescent="0.25">
      <c r="A283" s="198" t="s">
        <v>14</v>
      </c>
      <c r="B283" s="198" t="s">
        <v>5</v>
      </c>
      <c r="C283" s="198" t="s">
        <v>10</v>
      </c>
      <c r="D283" s="198" t="s">
        <v>11</v>
      </c>
      <c r="E283" s="198" t="s">
        <v>753</v>
      </c>
      <c r="F283" s="198" t="s">
        <v>27</v>
      </c>
      <c r="G283" s="198" t="s">
        <v>2013</v>
      </c>
      <c r="H283" s="198" t="s">
        <v>2776</v>
      </c>
      <c r="I283" s="198" t="s">
        <v>2777</v>
      </c>
      <c r="J283" s="198" t="s">
        <v>32</v>
      </c>
    </row>
    <row r="284" spans="1:10" x14ac:dyDescent="0.25">
      <c r="A284" s="517" t="s">
        <v>654</v>
      </c>
      <c r="B284" s="519">
        <v>1</v>
      </c>
      <c r="C284" s="527">
        <v>36000</v>
      </c>
      <c r="D284" s="527"/>
      <c r="E284" s="519">
        <v>1</v>
      </c>
      <c r="F284" s="519">
        <v>4000</v>
      </c>
      <c r="G284" s="519">
        <v>70</v>
      </c>
      <c r="H284" s="519"/>
      <c r="I284" s="519" t="s">
        <v>109</v>
      </c>
      <c r="J284" s="198">
        <v>3500</v>
      </c>
    </row>
    <row r="285" spans="1:10" x14ac:dyDescent="0.25">
      <c r="A285" s="517" t="s">
        <v>454</v>
      </c>
      <c r="B285" s="519">
        <v>1</v>
      </c>
      <c r="C285" s="527">
        <v>20000</v>
      </c>
      <c r="D285" s="527"/>
      <c r="E285" s="519">
        <v>1</v>
      </c>
      <c r="F285" s="519">
        <v>5000</v>
      </c>
      <c r="G285" s="519">
        <v>90</v>
      </c>
      <c r="H285" s="519">
        <v>1</v>
      </c>
      <c r="I285" s="519">
        <v>60</v>
      </c>
      <c r="J285" s="198">
        <v>3000</v>
      </c>
    </row>
    <row r="286" spans="1:10" x14ac:dyDescent="0.25">
      <c r="A286" s="517" t="s">
        <v>4626</v>
      </c>
      <c r="B286" s="519">
        <v>1</v>
      </c>
      <c r="C286" s="527"/>
      <c r="D286" s="527">
        <v>16000</v>
      </c>
      <c r="E286" s="519">
        <v>1</v>
      </c>
      <c r="F286" s="519">
        <v>3000</v>
      </c>
      <c r="G286" s="519">
        <v>60</v>
      </c>
      <c r="H286" s="519"/>
      <c r="I286" s="198"/>
      <c r="J286" s="198" t="s">
        <v>3604</v>
      </c>
    </row>
    <row r="287" spans="1:10" x14ac:dyDescent="0.25">
      <c r="A287" s="517" t="s">
        <v>2193</v>
      </c>
      <c r="B287" s="519">
        <v>1</v>
      </c>
      <c r="C287" s="527"/>
      <c r="D287" s="527">
        <v>22000</v>
      </c>
      <c r="E287" s="519">
        <v>1</v>
      </c>
      <c r="F287" s="519">
        <v>4000</v>
      </c>
      <c r="G287" s="519">
        <v>70</v>
      </c>
      <c r="H287" s="519"/>
      <c r="I287" s="198"/>
      <c r="J287" s="2254" t="s">
        <v>4628</v>
      </c>
    </row>
    <row r="288" spans="1:10" x14ac:dyDescent="0.25">
      <c r="A288" s="517" t="s">
        <v>4627</v>
      </c>
      <c r="B288" s="519">
        <v>1</v>
      </c>
      <c r="C288" s="527"/>
      <c r="D288" s="527">
        <v>20000</v>
      </c>
      <c r="E288" s="519">
        <v>1</v>
      </c>
      <c r="F288" s="519">
        <v>3000</v>
      </c>
      <c r="G288" s="519">
        <v>60</v>
      </c>
      <c r="H288" s="519"/>
      <c r="I288" s="198"/>
      <c r="J288" s="2255"/>
    </row>
    <row r="289" spans="1:10" x14ac:dyDescent="0.25">
      <c r="A289" s="517" t="s">
        <v>3667</v>
      </c>
      <c r="B289" s="519">
        <v>1</v>
      </c>
      <c r="C289" s="527">
        <v>22000</v>
      </c>
      <c r="D289" s="527"/>
      <c r="E289" s="519">
        <v>1</v>
      </c>
      <c r="F289" s="519">
        <v>4000</v>
      </c>
      <c r="G289" s="519">
        <v>70</v>
      </c>
      <c r="H289" s="519">
        <v>1</v>
      </c>
      <c r="I289" s="519">
        <v>60</v>
      </c>
      <c r="J289" s="198">
        <v>3000</v>
      </c>
    </row>
    <row r="290" spans="1:10" x14ac:dyDescent="0.25">
      <c r="A290" s="517" t="s">
        <v>752</v>
      </c>
      <c r="B290" s="519">
        <v>1</v>
      </c>
      <c r="C290" s="527">
        <v>38000</v>
      </c>
      <c r="D290" s="527"/>
      <c r="E290" s="519"/>
      <c r="F290" s="519"/>
      <c r="G290" s="519"/>
      <c r="H290" s="519">
        <v>1</v>
      </c>
      <c r="I290" s="519">
        <v>80</v>
      </c>
      <c r="J290" s="198">
        <v>5000</v>
      </c>
    </row>
    <row r="291" spans="1:10" x14ac:dyDescent="0.25">
      <c r="A291" s="517" t="s">
        <v>3460</v>
      </c>
      <c r="B291" s="519">
        <v>1</v>
      </c>
      <c r="C291" s="527"/>
      <c r="D291" s="527">
        <v>20500</v>
      </c>
      <c r="E291" s="519">
        <v>1</v>
      </c>
      <c r="F291" s="519">
        <v>5000</v>
      </c>
      <c r="G291" s="519">
        <v>100</v>
      </c>
      <c r="H291" s="519"/>
      <c r="I291" s="198"/>
      <c r="J291" s="198" t="s">
        <v>3604</v>
      </c>
    </row>
    <row r="292" spans="1:10" x14ac:dyDescent="0.25">
      <c r="A292" s="517" t="s">
        <v>248</v>
      </c>
      <c r="B292" s="519">
        <v>1</v>
      </c>
      <c r="C292" s="527">
        <v>22000</v>
      </c>
      <c r="D292" s="527"/>
      <c r="E292" s="519">
        <v>1</v>
      </c>
      <c r="F292" s="519">
        <v>3000</v>
      </c>
      <c r="G292" s="519">
        <v>60</v>
      </c>
      <c r="H292" s="519"/>
      <c r="I292" s="198"/>
      <c r="J292" s="198"/>
    </row>
    <row r="293" spans="1:10" x14ac:dyDescent="0.25">
      <c r="A293" s="517" t="s">
        <v>4629</v>
      </c>
      <c r="B293" s="519">
        <v>1</v>
      </c>
      <c r="C293" s="527">
        <v>16000</v>
      </c>
      <c r="D293" s="527"/>
      <c r="E293" s="519">
        <v>1</v>
      </c>
      <c r="F293" s="519">
        <v>5000</v>
      </c>
      <c r="G293" s="519">
        <v>90</v>
      </c>
      <c r="H293" s="519"/>
      <c r="I293" s="198"/>
      <c r="J293" s="198"/>
    </row>
    <row r="294" spans="1:10" x14ac:dyDescent="0.25">
      <c r="A294" s="517" t="s">
        <v>645</v>
      </c>
      <c r="B294" s="519">
        <v>1</v>
      </c>
      <c r="C294" s="527">
        <v>25000</v>
      </c>
      <c r="D294" s="527"/>
      <c r="E294" s="519"/>
      <c r="F294" s="519"/>
      <c r="G294" s="519"/>
      <c r="H294" s="519"/>
      <c r="I294" s="198"/>
      <c r="J294" s="198"/>
    </row>
    <row r="295" spans="1:10" x14ac:dyDescent="0.25">
      <c r="A295" s="517" t="s">
        <v>269</v>
      </c>
      <c r="B295" s="519">
        <v>1</v>
      </c>
      <c r="C295" s="527">
        <v>10000</v>
      </c>
      <c r="D295" s="527"/>
      <c r="E295" s="519"/>
      <c r="F295" s="519"/>
      <c r="G295" s="519"/>
      <c r="H295" s="519"/>
      <c r="I295" s="198"/>
      <c r="J295" s="198"/>
    </row>
    <row r="296" spans="1:10" x14ac:dyDescent="0.25">
      <c r="A296" s="517" t="s">
        <v>2473</v>
      </c>
      <c r="B296" s="519">
        <v>1</v>
      </c>
      <c r="C296" s="527"/>
      <c r="D296" s="527">
        <v>38000</v>
      </c>
      <c r="E296" s="519"/>
      <c r="F296" s="519"/>
      <c r="G296" s="519"/>
      <c r="H296" s="519"/>
      <c r="I296" s="198"/>
      <c r="J296" s="198" t="s">
        <v>767</v>
      </c>
    </row>
    <row r="297" spans="1:10" x14ac:dyDescent="0.25">
      <c r="A297" s="777" t="s">
        <v>723</v>
      </c>
      <c r="B297" s="764">
        <v>1</v>
      </c>
      <c r="C297" s="630">
        <v>19000</v>
      </c>
      <c r="D297" s="630"/>
      <c r="E297" s="764">
        <v>1</v>
      </c>
      <c r="F297" s="764">
        <v>5000</v>
      </c>
      <c r="G297" s="764">
        <v>90</v>
      </c>
      <c r="H297" s="764"/>
      <c r="I297" s="764"/>
      <c r="J297" s="198"/>
    </row>
    <row r="298" spans="1:10" x14ac:dyDescent="0.25">
      <c r="A298" s="847" t="s">
        <v>2856</v>
      </c>
      <c r="B298" s="848">
        <v>1</v>
      </c>
      <c r="C298" s="849">
        <v>30000</v>
      </c>
      <c r="D298" s="630"/>
      <c r="E298" s="764"/>
      <c r="F298" s="764"/>
      <c r="G298" s="764"/>
      <c r="H298" s="764"/>
      <c r="I298" s="764"/>
      <c r="J298" s="198"/>
    </row>
    <row r="299" spans="1:10" x14ac:dyDescent="0.25">
      <c r="A299" s="847" t="s">
        <v>91</v>
      </c>
      <c r="B299" s="848">
        <v>1</v>
      </c>
      <c r="C299" s="849"/>
      <c r="D299" s="630"/>
      <c r="E299" s="898" t="s">
        <v>4630</v>
      </c>
      <c r="F299" s="764">
        <v>20000</v>
      </c>
      <c r="G299" s="764" t="s">
        <v>2018</v>
      </c>
      <c r="H299" s="764"/>
      <c r="I299" s="764"/>
      <c r="J299" s="198"/>
    </row>
    <row r="300" spans="1:10" x14ac:dyDescent="0.25">
      <c r="A300" s="777" t="s">
        <v>349</v>
      </c>
      <c r="B300" s="764">
        <v>1</v>
      </c>
      <c r="C300" s="630">
        <v>13000</v>
      </c>
      <c r="D300" s="630"/>
      <c r="E300" s="764">
        <v>1</v>
      </c>
      <c r="F300" s="764">
        <v>2000</v>
      </c>
      <c r="G300" s="764">
        <v>50</v>
      </c>
      <c r="H300" s="764"/>
      <c r="I300" s="764"/>
      <c r="J300" s="198"/>
    </row>
    <row r="301" spans="1:10" x14ac:dyDescent="0.25">
      <c r="A301" s="777" t="s">
        <v>4631</v>
      </c>
      <c r="B301" s="764">
        <v>1</v>
      </c>
      <c r="C301" s="630"/>
      <c r="D301" s="630">
        <v>20000</v>
      </c>
      <c r="E301" s="764"/>
      <c r="F301" s="764"/>
      <c r="G301" s="764"/>
      <c r="H301" s="764"/>
      <c r="I301" s="764"/>
      <c r="J301" s="198" t="s">
        <v>4632</v>
      </c>
    </row>
    <row r="302" spans="1:10" x14ac:dyDescent="0.25">
      <c r="A302" s="777" t="s">
        <v>248</v>
      </c>
      <c r="B302" s="764">
        <v>1</v>
      </c>
      <c r="C302" s="630">
        <v>25000</v>
      </c>
      <c r="D302" s="630"/>
      <c r="E302" s="764"/>
      <c r="F302" s="764"/>
      <c r="G302" s="764"/>
      <c r="H302" s="764"/>
      <c r="I302" s="764"/>
      <c r="J302" s="198"/>
    </row>
    <row r="303" spans="1:10" x14ac:dyDescent="0.25">
      <c r="A303" s="777"/>
      <c r="B303" s="764"/>
      <c r="C303" s="630"/>
      <c r="D303" s="630"/>
      <c r="E303" s="764"/>
      <c r="F303" s="764"/>
      <c r="G303" s="764"/>
      <c r="H303" s="764"/>
      <c r="I303" s="764"/>
      <c r="J303" s="198"/>
    </row>
    <row r="304" spans="1:10" x14ac:dyDescent="0.25">
      <c r="A304" s="755" t="s">
        <v>2048</v>
      </c>
      <c r="B304" s="756">
        <f>SUM(B284:B303)</f>
        <v>19</v>
      </c>
      <c r="C304" s="756">
        <f>SUM(C284:C303)</f>
        <v>276000</v>
      </c>
      <c r="D304" s="756">
        <f>SUM(D284:D303)</f>
        <v>136500</v>
      </c>
      <c r="E304" s="756">
        <f>SUM(E284:E303)</f>
        <v>11</v>
      </c>
      <c r="F304" s="756">
        <f>SUM(F284:F303)</f>
        <v>63000</v>
      </c>
      <c r="G304" s="756"/>
      <c r="H304" s="756"/>
      <c r="I304" s="756"/>
      <c r="J304" s="756">
        <f>J290+J289+J285+J284</f>
        <v>14500</v>
      </c>
    </row>
    <row r="305" spans="1:10" ht="17.25" x14ac:dyDescent="0.25">
      <c r="A305" s="2233" t="s">
        <v>4463</v>
      </c>
      <c r="B305" s="2234"/>
      <c r="C305" s="2234"/>
      <c r="D305" s="2234"/>
      <c r="E305" s="2234"/>
      <c r="F305" s="2234"/>
      <c r="G305" s="2234"/>
      <c r="H305" s="2234"/>
      <c r="I305" s="2234"/>
      <c r="J305" s="2235"/>
    </row>
    <row r="306" spans="1:10" x14ac:dyDescent="0.25">
      <c r="A306" s="782"/>
      <c r="B306" s="783"/>
      <c r="C306" s="784"/>
      <c r="D306" s="784"/>
      <c r="E306" s="519"/>
      <c r="F306" s="764"/>
      <c r="G306" s="764"/>
      <c r="H306" s="764"/>
      <c r="I306" s="764"/>
      <c r="J306" s="198"/>
    </row>
    <row r="307" spans="1:10" x14ac:dyDescent="0.25">
      <c r="A307" s="782"/>
      <c r="B307" s="783"/>
      <c r="C307" s="784"/>
      <c r="D307" s="784"/>
      <c r="E307" s="519"/>
      <c r="G307" s="764"/>
      <c r="H307" s="764"/>
      <c r="I307" s="764"/>
      <c r="J307" s="756"/>
    </row>
    <row r="308" spans="1:10" x14ac:dyDescent="0.25">
      <c r="A308" s="782"/>
      <c r="B308" s="783"/>
      <c r="C308" s="784"/>
      <c r="D308" s="784"/>
      <c r="E308" s="519"/>
      <c r="F308" s="764"/>
      <c r="G308" s="764"/>
      <c r="H308" s="764"/>
      <c r="I308" s="764"/>
      <c r="J308" s="756"/>
    </row>
    <row r="309" spans="1:10" x14ac:dyDescent="0.25">
      <c r="A309" s="755" t="s">
        <v>2048</v>
      </c>
      <c r="B309" s="213">
        <f>SUM(B306:B308)</f>
        <v>0</v>
      </c>
      <c r="C309" s="213">
        <f>SUM(C306:C308)</f>
        <v>0</v>
      </c>
      <c r="D309" s="213">
        <f>SUM(D306:D308)</f>
        <v>0</v>
      </c>
      <c r="E309" s="213"/>
      <c r="F309" s="213"/>
      <c r="G309" s="213"/>
      <c r="H309" s="213"/>
      <c r="I309" s="213"/>
      <c r="J309" s="213"/>
    </row>
    <row r="310" spans="1:10" x14ac:dyDescent="0.25">
      <c r="A310" s="750"/>
      <c r="B310" s="549"/>
      <c r="C310" s="549"/>
      <c r="D310" s="549"/>
      <c r="E310" s="549"/>
      <c r="F310" s="549"/>
      <c r="G310" s="549"/>
      <c r="H310" s="549"/>
      <c r="I310" s="549"/>
      <c r="J310" s="751"/>
    </row>
    <row r="311" spans="1:10" x14ac:dyDescent="0.25">
      <c r="A311" s="548"/>
      <c r="B311" s="752"/>
      <c r="C311" s="752"/>
      <c r="D311" s="548"/>
      <c r="E311" s="548"/>
      <c r="F311" s="548"/>
      <c r="G311" s="548"/>
      <c r="H311" s="548"/>
      <c r="I311" s="548"/>
      <c r="J311" s="567"/>
    </row>
    <row r="312" spans="1:10" x14ac:dyDescent="0.25">
      <c r="A312" s="548"/>
      <c r="B312" s="548"/>
      <c r="C312" s="548"/>
      <c r="D312" s="548"/>
      <c r="E312" s="548"/>
      <c r="F312" s="336"/>
      <c r="G312" s="896" t="s">
        <v>3714</v>
      </c>
      <c r="H312" s="896"/>
      <c r="I312" s="753"/>
      <c r="J312" s="567"/>
    </row>
    <row r="313" spans="1:10" ht="15.75" x14ac:dyDescent="0.25">
      <c r="A313" s="696" t="s">
        <v>4464</v>
      </c>
      <c r="B313" s="697">
        <f>C304</f>
        <v>276000</v>
      </c>
      <c r="C313" s="548"/>
      <c r="D313" s="548"/>
      <c r="E313" s="548"/>
      <c r="F313" s="548"/>
      <c r="G313" s="548"/>
      <c r="H313" s="548"/>
      <c r="I313" s="548"/>
      <c r="J313" s="567"/>
    </row>
    <row r="316" spans="1:10" ht="15.75" x14ac:dyDescent="0.25">
      <c r="A316" s="696" t="s">
        <v>4465</v>
      </c>
      <c r="B316" s="697">
        <v>0</v>
      </c>
    </row>
    <row r="320" spans="1:10" ht="15.75" x14ac:dyDescent="0.25">
      <c r="A320" s="2232" t="s">
        <v>4633</v>
      </c>
      <c r="B320" s="2232"/>
      <c r="C320" s="2232"/>
      <c r="D320" s="2232"/>
      <c r="E320" s="2232"/>
      <c r="F320" s="2232"/>
      <c r="G320" s="2232"/>
      <c r="H320" s="2232"/>
      <c r="I320" s="2232"/>
      <c r="J320" s="2232"/>
    </row>
    <row r="321" spans="1:14" x14ac:dyDescent="0.25">
      <c r="A321" s="198" t="s">
        <v>14</v>
      </c>
      <c r="B321" s="198" t="s">
        <v>5</v>
      </c>
      <c r="C321" s="198" t="s">
        <v>10</v>
      </c>
      <c r="D321" s="198" t="s">
        <v>11</v>
      </c>
      <c r="E321" s="198" t="s">
        <v>753</v>
      </c>
      <c r="F321" s="198" t="s">
        <v>27</v>
      </c>
      <c r="G321" s="198" t="s">
        <v>2013</v>
      </c>
      <c r="H321" s="198" t="s">
        <v>2776</v>
      </c>
      <c r="I321" s="198" t="s">
        <v>2777</v>
      </c>
      <c r="J321" s="198" t="s">
        <v>32</v>
      </c>
    </row>
    <row r="322" spans="1:14" x14ac:dyDescent="0.25">
      <c r="A322" s="517" t="s">
        <v>3871</v>
      </c>
      <c r="B322" s="519">
        <v>1</v>
      </c>
      <c r="C322" s="527">
        <v>9500</v>
      </c>
      <c r="D322" s="527"/>
      <c r="E322" s="519">
        <v>1</v>
      </c>
      <c r="F322" s="519">
        <v>3000</v>
      </c>
      <c r="G322" s="519">
        <v>60</v>
      </c>
      <c r="H322" s="519"/>
      <c r="I322" s="519" t="s">
        <v>109</v>
      </c>
      <c r="J322" s="519">
        <v>4200</v>
      </c>
    </row>
    <row r="323" spans="1:14" x14ac:dyDescent="0.25">
      <c r="A323" s="517" t="s">
        <v>423</v>
      </c>
      <c r="B323" s="519">
        <v>1</v>
      </c>
      <c r="C323" s="527"/>
      <c r="D323" s="2252">
        <v>35000</v>
      </c>
      <c r="E323" s="2229">
        <v>1</v>
      </c>
      <c r="F323" s="2229">
        <v>5000</v>
      </c>
      <c r="G323" s="2229">
        <v>100</v>
      </c>
      <c r="H323" s="519"/>
      <c r="I323" s="519"/>
      <c r="J323" s="2229" t="s">
        <v>767</v>
      </c>
    </row>
    <row r="324" spans="1:14" x14ac:dyDescent="0.25">
      <c r="A324" s="517" t="s">
        <v>3707</v>
      </c>
      <c r="B324" s="519">
        <v>1</v>
      </c>
      <c r="C324" s="527"/>
      <c r="D324" s="2253"/>
      <c r="E324" s="2231"/>
      <c r="F324" s="2231"/>
      <c r="G324" s="2231"/>
      <c r="H324" s="519"/>
      <c r="I324" s="519"/>
      <c r="J324" s="2230"/>
    </row>
    <row r="325" spans="1:14" x14ac:dyDescent="0.25">
      <c r="A325" s="517" t="s">
        <v>587</v>
      </c>
      <c r="B325" s="519">
        <v>1</v>
      </c>
      <c r="C325" s="527">
        <v>20000</v>
      </c>
      <c r="D325" s="527"/>
      <c r="E325" s="519">
        <v>1</v>
      </c>
      <c r="F325" s="519">
        <v>5000</v>
      </c>
      <c r="G325" s="519">
        <v>100</v>
      </c>
      <c r="H325" s="519"/>
      <c r="I325" s="519" t="s">
        <v>3555</v>
      </c>
      <c r="J325" s="519">
        <v>2000</v>
      </c>
    </row>
    <row r="326" spans="1:14" x14ac:dyDescent="0.25">
      <c r="A326" s="517" t="s">
        <v>4325</v>
      </c>
      <c r="B326" s="519">
        <v>1</v>
      </c>
      <c r="C326" s="527">
        <v>23000</v>
      </c>
      <c r="D326" s="527"/>
      <c r="E326" s="519">
        <v>1</v>
      </c>
      <c r="F326" s="519">
        <v>3000</v>
      </c>
      <c r="G326" s="519">
        <v>60</v>
      </c>
      <c r="H326" s="519">
        <v>1</v>
      </c>
      <c r="I326" s="519">
        <v>50</v>
      </c>
      <c r="J326" s="519">
        <v>2000</v>
      </c>
    </row>
    <row r="327" spans="1:14" x14ac:dyDescent="0.25">
      <c r="A327" s="517" t="s">
        <v>475</v>
      </c>
      <c r="B327" s="519">
        <v>1</v>
      </c>
      <c r="C327" s="527">
        <v>25000</v>
      </c>
      <c r="D327" s="527"/>
      <c r="E327" s="519"/>
      <c r="F327" s="519"/>
      <c r="G327" s="519"/>
      <c r="H327" s="519"/>
      <c r="I327" s="519"/>
      <c r="J327" s="519"/>
    </row>
    <row r="328" spans="1:14" x14ac:dyDescent="0.25">
      <c r="A328" s="772" t="s">
        <v>1852</v>
      </c>
      <c r="B328" s="773">
        <v>28</v>
      </c>
      <c r="C328" s="774"/>
      <c r="D328" s="774">
        <v>490000</v>
      </c>
      <c r="E328" s="773"/>
      <c r="F328" s="773"/>
      <c r="G328" s="773"/>
      <c r="H328" s="773"/>
      <c r="I328" s="773"/>
      <c r="J328" s="773" t="s">
        <v>4634</v>
      </c>
    </row>
    <row r="329" spans="1:14" x14ac:dyDescent="0.25">
      <c r="A329" s="517" t="s">
        <v>2196</v>
      </c>
      <c r="B329" s="519">
        <v>1</v>
      </c>
      <c r="C329" s="527">
        <v>32000</v>
      </c>
      <c r="D329" s="527"/>
      <c r="E329" s="519"/>
      <c r="F329" s="519"/>
      <c r="G329" s="519"/>
      <c r="H329" s="519"/>
      <c r="I329" s="519"/>
      <c r="J329" s="519" t="s">
        <v>4635</v>
      </c>
    </row>
    <row r="330" spans="1:14" x14ac:dyDescent="0.25">
      <c r="A330" s="517" t="s">
        <v>293</v>
      </c>
      <c r="B330" s="519">
        <v>2</v>
      </c>
      <c r="C330" s="527"/>
      <c r="D330" s="527">
        <v>104000</v>
      </c>
      <c r="E330" s="519"/>
      <c r="F330" s="519"/>
      <c r="G330" s="519"/>
      <c r="H330" s="519"/>
      <c r="I330" s="519"/>
      <c r="J330" s="519" t="s">
        <v>4636</v>
      </c>
    </row>
    <row r="331" spans="1:14" x14ac:dyDescent="0.25">
      <c r="A331" s="517" t="s">
        <v>4637</v>
      </c>
      <c r="B331" s="519">
        <v>1</v>
      </c>
      <c r="C331" s="527">
        <v>19000</v>
      </c>
      <c r="D331" s="527"/>
      <c r="E331" s="519">
        <v>1</v>
      </c>
      <c r="F331" s="519">
        <v>4000</v>
      </c>
      <c r="G331" s="519">
        <v>70</v>
      </c>
      <c r="H331" s="519"/>
      <c r="I331" s="519"/>
      <c r="J331" s="519"/>
    </row>
    <row r="332" spans="1:14" x14ac:dyDescent="0.25">
      <c r="A332" s="517" t="s">
        <v>4271</v>
      </c>
      <c r="B332" s="519">
        <v>1</v>
      </c>
      <c r="C332" s="527"/>
      <c r="D332" s="527">
        <v>26000</v>
      </c>
      <c r="E332" s="519"/>
      <c r="F332" s="519"/>
      <c r="G332" s="519"/>
      <c r="H332" s="519"/>
      <c r="I332" s="519"/>
      <c r="J332" s="519" t="s">
        <v>4641</v>
      </c>
    </row>
    <row r="333" spans="1:14" x14ac:dyDescent="0.25">
      <c r="A333" s="517" t="s">
        <v>609</v>
      </c>
      <c r="B333" s="519">
        <v>1</v>
      </c>
      <c r="C333" s="527">
        <v>20000</v>
      </c>
      <c r="D333" s="527"/>
      <c r="E333" s="519"/>
      <c r="F333" s="519"/>
      <c r="G333" s="519"/>
      <c r="H333" s="519"/>
      <c r="I333" s="519"/>
      <c r="J333" s="519"/>
    </row>
    <row r="334" spans="1:14" x14ac:dyDescent="0.25">
      <c r="A334" s="777" t="s">
        <v>184</v>
      </c>
      <c r="B334" s="764">
        <v>1</v>
      </c>
      <c r="C334" s="630">
        <v>16000</v>
      </c>
      <c r="D334" s="630"/>
      <c r="E334" s="764">
        <v>1</v>
      </c>
      <c r="F334" s="764">
        <v>4000</v>
      </c>
      <c r="G334" s="764">
        <v>70</v>
      </c>
      <c r="H334" s="764"/>
      <c r="I334" s="764"/>
      <c r="J334" s="519"/>
      <c r="N334" s="548"/>
    </row>
    <row r="335" spans="1:14" x14ac:dyDescent="0.25">
      <c r="A335" s="847" t="s">
        <v>144</v>
      </c>
      <c r="B335" s="848">
        <v>1</v>
      </c>
      <c r="C335" s="849">
        <v>28000</v>
      </c>
      <c r="D335" s="630"/>
      <c r="E335" s="764">
        <v>1</v>
      </c>
      <c r="F335" s="764">
        <v>4000</v>
      </c>
      <c r="G335" s="764">
        <v>70</v>
      </c>
      <c r="H335" s="764"/>
      <c r="I335" s="764"/>
      <c r="J335" s="519"/>
    </row>
    <row r="336" spans="1:14" x14ac:dyDescent="0.25">
      <c r="A336" s="847" t="s">
        <v>209</v>
      </c>
      <c r="B336" s="848">
        <v>1</v>
      </c>
      <c r="C336" s="849">
        <v>34000</v>
      </c>
      <c r="D336" s="630"/>
      <c r="E336" s="898" t="s">
        <v>4639</v>
      </c>
      <c r="F336" s="764">
        <v>4000</v>
      </c>
      <c r="G336" s="764">
        <v>70</v>
      </c>
      <c r="H336" s="764"/>
      <c r="I336" s="764"/>
      <c r="J336" s="519"/>
    </row>
    <row r="337" spans="1:10" x14ac:dyDescent="0.25">
      <c r="A337" s="777" t="s">
        <v>4349</v>
      </c>
      <c r="B337" s="764">
        <v>1</v>
      </c>
      <c r="C337" s="630">
        <v>21500</v>
      </c>
      <c r="D337" s="630"/>
      <c r="E337" s="764">
        <v>1</v>
      </c>
      <c r="F337" s="764">
        <v>5000</v>
      </c>
      <c r="G337" s="764">
        <v>100</v>
      </c>
      <c r="H337" s="764"/>
      <c r="I337" s="764"/>
      <c r="J337" s="519"/>
    </row>
    <row r="338" spans="1:10" x14ac:dyDescent="0.25">
      <c r="A338" s="777" t="s">
        <v>467</v>
      </c>
      <c r="B338" s="764">
        <v>1</v>
      </c>
      <c r="C338" s="630"/>
      <c r="D338" s="630">
        <v>17000</v>
      </c>
      <c r="E338" s="764"/>
      <c r="F338" s="764"/>
      <c r="G338" s="764"/>
      <c r="H338" s="764"/>
      <c r="I338" s="764"/>
      <c r="J338" s="519" t="s">
        <v>4640</v>
      </c>
    </row>
    <row r="339" spans="1:10" x14ac:dyDescent="0.25">
      <c r="A339" s="777"/>
      <c r="B339" s="764"/>
      <c r="C339" s="630"/>
      <c r="D339" s="630"/>
      <c r="E339" s="764"/>
      <c r="F339" s="764"/>
      <c r="G339" s="764"/>
      <c r="H339" s="764"/>
      <c r="I339" s="764"/>
      <c r="J339" s="519"/>
    </row>
    <row r="340" spans="1:10" x14ac:dyDescent="0.25">
      <c r="A340" s="777"/>
      <c r="B340" s="764"/>
      <c r="C340" s="630"/>
      <c r="D340" s="630"/>
      <c r="E340" s="764"/>
      <c r="F340" s="764"/>
      <c r="G340" s="764"/>
      <c r="H340" s="764"/>
      <c r="I340" s="764"/>
      <c r="J340" s="519"/>
    </row>
    <row r="341" spans="1:10" x14ac:dyDescent="0.25">
      <c r="A341" s="755" t="s">
        <v>2048</v>
      </c>
      <c r="B341" s="756">
        <f>SUM(B322:B340)</f>
        <v>45</v>
      </c>
      <c r="C341" s="756">
        <f>SUM(C322:C340)</f>
        <v>248000</v>
      </c>
      <c r="D341" s="756">
        <f>SUM(D322:D340)</f>
        <v>672000</v>
      </c>
      <c r="E341" s="756">
        <f>SUM(E322:E340)</f>
        <v>8</v>
      </c>
      <c r="F341" s="756">
        <f>SUM(F322:F340)</f>
        <v>37000</v>
      </c>
      <c r="G341" s="756"/>
      <c r="H341" s="756"/>
      <c r="I341" s="756"/>
      <c r="J341" s="756">
        <f>J325+J322+J326</f>
        <v>8200</v>
      </c>
    </row>
    <row r="342" spans="1:10" ht="17.25" x14ac:dyDescent="0.25">
      <c r="A342" s="2233" t="s">
        <v>4463</v>
      </c>
      <c r="B342" s="2234"/>
      <c r="C342" s="2234"/>
      <c r="D342" s="2234"/>
      <c r="E342" s="2234"/>
      <c r="F342" s="2234"/>
      <c r="G342" s="2234"/>
      <c r="H342" s="2234"/>
      <c r="I342" s="2234"/>
      <c r="J342" s="2235"/>
    </row>
    <row r="343" spans="1:10" x14ac:dyDescent="0.25">
      <c r="A343" s="782" t="s">
        <v>4638</v>
      </c>
      <c r="B343" s="783">
        <v>1</v>
      </c>
      <c r="C343" s="784">
        <v>1800</v>
      </c>
      <c r="D343" s="784"/>
      <c r="E343" s="519"/>
      <c r="F343" s="764"/>
      <c r="G343" s="764"/>
      <c r="H343" s="764"/>
      <c r="I343" s="764"/>
      <c r="J343" s="198"/>
    </row>
    <row r="344" spans="1:10" x14ac:dyDescent="0.25">
      <c r="A344" s="782"/>
      <c r="B344" s="783"/>
      <c r="C344" s="784"/>
      <c r="D344" s="784"/>
      <c r="E344" s="519"/>
      <c r="G344" s="764"/>
      <c r="H344" s="764"/>
      <c r="I344" s="764"/>
      <c r="J344" s="756"/>
    </row>
    <row r="345" spans="1:10" x14ac:dyDescent="0.25">
      <c r="A345" s="782"/>
      <c r="B345" s="783"/>
      <c r="C345" s="784"/>
      <c r="D345" s="784"/>
      <c r="E345" s="519"/>
      <c r="F345" s="764"/>
      <c r="G345" s="764"/>
      <c r="H345" s="764"/>
      <c r="I345" s="764"/>
      <c r="J345" s="756"/>
    </row>
    <row r="346" spans="1:10" x14ac:dyDescent="0.25">
      <c r="A346" s="755" t="s">
        <v>2048</v>
      </c>
      <c r="B346" s="213">
        <f>SUM(B343:B345)</f>
        <v>1</v>
      </c>
      <c r="C346" s="213">
        <f>SUM(C343:C345)</f>
        <v>1800</v>
      </c>
      <c r="D346" s="213">
        <f>SUM(D343:D345)</f>
        <v>0</v>
      </c>
      <c r="E346" s="213"/>
      <c r="F346" s="213"/>
      <c r="G346" s="213"/>
      <c r="H346" s="213"/>
      <c r="I346" s="213"/>
      <c r="J346" s="213"/>
    </row>
    <row r="347" spans="1:10" x14ac:dyDescent="0.25">
      <c r="A347" s="750"/>
      <c r="B347" s="549"/>
      <c r="C347" s="549"/>
      <c r="D347" s="549"/>
      <c r="E347" s="549"/>
      <c r="F347" s="549"/>
      <c r="G347" s="549"/>
      <c r="H347" s="549"/>
      <c r="I347" s="549"/>
      <c r="J347" s="751"/>
    </row>
    <row r="348" spans="1:10" x14ac:dyDescent="0.25">
      <c r="A348" s="548"/>
      <c r="B348" s="752"/>
      <c r="C348" s="752"/>
      <c r="D348" s="548"/>
      <c r="E348" s="548"/>
      <c r="F348" s="548"/>
      <c r="G348" s="548"/>
      <c r="H348" s="548"/>
      <c r="I348" s="548"/>
      <c r="J348" s="567"/>
    </row>
    <row r="349" spans="1:10" x14ac:dyDescent="0.25">
      <c r="A349" s="548"/>
      <c r="B349" s="548"/>
      <c r="C349" s="548"/>
      <c r="D349" s="548"/>
      <c r="E349" s="548"/>
      <c r="F349" s="336"/>
      <c r="G349" s="899" t="s">
        <v>3714</v>
      </c>
      <c r="H349" s="899"/>
      <c r="I349" s="753"/>
      <c r="J349" s="567"/>
    </row>
    <row r="350" spans="1:10" ht="15.75" x14ac:dyDescent="0.25">
      <c r="A350" s="696" t="s">
        <v>4464</v>
      </c>
      <c r="B350" s="697">
        <f>C341</f>
        <v>248000</v>
      </c>
      <c r="C350" s="548"/>
      <c r="D350" s="548"/>
      <c r="E350" s="548"/>
      <c r="F350" s="548"/>
      <c r="G350" s="548"/>
      <c r="H350" s="548"/>
      <c r="I350" s="548"/>
      <c r="J350" s="567"/>
    </row>
    <row r="353" spans="1:10" ht="15.75" x14ac:dyDescent="0.25">
      <c r="A353" s="696" t="s">
        <v>4465</v>
      </c>
      <c r="B353" s="697">
        <v>1800</v>
      </c>
    </row>
    <row r="358" spans="1:10" ht="15.75" x14ac:dyDescent="0.25">
      <c r="A358" s="2232" t="s">
        <v>4642</v>
      </c>
      <c r="B358" s="2232"/>
      <c r="C358" s="2232"/>
      <c r="D358" s="2232"/>
      <c r="E358" s="2232"/>
      <c r="F358" s="2232"/>
      <c r="G358" s="2232"/>
      <c r="H358" s="2232"/>
      <c r="I358" s="2232"/>
      <c r="J358" s="2232"/>
    </row>
    <row r="359" spans="1:10" x14ac:dyDescent="0.25">
      <c r="A359" s="198" t="s">
        <v>14</v>
      </c>
      <c r="B359" s="198" t="s">
        <v>5</v>
      </c>
      <c r="C359" s="198" t="s">
        <v>10</v>
      </c>
      <c r="D359" s="198" t="s">
        <v>11</v>
      </c>
      <c r="E359" s="198" t="s">
        <v>753</v>
      </c>
      <c r="F359" s="198" t="s">
        <v>27</v>
      </c>
      <c r="G359" s="198" t="s">
        <v>2013</v>
      </c>
      <c r="H359" s="198" t="s">
        <v>2776</v>
      </c>
      <c r="I359" s="198" t="s">
        <v>2777</v>
      </c>
      <c r="J359" s="198" t="s">
        <v>32</v>
      </c>
    </row>
    <row r="360" spans="1:10" x14ac:dyDescent="0.25">
      <c r="A360" s="517" t="s">
        <v>4643</v>
      </c>
      <c r="B360" s="519">
        <v>1</v>
      </c>
      <c r="C360" s="527">
        <v>34000</v>
      </c>
      <c r="D360" s="527"/>
      <c r="E360" s="519">
        <v>1</v>
      </c>
      <c r="F360" s="519">
        <v>4000</v>
      </c>
      <c r="G360" s="519">
        <v>70</v>
      </c>
      <c r="H360" s="519"/>
      <c r="I360" s="519" t="s">
        <v>109</v>
      </c>
      <c r="J360" s="519">
        <v>4200</v>
      </c>
    </row>
    <row r="361" spans="1:10" x14ac:dyDescent="0.25">
      <c r="A361" s="517" t="s">
        <v>1348</v>
      </c>
      <c r="B361" s="519">
        <v>1</v>
      </c>
      <c r="C361" s="527">
        <v>15000</v>
      </c>
      <c r="D361" s="527"/>
      <c r="E361" s="519"/>
      <c r="F361" s="519"/>
      <c r="G361" s="519"/>
      <c r="H361" s="519">
        <v>1</v>
      </c>
      <c r="I361" s="519">
        <v>70</v>
      </c>
      <c r="J361" s="519">
        <v>4000</v>
      </c>
    </row>
    <row r="362" spans="1:10" x14ac:dyDescent="0.25">
      <c r="A362" s="517" t="s">
        <v>1694</v>
      </c>
      <c r="B362" s="519">
        <v>1</v>
      </c>
      <c r="C362" s="527">
        <v>16000</v>
      </c>
      <c r="D362" s="527"/>
      <c r="E362" s="519">
        <v>1</v>
      </c>
      <c r="F362" s="519">
        <v>4000</v>
      </c>
      <c r="G362" s="519">
        <v>70</v>
      </c>
      <c r="H362" s="519"/>
      <c r="I362" s="519"/>
      <c r="J362" s="901"/>
    </row>
    <row r="363" spans="1:10" x14ac:dyDescent="0.25">
      <c r="A363" s="517" t="s">
        <v>3707</v>
      </c>
      <c r="B363" s="519">
        <v>1</v>
      </c>
      <c r="C363" s="527">
        <v>16000</v>
      </c>
      <c r="D363" s="527"/>
      <c r="E363" s="519">
        <v>1</v>
      </c>
      <c r="F363" s="519">
        <v>4000</v>
      </c>
      <c r="G363" s="519">
        <v>70</v>
      </c>
      <c r="H363" s="519"/>
      <c r="I363" s="519"/>
      <c r="J363" s="198" t="s">
        <v>4038</v>
      </c>
    </row>
    <row r="364" spans="1:10" x14ac:dyDescent="0.25">
      <c r="A364" s="517" t="s">
        <v>4644</v>
      </c>
      <c r="B364" s="519">
        <v>1</v>
      </c>
      <c r="C364" s="527">
        <v>15000</v>
      </c>
      <c r="D364" s="527"/>
      <c r="E364" s="519">
        <v>1</v>
      </c>
      <c r="F364" s="519">
        <v>4000</v>
      </c>
      <c r="G364" s="519">
        <v>70</v>
      </c>
      <c r="H364" s="519"/>
      <c r="I364" s="519"/>
      <c r="J364" s="519"/>
    </row>
    <row r="365" spans="1:10" x14ac:dyDescent="0.25">
      <c r="A365" s="517" t="s">
        <v>3900</v>
      </c>
      <c r="B365" s="519">
        <v>1</v>
      </c>
      <c r="C365" s="527">
        <v>12000</v>
      </c>
      <c r="D365" s="527"/>
      <c r="E365" s="519">
        <v>1</v>
      </c>
      <c r="F365" s="519">
        <v>3000</v>
      </c>
      <c r="G365" s="519">
        <v>60</v>
      </c>
      <c r="H365" s="519"/>
      <c r="I365" s="519"/>
      <c r="J365" s="519"/>
    </row>
    <row r="366" spans="1:10" x14ac:dyDescent="0.25">
      <c r="A366" s="777" t="s">
        <v>4645</v>
      </c>
      <c r="B366" s="764">
        <v>1</v>
      </c>
      <c r="C366" s="630"/>
      <c r="D366" s="630">
        <v>34000</v>
      </c>
      <c r="E366" s="764">
        <v>1</v>
      </c>
      <c r="F366" s="764">
        <v>4000</v>
      </c>
      <c r="G366" s="764">
        <v>70</v>
      </c>
      <c r="H366" s="764"/>
      <c r="I366" s="764"/>
      <c r="J366" s="198" t="s">
        <v>767</v>
      </c>
    </row>
    <row r="367" spans="1:10" x14ac:dyDescent="0.25">
      <c r="A367" s="2256" t="s">
        <v>4256</v>
      </c>
      <c r="B367" s="2229">
        <v>2</v>
      </c>
      <c r="C367" s="2252">
        <v>7000</v>
      </c>
      <c r="D367" s="2252"/>
      <c r="E367" s="639" t="s">
        <v>4649</v>
      </c>
      <c r="F367" s="519">
        <v>84000</v>
      </c>
      <c r="G367" s="519" t="s">
        <v>4267</v>
      </c>
      <c r="H367" s="519"/>
      <c r="I367" s="519"/>
      <c r="J367" s="2254" t="s">
        <v>4646</v>
      </c>
    </row>
    <row r="368" spans="1:10" x14ac:dyDescent="0.25">
      <c r="A368" s="2257"/>
      <c r="B368" s="2231"/>
      <c r="C368" s="2253"/>
      <c r="D368" s="2253"/>
      <c r="E368" s="639" t="s">
        <v>4650</v>
      </c>
      <c r="F368" s="519">
        <v>7000</v>
      </c>
      <c r="G368" s="519" t="s">
        <v>2018</v>
      </c>
      <c r="H368" s="519"/>
      <c r="I368" s="519"/>
      <c r="J368" s="2255"/>
    </row>
    <row r="369" spans="1:10" x14ac:dyDescent="0.25">
      <c r="A369" s="517" t="s">
        <v>3477</v>
      </c>
      <c r="B369" s="519">
        <v>1</v>
      </c>
      <c r="C369" s="527">
        <v>38000</v>
      </c>
      <c r="D369" s="527"/>
      <c r="E369" s="519"/>
      <c r="F369" s="519"/>
      <c r="G369" s="519"/>
      <c r="H369" s="519"/>
      <c r="I369" s="519"/>
      <c r="J369" s="198" t="s">
        <v>4647</v>
      </c>
    </row>
    <row r="370" spans="1:10" x14ac:dyDescent="0.25">
      <c r="A370" s="517" t="s">
        <v>166</v>
      </c>
      <c r="B370" s="519">
        <v>1</v>
      </c>
      <c r="C370" s="527"/>
      <c r="D370" s="527">
        <v>26000</v>
      </c>
      <c r="E370" s="519">
        <v>1</v>
      </c>
      <c r="F370" s="519">
        <v>3000</v>
      </c>
      <c r="G370" s="519">
        <v>60</v>
      </c>
      <c r="H370" s="519"/>
      <c r="I370" s="519"/>
      <c r="J370" s="198" t="s">
        <v>767</v>
      </c>
    </row>
    <row r="371" spans="1:10" x14ac:dyDescent="0.25">
      <c r="A371" s="517" t="s">
        <v>3530</v>
      </c>
      <c r="B371" s="519">
        <v>1</v>
      </c>
      <c r="C371" s="527"/>
      <c r="D371" s="527">
        <v>15000</v>
      </c>
      <c r="E371" s="519">
        <v>1</v>
      </c>
      <c r="F371" s="519">
        <v>2000</v>
      </c>
      <c r="G371" s="519">
        <v>50</v>
      </c>
      <c r="H371" s="519"/>
      <c r="I371" s="519"/>
      <c r="J371" s="198" t="s">
        <v>767</v>
      </c>
    </row>
    <row r="372" spans="1:10" x14ac:dyDescent="0.25">
      <c r="A372" s="777" t="s">
        <v>504</v>
      </c>
      <c r="B372" s="764">
        <v>1</v>
      </c>
      <c r="C372" s="630"/>
      <c r="D372" s="630">
        <v>11000</v>
      </c>
      <c r="E372" s="764">
        <v>1</v>
      </c>
      <c r="F372" s="764">
        <v>3000</v>
      </c>
      <c r="G372" s="764">
        <v>60</v>
      </c>
      <c r="H372" s="764"/>
      <c r="I372" s="764"/>
      <c r="J372" s="198" t="s">
        <v>767</v>
      </c>
    </row>
    <row r="373" spans="1:10" x14ac:dyDescent="0.25">
      <c r="A373" s="777"/>
      <c r="B373" s="764"/>
      <c r="C373" s="630"/>
      <c r="D373" s="630"/>
      <c r="E373" s="764"/>
      <c r="F373" s="764"/>
      <c r="G373" s="764"/>
      <c r="H373" s="764"/>
      <c r="I373" s="764"/>
      <c r="J373" s="519"/>
    </row>
    <row r="374" spans="1:10" x14ac:dyDescent="0.25">
      <c r="A374" s="755" t="s">
        <v>2048</v>
      </c>
      <c r="B374" s="756">
        <f>SUM(B360:B373)</f>
        <v>13</v>
      </c>
      <c r="C374" s="756">
        <f>SUM(C360:C373)</f>
        <v>153000</v>
      </c>
      <c r="D374" s="756">
        <f>SUM(D360:D373)</f>
        <v>86000</v>
      </c>
      <c r="E374" s="756"/>
      <c r="F374" s="756"/>
      <c r="G374" s="756"/>
      <c r="H374" s="756"/>
      <c r="I374" s="756"/>
      <c r="J374" s="756">
        <f>J360+J361</f>
        <v>8200</v>
      </c>
    </row>
    <row r="375" spans="1:10" ht="17.25" x14ac:dyDescent="0.25">
      <c r="A375" s="2233" t="s">
        <v>4463</v>
      </c>
      <c r="B375" s="2234"/>
      <c r="C375" s="2234"/>
      <c r="D375" s="2234"/>
      <c r="E375" s="2234"/>
      <c r="F375" s="2234"/>
      <c r="G375" s="2234"/>
      <c r="H375" s="2234"/>
      <c r="I375" s="2234"/>
      <c r="J375" s="2235"/>
    </row>
    <row r="376" spans="1:10" x14ac:dyDescent="0.25">
      <c r="A376" s="782" t="s">
        <v>4648</v>
      </c>
      <c r="B376" s="783">
        <v>1</v>
      </c>
      <c r="C376" s="784"/>
      <c r="D376" s="784">
        <v>1800</v>
      </c>
      <c r="E376" s="783"/>
      <c r="F376" s="783"/>
      <c r="G376" s="783"/>
      <c r="H376" s="783"/>
      <c r="I376" s="783"/>
      <c r="J376" s="905" t="s">
        <v>767</v>
      </c>
    </row>
    <row r="377" spans="1:10" s="904" customFormat="1" x14ac:dyDescent="0.25">
      <c r="A377" s="777"/>
      <c r="B377" s="764"/>
      <c r="C377" s="630"/>
      <c r="D377" s="630"/>
      <c r="E377" s="764"/>
      <c r="G377" s="764"/>
      <c r="H377" s="764"/>
      <c r="I377" s="764"/>
      <c r="J377" s="756"/>
    </row>
    <row r="378" spans="1:10" s="904" customFormat="1" x14ac:dyDescent="0.25">
      <c r="A378" s="777"/>
      <c r="B378" s="764"/>
      <c r="C378" s="630"/>
      <c r="D378" s="630"/>
      <c r="E378" s="764"/>
      <c r="F378" s="764"/>
      <c r="G378" s="764"/>
      <c r="H378" s="764"/>
      <c r="I378" s="764"/>
      <c r="J378" s="756"/>
    </row>
    <row r="379" spans="1:10" x14ac:dyDescent="0.25">
      <c r="A379" s="755" t="s">
        <v>2048</v>
      </c>
      <c r="B379" s="213">
        <f>SUM(B376:B378)</f>
        <v>1</v>
      </c>
      <c r="C379" s="213">
        <f>SUM(C376:C378)</f>
        <v>0</v>
      </c>
      <c r="D379" s="213">
        <f>SUM(D376:D378)</f>
        <v>1800</v>
      </c>
      <c r="E379" s="213"/>
      <c r="F379" s="213"/>
      <c r="G379" s="213"/>
      <c r="H379" s="213"/>
      <c r="I379" s="213"/>
      <c r="J379" s="213"/>
    </row>
    <row r="380" spans="1:10" x14ac:dyDescent="0.25">
      <c r="A380" s="750"/>
      <c r="B380" s="549"/>
      <c r="C380" s="549"/>
      <c r="D380" s="549"/>
      <c r="E380" s="549"/>
      <c r="F380" s="549"/>
      <c r="G380" s="549"/>
      <c r="H380" s="549"/>
      <c r="I380" s="549"/>
      <c r="J380" s="751"/>
    </row>
    <row r="381" spans="1:10" x14ac:dyDescent="0.25">
      <c r="A381" s="548"/>
      <c r="B381" s="752"/>
      <c r="C381" s="752"/>
      <c r="D381" s="548"/>
      <c r="E381" s="548"/>
      <c r="F381" s="548"/>
      <c r="G381" s="548"/>
      <c r="H381" s="548"/>
      <c r="I381" s="548"/>
      <c r="J381" s="567"/>
    </row>
    <row r="382" spans="1:10" x14ac:dyDescent="0.25">
      <c r="A382" s="548"/>
      <c r="B382" s="548"/>
      <c r="C382" s="548"/>
      <c r="D382" s="548"/>
      <c r="E382" s="548"/>
      <c r="F382" s="336"/>
      <c r="G382" s="900" t="s">
        <v>3714</v>
      </c>
      <c r="H382" s="900"/>
      <c r="I382" s="753"/>
      <c r="J382" s="567"/>
    </row>
    <row r="383" spans="1:10" ht="15.75" x14ac:dyDescent="0.25">
      <c r="A383" s="696" t="s">
        <v>4464</v>
      </c>
      <c r="B383" s="697">
        <f>C374</f>
        <v>153000</v>
      </c>
      <c r="C383" s="548"/>
      <c r="D383" s="548"/>
      <c r="E383" s="548"/>
      <c r="F383" s="548"/>
      <c r="G383" s="548"/>
      <c r="H383" s="548"/>
      <c r="I383" s="548"/>
      <c r="J383" s="567"/>
    </row>
    <row r="386" spans="1:10" ht="15.75" x14ac:dyDescent="0.25">
      <c r="A386" s="696" t="s">
        <v>4465</v>
      </c>
      <c r="B386" s="697"/>
    </row>
    <row r="387" spans="1:10" ht="15.75" x14ac:dyDescent="0.25">
      <c r="B387" s="894" t="s">
        <v>4652</v>
      </c>
    </row>
    <row r="389" spans="1:10" ht="15.75" x14ac:dyDescent="0.25">
      <c r="A389" s="2232" t="s">
        <v>4651</v>
      </c>
      <c r="B389" s="2232"/>
      <c r="C389" s="2232"/>
      <c r="D389" s="2232"/>
      <c r="E389" s="2232"/>
      <c r="F389" s="2232"/>
      <c r="G389" s="2232"/>
      <c r="H389" s="2232"/>
      <c r="I389" s="2232"/>
      <c r="J389" s="2232"/>
    </row>
    <row r="390" spans="1:10" x14ac:dyDescent="0.25">
      <c r="A390" s="198" t="s">
        <v>14</v>
      </c>
      <c r="B390" s="198" t="s">
        <v>5</v>
      </c>
      <c r="C390" s="198" t="s">
        <v>10</v>
      </c>
      <c r="D390" s="198" t="s">
        <v>11</v>
      </c>
      <c r="E390" s="198" t="s">
        <v>753</v>
      </c>
      <c r="F390" s="198" t="s">
        <v>27</v>
      </c>
      <c r="G390" s="198" t="s">
        <v>2013</v>
      </c>
      <c r="H390" s="198" t="s">
        <v>2776</v>
      </c>
      <c r="I390" s="198" t="s">
        <v>2777</v>
      </c>
      <c r="J390" s="198" t="s">
        <v>32</v>
      </c>
    </row>
    <row r="391" spans="1:10" x14ac:dyDescent="0.25">
      <c r="A391" s="517" t="s">
        <v>144</v>
      </c>
      <c r="B391" s="519">
        <v>1</v>
      </c>
      <c r="C391" s="527"/>
      <c r="D391" s="527">
        <v>28000</v>
      </c>
      <c r="E391" s="519">
        <v>1</v>
      </c>
      <c r="F391" s="519">
        <v>4000</v>
      </c>
      <c r="G391" s="519">
        <v>70</v>
      </c>
      <c r="H391" s="519"/>
      <c r="I391" s="519"/>
      <c r="J391" s="519" t="s">
        <v>767</v>
      </c>
    </row>
    <row r="392" spans="1:10" x14ac:dyDescent="0.25">
      <c r="A392" s="517" t="s">
        <v>4098</v>
      </c>
      <c r="B392" s="519">
        <v>1</v>
      </c>
      <c r="C392" s="527">
        <v>20500</v>
      </c>
      <c r="D392" s="527"/>
      <c r="E392" s="519">
        <v>1</v>
      </c>
      <c r="F392" s="519">
        <v>5000</v>
      </c>
      <c r="G392" s="519">
        <v>100</v>
      </c>
      <c r="H392" s="519"/>
      <c r="I392" s="519" t="s">
        <v>109</v>
      </c>
      <c r="J392" s="519">
        <v>4200</v>
      </c>
    </row>
    <row r="393" spans="1:10" x14ac:dyDescent="0.25">
      <c r="A393" s="517" t="s">
        <v>4394</v>
      </c>
      <c r="B393" s="519">
        <v>1</v>
      </c>
      <c r="C393" s="527">
        <v>22000</v>
      </c>
      <c r="D393" s="527"/>
      <c r="E393" s="519">
        <v>1</v>
      </c>
      <c r="F393" s="519">
        <v>2000</v>
      </c>
      <c r="G393" s="519">
        <v>50</v>
      </c>
      <c r="H393" s="519"/>
      <c r="I393" s="519"/>
      <c r="J393" s="903" t="s">
        <v>4653</v>
      </c>
    </row>
    <row r="394" spans="1:10" x14ac:dyDescent="0.25">
      <c r="A394" s="517" t="s">
        <v>3955</v>
      </c>
      <c r="B394" s="519">
        <v>1</v>
      </c>
      <c r="C394" s="527"/>
      <c r="D394" s="527">
        <v>36000</v>
      </c>
      <c r="E394" s="519">
        <v>1</v>
      </c>
      <c r="F394" s="519">
        <v>4000</v>
      </c>
      <c r="G394" s="519">
        <v>70</v>
      </c>
      <c r="H394" s="519"/>
      <c r="I394" s="519"/>
      <c r="J394" s="519" t="s">
        <v>3604</v>
      </c>
    </row>
    <row r="395" spans="1:10" x14ac:dyDescent="0.25">
      <c r="A395" s="517" t="s">
        <v>467</v>
      </c>
      <c r="B395" s="519">
        <v>1</v>
      </c>
      <c r="C395" s="527">
        <v>13000</v>
      </c>
      <c r="D395" s="527"/>
      <c r="E395" s="519">
        <v>1</v>
      </c>
      <c r="F395" s="519">
        <v>3000</v>
      </c>
      <c r="G395" s="519">
        <v>60</v>
      </c>
      <c r="H395" s="519"/>
      <c r="I395" s="519"/>
      <c r="J395" s="519"/>
    </row>
    <row r="396" spans="1:10" x14ac:dyDescent="0.25">
      <c r="A396" s="517" t="s">
        <v>4654</v>
      </c>
      <c r="B396" s="519">
        <v>2</v>
      </c>
      <c r="C396" s="527"/>
      <c r="D396" s="527">
        <v>100000</v>
      </c>
      <c r="E396" s="519"/>
      <c r="F396" s="519"/>
      <c r="G396" s="519"/>
      <c r="H396" s="519"/>
      <c r="I396" s="519"/>
      <c r="J396" s="519" t="s">
        <v>4655</v>
      </c>
    </row>
    <row r="397" spans="1:10" x14ac:dyDescent="0.25">
      <c r="A397" s="777" t="s">
        <v>222</v>
      </c>
      <c r="B397" s="764">
        <v>1</v>
      </c>
      <c r="C397" s="630"/>
      <c r="D397" s="630">
        <v>28000</v>
      </c>
      <c r="E397" s="764">
        <v>1</v>
      </c>
      <c r="F397" s="764">
        <v>2000</v>
      </c>
      <c r="G397" s="764">
        <v>50</v>
      </c>
      <c r="H397" s="764"/>
      <c r="I397" s="764"/>
      <c r="J397" s="764" t="s">
        <v>4656</v>
      </c>
    </row>
    <row r="398" spans="1:10" x14ac:dyDescent="0.25">
      <c r="A398" s="517" t="s">
        <v>4657</v>
      </c>
      <c r="B398" s="519">
        <v>2</v>
      </c>
      <c r="C398" s="527"/>
      <c r="D398" s="527">
        <v>44000</v>
      </c>
      <c r="E398" s="519"/>
      <c r="F398" s="519"/>
      <c r="G398" s="519"/>
      <c r="H398" s="519"/>
      <c r="I398" s="519"/>
      <c r="J398" s="519" t="s">
        <v>4658</v>
      </c>
    </row>
    <row r="399" spans="1:10" x14ac:dyDescent="0.25">
      <c r="A399" s="517" t="s">
        <v>4088</v>
      </c>
      <c r="B399" s="519">
        <v>1</v>
      </c>
      <c r="C399" s="527"/>
      <c r="D399" s="527">
        <v>39000</v>
      </c>
      <c r="E399" s="519">
        <v>1</v>
      </c>
      <c r="F399" s="519">
        <v>11000</v>
      </c>
      <c r="G399" s="519">
        <v>190</v>
      </c>
      <c r="H399" s="519"/>
      <c r="I399" s="519"/>
      <c r="J399" s="519" t="s">
        <v>4659</v>
      </c>
    </row>
    <row r="400" spans="1:10" x14ac:dyDescent="0.25">
      <c r="A400" s="702" t="s">
        <v>3953</v>
      </c>
      <c r="B400" s="703">
        <v>1</v>
      </c>
      <c r="C400" s="640"/>
      <c r="D400" s="640"/>
      <c r="E400" s="703"/>
      <c r="F400" s="703"/>
      <c r="G400" s="703"/>
      <c r="H400" s="703"/>
      <c r="I400" s="703"/>
      <c r="J400" s="703" t="s">
        <v>4660</v>
      </c>
    </row>
    <row r="401" spans="1:10" x14ac:dyDescent="0.25">
      <c r="A401" s="517" t="s">
        <v>4131</v>
      </c>
      <c r="B401" s="519">
        <v>1</v>
      </c>
      <c r="C401" s="527"/>
      <c r="D401" s="527">
        <v>45000</v>
      </c>
      <c r="E401" s="519">
        <v>1</v>
      </c>
      <c r="F401" s="519">
        <v>5000</v>
      </c>
      <c r="G401" s="519">
        <v>100</v>
      </c>
      <c r="H401" s="519"/>
      <c r="I401" s="519"/>
      <c r="J401" s="519" t="s">
        <v>4663</v>
      </c>
    </row>
    <row r="402" spans="1:10" x14ac:dyDescent="0.25">
      <c r="A402" s="517" t="s">
        <v>4426</v>
      </c>
      <c r="B402" s="519">
        <v>1</v>
      </c>
      <c r="C402" s="527"/>
      <c r="D402" s="527">
        <v>18000</v>
      </c>
      <c r="E402" s="519"/>
      <c r="F402" s="519"/>
      <c r="G402" s="519"/>
      <c r="H402" s="519"/>
      <c r="I402" s="519"/>
      <c r="J402" s="519" t="s">
        <v>3604</v>
      </c>
    </row>
    <row r="403" spans="1:10" x14ac:dyDescent="0.25">
      <c r="A403" s="777" t="s">
        <v>3898</v>
      </c>
      <c r="B403" s="764">
        <v>2</v>
      </c>
      <c r="C403" s="630">
        <v>26000</v>
      </c>
      <c r="D403" s="630">
        <v>30000</v>
      </c>
      <c r="E403" s="764">
        <v>2</v>
      </c>
      <c r="F403" s="764">
        <v>8000</v>
      </c>
      <c r="G403" s="764">
        <v>70</v>
      </c>
      <c r="H403" s="764"/>
      <c r="I403" s="764"/>
      <c r="J403" s="519" t="s">
        <v>767</v>
      </c>
    </row>
    <row r="404" spans="1:10" x14ac:dyDescent="0.25">
      <c r="A404" s="847" t="s">
        <v>1541</v>
      </c>
      <c r="B404" s="848">
        <v>2</v>
      </c>
      <c r="C404" s="849"/>
      <c r="D404" s="630">
        <v>118000</v>
      </c>
      <c r="E404" s="764"/>
      <c r="F404" s="764"/>
      <c r="G404" s="764"/>
      <c r="H404" s="764"/>
      <c r="I404" s="764"/>
      <c r="J404" s="519" t="s">
        <v>4661</v>
      </c>
    </row>
    <row r="405" spans="1:10" x14ac:dyDescent="0.25">
      <c r="A405" s="847" t="s">
        <v>4012</v>
      </c>
      <c r="B405" s="848">
        <v>1</v>
      </c>
      <c r="C405" s="849">
        <v>11000</v>
      </c>
      <c r="D405" s="630"/>
      <c r="E405" s="898" t="s">
        <v>4639</v>
      </c>
      <c r="F405" s="764">
        <v>3000</v>
      </c>
      <c r="G405" s="764">
        <v>60</v>
      </c>
      <c r="H405" s="764"/>
      <c r="I405" s="764"/>
      <c r="J405" s="519"/>
    </row>
    <row r="406" spans="1:10" x14ac:dyDescent="0.25">
      <c r="A406" s="777" t="s">
        <v>2050</v>
      </c>
      <c r="B406" s="764">
        <v>1</v>
      </c>
      <c r="C406" s="630">
        <v>23000</v>
      </c>
      <c r="D406" s="630"/>
      <c r="E406" s="764">
        <v>1</v>
      </c>
      <c r="F406" s="764">
        <v>4000</v>
      </c>
      <c r="G406" s="764">
        <v>75</v>
      </c>
      <c r="H406" s="764"/>
      <c r="I406" s="764"/>
      <c r="J406" s="519"/>
    </row>
    <row r="407" spans="1:10" x14ac:dyDescent="0.25">
      <c r="A407" s="777" t="s">
        <v>4662</v>
      </c>
      <c r="B407" s="764">
        <v>1</v>
      </c>
      <c r="C407" s="630"/>
      <c r="D407" s="630">
        <v>20000</v>
      </c>
      <c r="E407" s="764">
        <v>1</v>
      </c>
      <c r="F407" s="764">
        <v>3000</v>
      </c>
      <c r="G407" s="764">
        <v>60</v>
      </c>
      <c r="H407" s="764"/>
      <c r="I407" s="764"/>
      <c r="J407" s="519" t="s">
        <v>3604</v>
      </c>
    </row>
    <row r="408" spans="1:10" x14ac:dyDescent="0.25">
      <c r="A408" s="777" t="s">
        <v>563</v>
      </c>
      <c r="B408" s="764">
        <v>1</v>
      </c>
      <c r="C408" s="630">
        <v>16000</v>
      </c>
      <c r="D408" s="630"/>
      <c r="E408" s="764">
        <v>1</v>
      </c>
      <c r="F408" s="764">
        <v>4000</v>
      </c>
      <c r="G408" s="764">
        <v>70</v>
      </c>
      <c r="H408" s="764"/>
      <c r="I408" s="764"/>
      <c r="J408" s="519"/>
    </row>
    <row r="409" spans="1:10" x14ac:dyDescent="0.25">
      <c r="A409" s="777"/>
      <c r="B409" s="764"/>
      <c r="C409" s="630"/>
      <c r="D409" s="630"/>
      <c r="E409" s="764"/>
      <c r="F409" s="764"/>
      <c r="G409" s="764"/>
      <c r="H409" s="764"/>
      <c r="I409" s="764"/>
      <c r="J409" s="519"/>
    </row>
    <row r="410" spans="1:10" x14ac:dyDescent="0.25">
      <c r="A410" s="755" t="s">
        <v>2048</v>
      </c>
      <c r="B410" s="757">
        <f>SUM(B391:B409)</f>
        <v>22</v>
      </c>
      <c r="C410" s="757">
        <f>SUM(C391:C409)</f>
        <v>131500</v>
      </c>
      <c r="D410" s="757">
        <f>SUM(D391:D409)</f>
        <v>506000</v>
      </c>
      <c r="E410" s="757">
        <f>SUM(E391:E409)</f>
        <v>13</v>
      </c>
      <c r="F410" s="756"/>
      <c r="G410" s="756"/>
      <c r="H410" s="756"/>
      <c r="I410" s="756"/>
      <c r="J410" s="756">
        <v>4200</v>
      </c>
    </row>
    <row r="411" spans="1:10" ht="17.25" x14ac:dyDescent="0.25">
      <c r="A411" s="2233" t="s">
        <v>4463</v>
      </c>
      <c r="B411" s="2234"/>
      <c r="C411" s="2234"/>
      <c r="D411" s="2234"/>
      <c r="E411" s="2234"/>
      <c r="F411" s="2234"/>
      <c r="G411" s="2234"/>
      <c r="H411" s="2234"/>
      <c r="I411" s="2234"/>
      <c r="J411" s="2235"/>
    </row>
    <row r="412" spans="1:10" x14ac:dyDescent="0.25">
      <c r="A412" s="782" t="s">
        <v>4638</v>
      </c>
      <c r="B412" s="783">
        <v>1</v>
      </c>
      <c r="C412" s="784">
        <v>1800</v>
      </c>
      <c r="D412" s="784"/>
      <c r="E412" s="519"/>
      <c r="F412" s="764"/>
      <c r="G412" s="764"/>
      <c r="H412" s="764"/>
      <c r="I412" s="764"/>
      <c r="J412" s="198"/>
    </row>
    <row r="413" spans="1:10" x14ac:dyDescent="0.25">
      <c r="A413" s="782"/>
      <c r="B413" s="783"/>
      <c r="C413" s="784"/>
      <c r="D413" s="784"/>
      <c r="E413" s="519"/>
      <c r="G413" s="764"/>
      <c r="H413" s="764"/>
      <c r="I413" s="764"/>
      <c r="J413" s="756"/>
    </row>
    <row r="414" spans="1:10" x14ac:dyDescent="0.25">
      <c r="A414" s="782"/>
      <c r="B414" s="783"/>
      <c r="C414" s="784"/>
      <c r="D414" s="784"/>
      <c r="E414" s="519"/>
      <c r="F414" s="764"/>
      <c r="G414" s="764"/>
      <c r="H414" s="764"/>
      <c r="I414" s="764"/>
      <c r="J414" s="756"/>
    </row>
    <row r="415" spans="1:10" x14ac:dyDescent="0.25">
      <c r="A415" s="755" t="s">
        <v>2048</v>
      </c>
      <c r="B415" s="213">
        <f>SUM(B412:B414)</f>
        <v>1</v>
      </c>
      <c r="C415" s="213">
        <f>SUM(C412:C414)</f>
        <v>1800</v>
      </c>
      <c r="D415" s="213">
        <f>SUM(D412:D414)</f>
        <v>0</v>
      </c>
      <c r="E415" s="213"/>
      <c r="F415" s="213"/>
      <c r="G415" s="213"/>
      <c r="H415" s="213"/>
      <c r="I415" s="213"/>
      <c r="J415" s="213"/>
    </row>
    <row r="416" spans="1:10" x14ac:dyDescent="0.25">
      <c r="A416" s="750"/>
      <c r="B416" s="549"/>
      <c r="C416" s="549"/>
      <c r="D416" s="549"/>
      <c r="E416" s="549"/>
      <c r="F416" s="549"/>
      <c r="G416" s="549"/>
      <c r="H416" s="549"/>
      <c r="I416" s="549"/>
      <c r="J416" s="751"/>
    </row>
    <row r="417" spans="1:10" x14ac:dyDescent="0.25">
      <c r="A417" s="548"/>
      <c r="B417" s="752"/>
      <c r="C417" s="752"/>
      <c r="D417" s="548"/>
      <c r="E417" s="548"/>
      <c r="F417" s="548"/>
      <c r="G417" s="548"/>
      <c r="H417" s="548"/>
      <c r="I417" s="548"/>
      <c r="J417" s="567"/>
    </row>
    <row r="418" spans="1:10" x14ac:dyDescent="0.25">
      <c r="A418" s="548"/>
      <c r="B418" s="548"/>
      <c r="C418" s="548"/>
      <c r="D418" s="548"/>
      <c r="E418" s="548"/>
      <c r="F418" s="336"/>
      <c r="G418" s="902" t="s">
        <v>3714</v>
      </c>
      <c r="H418" s="902"/>
      <c r="I418" s="753"/>
      <c r="J418" s="567"/>
    </row>
    <row r="419" spans="1:10" ht="15.75" x14ac:dyDescent="0.25">
      <c r="A419" s="696" t="s">
        <v>4464</v>
      </c>
      <c r="B419" s="697">
        <f>C410</f>
        <v>131500</v>
      </c>
      <c r="C419" s="548"/>
      <c r="D419" s="548"/>
      <c r="E419" s="548"/>
      <c r="F419" s="548"/>
      <c r="G419" s="548"/>
      <c r="H419" s="548"/>
      <c r="I419" s="548"/>
      <c r="J419" s="567"/>
    </row>
    <row r="422" spans="1:10" ht="15.75" x14ac:dyDescent="0.25">
      <c r="A422" s="696" t="s">
        <v>4465</v>
      </c>
      <c r="B422" s="697">
        <v>1800</v>
      </c>
    </row>
    <row r="426" spans="1:10" ht="15.75" x14ac:dyDescent="0.25">
      <c r="A426" s="2232" t="s">
        <v>4676</v>
      </c>
      <c r="B426" s="2232"/>
      <c r="C426" s="2232"/>
      <c r="D426" s="2232"/>
      <c r="E426" s="2232"/>
      <c r="F426" s="2232"/>
      <c r="G426" s="2232"/>
      <c r="H426" s="2232"/>
      <c r="I426" s="2232"/>
      <c r="J426" s="2232"/>
    </row>
    <row r="427" spans="1:10" x14ac:dyDescent="0.25">
      <c r="A427" s="198" t="s">
        <v>14</v>
      </c>
      <c r="B427" s="198" t="s">
        <v>5</v>
      </c>
      <c r="C427" s="198" t="s">
        <v>10</v>
      </c>
      <c r="D427" s="198" t="s">
        <v>11</v>
      </c>
      <c r="E427" s="198" t="s">
        <v>753</v>
      </c>
      <c r="F427" s="198" t="s">
        <v>27</v>
      </c>
      <c r="G427" s="198" t="s">
        <v>2013</v>
      </c>
      <c r="H427" s="198" t="s">
        <v>2776</v>
      </c>
      <c r="I427" s="198" t="s">
        <v>2777</v>
      </c>
      <c r="J427" s="198" t="s">
        <v>32</v>
      </c>
    </row>
    <row r="428" spans="1:10" x14ac:dyDescent="0.25">
      <c r="A428" s="777" t="s">
        <v>1694</v>
      </c>
      <c r="B428" s="519">
        <v>1</v>
      </c>
      <c r="C428" s="527">
        <v>17000</v>
      </c>
      <c r="D428" s="527"/>
      <c r="E428" s="519">
        <v>1</v>
      </c>
      <c r="F428" s="519">
        <v>3000</v>
      </c>
      <c r="G428" s="519">
        <v>60</v>
      </c>
      <c r="H428" s="519"/>
      <c r="I428" s="519" t="s">
        <v>109</v>
      </c>
      <c r="J428" s="519">
        <v>3500</v>
      </c>
    </row>
    <row r="429" spans="1:10" x14ac:dyDescent="0.25">
      <c r="A429" s="777" t="s">
        <v>587</v>
      </c>
      <c r="B429" s="519">
        <v>1</v>
      </c>
      <c r="C429" s="527">
        <v>20000</v>
      </c>
      <c r="D429" s="527"/>
      <c r="E429" s="519">
        <v>1</v>
      </c>
      <c r="F429" s="519">
        <v>5000</v>
      </c>
      <c r="G429" s="519">
        <v>100</v>
      </c>
      <c r="H429" s="519">
        <v>1</v>
      </c>
      <c r="I429" s="519">
        <v>50</v>
      </c>
      <c r="J429" s="519">
        <v>2000</v>
      </c>
    </row>
    <row r="430" spans="1:10" x14ac:dyDescent="0.25">
      <c r="A430" s="702" t="s">
        <v>4664</v>
      </c>
      <c r="B430" s="703">
        <v>1</v>
      </c>
      <c r="C430" s="640">
        <v>1000</v>
      </c>
      <c r="D430" s="640"/>
      <c r="E430" s="703"/>
      <c r="F430" s="703"/>
      <c r="G430" s="703"/>
      <c r="H430" s="703"/>
      <c r="I430" s="703"/>
      <c r="J430" s="908" t="s">
        <v>4675</v>
      </c>
    </row>
    <row r="431" spans="1:10" x14ac:dyDescent="0.25">
      <c r="A431" s="777" t="s">
        <v>4033</v>
      </c>
      <c r="B431" s="519">
        <v>1</v>
      </c>
      <c r="C431" s="527"/>
      <c r="D431" s="527">
        <v>38000</v>
      </c>
      <c r="E431" s="519"/>
      <c r="F431" s="519"/>
      <c r="G431" s="519"/>
      <c r="H431" s="519"/>
      <c r="I431" s="519"/>
      <c r="J431" s="519" t="s">
        <v>4666</v>
      </c>
    </row>
    <row r="432" spans="1:10" x14ac:dyDescent="0.25">
      <c r="A432" s="777" t="s">
        <v>136</v>
      </c>
      <c r="B432" s="519">
        <v>1</v>
      </c>
      <c r="C432" s="527"/>
      <c r="D432" s="527">
        <v>17000</v>
      </c>
      <c r="E432" s="519"/>
      <c r="F432" s="519"/>
      <c r="G432" s="519"/>
      <c r="H432" s="519"/>
      <c r="I432" s="519"/>
      <c r="J432" s="519" t="s">
        <v>767</v>
      </c>
    </row>
    <row r="433" spans="1:10" x14ac:dyDescent="0.25">
      <c r="A433" s="777" t="s">
        <v>4615</v>
      </c>
      <c r="B433" s="519">
        <v>1</v>
      </c>
      <c r="C433" s="527"/>
      <c r="D433" s="527">
        <v>23000</v>
      </c>
      <c r="E433" s="519"/>
      <c r="F433" s="519"/>
      <c r="G433" s="519"/>
      <c r="H433" s="519"/>
      <c r="I433" s="519"/>
      <c r="J433" s="519" t="s">
        <v>3596</v>
      </c>
    </row>
    <row r="434" spans="1:10" x14ac:dyDescent="0.25">
      <c r="A434" s="777" t="s">
        <v>423</v>
      </c>
      <c r="B434" s="764">
        <v>2</v>
      </c>
      <c r="C434" s="630"/>
      <c r="D434" s="630">
        <v>34000</v>
      </c>
      <c r="E434" s="764">
        <v>2</v>
      </c>
      <c r="F434" s="764">
        <v>6000</v>
      </c>
      <c r="G434" s="764">
        <v>60</v>
      </c>
      <c r="H434" s="764"/>
      <c r="I434" s="764"/>
      <c r="J434" s="519" t="s">
        <v>4665</v>
      </c>
    </row>
    <row r="435" spans="1:10" x14ac:dyDescent="0.25">
      <c r="A435" s="777" t="s">
        <v>1266</v>
      </c>
      <c r="B435" s="519">
        <v>1</v>
      </c>
      <c r="C435" s="527"/>
      <c r="D435" s="527">
        <v>11000</v>
      </c>
      <c r="E435" s="519">
        <v>1</v>
      </c>
      <c r="F435" s="519">
        <v>3000</v>
      </c>
      <c r="G435" s="519">
        <v>60</v>
      </c>
      <c r="H435" s="519"/>
      <c r="I435" s="519"/>
      <c r="J435" s="519" t="s">
        <v>767</v>
      </c>
    </row>
    <row r="436" spans="1:10" x14ac:dyDescent="0.25">
      <c r="A436" s="777" t="s">
        <v>4667</v>
      </c>
      <c r="B436" s="519">
        <v>1</v>
      </c>
      <c r="C436" s="527">
        <v>21000</v>
      </c>
      <c r="D436" s="527"/>
      <c r="E436" s="519">
        <v>1</v>
      </c>
      <c r="F436" s="519">
        <v>4000</v>
      </c>
      <c r="G436" s="519">
        <v>70</v>
      </c>
      <c r="H436" s="519">
        <v>1</v>
      </c>
      <c r="I436" s="519">
        <v>60</v>
      </c>
      <c r="J436" s="519">
        <v>3000</v>
      </c>
    </row>
    <row r="437" spans="1:10" x14ac:dyDescent="0.25">
      <c r="A437" s="702" t="s">
        <v>4392</v>
      </c>
      <c r="B437" s="703">
        <v>1</v>
      </c>
      <c r="C437" s="640"/>
      <c r="D437" s="640"/>
      <c r="E437" s="703"/>
      <c r="F437" s="703"/>
      <c r="G437" s="703"/>
      <c r="H437" s="703"/>
      <c r="I437" s="703"/>
      <c r="J437" s="703" t="s">
        <v>4668</v>
      </c>
    </row>
    <row r="438" spans="1:10" x14ac:dyDescent="0.25">
      <c r="A438" s="777" t="s">
        <v>3731</v>
      </c>
      <c r="B438" s="519">
        <v>1</v>
      </c>
      <c r="C438" s="527"/>
      <c r="D438" s="527">
        <v>20000</v>
      </c>
      <c r="E438" s="519"/>
      <c r="F438" s="519"/>
      <c r="G438" s="519"/>
      <c r="H438" s="519"/>
      <c r="I438" s="519"/>
      <c r="J438" s="519" t="s">
        <v>4669</v>
      </c>
    </row>
    <row r="439" spans="1:10" x14ac:dyDescent="0.25">
      <c r="A439" s="777" t="s">
        <v>4670</v>
      </c>
      <c r="B439" s="519">
        <v>1</v>
      </c>
      <c r="C439" s="527"/>
      <c r="D439" s="527">
        <v>25000</v>
      </c>
      <c r="E439" s="519"/>
      <c r="F439" s="519"/>
      <c r="G439" s="519"/>
      <c r="H439" s="519"/>
      <c r="I439" s="519"/>
      <c r="J439" s="519" t="s">
        <v>4671</v>
      </c>
    </row>
    <row r="440" spans="1:10" x14ac:dyDescent="0.25">
      <c r="A440" s="777" t="s">
        <v>3766</v>
      </c>
      <c r="B440" s="764">
        <v>1</v>
      </c>
      <c r="C440" s="630">
        <v>14000</v>
      </c>
      <c r="D440" s="630"/>
      <c r="E440" s="764">
        <v>1</v>
      </c>
      <c r="F440" s="764">
        <v>3000</v>
      </c>
      <c r="G440" s="764">
        <v>60</v>
      </c>
      <c r="H440" s="764">
        <v>2</v>
      </c>
      <c r="I440" s="764" t="s">
        <v>4699</v>
      </c>
      <c r="J440" s="519">
        <v>500</v>
      </c>
    </row>
    <row r="441" spans="1:10" x14ac:dyDescent="0.25">
      <c r="A441" s="847" t="s">
        <v>4672</v>
      </c>
      <c r="B441" s="848">
        <v>1</v>
      </c>
      <c r="C441" s="849"/>
      <c r="D441" s="630">
        <v>26000</v>
      </c>
      <c r="E441" s="764">
        <v>1</v>
      </c>
      <c r="F441" s="764">
        <v>3000</v>
      </c>
      <c r="G441" s="764">
        <v>60</v>
      </c>
      <c r="H441" s="764"/>
      <c r="I441" s="764"/>
      <c r="J441" s="519"/>
    </row>
    <row r="442" spans="1:10" x14ac:dyDescent="0.25">
      <c r="A442" s="847" t="s">
        <v>3527</v>
      </c>
      <c r="B442" s="848">
        <v>1</v>
      </c>
      <c r="C442" s="849">
        <v>10000</v>
      </c>
      <c r="D442" s="630"/>
      <c r="E442" s="898"/>
      <c r="F442" s="764"/>
      <c r="G442" s="764"/>
      <c r="H442" s="764"/>
      <c r="I442" s="764"/>
      <c r="J442" s="519"/>
    </row>
    <row r="443" spans="1:10" x14ac:dyDescent="0.25">
      <c r="A443" s="847" t="s">
        <v>2187</v>
      </c>
      <c r="B443" s="848">
        <v>1</v>
      </c>
      <c r="C443" s="849"/>
      <c r="D443" s="630">
        <v>15000</v>
      </c>
      <c r="E443" s="898"/>
      <c r="F443" s="764"/>
      <c r="G443" s="764"/>
      <c r="H443" s="764"/>
      <c r="I443" s="764"/>
      <c r="J443" s="519" t="s">
        <v>3596</v>
      </c>
    </row>
    <row r="444" spans="1:10" x14ac:dyDescent="0.25">
      <c r="A444" s="777" t="s">
        <v>3702</v>
      </c>
      <c r="B444" s="764">
        <v>1</v>
      </c>
      <c r="C444" s="630">
        <v>13000</v>
      </c>
      <c r="D444" s="630"/>
      <c r="E444" s="764">
        <v>1</v>
      </c>
      <c r="F444" s="764">
        <v>2000</v>
      </c>
      <c r="G444" s="764">
        <v>50</v>
      </c>
      <c r="H444" s="764"/>
      <c r="I444" s="764"/>
      <c r="J444" s="519"/>
    </row>
    <row r="445" spans="1:10" x14ac:dyDescent="0.25">
      <c r="A445" s="777" t="s">
        <v>4664</v>
      </c>
      <c r="B445" s="764">
        <v>1</v>
      </c>
      <c r="C445" s="630"/>
      <c r="D445" s="630">
        <v>20000</v>
      </c>
      <c r="E445" s="764">
        <v>1</v>
      </c>
      <c r="F445" s="764">
        <v>3000</v>
      </c>
      <c r="G445" s="764">
        <v>60</v>
      </c>
      <c r="H445" s="764"/>
      <c r="I445" s="764"/>
      <c r="J445" s="519" t="s">
        <v>767</v>
      </c>
    </row>
    <row r="446" spans="1:10" x14ac:dyDescent="0.25">
      <c r="A446" s="777" t="s">
        <v>136</v>
      </c>
      <c r="B446" s="764">
        <v>1</v>
      </c>
      <c r="C446" s="630"/>
      <c r="D446" s="630">
        <v>18000</v>
      </c>
      <c r="E446" s="764"/>
      <c r="F446" s="764"/>
      <c r="G446" s="764"/>
      <c r="H446" s="764"/>
      <c r="I446" s="764"/>
      <c r="J446" s="519" t="s">
        <v>4673</v>
      </c>
    </row>
    <row r="447" spans="1:10" x14ac:dyDescent="0.25">
      <c r="A447" s="777" t="s">
        <v>3731</v>
      </c>
      <c r="B447" s="764">
        <v>1</v>
      </c>
      <c r="C447" s="630"/>
      <c r="D447" s="630">
        <v>20000</v>
      </c>
      <c r="E447" s="764"/>
      <c r="F447" s="764"/>
      <c r="G447" s="764"/>
      <c r="H447" s="764"/>
      <c r="I447" s="764"/>
      <c r="J447" s="519" t="s">
        <v>4674</v>
      </c>
    </row>
    <row r="448" spans="1:10" x14ac:dyDescent="0.25">
      <c r="A448" s="777" t="s">
        <v>609</v>
      </c>
      <c r="B448" s="764">
        <v>2</v>
      </c>
      <c r="C448" s="630">
        <v>40000</v>
      </c>
      <c r="D448" s="630"/>
      <c r="E448" s="764"/>
      <c r="F448" s="764"/>
      <c r="G448" s="764"/>
      <c r="H448" s="764"/>
      <c r="I448" s="764"/>
      <c r="J448" s="519"/>
    </row>
    <row r="449" spans="1:10" x14ac:dyDescent="0.25">
      <c r="A449" s="777" t="s">
        <v>93</v>
      </c>
      <c r="B449" s="764">
        <v>1</v>
      </c>
      <c r="C449" s="630">
        <v>16000</v>
      </c>
      <c r="D449" s="630"/>
      <c r="E449" s="764">
        <v>1</v>
      </c>
      <c r="F449" s="764">
        <v>4000</v>
      </c>
      <c r="G449" s="764">
        <v>70</v>
      </c>
      <c r="H449" s="764"/>
      <c r="I449" s="764"/>
      <c r="J449" s="519"/>
    </row>
    <row r="450" spans="1:10" x14ac:dyDescent="0.25">
      <c r="A450" s="755" t="s">
        <v>2048</v>
      </c>
      <c r="B450" s="757">
        <f>SUM(B428:B449)</f>
        <v>24</v>
      </c>
      <c r="C450" s="757">
        <f>SUM(C428:C449)</f>
        <v>152000</v>
      </c>
      <c r="D450" s="757">
        <f>SUM(D428:D449)</f>
        <v>267000</v>
      </c>
      <c r="E450" s="757">
        <f>SUM(E428:E449)</f>
        <v>11</v>
      </c>
      <c r="F450" s="756"/>
      <c r="G450" s="756"/>
      <c r="H450" s="756"/>
      <c r="I450" s="756"/>
      <c r="J450" s="756">
        <f>J441+J440+J436+J429+J428</f>
        <v>9000</v>
      </c>
    </row>
    <row r="451" spans="1:10" ht="17.25" x14ac:dyDescent="0.25">
      <c r="A451" s="2233" t="s">
        <v>4463</v>
      </c>
      <c r="B451" s="2234"/>
      <c r="C451" s="2234"/>
      <c r="D451" s="2234"/>
      <c r="E451" s="2234"/>
      <c r="F451" s="2234"/>
      <c r="G451" s="2234"/>
      <c r="H451" s="2234"/>
      <c r="I451" s="2234"/>
      <c r="J451" s="2235"/>
    </row>
    <row r="452" spans="1:10" x14ac:dyDescent="0.25">
      <c r="A452" s="782" t="s">
        <v>4351</v>
      </c>
      <c r="B452" s="783">
        <v>1</v>
      </c>
      <c r="C452" s="784">
        <v>1500</v>
      </c>
      <c r="D452" s="784"/>
      <c r="E452" s="519"/>
      <c r="F452" s="764"/>
      <c r="G452" s="764"/>
      <c r="H452" s="764"/>
      <c r="I452" s="764"/>
      <c r="J452" s="198"/>
    </row>
    <row r="453" spans="1:10" x14ac:dyDescent="0.25">
      <c r="A453" s="782"/>
      <c r="B453" s="783"/>
      <c r="C453" s="784"/>
      <c r="D453" s="784"/>
      <c r="E453" s="519"/>
      <c r="G453" s="764"/>
      <c r="H453" s="764"/>
      <c r="I453" s="764"/>
      <c r="J453" s="756"/>
    </row>
    <row r="454" spans="1:10" x14ac:dyDescent="0.25">
      <c r="A454" s="782"/>
      <c r="B454" s="783"/>
      <c r="C454" s="784"/>
      <c r="D454" s="784"/>
      <c r="E454" s="519"/>
      <c r="F454" s="764"/>
      <c r="G454" s="764"/>
      <c r="H454" s="764"/>
      <c r="I454" s="764"/>
      <c r="J454" s="756"/>
    </row>
    <row r="455" spans="1:10" x14ac:dyDescent="0.25">
      <c r="A455" s="755" t="s">
        <v>2048</v>
      </c>
      <c r="B455" s="213">
        <f>SUM(B452:B454)</f>
        <v>1</v>
      </c>
      <c r="C455" s="213">
        <f>SUM(C452:C454)</f>
        <v>1500</v>
      </c>
      <c r="D455" s="213">
        <f>SUM(D452:D454)</f>
        <v>0</v>
      </c>
      <c r="E455" s="213"/>
      <c r="F455" s="213"/>
      <c r="G455" s="213"/>
      <c r="H455" s="213"/>
      <c r="I455" s="213"/>
      <c r="J455" s="213"/>
    </row>
    <row r="456" spans="1:10" x14ac:dyDescent="0.25">
      <c r="A456" s="750"/>
      <c r="B456" s="549"/>
      <c r="C456" s="549"/>
      <c r="D456" s="549"/>
      <c r="E456" s="549"/>
      <c r="F456" s="549"/>
      <c r="G456" s="549"/>
      <c r="H456" s="549"/>
      <c r="I456" s="549"/>
      <c r="J456" s="751"/>
    </row>
    <row r="457" spans="1:10" x14ac:dyDescent="0.25">
      <c r="A457" s="548"/>
      <c r="B457" s="752"/>
      <c r="C457" s="752"/>
      <c r="D457" s="548"/>
      <c r="E457" s="548"/>
      <c r="F457" s="548"/>
      <c r="G457" s="548"/>
      <c r="H457" s="548"/>
      <c r="I457" s="548"/>
      <c r="J457" s="567"/>
    </row>
    <row r="458" spans="1:10" x14ac:dyDescent="0.25">
      <c r="A458" s="548"/>
      <c r="B458" s="548"/>
      <c r="C458" s="548"/>
      <c r="D458" s="548"/>
      <c r="E458" s="548"/>
      <c r="F458" s="336"/>
      <c r="G458" s="906" t="s">
        <v>3714</v>
      </c>
      <c r="H458" s="906"/>
      <c r="I458" s="753"/>
      <c r="J458" s="567"/>
    </row>
    <row r="459" spans="1:10" ht="15.75" x14ac:dyDescent="0.25">
      <c r="A459" s="696" t="s">
        <v>4464</v>
      </c>
      <c r="B459" s="697">
        <f>C450</f>
        <v>152000</v>
      </c>
      <c r="C459" s="548"/>
      <c r="D459" s="548"/>
      <c r="E459" s="548"/>
      <c r="F459" s="548"/>
      <c r="G459" s="548"/>
      <c r="H459" s="548"/>
      <c r="I459" s="548"/>
      <c r="J459" s="567"/>
    </row>
    <row r="462" spans="1:10" ht="15.75" x14ac:dyDescent="0.25">
      <c r="A462" s="696" t="s">
        <v>4465</v>
      </c>
      <c r="B462" s="697">
        <v>1500</v>
      </c>
    </row>
    <row r="466" spans="1:10" ht="15.75" x14ac:dyDescent="0.25">
      <c r="A466" s="2232" t="s">
        <v>4677</v>
      </c>
      <c r="B466" s="2232"/>
      <c r="C466" s="2232"/>
      <c r="D466" s="2232"/>
      <c r="E466" s="2232"/>
      <c r="F466" s="2232"/>
      <c r="G466" s="2232"/>
      <c r="H466" s="2232"/>
      <c r="I466" s="2232"/>
      <c r="J466" s="2232"/>
    </row>
    <row r="467" spans="1:10" x14ac:dyDescent="0.25">
      <c r="A467" s="198" t="s">
        <v>14</v>
      </c>
      <c r="B467" s="198" t="s">
        <v>5</v>
      </c>
      <c r="C467" s="198" t="s">
        <v>10</v>
      </c>
      <c r="D467" s="198" t="s">
        <v>11</v>
      </c>
      <c r="E467" s="198" t="s">
        <v>753</v>
      </c>
      <c r="F467" s="198" t="s">
        <v>27</v>
      </c>
      <c r="G467" s="198" t="s">
        <v>2013</v>
      </c>
      <c r="H467" s="198" t="s">
        <v>2776</v>
      </c>
      <c r="I467" s="198" t="s">
        <v>2777</v>
      </c>
      <c r="J467" s="198" t="s">
        <v>32</v>
      </c>
    </row>
    <row r="468" spans="1:10" x14ac:dyDescent="0.25">
      <c r="A468" s="777" t="s">
        <v>3536</v>
      </c>
      <c r="B468" s="519">
        <v>1</v>
      </c>
      <c r="C468" s="527">
        <v>26000</v>
      </c>
      <c r="D468" s="527"/>
      <c r="E468" s="519">
        <v>1</v>
      </c>
      <c r="F468" s="519">
        <v>4000</v>
      </c>
      <c r="G468" s="519">
        <v>70</v>
      </c>
      <c r="H468" s="519"/>
      <c r="I468" s="519" t="s">
        <v>109</v>
      </c>
      <c r="J468" s="519">
        <v>1400</v>
      </c>
    </row>
    <row r="469" spans="1:10" x14ac:dyDescent="0.25">
      <c r="A469" s="777" t="s">
        <v>172</v>
      </c>
      <c r="B469" s="519">
        <v>1</v>
      </c>
      <c r="C469" s="527">
        <v>39000</v>
      </c>
      <c r="D469" s="527"/>
      <c r="E469" s="519">
        <v>1</v>
      </c>
      <c r="F469" s="519">
        <v>5000</v>
      </c>
      <c r="G469" s="519">
        <v>90</v>
      </c>
      <c r="H469" s="519">
        <v>1</v>
      </c>
      <c r="I469" s="519">
        <v>60</v>
      </c>
      <c r="J469" s="519">
        <v>3000</v>
      </c>
    </row>
    <row r="470" spans="1:10" x14ac:dyDescent="0.25">
      <c r="A470" s="777" t="s">
        <v>144</v>
      </c>
      <c r="B470" s="764">
        <v>1</v>
      </c>
      <c r="C470" s="630">
        <v>28000</v>
      </c>
      <c r="D470" s="630"/>
      <c r="E470" s="764">
        <v>1</v>
      </c>
      <c r="F470" s="764">
        <v>4000</v>
      </c>
      <c r="G470" s="764">
        <v>70</v>
      </c>
      <c r="H470" s="764">
        <v>2</v>
      </c>
      <c r="I470" s="764">
        <v>70</v>
      </c>
      <c r="J470" s="618">
        <v>8000</v>
      </c>
    </row>
    <row r="471" spans="1:10" x14ac:dyDescent="0.25">
      <c r="A471" s="777" t="s">
        <v>467</v>
      </c>
      <c r="B471" s="519">
        <v>1</v>
      </c>
      <c r="C471" s="527">
        <v>12000</v>
      </c>
      <c r="D471" s="527"/>
      <c r="E471" s="519">
        <v>1</v>
      </c>
      <c r="F471" s="519">
        <v>4000</v>
      </c>
      <c r="G471" s="519">
        <v>70</v>
      </c>
      <c r="H471" s="519"/>
      <c r="I471" s="519"/>
      <c r="J471" s="519"/>
    </row>
    <row r="472" spans="1:10" x14ac:dyDescent="0.25">
      <c r="A472" s="777" t="s">
        <v>256</v>
      </c>
      <c r="B472" s="519">
        <v>1</v>
      </c>
      <c r="C472" s="527">
        <v>16000</v>
      </c>
      <c r="D472" s="527"/>
      <c r="E472" s="519">
        <v>1</v>
      </c>
      <c r="F472" s="519">
        <v>3000</v>
      </c>
      <c r="G472" s="519">
        <v>60</v>
      </c>
      <c r="H472" s="519"/>
      <c r="I472" s="519"/>
      <c r="J472" s="519"/>
    </row>
    <row r="473" spans="1:10" x14ac:dyDescent="0.25">
      <c r="A473" s="777" t="s">
        <v>3540</v>
      </c>
      <c r="B473" s="519">
        <v>1</v>
      </c>
      <c r="C473" s="527"/>
      <c r="D473" s="527">
        <v>22000</v>
      </c>
      <c r="E473" s="519"/>
      <c r="F473" s="519"/>
      <c r="G473" s="519"/>
      <c r="H473" s="519"/>
      <c r="I473" s="519"/>
      <c r="J473" s="519" t="s">
        <v>4678</v>
      </c>
    </row>
    <row r="474" spans="1:10" x14ac:dyDescent="0.25">
      <c r="A474" s="777" t="s">
        <v>1526</v>
      </c>
      <c r="B474" s="764">
        <v>1</v>
      </c>
      <c r="C474" s="630"/>
      <c r="D474" s="630">
        <v>13000</v>
      </c>
      <c r="E474" s="764">
        <v>1</v>
      </c>
      <c r="F474" s="764">
        <v>3000</v>
      </c>
      <c r="G474" s="764">
        <v>60</v>
      </c>
      <c r="H474" s="764"/>
      <c r="I474" s="764"/>
      <c r="J474" s="519" t="s">
        <v>3596</v>
      </c>
    </row>
    <row r="475" spans="1:10" x14ac:dyDescent="0.25">
      <c r="A475" s="777" t="s">
        <v>677</v>
      </c>
      <c r="B475" s="519">
        <v>1</v>
      </c>
      <c r="C475" s="527"/>
      <c r="D475" s="527">
        <v>18000</v>
      </c>
      <c r="E475" s="519"/>
      <c r="F475" s="519"/>
      <c r="G475" s="519"/>
      <c r="H475" s="519"/>
      <c r="I475" s="519"/>
      <c r="J475" s="519" t="s">
        <v>767</v>
      </c>
    </row>
    <row r="476" spans="1:10" x14ac:dyDescent="0.25">
      <c r="A476" s="777" t="s">
        <v>3573</v>
      </c>
      <c r="B476" s="519">
        <v>1</v>
      </c>
      <c r="C476" s="527"/>
      <c r="D476" s="527">
        <v>22000</v>
      </c>
      <c r="E476" s="519">
        <v>1</v>
      </c>
      <c r="F476" s="519">
        <v>5000</v>
      </c>
      <c r="G476" s="519">
        <v>100</v>
      </c>
      <c r="H476" s="519"/>
      <c r="I476" s="519"/>
      <c r="J476" s="519" t="s">
        <v>767</v>
      </c>
    </row>
    <row r="477" spans="1:10" x14ac:dyDescent="0.25">
      <c r="A477" s="777" t="s">
        <v>4679</v>
      </c>
      <c r="B477" s="764">
        <v>1</v>
      </c>
      <c r="C477" s="630">
        <v>14000</v>
      </c>
      <c r="D477" s="630"/>
      <c r="E477" s="764">
        <v>1</v>
      </c>
      <c r="F477" s="764">
        <v>3000</v>
      </c>
      <c r="G477" s="764">
        <v>60</v>
      </c>
      <c r="H477" s="764"/>
      <c r="I477" s="764"/>
      <c r="J477" s="764"/>
    </row>
    <row r="478" spans="1:10" x14ac:dyDescent="0.25">
      <c r="A478" s="777" t="s">
        <v>4680</v>
      </c>
      <c r="B478" s="519">
        <v>1</v>
      </c>
      <c r="C478" s="527"/>
      <c r="D478" s="527">
        <v>20000</v>
      </c>
      <c r="E478" s="519"/>
      <c r="F478" s="519"/>
      <c r="G478" s="519"/>
      <c r="H478" s="519"/>
      <c r="I478" s="519"/>
      <c r="J478" s="519" t="s">
        <v>4681</v>
      </c>
    </row>
    <row r="479" spans="1:10" x14ac:dyDescent="0.25">
      <c r="A479" s="777" t="s">
        <v>4682</v>
      </c>
      <c r="B479" s="519">
        <v>1</v>
      </c>
      <c r="C479" s="527"/>
      <c r="D479" s="527">
        <v>20000</v>
      </c>
      <c r="E479" s="519"/>
      <c r="F479" s="519"/>
      <c r="G479" s="519"/>
      <c r="H479" s="519"/>
      <c r="I479" s="519"/>
      <c r="J479" s="519" t="s">
        <v>4681</v>
      </c>
    </row>
    <row r="480" spans="1:10" x14ac:dyDescent="0.25">
      <c r="A480" s="777" t="s">
        <v>107</v>
      </c>
      <c r="B480" s="764">
        <v>1</v>
      </c>
      <c r="C480" s="630"/>
      <c r="D480" s="630">
        <v>15000</v>
      </c>
      <c r="E480" s="764"/>
      <c r="F480" s="764"/>
      <c r="G480" s="764"/>
      <c r="H480" s="764"/>
      <c r="I480" s="764"/>
      <c r="J480" s="519" t="s">
        <v>4683</v>
      </c>
    </row>
    <row r="481" spans="1:10" x14ac:dyDescent="0.25">
      <c r="A481" s="847" t="s">
        <v>4680</v>
      </c>
      <c r="B481" s="848">
        <v>1</v>
      </c>
      <c r="C481" s="849">
        <v>16000</v>
      </c>
      <c r="D481" s="630"/>
      <c r="E481" s="764">
        <v>1</v>
      </c>
      <c r="F481" s="764">
        <v>3000</v>
      </c>
      <c r="G481" s="764">
        <v>60</v>
      </c>
      <c r="H481" s="764"/>
      <c r="I481" s="764"/>
      <c r="J481" s="519"/>
    </row>
    <row r="482" spans="1:10" x14ac:dyDescent="0.25">
      <c r="A482" s="847" t="s">
        <v>3782</v>
      </c>
      <c r="B482" s="848">
        <v>1</v>
      </c>
      <c r="C482" s="849"/>
      <c r="D482" s="630">
        <v>50000</v>
      </c>
      <c r="E482" s="898"/>
      <c r="F482" s="764"/>
      <c r="G482" s="764"/>
      <c r="H482" s="764"/>
      <c r="I482" s="764"/>
      <c r="J482" s="519"/>
    </row>
    <row r="483" spans="1:10" x14ac:dyDescent="0.25">
      <c r="A483" s="847" t="s">
        <v>423</v>
      </c>
      <c r="B483" s="848">
        <v>1</v>
      </c>
      <c r="C483" s="849"/>
      <c r="D483" s="630">
        <v>21000</v>
      </c>
      <c r="E483" s="898"/>
      <c r="F483" s="764"/>
      <c r="G483" s="764"/>
      <c r="H483" s="764"/>
      <c r="I483" s="764"/>
      <c r="J483" s="519" t="s">
        <v>4684</v>
      </c>
    </row>
    <row r="484" spans="1:10" x14ac:dyDescent="0.25">
      <c r="A484" s="847" t="s">
        <v>3707</v>
      </c>
      <c r="B484" s="764">
        <v>1</v>
      </c>
      <c r="C484" s="630"/>
      <c r="D484" s="630">
        <v>21000</v>
      </c>
      <c r="E484" s="764"/>
      <c r="F484" s="764"/>
      <c r="G484" s="764"/>
      <c r="H484" s="764"/>
      <c r="I484" s="764"/>
      <c r="J484" s="519" t="s">
        <v>4684</v>
      </c>
    </row>
    <row r="485" spans="1:10" x14ac:dyDescent="0.25">
      <c r="A485" s="777" t="s">
        <v>1694</v>
      </c>
      <c r="B485" s="764">
        <v>1</v>
      </c>
      <c r="C485" s="630">
        <v>17000</v>
      </c>
      <c r="D485" s="630"/>
      <c r="E485" s="764">
        <v>1</v>
      </c>
      <c r="F485" s="764">
        <v>3000</v>
      </c>
      <c r="G485" s="764">
        <v>60</v>
      </c>
      <c r="H485" s="764"/>
      <c r="I485" s="764"/>
      <c r="J485" s="519"/>
    </row>
    <row r="486" spans="1:10" x14ac:dyDescent="0.25">
      <c r="A486" s="777" t="s">
        <v>4612</v>
      </c>
      <c r="B486" s="764">
        <v>1</v>
      </c>
      <c r="C486" s="630"/>
      <c r="D486" s="630">
        <v>14000</v>
      </c>
      <c r="E486" s="764">
        <v>1</v>
      </c>
      <c r="F486" s="764">
        <v>3000</v>
      </c>
      <c r="G486" s="764">
        <v>60</v>
      </c>
      <c r="H486" s="764"/>
      <c r="I486" s="764"/>
      <c r="J486" s="519" t="s">
        <v>767</v>
      </c>
    </row>
    <row r="487" spans="1:10" x14ac:dyDescent="0.25">
      <c r="A487" s="777" t="s">
        <v>3536</v>
      </c>
      <c r="B487" s="764">
        <v>1</v>
      </c>
      <c r="C487" s="630"/>
      <c r="D487" s="630">
        <v>26000</v>
      </c>
      <c r="E487" s="764">
        <v>1</v>
      </c>
      <c r="F487" s="764">
        <v>4000</v>
      </c>
      <c r="G487" s="764">
        <v>70</v>
      </c>
      <c r="H487" s="764"/>
      <c r="I487" s="764"/>
      <c r="J487" s="519" t="s">
        <v>767</v>
      </c>
    </row>
    <row r="488" spans="1:10" x14ac:dyDescent="0.25">
      <c r="A488" s="777" t="s">
        <v>4685</v>
      </c>
      <c r="B488" s="764">
        <v>1</v>
      </c>
      <c r="C488" s="630">
        <v>25000</v>
      </c>
      <c r="D488" s="630"/>
      <c r="E488" s="764"/>
      <c r="F488" s="764"/>
      <c r="G488" s="764"/>
      <c r="H488" s="764"/>
      <c r="I488" s="764"/>
      <c r="J488" s="519"/>
    </row>
    <row r="489" spans="1:10" x14ac:dyDescent="0.25">
      <c r="A489" s="777" t="s">
        <v>291</v>
      </c>
      <c r="B489" s="764">
        <v>1</v>
      </c>
      <c r="C489" s="630"/>
      <c r="D489" s="630">
        <v>19000</v>
      </c>
      <c r="E489" s="764"/>
      <c r="F489" s="764"/>
      <c r="G489" s="764"/>
      <c r="H489" s="764"/>
      <c r="I489" s="764"/>
      <c r="J489" s="519" t="s">
        <v>4686</v>
      </c>
    </row>
    <row r="490" spans="1:10" x14ac:dyDescent="0.25">
      <c r="A490" s="777" t="s">
        <v>266</v>
      </c>
      <c r="B490" s="764">
        <v>1</v>
      </c>
      <c r="C490" s="630"/>
      <c r="D490" s="630">
        <v>16000</v>
      </c>
      <c r="E490" s="764"/>
      <c r="F490" s="764"/>
      <c r="G490" s="764"/>
      <c r="H490" s="764"/>
      <c r="I490" s="764"/>
      <c r="J490" s="519" t="s">
        <v>4687</v>
      </c>
    </row>
    <row r="491" spans="1:10" x14ac:dyDescent="0.25">
      <c r="A491" s="777"/>
      <c r="B491" s="764"/>
      <c r="C491" s="630"/>
      <c r="D491" s="630"/>
      <c r="E491" s="764"/>
      <c r="F491" s="764"/>
      <c r="G491" s="764"/>
      <c r="H491" s="764"/>
      <c r="I491" s="764"/>
      <c r="J491" s="519"/>
    </row>
    <row r="492" spans="1:10" x14ac:dyDescent="0.25">
      <c r="A492" s="777"/>
      <c r="B492" s="764"/>
      <c r="C492" s="630"/>
      <c r="D492" s="630"/>
      <c r="E492" s="764"/>
      <c r="F492" s="764"/>
      <c r="G492" s="764"/>
      <c r="H492" s="764"/>
      <c r="I492" s="764"/>
      <c r="J492" s="519"/>
    </row>
    <row r="493" spans="1:10" x14ac:dyDescent="0.25">
      <c r="A493" s="755" t="s">
        <v>2048</v>
      </c>
      <c r="B493" s="757">
        <f>SUM(B468:B492)</f>
        <v>23</v>
      </c>
      <c r="C493" s="757">
        <f>SUM(C468:C492)</f>
        <v>193000</v>
      </c>
      <c r="D493" s="757">
        <f>SUM(D468:D492)</f>
        <v>297000</v>
      </c>
      <c r="E493" s="757">
        <f>SUM(E468:E492)</f>
        <v>12</v>
      </c>
      <c r="F493" s="756"/>
      <c r="G493" s="756"/>
      <c r="H493" s="756"/>
      <c r="I493" s="756"/>
      <c r="J493" s="756">
        <f>J470+J469+J468</f>
        <v>12400</v>
      </c>
    </row>
    <row r="494" spans="1:10" ht="17.25" x14ac:dyDescent="0.25">
      <c r="A494" s="2233" t="s">
        <v>4463</v>
      </c>
      <c r="B494" s="2234"/>
      <c r="C494" s="2234"/>
      <c r="D494" s="2234"/>
      <c r="E494" s="2234"/>
      <c r="F494" s="2234"/>
      <c r="G494" s="2234"/>
      <c r="H494" s="2234"/>
      <c r="I494" s="2234"/>
      <c r="J494" s="2235"/>
    </row>
    <row r="495" spans="1:10" x14ac:dyDescent="0.25">
      <c r="A495" s="782"/>
      <c r="B495" s="783"/>
      <c r="C495" s="784"/>
      <c r="D495" s="784"/>
      <c r="E495" s="519"/>
      <c r="F495" s="764"/>
      <c r="G495" s="764"/>
      <c r="H495" s="764"/>
      <c r="I495" s="764"/>
      <c r="J495" s="198"/>
    </row>
    <row r="496" spans="1:10" x14ac:dyDescent="0.25">
      <c r="A496" s="782"/>
      <c r="B496" s="783"/>
      <c r="C496" s="784"/>
      <c r="D496" s="784"/>
      <c r="E496" s="519"/>
      <c r="G496" s="764"/>
      <c r="H496" s="764"/>
      <c r="I496" s="764"/>
      <c r="J496" s="756"/>
    </row>
    <row r="497" spans="1:10" x14ac:dyDescent="0.25">
      <c r="A497" s="782"/>
      <c r="B497" s="783"/>
      <c r="C497" s="784"/>
      <c r="D497" s="784"/>
      <c r="E497" s="519"/>
      <c r="F497" s="764"/>
      <c r="G497" s="764"/>
      <c r="H497" s="764"/>
      <c r="I497" s="764"/>
      <c r="J497" s="756"/>
    </row>
    <row r="498" spans="1:10" x14ac:dyDescent="0.25">
      <c r="A498" s="755" t="s">
        <v>2048</v>
      </c>
      <c r="B498" s="213">
        <f>SUM(B495:B497)</f>
        <v>0</v>
      </c>
      <c r="C498" s="213">
        <f>SUM(C495:C497)</f>
        <v>0</v>
      </c>
      <c r="D498" s="213">
        <f>SUM(D495:D497)</f>
        <v>0</v>
      </c>
      <c r="E498" s="213"/>
      <c r="F498" s="213"/>
      <c r="G498" s="213"/>
      <c r="H498" s="213"/>
      <c r="I498" s="213"/>
      <c r="J498" s="213"/>
    </row>
    <row r="499" spans="1:10" x14ac:dyDescent="0.25">
      <c r="A499" s="750"/>
      <c r="B499" s="549"/>
      <c r="C499" s="549"/>
      <c r="D499" s="549"/>
      <c r="E499" s="549"/>
      <c r="F499" s="549"/>
      <c r="G499" s="549"/>
      <c r="H499" s="549"/>
      <c r="I499" s="549"/>
      <c r="J499" s="751"/>
    </row>
    <row r="500" spans="1:10" x14ac:dyDescent="0.25">
      <c r="A500" s="548"/>
      <c r="B500" s="752"/>
      <c r="C500" s="752"/>
      <c r="D500" s="548"/>
      <c r="E500" s="548"/>
      <c r="F500" s="548"/>
      <c r="G500" s="548"/>
      <c r="H500" s="548"/>
      <c r="I500" s="548"/>
      <c r="J500" s="567"/>
    </row>
    <row r="501" spans="1:10" x14ac:dyDescent="0.25">
      <c r="A501" s="548"/>
      <c r="B501" s="548"/>
      <c r="C501" s="548"/>
      <c r="D501" s="548"/>
      <c r="E501" s="548"/>
      <c r="F501" s="336"/>
      <c r="G501" s="907" t="s">
        <v>3714</v>
      </c>
      <c r="H501" s="907"/>
      <c r="I501" s="753"/>
      <c r="J501" s="567"/>
    </row>
    <row r="502" spans="1:10" ht="15.75" x14ac:dyDescent="0.25">
      <c r="A502" s="696" t="s">
        <v>4464</v>
      </c>
      <c r="B502" s="697">
        <f>C493</f>
        <v>193000</v>
      </c>
      <c r="C502" s="548"/>
      <c r="D502" s="548"/>
      <c r="E502" s="548"/>
      <c r="F502" s="548"/>
      <c r="G502" s="548"/>
      <c r="H502" s="548"/>
      <c r="I502" s="548"/>
      <c r="J502" s="567"/>
    </row>
    <row r="505" spans="1:10" ht="15.75" x14ac:dyDescent="0.25">
      <c r="A505" s="696" t="s">
        <v>4465</v>
      </c>
      <c r="B505" s="697"/>
    </row>
    <row r="509" spans="1:10" ht="15.75" x14ac:dyDescent="0.25">
      <c r="A509" s="2232" t="s">
        <v>4688</v>
      </c>
      <c r="B509" s="2232"/>
      <c r="C509" s="2232"/>
      <c r="D509" s="2232"/>
      <c r="E509" s="2232"/>
      <c r="F509" s="2232"/>
      <c r="G509" s="2232"/>
      <c r="H509" s="2232"/>
      <c r="I509" s="2232"/>
      <c r="J509" s="2232"/>
    </row>
    <row r="510" spans="1:10" x14ac:dyDescent="0.25">
      <c r="A510" s="198" t="s">
        <v>14</v>
      </c>
      <c r="B510" s="198" t="s">
        <v>5</v>
      </c>
      <c r="C510" s="198" t="s">
        <v>10</v>
      </c>
      <c r="D510" s="198" t="s">
        <v>11</v>
      </c>
      <c r="E510" s="198" t="s">
        <v>753</v>
      </c>
      <c r="F510" s="198" t="s">
        <v>27</v>
      </c>
      <c r="G510" s="198" t="s">
        <v>2013</v>
      </c>
      <c r="H510" s="198" t="s">
        <v>2776</v>
      </c>
      <c r="I510" s="198" t="s">
        <v>2777</v>
      </c>
      <c r="J510" s="198" t="s">
        <v>32</v>
      </c>
    </row>
    <row r="511" spans="1:10" x14ac:dyDescent="0.25">
      <c r="A511" s="517" t="s">
        <v>504</v>
      </c>
      <c r="B511" s="519">
        <v>1</v>
      </c>
      <c r="C511" s="527"/>
      <c r="D511" s="527">
        <v>15000</v>
      </c>
      <c r="E511" s="519"/>
      <c r="F511" s="519"/>
      <c r="G511" s="519"/>
      <c r="H511" s="519"/>
      <c r="I511" s="519"/>
      <c r="J511" s="519" t="s">
        <v>4689</v>
      </c>
    </row>
    <row r="512" spans="1:10" x14ac:dyDescent="0.25">
      <c r="A512" s="517" t="s">
        <v>137</v>
      </c>
      <c r="B512" s="519">
        <v>1</v>
      </c>
      <c r="C512" s="527"/>
      <c r="D512" s="527">
        <v>24000</v>
      </c>
      <c r="E512" s="519">
        <v>1</v>
      </c>
      <c r="F512" s="519">
        <v>3000</v>
      </c>
      <c r="G512" s="519">
        <v>60</v>
      </c>
      <c r="H512" s="519"/>
      <c r="I512" s="519"/>
      <c r="J512" s="519" t="s">
        <v>3596</v>
      </c>
    </row>
    <row r="513" spans="1:10" x14ac:dyDescent="0.25">
      <c r="A513" s="517" t="s">
        <v>3953</v>
      </c>
      <c r="B513" s="519">
        <v>1</v>
      </c>
      <c r="C513" s="527">
        <v>1000</v>
      </c>
      <c r="D513" s="527">
        <v>25000</v>
      </c>
      <c r="E513" s="519"/>
      <c r="F513" s="519"/>
      <c r="G513" s="519"/>
      <c r="H513" s="519"/>
      <c r="I513" s="519"/>
      <c r="J513" s="519" t="s">
        <v>4690</v>
      </c>
    </row>
    <row r="514" spans="1:10" x14ac:dyDescent="0.25">
      <c r="A514" s="517" t="s">
        <v>4615</v>
      </c>
      <c r="B514" s="519">
        <v>1</v>
      </c>
      <c r="C514" s="527"/>
      <c r="D514" s="527">
        <v>24000</v>
      </c>
      <c r="E514" s="519"/>
      <c r="F514" s="519"/>
      <c r="G514" s="519"/>
      <c r="H514" s="519"/>
      <c r="I514" s="519"/>
      <c r="J514" s="519" t="s">
        <v>4691</v>
      </c>
    </row>
    <row r="515" spans="1:10" x14ac:dyDescent="0.25">
      <c r="A515" s="517" t="s">
        <v>137</v>
      </c>
      <c r="B515" s="519">
        <v>1</v>
      </c>
      <c r="C515" s="527">
        <v>24000</v>
      </c>
      <c r="D515" s="527"/>
      <c r="E515" s="519"/>
      <c r="F515" s="519"/>
      <c r="G515" s="519"/>
      <c r="H515" s="519"/>
      <c r="I515" s="519" t="s">
        <v>109</v>
      </c>
      <c r="J515" s="519">
        <v>1400</v>
      </c>
    </row>
    <row r="516" spans="1:10" x14ac:dyDescent="0.25">
      <c r="A516" s="517" t="s">
        <v>638</v>
      </c>
      <c r="B516" s="519">
        <v>1</v>
      </c>
      <c r="C516" s="527"/>
      <c r="D516" s="527">
        <v>36000</v>
      </c>
      <c r="E516" s="519"/>
      <c r="F516" s="519"/>
      <c r="G516" s="519"/>
      <c r="H516" s="519"/>
      <c r="I516" s="519"/>
      <c r="J516" s="519" t="s">
        <v>4692</v>
      </c>
    </row>
    <row r="517" spans="1:10" x14ac:dyDescent="0.25">
      <c r="A517" s="777" t="s">
        <v>3657</v>
      </c>
      <c r="B517" s="764">
        <v>1</v>
      </c>
      <c r="C517" s="630">
        <v>38000</v>
      </c>
      <c r="D517" s="630"/>
      <c r="E517" s="764"/>
      <c r="F517" s="764"/>
      <c r="G517" s="764"/>
      <c r="H517" s="764">
        <v>1</v>
      </c>
      <c r="I517" s="764">
        <v>60</v>
      </c>
      <c r="J517" s="764">
        <v>3000</v>
      </c>
    </row>
    <row r="518" spans="1:10" x14ac:dyDescent="0.25">
      <c r="A518" s="517" t="s">
        <v>3733</v>
      </c>
      <c r="B518" s="519">
        <v>1</v>
      </c>
      <c r="C518" s="527">
        <v>38000</v>
      </c>
      <c r="D518" s="527"/>
      <c r="E518" s="519"/>
      <c r="F518" s="519"/>
      <c r="G518" s="519"/>
      <c r="H518" s="519">
        <v>1</v>
      </c>
      <c r="I518" s="519">
        <v>60</v>
      </c>
      <c r="J518" s="519">
        <v>3000</v>
      </c>
    </row>
    <row r="519" spans="1:10" x14ac:dyDescent="0.25">
      <c r="A519" s="517" t="s">
        <v>4693</v>
      </c>
      <c r="B519" s="519">
        <v>1</v>
      </c>
      <c r="C519" s="527">
        <v>20000</v>
      </c>
      <c r="D519" s="527"/>
      <c r="E519" s="519"/>
      <c r="F519" s="519"/>
      <c r="G519" s="519"/>
      <c r="H519" s="519">
        <v>1</v>
      </c>
      <c r="I519" s="519">
        <v>42</v>
      </c>
      <c r="J519" s="519">
        <v>1000</v>
      </c>
    </row>
    <row r="520" spans="1:10" x14ac:dyDescent="0.25">
      <c r="A520" s="702" t="s">
        <v>425</v>
      </c>
      <c r="B520" s="703">
        <v>1</v>
      </c>
      <c r="C520" s="640"/>
      <c r="D520" s="640"/>
      <c r="E520" s="703"/>
      <c r="F520" s="703"/>
      <c r="G520" s="703"/>
      <c r="H520" s="703"/>
      <c r="I520" s="703"/>
      <c r="J520" s="703" t="s">
        <v>4694</v>
      </c>
    </row>
    <row r="521" spans="1:10" x14ac:dyDescent="0.25">
      <c r="A521" s="517" t="s">
        <v>208</v>
      </c>
      <c r="B521" s="519">
        <v>1</v>
      </c>
      <c r="C521" s="527"/>
      <c r="D521" s="527">
        <v>51000</v>
      </c>
      <c r="E521" s="519"/>
      <c r="F521" s="519"/>
      <c r="G521" s="519"/>
      <c r="H521" s="519"/>
      <c r="I521" s="519"/>
      <c r="J521" s="519" t="s">
        <v>4695</v>
      </c>
    </row>
    <row r="522" spans="1:10" x14ac:dyDescent="0.25">
      <c r="A522" s="517" t="s">
        <v>4696</v>
      </c>
      <c r="B522" s="519">
        <v>1</v>
      </c>
      <c r="C522" s="527">
        <v>20000</v>
      </c>
      <c r="D522" s="527"/>
      <c r="E522" s="519">
        <v>1</v>
      </c>
      <c r="F522" s="519">
        <v>5000</v>
      </c>
      <c r="G522" s="519">
        <v>100</v>
      </c>
      <c r="H522" s="519">
        <v>1</v>
      </c>
      <c r="I522" s="519">
        <v>100</v>
      </c>
      <c r="J522" s="519">
        <v>5000</v>
      </c>
    </row>
    <row r="523" spans="1:10" x14ac:dyDescent="0.25">
      <c r="A523" s="777" t="s">
        <v>4345</v>
      </c>
      <c r="B523" s="764">
        <v>1</v>
      </c>
      <c r="C523" s="630">
        <v>18000</v>
      </c>
      <c r="D523" s="630"/>
      <c r="E523" s="764"/>
      <c r="F523" s="764"/>
      <c r="G523" s="764"/>
      <c r="H523" s="764"/>
      <c r="I523" s="764"/>
      <c r="J523" s="519"/>
    </row>
    <row r="524" spans="1:10" x14ac:dyDescent="0.25">
      <c r="A524" s="847" t="s">
        <v>4213</v>
      </c>
      <c r="B524" s="848">
        <v>1</v>
      </c>
      <c r="C524" s="849"/>
      <c r="D524" s="630">
        <v>26000</v>
      </c>
      <c r="E524" s="764">
        <v>1</v>
      </c>
      <c r="F524" s="764">
        <v>3000</v>
      </c>
      <c r="G524" s="764">
        <v>60</v>
      </c>
      <c r="H524" s="764"/>
      <c r="I524" s="764"/>
      <c r="J524" s="519" t="s">
        <v>767</v>
      </c>
    </row>
    <row r="525" spans="1:10" x14ac:dyDescent="0.25">
      <c r="A525" s="847" t="s">
        <v>4213</v>
      </c>
      <c r="B525" s="848">
        <v>1</v>
      </c>
      <c r="C525" s="849"/>
      <c r="D525" s="630">
        <v>26000</v>
      </c>
      <c r="E525" s="898" t="s">
        <v>4639</v>
      </c>
      <c r="F525" s="764">
        <v>3000</v>
      </c>
      <c r="G525" s="764">
        <v>60</v>
      </c>
      <c r="H525" s="764"/>
      <c r="I525" s="764"/>
      <c r="J525" s="519" t="s">
        <v>767</v>
      </c>
    </row>
    <row r="526" spans="1:10" x14ac:dyDescent="0.25">
      <c r="A526" s="777"/>
      <c r="B526" s="764"/>
      <c r="C526" s="630"/>
      <c r="D526" s="630"/>
      <c r="E526" s="764"/>
      <c r="F526" s="764"/>
      <c r="G526" s="764"/>
      <c r="H526" s="764"/>
      <c r="I526" s="764"/>
      <c r="J526" s="519"/>
    </row>
    <row r="527" spans="1:10" x14ac:dyDescent="0.25">
      <c r="A527" s="755" t="s">
        <v>2048</v>
      </c>
      <c r="B527" s="757">
        <f>SUM(B511:B526)</f>
        <v>15</v>
      </c>
      <c r="C527" s="757">
        <f>SUM(C511:C526)</f>
        <v>159000</v>
      </c>
      <c r="D527" s="757">
        <f>SUM(D511:D526)</f>
        <v>227000</v>
      </c>
      <c r="E527" s="757">
        <f>SUM(E511:E526)</f>
        <v>3</v>
      </c>
      <c r="F527" s="756"/>
      <c r="G527" s="756"/>
      <c r="H527" s="756"/>
      <c r="I527" s="756"/>
      <c r="J527" s="756">
        <f>J522+J519+J518+J517+J515</f>
        <v>13400</v>
      </c>
    </row>
    <row r="528" spans="1:10" ht="17.25" x14ac:dyDescent="0.25">
      <c r="A528" s="2233" t="s">
        <v>4463</v>
      </c>
      <c r="B528" s="2234"/>
      <c r="C528" s="2234"/>
      <c r="D528" s="2234"/>
      <c r="E528" s="2234"/>
      <c r="F528" s="2234"/>
      <c r="G528" s="2234"/>
      <c r="H528" s="2234"/>
      <c r="I528" s="2234"/>
      <c r="J528" s="2235"/>
    </row>
    <row r="529" spans="1:10" ht="17.25" x14ac:dyDescent="0.25">
      <c r="A529" s="782" t="s">
        <v>4698</v>
      </c>
      <c r="B529" s="783">
        <v>1</v>
      </c>
      <c r="C529" s="784">
        <v>1500</v>
      </c>
      <c r="D529" s="910"/>
      <c r="E529" s="909"/>
      <c r="F529" s="909"/>
      <c r="G529" s="909"/>
      <c r="H529" s="909"/>
      <c r="I529" s="909"/>
      <c r="J529" s="909"/>
    </row>
    <row r="530" spans="1:10" x14ac:dyDescent="0.25">
      <c r="A530" s="782" t="s">
        <v>4697</v>
      </c>
      <c r="B530" s="783">
        <v>1</v>
      </c>
      <c r="C530" s="784">
        <v>1500</v>
      </c>
      <c r="D530" s="784"/>
      <c r="E530" s="519"/>
      <c r="F530" s="764"/>
      <c r="G530" s="764"/>
      <c r="H530" s="764"/>
      <c r="I530" s="764"/>
      <c r="J530" s="198"/>
    </row>
    <row r="531" spans="1:10" x14ac:dyDescent="0.25">
      <c r="A531" s="755" t="s">
        <v>2048</v>
      </c>
      <c r="B531" s="213">
        <f>SUM(B530:B530)</f>
        <v>1</v>
      </c>
      <c r="C531" s="213">
        <f>SUM(C529:C530)</f>
        <v>3000</v>
      </c>
      <c r="D531" s="213">
        <f>SUM(D530:D530)</f>
        <v>0</v>
      </c>
      <c r="E531" s="213"/>
      <c r="F531" s="213"/>
      <c r="G531" s="213"/>
      <c r="H531" s="213"/>
      <c r="I531" s="213"/>
      <c r="J531" s="213"/>
    </row>
    <row r="532" spans="1:10" x14ac:dyDescent="0.25">
      <c r="A532" s="750"/>
      <c r="B532" s="549"/>
      <c r="C532" s="549"/>
      <c r="D532" s="549"/>
      <c r="E532" s="549"/>
      <c r="F532" s="549"/>
      <c r="G532" s="549"/>
      <c r="H532" s="549"/>
      <c r="I532" s="549"/>
      <c r="J532" s="751"/>
    </row>
    <row r="533" spans="1:10" x14ac:dyDescent="0.25">
      <c r="A533" s="548"/>
      <c r="B533" s="752"/>
      <c r="C533" s="752"/>
      <c r="D533" s="548"/>
      <c r="E533" s="548"/>
      <c r="F533" s="548"/>
      <c r="G533" s="548"/>
      <c r="H533" s="548"/>
      <c r="I533" s="548"/>
      <c r="J533" s="567"/>
    </row>
    <row r="534" spans="1:10" x14ac:dyDescent="0.25">
      <c r="A534" s="548"/>
      <c r="B534" s="548"/>
      <c r="C534" s="548"/>
      <c r="D534" s="548"/>
      <c r="E534" s="548"/>
      <c r="F534" s="336"/>
      <c r="G534" s="907" t="s">
        <v>3714</v>
      </c>
      <c r="H534" s="907"/>
      <c r="I534" s="753"/>
      <c r="J534" s="567"/>
    </row>
    <row r="535" spans="1:10" ht="15.75" x14ac:dyDescent="0.25">
      <c r="A535" s="696" t="s">
        <v>4464</v>
      </c>
      <c r="B535" s="697">
        <f>C527</f>
        <v>159000</v>
      </c>
      <c r="C535" s="548"/>
      <c r="D535" s="548"/>
      <c r="E535" s="548"/>
      <c r="F535" s="548"/>
      <c r="G535" s="548"/>
      <c r="H535" s="548"/>
      <c r="I535" s="548"/>
      <c r="J535" s="567"/>
    </row>
    <row r="538" spans="1:10" ht="15.75" x14ac:dyDescent="0.25">
      <c r="A538" s="696" t="s">
        <v>4465</v>
      </c>
      <c r="B538" s="697">
        <v>3000</v>
      </c>
    </row>
    <row r="542" spans="1:10" ht="15.75" x14ac:dyDescent="0.25">
      <c r="A542" s="2232" t="s">
        <v>4700</v>
      </c>
      <c r="B542" s="2232"/>
      <c r="C542" s="2232"/>
      <c r="D542" s="2232"/>
      <c r="E542" s="2232"/>
      <c r="F542" s="2232"/>
      <c r="G542" s="2232"/>
      <c r="H542" s="2232"/>
      <c r="I542" s="2232"/>
      <c r="J542" s="2232"/>
    </row>
    <row r="543" spans="1:10" x14ac:dyDescent="0.25">
      <c r="A543" s="198" t="s">
        <v>14</v>
      </c>
      <c r="B543" s="198" t="s">
        <v>5</v>
      </c>
      <c r="C543" s="198" t="s">
        <v>10</v>
      </c>
      <c r="D543" s="198" t="s">
        <v>11</v>
      </c>
      <c r="E543" s="198" t="s">
        <v>753</v>
      </c>
      <c r="F543" s="198" t="s">
        <v>27</v>
      </c>
      <c r="G543" s="198" t="s">
        <v>2013</v>
      </c>
      <c r="H543" s="198" t="s">
        <v>2776</v>
      </c>
      <c r="I543" s="198" t="s">
        <v>2777</v>
      </c>
      <c r="J543" s="198" t="s">
        <v>32</v>
      </c>
    </row>
    <row r="544" spans="1:10" x14ac:dyDescent="0.25">
      <c r="A544" s="517" t="s">
        <v>467</v>
      </c>
      <c r="B544" s="519">
        <v>1</v>
      </c>
      <c r="C544" s="527"/>
      <c r="D544" s="527">
        <v>17000</v>
      </c>
      <c r="E544" s="519"/>
      <c r="F544" s="519"/>
      <c r="G544" s="519"/>
      <c r="H544" s="519"/>
      <c r="I544" s="519"/>
      <c r="J544" s="519" t="s">
        <v>4701</v>
      </c>
    </row>
    <row r="545" spans="1:10" x14ac:dyDescent="0.25">
      <c r="A545" s="702" t="s">
        <v>4702</v>
      </c>
      <c r="B545" s="703">
        <v>1</v>
      </c>
      <c r="C545" s="640"/>
      <c r="D545" s="640"/>
      <c r="E545" s="703"/>
      <c r="F545" s="703"/>
      <c r="G545" s="703"/>
      <c r="H545" s="703"/>
      <c r="I545" s="703"/>
      <c r="J545" s="703" t="s">
        <v>4703</v>
      </c>
    </row>
    <row r="546" spans="1:10" x14ac:dyDescent="0.25">
      <c r="A546" s="517" t="s">
        <v>734</v>
      </c>
      <c r="B546" s="519">
        <v>1</v>
      </c>
      <c r="C546" s="527"/>
      <c r="D546" s="527">
        <v>14000</v>
      </c>
      <c r="E546" s="519">
        <v>1</v>
      </c>
      <c r="F546" s="519">
        <v>3000</v>
      </c>
      <c r="G546" s="519">
        <v>60</v>
      </c>
      <c r="H546" s="519"/>
      <c r="I546" s="519"/>
      <c r="J546" s="519" t="s">
        <v>3596</v>
      </c>
    </row>
    <row r="547" spans="1:10" x14ac:dyDescent="0.25">
      <c r="A547" s="517" t="s">
        <v>3955</v>
      </c>
      <c r="B547" s="519">
        <v>1</v>
      </c>
      <c r="C547" s="527"/>
      <c r="D547" s="527">
        <v>36000</v>
      </c>
      <c r="E547" s="519">
        <v>1</v>
      </c>
      <c r="F547" s="519">
        <v>4000</v>
      </c>
      <c r="G547" s="519">
        <v>70</v>
      </c>
      <c r="H547" s="519"/>
      <c r="I547" s="519"/>
      <c r="J547" s="519" t="s">
        <v>3596</v>
      </c>
    </row>
    <row r="548" spans="1:10" x14ac:dyDescent="0.25">
      <c r="A548" s="517" t="s">
        <v>3871</v>
      </c>
      <c r="B548" s="519">
        <v>1</v>
      </c>
      <c r="C548" s="527">
        <v>9500</v>
      </c>
      <c r="D548" s="527"/>
      <c r="E548" s="519">
        <v>1</v>
      </c>
      <c r="F548" s="519">
        <v>3000</v>
      </c>
      <c r="G548" s="519">
        <v>60</v>
      </c>
      <c r="H548" s="519"/>
      <c r="I548" s="519" t="s">
        <v>109</v>
      </c>
      <c r="J548" s="519">
        <v>4200</v>
      </c>
    </row>
    <row r="549" spans="1:10" x14ac:dyDescent="0.25">
      <c r="A549" s="517" t="s">
        <v>355</v>
      </c>
      <c r="B549" s="519">
        <v>1</v>
      </c>
      <c r="C549" s="527">
        <v>14000</v>
      </c>
      <c r="D549" s="527"/>
      <c r="E549" s="519">
        <v>1</v>
      </c>
      <c r="F549" s="519">
        <v>3000</v>
      </c>
      <c r="G549" s="519">
        <v>60</v>
      </c>
      <c r="H549" s="519">
        <v>1</v>
      </c>
      <c r="I549" s="519">
        <v>60</v>
      </c>
      <c r="J549" s="519">
        <v>3000</v>
      </c>
    </row>
    <row r="550" spans="1:10" x14ac:dyDescent="0.25">
      <c r="A550" s="777" t="s">
        <v>213</v>
      </c>
      <c r="B550" s="764">
        <v>1</v>
      </c>
      <c r="C550" s="630"/>
      <c r="D550" s="630">
        <v>20000</v>
      </c>
      <c r="E550" s="764">
        <v>1</v>
      </c>
      <c r="F550" s="764">
        <v>5000</v>
      </c>
      <c r="G550" s="764">
        <v>90</v>
      </c>
      <c r="H550" s="764"/>
      <c r="I550" s="764"/>
      <c r="J550" s="519" t="s">
        <v>3596</v>
      </c>
    </row>
    <row r="551" spans="1:10" x14ac:dyDescent="0.25">
      <c r="A551" s="517" t="s">
        <v>4704</v>
      </c>
      <c r="B551" s="519">
        <v>1</v>
      </c>
      <c r="C551" s="527"/>
      <c r="D551" s="527">
        <v>15000</v>
      </c>
      <c r="E551" s="519"/>
      <c r="F551" s="519"/>
      <c r="G551" s="519"/>
      <c r="H551" s="519">
        <v>1</v>
      </c>
      <c r="I551" s="519">
        <v>70</v>
      </c>
      <c r="J551" s="519">
        <v>4000</v>
      </c>
    </row>
    <row r="552" spans="1:10" x14ac:dyDescent="0.25">
      <c r="A552" s="517" t="s">
        <v>4705</v>
      </c>
      <c r="B552" s="519">
        <v>2</v>
      </c>
      <c r="C552" s="527"/>
      <c r="D552" s="527">
        <v>39000</v>
      </c>
      <c r="E552" s="519">
        <v>2</v>
      </c>
      <c r="F552" s="519">
        <v>10000</v>
      </c>
      <c r="G552" s="519">
        <v>100</v>
      </c>
      <c r="H552" s="519"/>
      <c r="I552" s="519"/>
      <c r="J552" s="519" t="s">
        <v>2378</v>
      </c>
    </row>
    <row r="553" spans="1:10" x14ac:dyDescent="0.25">
      <c r="A553" s="777" t="s">
        <v>3536</v>
      </c>
      <c r="B553" s="764">
        <v>1</v>
      </c>
      <c r="C553" s="630">
        <v>30000</v>
      </c>
      <c r="D553" s="630"/>
      <c r="E553" s="764"/>
      <c r="F553" s="764"/>
      <c r="G553" s="764"/>
      <c r="H553" s="764"/>
      <c r="I553" s="764"/>
      <c r="J553" s="764" t="s">
        <v>4706</v>
      </c>
    </row>
    <row r="554" spans="1:10" x14ac:dyDescent="0.25">
      <c r="A554" s="517" t="s">
        <v>629</v>
      </c>
      <c r="B554" s="519">
        <v>1</v>
      </c>
      <c r="C554" s="527"/>
      <c r="D554" s="527">
        <v>35000</v>
      </c>
      <c r="E554" s="519"/>
      <c r="F554" s="519"/>
      <c r="G554" s="519"/>
      <c r="H554" s="519"/>
      <c r="I554" s="519"/>
      <c r="J554" s="519" t="s">
        <v>767</v>
      </c>
    </row>
    <row r="555" spans="1:10" x14ac:dyDescent="0.25">
      <c r="A555" s="517" t="s">
        <v>3146</v>
      </c>
      <c r="B555" s="519">
        <v>2</v>
      </c>
      <c r="C555" s="527">
        <v>56000</v>
      </c>
      <c r="D555" s="527"/>
      <c r="E555" s="519"/>
      <c r="F555" s="519"/>
      <c r="G555" s="519"/>
      <c r="H555" s="519">
        <v>1</v>
      </c>
      <c r="I555" s="519">
        <v>70</v>
      </c>
      <c r="J555" s="519">
        <v>4000</v>
      </c>
    </row>
    <row r="556" spans="1:10" x14ac:dyDescent="0.25">
      <c r="A556" s="777" t="s">
        <v>4088</v>
      </c>
      <c r="B556" s="764">
        <v>2</v>
      </c>
      <c r="C556" s="630"/>
      <c r="D556" s="630">
        <v>100000</v>
      </c>
      <c r="E556" s="764"/>
      <c r="F556" s="764"/>
      <c r="G556" s="764"/>
      <c r="H556" s="764"/>
      <c r="I556" s="764"/>
      <c r="J556" s="519" t="s">
        <v>4707</v>
      </c>
    </row>
    <row r="557" spans="1:10" ht="30" x14ac:dyDescent="0.25">
      <c r="A557" s="884" t="s">
        <v>213</v>
      </c>
      <c r="B557" s="885">
        <v>1</v>
      </c>
      <c r="C557" s="230"/>
      <c r="D557" s="640"/>
      <c r="E557" s="703"/>
      <c r="F557" s="703"/>
      <c r="G557" s="703"/>
      <c r="H557" s="703"/>
      <c r="I557" s="703"/>
      <c r="J557" s="762" t="s">
        <v>4709</v>
      </c>
    </row>
    <row r="558" spans="1:10" ht="45" x14ac:dyDescent="0.25">
      <c r="A558" s="847" t="s">
        <v>1694</v>
      </c>
      <c r="B558" s="848">
        <v>1</v>
      </c>
      <c r="C558" s="849">
        <v>16000</v>
      </c>
      <c r="D558" s="630"/>
      <c r="E558" s="898" t="s">
        <v>4639</v>
      </c>
      <c r="F558" s="764">
        <v>4000</v>
      </c>
      <c r="G558" s="764">
        <v>70</v>
      </c>
      <c r="H558" s="764"/>
      <c r="I558" s="778" t="s">
        <v>4710</v>
      </c>
      <c r="J558" s="519">
        <v>10000</v>
      </c>
    </row>
    <row r="559" spans="1:10" x14ac:dyDescent="0.25">
      <c r="A559" s="847" t="s">
        <v>4708</v>
      </c>
      <c r="B559" s="764">
        <v>1</v>
      </c>
      <c r="C559" s="630"/>
      <c r="D559" s="630">
        <v>11000</v>
      </c>
      <c r="E559" s="764"/>
      <c r="F559" s="764"/>
      <c r="G559" s="764"/>
      <c r="H559" s="764"/>
      <c r="I559" s="764"/>
      <c r="J559" s="519" t="s">
        <v>767</v>
      </c>
    </row>
    <row r="560" spans="1:10" x14ac:dyDescent="0.25">
      <c r="A560" s="777" t="s">
        <v>234</v>
      </c>
      <c r="B560" s="764">
        <v>1</v>
      </c>
      <c r="C560" s="630"/>
      <c r="D560" s="630">
        <v>21000</v>
      </c>
      <c r="E560" s="764"/>
      <c r="F560" s="764"/>
      <c r="G560" s="764"/>
      <c r="H560" s="764"/>
      <c r="I560" s="764"/>
      <c r="J560" s="519" t="s">
        <v>4711</v>
      </c>
    </row>
    <row r="561" spans="1:10" x14ac:dyDescent="0.25">
      <c r="A561" s="777"/>
      <c r="B561" s="764"/>
      <c r="C561" s="630"/>
      <c r="D561" s="630"/>
      <c r="E561" s="764"/>
      <c r="F561" s="764"/>
      <c r="G561" s="764"/>
      <c r="H561" s="764"/>
      <c r="I561" s="764"/>
      <c r="J561" s="519"/>
    </row>
    <row r="562" spans="1:10" x14ac:dyDescent="0.25">
      <c r="A562" s="777"/>
      <c r="B562" s="764"/>
      <c r="C562" s="630"/>
      <c r="D562" s="630"/>
      <c r="E562" s="764"/>
      <c r="F562" s="764"/>
      <c r="G562" s="764"/>
      <c r="H562" s="764"/>
      <c r="I562" s="764"/>
      <c r="J562" s="519"/>
    </row>
    <row r="563" spans="1:10" x14ac:dyDescent="0.25">
      <c r="A563" s="755" t="s">
        <v>2048</v>
      </c>
      <c r="B563" s="757">
        <f>SUM(B544:B562)</f>
        <v>20</v>
      </c>
      <c r="C563" s="757">
        <f>SUM(C544:C562)</f>
        <v>125500</v>
      </c>
      <c r="D563" s="757">
        <f>SUM(D544:D562)</f>
        <v>308000</v>
      </c>
      <c r="E563" s="757">
        <f>SUM(E544:E562)</f>
        <v>7</v>
      </c>
      <c r="F563" s="756"/>
      <c r="G563" s="756"/>
      <c r="H563" s="756"/>
      <c r="I563" s="756"/>
      <c r="J563" s="756">
        <f>J558+J555+J551+J549+J548</f>
        <v>25200</v>
      </c>
    </row>
    <row r="564" spans="1:10" ht="17.25" x14ac:dyDescent="0.25">
      <c r="A564" s="2233" t="s">
        <v>4463</v>
      </c>
      <c r="B564" s="2234"/>
      <c r="C564" s="2234"/>
      <c r="D564" s="2234"/>
      <c r="E564" s="2234"/>
      <c r="F564" s="2234"/>
      <c r="G564" s="2234"/>
      <c r="H564" s="2234"/>
      <c r="I564" s="2234"/>
      <c r="J564" s="2235"/>
    </row>
    <row r="565" spans="1:10" ht="17.25" x14ac:dyDescent="0.25">
      <c r="A565" s="782" t="s">
        <v>4357</v>
      </c>
      <c r="B565" s="783">
        <v>2</v>
      </c>
      <c r="C565" s="784"/>
      <c r="D565" s="784">
        <v>4000</v>
      </c>
      <c r="E565" s="910"/>
      <c r="F565" s="910"/>
      <c r="G565" s="910"/>
      <c r="H565" s="910"/>
      <c r="I565" s="910"/>
      <c r="J565" s="783" t="s">
        <v>4707</v>
      </c>
    </row>
    <row r="566" spans="1:10" x14ac:dyDescent="0.25">
      <c r="A566" s="782"/>
      <c r="B566" s="783"/>
      <c r="C566" s="784"/>
      <c r="D566" s="784"/>
      <c r="E566" s="519"/>
      <c r="F566" s="764"/>
      <c r="G566" s="764"/>
      <c r="H566" s="764"/>
      <c r="I566" s="764"/>
      <c r="J566" s="198"/>
    </row>
    <row r="567" spans="1:10" x14ac:dyDescent="0.25">
      <c r="A567" s="755" t="s">
        <v>2048</v>
      </c>
      <c r="B567" s="213">
        <f>SUM(B566:B566)</f>
        <v>0</v>
      </c>
      <c r="C567" s="213">
        <f>SUM(C565:C566)</f>
        <v>0</v>
      </c>
      <c r="D567" s="213">
        <v>4000</v>
      </c>
      <c r="E567" s="213"/>
      <c r="F567" s="213"/>
      <c r="G567" s="213"/>
      <c r="H567" s="213"/>
      <c r="I567" s="213"/>
      <c r="J567" s="213"/>
    </row>
    <row r="568" spans="1:10" x14ac:dyDescent="0.25">
      <c r="A568" s="750"/>
      <c r="B568" s="549"/>
      <c r="C568" s="549"/>
      <c r="D568" s="549"/>
      <c r="E568" s="549"/>
      <c r="F568" s="549"/>
      <c r="G568" s="549"/>
      <c r="H568" s="549"/>
      <c r="I568" s="549"/>
      <c r="J568" s="751"/>
    </row>
    <row r="569" spans="1:10" x14ac:dyDescent="0.25">
      <c r="A569" s="548"/>
      <c r="B569" s="752"/>
      <c r="C569" s="752"/>
      <c r="D569" s="548"/>
      <c r="E569" s="548"/>
      <c r="F569" s="548"/>
      <c r="G569" s="548"/>
      <c r="H569" s="548"/>
      <c r="I569" s="548"/>
      <c r="J569" s="567"/>
    </row>
    <row r="570" spans="1:10" x14ac:dyDescent="0.25">
      <c r="A570" s="548"/>
      <c r="B570" s="548"/>
      <c r="C570" s="548"/>
      <c r="D570" s="548"/>
      <c r="E570" s="548"/>
      <c r="F570" s="336"/>
      <c r="G570" s="911" t="s">
        <v>3714</v>
      </c>
      <c r="H570" s="911"/>
      <c r="I570" s="753"/>
      <c r="J570" s="567"/>
    </row>
    <row r="571" spans="1:10" ht="15.75" x14ac:dyDescent="0.25">
      <c r="A571" s="696" t="s">
        <v>4464</v>
      </c>
      <c r="B571" s="697">
        <f>C563</f>
        <v>125500</v>
      </c>
      <c r="C571" s="548"/>
      <c r="D571" s="548"/>
      <c r="E571" s="548"/>
      <c r="F571" s="548"/>
      <c r="G571" s="548"/>
      <c r="H571" s="548"/>
      <c r="I571" s="548"/>
      <c r="J571" s="567"/>
    </row>
    <row r="574" spans="1:10" ht="15.75" x14ac:dyDescent="0.25">
      <c r="A574" s="696" t="s">
        <v>4465</v>
      </c>
      <c r="B574" s="697"/>
    </row>
    <row r="579" spans="1:10" ht="15.75" x14ac:dyDescent="0.25">
      <c r="A579" s="2232" t="s">
        <v>4712</v>
      </c>
      <c r="B579" s="2232"/>
      <c r="C579" s="2232"/>
      <c r="D579" s="2232"/>
      <c r="E579" s="2232"/>
      <c r="F579" s="2232"/>
      <c r="G579" s="2232"/>
      <c r="H579" s="2232"/>
      <c r="I579" s="2232"/>
      <c r="J579" s="2232"/>
    </row>
    <row r="580" spans="1:10" x14ac:dyDescent="0.25">
      <c r="A580" s="198" t="s">
        <v>14</v>
      </c>
      <c r="B580" s="198" t="s">
        <v>5</v>
      </c>
      <c r="C580" s="198" t="s">
        <v>10</v>
      </c>
      <c r="D580" s="198" t="s">
        <v>11</v>
      </c>
      <c r="E580" s="198" t="s">
        <v>753</v>
      </c>
      <c r="F580" s="198" t="s">
        <v>27</v>
      </c>
      <c r="G580" s="198" t="s">
        <v>2013</v>
      </c>
      <c r="H580" s="198" t="s">
        <v>2776</v>
      </c>
      <c r="I580" s="198" t="s">
        <v>2777</v>
      </c>
      <c r="J580" s="198" t="s">
        <v>32</v>
      </c>
    </row>
    <row r="581" spans="1:10" x14ac:dyDescent="0.25">
      <c r="A581" s="517" t="s">
        <v>163</v>
      </c>
      <c r="B581" s="519">
        <v>1</v>
      </c>
      <c r="C581" s="527"/>
      <c r="D581" s="527">
        <v>21000</v>
      </c>
      <c r="E581" s="519">
        <v>1</v>
      </c>
      <c r="F581" s="519">
        <v>3000</v>
      </c>
      <c r="G581" s="519">
        <v>60</v>
      </c>
      <c r="H581" s="519"/>
      <c r="I581" s="519"/>
      <c r="J581" s="519" t="s">
        <v>767</v>
      </c>
    </row>
    <row r="582" spans="1:10" x14ac:dyDescent="0.25">
      <c r="A582" s="777" t="s">
        <v>467</v>
      </c>
      <c r="B582" s="764">
        <v>1</v>
      </c>
      <c r="C582" s="630"/>
      <c r="D582" s="630">
        <v>13000</v>
      </c>
      <c r="E582" s="764">
        <v>1</v>
      </c>
      <c r="F582" s="764">
        <v>3000</v>
      </c>
      <c r="G582" s="764">
        <v>60</v>
      </c>
      <c r="H582" s="764"/>
      <c r="I582" s="764"/>
      <c r="J582" s="519" t="s">
        <v>767</v>
      </c>
    </row>
    <row r="583" spans="1:10" x14ac:dyDescent="0.25">
      <c r="A583" s="517" t="s">
        <v>256</v>
      </c>
      <c r="B583" s="519">
        <v>1</v>
      </c>
      <c r="C583" s="527"/>
      <c r="D583" s="527">
        <v>19000</v>
      </c>
      <c r="E583" s="519"/>
      <c r="F583" s="519"/>
      <c r="G583" s="519"/>
      <c r="H583" s="519"/>
      <c r="I583" s="519"/>
      <c r="J583" s="519" t="s">
        <v>4713</v>
      </c>
    </row>
    <row r="584" spans="1:10" x14ac:dyDescent="0.25">
      <c r="A584" s="517" t="s">
        <v>255</v>
      </c>
      <c r="B584" s="519">
        <v>1</v>
      </c>
      <c r="C584" s="527"/>
      <c r="D584" s="527">
        <v>24000</v>
      </c>
      <c r="E584" s="519"/>
      <c r="F584" s="519"/>
      <c r="G584" s="519"/>
      <c r="H584" s="519"/>
      <c r="I584" s="519"/>
      <c r="J584" s="519" t="s">
        <v>767</v>
      </c>
    </row>
    <row r="585" spans="1:10" x14ac:dyDescent="0.25">
      <c r="A585" s="517" t="s">
        <v>107</v>
      </c>
      <c r="B585" s="519">
        <v>1</v>
      </c>
      <c r="C585" s="527">
        <v>15000</v>
      </c>
      <c r="D585" s="527"/>
      <c r="E585" s="519"/>
      <c r="F585" s="519"/>
      <c r="G585" s="519"/>
      <c r="H585" s="519"/>
      <c r="I585" s="519"/>
      <c r="J585" s="519" t="s">
        <v>4714</v>
      </c>
    </row>
    <row r="586" spans="1:10" x14ac:dyDescent="0.25">
      <c r="A586" s="517" t="s">
        <v>256</v>
      </c>
      <c r="B586" s="519">
        <v>1</v>
      </c>
      <c r="C586" s="527"/>
      <c r="D586" s="527">
        <v>20000</v>
      </c>
      <c r="E586" s="519"/>
      <c r="F586" s="519"/>
      <c r="G586" s="519"/>
      <c r="H586" s="519"/>
      <c r="I586" s="519"/>
      <c r="J586" s="519" t="s">
        <v>4715</v>
      </c>
    </row>
    <row r="587" spans="1:10" x14ac:dyDescent="0.25">
      <c r="A587" s="777" t="s">
        <v>166</v>
      </c>
      <c r="B587" s="764">
        <v>1</v>
      </c>
      <c r="C587" s="630">
        <v>29000</v>
      </c>
      <c r="D587" s="630"/>
      <c r="E587" s="764"/>
      <c r="F587" s="764"/>
      <c r="G587" s="764"/>
      <c r="H587" s="764"/>
      <c r="I587" s="764" t="s">
        <v>109</v>
      </c>
      <c r="J587" s="519">
        <v>4200</v>
      </c>
    </row>
    <row r="588" spans="1:10" x14ac:dyDescent="0.25">
      <c r="A588" s="517" t="s">
        <v>1268</v>
      </c>
      <c r="B588" s="519">
        <v>1</v>
      </c>
      <c r="C588" s="527">
        <v>23000</v>
      </c>
      <c r="D588" s="527"/>
      <c r="E588" s="519">
        <v>1</v>
      </c>
      <c r="F588" s="519">
        <v>4000</v>
      </c>
      <c r="G588" s="519">
        <v>70</v>
      </c>
      <c r="H588" s="519">
        <v>1</v>
      </c>
      <c r="I588" s="519">
        <v>70</v>
      </c>
      <c r="J588" s="519">
        <v>4000</v>
      </c>
    </row>
    <row r="589" spans="1:10" x14ac:dyDescent="0.25">
      <c r="A589" s="517" t="s">
        <v>3635</v>
      </c>
      <c r="B589" s="519">
        <v>1</v>
      </c>
      <c r="C589" s="527">
        <v>13000</v>
      </c>
      <c r="D589" s="527"/>
      <c r="E589" s="519"/>
      <c r="F589" s="519"/>
      <c r="G589" s="519"/>
      <c r="H589" s="519">
        <v>1</v>
      </c>
      <c r="I589" s="519">
        <v>60</v>
      </c>
      <c r="J589" s="519">
        <v>3000</v>
      </c>
    </row>
    <row r="590" spans="1:10" x14ac:dyDescent="0.25">
      <c r="A590" s="777" t="s">
        <v>256</v>
      </c>
      <c r="B590" s="764">
        <v>1</v>
      </c>
      <c r="C590" s="630"/>
      <c r="D590" s="630">
        <v>20000</v>
      </c>
      <c r="E590" s="764"/>
      <c r="F590" s="764"/>
      <c r="G590" s="764"/>
      <c r="H590" s="764"/>
      <c r="I590" s="764"/>
      <c r="J590" s="519" t="s">
        <v>4716</v>
      </c>
    </row>
    <row r="591" spans="1:10" x14ac:dyDescent="0.25">
      <c r="A591" s="517" t="s">
        <v>133</v>
      </c>
      <c r="B591" s="519">
        <v>1</v>
      </c>
      <c r="C591" s="527"/>
      <c r="D591" s="527">
        <v>20000</v>
      </c>
      <c r="E591" s="519"/>
      <c r="F591" s="519"/>
      <c r="G591" s="519"/>
      <c r="H591" s="519"/>
      <c r="I591" s="519"/>
      <c r="J591" s="519" t="s">
        <v>4716</v>
      </c>
    </row>
    <row r="592" spans="1:10" x14ac:dyDescent="0.25">
      <c r="A592" s="777" t="s">
        <v>785</v>
      </c>
      <c r="B592" s="764">
        <v>1</v>
      </c>
      <c r="C592" s="630">
        <v>24000</v>
      </c>
      <c r="D592" s="630"/>
      <c r="E592" s="764"/>
      <c r="F592" s="764"/>
      <c r="G592" s="764"/>
      <c r="H592" s="764">
        <v>1</v>
      </c>
      <c r="I592" s="764">
        <v>100</v>
      </c>
      <c r="J592" s="519">
        <v>5000</v>
      </c>
    </row>
    <row r="593" spans="1:10" x14ac:dyDescent="0.25">
      <c r="A593" s="847" t="s">
        <v>467</v>
      </c>
      <c r="B593" s="848">
        <v>1</v>
      </c>
      <c r="C593" s="849">
        <v>12000</v>
      </c>
      <c r="D593" s="630"/>
      <c r="E593" s="764"/>
      <c r="F593" s="764"/>
      <c r="G593" s="764"/>
      <c r="H593" s="764"/>
      <c r="I593" s="764"/>
      <c r="J593" s="778" t="s">
        <v>4717</v>
      </c>
    </row>
    <row r="594" spans="1:10" x14ac:dyDescent="0.25">
      <c r="A594" s="847" t="s">
        <v>255</v>
      </c>
      <c r="B594" s="848">
        <v>1</v>
      </c>
      <c r="C594" s="849"/>
      <c r="D594" s="630">
        <v>24000</v>
      </c>
      <c r="E594" s="898"/>
      <c r="F594" s="764"/>
      <c r="G594" s="764"/>
      <c r="H594" s="764"/>
      <c r="I594" s="778"/>
      <c r="J594" s="519" t="s">
        <v>767</v>
      </c>
    </row>
    <row r="595" spans="1:10" x14ac:dyDescent="0.25">
      <c r="A595" s="847" t="s">
        <v>629</v>
      </c>
      <c r="B595" s="764">
        <v>1</v>
      </c>
      <c r="C595" s="630">
        <v>30000</v>
      </c>
      <c r="D595" s="630"/>
      <c r="E595" s="764">
        <v>1</v>
      </c>
      <c r="F595" s="764">
        <v>5000</v>
      </c>
      <c r="G595" s="764">
        <v>100</v>
      </c>
      <c r="H595" s="519">
        <v>1</v>
      </c>
      <c r="I595" s="519">
        <v>60</v>
      </c>
      <c r="J595" s="519">
        <v>3000</v>
      </c>
    </row>
    <row r="596" spans="1:10" x14ac:dyDescent="0.25">
      <c r="A596" s="847" t="s">
        <v>4138</v>
      </c>
      <c r="B596" s="764">
        <v>1</v>
      </c>
      <c r="C596" s="630">
        <v>14000</v>
      </c>
      <c r="D596" s="630"/>
      <c r="E596" s="764"/>
      <c r="F596" s="764"/>
      <c r="G596" s="764"/>
      <c r="H596" s="764"/>
      <c r="I596" s="764"/>
      <c r="J596" s="519"/>
    </row>
    <row r="597" spans="1:10" x14ac:dyDescent="0.25">
      <c r="A597" s="847" t="s">
        <v>3540</v>
      </c>
      <c r="B597" s="764">
        <v>1</v>
      </c>
      <c r="C597" s="630"/>
      <c r="D597" s="630">
        <v>21000</v>
      </c>
      <c r="E597" s="764"/>
      <c r="F597" s="764"/>
      <c r="G597" s="764"/>
      <c r="H597" s="764"/>
      <c r="I597" s="764"/>
      <c r="J597" s="519" t="s">
        <v>3596</v>
      </c>
    </row>
    <row r="598" spans="1:10" x14ac:dyDescent="0.25">
      <c r="A598" s="847" t="s">
        <v>4718</v>
      </c>
      <c r="B598" s="764">
        <v>2</v>
      </c>
      <c r="C598" s="630">
        <v>76000</v>
      </c>
      <c r="D598" s="630"/>
      <c r="E598" s="764">
        <v>2</v>
      </c>
      <c r="F598" s="764">
        <v>26000</v>
      </c>
      <c r="G598" s="764">
        <v>230</v>
      </c>
      <c r="H598" s="764"/>
      <c r="I598" s="764"/>
      <c r="J598" s="519"/>
    </row>
    <row r="599" spans="1:10" x14ac:dyDescent="0.25">
      <c r="A599" s="847" t="s">
        <v>4719</v>
      </c>
      <c r="B599" s="764">
        <v>1</v>
      </c>
      <c r="C599" s="630">
        <v>14000</v>
      </c>
      <c r="D599" s="630"/>
      <c r="E599" s="764">
        <v>1</v>
      </c>
      <c r="F599" s="764">
        <v>3000</v>
      </c>
      <c r="G599" s="764">
        <v>60</v>
      </c>
      <c r="H599" s="764"/>
      <c r="I599" s="764"/>
      <c r="J599" s="519"/>
    </row>
    <row r="600" spans="1:10" x14ac:dyDescent="0.25">
      <c r="A600" s="777" t="s">
        <v>184</v>
      </c>
      <c r="B600" s="764">
        <v>1</v>
      </c>
      <c r="C600" s="630"/>
      <c r="D600" s="630">
        <v>16000</v>
      </c>
      <c r="E600" s="764">
        <v>1</v>
      </c>
      <c r="F600" s="764">
        <v>4000</v>
      </c>
      <c r="G600" s="764">
        <v>70</v>
      </c>
      <c r="H600" s="764"/>
      <c r="I600" s="764"/>
      <c r="J600" s="519" t="s">
        <v>767</v>
      </c>
    </row>
    <row r="601" spans="1:10" x14ac:dyDescent="0.25">
      <c r="A601" s="755" t="s">
        <v>2048</v>
      </c>
      <c r="B601" s="757">
        <f>SUM(B581:B600)</f>
        <v>21</v>
      </c>
      <c r="C601" s="757">
        <f>SUM(C581:C600)</f>
        <v>250000</v>
      </c>
      <c r="D601" s="757">
        <f>SUM(D581:D600)</f>
        <v>198000</v>
      </c>
      <c r="E601" s="757">
        <f>SUM(E581:E600)</f>
        <v>8</v>
      </c>
      <c r="F601" s="756"/>
      <c r="G601" s="756"/>
      <c r="H601" s="756"/>
      <c r="I601" s="756"/>
      <c r="J601" s="756">
        <f>J595+J592+J589+J588+J587</f>
        <v>19200</v>
      </c>
    </row>
    <row r="602" spans="1:10" ht="17.25" x14ac:dyDescent="0.25">
      <c r="A602" s="2233" t="s">
        <v>4463</v>
      </c>
      <c r="B602" s="2234"/>
      <c r="C602" s="2234"/>
      <c r="D602" s="2234"/>
      <c r="E602" s="2234"/>
      <c r="F602" s="2234"/>
      <c r="G602" s="2234"/>
      <c r="H602" s="2234"/>
      <c r="I602" s="2234"/>
      <c r="J602" s="2235"/>
    </row>
    <row r="603" spans="1:10" ht="17.25" x14ac:dyDescent="0.25">
      <c r="A603" s="782"/>
      <c r="B603" s="783"/>
      <c r="C603" s="784"/>
      <c r="D603" s="784"/>
      <c r="E603" s="909"/>
      <c r="F603" s="909"/>
      <c r="G603" s="909"/>
      <c r="H603" s="909"/>
      <c r="I603" s="909"/>
      <c r="J603" s="764"/>
    </row>
    <row r="604" spans="1:10" x14ac:dyDescent="0.25">
      <c r="A604" s="782"/>
      <c r="B604" s="783"/>
      <c r="C604" s="784"/>
      <c r="D604" s="784"/>
      <c r="E604" s="519"/>
      <c r="F604" s="764"/>
      <c r="G604" s="764"/>
      <c r="H604" s="764"/>
      <c r="I604" s="764"/>
      <c r="J604" s="198"/>
    </row>
    <row r="605" spans="1:10" x14ac:dyDescent="0.25">
      <c r="A605" s="755" t="s">
        <v>2048</v>
      </c>
      <c r="B605" s="213">
        <f>SUM(B604:B604)</f>
        <v>0</v>
      </c>
      <c r="C605" s="213">
        <f>SUM(C603:C604)</f>
        <v>0</v>
      </c>
      <c r="D605" s="213"/>
      <c r="E605" s="213"/>
      <c r="F605" s="213"/>
      <c r="G605" s="213"/>
      <c r="H605" s="213"/>
      <c r="I605" s="213"/>
      <c r="J605" s="213"/>
    </row>
    <row r="606" spans="1:10" x14ac:dyDescent="0.25">
      <c r="A606" s="750"/>
      <c r="B606" s="549"/>
      <c r="C606" s="549"/>
      <c r="D606" s="549"/>
      <c r="E606" s="549"/>
      <c r="F606" s="549"/>
      <c r="G606" s="549"/>
      <c r="H606" s="549"/>
      <c r="I606" s="549"/>
      <c r="J606" s="751"/>
    </row>
    <row r="607" spans="1:10" x14ac:dyDescent="0.25">
      <c r="A607" s="548"/>
      <c r="B607" s="752"/>
      <c r="C607" s="752"/>
      <c r="D607" s="548"/>
      <c r="E607" s="548"/>
      <c r="F607" s="548"/>
      <c r="G607" s="548"/>
      <c r="H607" s="548"/>
      <c r="I607" s="548"/>
      <c r="J607" s="567"/>
    </row>
    <row r="608" spans="1:10" x14ac:dyDescent="0.25">
      <c r="A608" s="548"/>
      <c r="B608" s="548"/>
      <c r="C608" s="548"/>
      <c r="D608" s="548"/>
      <c r="E608" s="548"/>
      <c r="F608" s="336"/>
      <c r="G608" s="912" t="s">
        <v>3714</v>
      </c>
      <c r="H608" s="912"/>
      <c r="I608" s="753"/>
      <c r="J608" s="567"/>
    </row>
    <row r="609" spans="1:10" ht="15.75" x14ac:dyDescent="0.25">
      <c r="A609" s="696" t="s">
        <v>4464</v>
      </c>
      <c r="B609" s="697">
        <f>C601</f>
        <v>250000</v>
      </c>
      <c r="C609" s="548"/>
      <c r="D609" s="548"/>
      <c r="E609" s="548"/>
      <c r="F609" s="548"/>
      <c r="G609" s="548"/>
      <c r="H609" s="548"/>
      <c r="I609" s="548"/>
      <c r="J609" s="567"/>
    </row>
    <row r="612" spans="1:10" ht="15.75" x14ac:dyDescent="0.25">
      <c r="A612" s="696" t="s">
        <v>4465</v>
      </c>
      <c r="B612" s="697"/>
    </row>
    <row r="616" spans="1:10" ht="15.75" x14ac:dyDescent="0.25">
      <c r="A616" s="2232" t="s">
        <v>4720</v>
      </c>
      <c r="B616" s="2232"/>
      <c r="C616" s="2232"/>
      <c r="D616" s="2232"/>
      <c r="E616" s="2232"/>
      <c r="F616" s="2232"/>
      <c r="G616" s="2232"/>
      <c r="H616" s="2232"/>
      <c r="I616" s="2232"/>
      <c r="J616" s="2232"/>
    </row>
    <row r="617" spans="1:10" x14ac:dyDescent="0.25">
      <c r="A617" s="198" t="s">
        <v>14</v>
      </c>
      <c r="B617" s="198" t="s">
        <v>5</v>
      </c>
      <c r="C617" s="198" t="s">
        <v>10</v>
      </c>
      <c r="D617" s="198" t="s">
        <v>11</v>
      </c>
      <c r="E617" s="198" t="s">
        <v>753</v>
      </c>
      <c r="F617" s="198" t="s">
        <v>27</v>
      </c>
      <c r="G617" s="198" t="s">
        <v>2013</v>
      </c>
      <c r="H617" s="198" t="s">
        <v>2776</v>
      </c>
      <c r="I617" s="198" t="s">
        <v>2777</v>
      </c>
      <c r="J617" s="198" t="s">
        <v>32</v>
      </c>
    </row>
    <row r="618" spans="1:10" x14ac:dyDescent="0.25">
      <c r="A618" s="517" t="s">
        <v>563</v>
      </c>
      <c r="B618" s="519">
        <v>1</v>
      </c>
      <c r="C618" s="527">
        <v>16000</v>
      </c>
      <c r="D618" s="527"/>
      <c r="E618" s="519">
        <v>1</v>
      </c>
      <c r="F618" s="519">
        <v>4000</v>
      </c>
      <c r="G618" s="519">
        <v>70</v>
      </c>
      <c r="H618" s="519"/>
      <c r="I618" s="519" t="s">
        <v>109</v>
      </c>
      <c r="J618" s="519">
        <v>4900</v>
      </c>
    </row>
    <row r="619" spans="1:10" x14ac:dyDescent="0.25">
      <c r="A619" s="777" t="s">
        <v>588</v>
      </c>
      <c r="B619" s="764">
        <v>1</v>
      </c>
      <c r="C619" s="630"/>
      <c r="D619" s="630">
        <v>16000</v>
      </c>
      <c r="E619" s="764"/>
      <c r="F619" s="764"/>
      <c r="G619" s="764"/>
      <c r="H619" s="764"/>
      <c r="I619" s="764"/>
      <c r="J619" s="519" t="s">
        <v>4721</v>
      </c>
    </row>
    <row r="620" spans="1:10" x14ac:dyDescent="0.25">
      <c r="A620" s="517" t="s">
        <v>3559</v>
      </c>
      <c r="B620" s="519">
        <v>1</v>
      </c>
      <c r="C620" s="527">
        <v>14000</v>
      </c>
      <c r="D620" s="527"/>
      <c r="E620" s="519">
        <v>1</v>
      </c>
      <c r="F620" s="519">
        <v>3000</v>
      </c>
      <c r="G620" s="519">
        <v>60</v>
      </c>
      <c r="H620" s="519">
        <v>2</v>
      </c>
      <c r="I620" s="519">
        <v>70</v>
      </c>
      <c r="J620" s="519">
        <v>8000</v>
      </c>
    </row>
    <row r="621" spans="1:10" x14ac:dyDescent="0.25">
      <c r="A621" s="517" t="s">
        <v>4722</v>
      </c>
      <c r="B621" s="519">
        <v>1</v>
      </c>
      <c r="C621" s="527">
        <v>15000</v>
      </c>
      <c r="D621" s="527"/>
      <c r="E621" s="519"/>
      <c r="F621" s="519"/>
      <c r="G621" s="519"/>
      <c r="H621" s="519">
        <v>1</v>
      </c>
      <c r="I621" s="519">
        <v>120</v>
      </c>
      <c r="J621" s="519">
        <v>8000</v>
      </c>
    </row>
    <row r="622" spans="1:10" x14ac:dyDescent="0.25">
      <c r="A622" s="517" t="s">
        <v>172</v>
      </c>
      <c r="B622" s="519">
        <v>1</v>
      </c>
      <c r="C622" s="527">
        <v>39000</v>
      </c>
      <c r="D622" s="527"/>
      <c r="E622" s="519">
        <v>1</v>
      </c>
      <c r="F622" s="519">
        <v>5000</v>
      </c>
      <c r="G622" s="519">
        <v>80</v>
      </c>
      <c r="H622" s="519">
        <v>1</v>
      </c>
      <c r="I622" s="519">
        <v>60</v>
      </c>
      <c r="J622" s="519">
        <v>3000</v>
      </c>
    </row>
    <row r="623" spans="1:10" x14ac:dyDescent="0.25">
      <c r="A623" s="517" t="s">
        <v>588</v>
      </c>
      <c r="B623" s="519">
        <v>1</v>
      </c>
      <c r="C623" s="527"/>
      <c r="D623" s="527">
        <v>15000</v>
      </c>
      <c r="E623" s="519"/>
      <c r="F623" s="519"/>
      <c r="G623" s="519"/>
      <c r="H623" s="519"/>
      <c r="I623" s="519"/>
      <c r="J623" s="519" t="s">
        <v>4723</v>
      </c>
    </row>
    <row r="624" spans="1:10" x14ac:dyDescent="0.25">
      <c r="A624" s="777" t="s">
        <v>629</v>
      </c>
      <c r="B624" s="764">
        <v>1</v>
      </c>
      <c r="C624" s="630">
        <v>30000</v>
      </c>
      <c r="D624" s="630"/>
      <c r="E624" s="764">
        <v>1</v>
      </c>
      <c r="F624" s="764">
        <v>5000</v>
      </c>
      <c r="G624" s="764">
        <v>100</v>
      </c>
      <c r="H624" s="764">
        <v>1</v>
      </c>
      <c r="I624" s="764">
        <v>90</v>
      </c>
      <c r="J624" s="519">
        <v>5000</v>
      </c>
    </row>
    <row r="625" spans="1:10" x14ac:dyDescent="0.25">
      <c r="A625" s="517" t="s">
        <v>4103</v>
      </c>
      <c r="B625" s="519">
        <v>1</v>
      </c>
      <c r="C625" s="527"/>
      <c r="D625" s="527">
        <v>17000</v>
      </c>
      <c r="E625" s="519">
        <v>1</v>
      </c>
      <c r="F625" s="519">
        <v>4000</v>
      </c>
      <c r="G625" s="519">
        <v>70</v>
      </c>
      <c r="H625" s="519"/>
      <c r="I625" s="519"/>
      <c r="J625" s="519" t="s">
        <v>4724</v>
      </c>
    </row>
    <row r="626" spans="1:10" ht="16.5" customHeight="1" x14ac:dyDescent="0.25">
      <c r="A626" s="517" t="s">
        <v>3538</v>
      </c>
      <c r="B626" s="519">
        <v>1</v>
      </c>
      <c r="C626" s="527">
        <v>10000</v>
      </c>
      <c r="D626" s="527"/>
      <c r="E626" s="519"/>
      <c r="F626" s="519"/>
      <c r="G626" s="519"/>
      <c r="H626" s="519"/>
      <c r="I626" s="518" t="s">
        <v>4728</v>
      </c>
      <c r="J626" s="519">
        <v>10000</v>
      </c>
    </row>
    <row r="627" spans="1:10" x14ac:dyDescent="0.25">
      <c r="A627" s="777" t="s">
        <v>4375</v>
      </c>
      <c r="B627" s="764">
        <v>1</v>
      </c>
      <c r="C627" s="630">
        <v>52000</v>
      </c>
      <c r="D627" s="630"/>
      <c r="E627" s="764">
        <v>1</v>
      </c>
      <c r="F627" s="764">
        <v>5000</v>
      </c>
      <c r="G627" s="764">
        <v>110</v>
      </c>
      <c r="H627" s="764">
        <v>1</v>
      </c>
      <c r="I627" s="764">
        <v>100</v>
      </c>
      <c r="J627" s="519">
        <v>5000</v>
      </c>
    </row>
    <row r="628" spans="1:10" x14ac:dyDescent="0.25">
      <c r="A628" s="517" t="s">
        <v>629</v>
      </c>
      <c r="B628" s="519">
        <v>1</v>
      </c>
      <c r="C628" s="527"/>
      <c r="D628" s="527">
        <v>30000</v>
      </c>
      <c r="E628" s="519">
        <v>1</v>
      </c>
      <c r="F628" s="519">
        <v>5000</v>
      </c>
      <c r="G628" s="519">
        <v>100</v>
      </c>
      <c r="H628" s="519"/>
      <c r="I628" s="519"/>
      <c r="J628" s="519" t="s">
        <v>767</v>
      </c>
    </row>
    <row r="629" spans="1:10" x14ac:dyDescent="0.25">
      <c r="A629" s="777" t="s">
        <v>166</v>
      </c>
      <c r="B629" s="764">
        <v>1</v>
      </c>
      <c r="C629" s="630">
        <v>26000</v>
      </c>
      <c r="D629" s="630"/>
      <c r="E629" s="764">
        <v>1</v>
      </c>
      <c r="F629" s="764">
        <v>3000</v>
      </c>
      <c r="G629" s="764">
        <v>60</v>
      </c>
      <c r="H629" s="764"/>
      <c r="I629" s="764"/>
      <c r="J629" s="519"/>
    </row>
    <row r="630" spans="1:10" x14ac:dyDescent="0.25">
      <c r="A630" s="847" t="s">
        <v>4426</v>
      </c>
      <c r="B630" s="848">
        <v>1</v>
      </c>
      <c r="C630" s="849">
        <v>15000</v>
      </c>
      <c r="D630" s="630"/>
      <c r="E630" s="764">
        <v>1</v>
      </c>
      <c r="F630" s="764">
        <v>3000</v>
      </c>
      <c r="G630" s="764">
        <v>60</v>
      </c>
      <c r="H630" s="764"/>
      <c r="I630" s="764"/>
      <c r="J630" s="778"/>
    </row>
    <row r="631" spans="1:10" x14ac:dyDescent="0.25">
      <c r="A631" s="777" t="s">
        <v>4725</v>
      </c>
      <c r="B631" s="848">
        <v>1</v>
      </c>
      <c r="C631" s="849">
        <v>27000</v>
      </c>
      <c r="D631" s="630"/>
      <c r="E631" s="898" t="s">
        <v>4639</v>
      </c>
      <c r="F631" s="764">
        <v>3000</v>
      </c>
      <c r="G631" s="764">
        <v>60</v>
      </c>
      <c r="H631" s="764"/>
      <c r="I631" s="778"/>
      <c r="J631" s="519"/>
    </row>
    <row r="632" spans="1:10" x14ac:dyDescent="0.25">
      <c r="A632" s="847" t="s">
        <v>4726</v>
      </c>
      <c r="B632" s="764">
        <v>1</v>
      </c>
      <c r="C632" s="630"/>
      <c r="D632" s="630">
        <v>39000</v>
      </c>
      <c r="E632" s="764"/>
      <c r="F632" s="764"/>
      <c r="G632" s="764"/>
      <c r="H632" s="519"/>
      <c r="I632" s="519"/>
      <c r="J632" s="519" t="s">
        <v>767</v>
      </c>
    </row>
    <row r="633" spans="1:10" x14ac:dyDescent="0.25">
      <c r="A633" s="884" t="s">
        <v>423</v>
      </c>
      <c r="B633" s="703">
        <v>1</v>
      </c>
      <c r="C633" s="640"/>
      <c r="D633" s="640"/>
      <c r="E633" s="703"/>
      <c r="F633" s="703"/>
      <c r="G633" s="703"/>
      <c r="H633" s="703"/>
      <c r="I633" s="703"/>
      <c r="J633" s="703" t="s">
        <v>4727</v>
      </c>
    </row>
    <row r="634" spans="1:10" x14ac:dyDescent="0.25">
      <c r="A634" s="847"/>
      <c r="B634" s="764"/>
      <c r="C634" s="630"/>
      <c r="D634" s="630"/>
      <c r="E634" s="764"/>
      <c r="F634" s="764"/>
      <c r="G634" s="764"/>
      <c r="H634" s="764"/>
      <c r="I634" s="764"/>
      <c r="J634" s="519"/>
    </row>
    <row r="635" spans="1:10" x14ac:dyDescent="0.25">
      <c r="A635" s="847"/>
      <c r="B635" s="764"/>
      <c r="C635" s="630"/>
      <c r="D635" s="630"/>
      <c r="E635" s="764"/>
      <c r="F635" s="764"/>
      <c r="G635" s="764"/>
      <c r="H635" s="764"/>
      <c r="I635" s="764"/>
      <c r="J635" s="519"/>
    </row>
    <row r="636" spans="1:10" x14ac:dyDescent="0.25">
      <c r="A636" s="847"/>
      <c r="B636" s="764"/>
      <c r="C636" s="630"/>
      <c r="D636" s="630"/>
      <c r="E636" s="764"/>
      <c r="F636" s="764"/>
      <c r="G636" s="764"/>
      <c r="H636" s="764"/>
      <c r="I636" s="764"/>
      <c r="J636" s="519"/>
    </row>
    <row r="637" spans="1:10" x14ac:dyDescent="0.25">
      <c r="A637" s="777"/>
      <c r="B637" s="764"/>
      <c r="C637" s="630"/>
      <c r="D637" s="630"/>
      <c r="E637" s="764"/>
      <c r="F637" s="764"/>
      <c r="G637" s="764"/>
      <c r="H637" s="764"/>
      <c r="I637" s="764"/>
      <c r="J637" s="519"/>
    </row>
    <row r="638" spans="1:10" x14ac:dyDescent="0.25">
      <c r="A638" s="755" t="s">
        <v>2048</v>
      </c>
      <c r="B638" s="757">
        <f>SUM(B618:B637)</f>
        <v>16</v>
      </c>
      <c r="C638" s="757">
        <f>SUM(C618:C637)</f>
        <v>244000</v>
      </c>
      <c r="D638" s="757">
        <f>SUM(D618:D637)</f>
        <v>117000</v>
      </c>
      <c r="E638" s="757">
        <f>SUM(E618:E637)</f>
        <v>9</v>
      </c>
      <c r="F638" s="756"/>
      <c r="G638" s="756"/>
      <c r="H638" s="756"/>
      <c r="I638" s="756"/>
      <c r="J638" s="756">
        <f>J627+J626+J624+J622+J621+J620+J618</f>
        <v>43900</v>
      </c>
    </row>
    <row r="639" spans="1:10" ht="17.25" x14ac:dyDescent="0.25">
      <c r="A639" s="2233" t="s">
        <v>4463</v>
      </c>
      <c r="B639" s="2234"/>
      <c r="C639" s="2234"/>
      <c r="D639" s="2234"/>
      <c r="E639" s="2234"/>
      <c r="F639" s="2234"/>
      <c r="G639" s="2234"/>
      <c r="H639" s="2234"/>
      <c r="I639" s="2234"/>
      <c r="J639" s="2235"/>
    </row>
    <row r="640" spans="1:10" ht="17.25" x14ac:dyDescent="0.25">
      <c r="A640" s="782"/>
      <c r="B640" s="783"/>
      <c r="C640" s="784"/>
      <c r="D640" s="784"/>
      <c r="E640" s="909"/>
      <c r="F640" s="909"/>
      <c r="G640" s="909"/>
      <c r="H640" s="909"/>
      <c r="I640" s="909"/>
      <c r="J640" s="764"/>
    </row>
    <row r="641" spans="1:10" x14ac:dyDescent="0.25">
      <c r="A641" s="782"/>
      <c r="B641" s="783"/>
      <c r="C641" s="784"/>
      <c r="D641" s="784"/>
      <c r="E641" s="519"/>
      <c r="F641" s="764"/>
      <c r="G641" s="764"/>
      <c r="H641" s="764"/>
      <c r="I641" s="764"/>
      <c r="J641" s="198"/>
    </row>
    <row r="642" spans="1:10" x14ac:dyDescent="0.25">
      <c r="A642" s="755" t="s">
        <v>2048</v>
      </c>
      <c r="B642" s="213">
        <f>SUM(B641:B641)</f>
        <v>0</v>
      </c>
      <c r="C642" s="213">
        <f>SUM(C640:C641)</f>
        <v>0</v>
      </c>
      <c r="D642" s="213"/>
      <c r="E642" s="213"/>
      <c r="F642" s="213"/>
      <c r="G642" s="213"/>
      <c r="H642" s="213"/>
      <c r="I642" s="213"/>
      <c r="J642" s="213"/>
    </row>
    <row r="643" spans="1:10" x14ac:dyDescent="0.25">
      <c r="A643" s="750"/>
      <c r="B643" s="549"/>
      <c r="C643" s="549"/>
      <c r="D643" s="549"/>
      <c r="E643" s="549"/>
      <c r="F643" s="549"/>
      <c r="G643" s="549"/>
      <c r="H643" s="549"/>
      <c r="I643" s="549"/>
      <c r="J643" s="751"/>
    </row>
    <row r="644" spans="1:10" x14ac:dyDescent="0.25">
      <c r="A644" s="548"/>
      <c r="B644" s="752"/>
      <c r="C644" s="752"/>
      <c r="D644" s="548"/>
      <c r="E644" s="548"/>
      <c r="F644" s="548"/>
      <c r="G644" s="548"/>
      <c r="H644" s="548"/>
      <c r="I644" s="548"/>
      <c r="J644" s="567"/>
    </row>
    <row r="645" spans="1:10" x14ac:dyDescent="0.25">
      <c r="A645" s="548"/>
      <c r="B645" s="548"/>
      <c r="C645" s="548"/>
      <c r="D645" s="548"/>
      <c r="E645" s="548"/>
      <c r="F645" s="336"/>
      <c r="G645" s="913" t="s">
        <v>3714</v>
      </c>
      <c r="H645" s="913"/>
      <c r="I645" s="753"/>
      <c r="J645" s="567"/>
    </row>
    <row r="646" spans="1:10" ht="15.75" x14ac:dyDescent="0.25">
      <c r="A646" s="696" t="s">
        <v>4464</v>
      </c>
      <c r="B646" s="697">
        <f>C638</f>
        <v>244000</v>
      </c>
      <c r="C646" s="548"/>
      <c r="D646" s="548"/>
      <c r="E646" s="548"/>
      <c r="F646" s="548"/>
      <c r="G646" s="548"/>
      <c r="H646" s="548"/>
      <c r="I646" s="548"/>
      <c r="J646" s="567"/>
    </row>
    <row r="649" spans="1:10" ht="15.75" x14ac:dyDescent="0.25">
      <c r="A649" s="696" t="s">
        <v>4465</v>
      </c>
      <c r="B649" s="697"/>
    </row>
    <row r="652" spans="1:10" ht="15.75" x14ac:dyDescent="0.25">
      <c r="A652" s="2232" t="s">
        <v>4729</v>
      </c>
      <c r="B652" s="2232"/>
      <c r="C652" s="2232"/>
      <c r="D652" s="2232"/>
      <c r="E652" s="2232"/>
      <c r="F652" s="2232"/>
      <c r="G652" s="2232"/>
      <c r="H652" s="2232"/>
      <c r="I652" s="2232"/>
      <c r="J652" s="2232"/>
    </row>
    <row r="653" spans="1:10" x14ac:dyDescent="0.25">
      <c r="A653" s="198" t="s">
        <v>14</v>
      </c>
      <c r="B653" s="198" t="s">
        <v>5</v>
      </c>
      <c r="C653" s="198" t="s">
        <v>10</v>
      </c>
      <c r="D653" s="198" t="s">
        <v>11</v>
      </c>
      <c r="E653" s="198" t="s">
        <v>753</v>
      </c>
      <c r="F653" s="198" t="s">
        <v>27</v>
      </c>
      <c r="G653" s="198" t="s">
        <v>2013</v>
      </c>
      <c r="H653" s="198" t="s">
        <v>2776</v>
      </c>
      <c r="I653" s="198" t="s">
        <v>2777</v>
      </c>
      <c r="J653" s="198" t="s">
        <v>32</v>
      </c>
    </row>
    <row r="654" spans="1:10" x14ac:dyDescent="0.25">
      <c r="A654" s="517" t="s">
        <v>423</v>
      </c>
      <c r="B654" s="519">
        <v>1</v>
      </c>
      <c r="C654" s="527">
        <v>17000</v>
      </c>
      <c r="D654" s="527"/>
      <c r="E654" s="519">
        <v>1</v>
      </c>
      <c r="F654" s="519">
        <v>3000</v>
      </c>
      <c r="G654" s="519">
        <v>60</v>
      </c>
      <c r="H654" s="519"/>
      <c r="I654" s="519" t="s">
        <v>109</v>
      </c>
      <c r="J654" s="519">
        <v>3500</v>
      </c>
    </row>
    <row r="655" spans="1:10" x14ac:dyDescent="0.25">
      <c r="A655" s="777" t="s">
        <v>3573</v>
      </c>
      <c r="B655" s="764">
        <v>1</v>
      </c>
      <c r="C655" s="630"/>
      <c r="D655" s="630">
        <v>28000</v>
      </c>
      <c r="E655" s="764"/>
      <c r="F655" s="764"/>
      <c r="G655" s="764"/>
      <c r="H655" s="764"/>
      <c r="I655" s="764"/>
      <c r="J655" s="519" t="s">
        <v>4730</v>
      </c>
    </row>
    <row r="656" spans="1:10" x14ac:dyDescent="0.25">
      <c r="A656" s="517" t="s">
        <v>504</v>
      </c>
      <c r="B656" s="519">
        <v>1</v>
      </c>
      <c r="C656" s="527">
        <v>14000</v>
      </c>
      <c r="D656" s="527"/>
      <c r="E656" s="519"/>
      <c r="F656" s="519"/>
      <c r="G656" s="519"/>
      <c r="H656" s="519">
        <v>1</v>
      </c>
      <c r="I656" s="519">
        <v>70</v>
      </c>
      <c r="J656" s="519">
        <v>4000</v>
      </c>
    </row>
    <row r="657" spans="1:10" x14ac:dyDescent="0.25">
      <c r="A657" s="517" t="s">
        <v>4731</v>
      </c>
      <c r="B657" s="519">
        <v>1</v>
      </c>
      <c r="C657" s="527">
        <v>11000</v>
      </c>
      <c r="D657" s="527"/>
      <c r="E657" s="519">
        <v>1</v>
      </c>
      <c r="F657" s="519">
        <v>5000</v>
      </c>
      <c r="G657" s="519">
        <v>100</v>
      </c>
      <c r="H657" s="519">
        <v>1</v>
      </c>
      <c r="I657" s="519">
        <v>60</v>
      </c>
      <c r="J657" s="519">
        <v>3000</v>
      </c>
    </row>
    <row r="658" spans="1:10" x14ac:dyDescent="0.25">
      <c r="A658" s="517" t="s">
        <v>763</v>
      </c>
      <c r="B658" s="519">
        <v>1</v>
      </c>
      <c r="C658" s="527"/>
      <c r="D658" s="527">
        <v>36000</v>
      </c>
      <c r="E658" s="519">
        <v>1</v>
      </c>
      <c r="F658" s="519">
        <v>4000</v>
      </c>
      <c r="G658" s="519">
        <v>70</v>
      </c>
      <c r="H658" s="519"/>
      <c r="I658" s="519"/>
      <c r="J658" s="519" t="s">
        <v>767</v>
      </c>
    </row>
    <row r="659" spans="1:10" x14ac:dyDescent="0.25">
      <c r="A659" s="517" t="s">
        <v>563</v>
      </c>
      <c r="B659" s="519">
        <v>1</v>
      </c>
      <c r="C659" s="527">
        <v>16000</v>
      </c>
      <c r="D659" s="527"/>
      <c r="E659" s="519">
        <v>1</v>
      </c>
      <c r="F659" s="519">
        <v>4000</v>
      </c>
      <c r="G659" s="519">
        <v>70</v>
      </c>
      <c r="H659" s="519">
        <v>1</v>
      </c>
      <c r="I659" s="519">
        <v>60</v>
      </c>
      <c r="J659" s="519">
        <v>3000</v>
      </c>
    </row>
    <row r="660" spans="1:10" x14ac:dyDescent="0.25">
      <c r="A660" s="777" t="s">
        <v>144</v>
      </c>
      <c r="B660" s="764">
        <v>1</v>
      </c>
      <c r="C660" s="630">
        <v>28000</v>
      </c>
      <c r="D660" s="630"/>
      <c r="E660" s="764">
        <v>1</v>
      </c>
      <c r="F660" s="764">
        <v>4000</v>
      </c>
      <c r="G660" s="764">
        <v>70</v>
      </c>
      <c r="H660" s="764">
        <v>1</v>
      </c>
      <c r="I660" s="764">
        <v>70</v>
      </c>
      <c r="J660" s="519">
        <v>4000</v>
      </c>
    </row>
    <row r="661" spans="1:10" x14ac:dyDescent="0.25">
      <c r="A661" s="517" t="s">
        <v>107</v>
      </c>
      <c r="B661" s="519">
        <v>1</v>
      </c>
      <c r="C661" s="527"/>
      <c r="D661" s="527">
        <v>15000</v>
      </c>
      <c r="E661" s="519"/>
      <c r="F661" s="519"/>
      <c r="G661" s="519"/>
      <c r="H661" s="519"/>
      <c r="I661" s="519"/>
      <c r="J661" s="519" t="s">
        <v>4732</v>
      </c>
    </row>
    <row r="662" spans="1:10" x14ac:dyDescent="0.25">
      <c r="A662" s="517" t="s">
        <v>4733</v>
      </c>
      <c r="B662" s="519">
        <v>1</v>
      </c>
      <c r="C662" s="527"/>
      <c r="D662" s="527">
        <v>17000</v>
      </c>
      <c r="E662" s="519"/>
      <c r="F662" s="519"/>
      <c r="G662" s="519"/>
      <c r="H662" s="519"/>
      <c r="I662" s="518"/>
      <c r="J662" s="519" t="s">
        <v>3596</v>
      </c>
    </row>
    <row r="663" spans="1:10" x14ac:dyDescent="0.25">
      <c r="A663" s="777" t="s">
        <v>3527</v>
      </c>
      <c r="B663" s="764">
        <v>2</v>
      </c>
      <c r="C663" s="630"/>
      <c r="D663" s="630">
        <v>20000</v>
      </c>
      <c r="E663" s="764"/>
      <c r="F663" s="764"/>
      <c r="G663" s="764"/>
      <c r="H663" s="764"/>
      <c r="I663" s="764"/>
      <c r="J663" s="519" t="s">
        <v>4734</v>
      </c>
    </row>
    <row r="664" spans="1:10" x14ac:dyDescent="0.25">
      <c r="A664" s="517" t="s">
        <v>316</v>
      </c>
      <c r="B664" s="519">
        <v>1</v>
      </c>
      <c r="C664" s="527">
        <v>25000</v>
      </c>
      <c r="D664" s="527"/>
      <c r="E664" s="519"/>
      <c r="F664" s="519"/>
      <c r="G664" s="519"/>
      <c r="H664" s="519"/>
      <c r="I664" s="519"/>
      <c r="J664" s="519"/>
    </row>
    <row r="665" spans="1:10" x14ac:dyDescent="0.25">
      <c r="A665" s="702" t="s">
        <v>4392</v>
      </c>
      <c r="B665" s="703">
        <v>1</v>
      </c>
      <c r="C665" s="640"/>
      <c r="D665" s="640"/>
      <c r="E665" s="703"/>
      <c r="F665" s="703"/>
      <c r="G665" s="703"/>
      <c r="H665" s="703"/>
      <c r="I665" s="703"/>
      <c r="J665" s="703" t="s">
        <v>4668</v>
      </c>
    </row>
    <row r="666" spans="1:10" x14ac:dyDescent="0.25">
      <c r="A666" s="847" t="s">
        <v>423</v>
      </c>
      <c r="B666" s="848">
        <v>1</v>
      </c>
      <c r="C666" s="849">
        <v>20000</v>
      </c>
      <c r="D666" s="630"/>
      <c r="E666" s="764"/>
      <c r="F666" s="764"/>
      <c r="G666" s="764"/>
      <c r="H666" s="764"/>
      <c r="I666" s="764"/>
      <c r="J666" s="778"/>
    </row>
    <row r="667" spans="1:10" x14ac:dyDescent="0.25">
      <c r="A667" s="777" t="s">
        <v>4735</v>
      </c>
      <c r="B667" s="848">
        <v>1</v>
      </c>
      <c r="C667" s="849">
        <v>11000</v>
      </c>
      <c r="D667" s="630"/>
      <c r="E667" s="898" t="s">
        <v>4736</v>
      </c>
      <c r="F667" s="764">
        <v>8000</v>
      </c>
      <c r="G667" s="764"/>
      <c r="H667" s="764"/>
      <c r="I667" s="778"/>
      <c r="J667" s="519"/>
    </row>
    <row r="668" spans="1:10" x14ac:dyDescent="0.25">
      <c r="A668" s="755" t="s">
        <v>2048</v>
      </c>
      <c r="B668" s="757">
        <f>SUM(B654:B667)</f>
        <v>15</v>
      </c>
      <c r="C668" s="757">
        <f>SUM(C654:C667)</f>
        <v>142000</v>
      </c>
      <c r="D668" s="757">
        <f>SUM(D654:D667)</f>
        <v>116000</v>
      </c>
      <c r="E668" s="757">
        <f>SUM(E654:E667)</f>
        <v>5</v>
      </c>
      <c r="F668" s="756"/>
      <c r="G668" s="756"/>
      <c r="H668" s="756"/>
      <c r="I668" s="756"/>
      <c r="J668" s="756">
        <f>J660+J659+J657+J656+J654</f>
        <v>17500</v>
      </c>
    </row>
    <row r="669" spans="1:10" ht="17.25" x14ac:dyDescent="0.25">
      <c r="A669" s="2233" t="s">
        <v>4463</v>
      </c>
      <c r="B669" s="2234"/>
      <c r="C669" s="2234"/>
      <c r="D669" s="2234"/>
      <c r="E669" s="2234"/>
      <c r="F669" s="2234"/>
      <c r="G669" s="2234"/>
      <c r="H669" s="2234"/>
      <c r="I669" s="2234"/>
      <c r="J669" s="2235"/>
    </row>
    <row r="670" spans="1:10" ht="17.25" x14ac:dyDescent="0.25">
      <c r="A670" s="782"/>
      <c r="B670" s="783"/>
      <c r="C670" s="784"/>
      <c r="D670" s="784"/>
      <c r="E670" s="909"/>
      <c r="F670" s="909"/>
      <c r="G670" s="909"/>
      <c r="H670" s="909"/>
      <c r="I670" s="909"/>
      <c r="J670" s="764"/>
    </row>
    <row r="671" spans="1:10" x14ac:dyDescent="0.25">
      <c r="A671" s="782"/>
      <c r="B671" s="783"/>
      <c r="C671" s="784"/>
      <c r="D671" s="784"/>
      <c r="E671" s="519"/>
      <c r="F671" s="764"/>
      <c r="G671" s="764"/>
      <c r="H671" s="764"/>
      <c r="I671" s="764"/>
      <c r="J671" s="198"/>
    </row>
    <row r="672" spans="1:10" x14ac:dyDescent="0.25">
      <c r="A672" s="755" t="s">
        <v>2048</v>
      </c>
      <c r="B672" s="213">
        <f>SUM(B671:B671)</f>
        <v>0</v>
      </c>
      <c r="C672" s="213">
        <f>SUM(C670:C671)</f>
        <v>0</v>
      </c>
      <c r="D672" s="213"/>
      <c r="E672" s="213"/>
      <c r="F672" s="213"/>
      <c r="G672" s="213"/>
      <c r="H672" s="213"/>
      <c r="I672" s="213"/>
      <c r="J672" s="213"/>
    </row>
    <row r="673" spans="1:10" x14ac:dyDescent="0.25">
      <c r="A673" s="750"/>
      <c r="B673" s="549"/>
      <c r="C673" s="549"/>
      <c r="D673" s="549"/>
      <c r="E673" s="549"/>
      <c r="F673" s="549"/>
      <c r="G673" s="549"/>
      <c r="H673" s="549"/>
      <c r="I673" s="549"/>
      <c r="J673" s="751"/>
    </row>
    <row r="674" spans="1:10" x14ac:dyDescent="0.25">
      <c r="A674" s="548"/>
      <c r="B674" s="752"/>
      <c r="C674" s="752"/>
      <c r="D674" s="548"/>
      <c r="E674" s="548"/>
      <c r="F674" s="548"/>
      <c r="G674" s="548"/>
      <c r="H674" s="548"/>
      <c r="I674" s="548"/>
      <c r="J674" s="567"/>
    </row>
    <row r="675" spans="1:10" x14ac:dyDescent="0.25">
      <c r="A675" s="548"/>
      <c r="B675" s="548"/>
      <c r="C675" s="548"/>
      <c r="D675" s="548"/>
      <c r="E675" s="548"/>
      <c r="F675" s="336"/>
      <c r="G675" s="914" t="s">
        <v>3714</v>
      </c>
      <c r="H675" s="914"/>
      <c r="I675" s="753"/>
      <c r="J675" s="567"/>
    </row>
    <row r="676" spans="1:10" ht="15.75" x14ac:dyDescent="0.25">
      <c r="A676" s="696" t="s">
        <v>4464</v>
      </c>
      <c r="B676" s="697">
        <f>C668</f>
        <v>142000</v>
      </c>
      <c r="C676" s="548"/>
      <c r="D676" s="548"/>
      <c r="E676" s="548"/>
      <c r="F676" s="548"/>
      <c r="G676" s="548"/>
      <c r="H676" s="548"/>
      <c r="I676" s="548"/>
      <c r="J676" s="567"/>
    </row>
    <row r="679" spans="1:10" ht="15.75" x14ac:dyDescent="0.25">
      <c r="A679" s="696" t="s">
        <v>4465</v>
      </c>
      <c r="B679" s="697"/>
    </row>
    <row r="684" spans="1:10" ht="15.75" x14ac:dyDescent="0.25">
      <c r="A684" s="2232" t="s">
        <v>4737</v>
      </c>
      <c r="B684" s="2232"/>
      <c r="C684" s="2232"/>
      <c r="D684" s="2232"/>
      <c r="E684" s="2232"/>
      <c r="F684" s="2232"/>
      <c r="G684" s="2232"/>
      <c r="H684" s="2247"/>
      <c r="I684" s="2247"/>
      <c r="J684" s="2247"/>
    </row>
    <row r="685" spans="1:10" x14ac:dyDescent="0.25">
      <c r="A685" s="198" t="s">
        <v>14</v>
      </c>
      <c r="B685" s="198" t="s">
        <v>5</v>
      </c>
      <c r="C685" s="198" t="s">
        <v>10</v>
      </c>
      <c r="D685" s="198" t="s">
        <v>11</v>
      </c>
      <c r="E685" s="198" t="s">
        <v>753</v>
      </c>
      <c r="F685" s="198" t="s">
        <v>27</v>
      </c>
      <c r="G685" s="918" t="s">
        <v>2013</v>
      </c>
      <c r="H685" s="198" t="s">
        <v>2776</v>
      </c>
      <c r="I685" s="198" t="s">
        <v>2777</v>
      </c>
      <c r="J685" s="198" t="s">
        <v>32</v>
      </c>
    </row>
    <row r="686" spans="1:10" x14ac:dyDescent="0.25">
      <c r="A686" s="517" t="s">
        <v>4767</v>
      </c>
      <c r="B686" s="519">
        <v>1</v>
      </c>
      <c r="C686" s="527"/>
      <c r="D686" s="527">
        <v>20000</v>
      </c>
      <c r="E686" s="519">
        <v>1</v>
      </c>
      <c r="F686" s="519">
        <v>5000</v>
      </c>
      <c r="G686" s="920">
        <v>100</v>
      </c>
      <c r="H686" s="519"/>
      <c r="I686" s="519"/>
      <c r="J686" s="519" t="s">
        <v>767</v>
      </c>
    </row>
    <row r="687" spans="1:10" x14ac:dyDescent="0.25">
      <c r="A687" s="777" t="s">
        <v>4183</v>
      </c>
      <c r="B687" s="764">
        <v>1</v>
      </c>
      <c r="C687" s="630"/>
      <c r="D687" s="630">
        <v>30000</v>
      </c>
      <c r="E687" s="764">
        <v>1</v>
      </c>
      <c r="F687" s="764">
        <v>3000</v>
      </c>
      <c r="G687" s="921">
        <v>60</v>
      </c>
      <c r="H687" s="764"/>
      <c r="I687" s="764"/>
      <c r="J687" s="519" t="s">
        <v>3596</v>
      </c>
    </row>
    <row r="688" spans="1:10" x14ac:dyDescent="0.25">
      <c r="A688" s="517" t="s">
        <v>4458</v>
      </c>
      <c r="B688" s="519">
        <v>2</v>
      </c>
      <c r="C688" s="527"/>
      <c r="D688" s="527">
        <v>102000</v>
      </c>
      <c r="E688" s="519"/>
      <c r="F688" s="519"/>
      <c r="G688" s="920"/>
      <c r="H688" s="519"/>
      <c r="I688" s="519"/>
      <c r="J688" s="519" t="s">
        <v>4738</v>
      </c>
    </row>
    <row r="689" spans="1:10" x14ac:dyDescent="0.25">
      <c r="A689" s="517" t="s">
        <v>1218</v>
      </c>
      <c r="B689" s="519">
        <v>1</v>
      </c>
      <c r="C689" s="527"/>
      <c r="D689" s="527">
        <v>22000</v>
      </c>
      <c r="E689" s="519"/>
      <c r="F689" s="519"/>
      <c r="G689" s="920"/>
      <c r="H689" s="519"/>
      <c r="I689" s="519"/>
      <c r="J689" s="519" t="s">
        <v>3596</v>
      </c>
    </row>
    <row r="690" spans="1:10" x14ac:dyDescent="0.25">
      <c r="A690" s="517" t="s">
        <v>1694</v>
      </c>
      <c r="B690" s="519">
        <v>1</v>
      </c>
      <c r="C690" s="527">
        <v>16000</v>
      </c>
      <c r="D690" s="527"/>
      <c r="E690" s="519">
        <v>1</v>
      </c>
      <c r="F690" s="519">
        <v>4000</v>
      </c>
      <c r="G690" s="920">
        <v>70</v>
      </c>
      <c r="H690" s="519"/>
      <c r="I690" s="519" t="s">
        <v>109</v>
      </c>
      <c r="J690" s="519">
        <v>3500</v>
      </c>
    </row>
    <row r="691" spans="1:10" x14ac:dyDescent="0.25">
      <c r="A691" s="517" t="s">
        <v>563</v>
      </c>
      <c r="B691" s="519">
        <v>1</v>
      </c>
      <c r="C691" s="527">
        <v>16000</v>
      </c>
      <c r="D691" s="527"/>
      <c r="E691" s="519">
        <v>1</v>
      </c>
      <c r="F691" s="519">
        <v>4000</v>
      </c>
      <c r="G691" s="920">
        <v>70</v>
      </c>
      <c r="H691" s="519">
        <v>1</v>
      </c>
      <c r="I691" s="519">
        <v>70</v>
      </c>
      <c r="J691" s="519">
        <v>4000</v>
      </c>
    </row>
    <row r="692" spans="1:10" x14ac:dyDescent="0.25">
      <c r="A692" s="777" t="s">
        <v>3536</v>
      </c>
      <c r="B692" s="764">
        <v>1</v>
      </c>
      <c r="C692" s="630"/>
      <c r="D692" s="630">
        <v>26000</v>
      </c>
      <c r="E692" s="764">
        <v>1</v>
      </c>
      <c r="F692" s="764">
        <v>4000</v>
      </c>
      <c r="G692" s="921">
        <v>70</v>
      </c>
      <c r="H692" s="764"/>
      <c r="I692" s="764"/>
      <c r="J692" s="519" t="s">
        <v>767</v>
      </c>
    </row>
    <row r="693" spans="1:10" x14ac:dyDescent="0.25">
      <c r="A693" s="517" t="s">
        <v>4739</v>
      </c>
      <c r="B693" s="519">
        <v>1</v>
      </c>
      <c r="C693" s="527"/>
      <c r="D693" s="527">
        <v>26000</v>
      </c>
      <c r="E693" s="519"/>
      <c r="F693" s="519"/>
      <c r="G693" s="920"/>
      <c r="H693" s="519"/>
      <c r="I693" s="519"/>
      <c r="J693" s="519" t="s">
        <v>4492</v>
      </c>
    </row>
    <row r="694" spans="1:10" x14ac:dyDescent="0.25">
      <c r="A694" s="517" t="s">
        <v>4325</v>
      </c>
      <c r="B694" s="519">
        <v>1</v>
      </c>
      <c r="C694" s="527">
        <v>10000</v>
      </c>
      <c r="D694" s="527">
        <v>13000</v>
      </c>
      <c r="E694" s="519"/>
      <c r="F694" s="519"/>
      <c r="G694" s="920"/>
      <c r="H694" s="519">
        <v>1</v>
      </c>
      <c r="I694" s="518">
        <v>100</v>
      </c>
      <c r="J694" s="519">
        <v>5000</v>
      </c>
    </row>
    <row r="695" spans="1:10" x14ac:dyDescent="0.25">
      <c r="A695" s="517" t="s">
        <v>4740</v>
      </c>
      <c r="B695" s="519">
        <v>1</v>
      </c>
      <c r="C695" s="527">
        <v>11000</v>
      </c>
      <c r="D695" s="527"/>
      <c r="E695" s="519">
        <v>1</v>
      </c>
      <c r="F695" s="519">
        <v>3000</v>
      </c>
      <c r="G695" s="920">
        <v>60</v>
      </c>
      <c r="H695" s="519">
        <v>1</v>
      </c>
      <c r="I695" s="518">
        <v>190</v>
      </c>
      <c r="J695" s="519">
        <v>11000</v>
      </c>
    </row>
    <row r="696" spans="1:10" x14ac:dyDescent="0.25">
      <c r="A696" s="517" t="s">
        <v>4741</v>
      </c>
      <c r="B696" s="519">
        <v>1</v>
      </c>
      <c r="C696" s="527">
        <v>30000</v>
      </c>
      <c r="D696" s="527"/>
      <c r="E696" s="519">
        <v>1</v>
      </c>
      <c r="F696" s="519">
        <v>3000</v>
      </c>
      <c r="G696" s="920">
        <v>60</v>
      </c>
      <c r="H696" s="519">
        <v>2</v>
      </c>
      <c r="I696" s="518">
        <v>220</v>
      </c>
      <c r="J696" s="519">
        <v>26000</v>
      </c>
    </row>
    <row r="697" spans="1:10" x14ac:dyDescent="0.25">
      <c r="A697" s="517" t="s">
        <v>884</v>
      </c>
      <c r="B697" s="519">
        <v>1</v>
      </c>
      <c r="C697" s="527"/>
      <c r="D697" s="527">
        <v>12000</v>
      </c>
      <c r="E697" s="519">
        <v>1</v>
      </c>
      <c r="F697" s="519">
        <v>3000</v>
      </c>
      <c r="G697" s="920">
        <v>60</v>
      </c>
      <c r="H697" s="519"/>
      <c r="I697" s="518"/>
      <c r="J697" s="519" t="s">
        <v>3596</v>
      </c>
    </row>
    <row r="698" spans="1:10" x14ac:dyDescent="0.25">
      <c r="A698" s="517" t="s">
        <v>4742</v>
      </c>
      <c r="B698" s="519">
        <v>2</v>
      </c>
      <c r="C698" s="527"/>
      <c r="D698" s="527">
        <v>102000</v>
      </c>
      <c r="E698" s="519"/>
      <c r="F698" s="519"/>
      <c r="G698" s="920"/>
      <c r="H698" s="519"/>
      <c r="I698" s="518"/>
      <c r="J698" s="519" t="s">
        <v>4743</v>
      </c>
    </row>
    <row r="699" spans="1:10" x14ac:dyDescent="0.25">
      <c r="A699" s="777" t="s">
        <v>3538</v>
      </c>
      <c r="B699" s="764">
        <v>1</v>
      </c>
      <c r="C699" s="630"/>
      <c r="D699" s="630">
        <v>10000</v>
      </c>
      <c r="E699" s="764"/>
      <c r="F699" s="764"/>
      <c r="G699" s="921"/>
      <c r="H699" s="764"/>
      <c r="I699" s="764"/>
      <c r="J699" s="519" t="s">
        <v>3596</v>
      </c>
    </row>
    <row r="700" spans="1:10" x14ac:dyDescent="0.25">
      <c r="A700" s="517" t="s">
        <v>4744</v>
      </c>
      <c r="B700" s="519">
        <v>1</v>
      </c>
      <c r="C700" s="527"/>
      <c r="D700" s="527">
        <v>13000</v>
      </c>
      <c r="E700" s="519">
        <v>1</v>
      </c>
      <c r="F700" s="519">
        <v>3000</v>
      </c>
      <c r="G700" s="920">
        <v>60</v>
      </c>
      <c r="H700" s="519"/>
      <c r="I700" s="519"/>
      <c r="J700" s="519" t="s">
        <v>3596</v>
      </c>
    </row>
    <row r="701" spans="1:10" x14ac:dyDescent="0.25">
      <c r="A701" s="517" t="s">
        <v>537</v>
      </c>
      <c r="B701" s="519">
        <v>1</v>
      </c>
      <c r="C701" s="527">
        <v>18000</v>
      </c>
      <c r="D701" s="527"/>
      <c r="E701" s="519"/>
      <c r="F701" s="519"/>
      <c r="G701" s="920"/>
      <c r="H701" s="519"/>
      <c r="I701" s="519"/>
      <c r="J701" s="519" t="s">
        <v>4764</v>
      </c>
    </row>
    <row r="702" spans="1:10" x14ac:dyDescent="0.25">
      <c r="A702" s="777"/>
      <c r="B702" s="848"/>
      <c r="C702" s="849"/>
      <c r="D702" s="630"/>
      <c r="E702" s="898"/>
      <c r="F702" s="764"/>
      <c r="G702" s="921"/>
      <c r="H702" s="764"/>
      <c r="I702" s="778"/>
      <c r="J702" s="519"/>
    </row>
    <row r="703" spans="1:10" x14ac:dyDescent="0.25">
      <c r="A703" s="755" t="s">
        <v>2048</v>
      </c>
      <c r="B703" s="757">
        <f>SUM(B686:B702)</f>
        <v>18</v>
      </c>
      <c r="C703" s="757">
        <f>SUM(C686:C702)</f>
        <v>101000</v>
      </c>
      <c r="D703" s="757">
        <f>SUM(D686:D702)</f>
        <v>376000</v>
      </c>
      <c r="E703" s="757">
        <f>SUM(E686:E702)</f>
        <v>9</v>
      </c>
      <c r="F703" s="756"/>
      <c r="G703" s="922"/>
      <c r="H703" s="756"/>
      <c r="I703" s="756"/>
      <c r="J703" s="756">
        <f>J696+J695+J694+J691+J690</f>
        <v>49500</v>
      </c>
    </row>
    <row r="704" spans="1:10" ht="17.25" x14ac:dyDescent="0.25">
      <c r="A704" s="2233" t="s">
        <v>4463</v>
      </c>
      <c r="B704" s="2234"/>
      <c r="C704" s="2234"/>
      <c r="D704" s="2234"/>
      <c r="E704" s="2234"/>
      <c r="F704" s="2234"/>
      <c r="G704" s="2234"/>
      <c r="H704" s="2248"/>
      <c r="I704" s="2248"/>
      <c r="J704" s="2249"/>
    </row>
    <row r="705" spans="1:10" ht="17.25" x14ac:dyDescent="0.25">
      <c r="A705" s="782"/>
      <c r="B705" s="783"/>
      <c r="C705" s="784"/>
      <c r="D705" s="784"/>
      <c r="E705" s="909"/>
      <c r="F705" s="909"/>
      <c r="G705" s="909"/>
      <c r="H705" s="909"/>
      <c r="I705" s="909"/>
      <c r="J705" s="764"/>
    </row>
    <row r="706" spans="1:10" x14ac:dyDescent="0.25">
      <c r="A706" s="782"/>
      <c r="B706" s="783"/>
      <c r="C706" s="784"/>
      <c r="D706" s="784"/>
      <c r="E706" s="519"/>
      <c r="F706" s="764"/>
      <c r="G706" s="764"/>
      <c r="H706" s="764"/>
      <c r="I706" s="764"/>
      <c r="J706" s="198"/>
    </row>
    <row r="707" spans="1:10" x14ac:dyDescent="0.25">
      <c r="A707" s="755" t="s">
        <v>2048</v>
      </c>
      <c r="B707" s="213">
        <f>SUM(B706:B706)</f>
        <v>0</v>
      </c>
      <c r="C707" s="213">
        <f>SUM(C705:C706)</f>
        <v>0</v>
      </c>
      <c r="D707" s="213"/>
      <c r="E707" s="213"/>
      <c r="F707" s="213"/>
      <c r="G707" s="213"/>
      <c r="H707" s="213"/>
      <c r="I707" s="213"/>
      <c r="J707" s="213"/>
    </row>
    <row r="708" spans="1:10" x14ac:dyDescent="0.25">
      <c r="A708" s="750"/>
      <c r="B708" s="549"/>
      <c r="C708" s="549"/>
      <c r="D708" s="549"/>
      <c r="E708" s="549"/>
      <c r="F708" s="549"/>
      <c r="G708" s="549"/>
      <c r="H708" s="549"/>
      <c r="I708" s="549"/>
      <c r="J708" s="751"/>
    </row>
    <row r="709" spans="1:10" x14ac:dyDescent="0.25">
      <c r="A709" s="548"/>
      <c r="B709" s="752"/>
      <c r="C709" s="752"/>
      <c r="D709" s="548"/>
      <c r="E709" s="548"/>
      <c r="F709" s="548"/>
      <c r="G709" s="548"/>
      <c r="H709" s="548"/>
      <c r="I709" s="548"/>
      <c r="J709" s="567"/>
    </row>
    <row r="710" spans="1:10" x14ac:dyDescent="0.25">
      <c r="A710" s="548"/>
      <c r="B710" s="548"/>
      <c r="C710" s="548"/>
      <c r="D710" s="548"/>
      <c r="E710" s="548"/>
      <c r="F710" s="336"/>
      <c r="G710" s="915" t="s">
        <v>3714</v>
      </c>
      <c r="H710" s="915"/>
      <c r="I710" s="753"/>
      <c r="J710" s="567"/>
    </row>
    <row r="711" spans="1:10" ht="15.75" x14ac:dyDescent="0.25">
      <c r="A711" s="696" t="s">
        <v>4464</v>
      </c>
      <c r="B711" s="697">
        <f>C703</f>
        <v>101000</v>
      </c>
      <c r="C711" s="548"/>
      <c r="D711" s="548"/>
      <c r="E711" s="548"/>
      <c r="F711" s="548"/>
      <c r="G711" s="548"/>
      <c r="H711" s="548"/>
      <c r="I711" s="548"/>
      <c r="J711" s="567"/>
    </row>
    <row r="714" spans="1:10" ht="15.75" x14ac:dyDescent="0.25">
      <c r="A714" s="696" t="s">
        <v>4465</v>
      </c>
      <c r="B714" s="697"/>
    </row>
    <row r="718" spans="1:10" ht="15.75" x14ac:dyDescent="0.25">
      <c r="A718" s="2232" t="s">
        <v>4745</v>
      </c>
      <c r="B718" s="2232"/>
      <c r="C718" s="2232"/>
      <c r="D718" s="2232"/>
      <c r="E718" s="2232"/>
      <c r="F718" s="2232"/>
      <c r="G718" s="2232"/>
      <c r="H718" s="2247"/>
      <c r="I718" s="2247"/>
      <c r="J718" s="2247"/>
    </row>
    <row r="719" spans="1:10" x14ac:dyDescent="0.25">
      <c r="A719" s="198" t="s">
        <v>14</v>
      </c>
      <c r="B719" s="198" t="s">
        <v>5</v>
      </c>
      <c r="C719" s="198" t="s">
        <v>10</v>
      </c>
      <c r="D719" s="198" t="s">
        <v>11</v>
      </c>
      <c r="E719" s="198" t="s">
        <v>753</v>
      </c>
      <c r="F719" s="198" t="s">
        <v>27</v>
      </c>
      <c r="G719" s="918" t="s">
        <v>2013</v>
      </c>
      <c r="H719" s="198" t="s">
        <v>2776</v>
      </c>
      <c r="I719" s="198" t="s">
        <v>2777</v>
      </c>
      <c r="J719" s="198" t="s">
        <v>32</v>
      </c>
    </row>
    <row r="720" spans="1:10" x14ac:dyDescent="0.25">
      <c r="A720" s="517" t="s">
        <v>172</v>
      </c>
      <c r="B720" s="519">
        <v>1</v>
      </c>
      <c r="C720" s="527">
        <v>6000</v>
      </c>
      <c r="D720" s="527">
        <v>33000</v>
      </c>
      <c r="E720" s="519">
        <v>1</v>
      </c>
      <c r="F720" s="519">
        <v>5000</v>
      </c>
      <c r="G720" s="920">
        <v>100</v>
      </c>
      <c r="H720" s="519"/>
      <c r="I720" s="519"/>
      <c r="J720" s="519" t="s">
        <v>767</v>
      </c>
    </row>
    <row r="721" spans="1:10" x14ac:dyDescent="0.25">
      <c r="A721" s="777" t="s">
        <v>170</v>
      </c>
      <c r="B721" s="764">
        <v>1</v>
      </c>
      <c r="C721" s="630">
        <v>25000</v>
      </c>
      <c r="D721" s="630"/>
      <c r="E721" s="764"/>
      <c r="F721" s="764"/>
      <c r="G721" s="921"/>
      <c r="H721" s="764"/>
      <c r="I721" s="764" t="s">
        <v>109</v>
      </c>
      <c r="J721" s="519">
        <v>2100</v>
      </c>
    </row>
    <row r="722" spans="1:10" x14ac:dyDescent="0.25">
      <c r="A722" s="517" t="s">
        <v>4509</v>
      </c>
      <c r="B722" s="519">
        <v>1</v>
      </c>
      <c r="C722" s="527"/>
      <c r="D722" s="527">
        <v>14000</v>
      </c>
      <c r="E722" s="519">
        <v>1</v>
      </c>
      <c r="F722" s="519">
        <v>3000</v>
      </c>
      <c r="G722" s="920">
        <v>60</v>
      </c>
      <c r="H722" s="519"/>
      <c r="I722" s="519"/>
      <c r="J722" s="519" t="s">
        <v>767</v>
      </c>
    </row>
    <row r="723" spans="1:10" x14ac:dyDescent="0.25">
      <c r="A723" s="517" t="s">
        <v>4746</v>
      </c>
      <c r="B723" s="519">
        <v>1</v>
      </c>
      <c r="C723" s="527">
        <v>28000</v>
      </c>
      <c r="D723" s="527"/>
      <c r="E723" s="519">
        <v>1</v>
      </c>
      <c r="F723" s="519">
        <v>4000</v>
      </c>
      <c r="G723" s="920">
        <v>70</v>
      </c>
      <c r="H723" s="519">
        <v>1</v>
      </c>
      <c r="I723" s="519">
        <v>100</v>
      </c>
      <c r="J723" s="519">
        <v>5000</v>
      </c>
    </row>
    <row r="724" spans="1:10" x14ac:dyDescent="0.25">
      <c r="A724" s="517" t="s">
        <v>4747</v>
      </c>
      <c r="B724" s="519">
        <v>1</v>
      </c>
      <c r="C724" s="527">
        <v>15000</v>
      </c>
      <c r="D724" s="527"/>
      <c r="E724" s="519">
        <v>1</v>
      </c>
      <c r="F724" s="519">
        <v>4000</v>
      </c>
      <c r="G724" s="920">
        <v>70</v>
      </c>
      <c r="H724" s="519">
        <v>1</v>
      </c>
      <c r="I724" s="519">
        <v>60</v>
      </c>
      <c r="J724" s="519">
        <v>3000</v>
      </c>
    </row>
    <row r="725" spans="1:10" x14ac:dyDescent="0.25">
      <c r="A725" s="517" t="s">
        <v>4748</v>
      </c>
      <c r="B725" s="519">
        <v>1</v>
      </c>
      <c r="C725" s="527">
        <v>25000</v>
      </c>
      <c r="D725" s="527"/>
      <c r="E725" s="519"/>
      <c r="F725" s="519"/>
      <c r="G725" s="920"/>
      <c r="H725" s="519">
        <v>1</v>
      </c>
      <c r="I725" s="519">
        <v>35</v>
      </c>
      <c r="J725" s="519">
        <v>1000</v>
      </c>
    </row>
    <row r="726" spans="1:10" x14ac:dyDescent="0.25">
      <c r="A726" s="777" t="s">
        <v>3732</v>
      </c>
      <c r="B726" s="764">
        <v>1</v>
      </c>
      <c r="C726" s="630"/>
      <c r="D726" s="630">
        <v>15000</v>
      </c>
      <c r="E726" s="764"/>
      <c r="F726" s="764"/>
      <c r="G726" s="921"/>
      <c r="H726" s="764"/>
      <c r="I726" s="764"/>
      <c r="J726" s="519" t="s">
        <v>767</v>
      </c>
    </row>
    <row r="727" spans="1:10" x14ac:dyDescent="0.25">
      <c r="A727" s="517" t="s">
        <v>4749</v>
      </c>
      <c r="B727" s="519">
        <v>2</v>
      </c>
      <c r="C727" s="527">
        <v>12000</v>
      </c>
      <c r="D727" s="527"/>
      <c r="E727" s="519"/>
      <c r="F727" s="519"/>
      <c r="G727" s="920"/>
      <c r="H727" s="519"/>
      <c r="I727" s="519"/>
      <c r="J727" s="519"/>
    </row>
    <row r="728" spans="1:10" x14ac:dyDescent="0.25">
      <c r="A728" s="517" t="s">
        <v>163</v>
      </c>
      <c r="B728" s="519">
        <v>1</v>
      </c>
      <c r="C728" s="527">
        <v>21000</v>
      </c>
      <c r="D728" s="527"/>
      <c r="E728" s="519">
        <v>1</v>
      </c>
      <c r="F728" s="519">
        <v>3000</v>
      </c>
      <c r="G728" s="920">
        <v>60</v>
      </c>
      <c r="H728" s="519"/>
      <c r="I728" s="518"/>
      <c r="J728" s="519"/>
    </row>
    <row r="729" spans="1:10" x14ac:dyDescent="0.25">
      <c r="A729" s="517" t="s">
        <v>144</v>
      </c>
      <c r="B729" s="519">
        <v>1</v>
      </c>
      <c r="C729" s="527"/>
      <c r="D729" s="527">
        <v>28000</v>
      </c>
      <c r="E729" s="519">
        <v>1</v>
      </c>
      <c r="F729" s="519">
        <v>4000</v>
      </c>
      <c r="G729" s="920">
        <v>70</v>
      </c>
      <c r="H729" s="519"/>
      <c r="I729" s="518"/>
      <c r="J729" s="519" t="s">
        <v>767</v>
      </c>
    </row>
    <row r="730" spans="1:10" x14ac:dyDescent="0.25">
      <c r="A730" s="702" t="s">
        <v>4751</v>
      </c>
      <c r="B730" s="703">
        <v>1</v>
      </c>
      <c r="C730" s="640"/>
      <c r="D730" s="640"/>
      <c r="E730" s="703"/>
      <c r="F730" s="703"/>
      <c r="G730" s="919"/>
      <c r="H730" s="703"/>
      <c r="I730" s="762"/>
      <c r="J730" s="703" t="s">
        <v>4750</v>
      </c>
    </row>
    <row r="731" spans="1:10" x14ac:dyDescent="0.25">
      <c r="A731" s="517" t="s">
        <v>3572</v>
      </c>
      <c r="B731" s="519">
        <v>1</v>
      </c>
      <c r="C731" s="527"/>
      <c r="D731" s="527">
        <v>25000</v>
      </c>
      <c r="E731" s="519"/>
      <c r="F731" s="519"/>
      <c r="G731" s="920"/>
      <c r="H731" s="519"/>
      <c r="I731" s="518"/>
      <c r="J731" s="519" t="s">
        <v>767</v>
      </c>
    </row>
    <row r="732" spans="1:10" x14ac:dyDescent="0.25">
      <c r="A732" s="517" t="s">
        <v>4752</v>
      </c>
      <c r="B732" s="519">
        <v>1</v>
      </c>
      <c r="C732" s="527"/>
      <c r="D732" s="527">
        <v>41000</v>
      </c>
      <c r="E732" s="519"/>
      <c r="F732" s="519"/>
      <c r="G732" s="920"/>
      <c r="H732" s="519"/>
      <c r="I732" s="518"/>
      <c r="J732" s="519" t="s">
        <v>4753</v>
      </c>
    </row>
    <row r="733" spans="1:10" x14ac:dyDescent="0.25">
      <c r="A733" s="777" t="s">
        <v>4754</v>
      </c>
      <c r="B733" s="764">
        <v>1</v>
      </c>
      <c r="C733" s="630">
        <v>13000</v>
      </c>
      <c r="D733" s="630"/>
      <c r="E733" s="764">
        <v>1</v>
      </c>
      <c r="F733" s="764">
        <v>3000</v>
      </c>
      <c r="G733" s="921">
        <v>60</v>
      </c>
      <c r="H733" s="764"/>
      <c r="I733" s="764"/>
      <c r="J733" s="519"/>
    </row>
    <row r="734" spans="1:10" x14ac:dyDescent="0.25">
      <c r="A734" s="517" t="s">
        <v>3900</v>
      </c>
      <c r="B734" s="519">
        <v>1</v>
      </c>
      <c r="C734" s="527"/>
      <c r="D734" s="527">
        <v>16000</v>
      </c>
      <c r="E734" s="519"/>
      <c r="F734" s="519"/>
      <c r="G734" s="920"/>
      <c r="H734" s="519"/>
      <c r="I734" s="519"/>
      <c r="J734" s="519" t="s">
        <v>4755</v>
      </c>
    </row>
    <row r="735" spans="1:10" x14ac:dyDescent="0.25">
      <c r="A735" s="517" t="s">
        <v>201</v>
      </c>
      <c r="B735" s="519">
        <v>1</v>
      </c>
      <c r="C735" s="527">
        <v>22000</v>
      </c>
      <c r="D735" s="527"/>
      <c r="E735" s="519">
        <v>1</v>
      </c>
      <c r="F735" s="519">
        <v>4000</v>
      </c>
      <c r="G735" s="920">
        <v>70</v>
      </c>
      <c r="H735" s="519"/>
      <c r="I735" s="519"/>
      <c r="J735" s="519"/>
    </row>
    <row r="736" spans="1:10" x14ac:dyDescent="0.25">
      <c r="A736" s="517" t="s">
        <v>184</v>
      </c>
      <c r="B736" s="519">
        <v>1</v>
      </c>
      <c r="C736" s="527"/>
      <c r="D736" s="527">
        <v>17000</v>
      </c>
      <c r="E736" s="519">
        <v>1</v>
      </c>
      <c r="F736" s="519">
        <v>4000</v>
      </c>
      <c r="G736" s="920">
        <v>70</v>
      </c>
      <c r="H736" s="519"/>
      <c r="I736" s="519"/>
      <c r="J736" s="519" t="s">
        <v>767</v>
      </c>
    </row>
    <row r="737" spans="1:10" x14ac:dyDescent="0.25">
      <c r="A737" s="517" t="s">
        <v>4702</v>
      </c>
      <c r="B737" s="519">
        <v>1</v>
      </c>
      <c r="C737" s="527">
        <v>14000</v>
      </c>
      <c r="D737" s="527"/>
      <c r="E737" s="519"/>
      <c r="F737" s="519"/>
      <c r="G737" s="920"/>
      <c r="H737" s="519"/>
      <c r="I737" s="519"/>
      <c r="J737" s="519"/>
    </row>
    <row r="738" spans="1:10" x14ac:dyDescent="0.25">
      <c r="A738" s="777" t="s">
        <v>467</v>
      </c>
      <c r="B738" s="764">
        <v>1</v>
      </c>
      <c r="C738" s="630">
        <v>13000</v>
      </c>
      <c r="D738" s="630"/>
      <c r="E738" s="764">
        <v>1</v>
      </c>
      <c r="F738" s="764">
        <v>3000</v>
      </c>
      <c r="G738" s="921">
        <v>60</v>
      </c>
      <c r="H738" s="764"/>
      <c r="I738" s="764"/>
      <c r="J738" s="764"/>
    </row>
    <row r="739" spans="1:10" x14ac:dyDescent="0.25">
      <c r="A739" s="847" t="s">
        <v>4746</v>
      </c>
      <c r="B739" s="848">
        <v>1</v>
      </c>
      <c r="C739" s="849">
        <v>28000</v>
      </c>
      <c r="D739" s="630"/>
      <c r="E739" s="764">
        <v>1</v>
      </c>
      <c r="F739" s="764">
        <v>4000</v>
      </c>
      <c r="G739" s="921">
        <v>70</v>
      </c>
      <c r="H739" s="764"/>
      <c r="I739" s="764"/>
      <c r="J739" s="778"/>
    </row>
    <row r="740" spans="1:10" x14ac:dyDescent="0.25">
      <c r="A740" s="847" t="s">
        <v>4756</v>
      </c>
      <c r="B740" s="848">
        <v>1</v>
      </c>
      <c r="C740" s="849">
        <v>15000</v>
      </c>
      <c r="D740" s="630"/>
      <c r="E740" s="764"/>
      <c r="F740" s="764"/>
      <c r="G740" s="921"/>
      <c r="H740" s="764"/>
      <c r="I740" s="764"/>
      <c r="J740" s="778"/>
    </row>
    <row r="741" spans="1:10" x14ac:dyDescent="0.25">
      <c r="A741" s="847" t="s">
        <v>1652</v>
      </c>
      <c r="B741" s="848">
        <v>1</v>
      </c>
      <c r="C741" s="849">
        <v>8000</v>
      </c>
      <c r="D741" s="630"/>
      <c r="E741" s="764"/>
      <c r="F741" s="764"/>
      <c r="G741" s="921"/>
      <c r="H741" s="764"/>
      <c r="I741" s="764"/>
      <c r="J741" s="778"/>
    </row>
    <row r="742" spans="1:10" x14ac:dyDescent="0.25">
      <c r="A742" s="777"/>
      <c r="B742" s="848"/>
      <c r="C742" s="849"/>
      <c r="D742" s="630"/>
      <c r="E742" s="898"/>
      <c r="F742" s="764"/>
      <c r="G742" s="921"/>
      <c r="H742" s="764"/>
      <c r="I742" s="778"/>
      <c r="J742" s="519"/>
    </row>
    <row r="743" spans="1:10" x14ac:dyDescent="0.25">
      <c r="A743" s="755" t="s">
        <v>2048</v>
      </c>
      <c r="B743" s="757">
        <f>SUM(B720:B742)</f>
        <v>23</v>
      </c>
      <c r="C743" s="757">
        <f>SUM(C720:C742)</f>
        <v>245000</v>
      </c>
      <c r="D743" s="757">
        <f>SUM(D720:D742)</f>
        <v>189000</v>
      </c>
      <c r="E743" s="757">
        <f>SUM(E720:E742)</f>
        <v>11</v>
      </c>
      <c r="F743" s="756"/>
      <c r="G743" s="922"/>
      <c r="H743" s="756"/>
      <c r="I743" s="756"/>
      <c r="J743" s="756">
        <f>J725+J724+J723+J721</f>
        <v>11100</v>
      </c>
    </row>
    <row r="744" spans="1:10" ht="17.25" x14ac:dyDescent="0.25">
      <c r="A744" s="2233" t="s">
        <v>4463</v>
      </c>
      <c r="B744" s="2234"/>
      <c r="C744" s="2234"/>
      <c r="D744" s="2234"/>
      <c r="E744" s="2234"/>
      <c r="F744" s="2234"/>
      <c r="G744" s="2234"/>
      <c r="H744" s="2248"/>
      <c r="I744" s="2248"/>
      <c r="J744" s="2249"/>
    </row>
    <row r="745" spans="1:10" ht="17.25" x14ac:dyDescent="0.25">
      <c r="A745" s="782"/>
      <c r="B745" s="783"/>
      <c r="C745" s="784"/>
      <c r="D745" s="784"/>
      <c r="E745" s="909"/>
      <c r="F745" s="909"/>
      <c r="G745" s="909"/>
      <c r="H745" s="909"/>
      <c r="I745" s="909"/>
      <c r="J745" s="764"/>
    </row>
    <row r="746" spans="1:10" x14ac:dyDescent="0.25">
      <c r="A746" s="782"/>
      <c r="B746" s="783"/>
      <c r="C746" s="784"/>
      <c r="D746" s="784"/>
      <c r="E746" s="519"/>
      <c r="F746" s="764"/>
      <c r="G746" s="764"/>
      <c r="H746" s="764"/>
      <c r="I746" s="764"/>
      <c r="J746" s="198"/>
    </row>
    <row r="747" spans="1:10" x14ac:dyDescent="0.25">
      <c r="A747" s="755" t="s">
        <v>2048</v>
      </c>
      <c r="B747" s="213">
        <f>SUM(B746:B746)</f>
        <v>0</v>
      </c>
      <c r="C747" s="213">
        <f>SUM(C745:C746)</f>
        <v>0</v>
      </c>
      <c r="D747" s="213"/>
      <c r="E747" s="213"/>
      <c r="F747" s="213"/>
      <c r="G747" s="213"/>
      <c r="H747" s="213"/>
      <c r="I747" s="213"/>
      <c r="J747" s="213"/>
    </row>
    <row r="748" spans="1:10" x14ac:dyDescent="0.25">
      <c r="A748" s="750"/>
      <c r="B748" s="549"/>
      <c r="C748" s="549"/>
      <c r="D748" s="549"/>
      <c r="E748" s="549"/>
      <c r="F748" s="549"/>
      <c r="G748" s="549"/>
      <c r="H748" s="549"/>
      <c r="I748" s="549"/>
      <c r="J748" s="751"/>
    </row>
    <row r="749" spans="1:10" x14ac:dyDescent="0.25">
      <c r="A749" s="548"/>
      <c r="B749" s="752"/>
      <c r="C749" s="752"/>
      <c r="D749" s="548"/>
      <c r="E749" s="548"/>
      <c r="F749" s="548"/>
      <c r="G749" s="548"/>
      <c r="H749" s="548"/>
      <c r="I749" s="548"/>
      <c r="J749" s="567"/>
    </row>
    <row r="750" spans="1:10" x14ac:dyDescent="0.25">
      <c r="A750" s="548"/>
      <c r="B750" s="548"/>
      <c r="C750" s="548"/>
      <c r="D750" s="548"/>
      <c r="E750" s="548"/>
      <c r="F750" s="336"/>
      <c r="G750" s="916" t="s">
        <v>3714</v>
      </c>
      <c r="H750" s="916"/>
      <c r="I750" s="753"/>
      <c r="J750" s="567"/>
    </row>
    <row r="751" spans="1:10" ht="15.75" x14ac:dyDescent="0.25">
      <c r="A751" s="696" t="s">
        <v>4464</v>
      </c>
      <c r="B751" s="697">
        <f>C743</f>
        <v>245000</v>
      </c>
      <c r="C751" s="548"/>
      <c r="D751" s="548"/>
      <c r="E751" s="548"/>
      <c r="F751" s="548"/>
      <c r="G751" s="548"/>
      <c r="H751" s="548"/>
      <c r="I751" s="548"/>
      <c r="J751" s="567"/>
    </row>
    <row r="754" spans="1:10" ht="15.75" x14ac:dyDescent="0.25">
      <c r="A754" s="696" t="s">
        <v>4465</v>
      </c>
      <c r="B754" s="697"/>
    </row>
    <row r="758" spans="1:10" ht="15.75" x14ac:dyDescent="0.25">
      <c r="A758" s="2232" t="s">
        <v>4761</v>
      </c>
      <c r="B758" s="2232"/>
      <c r="C758" s="2232"/>
      <c r="D758" s="2232"/>
      <c r="E758" s="2232"/>
      <c r="F758" s="2232"/>
      <c r="G758" s="2232"/>
      <c r="H758" s="2247"/>
      <c r="I758" s="2247"/>
      <c r="J758" s="2247"/>
    </row>
    <row r="759" spans="1:10" x14ac:dyDescent="0.25">
      <c r="A759" s="198" t="s">
        <v>14</v>
      </c>
      <c r="B759" s="198" t="s">
        <v>5</v>
      </c>
      <c r="C759" s="198" t="s">
        <v>10</v>
      </c>
      <c r="D759" s="198" t="s">
        <v>11</v>
      </c>
      <c r="E759" s="198" t="s">
        <v>753</v>
      </c>
      <c r="F759" s="198" t="s">
        <v>27</v>
      </c>
      <c r="G759" s="918" t="s">
        <v>2013</v>
      </c>
      <c r="H759" s="198" t="s">
        <v>2776</v>
      </c>
      <c r="I759" s="198" t="s">
        <v>2777</v>
      </c>
      <c r="J759" s="198" t="s">
        <v>32</v>
      </c>
    </row>
    <row r="760" spans="1:10" x14ac:dyDescent="0.25">
      <c r="A760" s="517" t="s">
        <v>1526</v>
      </c>
      <c r="B760" s="519">
        <v>1</v>
      </c>
      <c r="C760" s="527"/>
      <c r="D760" s="527">
        <v>17000</v>
      </c>
      <c r="E760" s="519"/>
      <c r="F760" s="519"/>
      <c r="G760" s="920"/>
      <c r="H760" s="519"/>
      <c r="I760" s="519"/>
      <c r="J760" s="519" t="s">
        <v>4760</v>
      </c>
    </row>
    <row r="761" spans="1:10" x14ac:dyDescent="0.25">
      <c r="A761" s="777" t="s">
        <v>405</v>
      </c>
      <c r="B761" s="764">
        <v>1</v>
      </c>
      <c r="C761" s="630">
        <v>15000</v>
      </c>
      <c r="D761" s="630"/>
      <c r="E761" s="764"/>
      <c r="F761" s="764"/>
      <c r="G761" s="921"/>
      <c r="H761" s="764"/>
      <c r="I761" s="764" t="s">
        <v>109</v>
      </c>
      <c r="J761" s="519">
        <v>1400</v>
      </c>
    </row>
    <row r="762" spans="1:10" x14ac:dyDescent="0.25">
      <c r="A762" s="517" t="s">
        <v>4757</v>
      </c>
      <c r="B762" s="519">
        <v>1</v>
      </c>
      <c r="C762" s="527">
        <v>17000</v>
      </c>
      <c r="D762" s="527"/>
      <c r="E762" s="519">
        <v>1</v>
      </c>
      <c r="F762" s="519">
        <v>3000</v>
      </c>
      <c r="G762" s="920">
        <v>60</v>
      </c>
      <c r="H762" s="519"/>
      <c r="I762" s="519" t="s">
        <v>4762</v>
      </c>
      <c r="J762" s="519">
        <v>5000</v>
      </c>
    </row>
    <row r="763" spans="1:10" x14ac:dyDescent="0.25">
      <c r="A763" s="517" t="s">
        <v>4758</v>
      </c>
      <c r="B763" s="519">
        <v>1</v>
      </c>
      <c r="C763" s="527">
        <v>24000</v>
      </c>
      <c r="D763" s="527"/>
      <c r="E763" s="519"/>
      <c r="F763" s="519"/>
      <c r="G763" s="920"/>
      <c r="H763" s="519"/>
      <c r="I763" s="519"/>
      <c r="J763" s="519"/>
    </row>
    <row r="764" spans="1:10" x14ac:dyDescent="0.25">
      <c r="A764" s="517" t="s">
        <v>3707</v>
      </c>
      <c r="B764" s="519">
        <v>1</v>
      </c>
      <c r="C764" s="527">
        <v>17000</v>
      </c>
      <c r="D764" s="527"/>
      <c r="E764" s="519">
        <v>1</v>
      </c>
      <c r="F764" s="519">
        <v>3000</v>
      </c>
      <c r="G764" s="920">
        <v>60</v>
      </c>
      <c r="H764" s="519"/>
      <c r="I764" s="519"/>
      <c r="J764" s="519"/>
    </row>
    <row r="765" spans="1:10" x14ac:dyDescent="0.25">
      <c r="A765" s="517" t="s">
        <v>4759</v>
      </c>
      <c r="B765" s="519">
        <v>1</v>
      </c>
      <c r="C765" s="527">
        <v>47000</v>
      </c>
      <c r="D765" s="527"/>
      <c r="E765" s="519"/>
      <c r="F765" s="519"/>
      <c r="G765" s="920"/>
      <c r="H765" s="519"/>
      <c r="I765" s="519"/>
      <c r="J765" s="519"/>
    </row>
    <row r="766" spans="1:10" x14ac:dyDescent="0.25">
      <c r="A766" s="777" t="s">
        <v>423</v>
      </c>
      <c r="B766" s="764">
        <v>1</v>
      </c>
      <c r="C766" s="630">
        <v>17000</v>
      </c>
      <c r="D766" s="630"/>
      <c r="E766" s="764">
        <v>1</v>
      </c>
      <c r="F766" s="764">
        <v>3000</v>
      </c>
      <c r="G766" s="921">
        <v>60</v>
      </c>
      <c r="H766" s="764"/>
      <c r="I766" s="764"/>
      <c r="J766" s="519"/>
    </row>
    <row r="767" spans="1:10" x14ac:dyDescent="0.25">
      <c r="A767" s="517" t="s">
        <v>144</v>
      </c>
      <c r="B767" s="519">
        <v>1</v>
      </c>
      <c r="C767" s="527">
        <v>30000</v>
      </c>
      <c r="D767" s="527"/>
      <c r="E767" s="519">
        <v>1</v>
      </c>
      <c r="F767" s="519">
        <v>3000</v>
      </c>
      <c r="G767" s="920">
        <v>60</v>
      </c>
      <c r="H767" s="519"/>
      <c r="I767" s="519"/>
      <c r="J767" s="519"/>
    </row>
    <row r="768" spans="1:10" x14ac:dyDescent="0.25">
      <c r="A768" s="517" t="s">
        <v>734</v>
      </c>
      <c r="B768" s="519">
        <v>1</v>
      </c>
      <c r="C768" s="527"/>
      <c r="D768" s="527">
        <v>13000</v>
      </c>
      <c r="E768" s="519">
        <v>1</v>
      </c>
      <c r="F768" s="519">
        <v>4000</v>
      </c>
      <c r="G768" s="920">
        <v>75</v>
      </c>
      <c r="H768" s="519"/>
      <c r="I768" s="518"/>
      <c r="J768" s="519" t="s">
        <v>3596</v>
      </c>
    </row>
    <row r="769" spans="1:10" x14ac:dyDescent="0.25">
      <c r="A769" s="517" t="s">
        <v>4763</v>
      </c>
      <c r="B769" s="519">
        <v>1</v>
      </c>
      <c r="C769" s="527"/>
      <c r="D769" s="527">
        <v>20000</v>
      </c>
      <c r="E769" s="519">
        <v>1</v>
      </c>
      <c r="F769" s="519">
        <v>5000</v>
      </c>
      <c r="G769" s="920">
        <v>100</v>
      </c>
      <c r="H769" s="519"/>
      <c r="I769" s="518"/>
      <c r="J769" s="519" t="s">
        <v>767</v>
      </c>
    </row>
    <row r="770" spans="1:10" x14ac:dyDescent="0.25">
      <c r="A770" s="517" t="s">
        <v>161</v>
      </c>
      <c r="B770" s="519">
        <v>1</v>
      </c>
      <c r="C770" s="527">
        <v>26000</v>
      </c>
      <c r="D770" s="527"/>
      <c r="E770" s="519">
        <v>1</v>
      </c>
      <c r="F770" s="519">
        <v>3000</v>
      </c>
      <c r="G770" s="920">
        <v>60</v>
      </c>
      <c r="H770" s="519"/>
      <c r="I770" s="518"/>
      <c r="J770" s="519"/>
    </row>
    <row r="771" spans="1:10" x14ac:dyDescent="0.25">
      <c r="A771" s="517" t="s">
        <v>3657</v>
      </c>
      <c r="B771" s="519">
        <v>1</v>
      </c>
      <c r="C771" s="527">
        <v>36000</v>
      </c>
      <c r="D771" s="527"/>
      <c r="E771" s="519"/>
      <c r="F771" s="519"/>
      <c r="G771" s="920"/>
      <c r="H771" s="519"/>
      <c r="I771" s="518"/>
      <c r="J771" s="519" t="s">
        <v>2341</v>
      </c>
    </row>
    <row r="772" spans="1:10" x14ac:dyDescent="0.25">
      <c r="A772" s="755" t="s">
        <v>2048</v>
      </c>
      <c r="B772" s="757">
        <f>B760+B761+B762+B763+B764+B765+B766+B767+B768+B769+B770+B771</f>
        <v>12</v>
      </c>
      <c r="C772" s="757">
        <f>SUM(C746:C771)</f>
        <v>229000</v>
      </c>
      <c r="D772" s="757">
        <f>SUM(D746:D771)</f>
        <v>50000</v>
      </c>
      <c r="E772" s="757">
        <f>SUM(E746:E771)</f>
        <v>7</v>
      </c>
      <c r="F772" s="756"/>
      <c r="G772" s="922"/>
      <c r="H772" s="756"/>
      <c r="I772" s="756"/>
      <c r="J772" s="756">
        <f>J761+J762</f>
        <v>6400</v>
      </c>
    </row>
    <row r="773" spans="1:10" ht="17.25" x14ac:dyDescent="0.25">
      <c r="A773" s="2233" t="s">
        <v>4463</v>
      </c>
      <c r="B773" s="2234"/>
      <c r="C773" s="2234"/>
      <c r="D773" s="2234"/>
      <c r="E773" s="2234"/>
      <c r="F773" s="2234"/>
      <c r="G773" s="2234"/>
      <c r="H773" s="2248"/>
      <c r="I773" s="2248"/>
      <c r="J773" s="2249"/>
    </row>
    <row r="774" spans="1:10" ht="17.25" x14ac:dyDescent="0.25">
      <c r="A774" s="782"/>
      <c r="B774" s="783"/>
      <c r="C774" s="784"/>
      <c r="D774" s="784"/>
      <c r="E774" s="909"/>
      <c r="F774" s="909"/>
      <c r="G774" s="909"/>
      <c r="H774" s="909"/>
      <c r="I774" s="909"/>
      <c r="J774" s="764"/>
    </row>
    <row r="775" spans="1:10" x14ac:dyDescent="0.25">
      <c r="A775" s="782"/>
      <c r="B775" s="783"/>
      <c r="C775" s="784"/>
      <c r="D775" s="784"/>
      <c r="E775" s="519"/>
      <c r="F775" s="764"/>
      <c r="G775" s="764"/>
      <c r="H775" s="764"/>
      <c r="I775" s="764"/>
      <c r="J775" s="198"/>
    </row>
    <row r="776" spans="1:10" x14ac:dyDescent="0.25">
      <c r="A776" s="755" t="s">
        <v>2048</v>
      </c>
      <c r="B776" s="213">
        <f>SUM(B775:B775)</f>
        <v>0</v>
      </c>
      <c r="C776" s="213">
        <f>SUM(C774:C775)</f>
        <v>0</v>
      </c>
      <c r="D776" s="213"/>
      <c r="E776" s="213"/>
      <c r="F776" s="213"/>
      <c r="G776" s="213"/>
      <c r="H776" s="213"/>
      <c r="I776" s="213"/>
      <c r="J776" s="213"/>
    </row>
    <row r="777" spans="1:10" x14ac:dyDescent="0.25">
      <c r="A777" s="750"/>
      <c r="B777" s="549"/>
      <c r="C777" s="549"/>
      <c r="D777" s="549"/>
      <c r="E777" s="549"/>
      <c r="F777" s="549"/>
      <c r="G777" s="549"/>
      <c r="H777" s="549"/>
      <c r="I777" s="549"/>
      <c r="J777" s="751"/>
    </row>
    <row r="778" spans="1:10" x14ac:dyDescent="0.25">
      <c r="A778" s="548"/>
      <c r="B778" s="752"/>
      <c r="C778" s="752"/>
      <c r="D778" s="548"/>
      <c r="E778" s="548"/>
      <c r="F778" s="548"/>
      <c r="G778" s="548"/>
      <c r="H778" s="548"/>
      <c r="I778" s="548"/>
      <c r="J778" s="567"/>
    </row>
    <row r="779" spans="1:10" x14ac:dyDescent="0.25">
      <c r="A779" s="548"/>
      <c r="B779" s="548"/>
      <c r="C779" s="548"/>
      <c r="D779" s="548"/>
      <c r="E779" s="548"/>
      <c r="F779" s="336"/>
      <c r="G779" s="917" t="s">
        <v>3714</v>
      </c>
      <c r="H779" s="917"/>
      <c r="I779" s="753"/>
      <c r="J779" s="567"/>
    </row>
    <row r="780" spans="1:10" ht="15.75" x14ac:dyDescent="0.25">
      <c r="A780" s="696" t="s">
        <v>4464</v>
      </c>
      <c r="B780" s="697">
        <f>C772</f>
        <v>229000</v>
      </c>
      <c r="C780" s="548"/>
      <c r="D780" s="548"/>
      <c r="E780" s="548"/>
      <c r="F780" s="548"/>
      <c r="G780" s="548"/>
      <c r="H780" s="548"/>
      <c r="I780" s="548"/>
      <c r="J780" s="567"/>
    </row>
    <row r="783" spans="1:10" ht="15.75" x14ac:dyDescent="0.25">
      <c r="A783" s="696" t="s">
        <v>4465</v>
      </c>
      <c r="B783" s="697"/>
    </row>
    <row r="787" spans="1:10" ht="15.75" x14ac:dyDescent="0.25">
      <c r="A787" s="2232" t="s">
        <v>4776</v>
      </c>
      <c r="B787" s="2232"/>
      <c r="C787" s="2232"/>
      <c r="D787" s="2232"/>
      <c r="E787" s="2232"/>
      <c r="F787" s="2232"/>
      <c r="G787" s="2232"/>
      <c r="H787" s="2247"/>
      <c r="I787" s="2247"/>
      <c r="J787" s="2247"/>
    </row>
    <row r="788" spans="1:10" x14ac:dyDescent="0.25">
      <c r="A788" s="198" t="s">
        <v>14</v>
      </c>
      <c r="B788" s="198" t="s">
        <v>5</v>
      </c>
      <c r="C788" s="198" t="s">
        <v>10</v>
      </c>
      <c r="D788" s="198" t="s">
        <v>11</v>
      </c>
      <c r="E788" s="198" t="s">
        <v>753</v>
      </c>
      <c r="F788" s="198" t="s">
        <v>27</v>
      </c>
      <c r="G788" s="923" t="s">
        <v>2013</v>
      </c>
      <c r="H788" s="198" t="s">
        <v>2776</v>
      </c>
      <c r="I788" s="198" t="s">
        <v>2777</v>
      </c>
      <c r="J788" s="198" t="s">
        <v>32</v>
      </c>
    </row>
    <row r="789" spans="1:10" x14ac:dyDescent="0.25">
      <c r="A789" s="517" t="s">
        <v>4765</v>
      </c>
      <c r="B789" s="519">
        <v>1</v>
      </c>
      <c r="C789" s="527">
        <v>16000</v>
      </c>
      <c r="D789" s="527"/>
      <c r="E789" s="519"/>
      <c r="F789" s="519"/>
      <c r="G789" s="920"/>
      <c r="H789" s="519"/>
      <c r="I789" s="519" t="s">
        <v>879</v>
      </c>
      <c r="J789" s="519">
        <v>4200</v>
      </c>
    </row>
    <row r="790" spans="1:10" x14ac:dyDescent="0.25">
      <c r="A790" s="777" t="s">
        <v>932</v>
      </c>
      <c r="B790" s="764">
        <v>1</v>
      </c>
      <c r="C790" s="630">
        <v>30000</v>
      </c>
      <c r="D790" s="630"/>
      <c r="E790" s="764"/>
      <c r="F790" s="764"/>
      <c r="G790" s="921"/>
      <c r="H790" s="764">
        <v>1</v>
      </c>
      <c r="I790" s="764">
        <v>50</v>
      </c>
      <c r="J790" s="519">
        <v>2000</v>
      </c>
    </row>
    <row r="791" spans="1:10" x14ac:dyDescent="0.25">
      <c r="A791" s="517" t="s">
        <v>3477</v>
      </c>
      <c r="B791" s="519">
        <v>1</v>
      </c>
      <c r="C791" s="527"/>
      <c r="D791" s="527">
        <v>38000</v>
      </c>
      <c r="E791" s="519"/>
      <c r="F791" s="519"/>
      <c r="G791" s="920"/>
      <c r="H791" s="519"/>
      <c r="I791" s="519"/>
      <c r="J791" s="519" t="s">
        <v>3581</v>
      </c>
    </row>
    <row r="792" spans="1:10" x14ac:dyDescent="0.25">
      <c r="A792" s="517" t="s">
        <v>1290</v>
      </c>
      <c r="B792" s="519">
        <v>1</v>
      </c>
      <c r="C792" s="527"/>
      <c r="D792" s="527">
        <v>50000</v>
      </c>
      <c r="E792" s="519">
        <v>1</v>
      </c>
      <c r="F792" s="519">
        <v>5000</v>
      </c>
      <c r="G792" s="920">
        <v>100</v>
      </c>
      <c r="H792" s="519"/>
      <c r="I792" s="519"/>
      <c r="J792" s="519" t="s">
        <v>883</v>
      </c>
    </row>
    <row r="793" spans="1:10" x14ac:dyDescent="0.25">
      <c r="A793" s="517" t="s">
        <v>4766</v>
      </c>
      <c r="B793" s="519">
        <v>1</v>
      </c>
      <c r="C793" s="527"/>
      <c r="D793" s="527">
        <v>16000</v>
      </c>
      <c r="E793" s="519">
        <v>2</v>
      </c>
      <c r="F793" s="519">
        <v>8000</v>
      </c>
      <c r="G793" s="920" t="s">
        <v>2148</v>
      </c>
      <c r="H793" s="519"/>
      <c r="I793" s="519"/>
      <c r="J793" s="519" t="s">
        <v>883</v>
      </c>
    </row>
    <row r="794" spans="1:10" x14ac:dyDescent="0.25">
      <c r="A794" s="517" t="s">
        <v>3702</v>
      </c>
      <c r="B794" s="519">
        <v>1</v>
      </c>
      <c r="C794" s="527">
        <v>15000</v>
      </c>
      <c r="D794" s="527"/>
      <c r="E794" s="519"/>
      <c r="F794" s="519"/>
      <c r="G794" s="920"/>
      <c r="H794" s="519">
        <v>1</v>
      </c>
      <c r="I794" s="519">
        <v>60</v>
      </c>
      <c r="J794" s="519">
        <v>3000</v>
      </c>
    </row>
    <row r="795" spans="1:10" x14ac:dyDescent="0.25">
      <c r="A795" s="702" t="s">
        <v>3641</v>
      </c>
      <c r="B795" s="703">
        <v>1</v>
      </c>
      <c r="C795" s="640"/>
      <c r="D795" s="640">
        <v>4000</v>
      </c>
      <c r="E795" s="703"/>
      <c r="F795" s="703"/>
      <c r="G795" s="924"/>
      <c r="H795" s="703"/>
      <c r="I795" s="703"/>
      <c r="J795" s="703" t="s">
        <v>4773</v>
      </c>
    </row>
    <row r="796" spans="1:10" x14ac:dyDescent="0.25">
      <c r="A796" s="517" t="s">
        <v>4767</v>
      </c>
      <c r="B796" s="519">
        <v>2</v>
      </c>
      <c r="C796" s="527"/>
      <c r="D796" s="527">
        <v>50000</v>
      </c>
      <c r="E796" s="519"/>
      <c r="F796" s="519"/>
      <c r="G796" s="920"/>
      <c r="H796" s="519"/>
      <c r="I796" s="519"/>
      <c r="J796" s="519" t="s">
        <v>883</v>
      </c>
    </row>
    <row r="797" spans="1:10" x14ac:dyDescent="0.25">
      <c r="A797" s="517" t="s">
        <v>4497</v>
      </c>
      <c r="B797" s="519">
        <v>1</v>
      </c>
      <c r="C797" s="527">
        <v>27000</v>
      </c>
      <c r="D797" s="527"/>
      <c r="E797" s="519"/>
      <c r="F797" s="519"/>
      <c r="G797" s="920"/>
      <c r="H797" s="519">
        <v>1</v>
      </c>
      <c r="I797" s="518">
        <v>75</v>
      </c>
      <c r="J797" s="519">
        <v>4000</v>
      </c>
    </row>
    <row r="798" spans="1:10" x14ac:dyDescent="0.25">
      <c r="A798" s="517" t="s">
        <v>4768</v>
      </c>
      <c r="B798" s="519">
        <v>1</v>
      </c>
      <c r="C798" s="527">
        <v>24000</v>
      </c>
      <c r="D798" s="527"/>
      <c r="E798" s="519"/>
      <c r="F798" s="519"/>
      <c r="G798" s="920"/>
      <c r="H798" s="519"/>
      <c r="I798" s="518"/>
      <c r="J798" s="519"/>
    </row>
    <row r="799" spans="1:10" x14ac:dyDescent="0.25">
      <c r="A799" s="777" t="s">
        <v>144</v>
      </c>
      <c r="B799" s="764">
        <v>1</v>
      </c>
      <c r="C799" s="630">
        <v>28000</v>
      </c>
      <c r="D799" s="630"/>
      <c r="E799" s="764">
        <v>1</v>
      </c>
      <c r="F799" s="764">
        <v>4000</v>
      </c>
      <c r="G799" s="921">
        <v>75</v>
      </c>
      <c r="H799" s="764"/>
      <c r="I799" s="778"/>
      <c r="J799" s="764"/>
    </row>
    <row r="800" spans="1:10" x14ac:dyDescent="0.25">
      <c r="A800" s="777" t="s">
        <v>172</v>
      </c>
      <c r="B800" s="764">
        <v>1</v>
      </c>
      <c r="C800" s="630">
        <v>39000</v>
      </c>
      <c r="D800" s="630"/>
      <c r="E800" s="764">
        <v>1</v>
      </c>
      <c r="F800" s="764">
        <v>5000</v>
      </c>
      <c r="G800" s="921">
        <v>100</v>
      </c>
      <c r="H800" s="764"/>
      <c r="I800" s="778"/>
      <c r="J800" s="764"/>
    </row>
    <row r="801" spans="1:10" x14ac:dyDescent="0.25">
      <c r="A801" s="777" t="s">
        <v>4757</v>
      </c>
      <c r="B801" s="764">
        <v>1</v>
      </c>
      <c r="C801" s="630">
        <v>17000</v>
      </c>
      <c r="D801" s="630"/>
      <c r="E801" s="764">
        <v>1</v>
      </c>
      <c r="F801" s="764">
        <v>3000</v>
      </c>
      <c r="G801" s="921">
        <v>60</v>
      </c>
      <c r="H801" s="764"/>
      <c r="I801" s="778"/>
      <c r="J801" s="764"/>
    </row>
    <row r="802" spans="1:10" x14ac:dyDescent="0.25">
      <c r="A802" s="777" t="s">
        <v>144</v>
      </c>
      <c r="B802" s="764">
        <v>1</v>
      </c>
      <c r="C802" s="630">
        <v>28000</v>
      </c>
      <c r="D802" s="630"/>
      <c r="E802" s="764">
        <v>1</v>
      </c>
      <c r="F802" s="764">
        <v>4000</v>
      </c>
      <c r="G802" s="921">
        <v>75</v>
      </c>
      <c r="H802" s="764"/>
      <c r="I802" s="764"/>
      <c r="J802" s="764"/>
    </row>
    <row r="803" spans="1:10" x14ac:dyDescent="0.25">
      <c r="A803" s="517" t="s">
        <v>4769</v>
      </c>
      <c r="B803" s="519">
        <v>1</v>
      </c>
      <c r="C803" s="527">
        <v>14000</v>
      </c>
      <c r="D803" s="527"/>
      <c r="E803" s="519">
        <v>1</v>
      </c>
      <c r="F803" s="519">
        <v>3000</v>
      </c>
      <c r="G803" s="920">
        <v>60</v>
      </c>
      <c r="H803" s="519"/>
      <c r="I803" s="519"/>
      <c r="J803" s="519"/>
    </row>
    <row r="804" spans="1:10" x14ac:dyDescent="0.25">
      <c r="A804" s="517" t="s">
        <v>3782</v>
      </c>
      <c r="B804" s="519">
        <v>1</v>
      </c>
      <c r="C804" s="527"/>
      <c r="D804" s="527">
        <v>50000</v>
      </c>
      <c r="E804" s="519"/>
      <c r="F804" s="519"/>
      <c r="G804" s="920"/>
      <c r="H804" s="519"/>
      <c r="I804" s="519"/>
      <c r="J804" s="519" t="s">
        <v>4770</v>
      </c>
    </row>
    <row r="805" spans="1:10" x14ac:dyDescent="0.25">
      <c r="A805" s="517" t="s">
        <v>410</v>
      </c>
      <c r="B805" s="519">
        <v>1</v>
      </c>
      <c r="C805" s="527"/>
      <c r="D805" s="527">
        <v>20000</v>
      </c>
      <c r="E805" s="519"/>
      <c r="F805" s="519"/>
      <c r="G805" s="920"/>
      <c r="H805" s="519"/>
      <c r="I805" s="519"/>
      <c r="J805" s="519" t="s">
        <v>3861</v>
      </c>
    </row>
    <row r="806" spans="1:10" x14ac:dyDescent="0.25">
      <c r="A806" s="517" t="s">
        <v>4497</v>
      </c>
      <c r="B806" s="519">
        <v>1</v>
      </c>
      <c r="C806" s="527">
        <v>25000</v>
      </c>
      <c r="D806" s="527"/>
      <c r="E806" s="519">
        <v>1</v>
      </c>
      <c r="F806" s="519">
        <v>2000</v>
      </c>
      <c r="G806" s="920">
        <v>45</v>
      </c>
      <c r="H806" s="519"/>
      <c r="I806" s="519"/>
      <c r="J806" s="519"/>
    </row>
    <row r="807" spans="1:10" x14ac:dyDescent="0.25">
      <c r="A807" s="777" t="s">
        <v>734</v>
      </c>
      <c r="B807" s="764">
        <v>1</v>
      </c>
      <c r="C807" s="630">
        <v>11000</v>
      </c>
      <c r="D807" s="630"/>
      <c r="E807" s="764">
        <v>3</v>
      </c>
      <c r="F807" s="764">
        <v>7000</v>
      </c>
      <c r="G807" s="921" t="s">
        <v>4771</v>
      </c>
      <c r="H807" s="764"/>
      <c r="I807" s="764"/>
      <c r="J807" s="764"/>
    </row>
    <row r="808" spans="1:10" x14ac:dyDescent="0.25">
      <c r="A808" s="847"/>
      <c r="B808" s="848"/>
      <c r="C808" s="849"/>
      <c r="D808" s="630"/>
      <c r="E808" s="764"/>
      <c r="F808" s="764"/>
      <c r="G808" s="921"/>
      <c r="H808" s="764"/>
      <c r="I808" s="764"/>
      <c r="J808" s="778"/>
    </row>
    <row r="809" spans="1:10" x14ac:dyDescent="0.25">
      <c r="A809" s="847"/>
      <c r="B809" s="848"/>
      <c r="C809" s="849"/>
      <c r="D809" s="630"/>
      <c r="E809" s="764"/>
      <c r="F809" s="764"/>
      <c r="G809" s="921"/>
      <c r="H809" s="764"/>
      <c r="I809" s="764"/>
      <c r="J809" s="778"/>
    </row>
    <row r="810" spans="1:10" x14ac:dyDescent="0.25">
      <c r="A810" s="847"/>
      <c r="B810" s="848"/>
      <c r="C810" s="849"/>
      <c r="D810" s="630"/>
      <c r="E810" s="764"/>
      <c r="F810" s="764"/>
      <c r="G810" s="921"/>
      <c r="H810" s="764"/>
      <c r="I810" s="764"/>
      <c r="J810" s="778"/>
    </row>
    <row r="811" spans="1:10" x14ac:dyDescent="0.25">
      <c r="A811" s="777"/>
      <c r="B811" s="848"/>
      <c r="C811" s="849"/>
      <c r="D811" s="630"/>
      <c r="E811" s="898"/>
      <c r="F811" s="764"/>
      <c r="G811" s="921"/>
      <c r="H811" s="764"/>
      <c r="I811" s="778"/>
      <c r="J811" s="519"/>
    </row>
    <row r="812" spans="1:10" x14ac:dyDescent="0.25">
      <c r="A812" s="755" t="s">
        <v>2048</v>
      </c>
      <c r="B812" s="757">
        <f>SUM(B789:B811)</f>
        <v>20</v>
      </c>
      <c r="C812" s="757">
        <f>SUM(C789:C811)</f>
        <v>274000</v>
      </c>
      <c r="D812" s="757">
        <f>SUM(D789:D811)</f>
        <v>228000</v>
      </c>
      <c r="E812" s="757">
        <f>SUM(E789:E811)</f>
        <v>12</v>
      </c>
      <c r="F812" s="756"/>
      <c r="G812" s="922"/>
      <c r="H812" s="756"/>
      <c r="I812" s="756"/>
      <c r="J812" s="756">
        <f>J789+J790+J794+J797</f>
        <v>13200</v>
      </c>
    </row>
    <row r="813" spans="1:10" ht="17.25" x14ac:dyDescent="0.25">
      <c r="A813" s="2233" t="s">
        <v>4463</v>
      </c>
      <c r="B813" s="2234"/>
      <c r="C813" s="2234"/>
      <c r="D813" s="2234"/>
      <c r="E813" s="2234"/>
      <c r="F813" s="2234"/>
      <c r="G813" s="2234"/>
      <c r="H813" s="2248"/>
      <c r="I813" s="2248"/>
      <c r="J813" s="2249"/>
    </row>
    <row r="814" spans="1:10" ht="17.25" x14ac:dyDescent="0.25">
      <c r="A814" s="782" t="s">
        <v>4772</v>
      </c>
      <c r="B814" s="783">
        <v>1</v>
      </c>
      <c r="C814" s="784">
        <v>750</v>
      </c>
      <c r="D814" s="784"/>
      <c r="E814" s="909"/>
      <c r="F814" s="909"/>
      <c r="G814" s="909"/>
      <c r="H814" s="909"/>
      <c r="I814" s="909"/>
      <c r="J814" s="764"/>
    </row>
    <row r="815" spans="1:10" x14ac:dyDescent="0.25">
      <c r="A815" s="782" t="s">
        <v>4774</v>
      </c>
      <c r="B815" s="783">
        <v>2</v>
      </c>
      <c r="C815" s="784"/>
      <c r="D815" s="784"/>
      <c r="E815" s="519"/>
      <c r="F815" s="764"/>
      <c r="G815" s="764"/>
      <c r="H815" s="764"/>
      <c r="I815" s="764"/>
      <c r="J815" s="198" t="s">
        <v>4775</v>
      </c>
    </row>
    <row r="816" spans="1:10" x14ac:dyDescent="0.25">
      <c r="A816" s="755" t="s">
        <v>2048</v>
      </c>
      <c r="B816" s="213">
        <f>SUM(B815:B815)</f>
        <v>2</v>
      </c>
      <c r="C816" s="213">
        <f>SUM(C814:C815)</f>
        <v>750</v>
      </c>
      <c r="D816" s="213"/>
      <c r="E816" s="213"/>
      <c r="F816" s="213"/>
      <c r="G816" s="213"/>
      <c r="H816" s="213"/>
      <c r="I816" s="213"/>
      <c r="J816" s="213"/>
    </row>
    <row r="817" spans="1:10" x14ac:dyDescent="0.25">
      <c r="A817" s="750"/>
      <c r="B817" s="549"/>
      <c r="C817" s="549"/>
      <c r="D817" s="549"/>
      <c r="E817" s="549"/>
      <c r="F817" s="549"/>
      <c r="G817" s="549"/>
      <c r="H817" s="549"/>
      <c r="I817" s="549"/>
      <c r="J817" s="751"/>
    </row>
    <row r="818" spans="1:10" x14ac:dyDescent="0.25">
      <c r="A818" s="548"/>
      <c r="B818" s="752"/>
      <c r="C818" s="752"/>
      <c r="D818" s="548"/>
      <c r="E818" s="548"/>
      <c r="F818" s="548"/>
      <c r="G818" s="548"/>
      <c r="H818" s="548"/>
      <c r="I818" s="548"/>
      <c r="J818" s="567"/>
    </row>
    <row r="819" spans="1:10" x14ac:dyDescent="0.25">
      <c r="A819" s="548"/>
      <c r="B819" s="548"/>
      <c r="C819" s="548"/>
      <c r="D819" s="548"/>
      <c r="E819" s="548"/>
      <c r="F819" s="2206" t="s">
        <v>4777</v>
      </c>
      <c r="G819" s="2206"/>
      <c r="H819" s="2206"/>
      <c r="I819" s="2206"/>
      <c r="J819" s="567"/>
    </row>
    <row r="820" spans="1:10" ht="15.75" x14ac:dyDescent="0.25">
      <c r="A820" s="696" t="s">
        <v>4464</v>
      </c>
      <c r="B820" s="697">
        <v>274000</v>
      </c>
      <c r="C820" s="548"/>
      <c r="D820" s="548"/>
      <c r="E820" s="548"/>
      <c r="F820" s="548"/>
      <c r="G820" s="548"/>
      <c r="H820" s="548"/>
      <c r="I820" s="548"/>
      <c r="J820" s="567"/>
    </row>
    <row r="823" spans="1:10" ht="15.75" x14ac:dyDescent="0.25">
      <c r="A823" s="696" t="s">
        <v>4465</v>
      </c>
      <c r="B823" s="697">
        <v>750</v>
      </c>
    </row>
    <row r="827" spans="1:10" ht="15.75" x14ac:dyDescent="0.25">
      <c r="A827" s="2232" t="s">
        <v>4778</v>
      </c>
      <c r="B827" s="2232"/>
      <c r="C827" s="2232"/>
      <c r="D827" s="2232"/>
      <c r="E827" s="2232"/>
      <c r="F827" s="2232"/>
      <c r="G827" s="2232"/>
      <c r="H827" s="2247"/>
      <c r="I827" s="2247"/>
      <c r="J827" s="2247"/>
    </row>
    <row r="828" spans="1:10" x14ac:dyDescent="0.25">
      <c r="A828" s="198" t="s">
        <v>14</v>
      </c>
      <c r="B828" s="198" t="s">
        <v>5</v>
      </c>
      <c r="C828" s="198" t="s">
        <v>10</v>
      </c>
      <c r="D828" s="198" t="s">
        <v>11</v>
      </c>
      <c r="E828" s="198" t="s">
        <v>753</v>
      </c>
      <c r="F828" s="198" t="s">
        <v>27</v>
      </c>
      <c r="G828" s="925" t="s">
        <v>2013</v>
      </c>
      <c r="H828" s="198" t="s">
        <v>2776</v>
      </c>
      <c r="I828" s="198" t="s">
        <v>2777</v>
      </c>
      <c r="J828" s="198" t="s">
        <v>32</v>
      </c>
    </row>
    <row r="829" spans="1:10" x14ac:dyDescent="0.25">
      <c r="A829" s="517" t="s">
        <v>502</v>
      </c>
      <c r="B829" s="519">
        <v>1</v>
      </c>
      <c r="C829" s="527">
        <v>50000</v>
      </c>
      <c r="D829" s="527"/>
      <c r="E829" s="519"/>
      <c r="F829" s="519"/>
      <c r="G829" s="920"/>
      <c r="H829" s="519"/>
      <c r="I829" s="519"/>
      <c r="J829" s="519" t="s">
        <v>4779</v>
      </c>
    </row>
    <row r="830" spans="1:10" x14ac:dyDescent="0.25">
      <c r="A830" s="517" t="s">
        <v>3354</v>
      </c>
      <c r="B830" s="519">
        <v>1</v>
      </c>
      <c r="C830" s="527">
        <v>15000</v>
      </c>
      <c r="D830" s="527"/>
      <c r="E830" s="519"/>
      <c r="F830" s="519"/>
      <c r="G830" s="920"/>
      <c r="H830" s="519"/>
      <c r="I830" s="519" t="s">
        <v>109</v>
      </c>
      <c r="J830" s="519">
        <v>2800</v>
      </c>
    </row>
    <row r="831" spans="1:10" x14ac:dyDescent="0.25">
      <c r="A831" s="517" t="s">
        <v>2616</v>
      </c>
      <c r="B831" s="519">
        <v>1</v>
      </c>
      <c r="C831" s="527"/>
      <c r="D831" s="527">
        <v>25000</v>
      </c>
      <c r="E831" s="519"/>
      <c r="F831" s="519"/>
      <c r="G831" s="920"/>
      <c r="H831" s="519"/>
      <c r="I831" s="519"/>
      <c r="J831" s="519" t="s">
        <v>4780</v>
      </c>
    </row>
    <row r="832" spans="1:10" x14ac:dyDescent="0.25">
      <c r="A832" s="517" t="s">
        <v>3545</v>
      </c>
      <c r="B832" s="519">
        <v>1</v>
      </c>
      <c r="C832" s="527"/>
      <c r="D832" s="527">
        <v>16000</v>
      </c>
      <c r="E832" s="519"/>
      <c r="F832" s="519"/>
      <c r="G832" s="920"/>
      <c r="H832" s="519"/>
      <c r="I832" s="519"/>
      <c r="J832" s="519" t="s">
        <v>3581</v>
      </c>
    </row>
    <row r="833" spans="1:10" x14ac:dyDescent="0.25">
      <c r="A833" s="517" t="s">
        <v>3486</v>
      </c>
      <c r="B833" s="519">
        <v>1</v>
      </c>
      <c r="C833" s="527"/>
      <c r="D833" s="527">
        <v>11000</v>
      </c>
      <c r="E833" s="519">
        <v>1</v>
      </c>
      <c r="F833" s="920">
        <v>60</v>
      </c>
      <c r="G833" s="519">
        <v>3000</v>
      </c>
      <c r="I833" s="519"/>
      <c r="J833" s="519" t="s">
        <v>883</v>
      </c>
    </row>
    <row r="834" spans="1:10" x14ac:dyDescent="0.25">
      <c r="A834" s="517" t="s">
        <v>4781</v>
      </c>
      <c r="B834" s="519">
        <v>1</v>
      </c>
      <c r="C834" s="527">
        <v>23000</v>
      </c>
      <c r="D834" s="527"/>
      <c r="E834" s="519">
        <v>1</v>
      </c>
      <c r="F834" s="519">
        <v>90</v>
      </c>
      <c r="G834" s="920">
        <v>5000</v>
      </c>
      <c r="H834" s="519">
        <v>1</v>
      </c>
      <c r="I834" s="519">
        <v>140</v>
      </c>
      <c r="J834" s="519">
        <v>8000</v>
      </c>
    </row>
    <row r="835" spans="1:10" x14ac:dyDescent="0.25">
      <c r="A835" s="517" t="s">
        <v>657</v>
      </c>
      <c r="B835" s="519">
        <v>1</v>
      </c>
      <c r="C835" s="527">
        <v>32000</v>
      </c>
      <c r="D835" s="527"/>
      <c r="E835" s="519">
        <v>1</v>
      </c>
      <c r="F835" s="519">
        <v>70</v>
      </c>
      <c r="G835" s="920">
        <v>4000</v>
      </c>
      <c r="H835" s="519">
        <v>1</v>
      </c>
      <c r="I835" s="519">
        <v>60</v>
      </c>
      <c r="J835" s="519">
        <v>3000</v>
      </c>
    </row>
    <row r="836" spans="1:10" x14ac:dyDescent="0.25">
      <c r="A836" s="517" t="s">
        <v>2187</v>
      </c>
      <c r="B836" s="519">
        <v>1</v>
      </c>
      <c r="C836" s="527"/>
      <c r="D836" s="527">
        <v>15000</v>
      </c>
      <c r="E836" s="519"/>
      <c r="F836" s="519"/>
      <c r="G836" s="920"/>
      <c r="H836" s="519"/>
      <c r="I836" s="518"/>
      <c r="J836" s="519" t="s">
        <v>883</v>
      </c>
    </row>
    <row r="837" spans="1:10" x14ac:dyDescent="0.25">
      <c r="A837" s="517" t="s">
        <v>4782</v>
      </c>
      <c r="B837" s="519">
        <v>1</v>
      </c>
      <c r="C837" s="527">
        <v>18000</v>
      </c>
      <c r="D837" s="527"/>
      <c r="E837" s="519">
        <v>1</v>
      </c>
      <c r="F837" s="519">
        <v>75</v>
      </c>
      <c r="G837" s="920">
        <v>4000</v>
      </c>
      <c r="H837" s="519">
        <v>1</v>
      </c>
      <c r="I837" s="519">
        <v>60</v>
      </c>
      <c r="J837" s="519">
        <v>3000</v>
      </c>
    </row>
    <row r="838" spans="1:10" x14ac:dyDescent="0.25">
      <c r="A838" s="517" t="s">
        <v>4782</v>
      </c>
      <c r="B838" s="519">
        <v>1</v>
      </c>
      <c r="C838" s="527"/>
      <c r="D838" s="527">
        <v>23000</v>
      </c>
      <c r="E838" s="519"/>
      <c r="F838" s="519"/>
      <c r="G838" s="920"/>
      <c r="H838" s="519"/>
      <c r="I838" s="519"/>
      <c r="J838" s="519" t="s">
        <v>4783</v>
      </c>
    </row>
    <row r="839" spans="1:10" x14ac:dyDescent="0.25">
      <c r="A839" s="517" t="s">
        <v>410</v>
      </c>
      <c r="B839" s="519">
        <v>1</v>
      </c>
      <c r="C839" s="527"/>
      <c r="D839" s="527">
        <v>19000</v>
      </c>
      <c r="E839" s="519"/>
      <c r="F839" s="519"/>
      <c r="G839" s="920"/>
      <c r="H839" s="519"/>
      <c r="I839" s="519"/>
      <c r="J839" s="519" t="s">
        <v>3581</v>
      </c>
    </row>
    <row r="840" spans="1:10" x14ac:dyDescent="0.25">
      <c r="A840" s="517" t="s">
        <v>3702</v>
      </c>
      <c r="B840" s="519">
        <v>1</v>
      </c>
      <c r="C840" s="527">
        <v>15000</v>
      </c>
      <c r="D840" s="527"/>
      <c r="E840" s="519"/>
      <c r="F840" s="519"/>
      <c r="G840" s="920"/>
      <c r="H840" s="519">
        <v>1</v>
      </c>
      <c r="I840" s="519">
        <v>60</v>
      </c>
      <c r="J840" s="519">
        <v>3000</v>
      </c>
    </row>
    <row r="841" spans="1:10" x14ac:dyDescent="0.25">
      <c r="A841" s="517" t="s">
        <v>385</v>
      </c>
      <c r="B841" s="519">
        <v>1</v>
      </c>
      <c r="C841" s="527">
        <v>22000</v>
      </c>
      <c r="D841" s="527"/>
      <c r="E841" s="519">
        <v>1</v>
      </c>
      <c r="F841" s="519">
        <v>75</v>
      </c>
      <c r="G841" s="920">
        <v>4000</v>
      </c>
      <c r="H841" s="519"/>
      <c r="I841" s="519"/>
      <c r="J841" s="519" t="s">
        <v>4784</v>
      </c>
    </row>
    <row r="842" spans="1:10" x14ac:dyDescent="0.25">
      <c r="A842" s="517" t="s">
        <v>734</v>
      </c>
      <c r="B842" s="519">
        <v>1</v>
      </c>
      <c r="C842" s="527"/>
      <c r="D842" s="527">
        <v>18000</v>
      </c>
      <c r="E842" s="519"/>
      <c r="F842" s="519"/>
      <c r="G842" s="920"/>
      <c r="H842" s="519">
        <v>1</v>
      </c>
      <c r="I842" s="519">
        <v>50</v>
      </c>
      <c r="J842" s="519">
        <v>2000</v>
      </c>
    </row>
    <row r="843" spans="1:10" x14ac:dyDescent="0.25">
      <c r="A843" s="517" t="s">
        <v>4785</v>
      </c>
      <c r="B843" s="519">
        <v>1</v>
      </c>
      <c r="C843" s="527">
        <v>13000</v>
      </c>
      <c r="D843" s="527"/>
      <c r="E843" s="519">
        <v>1</v>
      </c>
      <c r="F843" s="519">
        <v>60</v>
      </c>
      <c r="G843" s="920">
        <v>3000</v>
      </c>
      <c r="H843" s="519"/>
      <c r="I843" s="519"/>
      <c r="J843" s="519"/>
    </row>
    <row r="844" spans="1:10" x14ac:dyDescent="0.25">
      <c r="A844" s="99" t="s">
        <v>504</v>
      </c>
      <c r="B844" s="116">
        <v>1</v>
      </c>
      <c r="C844" s="178">
        <v>11000</v>
      </c>
      <c r="D844" s="527"/>
      <c r="E844" s="519">
        <v>1</v>
      </c>
      <c r="F844" s="519">
        <v>60</v>
      </c>
      <c r="G844" s="920">
        <v>3000</v>
      </c>
      <c r="H844" s="519"/>
      <c r="I844" s="519"/>
      <c r="J844" s="518"/>
    </row>
    <row r="845" spans="1:10" x14ac:dyDescent="0.25">
      <c r="A845" s="847"/>
      <c r="B845" s="848"/>
      <c r="C845" s="849"/>
      <c r="D845" s="630"/>
      <c r="E845" s="764"/>
      <c r="F845" s="764"/>
      <c r="G845" s="921"/>
      <c r="H845" s="764"/>
      <c r="I845" s="764"/>
      <c r="J845" s="778"/>
    </row>
    <row r="846" spans="1:10" x14ac:dyDescent="0.25">
      <c r="A846" s="847"/>
      <c r="B846" s="848"/>
      <c r="C846" s="849"/>
      <c r="D846" s="630"/>
      <c r="E846" s="764"/>
      <c r="F846" s="764"/>
      <c r="G846" s="921"/>
      <c r="H846" s="764"/>
      <c r="I846" s="764"/>
      <c r="J846" s="778"/>
    </row>
    <row r="847" spans="1:10" x14ac:dyDescent="0.25">
      <c r="A847" s="777"/>
      <c r="B847" s="848"/>
      <c r="C847" s="849"/>
      <c r="D847" s="630"/>
      <c r="E847" s="898"/>
      <c r="F847" s="764"/>
      <c r="G847" s="921"/>
      <c r="H847" s="764"/>
      <c r="I847" s="778"/>
      <c r="J847" s="519"/>
    </row>
    <row r="848" spans="1:10" x14ac:dyDescent="0.25">
      <c r="A848" s="755" t="s">
        <v>2048</v>
      </c>
      <c r="B848" s="757">
        <f>SUM(B829:B847)</f>
        <v>16</v>
      </c>
      <c r="C848" s="757">
        <f>SUM(C829:C847)</f>
        <v>199000</v>
      </c>
      <c r="D848" s="757">
        <f>SUM(D829:D847)</f>
        <v>127000</v>
      </c>
      <c r="E848" s="757">
        <f>SUM(E829:E847)</f>
        <v>7</v>
      </c>
      <c r="F848" s="756"/>
      <c r="G848" s="922"/>
      <c r="H848" s="756"/>
      <c r="I848" s="756"/>
      <c r="J848" s="756">
        <f>J830+J834+J835+J837+J840+J842</f>
        <v>21800</v>
      </c>
    </row>
    <row r="849" spans="1:10" ht="17.25" x14ac:dyDescent="0.25">
      <c r="A849" s="2233" t="s">
        <v>4463</v>
      </c>
      <c r="B849" s="2234"/>
      <c r="C849" s="2234"/>
      <c r="D849" s="2234"/>
      <c r="E849" s="2234"/>
      <c r="F849" s="2234"/>
      <c r="G849" s="2234"/>
      <c r="H849" s="2248"/>
      <c r="I849" s="2248"/>
      <c r="J849" s="2249"/>
    </row>
    <row r="850" spans="1:10" ht="17.25" x14ac:dyDescent="0.25">
      <c r="A850" s="782"/>
      <c r="B850" s="783"/>
      <c r="C850" s="784"/>
      <c r="D850" s="784"/>
      <c r="E850" s="909"/>
      <c r="F850" s="909"/>
      <c r="G850" s="909"/>
      <c r="H850" s="909"/>
      <c r="I850" s="909"/>
      <c r="J850" s="764"/>
    </row>
    <row r="851" spans="1:10" x14ac:dyDescent="0.25">
      <c r="A851" s="782"/>
      <c r="B851" s="783"/>
      <c r="C851" s="784"/>
      <c r="D851" s="784"/>
      <c r="E851" s="519"/>
      <c r="F851" s="764"/>
      <c r="G851" s="764"/>
      <c r="H851" s="764"/>
      <c r="I851" s="764"/>
      <c r="J851" s="198"/>
    </row>
    <row r="852" spans="1:10" x14ac:dyDescent="0.25">
      <c r="A852" s="755" t="s">
        <v>2048</v>
      </c>
      <c r="B852" s="213">
        <f>SUM(B851:B851)</f>
        <v>0</v>
      </c>
      <c r="C852" s="213">
        <f>SUM(C850:C851)</f>
        <v>0</v>
      </c>
      <c r="D852" s="213"/>
      <c r="E852" s="213"/>
      <c r="F852" s="213"/>
      <c r="G852" s="213"/>
      <c r="H852" s="213"/>
      <c r="I852" s="213"/>
      <c r="J852" s="213"/>
    </row>
    <row r="853" spans="1:10" x14ac:dyDescent="0.25">
      <c r="A853" s="750"/>
      <c r="B853" s="549"/>
      <c r="C853" s="549"/>
      <c r="D853" s="549"/>
      <c r="E853" s="549"/>
      <c r="F853" s="549"/>
      <c r="G853" s="549"/>
      <c r="H853" s="549"/>
      <c r="I853" s="549"/>
      <c r="J853" s="751"/>
    </row>
    <row r="854" spans="1:10" x14ac:dyDescent="0.25">
      <c r="A854" s="548"/>
      <c r="B854" s="752"/>
      <c r="C854" s="752"/>
      <c r="D854" s="548"/>
      <c r="E854" s="548"/>
      <c r="F854" s="548"/>
      <c r="G854" s="548"/>
      <c r="H854" s="548"/>
      <c r="I854" s="548"/>
      <c r="J854" s="567"/>
    </row>
    <row r="855" spans="1:10" x14ac:dyDescent="0.25">
      <c r="A855" s="548"/>
      <c r="B855" s="548"/>
      <c r="C855" s="548"/>
      <c r="D855" s="548"/>
      <c r="E855" s="548"/>
      <c r="F855" s="2206" t="s">
        <v>4777</v>
      </c>
      <c r="G855" s="2206"/>
      <c r="H855" s="2206"/>
      <c r="I855" s="2206"/>
      <c r="J855" s="567"/>
    </row>
    <row r="856" spans="1:10" ht="15.75" x14ac:dyDescent="0.25">
      <c r="A856" s="696" t="s">
        <v>4464</v>
      </c>
      <c r="B856" s="697">
        <f>C848+B859</f>
        <v>199000</v>
      </c>
      <c r="C856" s="548"/>
      <c r="D856" s="548"/>
      <c r="E856" s="548"/>
      <c r="F856" s="548"/>
      <c r="G856" s="548"/>
      <c r="H856" s="548"/>
      <c r="I856" s="548"/>
      <c r="J856" s="567"/>
    </row>
    <row r="859" spans="1:10" ht="15.75" x14ac:dyDescent="0.25">
      <c r="A859" s="696" t="s">
        <v>4465</v>
      </c>
      <c r="B859" s="697"/>
    </row>
    <row r="863" spans="1:10" ht="15.75" x14ac:dyDescent="0.25">
      <c r="A863" s="2232" t="s">
        <v>4786</v>
      </c>
      <c r="B863" s="2232"/>
      <c r="C863" s="2232"/>
      <c r="D863" s="2232"/>
      <c r="E863" s="2232"/>
      <c r="F863" s="2232"/>
      <c r="G863" s="2232"/>
      <c r="H863" s="2247"/>
      <c r="I863" s="2247"/>
      <c r="J863" s="2247"/>
    </row>
    <row r="864" spans="1:10" x14ac:dyDescent="0.25">
      <c r="A864" s="198" t="s">
        <v>14</v>
      </c>
      <c r="B864" s="198" t="s">
        <v>5</v>
      </c>
      <c r="C864" s="198" t="s">
        <v>10</v>
      </c>
      <c r="D864" s="198" t="s">
        <v>11</v>
      </c>
      <c r="E864" s="198" t="s">
        <v>753</v>
      </c>
      <c r="F864" s="198" t="s">
        <v>27</v>
      </c>
      <c r="G864" s="926" t="s">
        <v>2013</v>
      </c>
      <c r="H864" s="198" t="s">
        <v>2776</v>
      </c>
      <c r="I864" s="198" t="s">
        <v>2777</v>
      </c>
      <c r="J864" s="198" t="s">
        <v>32</v>
      </c>
    </row>
    <row r="865" spans="1:10" x14ac:dyDescent="0.25">
      <c r="A865" s="517" t="s">
        <v>3702</v>
      </c>
      <c r="B865" s="519">
        <v>1</v>
      </c>
      <c r="C865" s="527">
        <v>13000</v>
      </c>
      <c r="D865" s="527"/>
      <c r="E865" s="519">
        <v>1</v>
      </c>
      <c r="F865" s="519">
        <v>2000</v>
      </c>
      <c r="G865" s="920">
        <v>50</v>
      </c>
      <c r="H865" s="519"/>
      <c r="I865" s="519" t="s">
        <v>109</v>
      </c>
      <c r="J865" s="519">
        <v>3500</v>
      </c>
    </row>
    <row r="866" spans="1:10" x14ac:dyDescent="0.25">
      <c r="A866" s="777" t="s">
        <v>3536</v>
      </c>
      <c r="B866" s="764">
        <v>1</v>
      </c>
      <c r="C866" s="630">
        <v>26000</v>
      </c>
      <c r="D866" s="630"/>
      <c r="E866" s="764">
        <v>1</v>
      </c>
      <c r="F866" s="764">
        <v>4000</v>
      </c>
      <c r="G866" s="921">
        <v>75</v>
      </c>
      <c r="H866" s="764"/>
      <c r="I866" s="764"/>
      <c r="J866" s="519"/>
    </row>
    <row r="867" spans="1:10" x14ac:dyDescent="0.25">
      <c r="A867" s="517" t="s">
        <v>4787</v>
      </c>
      <c r="B867" s="519">
        <v>1</v>
      </c>
      <c r="C867" s="527">
        <v>11000</v>
      </c>
      <c r="D867" s="527">
        <v>3000</v>
      </c>
      <c r="E867" s="519">
        <v>1</v>
      </c>
      <c r="F867" s="519">
        <v>3000</v>
      </c>
      <c r="G867" s="920">
        <v>60</v>
      </c>
      <c r="H867" s="519"/>
      <c r="I867" s="519"/>
      <c r="J867" s="519" t="s">
        <v>883</v>
      </c>
    </row>
    <row r="868" spans="1:10" x14ac:dyDescent="0.25">
      <c r="A868" s="517" t="s">
        <v>4304</v>
      </c>
      <c r="B868" s="519">
        <v>1</v>
      </c>
      <c r="C868" s="527">
        <v>31500</v>
      </c>
      <c r="D868" s="527"/>
      <c r="E868" s="519">
        <v>1</v>
      </c>
      <c r="F868" s="519">
        <v>4000</v>
      </c>
      <c r="G868" s="920">
        <v>75</v>
      </c>
      <c r="H868" s="519"/>
      <c r="I868" s="519"/>
      <c r="J868" s="519" t="s">
        <v>4790</v>
      </c>
    </row>
    <row r="869" spans="1:10" x14ac:dyDescent="0.25">
      <c r="A869" s="517" t="s">
        <v>563</v>
      </c>
      <c r="B869" s="519">
        <v>1</v>
      </c>
      <c r="C869" s="527">
        <v>16000</v>
      </c>
      <c r="D869" s="527"/>
      <c r="E869" s="519">
        <v>1</v>
      </c>
      <c r="F869" s="519">
        <v>4000</v>
      </c>
      <c r="G869" s="920">
        <v>75</v>
      </c>
      <c r="H869" s="519"/>
      <c r="I869" s="519"/>
      <c r="J869" s="519"/>
    </row>
    <row r="870" spans="1:10" x14ac:dyDescent="0.25">
      <c r="A870" s="517" t="s">
        <v>4788</v>
      </c>
      <c r="B870" s="519">
        <v>1</v>
      </c>
      <c r="C870" s="527">
        <v>11000</v>
      </c>
      <c r="D870" s="527"/>
      <c r="E870" s="519">
        <v>1</v>
      </c>
      <c r="F870" s="519">
        <v>3000</v>
      </c>
      <c r="G870" s="920">
        <v>60</v>
      </c>
      <c r="H870" s="519"/>
      <c r="I870" s="519"/>
      <c r="J870" s="519" t="s">
        <v>1720</v>
      </c>
    </row>
    <row r="871" spans="1:10" x14ac:dyDescent="0.25">
      <c r="A871" s="777" t="s">
        <v>737</v>
      </c>
      <c r="B871" s="764">
        <v>1</v>
      </c>
      <c r="C871" s="630"/>
      <c r="D871" s="630">
        <v>15000</v>
      </c>
      <c r="E871" s="764">
        <v>1</v>
      </c>
      <c r="F871" s="764">
        <v>4000</v>
      </c>
      <c r="G871" s="921">
        <v>75</v>
      </c>
      <c r="H871" s="764"/>
      <c r="I871" s="764"/>
      <c r="J871" s="764" t="s">
        <v>883</v>
      </c>
    </row>
    <row r="872" spans="1:10" x14ac:dyDescent="0.25">
      <c r="A872" s="517" t="s">
        <v>4782</v>
      </c>
      <c r="B872" s="519">
        <v>4</v>
      </c>
      <c r="C872" s="527">
        <v>88000</v>
      </c>
      <c r="D872" s="527"/>
      <c r="E872" s="519"/>
      <c r="F872" s="519"/>
      <c r="G872" s="920"/>
      <c r="H872" s="519"/>
      <c r="I872" s="519"/>
      <c r="J872" s="519" t="s">
        <v>4789</v>
      </c>
    </row>
    <row r="873" spans="1:10" x14ac:dyDescent="0.25">
      <c r="A873" s="517" t="s">
        <v>144</v>
      </c>
      <c r="B873" s="519">
        <v>1</v>
      </c>
      <c r="C873" s="527">
        <v>28000</v>
      </c>
      <c r="D873" s="527"/>
      <c r="E873" s="519">
        <v>1</v>
      </c>
      <c r="F873" s="519">
        <v>4000</v>
      </c>
      <c r="G873" s="920">
        <v>75</v>
      </c>
      <c r="H873" s="519"/>
      <c r="I873" s="518"/>
      <c r="J873" s="519"/>
    </row>
    <row r="874" spans="1:10" x14ac:dyDescent="0.25">
      <c r="A874" s="517" t="s">
        <v>441</v>
      </c>
      <c r="B874" s="519">
        <v>1</v>
      </c>
      <c r="C874" s="527">
        <v>25000</v>
      </c>
      <c r="D874" s="527"/>
      <c r="E874" s="519"/>
      <c r="F874" s="519"/>
      <c r="G874" s="920"/>
      <c r="H874" s="519"/>
      <c r="I874" s="518"/>
      <c r="J874" s="519"/>
    </row>
    <row r="875" spans="1:10" x14ac:dyDescent="0.25">
      <c r="A875" s="777" t="s">
        <v>213</v>
      </c>
      <c r="B875" s="764">
        <v>1</v>
      </c>
      <c r="C875" s="630">
        <v>20000</v>
      </c>
      <c r="D875" s="630"/>
      <c r="E875" s="764">
        <v>1</v>
      </c>
      <c r="F875" s="764">
        <v>5000</v>
      </c>
      <c r="G875" s="921">
        <v>100</v>
      </c>
      <c r="H875" s="764"/>
      <c r="I875" s="778"/>
      <c r="J875" s="764"/>
    </row>
    <row r="876" spans="1:10" x14ac:dyDescent="0.25">
      <c r="A876" s="777" t="s">
        <v>1807</v>
      </c>
      <c r="B876" s="764">
        <v>1</v>
      </c>
      <c r="C876" s="630">
        <v>28500</v>
      </c>
      <c r="D876" s="630"/>
      <c r="E876" s="764"/>
      <c r="F876" s="764"/>
      <c r="G876" s="921"/>
      <c r="H876" s="764"/>
      <c r="I876" s="778"/>
      <c r="J876" s="764"/>
    </row>
    <row r="877" spans="1:10" x14ac:dyDescent="0.25">
      <c r="A877" s="777" t="s">
        <v>1290</v>
      </c>
      <c r="B877" s="764">
        <v>1</v>
      </c>
      <c r="C877" s="630">
        <v>52000</v>
      </c>
      <c r="D877" s="630"/>
      <c r="E877" s="764">
        <v>1</v>
      </c>
      <c r="F877" s="764">
        <v>3000</v>
      </c>
      <c r="G877" s="921">
        <v>60</v>
      </c>
      <c r="H877" s="764"/>
      <c r="I877" s="778"/>
      <c r="J877" s="764"/>
    </row>
    <row r="878" spans="1:10" x14ac:dyDescent="0.25">
      <c r="A878" s="777" t="s">
        <v>291</v>
      </c>
      <c r="B878" s="764">
        <v>1</v>
      </c>
      <c r="C878" s="630"/>
      <c r="D878" s="630">
        <v>15000</v>
      </c>
      <c r="E878" s="764">
        <v>1</v>
      </c>
      <c r="F878" s="764">
        <v>3000</v>
      </c>
      <c r="G878" s="921">
        <v>60</v>
      </c>
      <c r="H878" s="764"/>
      <c r="I878" s="764"/>
      <c r="J878" s="764" t="s">
        <v>883</v>
      </c>
    </row>
    <row r="879" spans="1:10" x14ac:dyDescent="0.25">
      <c r="A879" s="517" t="s">
        <v>4791</v>
      </c>
      <c r="B879" s="519">
        <v>1</v>
      </c>
      <c r="C879" s="527"/>
      <c r="D879" s="527">
        <v>38000</v>
      </c>
      <c r="E879" s="519"/>
      <c r="F879" s="519"/>
      <c r="G879" s="920"/>
      <c r="H879" s="519"/>
      <c r="I879" s="519"/>
      <c r="J879" s="519" t="s">
        <v>4792</v>
      </c>
    </row>
    <row r="880" spans="1:10" x14ac:dyDescent="0.25">
      <c r="A880" s="517" t="s">
        <v>4793</v>
      </c>
      <c r="B880" s="519">
        <v>1</v>
      </c>
      <c r="C880" s="527"/>
      <c r="D880" s="527">
        <v>14000</v>
      </c>
      <c r="E880" s="519">
        <v>1</v>
      </c>
      <c r="F880" s="519">
        <v>3000</v>
      </c>
      <c r="G880" s="920">
        <v>60</v>
      </c>
      <c r="H880" s="519"/>
      <c r="I880" s="519"/>
      <c r="J880" s="519" t="s">
        <v>3581</v>
      </c>
    </row>
    <row r="881" spans="1:10" x14ac:dyDescent="0.25">
      <c r="A881" s="517" t="s">
        <v>4733</v>
      </c>
      <c r="B881" s="519">
        <v>1</v>
      </c>
      <c r="C881" s="527"/>
      <c r="D881" s="527">
        <v>17000</v>
      </c>
      <c r="E881" s="519"/>
      <c r="F881" s="519"/>
      <c r="G881" s="920"/>
      <c r="H881" s="519"/>
      <c r="I881" s="519"/>
      <c r="J881" s="519" t="s">
        <v>3581</v>
      </c>
    </row>
    <row r="882" spans="1:10" x14ac:dyDescent="0.25">
      <c r="A882" s="517" t="s">
        <v>405</v>
      </c>
      <c r="B882" s="519">
        <v>1</v>
      </c>
      <c r="C882" s="527">
        <v>15000</v>
      </c>
      <c r="D882" s="527"/>
      <c r="E882" s="519"/>
      <c r="F882" s="519"/>
      <c r="G882" s="920"/>
      <c r="H882" s="519"/>
      <c r="I882" s="519"/>
      <c r="J882" s="519"/>
    </row>
    <row r="883" spans="1:10" x14ac:dyDescent="0.25">
      <c r="A883" s="777"/>
      <c r="B883" s="764"/>
      <c r="C883" s="630"/>
      <c r="D883" s="630"/>
      <c r="E883" s="764"/>
      <c r="F883" s="764"/>
      <c r="G883" s="921"/>
      <c r="H883" s="764"/>
      <c r="I883" s="764"/>
      <c r="J883" s="764"/>
    </row>
    <row r="884" spans="1:10" x14ac:dyDescent="0.25">
      <c r="A884" s="847"/>
      <c r="B884" s="848"/>
      <c r="C884" s="849"/>
      <c r="D884" s="630"/>
      <c r="E884" s="764"/>
      <c r="F884" s="764"/>
      <c r="G884" s="921"/>
      <c r="H884" s="764"/>
      <c r="I884" s="764"/>
      <c r="J884" s="778"/>
    </row>
    <row r="885" spans="1:10" x14ac:dyDescent="0.25">
      <c r="A885" s="847"/>
      <c r="B885" s="848"/>
      <c r="C885" s="849"/>
      <c r="D885" s="630"/>
      <c r="E885" s="764"/>
      <c r="F885" s="764"/>
      <c r="G885" s="921"/>
      <c r="H885" s="764"/>
      <c r="I885" s="764"/>
      <c r="J885" s="778"/>
    </row>
    <row r="886" spans="1:10" x14ac:dyDescent="0.25">
      <c r="A886" s="847"/>
      <c r="B886" s="848"/>
      <c r="C886" s="849"/>
      <c r="D886" s="630"/>
      <c r="E886" s="764"/>
      <c r="F886" s="764"/>
      <c r="G886" s="921"/>
      <c r="H886" s="764"/>
      <c r="I886" s="764"/>
      <c r="J886" s="778"/>
    </row>
    <row r="887" spans="1:10" x14ac:dyDescent="0.25">
      <c r="A887" s="777"/>
      <c r="B887" s="848"/>
      <c r="C887" s="849"/>
      <c r="D887" s="630"/>
      <c r="E887" s="898"/>
      <c r="F887" s="764"/>
      <c r="G887" s="921"/>
      <c r="H887" s="764"/>
      <c r="I887" s="778"/>
      <c r="J887" s="519"/>
    </row>
    <row r="888" spans="1:10" x14ac:dyDescent="0.25">
      <c r="A888" s="755"/>
      <c r="B888" s="757"/>
      <c r="C888" s="757"/>
      <c r="D888" s="757"/>
      <c r="E888" s="757"/>
      <c r="F888" s="756"/>
      <c r="G888" s="922"/>
      <c r="H888" s="756"/>
      <c r="I888" s="756"/>
      <c r="J888" s="756"/>
    </row>
    <row r="889" spans="1:10" x14ac:dyDescent="0.25">
      <c r="A889" s="755" t="s">
        <v>2048</v>
      </c>
      <c r="B889" s="757">
        <f>B865+B866+B867+B868+B869+B870+B871+B872+B873+B874+B875+B876+B877+B878+B879+B880+B881+B882+B883+B884+B885+B886+B887+B888</f>
        <v>21</v>
      </c>
      <c r="C889" s="757">
        <f>C865+C866+C867+C868+C869+C870+C872+C873+C874+C875+C876+C877+C882</f>
        <v>365000</v>
      </c>
      <c r="D889" s="757">
        <f>D867+D871+D878+D879+D880+D881</f>
        <v>102000</v>
      </c>
      <c r="E889" s="757">
        <f>E865+E866+E867+E868+E869+E870+E871+E873+E875+E877+E878+E880</f>
        <v>12</v>
      </c>
      <c r="F889" s="756"/>
      <c r="G889" s="922"/>
      <c r="H889" s="756"/>
      <c r="I889" s="756"/>
      <c r="J889" s="756">
        <v>3500</v>
      </c>
    </row>
    <row r="890" spans="1:10" ht="17.25" x14ac:dyDescent="0.25">
      <c r="A890" s="2233" t="s">
        <v>4463</v>
      </c>
      <c r="B890" s="2234"/>
      <c r="C890" s="2234"/>
      <c r="D890" s="2234"/>
      <c r="E890" s="2234"/>
      <c r="F890" s="2234"/>
      <c r="G890" s="2234"/>
      <c r="H890" s="2248"/>
      <c r="I890" s="2248"/>
      <c r="J890" s="2249"/>
    </row>
    <row r="891" spans="1:10" ht="17.25" x14ac:dyDescent="0.25">
      <c r="A891" s="782" t="s">
        <v>4794</v>
      </c>
      <c r="B891" s="783">
        <v>1</v>
      </c>
      <c r="C891" s="784">
        <v>1500</v>
      </c>
      <c r="D891" s="784"/>
      <c r="E891" s="909"/>
      <c r="F891" s="909"/>
      <c r="G891" s="909"/>
      <c r="H891" s="909"/>
      <c r="I891" s="909"/>
      <c r="J891" s="764"/>
    </row>
    <row r="892" spans="1:10" x14ac:dyDescent="0.25">
      <c r="A892" s="782"/>
      <c r="B892" s="783"/>
      <c r="C892" s="784"/>
      <c r="D892" s="784"/>
      <c r="E892" s="519"/>
      <c r="F892" s="764"/>
      <c r="G892" s="764"/>
      <c r="H892" s="764"/>
      <c r="I892" s="764"/>
      <c r="J892" s="198"/>
    </row>
    <row r="893" spans="1:10" x14ac:dyDescent="0.25">
      <c r="A893" s="755" t="s">
        <v>2048</v>
      </c>
      <c r="B893" s="213">
        <f>SUM(B892:B892)</f>
        <v>0</v>
      </c>
      <c r="C893" s="213">
        <v>1500</v>
      </c>
      <c r="D893" s="213"/>
      <c r="E893" s="213"/>
      <c r="F893" s="213"/>
      <c r="G893" s="213"/>
      <c r="H893" s="213"/>
      <c r="I893" s="213"/>
      <c r="J893" s="213"/>
    </row>
    <row r="894" spans="1:10" x14ac:dyDescent="0.25">
      <c r="A894" s="750"/>
      <c r="B894" s="549"/>
      <c r="C894" s="549"/>
      <c r="D894" s="549"/>
      <c r="E894" s="549"/>
      <c r="F894" s="549"/>
      <c r="G894" s="549"/>
      <c r="H894" s="549"/>
      <c r="I894" s="549"/>
      <c r="J894" s="751"/>
    </row>
    <row r="895" spans="1:10" x14ac:dyDescent="0.25">
      <c r="A895" s="548"/>
      <c r="B895" s="752"/>
      <c r="C895" s="752"/>
      <c r="D895" s="548"/>
      <c r="E895" s="548"/>
      <c r="F895" s="548"/>
      <c r="G895" s="548"/>
      <c r="H895" s="548"/>
      <c r="I895" s="548"/>
      <c r="J895" s="567"/>
    </row>
    <row r="896" spans="1:10" x14ac:dyDescent="0.25">
      <c r="A896" s="548"/>
      <c r="B896" s="548"/>
      <c r="C896" s="548"/>
      <c r="D896" s="548"/>
      <c r="E896" s="548"/>
      <c r="F896" s="2206" t="s">
        <v>4777</v>
      </c>
      <c r="G896" s="2206"/>
      <c r="H896" s="2206"/>
      <c r="I896" s="2206"/>
      <c r="J896" s="567"/>
    </row>
    <row r="897" spans="1:10" ht="15.75" x14ac:dyDescent="0.25">
      <c r="A897" s="696" t="s">
        <v>4464</v>
      </c>
      <c r="B897" s="697">
        <v>365000</v>
      </c>
      <c r="C897" s="548"/>
      <c r="D897" s="548"/>
      <c r="E897" s="548"/>
      <c r="F897" s="548"/>
      <c r="G897" s="548"/>
      <c r="H897" s="548"/>
      <c r="I897" s="548"/>
      <c r="J897" s="567"/>
    </row>
    <row r="900" spans="1:10" ht="15.75" x14ac:dyDescent="0.25">
      <c r="A900" s="696" t="s">
        <v>4465</v>
      </c>
      <c r="B900" s="697">
        <v>1500</v>
      </c>
    </row>
    <row r="904" spans="1:10" ht="15.75" x14ac:dyDescent="0.25">
      <c r="A904" s="2232" t="s">
        <v>4795</v>
      </c>
      <c r="B904" s="2232"/>
      <c r="C904" s="2232"/>
      <c r="D904" s="2232"/>
      <c r="E904" s="2232"/>
      <c r="F904" s="2232"/>
      <c r="G904" s="2232"/>
      <c r="H904" s="2247"/>
      <c r="I904" s="2247"/>
      <c r="J904" s="2247"/>
    </row>
    <row r="905" spans="1:10" x14ac:dyDescent="0.25">
      <c r="A905" s="198" t="s">
        <v>14</v>
      </c>
      <c r="B905" s="198" t="s">
        <v>5</v>
      </c>
      <c r="C905" s="198" t="s">
        <v>10</v>
      </c>
      <c r="D905" s="198" t="s">
        <v>11</v>
      </c>
      <c r="E905" s="198" t="s">
        <v>753</v>
      </c>
      <c r="F905" s="198" t="s">
        <v>27</v>
      </c>
      <c r="G905" s="927" t="s">
        <v>2013</v>
      </c>
      <c r="H905" s="198" t="s">
        <v>2776</v>
      </c>
      <c r="I905" s="198" t="s">
        <v>2777</v>
      </c>
      <c r="J905" s="198" t="s">
        <v>32</v>
      </c>
    </row>
    <row r="906" spans="1:10" x14ac:dyDescent="0.25">
      <c r="A906" s="517" t="s">
        <v>4796</v>
      </c>
      <c r="B906" s="519">
        <v>1</v>
      </c>
      <c r="C906" s="527">
        <v>16000</v>
      </c>
      <c r="D906" s="527"/>
      <c r="E906" s="519"/>
      <c r="F906" s="519"/>
      <c r="G906" s="920"/>
      <c r="H906" s="519"/>
      <c r="I906" s="519"/>
      <c r="J906" s="519"/>
    </row>
    <row r="907" spans="1:10" x14ac:dyDescent="0.25">
      <c r="A907" s="777" t="s">
        <v>1268</v>
      </c>
      <c r="B907" s="764">
        <v>1</v>
      </c>
      <c r="C907" s="630">
        <v>27000</v>
      </c>
      <c r="D907" s="630"/>
      <c r="E907" s="764"/>
      <c r="F907" s="764"/>
      <c r="G907" s="921"/>
      <c r="H907" s="764"/>
      <c r="I907" s="764"/>
      <c r="J907" s="519"/>
    </row>
    <row r="908" spans="1:10" x14ac:dyDescent="0.25">
      <c r="A908" s="517" t="s">
        <v>4769</v>
      </c>
      <c r="B908" s="519">
        <v>1</v>
      </c>
      <c r="C908" s="527">
        <v>14000</v>
      </c>
      <c r="D908" s="527"/>
      <c r="E908" s="519">
        <v>1</v>
      </c>
      <c r="F908" s="519">
        <v>3000</v>
      </c>
      <c r="G908" s="920">
        <v>60</v>
      </c>
      <c r="H908" s="519"/>
      <c r="I908" s="519"/>
      <c r="J908" s="519"/>
    </row>
    <row r="909" spans="1:10" x14ac:dyDescent="0.25">
      <c r="A909" s="517" t="s">
        <v>392</v>
      </c>
      <c r="B909" s="519">
        <v>1</v>
      </c>
      <c r="C909" s="527">
        <v>38000</v>
      </c>
      <c r="D909" s="527"/>
      <c r="E909" s="519">
        <v>1</v>
      </c>
      <c r="F909" s="519">
        <v>11000</v>
      </c>
      <c r="G909" s="920">
        <v>190</v>
      </c>
      <c r="H909" s="519"/>
      <c r="I909" s="519"/>
      <c r="J909" s="519"/>
    </row>
    <row r="910" spans="1:10" x14ac:dyDescent="0.25">
      <c r="A910" s="517" t="s">
        <v>4797</v>
      </c>
      <c r="B910" s="519">
        <v>1</v>
      </c>
      <c r="C910" s="527"/>
      <c r="D910" s="527">
        <v>36000</v>
      </c>
      <c r="E910" s="519">
        <v>1</v>
      </c>
      <c r="F910" s="519">
        <v>4000</v>
      </c>
      <c r="G910" s="920">
        <v>75</v>
      </c>
      <c r="H910" s="519"/>
      <c r="I910" s="519"/>
      <c r="J910" s="519" t="s">
        <v>883</v>
      </c>
    </row>
    <row r="911" spans="1:10" x14ac:dyDescent="0.25">
      <c r="A911" s="517" t="s">
        <v>405</v>
      </c>
      <c r="B911" s="519">
        <v>1</v>
      </c>
      <c r="C911" s="527">
        <v>12000</v>
      </c>
      <c r="D911" s="527"/>
      <c r="E911" s="519">
        <v>1</v>
      </c>
      <c r="F911" s="519">
        <v>3000</v>
      </c>
      <c r="G911" s="920">
        <v>60</v>
      </c>
      <c r="H911" s="519"/>
      <c r="I911" s="519"/>
      <c r="J911" s="519"/>
    </row>
    <row r="912" spans="1:10" x14ac:dyDescent="0.25">
      <c r="A912" s="777" t="s">
        <v>114</v>
      </c>
      <c r="B912" s="764">
        <v>1</v>
      </c>
      <c r="C912" s="630"/>
      <c r="D912" s="630">
        <v>20000</v>
      </c>
      <c r="E912" s="764">
        <v>1</v>
      </c>
      <c r="F912" s="764">
        <v>3000</v>
      </c>
      <c r="G912" s="921">
        <v>60</v>
      </c>
      <c r="H912" s="764"/>
      <c r="I912" s="764"/>
      <c r="J912" s="764"/>
    </row>
    <row r="913" spans="1:10" x14ac:dyDescent="0.25">
      <c r="A913" s="517" t="s">
        <v>3702</v>
      </c>
      <c r="B913" s="519">
        <v>1</v>
      </c>
      <c r="C913" s="527"/>
      <c r="D913" s="527">
        <v>12000</v>
      </c>
      <c r="E913" s="519">
        <v>2</v>
      </c>
      <c r="F913" s="519">
        <v>3000</v>
      </c>
      <c r="G913" s="920" t="s">
        <v>4798</v>
      </c>
      <c r="H913" s="519"/>
      <c r="I913" s="519"/>
      <c r="J913" s="519" t="s">
        <v>3581</v>
      </c>
    </row>
    <row r="914" spans="1:10" x14ac:dyDescent="0.25">
      <c r="A914" s="517" t="s">
        <v>1347</v>
      </c>
      <c r="B914" s="519">
        <v>1</v>
      </c>
      <c r="C914" s="527">
        <v>35000</v>
      </c>
      <c r="D914" s="527"/>
      <c r="E914" s="519"/>
      <c r="F914" s="519"/>
      <c r="G914" s="920"/>
      <c r="H914" s="519"/>
      <c r="I914" s="518"/>
      <c r="J914" s="519"/>
    </row>
    <row r="915" spans="1:10" x14ac:dyDescent="0.25">
      <c r="A915" s="517" t="s">
        <v>423</v>
      </c>
      <c r="B915" s="519">
        <v>1</v>
      </c>
      <c r="C915" s="527"/>
      <c r="D915" s="527">
        <v>17000</v>
      </c>
      <c r="E915" s="519">
        <v>1</v>
      </c>
      <c r="F915" s="519">
        <v>75</v>
      </c>
      <c r="G915" s="920">
        <v>4000</v>
      </c>
      <c r="H915" s="519"/>
      <c r="I915" s="518"/>
      <c r="J915" s="519" t="s">
        <v>3581</v>
      </c>
    </row>
    <row r="916" spans="1:10" x14ac:dyDescent="0.25">
      <c r="A916" s="777" t="s">
        <v>4801</v>
      </c>
      <c r="B916" s="764">
        <v>1</v>
      </c>
      <c r="C916" s="630">
        <v>19000</v>
      </c>
      <c r="D916" s="630"/>
      <c r="E916" s="764"/>
      <c r="F916" s="764"/>
      <c r="G916" s="921"/>
      <c r="H916" s="764"/>
      <c r="I916" s="778"/>
      <c r="J916" s="764"/>
    </row>
    <row r="917" spans="1:10" x14ac:dyDescent="0.25">
      <c r="A917" s="777" t="s">
        <v>114</v>
      </c>
      <c r="B917" s="764">
        <v>1</v>
      </c>
      <c r="C917" s="630">
        <v>8000</v>
      </c>
      <c r="D917" s="630">
        <v>12000</v>
      </c>
      <c r="E917" s="630">
        <v>1</v>
      </c>
      <c r="F917" s="764">
        <v>60</v>
      </c>
      <c r="G917" s="921">
        <v>3000</v>
      </c>
      <c r="H917" s="764"/>
      <c r="I917" s="778"/>
      <c r="J917" s="519" t="s">
        <v>3581</v>
      </c>
    </row>
    <row r="918" spans="1:10" x14ac:dyDescent="0.25">
      <c r="A918" s="777" t="s">
        <v>2779</v>
      </c>
      <c r="B918" s="764">
        <v>1</v>
      </c>
      <c r="C918" s="630"/>
      <c r="D918" s="630">
        <v>28000</v>
      </c>
      <c r="E918" s="764">
        <v>1</v>
      </c>
      <c r="F918" s="764">
        <v>100</v>
      </c>
      <c r="G918" s="921">
        <v>5000</v>
      </c>
      <c r="H918" s="764"/>
      <c r="I918" s="778"/>
      <c r="J918" s="764"/>
    </row>
    <row r="919" spans="1:10" x14ac:dyDescent="0.25">
      <c r="A919" s="777" t="s">
        <v>785</v>
      </c>
      <c r="B919" s="764">
        <v>1</v>
      </c>
      <c r="C919" s="630">
        <v>24000</v>
      </c>
      <c r="D919" s="630"/>
      <c r="E919" s="764"/>
      <c r="F919" s="764"/>
      <c r="G919" s="921"/>
      <c r="H919" s="764"/>
      <c r="I919" s="764"/>
      <c r="J919" s="764"/>
    </row>
    <row r="920" spans="1:10" x14ac:dyDescent="0.25">
      <c r="A920" s="517"/>
      <c r="B920" s="519"/>
      <c r="C920" s="527"/>
      <c r="D920" s="527"/>
      <c r="E920" s="519"/>
      <c r="F920" s="519"/>
      <c r="G920" s="920"/>
      <c r="H920" s="519"/>
      <c r="I920" s="519"/>
      <c r="J920" s="519"/>
    </row>
    <row r="921" spans="1:10" x14ac:dyDescent="0.25">
      <c r="A921" s="517"/>
      <c r="B921" s="519"/>
      <c r="C921" s="527"/>
      <c r="D921" s="527"/>
      <c r="E921" s="519"/>
      <c r="F921" s="519"/>
      <c r="G921" s="920"/>
      <c r="H921" s="519"/>
      <c r="I921" s="519"/>
      <c r="J921" s="519"/>
    </row>
    <row r="922" spans="1:10" x14ac:dyDescent="0.25">
      <c r="A922" s="517"/>
      <c r="B922" s="519"/>
      <c r="C922" s="527"/>
      <c r="D922" s="527"/>
      <c r="E922" s="519"/>
      <c r="F922" s="519"/>
      <c r="G922" s="920"/>
      <c r="H922" s="519"/>
      <c r="I922" s="519"/>
      <c r="J922" s="519"/>
    </row>
    <row r="923" spans="1:10" x14ac:dyDescent="0.25">
      <c r="A923" s="517"/>
      <c r="B923" s="519"/>
      <c r="C923" s="527"/>
      <c r="D923" s="527"/>
      <c r="E923" s="519"/>
      <c r="F923" s="519"/>
      <c r="G923" s="920"/>
      <c r="H923" s="519"/>
      <c r="I923" s="519"/>
      <c r="J923" s="519"/>
    </row>
    <row r="924" spans="1:10" x14ac:dyDescent="0.25">
      <c r="A924" s="777"/>
      <c r="B924" s="764"/>
      <c r="C924" s="630"/>
      <c r="D924" s="630"/>
      <c r="E924" s="764"/>
      <c r="F924" s="764"/>
      <c r="G924" s="921"/>
      <c r="H924" s="764"/>
      <c r="I924" s="764"/>
      <c r="J924" s="764"/>
    </row>
    <row r="925" spans="1:10" x14ac:dyDescent="0.25">
      <c r="A925" s="847"/>
      <c r="B925" s="848"/>
      <c r="C925" s="849"/>
      <c r="D925" s="630"/>
      <c r="E925" s="764"/>
      <c r="F925" s="764"/>
      <c r="G925" s="921"/>
      <c r="H925" s="764"/>
      <c r="I925" s="764"/>
      <c r="J925" s="778"/>
    </row>
    <row r="926" spans="1:10" x14ac:dyDescent="0.25">
      <c r="A926" s="847"/>
      <c r="B926" s="848"/>
      <c r="C926" s="849"/>
      <c r="D926" s="630"/>
      <c r="E926" s="764"/>
      <c r="F926" s="764"/>
      <c r="G926" s="921"/>
      <c r="H926" s="764"/>
      <c r="I926" s="764"/>
      <c r="J926" s="778"/>
    </row>
    <row r="927" spans="1:10" x14ac:dyDescent="0.25">
      <c r="A927" s="847"/>
      <c r="B927" s="848"/>
      <c r="C927" s="849"/>
      <c r="D927" s="630"/>
      <c r="E927" s="764"/>
      <c r="F927" s="764"/>
      <c r="G927" s="921"/>
      <c r="H927" s="764"/>
      <c r="I927" s="764"/>
      <c r="J927" s="778"/>
    </row>
    <row r="928" spans="1:10" x14ac:dyDescent="0.25">
      <c r="A928" s="777"/>
      <c r="B928" s="848"/>
      <c r="C928" s="849"/>
      <c r="D928" s="630"/>
      <c r="E928" s="898"/>
      <c r="F928" s="764"/>
      <c r="G928" s="921"/>
      <c r="H928" s="764"/>
      <c r="I928" s="778"/>
      <c r="J928" s="519"/>
    </row>
    <row r="929" spans="1:10" x14ac:dyDescent="0.25">
      <c r="A929" s="755"/>
      <c r="B929" s="757"/>
      <c r="C929" s="757"/>
      <c r="D929" s="757"/>
      <c r="E929" s="757"/>
      <c r="F929" s="756"/>
      <c r="G929" s="922"/>
      <c r="H929" s="756"/>
      <c r="I929" s="756"/>
      <c r="J929" s="756"/>
    </row>
    <row r="930" spans="1:10" x14ac:dyDescent="0.25">
      <c r="A930" s="755" t="s">
        <v>2048</v>
      </c>
      <c r="B930" s="757">
        <f>B906+B907+B908+B909+B910+B911+B912+B913+B914+B915+B916+B917+B918+B919+B920+B921+B922+B923+B924+B925+B926+B927+B928+B929</f>
        <v>14</v>
      </c>
      <c r="C930" s="757">
        <f>C906+C907+C908+C909+C911+C914+C916+C917+C918+C919+C920+C921+C922</f>
        <v>193000</v>
      </c>
      <c r="D930" s="757">
        <f>D906+D907+D908+D909+D910+D911+D912+D913+D914+D915+D916+D917+D918+D919+D920+D921+D922+D923+D924+D925+D926+D927+D928+D929</f>
        <v>125000</v>
      </c>
      <c r="E930" s="757">
        <f>E908+E909+E910+E911+E912+E913+E915+E916+E917+E918+E919+E920+E921</f>
        <v>10</v>
      </c>
      <c r="F930" s="756"/>
      <c r="G930" s="922"/>
      <c r="H930" s="756"/>
      <c r="I930" s="756"/>
      <c r="J930" s="756"/>
    </row>
    <row r="931" spans="1:10" ht="17.25" x14ac:dyDescent="0.25">
      <c r="A931" s="2233" t="s">
        <v>4463</v>
      </c>
      <c r="B931" s="2234"/>
      <c r="C931" s="2234"/>
      <c r="D931" s="2234"/>
      <c r="E931" s="2234"/>
      <c r="F931" s="2234"/>
      <c r="G931" s="2234"/>
      <c r="H931" s="2248"/>
      <c r="I931" s="2248"/>
      <c r="J931" s="2249"/>
    </row>
    <row r="932" spans="1:10" ht="17.25" x14ac:dyDescent="0.25">
      <c r="A932" s="782" t="s">
        <v>4799</v>
      </c>
      <c r="B932" s="783">
        <v>4</v>
      </c>
      <c r="C932" s="784">
        <v>800</v>
      </c>
      <c r="D932" s="784"/>
      <c r="E932" s="909"/>
      <c r="F932" s="909"/>
      <c r="G932" s="909"/>
      <c r="H932" s="909"/>
      <c r="I932" s="909"/>
      <c r="J932" s="764"/>
    </row>
    <row r="933" spans="1:10" x14ac:dyDescent="0.25">
      <c r="A933" s="782" t="s">
        <v>4800</v>
      </c>
      <c r="B933" s="783">
        <v>1</v>
      </c>
      <c r="C933" s="784">
        <v>2000</v>
      </c>
      <c r="D933" s="784"/>
      <c r="E933" s="519"/>
      <c r="F933" s="764"/>
      <c r="G933" s="764"/>
      <c r="H933" s="764"/>
      <c r="I933" s="764"/>
      <c r="J933" s="198"/>
    </row>
    <row r="934" spans="1:10" x14ac:dyDescent="0.25">
      <c r="A934" s="755" t="s">
        <v>2048</v>
      </c>
      <c r="B934" s="213"/>
      <c r="C934" s="213"/>
      <c r="D934" s="213"/>
      <c r="E934" s="213"/>
      <c r="F934" s="213"/>
      <c r="G934" s="213"/>
      <c r="H934" s="213"/>
      <c r="I934" s="213"/>
      <c r="J934" s="213"/>
    </row>
    <row r="935" spans="1:10" x14ac:dyDescent="0.25">
      <c r="A935" s="750"/>
      <c r="B935" s="549"/>
      <c r="C935" s="549"/>
      <c r="D935" s="549"/>
      <c r="E935" s="549"/>
      <c r="F935" s="549"/>
      <c r="G935" s="549"/>
      <c r="H935" s="549"/>
      <c r="I935" s="549"/>
      <c r="J935" s="751"/>
    </row>
    <row r="936" spans="1:10" x14ac:dyDescent="0.25">
      <c r="A936" s="548"/>
      <c r="B936" s="752"/>
      <c r="C936" s="752"/>
      <c r="D936" s="548"/>
      <c r="E936" s="548"/>
      <c r="F936" s="548"/>
      <c r="G936" s="548"/>
      <c r="H936" s="548"/>
      <c r="I936" s="548"/>
      <c r="J936" s="567"/>
    </row>
    <row r="937" spans="1:10" x14ac:dyDescent="0.25">
      <c r="A937" s="548"/>
      <c r="B937" s="548"/>
      <c r="C937" s="548"/>
      <c r="D937" s="548"/>
      <c r="E937" s="548"/>
      <c r="F937" s="2206" t="s">
        <v>4777</v>
      </c>
      <c r="G937" s="2206"/>
      <c r="H937" s="2206"/>
      <c r="I937" s="2206"/>
      <c r="J937" s="567"/>
    </row>
    <row r="938" spans="1:10" ht="15.75" x14ac:dyDescent="0.25">
      <c r="A938" s="696" t="s">
        <v>4464</v>
      </c>
      <c r="B938" s="697">
        <v>193000</v>
      </c>
      <c r="C938" s="548"/>
      <c r="D938" s="548"/>
      <c r="E938" s="548"/>
      <c r="F938" s="548"/>
      <c r="G938" s="548"/>
      <c r="H938" s="548"/>
      <c r="I938" s="548"/>
      <c r="J938" s="567"/>
    </row>
    <row r="941" spans="1:10" ht="15.75" x14ac:dyDescent="0.25">
      <c r="A941" s="696" t="s">
        <v>4465</v>
      </c>
      <c r="B941" s="697">
        <f>C932+C933</f>
        <v>2800</v>
      </c>
    </row>
    <row r="945" spans="1:10" ht="15.75" x14ac:dyDescent="0.25">
      <c r="A945" s="2232" t="s">
        <v>4813</v>
      </c>
      <c r="B945" s="2232"/>
      <c r="C945" s="2232"/>
      <c r="D945" s="2232"/>
      <c r="E945" s="2232"/>
      <c r="F945" s="2232"/>
      <c r="G945" s="2232"/>
      <c r="H945" s="2247"/>
      <c r="I945" s="2247"/>
      <c r="J945" s="2247"/>
    </row>
    <row r="946" spans="1:10" x14ac:dyDescent="0.25">
      <c r="A946" s="198" t="s">
        <v>14</v>
      </c>
      <c r="B946" s="198" t="s">
        <v>5</v>
      </c>
      <c r="C946" s="198" t="s">
        <v>10</v>
      </c>
      <c r="D946" s="198" t="s">
        <v>11</v>
      </c>
      <c r="E946" s="198" t="s">
        <v>753</v>
      </c>
      <c r="F946" s="198" t="s">
        <v>27</v>
      </c>
      <c r="G946" s="928" t="s">
        <v>2013</v>
      </c>
      <c r="H946" s="198" t="s">
        <v>2776</v>
      </c>
      <c r="I946" s="198" t="s">
        <v>2777</v>
      </c>
      <c r="J946" s="198" t="s">
        <v>32</v>
      </c>
    </row>
    <row r="947" spans="1:10" x14ac:dyDescent="0.25">
      <c r="A947" s="517" t="s">
        <v>622</v>
      </c>
      <c r="B947" s="519">
        <v>1</v>
      </c>
      <c r="C947" s="527">
        <v>32000</v>
      </c>
      <c r="D947" s="527"/>
      <c r="E947" s="519">
        <v>1</v>
      </c>
      <c r="F947" s="519">
        <v>4000</v>
      </c>
      <c r="G947" s="920">
        <v>75</v>
      </c>
      <c r="H947" s="519"/>
      <c r="I947" s="519"/>
      <c r="J947" s="519"/>
    </row>
    <row r="948" spans="1:10" x14ac:dyDescent="0.25">
      <c r="A948" s="777" t="s">
        <v>1526</v>
      </c>
      <c r="B948" s="764">
        <v>2</v>
      </c>
      <c r="C948" s="630">
        <v>34000</v>
      </c>
      <c r="D948" s="630"/>
      <c r="E948" s="764"/>
      <c r="F948" s="764"/>
      <c r="G948" s="921"/>
      <c r="H948" s="764"/>
      <c r="I948" s="764"/>
      <c r="J948" s="519"/>
    </row>
    <row r="949" spans="1:10" x14ac:dyDescent="0.25">
      <c r="A949" s="517" t="s">
        <v>3146</v>
      </c>
      <c r="B949" s="519">
        <v>1</v>
      </c>
      <c r="C949" s="527">
        <v>23000</v>
      </c>
      <c r="D949" s="527"/>
      <c r="E949" s="519">
        <v>1</v>
      </c>
      <c r="F949" s="519">
        <v>5000</v>
      </c>
      <c r="G949" s="920">
        <v>100</v>
      </c>
      <c r="H949" s="519"/>
      <c r="I949" s="519"/>
      <c r="J949" s="519"/>
    </row>
    <row r="950" spans="1:10" x14ac:dyDescent="0.25">
      <c r="A950" s="517" t="s">
        <v>4802</v>
      </c>
      <c r="B950" s="519">
        <v>1</v>
      </c>
      <c r="C950" s="527"/>
      <c r="D950" s="527">
        <v>16000</v>
      </c>
      <c r="E950" s="519"/>
      <c r="F950" s="519"/>
      <c r="G950" s="920"/>
      <c r="H950" s="519"/>
      <c r="I950" s="519"/>
      <c r="J950" s="519" t="s">
        <v>4803</v>
      </c>
    </row>
    <row r="951" spans="1:10" x14ac:dyDescent="0.25">
      <c r="A951" s="517" t="s">
        <v>144</v>
      </c>
      <c r="B951" s="519">
        <v>1</v>
      </c>
      <c r="C951" s="527">
        <v>27500</v>
      </c>
      <c r="D951" s="527"/>
      <c r="E951" s="519">
        <v>1</v>
      </c>
      <c r="F951" s="519">
        <v>4000</v>
      </c>
      <c r="G951" s="920">
        <v>75</v>
      </c>
      <c r="H951" s="519"/>
      <c r="I951" s="519"/>
      <c r="J951" s="519" t="s">
        <v>1558</v>
      </c>
    </row>
    <row r="952" spans="1:10" x14ac:dyDescent="0.25">
      <c r="A952" s="517" t="s">
        <v>304</v>
      </c>
      <c r="B952" s="519">
        <v>1</v>
      </c>
      <c r="C952" s="527"/>
      <c r="D952" s="527">
        <v>16000</v>
      </c>
      <c r="E952" s="519"/>
      <c r="F952" s="519"/>
      <c r="G952" s="920"/>
      <c r="H952" s="519"/>
      <c r="I952" s="519"/>
      <c r="J952" s="519" t="s">
        <v>3581</v>
      </c>
    </row>
    <row r="953" spans="1:10" x14ac:dyDescent="0.25">
      <c r="A953" s="777" t="s">
        <v>4708</v>
      </c>
      <c r="B953" s="764">
        <v>1</v>
      </c>
      <c r="C953" s="630"/>
      <c r="D953" s="630">
        <v>13000</v>
      </c>
      <c r="E953" s="764">
        <v>1</v>
      </c>
      <c r="F953" s="764">
        <v>2000</v>
      </c>
      <c r="G953" s="921">
        <v>50</v>
      </c>
      <c r="H953" s="764"/>
      <c r="I953" s="764"/>
      <c r="J953" s="764" t="s">
        <v>3581</v>
      </c>
    </row>
    <row r="954" spans="1:10" x14ac:dyDescent="0.25">
      <c r="A954" s="517" t="s">
        <v>3702</v>
      </c>
      <c r="B954" s="519">
        <v>1</v>
      </c>
      <c r="C954" s="527"/>
      <c r="D954" s="527">
        <v>15000</v>
      </c>
      <c r="E954" s="519"/>
      <c r="F954" s="519"/>
      <c r="G954" s="920"/>
      <c r="H954" s="519"/>
      <c r="I954" s="519"/>
      <c r="J954" s="519" t="s">
        <v>883</v>
      </c>
    </row>
    <row r="955" spans="1:10" x14ac:dyDescent="0.25">
      <c r="A955" s="517" t="s">
        <v>3657</v>
      </c>
      <c r="B955" s="519">
        <v>1</v>
      </c>
      <c r="C955" s="527"/>
      <c r="D955" s="527"/>
      <c r="E955" s="519"/>
      <c r="F955" s="519"/>
      <c r="G955" s="920"/>
      <c r="H955" s="519"/>
      <c r="I955" s="518"/>
      <c r="J955" s="519" t="s">
        <v>4804</v>
      </c>
    </row>
    <row r="956" spans="1:10" x14ac:dyDescent="0.25">
      <c r="A956" s="517" t="s">
        <v>291</v>
      </c>
      <c r="B956" s="519">
        <v>1</v>
      </c>
      <c r="C956" s="527">
        <v>18000</v>
      </c>
      <c r="D956" s="527"/>
      <c r="E956" s="519"/>
      <c r="F956" s="519"/>
      <c r="G956" s="920"/>
      <c r="H956" s="519"/>
      <c r="I956" s="518"/>
      <c r="J956" s="519"/>
    </row>
    <row r="957" spans="1:10" x14ac:dyDescent="0.25">
      <c r="A957" s="517" t="s">
        <v>291</v>
      </c>
      <c r="B957" s="764">
        <v>1</v>
      </c>
      <c r="C957" s="630"/>
      <c r="D957" s="630"/>
      <c r="E957" s="764"/>
      <c r="F957" s="764"/>
      <c r="G957" s="921"/>
      <c r="H957" s="764"/>
      <c r="I957" s="778"/>
      <c r="J957" s="764" t="s">
        <v>2751</v>
      </c>
    </row>
    <row r="958" spans="1:10" x14ac:dyDescent="0.25">
      <c r="A958" s="777" t="s">
        <v>213</v>
      </c>
      <c r="B958" s="764">
        <v>1</v>
      </c>
      <c r="C958" s="630">
        <v>20000</v>
      </c>
      <c r="D958" s="630"/>
      <c r="E958" s="630">
        <v>1</v>
      </c>
      <c r="F958" s="764">
        <v>5000</v>
      </c>
      <c r="G958" s="921">
        <v>100</v>
      </c>
      <c r="H958" s="764"/>
      <c r="I958" s="778"/>
      <c r="J958" s="519"/>
    </row>
    <row r="959" spans="1:10" x14ac:dyDescent="0.25">
      <c r="A959" s="777" t="s">
        <v>3281</v>
      </c>
      <c r="B959" s="764">
        <v>1</v>
      </c>
      <c r="C959" s="630">
        <v>11000</v>
      </c>
      <c r="D959" s="630"/>
      <c r="E959" s="764">
        <v>1</v>
      </c>
      <c r="F959" s="764">
        <v>3000</v>
      </c>
      <c r="G959" s="921">
        <v>60</v>
      </c>
      <c r="H959" s="764"/>
      <c r="I959" s="778"/>
      <c r="J959" s="764"/>
    </row>
    <row r="960" spans="1:10" x14ac:dyDescent="0.25">
      <c r="A960" s="777" t="s">
        <v>563</v>
      </c>
      <c r="B960" s="764">
        <v>1</v>
      </c>
      <c r="C960" s="630"/>
      <c r="D960" s="630">
        <v>16000</v>
      </c>
      <c r="E960" s="764">
        <v>1</v>
      </c>
      <c r="F960" s="764">
        <v>4000</v>
      </c>
      <c r="G960" s="921">
        <v>75</v>
      </c>
      <c r="H960" s="764"/>
      <c r="I960" s="764"/>
      <c r="J960" s="764" t="s">
        <v>883</v>
      </c>
    </row>
    <row r="961" spans="1:10" x14ac:dyDescent="0.25">
      <c r="A961" s="517" t="s">
        <v>2779</v>
      </c>
      <c r="B961" s="519">
        <v>2</v>
      </c>
      <c r="C961" s="527"/>
      <c r="D961" s="527">
        <v>66000</v>
      </c>
      <c r="E961" s="519"/>
      <c r="F961" s="519"/>
      <c r="G961" s="920"/>
      <c r="H961" s="519"/>
      <c r="I961" s="519"/>
      <c r="J961" s="764" t="s">
        <v>4806</v>
      </c>
    </row>
    <row r="962" spans="1:10" x14ac:dyDescent="0.25">
      <c r="A962" s="517" t="s">
        <v>4805</v>
      </c>
      <c r="B962" s="519">
        <v>2</v>
      </c>
      <c r="C962" s="527"/>
      <c r="D962" s="527">
        <v>140000</v>
      </c>
      <c r="E962" s="519"/>
      <c r="F962" s="519"/>
      <c r="G962" s="920"/>
      <c r="H962" s="519"/>
      <c r="I962" s="519"/>
      <c r="J962" s="764" t="s">
        <v>4806</v>
      </c>
    </row>
    <row r="963" spans="1:10" x14ac:dyDescent="0.25">
      <c r="A963" s="517" t="s">
        <v>201</v>
      </c>
      <c r="B963" s="519">
        <v>1</v>
      </c>
      <c r="C963" s="527"/>
      <c r="D963" s="527">
        <v>26000</v>
      </c>
      <c r="E963" s="519"/>
      <c r="F963" s="519"/>
      <c r="G963" s="920"/>
      <c r="H963" s="519"/>
      <c r="I963" s="519"/>
      <c r="J963" s="519" t="s">
        <v>4807</v>
      </c>
    </row>
    <row r="964" spans="1:10" x14ac:dyDescent="0.25">
      <c r="A964" s="517" t="s">
        <v>144</v>
      </c>
      <c r="B964" s="519">
        <v>1</v>
      </c>
      <c r="C964" s="527">
        <v>32000</v>
      </c>
      <c r="D964" s="527"/>
      <c r="E964" s="519"/>
      <c r="F964" s="519"/>
      <c r="G964" s="920"/>
      <c r="H964" s="519"/>
      <c r="I964" s="519"/>
      <c r="J964" s="519"/>
    </row>
    <row r="965" spans="1:10" x14ac:dyDescent="0.25">
      <c r="A965" s="517" t="s">
        <v>201</v>
      </c>
      <c r="B965" s="764">
        <v>1</v>
      </c>
      <c r="C965" s="630">
        <v>22000</v>
      </c>
      <c r="D965" s="630"/>
      <c r="E965" s="764">
        <v>1</v>
      </c>
      <c r="F965" s="764">
        <v>4000</v>
      </c>
      <c r="G965" s="921">
        <v>75</v>
      </c>
      <c r="H965" s="764"/>
      <c r="I965" s="764"/>
      <c r="J965" s="764"/>
    </row>
    <row r="966" spans="1:10" x14ac:dyDescent="0.25">
      <c r="A966" s="847" t="s">
        <v>4808</v>
      </c>
      <c r="B966" s="848">
        <v>2</v>
      </c>
      <c r="C966" s="849">
        <v>90000</v>
      </c>
      <c r="D966" s="630"/>
      <c r="E966" s="764"/>
      <c r="F966" s="764"/>
      <c r="G966" s="921"/>
      <c r="H966" s="764"/>
      <c r="I966" s="764"/>
      <c r="J966" s="778"/>
    </row>
    <row r="967" spans="1:10" x14ac:dyDescent="0.25">
      <c r="A967" s="847" t="s">
        <v>3538</v>
      </c>
      <c r="B967" s="848">
        <v>1</v>
      </c>
      <c r="C967" s="849">
        <v>10000</v>
      </c>
      <c r="D967" s="630"/>
      <c r="E967" s="764"/>
      <c r="F967" s="764"/>
      <c r="G967" s="921"/>
      <c r="H967" s="764"/>
      <c r="I967" s="764"/>
      <c r="J967" s="778"/>
    </row>
    <row r="968" spans="1:10" x14ac:dyDescent="0.25">
      <c r="A968" s="847" t="s">
        <v>4812</v>
      </c>
      <c r="B968" s="848">
        <v>1</v>
      </c>
      <c r="C968" s="849">
        <v>12000</v>
      </c>
      <c r="D968" s="630"/>
      <c r="E968" s="764"/>
      <c r="F968" s="764"/>
      <c r="G968" s="921"/>
      <c r="H968" s="764"/>
      <c r="I968" s="764"/>
      <c r="J968" s="778"/>
    </row>
    <row r="969" spans="1:10" x14ac:dyDescent="0.25">
      <c r="A969" s="777" t="s">
        <v>423</v>
      </c>
      <c r="B969" s="848">
        <v>1</v>
      </c>
      <c r="C969" s="849">
        <v>16000</v>
      </c>
      <c r="D969" s="630"/>
      <c r="E969" s="898" t="s">
        <v>4639</v>
      </c>
      <c r="F969" s="764">
        <v>4000</v>
      </c>
      <c r="G969" s="921">
        <v>75</v>
      </c>
      <c r="H969" s="764"/>
      <c r="I969" s="778"/>
      <c r="J969" s="519"/>
    </row>
    <row r="970" spans="1:10" x14ac:dyDescent="0.25">
      <c r="A970" s="847" t="s">
        <v>3538</v>
      </c>
      <c r="B970" s="848">
        <v>1</v>
      </c>
      <c r="C970" s="849">
        <v>10000</v>
      </c>
      <c r="D970" s="630"/>
      <c r="E970" s="898"/>
      <c r="F970" s="764"/>
      <c r="G970" s="921"/>
      <c r="H970" s="764"/>
      <c r="I970" s="778"/>
      <c r="J970" s="519"/>
    </row>
    <row r="971" spans="1:10" x14ac:dyDescent="0.25">
      <c r="A971" s="777" t="s">
        <v>4483</v>
      </c>
      <c r="B971" s="848">
        <v>1</v>
      </c>
      <c r="C971" s="849"/>
      <c r="D971" s="630">
        <v>17000</v>
      </c>
      <c r="E971" s="898"/>
      <c r="F971" s="764"/>
      <c r="G971" s="921"/>
      <c r="H971" s="764"/>
      <c r="I971" s="778"/>
      <c r="J971" s="519" t="s">
        <v>883</v>
      </c>
    </row>
    <row r="972" spans="1:10" x14ac:dyDescent="0.25">
      <c r="A972" s="777" t="s">
        <v>4814</v>
      </c>
      <c r="B972" s="630">
        <v>1</v>
      </c>
      <c r="C972" s="630">
        <v>11000</v>
      </c>
      <c r="D972" s="630"/>
      <c r="E972" s="630">
        <v>1</v>
      </c>
      <c r="F972" s="764">
        <v>3000</v>
      </c>
      <c r="G972" s="922"/>
      <c r="H972" s="756"/>
      <c r="I972" s="756"/>
      <c r="J972" s="756"/>
    </row>
    <row r="973" spans="1:10" x14ac:dyDescent="0.25">
      <c r="A973" s="777"/>
      <c r="B973" s="630"/>
      <c r="C973" s="630"/>
      <c r="D973" s="630"/>
      <c r="E973" s="630"/>
      <c r="F973" s="764"/>
      <c r="G973" s="922"/>
      <c r="H973" s="756"/>
      <c r="I973" s="756"/>
      <c r="J973" s="756"/>
    </row>
    <row r="974" spans="1:10" x14ac:dyDescent="0.25">
      <c r="A974" s="755" t="s">
        <v>2048</v>
      </c>
      <c r="B974" s="757">
        <f>B947+B948+B949+B950+B951+B952+B953+B954+B955+B956+B957+B958+B959+B960+B961+B962+B963+B964+B965+B966+B967+B968+B969+B972+B970+B971</f>
        <v>30</v>
      </c>
      <c r="C974" s="757">
        <f>C947+C948+C949+C951+C956+C958+C959+C964+C965+C966+C967+C968+C969+C970+C972</f>
        <v>368500</v>
      </c>
      <c r="D974" s="757">
        <f>D947+D948+D949+D950+D951+D952+D953+D954+D955+D956+D957+D958+D959+D960+D961+D962+D963+D964+D965+D966+D967+D968+D969+D972+D971</f>
        <v>325000</v>
      </c>
      <c r="E974" s="757">
        <f>E949+E950+E951+E952+E953+E954+E956+E957+E958+E959+E960+E961+E962+E963+E964+E965</f>
        <v>7</v>
      </c>
      <c r="F974" s="756"/>
      <c r="G974" s="922"/>
      <c r="H974" s="756"/>
      <c r="I974" s="756"/>
      <c r="J974" s="756"/>
    </row>
    <row r="975" spans="1:10" ht="17.25" x14ac:dyDescent="0.25">
      <c r="A975" s="2233" t="s">
        <v>4463</v>
      </c>
      <c r="B975" s="2234"/>
      <c r="C975" s="2234"/>
      <c r="D975" s="2234"/>
      <c r="E975" s="2234"/>
      <c r="F975" s="2234"/>
      <c r="G975" s="2234"/>
      <c r="H975" s="2248"/>
      <c r="I975" s="2248"/>
      <c r="J975" s="2249"/>
    </row>
    <row r="976" spans="1:10" ht="17.25" x14ac:dyDescent="0.25">
      <c r="A976" s="782" t="s">
        <v>4809</v>
      </c>
      <c r="B976" s="783">
        <v>1</v>
      </c>
      <c r="C976" s="784">
        <v>585</v>
      </c>
      <c r="D976" s="784"/>
      <c r="E976" s="909"/>
      <c r="F976" s="909"/>
      <c r="G976" s="909"/>
      <c r="H976" s="909"/>
      <c r="I976" s="909"/>
      <c r="J976" s="764"/>
    </row>
    <row r="977" spans="1:10" ht="17.25" x14ac:dyDescent="0.25">
      <c r="A977" s="782" t="s">
        <v>4817</v>
      </c>
      <c r="B977" s="783">
        <v>1</v>
      </c>
      <c r="C977" s="784">
        <v>1500</v>
      </c>
      <c r="D977" s="784"/>
      <c r="E977" s="909"/>
      <c r="F977" s="909"/>
      <c r="G977" s="909"/>
      <c r="H977" s="909"/>
      <c r="I977" s="909"/>
      <c r="J977" s="764"/>
    </row>
    <row r="978" spans="1:10" x14ac:dyDescent="0.25">
      <c r="A978" s="782" t="s">
        <v>4772</v>
      </c>
      <c r="B978" s="783">
        <v>1</v>
      </c>
      <c r="C978" s="784">
        <v>750</v>
      </c>
      <c r="D978" s="784"/>
      <c r="E978" s="519"/>
      <c r="F978" s="764"/>
      <c r="G978" s="764"/>
      <c r="H978" s="764"/>
      <c r="I978" s="764"/>
      <c r="J978" s="198"/>
    </row>
    <row r="979" spans="1:10" x14ac:dyDescent="0.25">
      <c r="A979" s="755" t="s">
        <v>2048</v>
      </c>
      <c r="B979" s="213"/>
      <c r="C979" s="213"/>
      <c r="D979" s="213"/>
      <c r="E979" s="213"/>
      <c r="F979" s="213"/>
      <c r="G979" s="213"/>
      <c r="H979" s="213"/>
      <c r="I979" s="213"/>
      <c r="J979" s="213"/>
    </row>
    <row r="980" spans="1:10" x14ac:dyDescent="0.25">
      <c r="A980" s="750"/>
      <c r="B980" s="549"/>
      <c r="C980" s="549"/>
      <c r="D980" s="549"/>
      <c r="E980" s="549"/>
      <c r="F980" s="549"/>
      <c r="G980" s="549"/>
      <c r="H980" s="549"/>
      <c r="I980" s="549"/>
      <c r="J980" s="751"/>
    </row>
    <row r="981" spans="1:10" x14ac:dyDescent="0.25">
      <c r="A981" s="548"/>
      <c r="B981" s="752"/>
      <c r="C981" s="752"/>
      <c r="D981" s="548"/>
      <c r="E981" s="548"/>
      <c r="F981" s="548"/>
      <c r="G981" s="548"/>
      <c r="H981" s="548"/>
      <c r="I981" s="548"/>
      <c r="J981" s="567"/>
    </row>
    <row r="982" spans="1:10" x14ac:dyDescent="0.25">
      <c r="A982" s="548"/>
      <c r="B982" s="548"/>
      <c r="C982" s="548"/>
      <c r="D982" s="548"/>
      <c r="E982" s="548"/>
      <c r="F982" s="2206" t="s">
        <v>4777</v>
      </c>
      <c r="G982" s="2206"/>
      <c r="H982" s="2206"/>
      <c r="I982" s="2206"/>
      <c r="J982" s="567"/>
    </row>
    <row r="983" spans="1:10" ht="15.75" x14ac:dyDescent="0.25">
      <c r="A983" s="696" t="s">
        <v>4811</v>
      </c>
      <c r="B983" s="757">
        <v>368500</v>
      </c>
      <c r="C983" s="548"/>
      <c r="D983" s="548"/>
      <c r="E983" s="548"/>
      <c r="F983" s="548"/>
      <c r="G983" s="548"/>
      <c r="H983" s="548"/>
      <c r="I983" s="548"/>
      <c r="J983" s="567"/>
    </row>
    <row r="986" spans="1:10" ht="15.75" x14ac:dyDescent="0.25">
      <c r="A986" s="696" t="s">
        <v>4810</v>
      </c>
      <c r="B986" s="697">
        <f>C976+C977+C978</f>
        <v>2835</v>
      </c>
    </row>
    <row r="990" spans="1:10" ht="15.75" x14ac:dyDescent="0.25">
      <c r="A990" s="2232" t="s">
        <v>4826</v>
      </c>
      <c r="B990" s="2232"/>
      <c r="C990" s="2232"/>
      <c r="D990" s="2232"/>
      <c r="E990" s="2232"/>
      <c r="F990" s="2232"/>
      <c r="G990" s="2232"/>
      <c r="H990" s="2247"/>
      <c r="I990" s="2247"/>
      <c r="J990" s="2247"/>
    </row>
    <row r="991" spans="1:10" x14ac:dyDescent="0.25">
      <c r="A991" s="198" t="s">
        <v>14</v>
      </c>
      <c r="B991" s="198" t="s">
        <v>5</v>
      </c>
      <c r="C991" s="198" t="s">
        <v>10</v>
      </c>
      <c r="D991" s="198" t="s">
        <v>11</v>
      </c>
      <c r="E991" s="198" t="s">
        <v>753</v>
      </c>
      <c r="F991" s="198" t="s">
        <v>27</v>
      </c>
      <c r="G991" s="929" t="s">
        <v>2013</v>
      </c>
      <c r="H991" s="198" t="s">
        <v>2776</v>
      </c>
      <c r="I991" s="198" t="s">
        <v>2777</v>
      </c>
      <c r="J991" s="198" t="s">
        <v>32</v>
      </c>
    </row>
    <row r="992" spans="1:10" x14ac:dyDescent="0.25">
      <c r="A992" s="517" t="s">
        <v>654</v>
      </c>
      <c r="B992" s="519">
        <v>1</v>
      </c>
      <c r="C992" s="527">
        <v>37000</v>
      </c>
      <c r="D992" s="527"/>
      <c r="E992" s="519">
        <v>1</v>
      </c>
      <c r="F992" s="519">
        <v>4000</v>
      </c>
      <c r="G992" s="920">
        <v>75</v>
      </c>
      <c r="H992" s="519"/>
      <c r="I992" s="519"/>
      <c r="J992" s="519"/>
    </row>
    <row r="993" spans="1:10" x14ac:dyDescent="0.25">
      <c r="A993" s="777" t="s">
        <v>4815</v>
      </c>
      <c r="B993" s="764">
        <v>1</v>
      </c>
      <c r="C993" s="630"/>
      <c r="D993" s="630">
        <v>3000</v>
      </c>
      <c r="E993" s="764">
        <v>3</v>
      </c>
      <c r="F993" s="764">
        <v>7000</v>
      </c>
      <c r="G993" s="921" t="s">
        <v>4816</v>
      </c>
      <c r="H993" s="764"/>
      <c r="I993" s="764"/>
      <c r="J993" s="519" t="s">
        <v>767</v>
      </c>
    </row>
    <row r="994" spans="1:10" x14ac:dyDescent="0.25">
      <c r="A994" s="517" t="s">
        <v>2199</v>
      </c>
      <c r="B994" s="519">
        <v>1</v>
      </c>
      <c r="C994" s="527">
        <v>15000</v>
      </c>
      <c r="D994" s="527"/>
      <c r="E994" s="519">
        <v>1</v>
      </c>
      <c r="F994" s="519">
        <v>4000</v>
      </c>
      <c r="G994" s="920">
        <v>75</v>
      </c>
      <c r="H994" s="519"/>
      <c r="I994" s="519"/>
      <c r="J994" s="519"/>
    </row>
    <row r="995" spans="1:10" x14ac:dyDescent="0.25">
      <c r="A995" s="517" t="s">
        <v>2897</v>
      </c>
      <c r="B995" s="519">
        <v>1</v>
      </c>
      <c r="C995" s="527">
        <v>48000</v>
      </c>
      <c r="D995" s="527"/>
      <c r="E995" s="519"/>
      <c r="F995" s="519"/>
      <c r="G995" s="920"/>
      <c r="H995" s="519"/>
      <c r="I995" s="519"/>
      <c r="J995" s="519"/>
    </row>
    <row r="996" spans="1:10" x14ac:dyDescent="0.25">
      <c r="A996" s="517" t="s">
        <v>261</v>
      </c>
      <c r="B996" s="519">
        <v>1</v>
      </c>
      <c r="C996" s="527"/>
      <c r="D996" s="527">
        <v>14000</v>
      </c>
      <c r="E996" s="519">
        <v>1</v>
      </c>
      <c r="F996" s="519">
        <v>3000</v>
      </c>
      <c r="G996" s="920">
        <v>60</v>
      </c>
      <c r="H996" s="519"/>
      <c r="I996" s="519"/>
      <c r="J996" s="519" t="s">
        <v>767</v>
      </c>
    </row>
    <row r="997" spans="1:10" x14ac:dyDescent="0.25">
      <c r="A997" s="517" t="s">
        <v>2900</v>
      </c>
      <c r="B997" s="519">
        <v>1</v>
      </c>
      <c r="C997" s="527"/>
      <c r="D997" s="527">
        <v>24000</v>
      </c>
      <c r="E997" s="519">
        <v>1</v>
      </c>
      <c r="F997" s="519">
        <v>3000</v>
      </c>
      <c r="G997" s="920">
        <v>60</v>
      </c>
      <c r="H997" s="519"/>
      <c r="I997" s="519"/>
      <c r="J997" s="519" t="s">
        <v>767</v>
      </c>
    </row>
    <row r="998" spans="1:10" x14ac:dyDescent="0.25">
      <c r="A998" s="777" t="s">
        <v>2196</v>
      </c>
      <c r="B998" s="764">
        <v>1</v>
      </c>
      <c r="C998" s="630">
        <v>35000</v>
      </c>
      <c r="D998" s="630"/>
      <c r="E998" s="764"/>
      <c r="F998" s="764"/>
      <c r="G998" s="921"/>
      <c r="H998" s="764"/>
      <c r="I998" s="764"/>
      <c r="J998" s="764"/>
    </row>
    <row r="999" spans="1:10" x14ac:dyDescent="0.25">
      <c r="A999" s="517" t="s">
        <v>4818</v>
      </c>
      <c r="B999" s="519">
        <v>1</v>
      </c>
      <c r="C999" s="527">
        <v>4000</v>
      </c>
      <c r="D999" s="527"/>
      <c r="E999" s="519"/>
      <c r="F999" s="519"/>
      <c r="G999" s="920"/>
      <c r="H999" s="519"/>
      <c r="I999" s="519"/>
      <c r="J999" s="519"/>
    </row>
    <row r="1000" spans="1:10" x14ac:dyDescent="0.25">
      <c r="A1000" s="702" t="s">
        <v>389</v>
      </c>
      <c r="B1000" s="703">
        <v>1</v>
      </c>
      <c r="C1000" s="640"/>
      <c r="D1000" s="640"/>
      <c r="E1000" s="703"/>
      <c r="F1000" s="703"/>
      <c r="G1000" s="930"/>
      <c r="H1000" s="703"/>
      <c r="I1000" s="762"/>
      <c r="J1000" s="703" t="s">
        <v>3597</v>
      </c>
    </row>
    <row r="1001" spans="1:10" x14ac:dyDescent="0.25">
      <c r="A1001" s="517" t="s">
        <v>389</v>
      </c>
      <c r="B1001" s="519">
        <v>1</v>
      </c>
      <c r="C1001" s="527"/>
      <c r="D1001" s="527">
        <v>16000</v>
      </c>
      <c r="E1001" s="519">
        <v>1</v>
      </c>
      <c r="F1001" s="519">
        <v>4000</v>
      </c>
      <c r="G1001" s="920">
        <v>70</v>
      </c>
      <c r="H1001" s="519"/>
      <c r="I1001" s="518"/>
      <c r="J1001" s="519" t="s">
        <v>767</v>
      </c>
    </row>
    <row r="1002" spans="1:10" x14ac:dyDescent="0.25">
      <c r="A1002" s="517" t="s">
        <v>4819</v>
      </c>
      <c r="B1002" s="764">
        <v>1</v>
      </c>
      <c r="C1002" s="630"/>
      <c r="D1002" s="630">
        <v>17000</v>
      </c>
      <c r="E1002" s="764"/>
      <c r="F1002" s="764"/>
      <c r="G1002" s="921"/>
      <c r="H1002" s="764"/>
      <c r="I1002" s="778"/>
      <c r="J1002" s="519" t="s">
        <v>4820</v>
      </c>
    </row>
    <row r="1003" spans="1:10" x14ac:dyDescent="0.25">
      <c r="A1003" s="777" t="s">
        <v>2187</v>
      </c>
      <c r="B1003" s="764">
        <v>1</v>
      </c>
      <c r="C1003" s="630">
        <v>11500</v>
      </c>
      <c r="D1003" s="630"/>
      <c r="E1003" s="630">
        <v>1</v>
      </c>
      <c r="F1003" s="764">
        <v>3000</v>
      </c>
      <c r="G1003" s="921">
        <v>60</v>
      </c>
      <c r="H1003" s="764"/>
      <c r="I1003" s="778"/>
      <c r="J1003" s="519"/>
    </row>
    <row r="1004" spans="1:10" x14ac:dyDescent="0.25">
      <c r="A1004" s="777" t="s">
        <v>94</v>
      </c>
      <c r="B1004" s="764">
        <v>1</v>
      </c>
      <c r="C1004" s="630"/>
      <c r="D1004" s="630">
        <v>29000</v>
      </c>
      <c r="E1004" s="764">
        <v>1</v>
      </c>
      <c r="F1004" s="764">
        <v>3000</v>
      </c>
      <c r="G1004" s="921">
        <v>60</v>
      </c>
      <c r="H1004" s="764"/>
      <c r="I1004" s="778"/>
      <c r="J1004" s="519" t="s">
        <v>767</v>
      </c>
    </row>
    <row r="1005" spans="1:10" x14ac:dyDescent="0.25">
      <c r="A1005" s="777" t="s">
        <v>94</v>
      </c>
      <c r="B1005" s="764">
        <v>1</v>
      </c>
      <c r="C1005" s="630"/>
      <c r="D1005" s="630">
        <v>28000</v>
      </c>
      <c r="E1005" s="764">
        <v>1</v>
      </c>
      <c r="F1005" s="764">
        <v>4000</v>
      </c>
      <c r="G1005" s="921">
        <v>70</v>
      </c>
      <c r="H1005" s="764"/>
      <c r="I1005" s="764"/>
      <c r="J1005" s="764" t="s">
        <v>3581</v>
      </c>
    </row>
    <row r="1006" spans="1:10" x14ac:dyDescent="0.25">
      <c r="A1006" s="517" t="s">
        <v>248</v>
      </c>
      <c r="B1006" s="519">
        <v>1</v>
      </c>
      <c r="C1006" s="527">
        <v>18000</v>
      </c>
      <c r="D1006" s="527"/>
      <c r="E1006" s="519">
        <v>2</v>
      </c>
      <c r="F1006" s="519">
        <v>75</v>
      </c>
      <c r="G1006" s="920">
        <v>8000</v>
      </c>
      <c r="H1006" s="519"/>
      <c r="I1006" s="519"/>
      <c r="J1006" s="764"/>
    </row>
    <row r="1007" spans="1:10" x14ac:dyDescent="0.25">
      <c r="A1007" s="517" t="s">
        <v>605</v>
      </c>
      <c r="B1007" s="519">
        <v>1</v>
      </c>
      <c r="C1007" s="527">
        <v>25000</v>
      </c>
      <c r="D1007" s="527"/>
      <c r="E1007" s="519"/>
      <c r="F1007" s="519"/>
      <c r="G1007" s="920"/>
      <c r="H1007" s="519"/>
      <c r="I1007" s="519"/>
      <c r="J1007" s="764"/>
    </row>
    <row r="1008" spans="1:10" x14ac:dyDescent="0.25">
      <c r="A1008" s="777"/>
      <c r="B1008" s="630"/>
      <c r="C1008" s="630"/>
      <c r="D1008" s="630"/>
      <c r="E1008" s="630"/>
      <c r="F1008" s="764"/>
      <c r="G1008" s="922"/>
      <c r="H1008" s="756"/>
      <c r="I1008" s="756"/>
      <c r="J1008" s="756"/>
    </row>
    <row r="1009" spans="1:10" x14ac:dyDescent="0.25">
      <c r="A1009" s="755" t="s">
        <v>2048</v>
      </c>
      <c r="B1009" s="757">
        <f>SUM(B992:B1008)</f>
        <v>16</v>
      </c>
      <c r="C1009" s="757">
        <f>SUM(C992:C1008)</f>
        <v>193500</v>
      </c>
      <c r="D1009" s="757">
        <f>SUM(D992:D1008)</f>
        <v>131000</v>
      </c>
      <c r="E1009" s="757">
        <f>SUM(E992:E1008)</f>
        <v>13</v>
      </c>
      <c r="F1009" s="756"/>
      <c r="G1009" s="922"/>
      <c r="H1009" s="756"/>
      <c r="I1009" s="756"/>
      <c r="J1009" s="756"/>
    </row>
    <row r="1010" spans="1:10" ht="17.25" x14ac:dyDescent="0.25">
      <c r="A1010" s="2233" t="s">
        <v>4463</v>
      </c>
      <c r="B1010" s="2234"/>
      <c r="C1010" s="2234"/>
      <c r="D1010" s="2234"/>
      <c r="E1010" s="2234"/>
      <c r="F1010" s="2234"/>
      <c r="G1010" s="2234"/>
      <c r="H1010" s="2248"/>
      <c r="I1010" s="2248"/>
      <c r="J1010" s="2249"/>
    </row>
    <row r="1011" spans="1:10" ht="17.25" x14ac:dyDescent="0.25">
      <c r="A1011" s="782" t="s">
        <v>4821</v>
      </c>
      <c r="B1011" s="783">
        <v>1</v>
      </c>
      <c r="C1011" s="784">
        <v>1200</v>
      </c>
      <c r="D1011" s="784"/>
      <c r="E1011" s="909"/>
      <c r="F1011" s="909"/>
      <c r="G1011" s="909"/>
      <c r="H1011" s="909"/>
      <c r="I1011" s="909"/>
      <c r="J1011" s="764"/>
    </row>
    <row r="1012" spans="1:10" x14ac:dyDescent="0.25">
      <c r="A1012" s="755" t="s">
        <v>2048</v>
      </c>
      <c r="B1012" s="213"/>
      <c r="C1012" s="213"/>
      <c r="D1012" s="213"/>
      <c r="E1012" s="213"/>
      <c r="F1012" s="213"/>
      <c r="G1012" s="213"/>
      <c r="H1012" s="213"/>
      <c r="I1012" s="213"/>
      <c r="J1012" s="213"/>
    </row>
    <row r="1013" spans="1:10" x14ac:dyDescent="0.25">
      <c r="A1013" s="750"/>
      <c r="B1013" s="549"/>
      <c r="C1013" s="549"/>
      <c r="D1013" s="549"/>
      <c r="E1013" s="549"/>
      <c r="F1013" s="549"/>
      <c r="G1013" s="549"/>
      <c r="H1013" s="549"/>
      <c r="I1013" s="549"/>
      <c r="J1013" s="751"/>
    </row>
    <row r="1014" spans="1:10" x14ac:dyDescent="0.25">
      <c r="A1014" s="548"/>
      <c r="B1014" s="752"/>
      <c r="C1014" s="752"/>
      <c r="D1014" s="548"/>
      <c r="E1014" s="548"/>
      <c r="F1014" s="548"/>
      <c r="G1014" s="548"/>
      <c r="H1014" s="548"/>
      <c r="I1014" s="548"/>
      <c r="J1014" s="567"/>
    </row>
    <row r="1015" spans="1:10" x14ac:dyDescent="0.25">
      <c r="A1015" s="548"/>
      <c r="B1015" s="548"/>
      <c r="C1015" s="548"/>
      <c r="D1015" s="548"/>
      <c r="E1015" s="548"/>
      <c r="F1015" s="2206" t="s">
        <v>4777</v>
      </c>
      <c r="G1015" s="2206"/>
      <c r="H1015" s="2206"/>
      <c r="I1015" s="2206"/>
      <c r="J1015" s="567"/>
    </row>
    <row r="1016" spans="1:10" ht="15.75" x14ac:dyDescent="0.25">
      <c r="A1016" s="696" t="s">
        <v>4811</v>
      </c>
      <c r="B1016" s="757">
        <f>C1009</f>
        <v>193500</v>
      </c>
      <c r="C1016" s="548"/>
      <c r="D1016" s="548"/>
      <c r="E1016" s="548"/>
      <c r="F1016" s="548"/>
      <c r="G1016" s="548"/>
      <c r="H1016" s="548"/>
      <c r="I1016" s="548"/>
      <c r="J1016" s="567"/>
    </row>
    <row r="1019" spans="1:10" ht="15.75" x14ac:dyDescent="0.25">
      <c r="A1019" s="696" t="s">
        <v>4810</v>
      </c>
      <c r="B1019" s="697">
        <f>C1011</f>
        <v>1200</v>
      </c>
    </row>
    <row r="1022" spans="1:10" ht="15.75" x14ac:dyDescent="0.25">
      <c r="A1022" s="2232" t="s">
        <v>4827</v>
      </c>
      <c r="B1022" s="2232"/>
      <c r="C1022" s="2232"/>
      <c r="D1022" s="2232"/>
      <c r="E1022" s="2232"/>
      <c r="F1022" s="2232"/>
      <c r="G1022" s="2232"/>
      <c r="H1022" s="2247"/>
      <c r="I1022" s="2247"/>
      <c r="J1022" s="2247"/>
    </row>
    <row r="1023" spans="1:10" x14ac:dyDescent="0.25">
      <c r="A1023" s="198" t="s">
        <v>14</v>
      </c>
      <c r="B1023" s="198" t="s">
        <v>5</v>
      </c>
      <c r="C1023" s="198" t="s">
        <v>10</v>
      </c>
      <c r="D1023" s="198" t="s">
        <v>11</v>
      </c>
      <c r="E1023" s="198" t="s">
        <v>753</v>
      </c>
      <c r="F1023" s="198" t="s">
        <v>27</v>
      </c>
      <c r="G1023" s="931" t="s">
        <v>2013</v>
      </c>
      <c r="H1023" s="198" t="s">
        <v>2776</v>
      </c>
      <c r="I1023" s="198" t="s">
        <v>2777</v>
      </c>
      <c r="J1023" s="198" t="s">
        <v>32</v>
      </c>
    </row>
    <row r="1024" spans="1:10" x14ac:dyDescent="0.25">
      <c r="A1024" s="517" t="s">
        <v>3354</v>
      </c>
      <c r="B1024" s="519">
        <v>1</v>
      </c>
      <c r="C1024" s="527">
        <v>16000</v>
      </c>
      <c r="D1024" s="527"/>
      <c r="E1024" s="519"/>
      <c r="F1024" s="519"/>
      <c r="G1024" s="920"/>
      <c r="H1024" s="519"/>
      <c r="I1024" s="519"/>
      <c r="J1024" s="519"/>
    </row>
    <row r="1025" spans="1:10" x14ac:dyDescent="0.25">
      <c r="A1025" s="517" t="s">
        <v>3520</v>
      </c>
      <c r="B1025" s="519">
        <v>1</v>
      </c>
      <c r="C1025" s="527"/>
      <c r="D1025" s="527">
        <v>13000</v>
      </c>
      <c r="E1025" s="519">
        <v>1</v>
      </c>
      <c r="F1025" s="519">
        <v>3000</v>
      </c>
      <c r="G1025" s="920">
        <v>60</v>
      </c>
      <c r="H1025" s="519"/>
      <c r="I1025" s="519"/>
      <c r="J1025" s="519" t="s">
        <v>767</v>
      </c>
    </row>
    <row r="1026" spans="1:10" x14ac:dyDescent="0.25">
      <c r="A1026" s="517" t="s">
        <v>2856</v>
      </c>
      <c r="B1026" s="519">
        <v>1</v>
      </c>
      <c r="C1026" s="527">
        <v>26000</v>
      </c>
      <c r="D1026" s="527"/>
      <c r="E1026" s="519">
        <v>1</v>
      </c>
      <c r="F1026" s="519">
        <v>4000</v>
      </c>
      <c r="G1026" s="920">
        <v>70</v>
      </c>
      <c r="H1026" s="519"/>
      <c r="I1026" s="519"/>
      <c r="J1026" s="519"/>
    </row>
    <row r="1027" spans="1:10" x14ac:dyDescent="0.25">
      <c r="A1027" s="702" t="s">
        <v>91</v>
      </c>
      <c r="B1027" s="703">
        <v>1</v>
      </c>
      <c r="C1027" s="640"/>
      <c r="D1027" s="640"/>
      <c r="E1027" s="703"/>
      <c r="F1027" s="703"/>
      <c r="G1027" s="932"/>
      <c r="H1027" s="703"/>
      <c r="I1027" s="703"/>
      <c r="J1027" s="703" t="s">
        <v>3822</v>
      </c>
    </row>
    <row r="1028" spans="1:10" x14ac:dyDescent="0.25">
      <c r="A1028" s="517" t="s">
        <v>4822</v>
      </c>
      <c r="B1028" s="519">
        <v>1</v>
      </c>
      <c r="C1028" s="527">
        <v>20000</v>
      </c>
      <c r="D1028" s="527"/>
      <c r="E1028" s="519">
        <v>1</v>
      </c>
      <c r="F1028" s="519">
        <v>5000</v>
      </c>
      <c r="G1028" s="920">
        <v>100</v>
      </c>
      <c r="H1028" s="519"/>
      <c r="I1028" s="519"/>
      <c r="J1028" s="519"/>
    </row>
    <row r="1029" spans="1:10" x14ac:dyDescent="0.25">
      <c r="A1029" s="517" t="s">
        <v>2893</v>
      </c>
      <c r="B1029" s="519">
        <v>1</v>
      </c>
      <c r="C1029" s="527"/>
      <c r="D1029" s="527">
        <v>14000</v>
      </c>
      <c r="E1029" s="519"/>
      <c r="F1029" s="519"/>
      <c r="G1029" s="920"/>
      <c r="H1029" s="519"/>
      <c r="I1029" s="519"/>
      <c r="J1029" s="519" t="s">
        <v>767</v>
      </c>
    </row>
    <row r="1030" spans="1:10" x14ac:dyDescent="0.25">
      <c r="A1030" s="517" t="s">
        <v>4823</v>
      </c>
      <c r="B1030" s="519">
        <v>1</v>
      </c>
      <c r="C1030" s="527"/>
      <c r="D1030" s="527">
        <v>13000</v>
      </c>
      <c r="E1030" s="519">
        <v>1</v>
      </c>
      <c r="F1030" s="519">
        <v>2000</v>
      </c>
      <c r="G1030" s="920">
        <v>50</v>
      </c>
      <c r="H1030" s="519"/>
      <c r="I1030" s="519"/>
      <c r="J1030" s="764" t="s">
        <v>3581</v>
      </c>
    </row>
    <row r="1031" spans="1:10" x14ac:dyDescent="0.25">
      <c r="A1031" s="517" t="s">
        <v>4824</v>
      </c>
      <c r="B1031" s="519">
        <v>1</v>
      </c>
      <c r="C1031" s="527">
        <v>14000</v>
      </c>
      <c r="D1031" s="527"/>
      <c r="E1031" s="519">
        <v>1</v>
      </c>
      <c r="F1031" s="519">
        <v>3000</v>
      </c>
      <c r="G1031" s="920">
        <v>60</v>
      </c>
      <c r="H1031" s="519"/>
      <c r="I1031" s="519"/>
      <c r="J1031" s="519"/>
    </row>
    <row r="1032" spans="1:10" x14ac:dyDescent="0.25">
      <c r="A1032" s="517" t="s">
        <v>3513</v>
      </c>
      <c r="B1032" s="519">
        <v>1</v>
      </c>
      <c r="C1032" s="527"/>
      <c r="D1032" s="527">
        <v>45000</v>
      </c>
      <c r="E1032" s="519">
        <v>1</v>
      </c>
      <c r="F1032" s="519">
        <v>5000</v>
      </c>
      <c r="G1032" s="920">
        <v>100</v>
      </c>
      <c r="H1032" s="519"/>
      <c r="I1032" s="519"/>
      <c r="J1032" s="764" t="s">
        <v>3581</v>
      </c>
    </row>
    <row r="1033" spans="1:10" x14ac:dyDescent="0.25">
      <c r="A1033" s="517" t="s">
        <v>2196</v>
      </c>
      <c r="B1033" s="519">
        <v>1</v>
      </c>
      <c r="C1033" s="527"/>
      <c r="D1033" s="527">
        <v>35000</v>
      </c>
      <c r="E1033" s="519"/>
      <c r="F1033" s="519"/>
      <c r="G1033" s="920"/>
      <c r="H1033" s="519"/>
      <c r="I1033" s="519"/>
      <c r="J1033" s="519" t="s">
        <v>767</v>
      </c>
    </row>
    <row r="1034" spans="1:10" x14ac:dyDescent="0.25">
      <c r="A1034" s="517" t="s">
        <v>3720</v>
      </c>
      <c r="B1034" s="519">
        <v>1</v>
      </c>
      <c r="C1034" s="527">
        <v>15000</v>
      </c>
      <c r="D1034" s="527"/>
      <c r="E1034" s="519">
        <v>1</v>
      </c>
      <c r="F1034" s="519">
        <v>4000</v>
      </c>
      <c r="G1034" s="920">
        <v>70</v>
      </c>
      <c r="H1034" s="519"/>
      <c r="I1034" s="519"/>
      <c r="J1034" s="764"/>
    </row>
    <row r="1035" spans="1:10" x14ac:dyDescent="0.25">
      <c r="A1035" s="755" t="s">
        <v>2048</v>
      </c>
      <c r="B1035" s="757">
        <f>SUM(B1024:B1034)</f>
        <v>11</v>
      </c>
      <c r="C1035" s="757">
        <f>SUM(C1024:C1034)</f>
        <v>91000</v>
      </c>
      <c r="D1035" s="757">
        <f>SUM(D1024:D1034)</f>
        <v>120000</v>
      </c>
      <c r="E1035" s="757">
        <f>SUM(E1024:E1034)</f>
        <v>7</v>
      </c>
      <c r="F1035" s="756"/>
      <c r="G1035" s="922"/>
      <c r="H1035" s="756"/>
      <c r="I1035" s="756"/>
      <c r="J1035" s="756"/>
    </row>
    <row r="1036" spans="1:10" ht="17.25" x14ac:dyDescent="0.25">
      <c r="A1036" s="2233" t="s">
        <v>4463</v>
      </c>
      <c r="B1036" s="2234"/>
      <c r="C1036" s="2234"/>
      <c r="D1036" s="2234"/>
      <c r="E1036" s="2234"/>
      <c r="F1036" s="2234"/>
      <c r="G1036" s="2234"/>
      <c r="H1036" s="2248"/>
      <c r="I1036" s="2248"/>
      <c r="J1036" s="2249"/>
    </row>
    <row r="1037" spans="1:10" ht="17.25" x14ac:dyDescent="0.25">
      <c r="A1037" s="782" t="s">
        <v>3911</v>
      </c>
      <c r="B1037" s="783">
        <v>1</v>
      </c>
      <c r="C1037" s="933"/>
      <c r="D1037" s="784">
        <v>1500</v>
      </c>
      <c r="E1037" s="909"/>
      <c r="F1037" s="909"/>
      <c r="G1037" s="909"/>
      <c r="H1037" s="909"/>
      <c r="I1037" s="909"/>
      <c r="J1037" s="764"/>
    </row>
    <row r="1038" spans="1:10" x14ac:dyDescent="0.25">
      <c r="A1038" s="755" t="s">
        <v>2048</v>
      </c>
      <c r="B1038" s="213"/>
      <c r="C1038" s="213"/>
      <c r="D1038" s="213"/>
      <c r="E1038" s="213"/>
      <c r="F1038" s="213"/>
      <c r="G1038" s="213"/>
      <c r="H1038" s="213"/>
      <c r="I1038" s="213"/>
      <c r="J1038" s="213"/>
    </row>
    <row r="1039" spans="1:10" x14ac:dyDescent="0.25">
      <c r="A1039" s="750"/>
      <c r="B1039" s="549"/>
      <c r="C1039" s="549"/>
      <c r="D1039" s="549"/>
      <c r="E1039" s="549"/>
      <c r="F1039" s="549"/>
      <c r="G1039" s="549"/>
      <c r="H1039" s="549"/>
      <c r="I1039" s="549"/>
      <c r="J1039" s="751"/>
    </row>
    <row r="1040" spans="1:10" x14ac:dyDescent="0.25">
      <c r="A1040" s="548"/>
      <c r="B1040" s="752"/>
      <c r="C1040" s="752"/>
      <c r="D1040" s="548"/>
      <c r="E1040" s="548"/>
      <c r="F1040" s="548"/>
      <c r="G1040" s="548"/>
      <c r="H1040" s="548"/>
      <c r="I1040" s="548"/>
      <c r="J1040" s="567"/>
    </row>
    <row r="1041" spans="1:10" x14ac:dyDescent="0.25">
      <c r="A1041" s="548"/>
      <c r="B1041" s="548"/>
      <c r="C1041" s="548"/>
      <c r="D1041" s="548"/>
      <c r="E1041" s="548"/>
      <c r="F1041" s="2206" t="s">
        <v>4777</v>
      </c>
      <c r="G1041" s="2206"/>
      <c r="H1041" s="2206"/>
      <c r="I1041" s="2206"/>
      <c r="J1041" s="567"/>
    </row>
    <row r="1042" spans="1:10" ht="15.75" x14ac:dyDescent="0.25">
      <c r="A1042" s="696" t="s">
        <v>4811</v>
      </c>
      <c r="B1042" s="757">
        <f>C1035</f>
        <v>91000</v>
      </c>
      <c r="C1042" s="548"/>
      <c r="D1042" s="548"/>
      <c r="E1042" s="548"/>
      <c r="F1042" s="548"/>
      <c r="G1042" s="548"/>
      <c r="H1042" s="548"/>
      <c r="I1042" s="548"/>
      <c r="J1042" s="567"/>
    </row>
    <row r="1045" spans="1:10" ht="15.75" x14ac:dyDescent="0.25">
      <c r="A1045" s="696" t="s">
        <v>4825</v>
      </c>
      <c r="B1045" s="697"/>
    </row>
    <row r="1050" spans="1:10" x14ac:dyDescent="0.25">
      <c r="C1050" s="18"/>
    </row>
  </sheetData>
  <mergeCells count="77">
    <mergeCell ref="A389:J389"/>
    <mergeCell ref="A375:J375"/>
    <mergeCell ref="D367:D368"/>
    <mergeCell ref="A358:J358"/>
    <mergeCell ref="J367:J368"/>
    <mergeCell ref="A367:A368"/>
    <mergeCell ref="B367:B368"/>
    <mergeCell ref="C367:C368"/>
    <mergeCell ref="A1022:J1022"/>
    <mergeCell ref="A1036:J1036"/>
    <mergeCell ref="F1041:I1041"/>
    <mergeCell ref="A466:J466"/>
    <mergeCell ref="A494:J494"/>
    <mergeCell ref="A509:J509"/>
    <mergeCell ref="A528:J528"/>
    <mergeCell ref="A718:J718"/>
    <mergeCell ref="A744:J744"/>
    <mergeCell ref="A652:J652"/>
    <mergeCell ref="A669:J669"/>
    <mergeCell ref="A616:J616"/>
    <mergeCell ref="A639:J639"/>
    <mergeCell ref="A684:J684"/>
    <mergeCell ref="A704:J704"/>
    <mergeCell ref="A579:J579"/>
    <mergeCell ref="A215:J215"/>
    <mergeCell ref="A236:J236"/>
    <mergeCell ref="A320:J320"/>
    <mergeCell ref="A342:J342"/>
    <mergeCell ref="J323:J324"/>
    <mergeCell ref="D323:D324"/>
    <mergeCell ref="E323:E324"/>
    <mergeCell ref="F323:F324"/>
    <mergeCell ref="A282:J282"/>
    <mergeCell ref="A305:J305"/>
    <mergeCell ref="J287:J288"/>
    <mergeCell ref="A251:J251"/>
    <mergeCell ref="G323:G324"/>
    <mergeCell ref="A267:J267"/>
    <mergeCell ref="A86:J86"/>
    <mergeCell ref="A178:J178"/>
    <mergeCell ref="A198:J198"/>
    <mergeCell ref="A148:J148"/>
    <mergeCell ref="A164:J164"/>
    <mergeCell ref="A128:J128"/>
    <mergeCell ref="A101:J101"/>
    <mergeCell ref="J112:J113"/>
    <mergeCell ref="A4:J4"/>
    <mergeCell ref="A19:J19"/>
    <mergeCell ref="A33:J33"/>
    <mergeCell ref="A52:J52"/>
    <mergeCell ref="A66:J66"/>
    <mergeCell ref="A602:J602"/>
    <mergeCell ref="A426:J426"/>
    <mergeCell ref="A451:J451"/>
    <mergeCell ref="A411:J411"/>
    <mergeCell ref="A542:J542"/>
    <mergeCell ref="A564:J564"/>
    <mergeCell ref="A758:J758"/>
    <mergeCell ref="A773:J773"/>
    <mergeCell ref="A827:J827"/>
    <mergeCell ref="A849:J849"/>
    <mergeCell ref="F855:I855"/>
    <mergeCell ref="A787:J787"/>
    <mergeCell ref="A813:J813"/>
    <mergeCell ref="F819:I819"/>
    <mergeCell ref="A863:J863"/>
    <mergeCell ref="A890:J890"/>
    <mergeCell ref="F896:I896"/>
    <mergeCell ref="A931:J931"/>
    <mergeCell ref="F937:I937"/>
    <mergeCell ref="A904:J904"/>
    <mergeCell ref="A990:J990"/>
    <mergeCell ref="A1010:J1010"/>
    <mergeCell ref="F1015:I1015"/>
    <mergeCell ref="A945:J945"/>
    <mergeCell ref="A975:J975"/>
    <mergeCell ref="F982:I982"/>
  </mergeCells>
  <pageMargins left="0.23622047244094491" right="0.23622047244094491" top="0.74803149606299213" bottom="0.74803149606299213" header="0.31496062992125984" footer="0.31496062992125984"/>
  <pageSetup paperSize="9" scale="1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176"/>
  <sheetViews>
    <sheetView topLeftCell="A835" zoomScaleNormal="100" workbookViewId="0">
      <selection activeCell="E833" sqref="E833"/>
    </sheetView>
  </sheetViews>
  <sheetFormatPr defaultRowHeight="15" x14ac:dyDescent="0.25"/>
  <cols>
    <col min="1" max="1" width="42.28515625" customWidth="1"/>
    <col min="5" max="5" width="8.28515625" bestFit="1" customWidth="1"/>
    <col min="6" max="6" width="13.28515625" bestFit="1" customWidth="1"/>
    <col min="7" max="7" width="13.85546875" customWidth="1"/>
    <col min="8" max="8" width="5" bestFit="1" customWidth="1"/>
    <col min="9" max="9" width="16.85546875" customWidth="1"/>
    <col min="10" max="10" width="66.28515625" bestFit="1" customWidth="1"/>
  </cols>
  <sheetData>
    <row r="1" spans="1:10" ht="15.75" x14ac:dyDescent="0.25">
      <c r="A1" s="2232" t="s">
        <v>4828</v>
      </c>
      <c r="B1" s="2232"/>
      <c r="C1" s="2232"/>
      <c r="D1" s="2232"/>
      <c r="E1" s="2232"/>
      <c r="F1" s="2232"/>
      <c r="G1" s="2232"/>
      <c r="H1" s="2247"/>
      <c r="I1" s="2247"/>
      <c r="J1" s="2247"/>
    </row>
    <row r="2" spans="1:10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934" t="s">
        <v>2013</v>
      </c>
      <c r="H2" s="198" t="s">
        <v>2776</v>
      </c>
      <c r="I2" s="198" t="s">
        <v>2777</v>
      </c>
      <c r="J2" s="198" t="s">
        <v>32</v>
      </c>
    </row>
    <row r="3" spans="1:10" x14ac:dyDescent="0.25">
      <c r="A3" s="517" t="s">
        <v>654</v>
      </c>
      <c r="B3" s="519">
        <v>1</v>
      </c>
      <c r="C3" s="527">
        <v>37000</v>
      </c>
      <c r="D3" s="527"/>
      <c r="E3" s="519">
        <v>1</v>
      </c>
      <c r="F3" s="519">
        <v>4000</v>
      </c>
      <c r="G3" s="920">
        <v>75</v>
      </c>
      <c r="H3" s="519"/>
      <c r="I3" s="519"/>
      <c r="J3" s="519"/>
    </row>
    <row r="4" spans="1:10" x14ac:dyDescent="0.25">
      <c r="A4" s="777" t="s">
        <v>4815</v>
      </c>
      <c r="B4" s="764">
        <v>1</v>
      </c>
      <c r="C4" s="630"/>
      <c r="D4" s="630">
        <v>3000</v>
      </c>
      <c r="E4" s="764">
        <v>3</v>
      </c>
      <c r="F4" s="764">
        <v>7000</v>
      </c>
      <c r="G4" s="921" t="s">
        <v>4816</v>
      </c>
      <c r="H4" s="764"/>
      <c r="I4" s="764"/>
      <c r="J4" s="519" t="s">
        <v>767</v>
      </c>
    </row>
    <row r="5" spans="1:10" x14ac:dyDescent="0.25">
      <c r="A5" s="517" t="s">
        <v>2199</v>
      </c>
      <c r="B5" s="519">
        <v>1</v>
      </c>
      <c r="C5" s="527">
        <v>15000</v>
      </c>
      <c r="D5" s="527"/>
      <c r="E5" s="519">
        <v>1</v>
      </c>
      <c r="F5" s="519">
        <v>4000</v>
      </c>
      <c r="G5" s="920">
        <v>75</v>
      </c>
      <c r="H5" s="519"/>
      <c r="I5" s="519"/>
      <c r="J5" s="519"/>
    </row>
    <row r="6" spans="1:10" x14ac:dyDescent="0.25">
      <c r="A6" s="517" t="s">
        <v>2897</v>
      </c>
      <c r="B6" s="519">
        <v>1</v>
      </c>
      <c r="C6" s="527">
        <v>48000</v>
      </c>
      <c r="D6" s="527"/>
      <c r="E6" s="519"/>
      <c r="F6" s="519"/>
      <c r="G6" s="920"/>
      <c r="H6" s="519"/>
      <c r="I6" s="519"/>
      <c r="J6" s="519"/>
    </row>
    <row r="7" spans="1:10" x14ac:dyDescent="0.25">
      <c r="A7" s="517" t="s">
        <v>261</v>
      </c>
      <c r="B7" s="519">
        <v>1</v>
      </c>
      <c r="C7" s="527"/>
      <c r="D7" s="527">
        <v>14000</v>
      </c>
      <c r="E7" s="519">
        <v>1</v>
      </c>
      <c r="F7" s="519">
        <v>3000</v>
      </c>
      <c r="G7" s="920">
        <v>60</v>
      </c>
      <c r="H7" s="519"/>
      <c r="I7" s="519"/>
      <c r="J7" s="519" t="s">
        <v>767</v>
      </c>
    </row>
    <row r="8" spans="1:10" x14ac:dyDescent="0.25">
      <c r="A8" s="517" t="s">
        <v>2900</v>
      </c>
      <c r="B8" s="519">
        <v>1</v>
      </c>
      <c r="C8" s="527"/>
      <c r="D8" s="527">
        <v>24000</v>
      </c>
      <c r="E8" s="519">
        <v>1</v>
      </c>
      <c r="F8" s="519">
        <v>3000</v>
      </c>
      <c r="G8" s="920">
        <v>60</v>
      </c>
      <c r="H8" s="519"/>
      <c r="I8" s="519"/>
      <c r="J8" s="519" t="s">
        <v>767</v>
      </c>
    </row>
    <row r="9" spans="1:10" x14ac:dyDescent="0.25">
      <c r="A9" s="777" t="s">
        <v>2196</v>
      </c>
      <c r="B9" s="764">
        <v>1</v>
      </c>
      <c r="C9" s="630">
        <v>35000</v>
      </c>
      <c r="D9" s="630"/>
      <c r="E9" s="764"/>
      <c r="F9" s="764"/>
      <c r="G9" s="921"/>
      <c r="H9" s="764"/>
      <c r="I9" s="764"/>
      <c r="J9" s="764"/>
    </row>
    <row r="10" spans="1:10" x14ac:dyDescent="0.25">
      <c r="A10" s="517" t="s">
        <v>4818</v>
      </c>
      <c r="B10" s="519">
        <v>1</v>
      </c>
      <c r="C10" s="527">
        <v>4000</v>
      </c>
      <c r="D10" s="527"/>
      <c r="E10" s="519"/>
      <c r="F10" s="519"/>
      <c r="G10" s="920"/>
      <c r="H10" s="519"/>
      <c r="I10" s="519"/>
      <c r="J10" s="519"/>
    </row>
    <row r="11" spans="1:10" x14ac:dyDescent="0.25">
      <c r="A11" s="702" t="s">
        <v>389</v>
      </c>
      <c r="B11" s="703">
        <v>1</v>
      </c>
      <c r="C11" s="640"/>
      <c r="D11" s="640"/>
      <c r="E11" s="703"/>
      <c r="F11" s="703"/>
      <c r="G11" s="935"/>
      <c r="H11" s="703"/>
      <c r="I11" s="762"/>
      <c r="J11" s="703" t="s">
        <v>3597</v>
      </c>
    </row>
    <row r="12" spans="1:10" x14ac:dyDescent="0.25">
      <c r="A12" s="517" t="s">
        <v>389</v>
      </c>
      <c r="B12" s="519">
        <v>1</v>
      </c>
      <c r="C12" s="527"/>
      <c r="D12" s="527">
        <v>16000</v>
      </c>
      <c r="E12" s="519">
        <v>1</v>
      </c>
      <c r="F12" s="519">
        <v>4000</v>
      </c>
      <c r="G12" s="920">
        <v>70</v>
      </c>
      <c r="H12" s="519"/>
      <c r="I12" s="518"/>
      <c r="J12" s="519" t="s">
        <v>767</v>
      </c>
    </row>
    <row r="13" spans="1:10" x14ac:dyDescent="0.25">
      <c r="A13" s="517" t="s">
        <v>4819</v>
      </c>
      <c r="B13" s="764">
        <v>1</v>
      </c>
      <c r="C13" s="630"/>
      <c r="D13" s="630">
        <v>17000</v>
      </c>
      <c r="E13" s="764"/>
      <c r="F13" s="764"/>
      <c r="G13" s="921"/>
      <c r="H13" s="764"/>
      <c r="I13" s="778"/>
      <c r="J13" s="519" t="s">
        <v>4820</v>
      </c>
    </row>
    <row r="14" spans="1:10" x14ac:dyDescent="0.25">
      <c r="A14" s="777" t="s">
        <v>2187</v>
      </c>
      <c r="B14" s="764">
        <v>1</v>
      </c>
      <c r="C14" s="630">
        <v>11500</v>
      </c>
      <c r="D14" s="630"/>
      <c r="E14" s="630">
        <v>1</v>
      </c>
      <c r="F14" s="764">
        <v>3000</v>
      </c>
      <c r="G14" s="921">
        <v>60</v>
      </c>
      <c r="H14" s="764"/>
      <c r="I14" s="778"/>
      <c r="J14" s="519"/>
    </row>
    <row r="15" spans="1:10" x14ac:dyDescent="0.25">
      <c r="A15" s="777" t="s">
        <v>94</v>
      </c>
      <c r="B15" s="764">
        <v>1</v>
      </c>
      <c r="C15" s="630"/>
      <c r="D15" s="630">
        <v>29000</v>
      </c>
      <c r="E15" s="764">
        <v>1</v>
      </c>
      <c r="F15" s="764">
        <v>3000</v>
      </c>
      <c r="G15" s="921">
        <v>60</v>
      </c>
      <c r="H15" s="764"/>
      <c r="I15" s="778"/>
      <c r="J15" s="519" t="s">
        <v>767</v>
      </c>
    </row>
    <row r="16" spans="1:10" x14ac:dyDescent="0.25">
      <c r="A16" s="777" t="s">
        <v>94</v>
      </c>
      <c r="B16" s="764">
        <v>1</v>
      </c>
      <c r="C16" s="630"/>
      <c r="D16" s="630">
        <v>28000</v>
      </c>
      <c r="E16" s="764">
        <v>1</v>
      </c>
      <c r="F16" s="764">
        <v>4000</v>
      </c>
      <c r="G16" s="921">
        <v>70</v>
      </c>
      <c r="H16" s="764"/>
      <c r="I16" s="764"/>
      <c r="J16" s="764" t="s">
        <v>3581</v>
      </c>
    </row>
    <row r="17" spans="1:10" x14ac:dyDescent="0.25">
      <c r="A17" s="517" t="s">
        <v>248</v>
      </c>
      <c r="B17" s="519">
        <v>1</v>
      </c>
      <c r="C17" s="527">
        <v>18000</v>
      </c>
      <c r="D17" s="527"/>
      <c r="E17" s="519">
        <v>2</v>
      </c>
      <c r="F17" s="519">
        <v>75</v>
      </c>
      <c r="G17" s="920">
        <v>8000</v>
      </c>
      <c r="H17" s="519"/>
      <c r="I17" s="519"/>
      <c r="J17" s="764"/>
    </row>
    <row r="18" spans="1:10" x14ac:dyDescent="0.25">
      <c r="A18" s="517" t="s">
        <v>605</v>
      </c>
      <c r="B18" s="519">
        <v>1</v>
      </c>
      <c r="C18" s="527">
        <v>25000</v>
      </c>
      <c r="D18" s="527"/>
      <c r="E18" s="519"/>
      <c r="F18" s="519"/>
      <c r="G18" s="920"/>
      <c r="H18" s="519"/>
      <c r="I18" s="519"/>
      <c r="J18" s="764"/>
    </row>
    <row r="19" spans="1:10" x14ac:dyDescent="0.25">
      <c r="A19" s="517" t="s">
        <v>3354</v>
      </c>
      <c r="B19" s="519">
        <v>1</v>
      </c>
      <c r="C19" s="527">
        <v>16000</v>
      </c>
      <c r="D19" s="527"/>
      <c r="E19" s="519"/>
      <c r="F19" s="519"/>
      <c r="G19" s="920"/>
      <c r="H19" s="519"/>
      <c r="I19" s="519"/>
      <c r="J19" s="519"/>
    </row>
    <row r="20" spans="1:10" x14ac:dyDescent="0.25">
      <c r="A20" s="517" t="s">
        <v>3520</v>
      </c>
      <c r="B20" s="519">
        <v>1</v>
      </c>
      <c r="C20" s="527"/>
      <c r="D20" s="527">
        <v>13000</v>
      </c>
      <c r="E20" s="519">
        <v>1</v>
      </c>
      <c r="F20" s="519">
        <v>3000</v>
      </c>
      <c r="G20" s="920">
        <v>60</v>
      </c>
      <c r="H20" s="519"/>
      <c r="I20" s="519"/>
      <c r="J20" s="519" t="s">
        <v>767</v>
      </c>
    </row>
    <row r="21" spans="1:10" x14ac:dyDescent="0.25">
      <c r="A21" s="517" t="s">
        <v>2856</v>
      </c>
      <c r="B21" s="519">
        <v>1</v>
      </c>
      <c r="C21" s="527">
        <v>26000</v>
      </c>
      <c r="D21" s="527"/>
      <c r="E21" s="519">
        <v>1</v>
      </c>
      <c r="F21" s="519">
        <v>4000</v>
      </c>
      <c r="G21" s="920">
        <v>70</v>
      </c>
      <c r="H21" s="519"/>
      <c r="I21" s="519"/>
      <c r="J21" s="519"/>
    </row>
    <row r="22" spans="1:10" x14ac:dyDescent="0.25">
      <c r="A22" s="702" t="s">
        <v>91</v>
      </c>
      <c r="B22" s="703">
        <v>1</v>
      </c>
      <c r="C22" s="640"/>
      <c r="D22" s="640"/>
      <c r="E22" s="703"/>
      <c r="F22" s="703"/>
      <c r="G22" s="935"/>
      <c r="H22" s="703"/>
      <c r="I22" s="703"/>
      <c r="J22" s="703" t="s">
        <v>3822</v>
      </c>
    </row>
    <row r="23" spans="1:10" x14ac:dyDescent="0.25">
      <c r="A23" s="517" t="s">
        <v>4822</v>
      </c>
      <c r="B23" s="519">
        <v>1</v>
      </c>
      <c r="C23" s="527">
        <v>20000</v>
      </c>
      <c r="D23" s="527"/>
      <c r="E23" s="519">
        <v>1</v>
      </c>
      <c r="F23" s="519">
        <v>5000</v>
      </c>
      <c r="G23" s="920">
        <v>100</v>
      </c>
      <c r="H23" s="519"/>
      <c r="I23" s="519"/>
      <c r="J23" s="519"/>
    </row>
    <row r="24" spans="1:10" x14ac:dyDescent="0.25">
      <c r="A24" s="517" t="s">
        <v>2893</v>
      </c>
      <c r="B24" s="519">
        <v>1</v>
      </c>
      <c r="C24" s="527"/>
      <c r="D24" s="527">
        <v>14000</v>
      </c>
      <c r="E24" s="519"/>
      <c r="F24" s="519"/>
      <c r="G24" s="920"/>
      <c r="H24" s="519"/>
      <c r="I24" s="519"/>
      <c r="J24" s="519" t="s">
        <v>767</v>
      </c>
    </row>
    <row r="25" spans="1:10" x14ac:dyDescent="0.25">
      <c r="A25" s="517" t="s">
        <v>4823</v>
      </c>
      <c r="B25" s="519">
        <v>1</v>
      </c>
      <c r="C25" s="527"/>
      <c r="D25" s="527">
        <v>13000</v>
      </c>
      <c r="E25" s="519">
        <v>1</v>
      </c>
      <c r="F25" s="519">
        <v>2000</v>
      </c>
      <c r="G25" s="920">
        <v>50</v>
      </c>
      <c r="H25" s="519"/>
      <c r="I25" s="519"/>
      <c r="J25" s="764" t="s">
        <v>3581</v>
      </c>
    </row>
    <row r="26" spans="1:10" x14ac:dyDescent="0.25">
      <c r="A26" s="517" t="s">
        <v>4824</v>
      </c>
      <c r="B26" s="519">
        <v>1</v>
      </c>
      <c r="C26" s="527">
        <v>14000</v>
      </c>
      <c r="D26" s="527"/>
      <c r="E26" s="519">
        <v>1</v>
      </c>
      <c r="F26" s="519">
        <v>3000</v>
      </c>
      <c r="G26" s="920">
        <v>60</v>
      </c>
      <c r="H26" s="519"/>
      <c r="I26" s="519"/>
      <c r="J26" s="519"/>
    </row>
    <row r="27" spans="1:10" x14ac:dyDescent="0.25">
      <c r="A27" s="517" t="s">
        <v>3513</v>
      </c>
      <c r="B27" s="519">
        <v>1</v>
      </c>
      <c r="C27" s="527"/>
      <c r="D27" s="527">
        <v>45000</v>
      </c>
      <c r="E27" s="519">
        <v>1</v>
      </c>
      <c r="F27" s="519">
        <v>5000</v>
      </c>
      <c r="G27" s="920">
        <v>100</v>
      </c>
      <c r="H27" s="519"/>
      <c r="I27" s="519"/>
      <c r="J27" s="764" t="s">
        <v>3581</v>
      </c>
    </row>
    <row r="28" spans="1:10" x14ac:dyDescent="0.25">
      <c r="A28" s="517" t="s">
        <v>2196</v>
      </c>
      <c r="B28" s="519">
        <v>1</v>
      </c>
      <c r="C28" s="527"/>
      <c r="D28" s="527">
        <v>35000</v>
      </c>
      <c r="E28" s="519"/>
      <c r="F28" s="519"/>
      <c r="G28" s="920"/>
      <c r="H28" s="519"/>
      <c r="I28" s="519"/>
      <c r="J28" s="519" t="s">
        <v>767</v>
      </c>
    </row>
    <row r="29" spans="1:10" x14ac:dyDescent="0.25">
      <c r="A29" s="517" t="s">
        <v>3720</v>
      </c>
      <c r="B29" s="519">
        <v>1</v>
      </c>
      <c r="C29" s="527">
        <v>15000</v>
      </c>
      <c r="D29" s="527"/>
      <c r="E29" s="519">
        <v>1</v>
      </c>
      <c r="F29" s="519">
        <v>4000</v>
      </c>
      <c r="G29" s="920">
        <v>70</v>
      </c>
      <c r="H29" s="519"/>
      <c r="I29" s="519"/>
      <c r="J29" s="764"/>
    </row>
    <row r="30" spans="1:10" x14ac:dyDescent="0.25">
      <c r="A30" s="755" t="s">
        <v>2048</v>
      </c>
      <c r="B30" s="757">
        <f>SUM(B3:B29)</f>
        <v>27</v>
      </c>
      <c r="C30" s="757">
        <f>SUM(C3:C29)</f>
        <v>284500</v>
      </c>
      <c r="D30" s="757">
        <f>SUM(D3:D29)</f>
        <v>251000</v>
      </c>
      <c r="E30" s="757">
        <f>SUM(E3:E29)</f>
        <v>20</v>
      </c>
      <c r="F30" s="756"/>
      <c r="G30" s="922"/>
      <c r="H30" s="756"/>
      <c r="I30" s="756"/>
      <c r="J30" s="756"/>
    </row>
    <row r="31" spans="1:10" ht="17.25" x14ac:dyDescent="0.25">
      <c r="A31" s="2233" t="s">
        <v>4463</v>
      </c>
      <c r="B31" s="2234"/>
      <c r="C31" s="2234"/>
      <c r="D31" s="2234"/>
      <c r="E31" s="2234"/>
      <c r="F31" s="2234"/>
      <c r="G31" s="2234"/>
      <c r="H31" s="2248"/>
      <c r="I31" s="2248"/>
      <c r="J31" s="2249"/>
    </row>
    <row r="32" spans="1:10" ht="17.25" x14ac:dyDescent="0.25">
      <c r="A32" s="782" t="s">
        <v>3911</v>
      </c>
      <c r="B32" s="783">
        <v>1</v>
      </c>
      <c r="C32" s="933"/>
      <c r="D32" s="784">
        <v>1500</v>
      </c>
      <c r="E32" s="909"/>
      <c r="F32" s="909"/>
      <c r="G32" s="909"/>
      <c r="H32" s="909"/>
      <c r="I32" s="909"/>
      <c r="J32" s="764"/>
    </row>
    <row r="33" spans="1:10" ht="17.25" x14ac:dyDescent="0.25">
      <c r="A33" s="782" t="s">
        <v>4821</v>
      </c>
      <c r="B33" s="783">
        <v>1</v>
      </c>
      <c r="C33" s="784">
        <v>1200</v>
      </c>
      <c r="D33" s="784"/>
      <c r="E33" s="909"/>
      <c r="F33" s="909"/>
      <c r="G33" s="909"/>
      <c r="H33" s="909"/>
      <c r="I33" s="909"/>
      <c r="J33" s="764"/>
    </row>
    <row r="34" spans="1:10" x14ac:dyDescent="0.25">
      <c r="A34" s="755" t="s">
        <v>2048</v>
      </c>
      <c r="B34" s="213"/>
      <c r="C34" s="213">
        <f>C33</f>
        <v>1200</v>
      </c>
      <c r="D34" s="213">
        <f>D32</f>
        <v>1500</v>
      </c>
      <c r="E34" s="213"/>
      <c r="F34" s="213"/>
      <c r="G34" s="213"/>
      <c r="H34" s="213"/>
      <c r="I34" s="213"/>
      <c r="J34" s="213"/>
    </row>
    <row r="35" spans="1:10" x14ac:dyDescent="0.25">
      <c r="A35" s="750"/>
      <c r="B35" s="549"/>
      <c r="C35" s="549"/>
      <c r="D35" s="549"/>
      <c r="E35" s="549"/>
      <c r="F35" s="549"/>
      <c r="G35" s="549"/>
      <c r="H35" s="549"/>
      <c r="I35" s="549"/>
      <c r="J35" s="751"/>
    </row>
    <row r="36" spans="1:10" x14ac:dyDescent="0.25">
      <c r="A36" s="548"/>
      <c r="B36" s="752"/>
      <c r="C36" s="752"/>
      <c r="D36" s="548"/>
      <c r="E36" s="548"/>
      <c r="F36" s="548"/>
      <c r="G36" s="548"/>
      <c r="H36" s="548"/>
      <c r="I36" s="548"/>
      <c r="J36" s="567"/>
    </row>
    <row r="37" spans="1:10" x14ac:dyDescent="0.25">
      <c r="A37" s="548"/>
      <c r="B37" s="548"/>
      <c r="C37" s="548"/>
      <c r="D37" s="548"/>
      <c r="E37" s="548"/>
      <c r="F37" s="2206" t="s">
        <v>4777</v>
      </c>
      <c r="G37" s="2206"/>
      <c r="H37" s="2206"/>
      <c r="I37" s="2206"/>
      <c r="J37" s="567"/>
    </row>
    <row r="38" spans="1:10" ht="15.75" x14ac:dyDescent="0.25">
      <c r="A38" s="696" t="s">
        <v>4811</v>
      </c>
      <c r="B38" s="757">
        <f>C30</f>
        <v>284500</v>
      </c>
      <c r="C38" s="548"/>
      <c r="D38" s="548"/>
      <c r="E38" s="548"/>
      <c r="F38" s="548"/>
      <c r="G38" s="548"/>
      <c r="H38" s="548"/>
      <c r="I38" s="548"/>
      <c r="J38" s="567"/>
    </row>
    <row r="39" spans="1:10" x14ac:dyDescent="0.25">
      <c r="F39" s="936"/>
      <c r="G39" s="936"/>
      <c r="H39" s="936"/>
    </row>
    <row r="41" spans="1:10" ht="15.75" x14ac:dyDescent="0.25">
      <c r="A41" s="696" t="s">
        <v>4825</v>
      </c>
      <c r="B41" s="697">
        <f>C34</f>
        <v>1200</v>
      </c>
      <c r="E41" s="936" t="s">
        <v>4829</v>
      </c>
    </row>
    <row r="44" spans="1:10" ht="15.75" x14ac:dyDescent="0.25">
      <c r="A44" s="2232" t="s">
        <v>4828</v>
      </c>
      <c r="B44" s="2232"/>
      <c r="C44" s="2232"/>
      <c r="D44" s="2232"/>
      <c r="E44" s="2232"/>
      <c r="F44" s="2232"/>
      <c r="G44" s="2232"/>
      <c r="H44" s="2247"/>
      <c r="I44" s="2247"/>
      <c r="J44" s="2247"/>
    </row>
    <row r="45" spans="1:10" x14ac:dyDescent="0.25">
      <c r="A45" s="198" t="s">
        <v>14</v>
      </c>
      <c r="B45" s="198" t="s">
        <v>5</v>
      </c>
      <c r="C45" s="198" t="s">
        <v>10</v>
      </c>
      <c r="D45" s="198" t="s">
        <v>11</v>
      </c>
      <c r="E45" s="198" t="s">
        <v>753</v>
      </c>
      <c r="F45" s="198" t="s">
        <v>27</v>
      </c>
      <c r="G45" s="937" t="s">
        <v>2013</v>
      </c>
      <c r="H45" s="198" t="s">
        <v>2776</v>
      </c>
      <c r="I45" s="198" t="s">
        <v>2777</v>
      </c>
      <c r="J45" s="198" t="s">
        <v>32</v>
      </c>
    </row>
    <row r="46" spans="1:10" x14ac:dyDescent="0.25">
      <c r="A46" s="517" t="s">
        <v>90</v>
      </c>
      <c r="B46" s="519">
        <v>1</v>
      </c>
      <c r="C46" s="527"/>
      <c r="D46" s="527">
        <v>26000</v>
      </c>
      <c r="E46" s="519">
        <v>1</v>
      </c>
      <c r="F46" s="519">
        <v>5000</v>
      </c>
      <c r="G46" s="920">
        <v>100</v>
      </c>
      <c r="H46" s="519"/>
      <c r="I46" s="519"/>
      <c r="J46" s="519" t="s">
        <v>883</v>
      </c>
    </row>
    <row r="47" spans="1:10" x14ac:dyDescent="0.25">
      <c r="A47" s="517" t="s">
        <v>261</v>
      </c>
      <c r="B47" s="519">
        <v>1</v>
      </c>
      <c r="C47" s="527"/>
      <c r="D47" s="527">
        <v>18000</v>
      </c>
      <c r="E47" s="519"/>
      <c r="F47" s="519"/>
      <c r="G47" s="920"/>
      <c r="H47" s="519"/>
      <c r="I47" s="519"/>
      <c r="J47" s="519" t="s">
        <v>4830</v>
      </c>
    </row>
    <row r="48" spans="1:10" x14ac:dyDescent="0.25">
      <c r="A48" s="517" t="s">
        <v>3356</v>
      </c>
      <c r="B48" s="519">
        <v>1</v>
      </c>
      <c r="C48" s="527">
        <v>33000</v>
      </c>
      <c r="D48" s="527"/>
      <c r="E48" s="519">
        <v>1</v>
      </c>
      <c r="F48" s="519">
        <v>4000</v>
      </c>
      <c r="G48" s="920">
        <v>70</v>
      </c>
      <c r="H48" s="519"/>
      <c r="I48" s="519" t="s">
        <v>109</v>
      </c>
      <c r="J48" s="519">
        <v>4200</v>
      </c>
    </row>
    <row r="49" spans="1:10" s="959" customFormat="1" x14ac:dyDescent="0.25">
      <c r="A49" s="702" t="s">
        <v>4831</v>
      </c>
      <c r="B49" s="703">
        <v>1</v>
      </c>
      <c r="C49" s="640"/>
      <c r="D49" s="640">
        <v>11000</v>
      </c>
      <c r="E49" s="703"/>
      <c r="F49" s="703"/>
      <c r="G49" s="957"/>
      <c r="H49" s="703"/>
      <c r="I49" s="703"/>
      <c r="J49" s="703" t="s">
        <v>4832</v>
      </c>
    </row>
    <row r="50" spans="1:10" s="959" customFormat="1" x14ac:dyDescent="0.25">
      <c r="A50" s="702" t="s">
        <v>90</v>
      </c>
      <c r="B50" s="703">
        <v>1</v>
      </c>
      <c r="C50" s="640">
        <v>14000</v>
      </c>
      <c r="D50" s="640">
        <v>16000</v>
      </c>
      <c r="E50" s="703"/>
      <c r="F50" s="703"/>
      <c r="G50" s="957"/>
      <c r="H50" s="703"/>
      <c r="I50" s="703"/>
      <c r="J50" s="703" t="s">
        <v>4833</v>
      </c>
    </row>
    <row r="51" spans="1:10" x14ac:dyDescent="0.25">
      <c r="A51" s="517" t="s">
        <v>1852</v>
      </c>
      <c r="B51" s="519">
        <v>1</v>
      </c>
      <c r="C51" s="527">
        <v>11000</v>
      </c>
      <c r="D51" s="527"/>
      <c r="E51" s="519">
        <v>1</v>
      </c>
      <c r="F51" s="519">
        <v>5000</v>
      </c>
      <c r="G51" s="920">
        <v>100</v>
      </c>
      <c r="H51" s="519"/>
      <c r="I51" s="519" t="s">
        <v>4842</v>
      </c>
      <c r="J51" s="519">
        <v>1000</v>
      </c>
    </row>
    <row r="52" spans="1:10" x14ac:dyDescent="0.25">
      <c r="A52" s="517" t="s">
        <v>91</v>
      </c>
      <c r="B52" s="519">
        <v>1</v>
      </c>
      <c r="C52" s="527">
        <v>13000</v>
      </c>
      <c r="D52" s="527">
        <v>3000</v>
      </c>
      <c r="E52" s="519">
        <v>1</v>
      </c>
      <c r="F52" s="519">
        <v>75</v>
      </c>
      <c r="G52" s="920">
        <v>4000</v>
      </c>
      <c r="H52" s="519"/>
      <c r="I52" s="519"/>
      <c r="J52" s="519" t="s">
        <v>883</v>
      </c>
    </row>
    <row r="53" spans="1:10" x14ac:dyDescent="0.25">
      <c r="A53" s="517" t="s">
        <v>657</v>
      </c>
      <c r="B53" s="519">
        <v>1</v>
      </c>
      <c r="C53" s="527"/>
      <c r="D53" s="527">
        <v>36000</v>
      </c>
      <c r="E53" s="519"/>
      <c r="F53" s="519"/>
      <c r="G53" s="920"/>
      <c r="H53" s="519"/>
      <c r="I53" s="519"/>
      <c r="J53" s="519" t="s">
        <v>4834</v>
      </c>
    </row>
    <row r="54" spans="1:10" x14ac:dyDescent="0.25">
      <c r="A54" s="517" t="s">
        <v>4835</v>
      </c>
      <c r="B54" s="519">
        <v>1</v>
      </c>
      <c r="C54" s="527"/>
      <c r="D54" s="527">
        <v>19000</v>
      </c>
      <c r="E54" s="519"/>
      <c r="F54" s="519"/>
      <c r="G54" s="920"/>
      <c r="H54" s="519"/>
      <c r="I54" s="518"/>
      <c r="J54" s="519" t="s">
        <v>4836</v>
      </c>
    </row>
    <row r="55" spans="1:10" x14ac:dyDescent="0.25">
      <c r="A55" s="517" t="s">
        <v>3352</v>
      </c>
      <c r="B55" s="519">
        <v>1</v>
      </c>
      <c r="C55" s="527"/>
      <c r="D55" s="527">
        <v>22000</v>
      </c>
      <c r="E55" s="519">
        <v>1</v>
      </c>
      <c r="F55" s="519">
        <v>75</v>
      </c>
      <c r="G55" s="920">
        <v>4000</v>
      </c>
      <c r="H55" s="519"/>
      <c r="I55" s="518"/>
      <c r="J55" s="519" t="s">
        <v>4837</v>
      </c>
    </row>
    <row r="56" spans="1:10" x14ac:dyDescent="0.25">
      <c r="A56" s="517" t="s">
        <v>314</v>
      </c>
      <c r="B56" s="519">
        <v>1</v>
      </c>
      <c r="C56" s="527"/>
      <c r="D56" s="527">
        <v>50000</v>
      </c>
      <c r="E56" s="519"/>
      <c r="F56" s="519"/>
      <c r="G56" s="920"/>
      <c r="H56" s="519"/>
      <c r="I56" s="518"/>
      <c r="J56" s="519" t="s">
        <v>883</v>
      </c>
    </row>
    <row r="57" spans="1:10" x14ac:dyDescent="0.25">
      <c r="A57" s="517" t="s">
        <v>4838</v>
      </c>
      <c r="B57" s="519">
        <v>1</v>
      </c>
      <c r="C57" s="527">
        <v>16000</v>
      </c>
      <c r="D57" s="527"/>
      <c r="E57" s="527">
        <v>1</v>
      </c>
      <c r="F57" s="519">
        <v>75</v>
      </c>
      <c r="G57" s="920">
        <v>4000</v>
      </c>
      <c r="H57" s="519"/>
      <c r="I57" s="518" t="s">
        <v>4843</v>
      </c>
      <c r="J57" s="519">
        <v>4500</v>
      </c>
    </row>
    <row r="58" spans="1:10" x14ac:dyDescent="0.25">
      <c r="A58" s="517" t="s">
        <v>589</v>
      </c>
      <c r="B58" s="519">
        <v>1</v>
      </c>
      <c r="C58" s="527">
        <v>19500</v>
      </c>
      <c r="D58" s="527"/>
      <c r="E58" s="519">
        <v>1</v>
      </c>
      <c r="F58" s="519">
        <v>60</v>
      </c>
      <c r="G58" s="920">
        <v>3000</v>
      </c>
      <c r="H58" s="519">
        <v>1</v>
      </c>
      <c r="I58" s="518">
        <v>70</v>
      </c>
      <c r="J58" s="519">
        <v>4000</v>
      </c>
    </row>
    <row r="59" spans="1:10" x14ac:dyDescent="0.25">
      <c r="A59" s="517" t="s">
        <v>405</v>
      </c>
      <c r="B59" s="519">
        <v>1</v>
      </c>
      <c r="C59" s="527">
        <v>12000</v>
      </c>
      <c r="D59" s="527"/>
      <c r="E59" s="519">
        <v>1</v>
      </c>
      <c r="F59" s="519">
        <v>60</v>
      </c>
      <c r="G59" s="920">
        <v>3000</v>
      </c>
      <c r="H59" s="519">
        <v>1</v>
      </c>
      <c r="I59" s="519">
        <v>70</v>
      </c>
      <c r="J59" s="519">
        <v>4000</v>
      </c>
    </row>
    <row r="60" spans="1:10" x14ac:dyDescent="0.25">
      <c r="A60" s="517" t="s">
        <v>562</v>
      </c>
      <c r="B60" s="519">
        <v>1</v>
      </c>
      <c r="C60" s="527">
        <v>15000</v>
      </c>
      <c r="D60" s="527"/>
      <c r="E60" s="519"/>
      <c r="F60" s="519"/>
      <c r="G60" s="920"/>
      <c r="H60" s="519">
        <v>1</v>
      </c>
      <c r="I60" s="519">
        <v>60</v>
      </c>
      <c r="J60" s="519">
        <v>3000</v>
      </c>
    </row>
    <row r="61" spans="1:10" x14ac:dyDescent="0.25">
      <c r="A61" s="517" t="s">
        <v>4757</v>
      </c>
      <c r="B61" s="519">
        <v>1</v>
      </c>
      <c r="C61" s="527"/>
      <c r="D61" s="527">
        <v>20000</v>
      </c>
      <c r="E61" s="519"/>
      <c r="F61" s="519"/>
      <c r="G61" s="920"/>
      <c r="H61" s="519"/>
      <c r="I61" s="519"/>
      <c r="J61" s="519" t="s">
        <v>3581</v>
      </c>
    </row>
    <row r="62" spans="1:10" x14ac:dyDescent="0.25">
      <c r="A62" s="517" t="s">
        <v>4838</v>
      </c>
      <c r="B62" s="519">
        <v>1</v>
      </c>
      <c r="C62" s="527">
        <v>16000</v>
      </c>
      <c r="D62" s="527"/>
      <c r="E62" s="519">
        <v>1</v>
      </c>
      <c r="F62" s="519">
        <v>75</v>
      </c>
      <c r="G62" s="920">
        <v>4000</v>
      </c>
      <c r="H62" s="519">
        <v>1</v>
      </c>
      <c r="I62" s="519">
        <v>100</v>
      </c>
      <c r="J62" s="519">
        <v>5000</v>
      </c>
    </row>
    <row r="63" spans="1:10" x14ac:dyDescent="0.25">
      <c r="A63" s="517" t="s">
        <v>562</v>
      </c>
      <c r="B63" s="519"/>
      <c r="C63" s="527"/>
      <c r="D63" s="527">
        <v>12000</v>
      </c>
      <c r="E63" s="519">
        <v>1</v>
      </c>
      <c r="F63" s="519">
        <v>60</v>
      </c>
      <c r="G63" s="920">
        <v>3000</v>
      </c>
      <c r="H63" s="519"/>
      <c r="I63" s="519"/>
      <c r="J63" s="519" t="s">
        <v>883</v>
      </c>
    </row>
    <row r="64" spans="1:10" x14ac:dyDescent="0.25">
      <c r="A64" s="517" t="s">
        <v>629</v>
      </c>
      <c r="B64" s="519">
        <v>1</v>
      </c>
      <c r="C64" s="527">
        <v>30000</v>
      </c>
      <c r="D64" s="527"/>
      <c r="E64" s="519">
        <v>1</v>
      </c>
      <c r="F64" s="519">
        <v>100</v>
      </c>
      <c r="G64" s="920">
        <v>5000</v>
      </c>
      <c r="H64" s="519">
        <v>2</v>
      </c>
      <c r="I64" s="519">
        <v>75</v>
      </c>
      <c r="J64" s="519">
        <v>8000</v>
      </c>
    </row>
    <row r="65" spans="1:10" x14ac:dyDescent="0.25">
      <c r="A65" s="517" t="s">
        <v>4782</v>
      </c>
      <c r="B65" s="519">
        <v>2</v>
      </c>
      <c r="C65" s="527"/>
      <c r="D65" s="527">
        <v>44000</v>
      </c>
      <c r="E65" s="519"/>
      <c r="F65" s="519"/>
      <c r="G65" s="920"/>
      <c r="H65" s="519"/>
      <c r="I65" s="519"/>
      <c r="J65" s="519" t="s">
        <v>4789</v>
      </c>
    </row>
    <row r="66" spans="1:10" x14ac:dyDescent="0.25">
      <c r="A66" s="517" t="s">
        <v>3513</v>
      </c>
      <c r="B66" s="519">
        <v>1</v>
      </c>
      <c r="C66" s="527">
        <v>50000</v>
      </c>
      <c r="D66" s="527"/>
      <c r="E66" s="519"/>
      <c r="F66" s="519"/>
      <c r="G66" s="920"/>
      <c r="H66" s="519"/>
      <c r="I66" s="519"/>
      <c r="J66" s="519"/>
    </row>
    <row r="67" spans="1:10" x14ac:dyDescent="0.25">
      <c r="A67" s="517" t="s">
        <v>4839</v>
      </c>
      <c r="B67" s="519"/>
      <c r="C67" s="527"/>
      <c r="D67" s="527">
        <v>14000</v>
      </c>
      <c r="E67" s="519"/>
      <c r="F67" s="519"/>
      <c r="G67" s="920"/>
      <c r="H67" s="519"/>
      <c r="I67" s="519"/>
      <c r="J67" s="519" t="s">
        <v>883</v>
      </c>
    </row>
    <row r="68" spans="1:10" x14ac:dyDescent="0.25">
      <c r="A68" s="517" t="s">
        <v>172</v>
      </c>
      <c r="B68" s="519">
        <v>1</v>
      </c>
      <c r="C68" s="527">
        <v>39000</v>
      </c>
      <c r="D68" s="527"/>
      <c r="E68" s="519">
        <v>1</v>
      </c>
      <c r="F68" s="519">
        <v>100</v>
      </c>
      <c r="G68" s="920">
        <v>5000</v>
      </c>
      <c r="H68" s="519"/>
      <c r="I68" s="519"/>
      <c r="J68" s="519"/>
    </row>
    <row r="69" spans="1:10" x14ac:dyDescent="0.25">
      <c r="A69" s="517" t="s">
        <v>4757</v>
      </c>
      <c r="B69" s="519">
        <v>1</v>
      </c>
      <c r="C69" s="527">
        <v>20000</v>
      </c>
      <c r="D69" s="527"/>
      <c r="E69" s="519"/>
      <c r="F69" s="519"/>
      <c r="G69" s="920"/>
      <c r="H69" s="519"/>
      <c r="I69" s="519"/>
      <c r="J69" s="519"/>
    </row>
    <row r="70" spans="1:10" x14ac:dyDescent="0.25">
      <c r="A70" s="517" t="s">
        <v>2820</v>
      </c>
      <c r="B70" s="519">
        <v>1</v>
      </c>
      <c r="C70" s="527"/>
      <c r="D70" s="527">
        <v>15000</v>
      </c>
      <c r="E70" s="519"/>
      <c r="F70" s="519"/>
      <c r="G70" s="920"/>
      <c r="H70" s="519"/>
      <c r="I70" s="519"/>
      <c r="J70" s="519" t="s">
        <v>4840</v>
      </c>
    </row>
    <row r="71" spans="1:10" x14ac:dyDescent="0.25">
      <c r="A71" s="517"/>
      <c r="B71" s="519"/>
      <c r="C71" s="527"/>
      <c r="D71" s="527"/>
      <c r="E71" s="519"/>
      <c r="F71" s="519"/>
      <c r="G71" s="920"/>
      <c r="H71" s="519"/>
      <c r="I71" s="519"/>
      <c r="J71" s="519"/>
    </row>
    <row r="72" spans="1:10" x14ac:dyDescent="0.25">
      <c r="A72" s="517"/>
      <c r="B72" s="519"/>
      <c r="C72" s="527"/>
      <c r="D72" s="527"/>
      <c r="E72" s="519"/>
      <c r="F72" s="519"/>
      <c r="G72" s="920"/>
      <c r="H72" s="519"/>
      <c r="I72" s="519"/>
      <c r="J72" s="519"/>
    </row>
    <row r="73" spans="1:10" x14ac:dyDescent="0.25">
      <c r="A73" s="755" t="s">
        <v>2048</v>
      </c>
      <c r="B73" s="757">
        <f>SUM(B46:B72)</f>
        <v>24</v>
      </c>
      <c r="C73" s="757">
        <f>SUM(C46:C72)</f>
        <v>288500</v>
      </c>
      <c r="D73" s="757">
        <f>SUM(D46:D72)</f>
        <v>306000</v>
      </c>
      <c r="E73" s="757">
        <f>SUM(E46:E72)</f>
        <v>12</v>
      </c>
      <c r="F73" s="756"/>
      <c r="G73" s="922"/>
      <c r="H73" s="756"/>
      <c r="I73" s="756"/>
      <c r="J73" s="756">
        <f>J48+J51+J57+J58+J59+J60+J62+J64</f>
        <v>33700</v>
      </c>
    </row>
    <row r="74" spans="1:10" ht="17.25" x14ac:dyDescent="0.25">
      <c r="A74" s="2233" t="s">
        <v>4463</v>
      </c>
      <c r="B74" s="2234"/>
      <c r="C74" s="2234"/>
      <c r="D74" s="2234"/>
      <c r="E74" s="2234"/>
      <c r="F74" s="2234"/>
      <c r="G74" s="2234"/>
      <c r="H74" s="2248"/>
      <c r="I74" s="2248"/>
      <c r="J74" s="2249"/>
    </row>
    <row r="75" spans="1:10" ht="17.25" x14ac:dyDescent="0.25">
      <c r="A75" s="782" t="s">
        <v>4841</v>
      </c>
      <c r="B75" s="783">
        <v>1</v>
      </c>
      <c r="C75" s="933"/>
      <c r="D75" s="784">
        <v>1800</v>
      </c>
      <c r="E75" s="909"/>
      <c r="F75" s="909"/>
      <c r="G75" s="909"/>
      <c r="H75" s="909"/>
      <c r="I75" s="909"/>
      <c r="J75" s="764"/>
    </row>
    <row r="76" spans="1:10" ht="17.25" x14ac:dyDescent="0.25">
      <c r="A76" s="782"/>
      <c r="B76" s="783"/>
      <c r="C76" s="784"/>
      <c r="D76" s="784"/>
      <c r="E76" s="909"/>
      <c r="F76" s="909"/>
      <c r="G76" s="909"/>
      <c r="H76" s="909"/>
      <c r="I76" s="909"/>
      <c r="J76" s="764"/>
    </row>
    <row r="77" spans="1:10" x14ac:dyDescent="0.25">
      <c r="A77" s="755" t="s">
        <v>2048</v>
      </c>
      <c r="B77" s="213"/>
      <c r="C77" s="213">
        <f>C76</f>
        <v>0</v>
      </c>
      <c r="D77" s="213">
        <f>D75</f>
        <v>1800</v>
      </c>
      <c r="E77" s="213"/>
      <c r="F77" s="213"/>
      <c r="G77" s="213"/>
      <c r="H77" s="213"/>
      <c r="I77" s="213"/>
      <c r="J77" s="213"/>
    </row>
    <row r="78" spans="1:10" x14ac:dyDescent="0.25">
      <c r="A78" s="750"/>
      <c r="B78" s="549"/>
      <c r="C78" s="549"/>
      <c r="D78" s="549"/>
      <c r="E78" s="549"/>
      <c r="F78" s="549"/>
      <c r="G78" s="549"/>
      <c r="H78" s="549"/>
      <c r="I78" s="549"/>
      <c r="J78" s="751"/>
    </row>
    <row r="79" spans="1:10" x14ac:dyDescent="0.25">
      <c r="A79" s="548"/>
      <c r="B79" s="752"/>
      <c r="C79" s="752"/>
      <c r="D79" s="548"/>
      <c r="E79" s="548"/>
      <c r="F79" s="548"/>
      <c r="G79" s="548"/>
      <c r="H79" s="548"/>
      <c r="I79" s="548"/>
      <c r="J79" s="567"/>
    </row>
    <row r="80" spans="1:10" x14ac:dyDescent="0.25">
      <c r="A80" s="548"/>
      <c r="B80" s="548"/>
      <c r="C80" s="548"/>
      <c r="D80" s="548"/>
      <c r="E80" s="548"/>
      <c r="F80" s="2206" t="s">
        <v>4777</v>
      </c>
      <c r="G80" s="2206"/>
      <c r="H80" s="2206"/>
      <c r="I80" s="2206"/>
      <c r="J80" s="567"/>
    </row>
    <row r="81" spans="1:10" ht="15.75" x14ac:dyDescent="0.25">
      <c r="A81" s="696" t="s">
        <v>4811</v>
      </c>
      <c r="B81" s="757">
        <f>C73</f>
        <v>288500</v>
      </c>
      <c r="C81" s="548"/>
      <c r="D81" s="548"/>
      <c r="E81" s="548"/>
      <c r="F81" s="548"/>
      <c r="G81" s="548"/>
      <c r="H81" s="548"/>
      <c r="I81" s="548"/>
      <c r="J81" s="567"/>
    </row>
    <row r="82" spans="1:10" x14ac:dyDescent="0.25">
      <c r="F82" s="936"/>
      <c r="G82" s="936"/>
      <c r="H82" s="936"/>
    </row>
    <row r="84" spans="1:10" ht="15.75" x14ac:dyDescent="0.25">
      <c r="A84" s="696" t="s">
        <v>4825</v>
      </c>
      <c r="B84" s="697">
        <f>C77</f>
        <v>0</v>
      </c>
      <c r="D84" s="18">
        <f>C73+D73+C30+D30</f>
        <v>1130000</v>
      </c>
      <c r="E84" s="936"/>
    </row>
    <row r="88" spans="1:10" ht="15.75" x14ac:dyDescent="0.25">
      <c r="A88" s="2232" t="s">
        <v>4854</v>
      </c>
      <c r="B88" s="2232"/>
      <c r="C88" s="2232"/>
      <c r="D88" s="2232"/>
      <c r="E88" s="2232"/>
      <c r="F88" s="2232"/>
      <c r="G88" s="2232"/>
      <c r="H88" s="2247"/>
      <c r="I88" s="2247"/>
      <c r="J88" s="2247"/>
    </row>
    <row r="89" spans="1:10" x14ac:dyDescent="0.25">
      <c r="A89" s="198" t="s">
        <v>14</v>
      </c>
      <c r="B89" s="198" t="s">
        <v>5</v>
      </c>
      <c r="C89" s="198" t="s">
        <v>10</v>
      </c>
      <c r="D89" s="198" t="s">
        <v>11</v>
      </c>
      <c r="E89" s="198" t="s">
        <v>753</v>
      </c>
      <c r="F89" s="198" t="s">
        <v>27</v>
      </c>
      <c r="G89" s="938" t="s">
        <v>2013</v>
      </c>
      <c r="H89" s="198" t="s">
        <v>2776</v>
      </c>
      <c r="I89" s="198" t="s">
        <v>2777</v>
      </c>
      <c r="J89" s="198" t="s">
        <v>32</v>
      </c>
    </row>
    <row r="90" spans="1:10" x14ac:dyDescent="0.25">
      <c r="A90" s="517" t="s">
        <v>562</v>
      </c>
      <c r="B90" s="519">
        <v>1</v>
      </c>
      <c r="C90" s="527">
        <v>12000</v>
      </c>
      <c r="D90" s="527"/>
      <c r="E90" s="519">
        <v>1</v>
      </c>
      <c r="F90" s="519">
        <v>3000</v>
      </c>
      <c r="G90" s="920">
        <v>60</v>
      </c>
      <c r="H90" s="519"/>
      <c r="I90" s="519" t="s">
        <v>109</v>
      </c>
      <c r="J90" s="519">
        <v>4200</v>
      </c>
    </row>
    <row r="91" spans="1:10" x14ac:dyDescent="0.25">
      <c r="A91" s="517" t="s">
        <v>4708</v>
      </c>
      <c r="B91" s="519">
        <v>1</v>
      </c>
      <c r="C91" s="527">
        <v>13000</v>
      </c>
      <c r="D91" s="527"/>
      <c r="E91" s="519">
        <v>1</v>
      </c>
      <c r="F91" s="519">
        <v>2000</v>
      </c>
      <c r="G91" s="920">
        <v>50</v>
      </c>
      <c r="H91" s="519">
        <v>2</v>
      </c>
      <c r="I91" s="519">
        <v>100</v>
      </c>
      <c r="J91" s="519">
        <v>10000</v>
      </c>
    </row>
    <row r="92" spans="1:10" x14ac:dyDescent="0.25">
      <c r="A92" s="517" t="s">
        <v>4844</v>
      </c>
      <c r="B92" s="519">
        <v>1</v>
      </c>
      <c r="C92" s="527">
        <v>19000</v>
      </c>
      <c r="D92" s="527"/>
      <c r="E92" s="519"/>
      <c r="F92" s="519"/>
      <c r="G92" s="920"/>
      <c r="H92" s="519"/>
      <c r="I92" s="519"/>
      <c r="J92" s="519" t="s">
        <v>4845</v>
      </c>
    </row>
    <row r="93" spans="1:10" x14ac:dyDescent="0.25">
      <c r="A93" s="517" t="s">
        <v>4147</v>
      </c>
      <c r="B93" s="519">
        <v>1</v>
      </c>
      <c r="C93" s="527">
        <v>38000</v>
      </c>
      <c r="D93" s="527"/>
      <c r="E93" s="519"/>
      <c r="F93" s="519"/>
      <c r="G93" s="920"/>
      <c r="H93" s="519">
        <v>1</v>
      </c>
      <c r="I93" s="519">
        <v>50</v>
      </c>
      <c r="J93" s="519">
        <v>2000</v>
      </c>
    </row>
    <row r="94" spans="1:10" x14ac:dyDescent="0.25">
      <c r="A94" s="517" t="s">
        <v>4757</v>
      </c>
      <c r="B94" s="519">
        <v>1</v>
      </c>
      <c r="C94" s="527">
        <v>16000</v>
      </c>
      <c r="D94" s="527"/>
      <c r="E94" s="519">
        <v>1</v>
      </c>
      <c r="F94" s="519">
        <v>4000</v>
      </c>
      <c r="G94" s="920">
        <v>75</v>
      </c>
      <c r="H94" s="519"/>
      <c r="I94" s="519"/>
      <c r="J94" s="519"/>
    </row>
    <row r="95" spans="1:10" x14ac:dyDescent="0.25">
      <c r="A95" s="517" t="s">
        <v>4839</v>
      </c>
      <c r="B95" s="519">
        <v>1</v>
      </c>
      <c r="C95" s="527"/>
      <c r="D95" s="527">
        <v>14000</v>
      </c>
      <c r="E95" s="519">
        <v>1</v>
      </c>
      <c r="F95" s="519">
        <v>3000</v>
      </c>
      <c r="G95" s="920">
        <v>60</v>
      </c>
      <c r="H95" s="519"/>
      <c r="I95" s="519"/>
      <c r="J95" s="519" t="s">
        <v>883</v>
      </c>
    </row>
    <row r="96" spans="1:10" x14ac:dyDescent="0.25">
      <c r="A96" s="517" t="s">
        <v>170</v>
      </c>
      <c r="B96" s="519">
        <v>1</v>
      </c>
      <c r="C96" s="527">
        <v>6000</v>
      </c>
      <c r="D96" s="527"/>
      <c r="E96" s="519"/>
      <c r="F96" s="519"/>
      <c r="G96" s="920"/>
      <c r="H96" s="519"/>
      <c r="I96" s="519"/>
      <c r="J96" s="519" t="s">
        <v>4846</v>
      </c>
    </row>
    <row r="97" spans="1:10" x14ac:dyDescent="0.25">
      <c r="A97" s="517" t="s">
        <v>4847</v>
      </c>
      <c r="B97" s="519">
        <v>1</v>
      </c>
      <c r="C97" s="527">
        <v>6000</v>
      </c>
      <c r="D97" s="527"/>
      <c r="E97" s="519"/>
      <c r="F97" s="519"/>
      <c r="G97" s="920"/>
      <c r="H97" s="519"/>
      <c r="I97" s="519"/>
      <c r="J97" s="519" t="s">
        <v>4848</v>
      </c>
    </row>
    <row r="98" spans="1:10" x14ac:dyDescent="0.25">
      <c r="A98" s="517" t="s">
        <v>653</v>
      </c>
      <c r="B98" s="519">
        <v>1</v>
      </c>
      <c r="C98" s="527">
        <v>34000</v>
      </c>
      <c r="D98" s="527"/>
      <c r="E98" s="519">
        <v>1</v>
      </c>
      <c r="F98" s="519">
        <v>4000</v>
      </c>
      <c r="G98" s="920">
        <v>75</v>
      </c>
      <c r="H98" s="519"/>
      <c r="I98" s="518"/>
      <c r="J98" s="519"/>
    </row>
    <row r="99" spans="1:10" x14ac:dyDescent="0.25">
      <c r="A99" s="517" t="s">
        <v>370</v>
      </c>
      <c r="B99" s="519">
        <v>1</v>
      </c>
      <c r="C99" s="527">
        <v>44000</v>
      </c>
      <c r="D99" s="527"/>
      <c r="E99" s="519"/>
      <c r="F99" s="519"/>
      <c r="G99" s="920"/>
      <c r="H99" s="519"/>
      <c r="I99" s="518"/>
      <c r="J99" s="519"/>
    </row>
    <row r="100" spans="1:10" x14ac:dyDescent="0.25">
      <c r="A100" s="782" t="s">
        <v>1807</v>
      </c>
      <c r="B100" s="783">
        <v>1</v>
      </c>
      <c r="C100" s="784"/>
      <c r="D100" s="784"/>
      <c r="E100" s="783"/>
      <c r="F100" s="783"/>
      <c r="G100" s="941"/>
      <c r="H100" s="783"/>
      <c r="I100" s="785"/>
      <c r="J100" s="783" t="s">
        <v>4849</v>
      </c>
    </row>
    <row r="101" spans="1:10" x14ac:dyDescent="0.25">
      <c r="A101" s="517" t="s">
        <v>170</v>
      </c>
      <c r="B101" s="519">
        <v>1</v>
      </c>
      <c r="C101" s="527">
        <v>20000</v>
      </c>
      <c r="D101" s="527"/>
      <c r="E101" s="527">
        <v>1</v>
      </c>
      <c r="F101" s="519">
        <v>5000</v>
      </c>
      <c r="G101" s="920">
        <v>100</v>
      </c>
      <c r="H101" s="519"/>
      <c r="I101" s="518"/>
      <c r="J101" s="519"/>
    </row>
    <row r="102" spans="1:10" x14ac:dyDescent="0.25">
      <c r="A102" s="517" t="s">
        <v>3536</v>
      </c>
      <c r="B102" s="519">
        <v>1</v>
      </c>
      <c r="C102" s="527"/>
      <c r="D102" s="527">
        <v>26000</v>
      </c>
      <c r="E102" s="519">
        <v>1</v>
      </c>
      <c r="F102" s="519">
        <v>4000</v>
      </c>
      <c r="G102" s="920">
        <v>75</v>
      </c>
      <c r="H102" s="519"/>
      <c r="I102" s="518"/>
      <c r="J102" s="519"/>
    </row>
    <row r="103" spans="1:10" x14ac:dyDescent="0.25">
      <c r="A103" s="517" t="s">
        <v>4850</v>
      </c>
      <c r="B103" s="519">
        <v>2</v>
      </c>
      <c r="C103" s="527">
        <v>108000</v>
      </c>
      <c r="D103" s="527"/>
      <c r="E103" s="519"/>
      <c r="F103" s="519"/>
      <c r="G103" s="920"/>
      <c r="H103" s="519"/>
      <c r="I103" s="519"/>
      <c r="J103" s="519" t="s">
        <v>4851</v>
      </c>
    </row>
    <row r="104" spans="1:10" x14ac:dyDescent="0.25">
      <c r="A104" s="517" t="s">
        <v>841</v>
      </c>
      <c r="B104" s="519">
        <v>1</v>
      </c>
      <c r="C104" s="527"/>
      <c r="D104" s="527">
        <v>12500</v>
      </c>
      <c r="E104" s="519"/>
      <c r="F104" s="519"/>
      <c r="G104" s="920"/>
      <c r="H104" s="519"/>
      <c r="I104" s="519"/>
      <c r="J104" s="519" t="s">
        <v>883</v>
      </c>
    </row>
    <row r="105" spans="1:10" x14ac:dyDescent="0.25">
      <c r="A105" s="517" t="s">
        <v>4852</v>
      </c>
      <c r="B105" s="519">
        <v>1</v>
      </c>
      <c r="C105" s="527">
        <v>32000</v>
      </c>
      <c r="D105" s="527"/>
      <c r="E105" s="519">
        <v>1</v>
      </c>
      <c r="F105" s="519">
        <v>4000</v>
      </c>
      <c r="G105" s="920">
        <v>75</v>
      </c>
      <c r="H105" s="519"/>
      <c r="I105" s="519"/>
      <c r="J105" s="519" t="s">
        <v>2250</v>
      </c>
    </row>
    <row r="106" spans="1:10" x14ac:dyDescent="0.25">
      <c r="A106" s="517" t="s">
        <v>4853</v>
      </c>
      <c r="B106" s="519">
        <v>1</v>
      </c>
      <c r="C106" s="527">
        <v>4000</v>
      </c>
      <c r="D106" s="527">
        <v>15000</v>
      </c>
      <c r="E106" s="519">
        <v>1</v>
      </c>
      <c r="F106" s="519">
        <v>4000</v>
      </c>
      <c r="G106" s="920">
        <v>75</v>
      </c>
      <c r="H106" s="519"/>
      <c r="I106" s="519"/>
      <c r="J106" s="519" t="s">
        <v>3581</v>
      </c>
    </row>
    <row r="107" spans="1:10" x14ac:dyDescent="0.25">
      <c r="A107" s="517" t="s">
        <v>136</v>
      </c>
      <c r="B107" s="519">
        <v>1</v>
      </c>
      <c r="C107" s="527">
        <v>14000</v>
      </c>
      <c r="D107" s="527"/>
      <c r="E107" s="519">
        <v>1</v>
      </c>
      <c r="F107" s="519">
        <v>3000</v>
      </c>
      <c r="G107" s="920">
        <v>60</v>
      </c>
      <c r="H107" s="519"/>
      <c r="I107" s="519"/>
      <c r="J107" s="519"/>
    </row>
    <row r="108" spans="1:10" x14ac:dyDescent="0.25">
      <c r="A108" s="517" t="s">
        <v>563</v>
      </c>
      <c r="B108" s="519">
        <v>1</v>
      </c>
      <c r="C108" s="527"/>
      <c r="D108" s="527">
        <v>14000</v>
      </c>
      <c r="E108" s="519">
        <v>1</v>
      </c>
      <c r="F108" s="519">
        <v>4000</v>
      </c>
      <c r="G108" s="920">
        <v>75</v>
      </c>
      <c r="H108" s="519"/>
      <c r="I108" s="519"/>
      <c r="J108" s="519" t="s">
        <v>4855</v>
      </c>
    </row>
    <row r="109" spans="1:10" x14ac:dyDescent="0.25">
      <c r="A109" s="517" t="s">
        <v>261</v>
      </c>
      <c r="B109" s="519">
        <v>1</v>
      </c>
      <c r="C109" s="527">
        <v>14000</v>
      </c>
      <c r="D109" s="527"/>
      <c r="E109" s="519">
        <v>1</v>
      </c>
      <c r="F109" s="519">
        <v>3000</v>
      </c>
      <c r="G109" s="920">
        <v>60</v>
      </c>
      <c r="H109" s="519"/>
      <c r="I109" s="519"/>
      <c r="J109" s="519"/>
    </row>
    <row r="110" spans="1:10" x14ac:dyDescent="0.25">
      <c r="A110" s="755" t="s">
        <v>2048</v>
      </c>
      <c r="B110" s="757">
        <f>SUM(B90:B109)</f>
        <v>21</v>
      </c>
      <c r="C110" s="757">
        <f>SUM(C90:C109)</f>
        <v>380000</v>
      </c>
      <c r="D110" s="757">
        <f>SUM(D90:D109)</f>
        <v>81500</v>
      </c>
      <c r="E110" s="757">
        <f>SUM(E90:E109)</f>
        <v>12</v>
      </c>
      <c r="F110" s="756"/>
      <c r="G110" s="922"/>
      <c r="H110" s="756"/>
      <c r="I110" s="756"/>
      <c r="J110" s="756">
        <f>J90+J91+J93</f>
        <v>16200</v>
      </c>
    </row>
    <row r="111" spans="1:10" ht="17.25" x14ac:dyDescent="0.25">
      <c r="A111" s="2233" t="s">
        <v>4463</v>
      </c>
      <c r="B111" s="2234"/>
      <c r="C111" s="2234"/>
      <c r="D111" s="2234"/>
      <c r="E111" s="2234"/>
      <c r="F111" s="2234"/>
      <c r="G111" s="2234"/>
      <c r="H111" s="2248"/>
      <c r="I111" s="2248"/>
      <c r="J111" s="2249"/>
    </row>
    <row r="112" spans="1:10" ht="17.25" x14ac:dyDescent="0.25">
      <c r="A112" s="782" t="s">
        <v>4856</v>
      </c>
      <c r="B112" s="783">
        <v>2</v>
      </c>
      <c r="C112" s="944">
        <v>3000</v>
      </c>
      <c r="D112" s="784"/>
      <c r="E112" s="909"/>
      <c r="F112" s="909"/>
      <c r="G112" s="909"/>
      <c r="H112" s="909"/>
      <c r="I112" s="909"/>
      <c r="J112" s="764"/>
    </row>
    <row r="113" spans="1:10" ht="17.25" x14ac:dyDescent="0.25">
      <c r="A113" s="782" t="s">
        <v>4857</v>
      </c>
      <c r="B113" s="783">
        <v>1</v>
      </c>
      <c r="C113" s="944">
        <v>1300</v>
      </c>
      <c r="D113" s="784"/>
      <c r="E113" s="909"/>
      <c r="F113" s="909"/>
      <c r="G113" s="909"/>
      <c r="H113" s="909"/>
      <c r="I113" s="909"/>
      <c r="J113" s="764"/>
    </row>
    <row r="114" spans="1:10" ht="17.25" x14ac:dyDescent="0.25">
      <c r="A114" s="782" t="s">
        <v>4858</v>
      </c>
      <c r="B114" s="783">
        <v>1</v>
      </c>
      <c r="C114" s="944">
        <v>850</v>
      </c>
      <c r="D114" s="784"/>
      <c r="E114" s="909"/>
      <c r="F114" s="909"/>
      <c r="G114" s="909"/>
      <c r="H114" s="909"/>
      <c r="I114" s="909"/>
      <c r="J114" s="764"/>
    </row>
    <row r="115" spans="1:10" ht="17.25" x14ac:dyDescent="0.25">
      <c r="A115" s="782" t="s">
        <v>4859</v>
      </c>
      <c r="B115" s="783">
        <v>2</v>
      </c>
      <c r="C115" s="944">
        <v>2120</v>
      </c>
      <c r="D115" s="784"/>
      <c r="E115" s="909"/>
      <c r="F115" s="909"/>
      <c r="G115" s="909"/>
      <c r="H115" s="909"/>
      <c r="I115" s="909"/>
      <c r="J115" s="764"/>
    </row>
    <row r="116" spans="1:10" ht="17.25" x14ac:dyDescent="0.25">
      <c r="A116" s="782"/>
      <c r="B116" s="783"/>
      <c r="C116" s="784"/>
      <c r="D116" s="784"/>
      <c r="E116" s="909"/>
      <c r="F116" s="909"/>
      <c r="G116" s="909"/>
      <c r="H116" s="909"/>
      <c r="I116" s="909"/>
      <c r="J116" s="764"/>
    </row>
    <row r="117" spans="1:10" x14ac:dyDescent="0.25">
      <c r="A117" s="755" t="s">
        <v>2048</v>
      </c>
      <c r="B117" s="213">
        <f>SUM(B112:B116)</f>
        <v>6</v>
      </c>
      <c r="C117" s="213">
        <f>SUM(C112:C116)</f>
        <v>7270</v>
      </c>
      <c r="D117" s="213">
        <f>SUM(D112:D116)</f>
        <v>0</v>
      </c>
      <c r="E117" s="213"/>
      <c r="F117" s="213"/>
      <c r="G117" s="213"/>
      <c r="H117" s="213"/>
      <c r="I117" s="213"/>
      <c r="J117" s="213"/>
    </row>
    <row r="118" spans="1:10" x14ac:dyDescent="0.25">
      <c r="A118" s="750"/>
      <c r="B118" s="549"/>
      <c r="C118" s="549"/>
      <c r="D118" s="549"/>
      <c r="E118" s="549"/>
      <c r="F118" s="549"/>
      <c r="G118" s="549"/>
      <c r="H118" s="549"/>
      <c r="I118" s="549"/>
      <c r="J118" s="751"/>
    </row>
    <row r="119" spans="1:10" x14ac:dyDescent="0.25">
      <c r="A119" s="548"/>
      <c r="B119" s="752"/>
      <c r="C119" s="752"/>
      <c r="D119" s="548"/>
      <c r="E119" s="548"/>
      <c r="F119" s="548"/>
      <c r="G119" s="548"/>
      <c r="H119" s="548"/>
      <c r="I119" s="548"/>
      <c r="J119" s="567"/>
    </row>
    <row r="120" spans="1:10" x14ac:dyDescent="0.25">
      <c r="A120" s="548"/>
      <c r="B120" s="548"/>
      <c r="C120" s="548"/>
      <c r="D120" s="548"/>
      <c r="E120" s="548"/>
      <c r="F120" s="2206" t="s">
        <v>4777</v>
      </c>
      <c r="G120" s="2206"/>
      <c r="H120" s="2206"/>
      <c r="I120" s="2206"/>
      <c r="J120" s="567"/>
    </row>
    <row r="121" spans="1:10" ht="15.75" x14ac:dyDescent="0.25">
      <c r="A121" s="696" t="s">
        <v>4861</v>
      </c>
      <c r="B121" s="757">
        <f>C110</f>
        <v>380000</v>
      </c>
      <c r="C121" s="548"/>
      <c r="D121" s="548"/>
      <c r="E121" s="548"/>
      <c r="F121" s="548"/>
      <c r="G121" s="548"/>
      <c r="H121" s="548"/>
      <c r="I121" s="548"/>
      <c r="J121" s="567"/>
    </row>
    <row r="122" spans="1:10" ht="15.75" x14ac:dyDescent="0.25">
      <c r="A122" s="942"/>
      <c r="B122" s="943"/>
      <c r="C122" s="548"/>
      <c r="D122" s="548"/>
      <c r="E122" s="548"/>
      <c r="F122" s="548"/>
      <c r="G122" s="548"/>
      <c r="H122" s="548"/>
      <c r="I122" s="548"/>
      <c r="J122" s="567"/>
    </row>
    <row r="123" spans="1:10" x14ac:dyDescent="0.25">
      <c r="A123" s="181" t="s">
        <v>4860</v>
      </c>
      <c r="B123" s="620">
        <v>30000</v>
      </c>
      <c r="F123" s="936"/>
      <c r="G123" s="936"/>
      <c r="H123" s="936"/>
    </row>
    <row r="124" spans="1:10" x14ac:dyDescent="0.25">
      <c r="A124" s="336"/>
      <c r="B124" s="20"/>
      <c r="F124" s="936"/>
      <c r="G124" s="936"/>
      <c r="H124" s="936"/>
    </row>
    <row r="125" spans="1:10" x14ac:dyDescent="0.25">
      <c r="A125" s="181" t="s">
        <v>4862</v>
      </c>
      <c r="B125" s="620">
        <f>B121-B123</f>
        <v>350000</v>
      </c>
      <c r="F125" s="936"/>
      <c r="G125" s="936"/>
      <c r="H125" s="936"/>
    </row>
    <row r="126" spans="1:10" x14ac:dyDescent="0.25">
      <c r="A126" s="336"/>
      <c r="B126" s="336"/>
    </row>
    <row r="127" spans="1:10" ht="15.75" x14ac:dyDescent="0.25">
      <c r="A127" s="696" t="s">
        <v>4825</v>
      </c>
      <c r="B127" s="697">
        <f>C117</f>
        <v>7270</v>
      </c>
      <c r="E127" s="936"/>
    </row>
    <row r="131" spans="1:10" ht="15.75" x14ac:dyDescent="0.25">
      <c r="A131" s="2232" t="s">
        <v>4863</v>
      </c>
      <c r="B131" s="2232"/>
      <c r="C131" s="2232"/>
      <c r="D131" s="2232"/>
      <c r="E131" s="2232"/>
      <c r="F131" s="2232"/>
      <c r="G131" s="2232"/>
      <c r="H131" s="2247"/>
      <c r="I131" s="2247"/>
      <c r="J131" s="2247"/>
    </row>
    <row r="132" spans="1:10" x14ac:dyDescent="0.25">
      <c r="A132" s="198" t="s">
        <v>14</v>
      </c>
      <c r="B132" s="198" t="s">
        <v>5</v>
      </c>
      <c r="C132" s="198" t="s">
        <v>10</v>
      </c>
      <c r="D132" s="198" t="s">
        <v>11</v>
      </c>
      <c r="E132" s="198" t="s">
        <v>753</v>
      </c>
      <c r="F132" s="198" t="s">
        <v>27</v>
      </c>
      <c r="G132" s="939" t="s">
        <v>2013</v>
      </c>
      <c r="H132" s="198" t="s">
        <v>2776</v>
      </c>
      <c r="I132" s="198" t="s">
        <v>2777</v>
      </c>
      <c r="J132" s="198" t="s">
        <v>32</v>
      </c>
    </row>
    <row r="133" spans="1:10" x14ac:dyDescent="0.25">
      <c r="A133" s="517" t="s">
        <v>889</v>
      </c>
      <c r="B133" s="519">
        <v>1</v>
      </c>
      <c r="C133" s="527"/>
      <c r="D133" s="527">
        <v>25000</v>
      </c>
      <c r="E133" s="519">
        <v>1</v>
      </c>
      <c r="F133" s="519">
        <v>2000</v>
      </c>
      <c r="G133" s="920">
        <v>50</v>
      </c>
      <c r="H133" s="519"/>
      <c r="I133" s="519"/>
      <c r="J133" s="519" t="s">
        <v>3581</v>
      </c>
    </row>
    <row r="134" spans="1:10" x14ac:dyDescent="0.25">
      <c r="A134" s="517" t="s">
        <v>3947</v>
      </c>
      <c r="B134" s="519">
        <v>2</v>
      </c>
      <c r="C134" s="527"/>
      <c r="D134" s="527">
        <v>42000</v>
      </c>
      <c r="E134" s="519"/>
      <c r="F134" s="519"/>
      <c r="G134" s="920"/>
      <c r="H134" s="519"/>
      <c r="I134" s="519"/>
      <c r="J134" s="2229" t="s">
        <v>4864</v>
      </c>
    </row>
    <row r="135" spans="1:10" x14ac:dyDescent="0.25">
      <c r="A135" s="517" t="s">
        <v>3138</v>
      </c>
      <c r="B135" s="519">
        <v>2</v>
      </c>
      <c r="C135" s="527"/>
      <c r="D135" s="527">
        <v>42000</v>
      </c>
      <c r="E135" s="519"/>
      <c r="F135" s="519"/>
      <c r="G135" s="920"/>
      <c r="H135" s="519"/>
      <c r="I135" s="519"/>
      <c r="J135" s="2231"/>
    </row>
    <row r="136" spans="1:10" x14ac:dyDescent="0.25">
      <c r="A136" s="517" t="s">
        <v>3269</v>
      </c>
      <c r="B136" s="519">
        <v>1</v>
      </c>
      <c r="C136" s="527"/>
      <c r="D136" s="527">
        <v>21000</v>
      </c>
      <c r="E136" s="519"/>
      <c r="F136" s="519"/>
      <c r="G136" s="920"/>
      <c r="H136" s="519"/>
      <c r="I136" s="519"/>
      <c r="J136" s="519" t="s">
        <v>4865</v>
      </c>
    </row>
    <row r="137" spans="1:10" x14ac:dyDescent="0.25">
      <c r="A137" s="517" t="s">
        <v>4866</v>
      </c>
      <c r="B137" s="519">
        <v>2</v>
      </c>
      <c r="C137" s="527">
        <v>108000</v>
      </c>
      <c r="D137" s="527">
        <v>100000</v>
      </c>
      <c r="E137" s="519">
        <v>2</v>
      </c>
      <c r="F137" s="519">
        <v>26000</v>
      </c>
      <c r="G137" s="920">
        <v>230</v>
      </c>
      <c r="H137" s="519"/>
      <c r="I137" s="519"/>
      <c r="J137" s="519" t="s">
        <v>767</v>
      </c>
    </row>
    <row r="138" spans="1:10" x14ac:dyDescent="0.25">
      <c r="A138" s="517" t="s">
        <v>656</v>
      </c>
      <c r="B138" s="519">
        <v>1</v>
      </c>
      <c r="C138" s="527"/>
      <c r="D138" s="527">
        <v>21000</v>
      </c>
      <c r="E138" s="519"/>
      <c r="F138" s="519"/>
      <c r="G138" s="920"/>
      <c r="H138" s="519"/>
      <c r="I138" s="519"/>
      <c r="J138" s="519" t="s">
        <v>4867</v>
      </c>
    </row>
    <row r="139" spans="1:10" x14ac:dyDescent="0.25">
      <c r="A139" s="517" t="s">
        <v>4584</v>
      </c>
      <c r="B139" s="519">
        <v>1</v>
      </c>
      <c r="C139" s="527">
        <v>14000</v>
      </c>
      <c r="D139" s="527"/>
      <c r="E139" s="519">
        <v>1</v>
      </c>
      <c r="F139" s="519">
        <v>3000</v>
      </c>
      <c r="G139" s="920">
        <v>60</v>
      </c>
      <c r="H139" s="519"/>
      <c r="I139" s="519"/>
      <c r="J139" s="519"/>
    </row>
    <row r="140" spans="1:10" x14ac:dyDescent="0.25">
      <c r="A140" s="517" t="s">
        <v>2916</v>
      </c>
      <c r="B140" s="519">
        <v>2</v>
      </c>
      <c r="C140" s="527">
        <v>102000</v>
      </c>
      <c r="D140" s="527"/>
      <c r="E140" s="519"/>
      <c r="F140" s="519"/>
      <c r="G140" s="920"/>
      <c r="H140" s="519"/>
      <c r="I140" s="519"/>
      <c r="J140" s="519"/>
    </row>
    <row r="141" spans="1:10" x14ac:dyDescent="0.25">
      <c r="A141" s="517" t="s">
        <v>348</v>
      </c>
      <c r="B141" s="519">
        <v>1</v>
      </c>
      <c r="C141" s="527">
        <v>50000</v>
      </c>
      <c r="D141" s="527"/>
      <c r="E141" s="519"/>
      <c r="F141" s="519"/>
      <c r="G141" s="920"/>
      <c r="H141" s="519"/>
      <c r="I141" s="518"/>
      <c r="J141" s="519"/>
    </row>
    <row r="142" spans="1:10" x14ac:dyDescent="0.25">
      <c r="A142" s="517" t="s">
        <v>932</v>
      </c>
      <c r="B142" s="519">
        <v>1</v>
      </c>
      <c r="C142" s="527">
        <v>30000</v>
      </c>
      <c r="D142" s="527"/>
      <c r="E142" s="519">
        <v>1</v>
      </c>
      <c r="F142" s="519">
        <v>3000</v>
      </c>
      <c r="G142" s="920">
        <v>60</v>
      </c>
      <c r="H142" s="519"/>
      <c r="I142" s="518"/>
      <c r="J142" s="519"/>
    </row>
    <row r="143" spans="1:10" x14ac:dyDescent="0.25">
      <c r="A143" s="517" t="s">
        <v>3938</v>
      </c>
      <c r="B143" s="519">
        <v>2</v>
      </c>
      <c r="C143" s="527">
        <v>50000</v>
      </c>
      <c r="D143" s="527"/>
      <c r="E143" s="519"/>
      <c r="F143" s="519"/>
      <c r="G143" s="920"/>
      <c r="H143" s="519"/>
      <c r="I143" s="518"/>
      <c r="J143" s="2229" t="s">
        <v>3999</v>
      </c>
    </row>
    <row r="144" spans="1:10" x14ac:dyDescent="0.25">
      <c r="A144" s="517" t="s">
        <v>101</v>
      </c>
      <c r="B144" s="519">
        <v>1</v>
      </c>
      <c r="C144" s="527">
        <v>17000</v>
      </c>
      <c r="D144" s="527"/>
      <c r="E144" s="527"/>
      <c r="F144" s="519"/>
      <c r="G144" s="920"/>
      <c r="H144" s="519"/>
      <c r="I144" s="518"/>
      <c r="J144" s="2231"/>
    </row>
    <row r="145" spans="1:10" x14ac:dyDescent="0.25">
      <c r="A145" s="517" t="s">
        <v>2044</v>
      </c>
      <c r="B145" s="519">
        <v>1</v>
      </c>
      <c r="C145" s="527"/>
      <c r="D145" s="527">
        <v>12000</v>
      </c>
      <c r="E145" s="519">
        <v>1</v>
      </c>
      <c r="F145" s="519">
        <v>3000</v>
      </c>
      <c r="G145" s="920">
        <v>60</v>
      </c>
      <c r="H145" s="519"/>
      <c r="I145" s="518"/>
      <c r="J145" s="519" t="s">
        <v>4868</v>
      </c>
    </row>
    <row r="146" spans="1:10" x14ac:dyDescent="0.25">
      <c r="A146" s="517" t="s">
        <v>932</v>
      </c>
      <c r="B146" s="519">
        <v>1</v>
      </c>
      <c r="C146" s="527">
        <v>33000</v>
      </c>
      <c r="D146" s="527"/>
      <c r="E146" s="519"/>
      <c r="F146" s="519"/>
      <c r="G146" s="920"/>
      <c r="H146" s="519"/>
      <c r="I146" s="519"/>
      <c r="J146" s="519"/>
    </row>
    <row r="147" spans="1:10" x14ac:dyDescent="0.25">
      <c r="A147" s="517" t="s">
        <v>248</v>
      </c>
      <c r="B147" s="519">
        <v>1</v>
      </c>
      <c r="C147" s="527">
        <v>20000</v>
      </c>
      <c r="D147" s="527"/>
      <c r="E147" s="519">
        <v>1</v>
      </c>
      <c r="F147" s="519">
        <v>5000</v>
      </c>
      <c r="G147" s="920">
        <v>100</v>
      </c>
      <c r="H147" s="519"/>
      <c r="I147" s="519"/>
      <c r="J147" s="519"/>
    </row>
    <row r="148" spans="1:10" x14ac:dyDescent="0.25">
      <c r="A148" s="517" t="s">
        <v>3352</v>
      </c>
      <c r="B148" s="519">
        <v>2</v>
      </c>
      <c r="C148" s="527">
        <v>52000</v>
      </c>
      <c r="D148" s="527"/>
      <c r="E148" s="519"/>
      <c r="F148" s="519"/>
      <c r="G148" s="920"/>
      <c r="H148" s="519"/>
      <c r="I148" s="519"/>
      <c r="J148" s="519"/>
    </row>
    <row r="149" spans="1:10" x14ac:dyDescent="0.25">
      <c r="A149" s="517" t="s">
        <v>2196</v>
      </c>
      <c r="B149" s="519">
        <v>1</v>
      </c>
      <c r="C149" s="527">
        <v>30000</v>
      </c>
      <c r="D149" s="527"/>
      <c r="E149" s="519">
        <v>1</v>
      </c>
      <c r="F149" s="519">
        <v>5000</v>
      </c>
      <c r="G149" s="920">
        <v>100</v>
      </c>
      <c r="H149" s="519"/>
      <c r="I149" s="519"/>
      <c r="J149" s="519"/>
    </row>
    <row r="150" spans="1:10" x14ac:dyDescent="0.25">
      <c r="A150" s="517" t="s">
        <v>2590</v>
      </c>
      <c r="B150" s="519">
        <v>1</v>
      </c>
      <c r="C150" s="527">
        <v>72000</v>
      </c>
      <c r="D150" s="527"/>
      <c r="E150" s="519"/>
      <c r="F150" s="519"/>
      <c r="G150" s="920"/>
      <c r="H150" s="519"/>
      <c r="I150" s="519"/>
      <c r="J150" s="519"/>
    </row>
    <row r="151" spans="1:10" x14ac:dyDescent="0.25">
      <c r="A151" s="517" t="s">
        <v>101</v>
      </c>
      <c r="B151" s="519">
        <v>1</v>
      </c>
      <c r="C151" s="527"/>
      <c r="D151" s="527">
        <v>17000</v>
      </c>
      <c r="E151" s="519"/>
      <c r="F151" s="519"/>
      <c r="G151" s="920"/>
      <c r="H151" s="519"/>
      <c r="I151" s="519"/>
      <c r="J151" s="519" t="s">
        <v>3581</v>
      </c>
    </row>
    <row r="152" spans="1:10" x14ac:dyDescent="0.25">
      <c r="A152" s="702" t="s">
        <v>4627</v>
      </c>
      <c r="B152" s="703">
        <v>1</v>
      </c>
      <c r="C152" s="640"/>
      <c r="D152" s="640"/>
      <c r="E152" s="703"/>
      <c r="F152" s="703"/>
      <c r="G152" s="940"/>
      <c r="H152" s="703"/>
      <c r="I152" s="703"/>
      <c r="J152" s="703" t="s">
        <v>4870</v>
      </c>
    </row>
    <row r="153" spans="1:10" x14ac:dyDescent="0.25">
      <c r="A153" s="517" t="s">
        <v>2045</v>
      </c>
      <c r="B153" s="519">
        <v>1</v>
      </c>
      <c r="C153" s="527"/>
      <c r="D153" s="527">
        <v>17000</v>
      </c>
      <c r="E153" s="519"/>
      <c r="F153" s="519"/>
      <c r="G153" s="920"/>
      <c r="H153" s="519"/>
      <c r="I153" s="519"/>
      <c r="J153" s="519" t="s">
        <v>4869</v>
      </c>
    </row>
    <row r="154" spans="1:10" x14ac:dyDescent="0.25">
      <c r="A154" s="755" t="s">
        <v>2048</v>
      </c>
      <c r="B154" s="757">
        <f>SUM(B133:B153)</f>
        <v>27</v>
      </c>
      <c r="C154" s="757">
        <f>SUM(C133:C153)</f>
        <v>578000</v>
      </c>
      <c r="D154" s="757">
        <f>SUM(D133:D153)</f>
        <v>297000</v>
      </c>
      <c r="E154" s="757">
        <f>SUM(E133:E153)</f>
        <v>8</v>
      </c>
      <c r="F154" s="756"/>
      <c r="G154" s="922"/>
      <c r="H154" s="756"/>
      <c r="I154" s="756"/>
      <c r="J154" s="756"/>
    </row>
    <row r="155" spans="1:10" ht="17.25" x14ac:dyDescent="0.25">
      <c r="A155" s="2233" t="s">
        <v>4463</v>
      </c>
      <c r="B155" s="2234"/>
      <c r="C155" s="2234"/>
      <c r="D155" s="2234"/>
      <c r="E155" s="2234"/>
      <c r="F155" s="2234"/>
      <c r="G155" s="2234"/>
      <c r="H155" s="2248"/>
      <c r="I155" s="2248"/>
      <c r="J155" s="2249"/>
    </row>
    <row r="156" spans="1:10" ht="17.25" x14ac:dyDescent="0.25">
      <c r="A156" s="782" t="s">
        <v>3842</v>
      </c>
      <c r="B156" s="783">
        <v>2</v>
      </c>
      <c r="C156" s="944">
        <v>7000</v>
      </c>
      <c r="D156" s="784"/>
      <c r="E156" s="909"/>
      <c r="F156" s="909"/>
      <c r="G156" s="909"/>
      <c r="H156" s="909"/>
      <c r="I156" s="909"/>
      <c r="J156" s="764"/>
    </row>
    <row r="157" spans="1:10" ht="17.25" x14ac:dyDescent="0.25">
      <c r="A157" s="782" t="s">
        <v>4461</v>
      </c>
      <c r="B157" s="783">
        <v>1</v>
      </c>
      <c r="C157" s="944">
        <v>3500</v>
      </c>
      <c r="D157" s="784"/>
      <c r="E157" s="909"/>
      <c r="F157" s="909"/>
      <c r="G157" s="909"/>
      <c r="H157" s="909"/>
      <c r="I157" s="909"/>
      <c r="J157" s="764"/>
    </row>
    <row r="158" spans="1:10" x14ac:dyDescent="0.25">
      <c r="A158" s="755" t="s">
        <v>2048</v>
      </c>
      <c r="B158" s="213">
        <f>SUM(B156:B157)</f>
        <v>3</v>
      </c>
      <c r="C158" s="213">
        <f>SUM(C156:C157)</f>
        <v>10500</v>
      </c>
      <c r="D158" s="213">
        <f>SUM(D156:D157)</f>
        <v>0</v>
      </c>
      <c r="E158" s="213"/>
      <c r="F158" s="213"/>
      <c r="G158" s="213"/>
      <c r="H158" s="213"/>
      <c r="I158" s="213"/>
      <c r="J158" s="213"/>
    </row>
    <row r="159" spans="1:10" x14ac:dyDescent="0.25">
      <c r="A159" s="750"/>
      <c r="B159" s="549"/>
      <c r="C159" s="549"/>
      <c r="D159" s="549"/>
      <c r="E159" s="549"/>
      <c r="F159" s="549"/>
      <c r="G159" s="549"/>
      <c r="H159" s="549"/>
      <c r="I159" s="549"/>
      <c r="J159" s="751"/>
    </row>
    <row r="160" spans="1:10" x14ac:dyDescent="0.25">
      <c r="A160" s="548"/>
      <c r="B160" s="752"/>
      <c r="C160" s="752"/>
      <c r="D160" s="548"/>
      <c r="E160" s="548"/>
      <c r="F160" s="548"/>
      <c r="G160" s="548"/>
      <c r="H160" s="548"/>
      <c r="I160" s="548"/>
      <c r="J160" s="567"/>
    </row>
    <row r="161" spans="1:10" x14ac:dyDescent="0.25">
      <c r="A161" s="548"/>
      <c r="B161" s="548"/>
      <c r="C161" s="548"/>
      <c r="D161" s="548"/>
      <c r="E161" s="548"/>
      <c r="F161" s="2206" t="s">
        <v>4777</v>
      </c>
      <c r="G161" s="2206"/>
      <c r="H161" s="2206"/>
      <c r="I161" s="2206"/>
      <c r="J161" s="567"/>
    </row>
    <row r="162" spans="1:10" ht="15.75" x14ac:dyDescent="0.25">
      <c r="A162" s="696" t="s">
        <v>4861</v>
      </c>
      <c r="B162" s="757">
        <f>C154</f>
        <v>578000</v>
      </c>
      <c r="C162" s="548"/>
      <c r="D162" s="548"/>
      <c r="E162" s="548"/>
      <c r="F162" s="548"/>
      <c r="G162" s="548"/>
      <c r="H162" s="548"/>
      <c r="I162" s="548"/>
      <c r="J162" s="567"/>
    </row>
    <row r="163" spans="1:10" ht="15.75" x14ac:dyDescent="0.25">
      <c r="A163" s="942"/>
      <c r="B163" s="943"/>
      <c r="C163" s="548"/>
      <c r="D163" s="548"/>
      <c r="E163" s="548"/>
      <c r="F163" s="548"/>
      <c r="G163" s="548"/>
      <c r="H163" s="548"/>
      <c r="I163" s="548"/>
      <c r="J163" s="567"/>
    </row>
    <row r="164" spans="1:10" x14ac:dyDescent="0.25">
      <c r="A164" s="336"/>
      <c r="B164" s="336"/>
    </row>
    <row r="165" spans="1:10" ht="15.75" x14ac:dyDescent="0.25">
      <c r="A165" s="696" t="s">
        <v>4825</v>
      </c>
      <c r="B165" s="697">
        <f>C158</f>
        <v>10500</v>
      </c>
      <c r="E165" s="936"/>
    </row>
    <row r="168" spans="1:10" x14ac:dyDescent="0.25">
      <c r="D168" s="18"/>
    </row>
    <row r="170" spans="1:10" ht="15.75" x14ac:dyDescent="0.25">
      <c r="A170" s="2232" t="s">
        <v>4871</v>
      </c>
      <c r="B170" s="2232"/>
      <c r="C170" s="2232"/>
      <c r="D170" s="2232"/>
      <c r="E170" s="2232"/>
      <c r="F170" s="2232"/>
      <c r="G170" s="2232"/>
      <c r="H170" s="2247"/>
      <c r="I170" s="2247"/>
      <c r="J170" s="2247"/>
    </row>
    <row r="171" spans="1:10" x14ac:dyDescent="0.25">
      <c r="A171" s="198" t="s">
        <v>14</v>
      </c>
      <c r="B171" s="198" t="s">
        <v>5</v>
      </c>
      <c r="C171" s="198" t="s">
        <v>10</v>
      </c>
      <c r="D171" s="198" t="s">
        <v>11</v>
      </c>
      <c r="E171" s="198" t="s">
        <v>753</v>
      </c>
      <c r="F171" s="198" t="s">
        <v>27</v>
      </c>
      <c r="G171" s="945" t="s">
        <v>2013</v>
      </c>
      <c r="H171" s="198" t="s">
        <v>2776</v>
      </c>
      <c r="I171" s="198" t="s">
        <v>2777</v>
      </c>
      <c r="J171" s="198" t="s">
        <v>32</v>
      </c>
    </row>
    <row r="172" spans="1:10" x14ac:dyDescent="0.25">
      <c r="A172" s="517" t="s">
        <v>861</v>
      </c>
      <c r="B172" s="519">
        <v>1</v>
      </c>
      <c r="C172" s="527">
        <v>28000</v>
      </c>
      <c r="D172" s="527"/>
      <c r="E172" s="519">
        <v>1</v>
      </c>
      <c r="F172" s="519">
        <v>4000</v>
      </c>
      <c r="G172" s="519">
        <v>70</v>
      </c>
      <c r="H172" s="519"/>
      <c r="I172" s="519"/>
      <c r="J172" s="519"/>
    </row>
    <row r="173" spans="1:10" x14ac:dyDescent="0.25">
      <c r="A173" s="517" t="s">
        <v>609</v>
      </c>
      <c r="B173" s="519">
        <v>1</v>
      </c>
      <c r="C173" s="527">
        <v>16000</v>
      </c>
      <c r="D173" s="527"/>
      <c r="E173" s="519">
        <v>1</v>
      </c>
      <c r="F173" s="519">
        <v>4000</v>
      </c>
      <c r="G173" s="519">
        <v>70</v>
      </c>
      <c r="H173" s="519"/>
      <c r="I173" s="519"/>
      <c r="J173" s="547"/>
    </row>
    <row r="174" spans="1:10" x14ac:dyDescent="0.25">
      <c r="A174" s="517" t="s">
        <v>248</v>
      </c>
      <c r="B174" s="519">
        <v>1</v>
      </c>
      <c r="C174" s="527">
        <v>25000</v>
      </c>
      <c r="D174" s="527"/>
      <c r="E174" s="519"/>
      <c r="F174" s="519"/>
      <c r="G174" s="519"/>
      <c r="H174" s="519"/>
      <c r="I174" s="519"/>
      <c r="J174" s="519" t="s">
        <v>4872</v>
      </c>
    </row>
    <row r="175" spans="1:10" x14ac:dyDescent="0.25">
      <c r="A175" s="517" t="s">
        <v>4819</v>
      </c>
      <c r="B175" s="519">
        <v>1</v>
      </c>
      <c r="C175" s="527"/>
      <c r="D175" s="527">
        <v>17000</v>
      </c>
      <c r="E175" s="519"/>
      <c r="F175" s="519"/>
      <c r="G175" s="519"/>
      <c r="H175" s="519"/>
      <c r="I175" s="519"/>
      <c r="J175" s="519" t="s">
        <v>3581</v>
      </c>
    </row>
    <row r="176" spans="1:10" x14ac:dyDescent="0.25">
      <c r="A176" s="517" t="s">
        <v>4626</v>
      </c>
      <c r="B176" s="519">
        <v>1</v>
      </c>
      <c r="C176" s="527">
        <v>14000</v>
      </c>
      <c r="D176" s="527"/>
      <c r="E176" s="519">
        <v>1</v>
      </c>
      <c r="F176" s="519">
        <v>3000</v>
      </c>
      <c r="G176" s="519">
        <v>60</v>
      </c>
      <c r="H176" s="519"/>
      <c r="I176" s="519"/>
      <c r="J176" s="519"/>
    </row>
    <row r="177" spans="1:10" x14ac:dyDescent="0.25">
      <c r="A177" s="517" t="s">
        <v>3520</v>
      </c>
      <c r="B177" s="519">
        <v>1</v>
      </c>
      <c r="C177" s="527"/>
      <c r="D177" s="527">
        <v>16000</v>
      </c>
      <c r="E177" s="519"/>
      <c r="F177" s="519"/>
      <c r="G177" s="519"/>
      <c r="H177" s="519"/>
      <c r="I177" s="519"/>
      <c r="J177" s="519" t="s">
        <v>767</v>
      </c>
    </row>
    <row r="178" spans="1:10" x14ac:dyDescent="0.25">
      <c r="A178" s="517" t="s">
        <v>3352</v>
      </c>
      <c r="B178" s="519">
        <v>1</v>
      </c>
      <c r="C178" s="527">
        <v>23000</v>
      </c>
      <c r="D178" s="527"/>
      <c r="E178" s="519">
        <v>1</v>
      </c>
      <c r="F178" s="519">
        <v>4000</v>
      </c>
      <c r="G178" s="519">
        <v>70</v>
      </c>
      <c r="H178" s="519"/>
      <c r="I178" s="519"/>
      <c r="J178" s="519"/>
    </row>
    <row r="179" spans="1:10" x14ac:dyDescent="0.25">
      <c r="A179" s="517" t="s">
        <v>389</v>
      </c>
      <c r="B179" s="519">
        <v>1</v>
      </c>
      <c r="C179" s="527">
        <v>11600</v>
      </c>
      <c r="D179" s="527"/>
      <c r="E179" s="519">
        <v>1</v>
      </c>
      <c r="F179" s="519">
        <v>4000</v>
      </c>
      <c r="G179" s="519">
        <v>70</v>
      </c>
      <c r="H179" s="519"/>
      <c r="I179" s="519"/>
      <c r="J179" s="519"/>
    </row>
    <row r="180" spans="1:10" x14ac:dyDescent="0.25">
      <c r="A180" s="517" t="s">
        <v>4873</v>
      </c>
      <c r="B180" s="519">
        <v>1</v>
      </c>
      <c r="C180" s="527">
        <v>14000</v>
      </c>
      <c r="D180" s="527"/>
      <c r="E180" s="519">
        <v>1</v>
      </c>
      <c r="F180" s="519">
        <v>4000</v>
      </c>
      <c r="G180" s="519">
        <v>70</v>
      </c>
      <c r="H180" s="519"/>
      <c r="I180" s="518"/>
      <c r="J180" s="519"/>
    </row>
    <row r="181" spans="1:10" x14ac:dyDescent="0.25">
      <c r="A181" s="517" t="s">
        <v>656</v>
      </c>
      <c r="B181" s="519">
        <v>1</v>
      </c>
      <c r="C181" s="527"/>
      <c r="D181" s="527">
        <v>20000</v>
      </c>
      <c r="E181" s="519"/>
      <c r="F181" s="519"/>
      <c r="G181" s="519"/>
      <c r="H181" s="519"/>
      <c r="I181" s="518"/>
      <c r="J181" s="519" t="s">
        <v>4874</v>
      </c>
    </row>
    <row r="182" spans="1:10" x14ac:dyDescent="0.25">
      <c r="A182" s="517" t="s">
        <v>2909</v>
      </c>
      <c r="B182" s="519">
        <v>1</v>
      </c>
      <c r="C182" s="527">
        <v>11000</v>
      </c>
      <c r="D182" s="527"/>
      <c r="E182" s="519">
        <v>1</v>
      </c>
      <c r="F182" s="519">
        <v>3000</v>
      </c>
      <c r="G182" s="519">
        <v>60</v>
      </c>
      <c r="H182" s="519"/>
      <c r="I182" s="518"/>
      <c r="J182" s="547"/>
    </row>
    <row r="183" spans="1:10" x14ac:dyDescent="0.25">
      <c r="A183" s="517" t="s">
        <v>91</v>
      </c>
      <c r="B183" s="519">
        <v>1</v>
      </c>
      <c r="C183" s="527"/>
      <c r="D183" s="527">
        <v>21000</v>
      </c>
      <c r="E183" s="527"/>
      <c r="F183" s="519"/>
      <c r="G183" s="519"/>
      <c r="H183" s="519"/>
      <c r="I183" s="518"/>
      <c r="J183" s="519" t="s">
        <v>4875</v>
      </c>
    </row>
    <row r="184" spans="1:10" x14ac:dyDescent="0.25">
      <c r="A184" s="772" t="s">
        <v>276</v>
      </c>
      <c r="B184" s="773">
        <v>10</v>
      </c>
      <c r="C184" s="774"/>
      <c r="D184" s="774">
        <v>470000</v>
      </c>
      <c r="E184" s="773"/>
      <c r="F184" s="773"/>
      <c r="G184" s="773"/>
      <c r="H184" s="773"/>
      <c r="I184" s="775"/>
      <c r="J184" s="773" t="s">
        <v>4876</v>
      </c>
    </row>
    <row r="185" spans="1:10" x14ac:dyDescent="0.25">
      <c r="A185" s="772" t="s">
        <v>244</v>
      </c>
      <c r="B185" s="773">
        <v>10</v>
      </c>
      <c r="C185" s="774"/>
      <c r="D185" s="774">
        <v>195000</v>
      </c>
      <c r="E185" s="773"/>
      <c r="F185" s="773"/>
      <c r="G185" s="773"/>
      <c r="H185" s="773"/>
      <c r="I185" s="773"/>
      <c r="J185" s="773" t="s">
        <v>4876</v>
      </c>
    </row>
    <row r="186" spans="1:10" x14ac:dyDescent="0.25">
      <c r="A186" s="517" t="s">
        <v>660</v>
      </c>
      <c r="B186" s="519">
        <v>1</v>
      </c>
      <c r="C186" s="527">
        <v>47000</v>
      </c>
      <c r="D186" s="527"/>
      <c r="E186" s="519"/>
      <c r="F186" s="519"/>
      <c r="G186" s="519"/>
      <c r="H186" s="519"/>
      <c r="I186" s="519"/>
      <c r="J186" s="519"/>
    </row>
    <row r="187" spans="1:10" x14ac:dyDescent="0.25">
      <c r="A187" s="517" t="s">
        <v>609</v>
      </c>
      <c r="B187" s="519">
        <v>1</v>
      </c>
      <c r="C187" s="527"/>
      <c r="D187" s="527">
        <v>16000</v>
      </c>
      <c r="E187" s="519">
        <v>1</v>
      </c>
      <c r="F187" s="519">
        <v>4000</v>
      </c>
      <c r="G187" s="519">
        <v>70</v>
      </c>
      <c r="H187" s="519"/>
      <c r="I187" s="519"/>
      <c r="J187" s="519" t="s">
        <v>767</v>
      </c>
    </row>
    <row r="188" spans="1:10" x14ac:dyDescent="0.25">
      <c r="A188" s="517" t="s">
        <v>91</v>
      </c>
      <c r="B188" s="519">
        <v>1</v>
      </c>
      <c r="C188" s="527"/>
      <c r="D188" s="527">
        <v>16000</v>
      </c>
      <c r="E188" s="519">
        <v>1</v>
      </c>
      <c r="F188" s="519">
        <v>4000</v>
      </c>
      <c r="G188" s="519">
        <v>70</v>
      </c>
      <c r="H188" s="519"/>
      <c r="I188" s="519"/>
      <c r="J188" s="519" t="s">
        <v>767</v>
      </c>
    </row>
    <row r="189" spans="1:10" x14ac:dyDescent="0.25">
      <c r="A189" s="517" t="s">
        <v>1065</v>
      </c>
      <c r="B189" s="519">
        <v>1</v>
      </c>
      <c r="C189" s="527">
        <v>16000</v>
      </c>
      <c r="D189" s="527"/>
      <c r="E189" s="519">
        <v>1</v>
      </c>
      <c r="F189" s="519">
        <v>4000</v>
      </c>
      <c r="G189" s="519">
        <v>70</v>
      </c>
      <c r="H189" s="519"/>
      <c r="I189" s="519"/>
      <c r="J189" s="519"/>
    </row>
    <row r="190" spans="1:10" x14ac:dyDescent="0.25">
      <c r="A190" s="517" t="s">
        <v>91</v>
      </c>
      <c r="B190" s="519">
        <v>1</v>
      </c>
      <c r="C190" s="527">
        <v>16000</v>
      </c>
      <c r="D190" s="527"/>
      <c r="E190" s="519">
        <v>1</v>
      </c>
      <c r="F190" s="519">
        <v>4000</v>
      </c>
      <c r="G190" s="519">
        <v>70</v>
      </c>
      <c r="H190" s="519"/>
      <c r="I190" s="519"/>
      <c r="J190" s="519"/>
    </row>
    <row r="191" spans="1:10" x14ac:dyDescent="0.25">
      <c r="A191" s="517" t="s">
        <v>4787</v>
      </c>
      <c r="B191" s="519">
        <v>1</v>
      </c>
      <c r="C191" s="527"/>
      <c r="D191" s="527">
        <v>17000</v>
      </c>
      <c r="E191" s="519"/>
      <c r="F191" s="519"/>
      <c r="G191" s="519"/>
      <c r="H191" s="519"/>
      <c r="I191" s="519"/>
      <c r="J191" s="519" t="s">
        <v>767</v>
      </c>
    </row>
    <row r="192" spans="1:10" x14ac:dyDescent="0.25">
      <c r="A192" s="517" t="s">
        <v>2622</v>
      </c>
      <c r="B192" s="519">
        <v>1</v>
      </c>
      <c r="C192" s="527">
        <v>33000</v>
      </c>
      <c r="D192" s="527"/>
      <c r="E192" s="519">
        <v>1</v>
      </c>
      <c r="F192" s="519">
        <v>5000</v>
      </c>
      <c r="G192" s="519">
        <v>90</v>
      </c>
      <c r="H192" s="519"/>
      <c r="I192" s="519"/>
      <c r="J192" s="519"/>
    </row>
    <row r="193" spans="1:10" x14ac:dyDescent="0.25">
      <c r="A193" s="517" t="s">
        <v>2912</v>
      </c>
      <c r="B193" s="519">
        <v>1</v>
      </c>
      <c r="C193" s="527"/>
      <c r="D193" s="527">
        <v>21000</v>
      </c>
      <c r="E193" s="519">
        <v>1</v>
      </c>
      <c r="F193" s="519">
        <v>2000</v>
      </c>
      <c r="G193" s="920">
        <v>50</v>
      </c>
      <c r="H193" s="519"/>
      <c r="I193" s="519"/>
      <c r="J193" s="519" t="s">
        <v>767</v>
      </c>
    </row>
    <row r="194" spans="1:10" x14ac:dyDescent="0.25">
      <c r="A194" s="702" t="s">
        <v>1043</v>
      </c>
      <c r="B194" s="703">
        <v>1</v>
      </c>
      <c r="C194" s="640"/>
      <c r="D194" s="640"/>
      <c r="E194" s="703"/>
      <c r="F194" s="703"/>
      <c r="G194" s="946"/>
      <c r="H194" s="703"/>
      <c r="I194" s="703"/>
      <c r="J194" s="703" t="s">
        <v>4877</v>
      </c>
    </row>
    <row r="195" spans="1:10" x14ac:dyDescent="0.25">
      <c r="A195" s="517" t="s">
        <v>4878</v>
      </c>
      <c r="B195" s="519">
        <v>1</v>
      </c>
      <c r="C195" s="527">
        <v>16000</v>
      </c>
      <c r="D195" s="527"/>
      <c r="E195" s="519">
        <v>1</v>
      </c>
      <c r="F195" s="519">
        <v>4000</v>
      </c>
      <c r="G195" s="920">
        <v>75</v>
      </c>
      <c r="H195" s="519"/>
      <c r="I195" s="519"/>
      <c r="J195" s="519"/>
    </row>
    <row r="196" spans="1:10" x14ac:dyDescent="0.25">
      <c r="A196" s="755" t="s">
        <v>2048</v>
      </c>
      <c r="B196" s="757">
        <f>SUM(B172:B195)</f>
        <v>42</v>
      </c>
      <c r="C196" s="757">
        <f>SUM(C172:C195)</f>
        <v>270600</v>
      </c>
      <c r="D196" s="757">
        <f>SUM(D172:D195)</f>
        <v>809000</v>
      </c>
      <c r="E196" s="757">
        <f>SUM(E172:E195)</f>
        <v>14</v>
      </c>
      <c r="F196" s="756"/>
      <c r="G196" s="922"/>
      <c r="H196" s="756"/>
      <c r="I196" s="756"/>
      <c r="J196" s="756"/>
    </row>
    <row r="197" spans="1:10" ht="17.25" x14ac:dyDescent="0.25">
      <c r="A197" s="2233" t="s">
        <v>4463</v>
      </c>
      <c r="B197" s="2234"/>
      <c r="C197" s="2234"/>
      <c r="D197" s="2234"/>
      <c r="E197" s="2234"/>
      <c r="F197" s="2234"/>
      <c r="G197" s="2234"/>
      <c r="H197" s="2248"/>
      <c r="I197" s="2248"/>
      <c r="J197" s="2249"/>
    </row>
    <row r="198" spans="1:10" ht="17.25" x14ac:dyDescent="0.25">
      <c r="A198" s="782" t="s">
        <v>3842</v>
      </c>
      <c r="B198" s="783">
        <v>1</v>
      </c>
      <c r="C198" s="944">
        <v>1800</v>
      </c>
      <c r="D198" s="784"/>
      <c r="E198" s="909"/>
      <c r="F198" s="909"/>
      <c r="G198" s="909"/>
      <c r="H198" s="909"/>
      <c r="I198" s="909"/>
      <c r="J198" s="764"/>
    </row>
    <row r="199" spans="1:10" ht="17.25" x14ac:dyDescent="0.25">
      <c r="A199" s="782"/>
      <c r="B199" s="783"/>
      <c r="C199" s="944"/>
      <c r="D199" s="784"/>
      <c r="E199" s="909"/>
      <c r="F199" s="909"/>
      <c r="G199" s="909"/>
      <c r="H199" s="909"/>
      <c r="I199" s="909"/>
      <c r="J199" s="764"/>
    </row>
    <row r="200" spans="1:10" x14ac:dyDescent="0.25">
      <c r="A200" s="755" t="s">
        <v>2048</v>
      </c>
      <c r="B200" s="213">
        <f>SUM(B198:B199)</f>
        <v>1</v>
      </c>
      <c r="C200" s="213">
        <f>SUM(C198:C199)</f>
        <v>1800</v>
      </c>
      <c r="D200" s="213">
        <f>SUM(D198:D199)</f>
        <v>0</v>
      </c>
      <c r="E200" s="213"/>
      <c r="F200" s="213"/>
      <c r="G200" s="213"/>
      <c r="H200" s="213"/>
      <c r="I200" s="213"/>
      <c r="J200" s="213"/>
    </row>
    <row r="201" spans="1:10" x14ac:dyDescent="0.25">
      <c r="A201" s="750"/>
      <c r="B201" s="549"/>
      <c r="C201" s="549"/>
      <c r="D201" s="549"/>
      <c r="E201" s="549"/>
      <c r="F201" s="549"/>
      <c r="G201" s="549"/>
      <c r="H201" s="549"/>
      <c r="I201" s="549"/>
      <c r="J201" s="751"/>
    </row>
    <row r="202" spans="1:10" x14ac:dyDescent="0.25">
      <c r="A202" s="548"/>
      <c r="B202" s="752"/>
      <c r="C202" s="752"/>
      <c r="D202" s="548"/>
      <c r="E202" s="548"/>
      <c r="F202" s="548"/>
      <c r="G202" s="548"/>
      <c r="H202" s="548"/>
      <c r="I202" s="548"/>
      <c r="J202" s="567"/>
    </row>
    <row r="203" spans="1:10" x14ac:dyDescent="0.25">
      <c r="A203" s="548"/>
      <c r="B203" s="548"/>
      <c r="C203" s="548"/>
      <c r="D203" s="548"/>
      <c r="E203" s="548"/>
      <c r="F203" s="2206" t="s">
        <v>4777</v>
      </c>
      <c r="G203" s="2206"/>
      <c r="H203" s="2206"/>
      <c r="I203" s="2206"/>
      <c r="J203" s="567"/>
    </row>
    <row r="204" spans="1:10" ht="15.75" x14ac:dyDescent="0.25">
      <c r="A204" s="696" t="s">
        <v>4861</v>
      </c>
      <c r="B204" s="757">
        <f>C196</f>
        <v>270600</v>
      </c>
      <c r="C204" s="548"/>
      <c r="D204" s="548"/>
      <c r="E204" s="548"/>
      <c r="F204" s="548"/>
      <c r="G204" s="548"/>
      <c r="H204" s="548"/>
      <c r="I204" s="548"/>
      <c r="J204" s="567"/>
    </row>
    <row r="205" spans="1:10" ht="15.75" x14ac:dyDescent="0.25">
      <c r="A205" s="942"/>
      <c r="B205" s="943"/>
      <c r="C205" s="548"/>
      <c r="D205" s="548"/>
      <c r="E205" s="548"/>
      <c r="F205" s="548"/>
      <c r="G205" s="548"/>
      <c r="H205" s="548"/>
      <c r="I205" s="548"/>
      <c r="J205" s="567"/>
    </row>
    <row r="206" spans="1:10" x14ac:dyDescent="0.25">
      <c r="A206" s="336"/>
      <c r="B206" s="336"/>
    </row>
    <row r="207" spans="1:10" ht="15.75" x14ac:dyDescent="0.25">
      <c r="A207" s="696" t="s">
        <v>4825</v>
      </c>
      <c r="B207" s="697">
        <f>C200</f>
        <v>1800</v>
      </c>
      <c r="E207" s="936"/>
    </row>
    <row r="211" spans="1:10" ht="15.75" x14ac:dyDescent="0.25">
      <c r="A211" s="2232" t="s">
        <v>4891</v>
      </c>
      <c r="B211" s="2232"/>
      <c r="C211" s="2232"/>
      <c r="D211" s="2232"/>
      <c r="E211" s="2232"/>
      <c r="F211" s="2232"/>
      <c r="G211" s="2232"/>
      <c r="H211" s="2247"/>
      <c r="I211" s="2247"/>
      <c r="J211" s="2247"/>
    </row>
    <row r="212" spans="1:10" x14ac:dyDescent="0.25">
      <c r="A212" s="198" t="s">
        <v>14</v>
      </c>
      <c r="B212" s="198" t="s">
        <v>5</v>
      </c>
      <c r="C212" s="198" t="s">
        <v>10</v>
      </c>
      <c r="D212" s="198" t="s">
        <v>11</v>
      </c>
      <c r="E212" s="198" t="s">
        <v>753</v>
      </c>
      <c r="F212" s="198" t="s">
        <v>27</v>
      </c>
      <c r="G212" s="947" t="s">
        <v>2013</v>
      </c>
      <c r="H212" s="198" t="s">
        <v>2776</v>
      </c>
      <c r="I212" s="198" t="s">
        <v>2777</v>
      </c>
      <c r="J212" s="198" t="s">
        <v>32</v>
      </c>
    </row>
    <row r="213" spans="1:10" x14ac:dyDescent="0.25">
      <c r="A213" s="517" t="s">
        <v>4892</v>
      </c>
      <c r="B213" s="519">
        <v>1</v>
      </c>
      <c r="C213" s="527">
        <v>15000</v>
      </c>
      <c r="D213" s="527"/>
      <c r="E213" s="519">
        <v>1</v>
      </c>
      <c r="F213" s="519">
        <v>5000</v>
      </c>
      <c r="G213" s="519">
        <v>100</v>
      </c>
      <c r="H213" s="519"/>
      <c r="I213" s="519"/>
      <c r="J213" s="694"/>
    </row>
    <row r="214" spans="1:10" x14ac:dyDescent="0.25">
      <c r="A214" s="517" t="s">
        <v>4793</v>
      </c>
      <c r="B214" s="519">
        <v>1</v>
      </c>
      <c r="C214" s="527"/>
      <c r="D214" s="527">
        <v>14000</v>
      </c>
      <c r="E214" s="519">
        <v>1</v>
      </c>
      <c r="F214" s="519">
        <v>3000</v>
      </c>
      <c r="G214" s="519">
        <v>60</v>
      </c>
      <c r="H214" s="519"/>
      <c r="I214" s="519"/>
      <c r="J214" s="694" t="s">
        <v>883</v>
      </c>
    </row>
    <row r="215" spans="1:10" x14ac:dyDescent="0.25">
      <c r="A215" s="517" t="s">
        <v>4483</v>
      </c>
      <c r="B215" s="519">
        <v>1</v>
      </c>
      <c r="C215" s="527">
        <v>13000</v>
      </c>
      <c r="D215" s="527"/>
      <c r="E215" s="519">
        <v>1</v>
      </c>
      <c r="F215" s="519">
        <v>3000</v>
      </c>
      <c r="G215" s="519">
        <v>60</v>
      </c>
      <c r="H215" s="519"/>
      <c r="I215" s="519" t="s">
        <v>4902</v>
      </c>
      <c r="J215" s="694">
        <v>20000</v>
      </c>
    </row>
    <row r="216" spans="1:10" x14ac:dyDescent="0.25">
      <c r="A216" s="517" t="s">
        <v>2811</v>
      </c>
      <c r="B216" s="519">
        <v>1</v>
      </c>
      <c r="C216" s="527">
        <v>21000</v>
      </c>
      <c r="D216" s="527"/>
      <c r="E216" s="519">
        <v>1</v>
      </c>
      <c r="F216" s="519">
        <v>3000</v>
      </c>
      <c r="G216" s="519">
        <v>60</v>
      </c>
      <c r="H216" s="519"/>
      <c r="I216" s="519"/>
      <c r="J216" s="694"/>
    </row>
    <row r="217" spans="1:10" x14ac:dyDescent="0.25">
      <c r="A217" s="517" t="s">
        <v>892</v>
      </c>
      <c r="B217" s="519">
        <v>1</v>
      </c>
      <c r="C217" s="527"/>
      <c r="D217" s="527">
        <v>41000</v>
      </c>
      <c r="E217" s="519"/>
      <c r="F217" s="519"/>
      <c r="G217" s="519"/>
      <c r="H217" s="519"/>
      <c r="I217" s="519"/>
      <c r="J217" s="2260" t="s">
        <v>4893</v>
      </c>
    </row>
    <row r="218" spans="1:10" x14ac:dyDescent="0.25">
      <c r="A218" s="517" t="s">
        <v>654</v>
      </c>
      <c r="B218" s="519">
        <v>1</v>
      </c>
      <c r="C218" s="527"/>
      <c r="D218" s="527">
        <v>41000</v>
      </c>
      <c r="E218" s="519"/>
      <c r="F218" s="519"/>
      <c r="G218" s="519"/>
      <c r="H218" s="519"/>
      <c r="I218" s="519"/>
      <c r="J218" s="2261"/>
    </row>
    <row r="219" spans="1:10" x14ac:dyDescent="0.25">
      <c r="A219" s="702" t="s">
        <v>4584</v>
      </c>
      <c r="B219" s="703">
        <v>1</v>
      </c>
      <c r="C219" s="640"/>
      <c r="D219" s="640"/>
      <c r="E219" s="703"/>
      <c r="F219" s="703"/>
      <c r="G219" s="703"/>
      <c r="H219" s="703"/>
      <c r="I219" s="703"/>
      <c r="J219" s="948" t="s">
        <v>4894</v>
      </c>
    </row>
    <row r="220" spans="1:10" x14ac:dyDescent="0.25">
      <c r="A220" s="517" t="s">
        <v>4363</v>
      </c>
      <c r="B220" s="519">
        <v>2</v>
      </c>
      <c r="C220" s="527">
        <v>90000</v>
      </c>
      <c r="D220" s="527"/>
      <c r="E220" s="519">
        <v>2</v>
      </c>
      <c r="F220" s="519">
        <v>26000</v>
      </c>
      <c r="G220" s="519">
        <v>230</v>
      </c>
      <c r="H220" s="519"/>
      <c r="I220" s="519"/>
      <c r="J220" s="694"/>
    </row>
    <row r="221" spans="1:10" x14ac:dyDescent="0.25">
      <c r="A221" s="517" t="s">
        <v>91</v>
      </c>
      <c r="B221" s="519">
        <v>1</v>
      </c>
      <c r="C221" s="527">
        <v>16000</v>
      </c>
      <c r="D221" s="527"/>
      <c r="E221" s="519">
        <v>1</v>
      </c>
      <c r="F221" s="519">
        <v>4000</v>
      </c>
      <c r="G221" s="519">
        <v>70</v>
      </c>
      <c r="H221" s="519"/>
      <c r="I221" s="518"/>
      <c r="J221" s="694"/>
    </row>
    <row r="222" spans="1:10" x14ac:dyDescent="0.25">
      <c r="A222" s="517" t="s">
        <v>94</v>
      </c>
      <c r="B222" s="519">
        <v>1</v>
      </c>
      <c r="C222" s="527">
        <v>32000</v>
      </c>
      <c r="D222" s="527"/>
      <c r="E222" s="519"/>
      <c r="F222" s="519"/>
      <c r="G222" s="519"/>
      <c r="H222" s="519"/>
      <c r="I222" s="518"/>
      <c r="J222" s="694"/>
    </row>
    <row r="223" spans="1:10" x14ac:dyDescent="0.25">
      <c r="A223" s="517" t="s">
        <v>4895</v>
      </c>
      <c r="B223" s="519">
        <v>2</v>
      </c>
      <c r="C223" s="527">
        <v>50000</v>
      </c>
      <c r="D223" s="527"/>
      <c r="E223" s="519"/>
      <c r="F223" s="519"/>
      <c r="G223" s="519"/>
      <c r="H223" s="519"/>
      <c r="I223" s="518"/>
      <c r="J223" s="694"/>
    </row>
    <row r="224" spans="1:10" x14ac:dyDescent="0.25">
      <c r="A224" s="517" t="s">
        <v>4896</v>
      </c>
      <c r="B224" s="519">
        <v>1</v>
      </c>
      <c r="C224" s="527"/>
      <c r="D224" s="527">
        <v>8000</v>
      </c>
      <c r="E224" s="527"/>
      <c r="F224" s="519"/>
      <c r="G224" s="519"/>
      <c r="H224" s="519"/>
      <c r="I224" s="518"/>
      <c r="J224" s="694" t="s">
        <v>883</v>
      </c>
    </row>
    <row r="225" spans="1:10" x14ac:dyDescent="0.25">
      <c r="A225" s="517" t="s">
        <v>656</v>
      </c>
      <c r="B225" s="519">
        <v>1</v>
      </c>
      <c r="C225" s="527"/>
      <c r="D225" s="527">
        <v>19000</v>
      </c>
      <c r="E225" s="519"/>
      <c r="F225" s="519"/>
      <c r="G225" s="519"/>
      <c r="H225" s="519"/>
      <c r="I225" s="518"/>
      <c r="J225" s="694" t="s">
        <v>883</v>
      </c>
    </row>
    <row r="226" spans="1:10" x14ac:dyDescent="0.25">
      <c r="A226" s="517" t="s">
        <v>2187</v>
      </c>
      <c r="B226" s="519">
        <v>1</v>
      </c>
      <c r="C226" s="527">
        <v>13000</v>
      </c>
      <c r="D226" s="527"/>
      <c r="E226" s="519">
        <v>1</v>
      </c>
      <c r="F226" s="519">
        <v>3000</v>
      </c>
      <c r="G226" s="519">
        <v>60</v>
      </c>
      <c r="H226" s="519"/>
      <c r="I226" s="519"/>
      <c r="J226" s="694"/>
    </row>
    <row r="227" spans="1:10" x14ac:dyDescent="0.25">
      <c r="A227" s="517" t="s">
        <v>1855</v>
      </c>
      <c r="B227" s="519">
        <v>1</v>
      </c>
      <c r="C227" s="527">
        <v>11000</v>
      </c>
      <c r="D227" s="527"/>
      <c r="E227" s="519">
        <v>1</v>
      </c>
      <c r="F227" s="519">
        <v>3000</v>
      </c>
      <c r="G227" s="519">
        <v>60</v>
      </c>
      <c r="H227" s="519"/>
      <c r="I227" s="519"/>
      <c r="J227" s="694"/>
    </row>
    <row r="228" spans="1:10" x14ac:dyDescent="0.25">
      <c r="A228" s="517" t="s">
        <v>1807</v>
      </c>
      <c r="B228" s="519">
        <v>1</v>
      </c>
      <c r="C228" s="527">
        <v>27000</v>
      </c>
      <c r="D228" s="527"/>
      <c r="E228" s="519">
        <v>1</v>
      </c>
      <c r="F228" s="519">
        <v>3000</v>
      </c>
      <c r="G228" s="519">
        <v>60</v>
      </c>
      <c r="H228" s="519"/>
      <c r="I228" s="519"/>
      <c r="J228" s="694"/>
    </row>
    <row r="229" spans="1:10" x14ac:dyDescent="0.25">
      <c r="A229" s="517" t="s">
        <v>3036</v>
      </c>
      <c r="B229" s="519">
        <v>1</v>
      </c>
      <c r="C229" s="527"/>
      <c r="D229" s="527">
        <v>22000</v>
      </c>
      <c r="E229" s="519"/>
      <c r="F229" s="519"/>
      <c r="G229" s="519"/>
      <c r="H229" s="519"/>
      <c r="I229" s="519"/>
      <c r="J229" s="694" t="s">
        <v>3581</v>
      </c>
    </row>
    <row r="230" spans="1:10" x14ac:dyDescent="0.25">
      <c r="A230" s="517"/>
      <c r="B230" s="519"/>
      <c r="C230" s="527"/>
      <c r="D230" s="527"/>
      <c r="E230" s="519"/>
      <c r="F230" s="519"/>
      <c r="G230" s="920"/>
      <c r="H230" s="519"/>
      <c r="I230" s="519"/>
      <c r="J230" s="694"/>
    </row>
    <row r="231" spans="1:10" x14ac:dyDescent="0.25">
      <c r="A231" s="755" t="s">
        <v>2048</v>
      </c>
      <c r="B231" s="757">
        <f>SUM(B213:B230)</f>
        <v>19</v>
      </c>
      <c r="C231" s="757">
        <f>SUM(C213:C230)</f>
        <v>288000</v>
      </c>
      <c r="D231" s="757">
        <f>SUM(D213:D230)</f>
        <v>145000</v>
      </c>
      <c r="E231" s="757">
        <f>SUM(E213:E230)</f>
        <v>10</v>
      </c>
      <c r="F231" s="756"/>
      <c r="G231" s="922"/>
      <c r="H231" s="756"/>
      <c r="I231" s="756"/>
      <c r="J231" s="756"/>
    </row>
    <row r="232" spans="1:10" ht="17.25" x14ac:dyDescent="0.25">
      <c r="A232" s="2233" t="s">
        <v>4463</v>
      </c>
      <c r="B232" s="2234"/>
      <c r="C232" s="2234"/>
      <c r="D232" s="2234"/>
      <c r="E232" s="2234"/>
      <c r="F232" s="2234"/>
      <c r="G232" s="2234"/>
      <c r="H232" s="2248"/>
      <c r="I232" s="2248"/>
      <c r="J232" s="2249"/>
    </row>
    <row r="233" spans="1:10" ht="17.25" x14ac:dyDescent="0.25">
      <c r="A233" s="782"/>
      <c r="B233" s="783"/>
      <c r="C233" s="944"/>
      <c r="D233" s="784"/>
      <c r="E233" s="909"/>
      <c r="F233" s="909"/>
      <c r="G233" s="909"/>
      <c r="H233" s="909"/>
      <c r="I233" s="909"/>
      <c r="J233" s="764"/>
    </row>
    <row r="234" spans="1:10" ht="17.25" x14ac:dyDescent="0.25">
      <c r="A234" s="782"/>
      <c r="B234" s="783"/>
      <c r="C234" s="944"/>
      <c r="D234" s="784"/>
      <c r="E234" s="909"/>
      <c r="F234" s="909"/>
      <c r="G234" s="909"/>
      <c r="H234" s="909"/>
      <c r="I234" s="909"/>
      <c r="J234" s="764"/>
    </row>
    <row r="235" spans="1:10" x14ac:dyDescent="0.25">
      <c r="A235" s="755" t="s">
        <v>2048</v>
      </c>
      <c r="B235" s="213">
        <f>SUM(B233:B234)</f>
        <v>0</v>
      </c>
      <c r="C235" s="213">
        <f>SUM(C233:C234)</f>
        <v>0</v>
      </c>
      <c r="D235" s="213">
        <f>SUM(D233:D234)</f>
        <v>0</v>
      </c>
      <c r="E235" s="213"/>
      <c r="F235" s="213"/>
      <c r="G235" s="213"/>
      <c r="H235" s="213"/>
      <c r="I235" s="213"/>
      <c r="J235" s="213"/>
    </row>
    <row r="236" spans="1:10" x14ac:dyDescent="0.25">
      <c r="A236" s="750"/>
      <c r="B236" s="549"/>
      <c r="C236" s="549"/>
      <c r="D236" s="549"/>
      <c r="E236" s="549"/>
      <c r="F236" s="549"/>
      <c r="G236" s="549"/>
      <c r="H236" s="549"/>
      <c r="I236" s="549"/>
      <c r="J236" s="751"/>
    </row>
    <row r="237" spans="1:10" x14ac:dyDescent="0.25">
      <c r="A237" s="548"/>
      <c r="B237" s="752"/>
      <c r="C237" s="752"/>
      <c r="D237" s="548"/>
      <c r="E237" s="548"/>
      <c r="F237" s="548"/>
      <c r="G237" s="548"/>
      <c r="H237" s="548"/>
      <c r="I237" s="548"/>
      <c r="J237" s="567"/>
    </row>
    <row r="238" spans="1:10" x14ac:dyDescent="0.25">
      <c r="A238" s="548"/>
      <c r="B238" s="548"/>
      <c r="C238" s="548"/>
      <c r="D238" s="548"/>
      <c r="E238" s="548"/>
      <c r="F238" s="2206" t="s">
        <v>4777</v>
      </c>
      <c r="G238" s="2206"/>
      <c r="H238" s="2206"/>
      <c r="I238" s="2206"/>
      <c r="J238" s="567"/>
    </row>
    <row r="239" spans="1:10" ht="15.75" x14ac:dyDescent="0.25">
      <c r="A239" s="696" t="s">
        <v>4861</v>
      </c>
      <c r="B239" s="757">
        <f>C231</f>
        <v>288000</v>
      </c>
      <c r="C239" s="548"/>
      <c r="D239" s="548"/>
      <c r="E239" s="548"/>
      <c r="F239" s="548"/>
      <c r="G239" s="548"/>
      <c r="H239" s="548"/>
      <c r="I239" s="548"/>
      <c r="J239" s="567"/>
    </row>
    <row r="240" spans="1:10" ht="15.75" x14ac:dyDescent="0.25">
      <c r="A240" s="942"/>
      <c r="B240" s="943"/>
      <c r="C240" s="548"/>
      <c r="D240" s="548"/>
      <c r="E240" s="548"/>
      <c r="F240" s="548"/>
      <c r="G240" s="548"/>
      <c r="H240" s="548"/>
      <c r="I240" s="548"/>
      <c r="J240" s="567"/>
    </row>
    <row r="241" spans="1:10" x14ac:dyDescent="0.25">
      <c r="A241" s="336"/>
      <c r="B241" s="336"/>
    </row>
    <row r="242" spans="1:10" ht="15.75" x14ac:dyDescent="0.25">
      <c r="A242" s="696" t="s">
        <v>4825</v>
      </c>
      <c r="B242" s="697">
        <f>C235</f>
        <v>0</v>
      </c>
      <c r="E242" s="936"/>
    </row>
    <row r="246" spans="1:10" ht="15.75" x14ac:dyDescent="0.25">
      <c r="A246" s="2232" t="s">
        <v>4890</v>
      </c>
      <c r="B246" s="2232"/>
      <c r="C246" s="2232"/>
      <c r="D246" s="2232"/>
      <c r="E246" s="2232"/>
      <c r="F246" s="2232"/>
      <c r="G246" s="2232"/>
      <c r="H246" s="2247"/>
      <c r="I246" s="2247"/>
      <c r="J246" s="2247"/>
    </row>
    <row r="247" spans="1:10" x14ac:dyDescent="0.25">
      <c r="A247" s="198" t="s">
        <v>14</v>
      </c>
      <c r="B247" s="198" t="s">
        <v>5</v>
      </c>
      <c r="C247" s="198" t="s">
        <v>10</v>
      </c>
      <c r="D247" s="198" t="s">
        <v>11</v>
      </c>
      <c r="E247" s="198" t="s">
        <v>753</v>
      </c>
      <c r="F247" s="198" t="s">
        <v>27</v>
      </c>
      <c r="G247" s="947" t="s">
        <v>2013</v>
      </c>
      <c r="H247" s="198" t="s">
        <v>2776</v>
      </c>
      <c r="I247" s="198" t="s">
        <v>2777</v>
      </c>
      <c r="J247" s="198" t="s">
        <v>32</v>
      </c>
    </row>
    <row r="248" spans="1:10" x14ac:dyDescent="0.25">
      <c r="A248" s="517" t="s">
        <v>4879</v>
      </c>
      <c r="B248" s="519">
        <v>1</v>
      </c>
      <c r="C248" s="527">
        <v>20000</v>
      </c>
      <c r="D248" s="527"/>
      <c r="E248" s="519">
        <v>1</v>
      </c>
      <c r="F248" s="519">
        <v>3000</v>
      </c>
      <c r="G248" s="519">
        <v>60</v>
      </c>
      <c r="H248" s="519"/>
      <c r="I248" s="519"/>
      <c r="J248" s="519"/>
    </row>
    <row r="249" spans="1:10" x14ac:dyDescent="0.25">
      <c r="A249" s="517" t="s">
        <v>170</v>
      </c>
      <c r="B249" s="519">
        <v>1</v>
      </c>
      <c r="C249" s="527">
        <v>20000</v>
      </c>
      <c r="D249" s="527"/>
      <c r="E249" s="519">
        <v>1</v>
      </c>
      <c r="F249" s="519">
        <v>5000</v>
      </c>
      <c r="G249" s="519">
        <v>100</v>
      </c>
      <c r="H249" s="519"/>
      <c r="I249" s="519"/>
      <c r="J249" s="547"/>
    </row>
    <row r="250" spans="1:10" x14ac:dyDescent="0.25">
      <c r="A250" s="517" t="s">
        <v>4880</v>
      </c>
      <c r="B250" s="519">
        <v>1</v>
      </c>
      <c r="C250" s="527"/>
      <c r="D250" s="527">
        <v>17000</v>
      </c>
      <c r="E250" s="519">
        <v>1</v>
      </c>
      <c r="F250" s="519">
        <v>4000</v>
      </c>
      <c r="G250" s="519">
        <v>75</v>
      </c>
      <c r="H250" s="519"/>
      <c r="I250" s="519"/>
      <c r="J250" s="519" t="s">
        <v>883</v>
      </c>
    </row>
    <row r="251" spans="1:10" x14ac:dyDescent="0.25">
      <c r="A251" s="517" t="s">
        <v>144</v>
      </c>
      <c r="B251" s="519">
        <v>1</v>
      </c>
      <c r="C251" s="527"/>
      <c r="D251" s="527">
        <v>25000</v>
      </c>
      <c r="E251" s="519">
        <v>1</v>
      </c>
      <c r="F251" s="519">
        <v>4000</v>
      </c>
      <c r="G251" s="519">
        <v>75</v>
      </c>
      <c r="H251" s="519"/>
      <c r="I251" s="519"/>
      <c r="J251" s="519" t="s">
        <v>4881</v>
      </c>
    </row>
    <row r="252" spans="1:10" x14ac:dyDescent="0.25">
      <c r="A252" s="517" t="s">
        <v>504</v>
      </c>
      <c r="B252" s="519">
        <v>1</v>
      </c>
      <c r="C252" s="527"/>
      <c r="D252" s="527">
        <v>11000</v>
      </c>
      <c r="E252" s="519">
        <v>1</v>
      </c>
      <c r="F252" s="519">
        <v>3000</v>
      </c>
      <c r="G252" s="519">
        <v>60</v>
      </c>
      <c r="H252" s="519"/>
      <c r="I252" s="519"/>
      <c r="J252" s="519" t="s">
        <v>883</v>
      </c>
    </row>
    <row r="253" spans="1:10" x14ac:dyDescent="0.25">
      <c r="A253" s="517" t="s">
        <v>4880</v>
      </c>
      <c r="B253" s="519">
        <v>1</v>
      </c>
      <c r="C253" s="527"/>
      <c r="D253" s="527">
        <v>17000</v>
      </c>
      <c r="E253" s="519">
        <v>1</v>
      </c>
      <c r="F253" s="519">
        <v>4000</v>
      </c>
      <c r="G253" s="519">
        <v>75</v>
      </c>
      <c r="H253" s="519"/>
      <c r="I253" s="519"/>
      <c r="J253" s="519" t="s">
        <v>883</v>
      </c>
    </row>
    <row r="254" spans="1:10" x14ac:dyDescent="0.25">
      <c r="A254" s="517" t="s">
        <v>3750</v>
      </c>
      <c r="B254" s="519">
        <v>1</v>
      </c>
      <c r="C254" s="527">
        <v>30000</v>
      </c>
      <c r="D254" s="527"/>
      <c r="E254" s="519">
        <v>1</v>
      </c>
      <c r="F254" s="519">
        <v>3000</v>
      </c>
      <c r="G254" s="519">
        <v>60</v>
      </c>
      <c r="H254" s="519"/>
      <c r="I254" s="519"/>
      <c r="J254" s="519"/>
    </row>
    <row r="255" spans="1:10" x14ac:dyDescent="0.25">
      <c r="A255" s="517" t="s">
        <v>4882</v>
      </c>
      <c r="B255" s="519">
        <v>1</v>
      </c>
      <c r="C255" s="527">
        <v>7800</v>
      </c>
      <c r="D255" s="527"/>
      <c r="E255" s="519"/>
      <c r="F255" s="519"/>
      <c r="G255" s="519"/>
      <c r="H255" s="519"/>
      <c r="I255" s="519"/>
      <c r="J255" s="519"/>
    </row>
    <row r="256" spans="1:10" x14ac:dyDescent="0.25">
      <c r="A256" s="517" t="s">
        <v>107</v>
      </c>
      <c r="B256" s="519">
        <v>1</v>
      </c>
      <c r="C256" s="527"/>
      <c r="D256" s="527">
        <v>11000</v>
      </c>
      <c r="E256" s="519">
        <v>1</v>
      </c>
      <c r="F256" s="519">
        <v>3000</v>
      </c>
      <c r="G256" s="519">
        <v>60</v>
      </c>
      <c r="H256" s="519"/>
      <c r="I256" s="518"/>
      <c r="J256" s="519" t="s">
        <v>883</v>
      </c>
    </row>
    <row r="257" spans="1:10" x14ac:dyDescent="0.25">
      <c r="A257" s="517" t="s">
        <v>2187</v>
      </c>
      <c r="B257" s="519">
        <v>1</v>
      </c>
      <c r="C257" s="527"/>
      <c r="D257" s="527">
        <v>15000</v>
      </c>
      <c r="E257" s="519"/>
      <c r="F257" s="519"/>
      <c r="G257" s="519"/>
      <c r="H257" s="519"/>
      <c r="I257" s="518"/>
      <c r="J257" s="519" t="s">
        <v>3581</v>
      </c>
    </row>
    <row r="258" spans="1:10" x14ac:dyDescent="0.25">
      <c r="A258" s="517" t="s">
        <v>2187</v>
      </c>
      <c r="B258" s="519">
        <v>1</v>
      </c>
      <c r="C258" s="527">
        <v>13000</v>
      </c>
      <c r="D258" s="527"/>
      <c r="E258" s="519">
        <v>1</v>
      </c>
      <c r="F258" s="519">
        <v>3000</v>
      </c>
      <c r="G258" s="519">
        <v>60</v>
      </c>
      <c r="H258" s="519"/>
      <c r="I258" s="518"/>
      <c r="J258" s="547"/>
    </row>
    <row r="259" spans="1:10" x14ac:dyDescent="0.25">
      <c r="A259" s="517" t="s">
        <v>3012</v>
      </c>
      <c r="B259" s="519">
        <v>1</v>
      </c>
      <c r="C259" s="527">
        <v>12000</v>
      </c>
      <c r="D259" s="527"/>
      <c r="E259" s="527">
        <v>1</v>
      </c>
      <c r="F259" s="519">
        <v>3000</v>
      </c>
      <c r="G259" s="519">
        <v>60</v>
      </c>
      <c r="H259" s="519"/>
      <c r="I259" s="518"/>
      <c r="J259" s="519" t="s">
        <v>4790</v>
      </c>
    </row>
    <row r="260" spans="1:10" x14ac:dyDescent="0.25">
      <c r="A260" s="517" t="s">
        <v>2187</v>
      </c>
      <c r="B260" s="519">
        <v>1</v>
      </c>
      <c r="C260" s="527"/>
      <c r="D260" s="527">
        <v>12000</v>
      </c>
      <c r="E260" s="519">
        <v>1</v>
      </c>
      <c r="F260" s="519">
        <v>3000</v>
      </c>
      <c r="G260" s="519">
        <v>60</v>
      </c>
      <c r="H260" s="519"/>
      <c r="I260" s="518"/>
      <c r="J260" s="519" t="s">
        <v>3581</v>
      </c>
    </row>
    <row r="261" spans="1:10" x14ac:dyDescent="0.25">
      <c r="A261" s="517" t="s">
        <v>563</v>
      </c>
      <c r="B261" s="519">
        <v>1</v>
      </c>
      <c r="C261" s="527"/>
      <c r="D261" s="527">
        <v>20000</v>
      </c>
      <c r="E261" s="519"/>
      <c r="F261" s="519"/>
      <c r="G261" s="519"/>
      <c r="H261" s="519"/>
      <c r="I261" s="519"/>
      <c r="J261" s="519" t="s">
        <v>4883</v>
      </c>
    </row>
    <row r="262" spans="1:10" x14ac:dyDescent="0.25">
      <c r="A262" s="517" t="s">
        <v>161</v>
      </c>
      <c r="B262" s="519">
        <v>1</v>
      </c>
      <c r="C262" s="527"/>
      <c r="D262" s="527">
        <v>26000</v>
      </c>
      <c r="E262" s="519">
        <v>1</v>
      </c>
      <c r="F262" s="519">
        <v>3000</v>
      </c>
      <c r="G262" s="519">
        <v>60</v>
      </c>
      <c r="H262" s="519"/>
      <c r="I262" s="519"/>
      <c r="J262" s="519" t="s">
        <v>883</v>
      </c>
    </row>
    <row r="263" spans="1:10" x14ac:dyDescent="0.25">
      <c r="A263" s="702" t="s">
        <v>136</v>
      </c>
      <c r="B263" s="703">
        <v>1</v>
      </c>
      <c r="C263" s="640"/>
      <c r="D263" s="640"/>
      <c r="E263" s="703"/>
      <c r="F263" s="703"/>
      <c r="G263" s="703"/>
      <c r="H263" s="703"/>
      <c r="I263" s="703"/>
      <c r="J263" s="703" t="s">
        <v>4884</v>
      </c>
    </row>
    <row r="264" spans="1:10" x14ac:dyDescent="0.25">
      <c r="A264" s="702" t="s">
        <v>4392</v>
      </c>
      <c r="B264" s="703">
        <v>1</v>
      </c>
      <c r="C264" s="640"/>
      <c r="D264" s="640"/>
      <c r="E264" s="703"/>
      <c r="F264" s="703"/>
      <c r="G264" s="703"/>
      <c r="H264" s="703"/>
      <c r="I264" s="703"/>
      <c r="J264" s="703" t="s">
        <v>4885</v>
      </c>
    </row>
    <row r="265" spans="1:10" x14ac:dyDescent="0.25">
      <c r="A265" s="517" t="s">
        <v>355</v>
      </c>
      <c r="B265" s="519">
        <v>1</v>
      </c>
      <c r="C265" s="527"/>
      <c r="D265" s="527">
        <v>14000</v>
      </c>
      <c r="E265" s="519">
        <v>1</v>
      </c>
      <c r="F265" s="519">
        <v>30000</v>
      </c>
      <c r="G265" s="519">
        <v>60</v>
      </c>
      <c r="H265" s="519"/>
      <c r="I265" s="519"/>
      <c r="J265" s="519"/>
    </row>
    <row r="266" spans="1:10" x14ac:dyDescent="0.25">
      <c r="A266" s="517" t="s">
        <v>4887</v>
      </c>
      <c r="B266" s="519">
        <v>1</v>
      </c>
      <c r="C266" s="527"/>
      <c r="D266" s="527">
        <v>52000</v>
      </c>
      <c r="E266" s="519"/>
      <c r="F266" s="519"/>
      <c r="G266" s="519"/>
      <c r="H266" s="519"/>
      <c r="I266" s="519"/>
      <c r="J266" s="519" t="s">
        <v>4886</v>
      </c>
    </row>
    <row r="267" spans="1:10" x14ac:dyDescent="0.25">
      <c r="A267" s="517" t="s">
        <v>3352</v>
      </c>
      <c r="B267" s="519">
        <v>1</v>
      </c>
      <c r="C267" s="527">
        <v>22000</v>
      </c>
      <c r="D267" s="527"/>
      <c r="E267" s="519">
        <v>1</v>
      </c>
      <c r="F267" s="519">
        <v>4000</v>
      </c>
      <c r="G267" s="519">
        <v>75</v>
      </c>
      <c r="H267" s="519"/>
      <c r="I267" s="519"/>
      <c r="J267" s="519"/>
    </row>
    <row r="268" spans="1:10" x14ac:dyDescent="0.25">
      <c r="A268" s="517" t="s">
        <v>641</v>
      </c>
      <c r="B268" s="519">
        <v>1</v>
      </c>
      <c r="C268" s="527">
        <v>10000</v>
      </c>
      <c r="D268" s="527"/>
      <c r="E268" s="519">
        <v>1</v>
      </c>
      <c r="F268" s="519">
        <v>4000</v>
      </c>
      <c r="G268" s="519">
        <v>75</v>
      </c>
      <c r="H268" s="519"/>
      <c r="I268" s="519"/>
      <c r="J268" s="519"/>
    </row>
    <row r="269" spans="1:10" x14ac:dyDescent="0.25">
      <c r="A269" s="517" t="s">
        <v>4888</v>
      </c>
      <c r="B269" s="519">
        <v>1</v>
      </c>
      <c r="C269" s="527">
        <v>25000</v>
      </c>
      <c r="D269" s="527"/>
      <c r="E269" s="519"/>
      <c r="F269" s="519"/>
      <c r="G269" s="920"/>
      <c r="H269" s="519"/>
      <c r="I269" s="519"/>
      <c r="J269" s="519"/>
    </row>
    <row r="270" spans="1:10" x14ac:dyDescent="0.25">
      <c r="A270" s="777" t="s">
        <v>4889</v>
      </c>
      <c r="B270" s="764">
        <v>2</v>
      </c>
      <c r="C270" s="630"/>
      <c r="D270" s="630">
        <v>76000</v>
      </c>
      <c r="E270" s="764"/>
      <c r="F270" s="764"/>
      <c r="G270" s="921"/>
      <c r="H270" s="764"/>
      <c r="I270" s="764"/>
      <c r="J270" s="764" t="s">
        <v>4836</v>
      </c>
    </row>
    <row r="271" spans="1:10" x14ac:dyDescent="0.25">
      <c r="A271" s="517"/>
      <c r="B271" s="519"/>
      <c r="C271" s="527"/>
      <c r="D271" s="527"/>
      <c r="E271" s="519"/>
      <c r="F271" s="519"/>
      <c r="G271" s="920"/>
      <c r="H271" s="519"/>
      <c r="I271" s="519"/>
      <c r="J271" s="519"/>
    </row>
    <row r="272" spans="1:10" x14ac:dyDescent="0.25">
      <c r="A272" s="755" t="s">
        <v>2048</v>
      </c>
      <c r="B272" s="757">
        <f>SUM(B248:B271)</f>
        <v>24</v>
      </c>
      <c r="C272" s="757">
        <f>SUM(C248:C271)</f>
        <v>159800</v>
      </c>
      <c r="D272" s="757">
        <f>SUM(D248:D271)</f>
        <v>296000</v>
      </c>
      <c r="E272" s="757">
        <f>SUM(E248:E271)</f>
        <v>15</v>
      </c>
      <c r="F272" s="756"/>
      <c r="G272" s="922"/>
      <c r="H272" s="756"/>
      <c r="I272" s="756"/>
      <c r="J272" s="756"/>
    </row>
    <row r="273" spans="1:10" ht="17.25" x14ac:dyDescent="0.25">
      <c r="A273" s="2233" t="s">
        <v>4463</v>
      </c>
      <c r="B273" s="2234"/>
      <c r="C273" s="2234"/>
      <c r="D273" s="2234"/>
      <c r="E273" s="2234"/>
      <c r="F273" s="2234"/>
      <c r="G273" s="2234"/>
      <c r="H273" s="2248"/>
      <c r="I273" s="2248"/>
      <c r="J273" s="2249"/>
    </row>
    <row r="274" spans="1:10" ht="17.25" x14ac:dyDescent="0.25">
      <c r="A274" s="782">
        <v>25007</v>
      </c>
      <c r="B274" s="783">
        <v>1</v>
      </c>
      <c r="C274" s="944">
        <v>2000</v>
      </c>
      <c r="D274" s="784"/>
      <c r="E274" s="909"/>
      <c r="F274" s="909"/>
      <c r="G274" s="909"/>
      <c r="H274" s="909"/>
      <c r="I274" s="909"/>
      <c r="J274" s="764"/>
    </row>
    <row r="275" spans="1:10" ht="17.25" x14ac:dyDescent="0.25">
      <c r="A275" s="782"/>
      <c r="B275" s="783"/>
      <c r="C275" s="944"/>
      <c r="D275" s="784"/>
      <c r="E275" s="909"/>
      <c r="F275" s="909"/>
      <c r="G275" s="909"/>
      <c r="H275" s="909"/>
      <c r="I275" s="909"/>
      <c r="J275" s="764"/>
    </row>
    <row r="276" spans="1:10" x14ac:dyDescent="0.25">
      <c r="A276" s="755" t="s">
        <v>2048</v>
      </c>
      <c r="B276" s="213">
        <f>SUM(B274:B275)</f>
        <v>1</v>
      </c>
      <c r="C276" s="213">
        <f>SUM(C274:C275)</f>
        <v>2000</v>
      </c>
      <c r="D276" s="213">
        <f>SUM(D274:D275)</f>
        <v>0</v>
      </c>
      <c r="E276" s="213"/>
      <c r="F276" s="213"/>
      <c r="G276" s="213"/>
      <c r="H276" s="213"/>
      <c r="I276" s="213"/>
      <c r="J276" s="213"/>
    </row>
    <row r="277" spans="1:10" x14ac:dyDescent="0.25">
      <c r="A277" s="750"/>
      <c r="B277" s="549"/>
      <c r="C277" s="549"/>
      <c r="D277" s="549"/>
      <c r="E277" s="549"/>
      <c r="F277" s="549"/>
      <c r="G277" s="549"/>
      <c r="H277" s="549"/>
      <c r="I277" s="549"/>
      <c r="J277" s="751"/>
    </row>
    <row r="278" spans="1:10" x14ac:dyDescent="0.25">
      <c r="A278" s="548"/>
      <c r="B278" s="752"/>
      <c r="C278" s="752"/>
      <c r="D278" s="548"/>
      <c r="E278" s="548"/>
      <c r="F278" s="548"/>
      <c r="G278" s="548"/>
      <c r="H278" s="548"/>
      <c r="I278" s="548"/>
      <c r="J278" s="567"/>
    </row>
    <row r="279" spans="1:10" x14ac:dyDescent="0.25">
      <c r="A279" s="548"/>
      <c r="B279" s="548"/>
      <c r="C279" s="548"/>
      <c r="D279" s="548"/>
      <c r="E279" s="548"/>
      <c r="F279" s="2206" t="s">
        <v>4777</v>
      </c>
      <c r="G279" s="2206"/>
      <c r="H279" s="2206"/>
      <c r="I279" s="2206"/>
      <c r="J279" s="567"/>
    </row>
    <row r="280" spans="1:10" ht="15.75" x14ac:dyDescent="0.25">
      <c r="A280" s="696" t="s">
        <v>4861</v>
      </c>
      <c r="B280" s="757">
        <f>C272</f>
        <v>159800</v>
      </c>
      <c r="C280" s="548"/>
      <c r="D280" s="548"/>
      <c r="E280" s="548"/>
      <c r="F280" s="548"/>
      <c r="G280" s="548"/>
      <c r="H280" s="548"/>
      <c r="I280" s="548"/>
      <c r="J280" s="567"/>
    </row>
    <row r="281" spans="1:10" ht="15.75" x14ac:dyDescent="0.25">
      <c r="A281" s="942"/>
      <c r="B281" s="943"/>
      <c r="C281" s="548"/>
      <c r="D281" s="548"/>
      <c r="E281" s="548"/>
      <c r="F281" s="548"/>
      <c r="G281" s="548"/>
      <c r="H281" s="548"/>
      <c r="I281" s="548"/>
      <c r="J281" s="567"/>
    </row>
    <row r="282" spans="1:10" x14ac:dyDescent="0.25">
      <c r="A282" s="336"/>
      <c r="B282" s="336"/>
    </row>
    <row r="283" spans="1:10" ht="15.75" x14ac:dyDescent="0.25">
      <c r="A283" s="696" t="s">
        <v>4825</v>
      </c>
      <c r="B283" s="697">
        <f>C276</f>
        <v>2000</v>
      </c>
      <c r="E283" s="936"/>
    </row>
    <row r="288" spans="1:10" ht="15.75" x14ac:dyDescent="0.25">
      <c r="A288" s="2232" t="s">
        <v>4897</v>
      </c>
      <c r="B288" s="2232"/>
      <c r="C288" s="2232"/>
      <c r="D288" s="2232"/>
      <c r="E288" s="2232"/>
      <c r="F288" s="2232"/>
      <c r="G288" s="2232"/>
      <c r="H288" s="2247"/>
      <c r="I288" s="2247"/>
      <c r="J288" s="2247"/>
    </row>
    <row r="289" spans="1:10" x14ac:dyDescent="0.25">
      <c r="A289" s="198" t="s">
        <v>14</v>
      </c>
      <c r="B289" s="198" t="s">
        <v>5</v>
      </c>
      <c r="C289" s="198" t="s">
        <v>10</v>
      </c>
      <c r="D289" s="198" t="s">
        <v>11</v>
      </c>
      <c r="E289" s="198" t="s">
        <v>753</v>
      </c>
      <c r="F289" s="198" t="s">
        <v>27</v>
      </c>
      <c r="G289" s="949" t="s">
        <v>2013</v>
      </c>
      <c r="H289" s="198" t="s">
        <v>2776</v>
      </c>
      <c r="I289" s="198" t="s">
        <v>2777</v>
      </c>
      <c r="J289" s="198" t="s">
        <v>32</v>
      </c>
    </row>
    <row r="290" spans="1:10" x14ac:dyDescent="0.25">
      <c r="A290" s="517" t="s">
        <v>723</v>
      </c>
      <c r="B290" s="519">
        <v>1</v>
      </c>
      <c r="C290" s="527"/>
      <c r="D290" s="527">
        <v>25000</v>
      </c>
      <c r="E290" s="519"/>
      <c r="F290" s="519"/>
      <c r="G290" s="519"/>
      <c r="H290" s="519"/>
      <c r="I290" s="519"/>
      <c r="J290" s="519" t="s">
        <v>4898</v>
      </c>
    </row>
    <row r="291" spans="1:10" x14ac:dyDescent="0.25">
      <c r="A291" s="517" t="s">
        <v>260</v>
      </c>
      <c r="B291" s="519">
        <v>1</v>
      </c>
      <c r="C291" s="527"/>
      <c r="D291" s="527">
        <v>17000</v>
      </c>
      <c r="E291" s="519"/>
      <c r="F291" s="519"/>
      <c r="G291" s="519"/>
      <c r="H291" s="519"/>
      <c r="I291" s="519"/>
      <c r="J291" s="519" t="s">
        <v>1026</v>
      </c>
    </row>
    <row r="292" spans="1:10" x14ac:dyDescent="0.25">
      <c r="A292" s="517" t="s">
        <v>2916</v>
      </c>
      <c r="B292" s="519">
        <v>2</v>
      </c>
      <c r="C292" s="527"/>
      <c r="D292" s="527">
        <v>102000</v>
      </c>
      <c r="E292" s="519"/>
      <c r="F292" s="519"/>
      <c r="G292" s="519"/>
      <c r="H292" s="519"/>
      <c r="I292" s="519"/>
      <c r="J292" s="519" t="s">
        <v>767</v>
      </c>
    </row>
    <row r="293" spans="1:10" x14ac:dyDescent="0.25">
      <c r="A293" s="517" t="s">
        <v>122</v>
      </c>
      <c r="B293" s="519">
        <v>1</v>
      </c>
      <c r="C293" s="527"/>
      <c r="D293" s="527">
        <v>39000</v>
      </c>
      <c r="E293" s="519">
        <v>1</v>
      </c>
      <c r="F293" s="519">
        <v>5000</v>
      </c>
      <c r="G293" s="519">
        <v>100</v>
      </c>
      <c r="H293" s="519"/>
      <c r="I293" s="519"/>
      <c r="J293" s="519" t="s">
        <v>767</v>
      </c>
    </row>
    <row r="294" spans="1:10" x14ac:dyDescent="0.25">
      <c r="A294" s="517" t="s">
        <v>4899</v>
      </c>
      <c r="B294" s="519">
        <v>1</v>
      </c>
      <c r="C294" s="527"/>
      <c r="D294" s="527">
        <v>12000</v>
      </c>
      <c r="E294" s="519">
        <v>1</v>
      </c>
      <c r="F294" s="519">
        <v>3000</v>
      </c>
      <c r="G294" s="519">
        <v>60</v>
      </c>
      <c r="H294" s="519"/>
      <c r="I294" s="519"/>
      <c r="J294" s="519" t="s">
        <v>1026</v>
      </c>
    </row>
    <row r="295" spans="1:10" x14ac:dyDescent="0.25">
      <c r="A295" s="517" t="s">
        <v>94</v>
      </c>
      <c r="B295" s="519">
        <v>1</v>
      </c>
      <c r="C295" s="527">
        <v>28000</v>
      </c>
      <c r="D295" s="527"/>
      <c r="E295" s="519">
        <v>1</v>
      </c>
      <c r="F295" s="519">
        <v>4000</v>
      </c>
      <c r="G295" s="519">
        <v>70</v>
      </c>
      <c r="H295" s="519"/>
      <c r="I295" s="519"/>
      <c r="J295" s="519"/>
    </row>
    <row r="296" spans="1:10" x14ac:dyDescent="0.25">
      <c r="A296" s="517" t="s">
        <v>723</v>
      </c>
      <c r="B296" s="519">
        <v>1</v>
      </c>
      <c r="C296" s="527"/>
      <c r="D296" s="527">
        <v>24000</v>
      </c>
      <c r="E296" s="519"/>
      <c r="F296" s="519"/>
      <c r="G296" s="519"/>
      <c r="H296" s="519"/>
      <c r="I296" s="519"/>
      <c r="J296" s="519" t="s">
        <v>767</v>
      </c>
    </row>
    <row r="297" spans="1:10" x14ac:dyDescent="0.25">
      <c r="A297" s="517" t="s">
        <v>4584</v>
      </c>
      <c r="B297" s="519">
        <v>1</v>
      </c>
      <c r="C297" s="527"/>
      <c r="D297" s="527">
        <v>17000</v>
      </c>
      <c r="E297" s="519"/>
      <c r="F297" s="519"/>
      <c r="G297" s="519"/>
      <c r="H297" s="519"/>
      <c r="I297" s="519"/>
      <c r="J297" s="519" t="s">
        <v>1026</v>
      </c>
    </row>
    <row r="298" spans="1:10" x14ac:dyDescent="0.25">
      <c r="A298" s="517" t="s">
        <v>1065</v>
      </c>
      <c r="B298" s="519">
        <v>2</v>
      </c>
      <c r="C298" s="527"/>
      <c r="D298" s="527">
        <v>40000</v>
      </c>
      <c r="E298" s="519"/>
      <c r="F298" s="519"/>
      <c r="G298" s="519"/>
      <c r="H298" s="519"/>
      <c r="I298" s="518"/>
      <c r="J298" s="519" t="s">
        <v>1026</v>
      </c>
    </row>
    <row r="299" spans="1:10" x14ac:dyDescent="0.25">
      <c r="A299" s="517" t="s">
        <v>94</v>
      </c>
      <c r="B299" s="519">
        <v>1</v>
      </c>
      <c r="C299" s="527">
        <v>32000</v>
      </c>
      <c r="D299" s="527"/>
      <c r="E299" s="519"/>
      <c r="F299" s="519"/>
      <c r="G299" s="519"/>
      <c r="H299" s="519"/>
      <c r="I299" s="518"/>
      <c r="J299" s="519"/>
    </row>
    <row r="300" spans="1:10" x14ac:dyDescent="0.25">
      <c r="A300" s="517" t="s">
        <v>4900</v>
      </c>
      <c r="B300" s="519">
        <v>1</v>
      </c>
      <c r="C300" s="527"/>
      <c r="D300" s="527">
        <v>14000</v>
      </c>
      <c r="E300" s="519">
        <v>1</v>
      </c>
      <c r="F300" s="519">
        <v>3000</v>
      </c>
      <c r="G300" s="519">
        <v>60</v>
      </c>
      <c r="H300" s="519"/>
      <c r="I300" s="518"/>
      <c r="J300" s="519" t="s">
        <v>1026</v>
      </c>
    </row>
    <row r="301" spans="1:10" x14ac:dyDescent="0.25">
      <c r="A301" s="702" t="s">
        <v>2627</v>
      </c>
      <c r="B301" s="703">
        <v>1</v>
      </c>
      <c r="C301" s="640">
        <v>5000</v>
      </c>
      <c r="D301" s="640"/>
      <c r="E301" s="640"/>
      <c r="F301" s="703"/>
      <c r="G301" s="703"/>
      <c r="H301" s="703"/>
      <c r="I301" s="762"/>
      <c r="J301" s="703" t="s">
        <v>4901</v>
      </c>
    </row>
    <row r="302" spans="1:10" x14ac:dyDescent="0.25">
      <c r="A302" s="517" t="s">
        <v>4900</v>
      </c>
      <c r="B302" s="519">
        <v>1</v>
      </c>
      <c r="C302" s="527"/>
      <c r="D302" s="527">
        <v>10000</v>
      </c>
      <c r="E302" s="519">
        <v>2</v>
      </c>
      <c r="F302" s="519">
        <v>7000</v>
      </c>
      <c r="G302" s="519" t="s">
        <v>2018</v>
      </c>
      <c r="H302" s="519"/>
      <c r="I302" s="518"/>
      <c r="J302" s="519" t="s">
        <v>1026</v>
      </c>
    </row>
    <row r="303" spans="1:10" x14ac:dyDescent="0.25">
      <c r="A303" s="517"/>
      <c r="B303" s="519"/>
      <c r="C303" s="527"/>
      <c r="D303" s="527"/>
      <c r="E303" s="519"/>
      <c r="F303" s="519"/>
      <c r="G303" s="920"/>
      <c r="H303" s="519"/>
      <c r="I303" s="519"/>
      <c r="J303" s="519"/>
    </row>
    <row r="304" spans="1:10" x14ac:dyDescent="0.25">
      <c r="A304" s="755" t="s">
        <v>2048</v>
      </c>
      <c r="B304" s="757">
        <f>SUM(B290:B303)</f>
        <v>15</v>
      </c>
      <c r="C304" s="757">
        <f>SUM(C290:C303)</f>
        <v>65000</v>
      </c>
      <c r="D304" s="757">
        <f>SUM(D290:D303)</f>
        <v>300000</v>
      </c>
      <c r="E304" s="757">
        <f>SUM(E290:E303)</f>
        <v>6</v>
      </c>
      <c r="F304" s="756"/>
      <c r="G304" s="922"/>
      <c r="H304" s="756"/>
      <c r="I304" s="756"/>
      <c r="J304" s="756"/>
    </row>
    <row r="305" spans="1:10" ht="17.25" x14ac:dyDescent="0.25">
      <c r="A305" s="2233" t="s">
        <v>4463</v>
      </c>
      <c r="B305" s="2234"/>
      <c r="C305" s="2234"/>
      <c r="D305" s="2234"/>
      <c r="E305" s="2234"/>
      <c r="F305" s="2234"/>
      <c r="G305" s="2234"/>
      <c r="H305" s="2248"/>
      <c r="I305" s="2248"/>
      <c r="J305" s="2249"/>
    </row>
    <row r="306" spans="1:10" ht="17.25" x14ac:dyDescent="0.25">
      <c r="A306" s="782"/>
      <c r="B306" s="783"/>
      <c r="C306" s="944"/>
      <c r="D306" s="784"/>
      <c r="E306" s="909"/>
      <c r="F306" s="909"/>
      <c r="G306" s="909"/>
      <c r="H306" s="909"/>
      <c r="I306" s="909"/>
      <c r="J306" s="764"/>
    </row>
    <row r="307" spans="1:10" ht="17.25" x14ac:dyDescent="0.25">
      <c r="A307" s="782"/>
      <c r="B307" s="783"/>
      <c r="C307" s="944"/>
      <c r="D307" s="784"/>
      <c r="E307" s="909"/>
      <c r="F307" s="909"/>
      <c r="G307" s="909"/>
      <c r="H307" s="909"/>
      <c r="I307" s="909"/>
      <c r="J307" s="764"/>
    </row>
    <row r="308" spans="1:10" x14ac:dyDescent="0.25">
      <c r="A308" s="755" t="s">
        <v>2048</v>
      </c>
      <c r="B308" s="213">
        <f>SUM(B306:B307)</f>
        <v>0</v>
      </c>
      <c r="C308" s="213">
        <f>SUM(C306:C307)</f>
        <v>0</v>
      </c>
      <c r="D308" s="213">
        <f>SUM(D306:D307)</f>
        <v>0</v>
      </c>
      <c r="E308" s="213"/>
      <c r="F308" s="213"/>
      <c r="G308" s="213"/>
      <c r="H308" s="213"/>
      <c r="I308" s="213"/>
      <c r="J308" s="213"/>
    </row>
    <row r="309" spans="1:10" x14ac:dyDescent="0.25">
      <c r="A309" s="750"/>
      <c r="B309" s="549"/>
      <c r="C309" s="549"/>
      <c r="D309" s="549"/>
      <c r="E309" s="549"/>
      <c r="F309" s="549"/>
      <c r="G309" s="549"/>
      <c r="H309" s="549"/>
      <c r="I309" s="549"/>
      <c r="J309" s="751"/>
    </row>
    <row r="310" spans="1:10" x14ac:dyDescent="0.25">
      <c r="A310" s="548"/>
      <c r="B310" s="752"/>
      <c r="C310" s="752"/>
      <c r="D310" s="548"/>
      <c r="E310" s="548"/>
      <c r="F310" s="548"/>
      <c r="G310" s="548"/>
      <c r="H310" s="548"/>
      <c r="I310" s="548"/>
      <c r="J310" s="567"/>
    </row>
    <row r="311" spans="1:10" x14ac:dyDescent="0.25">
      <c r="A311" s="548"/>
      <c r="B311" s="548"/>
      <c r="C311" s="548"/>
      <c r="D311" s="548"/>
      <c r="E311" s="548"/>
      <c r="F311" s="2206" t="s">
        <v>4777</v>
      </c>
      <c r="G311" s="2206"/>
      <c r="H311" s="2206"/>
      <c r="I311" s="2206"/>
      <c r="J311" s="567"/>
    </row>
    <row r="312" spans="1:10" ht="15.75" x14ac:dyDescent="0.25">
      <c r="A312" s="696" t="s">
        <v>4861</v>
      </c>
      <c r="B312" s="757">
        <f>C304</f>
        <v>65000</v>
      </c>
      <c r="C312" s="548"/>
      <c r="D312" s="548"/>
      <c r="E312" s="548"/>
      <c r="F312" s="548"/>
      <c r="G312" s="548"/>
      <c r="H312" s="548"/>
      <c r="I312" s="548"/>
      <c r="J312" s="567"/>
    </row>
    <row r="313" spans="1:10" ht="15.75" x14ac:dyDescent="0.25">
      <c r="A313" s="942"/>
      <c r="B313" s="943"/>
      <c r="C313" s="548"/>
      <c r="D313" s="548"/>
      <c r="E313" s="548"/>
      <c r="F313" s="548"/>
      <c r="G313" s="548"/>
      <c r="H313" s="548"/>
      <c r="I313" s="548"/>
      <c r="J313" s="567"/>
    </row>
    <row r="314" spans="1:10" x14ac:dyDescent="0.25">
      <c r="A314" s="336"/>
      <c r="B314" s="336"/>
    </row>
    <row r="315" spans="1:10" ht="15.75" x14ac:dyDescent="0.25">
      <c r="A315" s="696" t="s">
        <v>4825</v>
      </c>
      <c r="B315" s="697">
        <f>C308</f>
        <v>0</v>
      </c>
      <c r="E315" s="936"/>
    </row>
    <row r="319" spans="1:10" ht="15.75" x14ac:dyDescent="0.25">
      <c r="A319" s="2232" t="s">
        <v>4903</v>
      </c>
      <c r="B319" s="2232"/>
      <c r="C319" s="2232"/>
      <c r="D319" s="2232"/>
      <c r="E319" s="2232"/>
      <c r="F319" s="2232"/>
      <c r="G319" s="2232"/>
      <c r="H319" s="2247"/>
      <c r="I319" s="2247"/>
      <c r="J319" s="2247"/>
    </row>
    <row r="320" spans="1:10" x14ac:dyDescent="0.25">
      <c r="A320" s="198" t="s">
        <v>14</v>
      </c>
      <c r="B320" s="198" t="s">
        <v>5</v>
      </c>
      <c r="C320" s="198" t="s">
        <v>10</v>
      </c>
      <c r="D320" s="198" t="s">
        <v>11</v>
      </c>
      <c r="E320" s="198" t="s">
        <v>753</v>
      </c>
      <c r="F320" s="198" t="s">
        <v>27</v>
      </c>
      <c r="G320" s="950" t="s">
        <v>2013</v>
      </c>
      <c r="H320" s="198" t="s">
        <v>2776</v>
      </c>
      <c r="I320" s="198" t="s">
        <v>2777</v>
      </c>
      <c r="J320" s="198" t="s">
        <v>32</v>
      </c>
    </row>
    <row r="321" spans="1:10" x14ac:dyDescent="0.25">
      <c r="A321" s="517" t="s">
        <v>4904</v>
      </c>
      <c r="B321" s="519">
        <v>1</v>
      </c>
      <c r="C321" s="519">
        <v>9000</v>
      </c>
      <c r="D321" s="519"/>
      <c r="E321" s="519">
        <v>1</v>
      </c>
      <c r="F321" s="519">
        <v>1000</v>
      </c>
      <c r="G321" s="920">
        <v>40</v>
      </c>
      <c r="H321" s="198"/>
      <c r="I321" s="198"/>
      <c r="J321" s="519" t="s">
        <v>4905</v>
      </c>
    </row>
    <row r="322" spans="1:10" x14ac:dyDescent="0.25">
      <c r="A322" s="517" t="s">
        <v>94</v>
      </c>
      <c r="B322" s="519">
        <v>1</v>
      </c>
      <c r="C322" s="519"/>
      <c r="D322" s="519">
        <v>28000</v>
      </c>
      <c r="E322" s="519">
        <v>1</v>
      </c>
      <c r="F322" s="519">
        <v>4000</v>
      </c>
      <c r="G322" s="920">
        <v>70</v>
      </c>
      <c r="H322" s="198"/>
      <c r="I322" s="198"/>
      <c r="J322" s="519" t="s">
        <v>767</v>
      </c>
    </row>
    <row r="323" spans="1:10" x14ac:dyDescent="0.25">
      <c r="A323" s="517" t="s">
        <v>3356</v>
      </c>
      <c r="B323" s="519">
        <v>1</v>
      </c>
      <c r="C323" s="519">
        <v>34000</v>
      </c>
      <c r="D323" s="519"/>
      <c r="E323" s="519">
        <v>1</v>
      </c>
      <c r="F323" s="519">
        <v>4000</v>
      </c>
      <c r="G323" s="920">
        <v>70</v>
      </c>
      <c r="H323" s="198"/>
      <c r="I323" s="198"/>
      <c r="J323" s="519"/>
    </row>
    <row r="324" spans="1:10" x14ac:dyDescent="0.25">
      <c r="A324" s="777" t="s">
        <v>3437</v>
      </c>
      <c r="B324" s="764">
        <v>1</v>
      </c>
      <c r="C324" s="630">
        <v>16000</v>
      </c>
      <c r="D324" s="630"/>
      <c r="E324" s="764">
        <v>1</v>
      </c>
      <c r="F324" s="764">
        <v>4000</v>
      </c>
      <c r="G324" s="764">
        <v>70</v>
      </c>
      <c r="H324" s="764"/>
      <c r="I324" s="764"/>
      <c r="J324" s="764"/>
    </row>
    <row r="325" spans="1:10" x14ac:dyDescent="0.25">
      <c r="A325" s="517" t="s">
        <v>3673</v>
      </c>
      <c r="B325" s="519">
        <v>1</v>
      </c>
      <c r="C325" s="519">
        <v>11000</v>
      </c>
      <c r="D325" s="519"/>
      <c r="E325" s="519">
        <v>1</v>
      </c>
      <c r="F325" s="519">
        <v>3000</v>
      </c>
      <c r="G325" s="920">
        <v>60</v>
      </c>
      <c r="H325" s="198"/>
      <c r="I325" s="198"/>
      <c r="J325" s="519"/>
    </row>
    <row r="326" spans="1:10" x14ac:dyDescent="0.25">
      <c r="A326" s="517" t="s">
        <v>122</v>
      </c>
      <c r="B326" s="519">
        <v>1</v>
      </c>
      <c r="C326" s="519">
        <v>39000</v>
      </c>
      <c r="D326" s="519"/>
      <c r="E326" s="519">
        <v>1</v>
      </c>
      <c r="F326" s="519">
        <v>5000</v>
      </c>
      <c r="G326" s="920">
        <v>95</v>
      </c>
      <c r="H326" s="198"/>
      <c r="I326" s="198"/>
      <c r="J326" s="519"/>
    </row>
    <row r="327" spans="1:10" x14ac:dyDescent="0.25">
      <c r="A327" s="517" t="s">
        <v>4002</v>
      </c>
      <c r="B327" s="519">
        <v>1</v>
      </c>
      <c r="C327" s="519">
        <v>15000</v>
      </c>
      <c r="D327" s="519"/>
      <c r="E327" s="519">
        <v>1</v>
      </c>
      <c r="F327" s="519">
        <v>5000</v>
      </c>
      <c r="G327" s="920">
        <v>90</v>
      </c>
      <c r="H327" s="198"/>
      <c r="I327" s="198"/>
      <c r="J327" s="519"/>
    </row>
    <row r="328" spans="1:10" x14ac:dyDescent="0.25">
      <c r="A328" s="517" t="s">
        <v>3938</v>
      </c>
      <c r="B328" s="519">
        <v>1</v>
      </c>
      <c r="C328" s="519">
        <v>20000</v>
      </c>
      <c r="D328" s="519"/>
      <c r="E328" s="519">
        <v>1</v>
      </c>
      <c r="F328" s="519">
        <v>5000</v>
      </c>
      <c r="G328" s="920">
        <v>100</v>
      </c>
      <c r="H328" s="198"/>
      <c r="I328" s="198"/>
      <c r="J328" s="519"/>
    </row>
    <row r="329" spans="1:10" x14ac:dyDescent="0.25">
      <c r="A329" s="517" t="s">
        <v>2856</v>
      </c>
      <c r="B329" s="519">
        <v>1</v>
      </c>
      <c r="C329" s="519"/>
      <c r="D329" s="519">
        <v>27000</v>
      </c>
      <c r="E329" s="519">
        <v>1</v>
      </c>
      <c r="F329" s="519">
        <v>3000</v>
      </c>
      <c r="G329" s="920">
        <v>60</v>
      </c>
      <c r="H329" s="198"/>
      <c r="I329" s="198"/>
      <c r="J329" s="519" t="s">
        <v>767</v>
      </c>
    </row>
    <row r="330" spans="1:10" x14ac:dyDescent="0.25">
      <c r="A330" s="702" t="s">
        <v>663</v>
      </c>
      <c r="B330" s="703">
        <v>1</v>
      </c>
      <c r="C330" s="703"/>
      <c r="D330" s="703"/>
      <c r="E330" s="703"/>
      <c r="F330" s="703"/>
      <c r="G330" s="952"/>
      <c r="H330" s="718"/>
      <c r="I330" s="718"/>
      <c r="J330" s="703" t="s">
        <v>4912</v>
      </c>
    </row>
    <row r="331" spans="1:10" x14ac:dyDescent="0.25">
      <c r="A331" s="517" t="s">
        <v>2924</v>
      </c>
      <c r="B331" s="519">
        <v>1</v>
      </c>
      <c r="C331" s="519">
        <v>14000</v>
      </c>
      <c r="D331" s="519"/>
      <c r="E331" s="519"/>
      <c r="F331" s="519"/>
      <c r="G331" s="920"/>
      <c r="H331" s="198"/>
      <c r="I331" s="198"/>
      <c r="J331" s="519"/>
    </row>
    <row r="332" spans="1:10" x14ac:dyDescent="0.25">
      <c r="A332" s="517" t="s">
        <v>713</v>
      </c>
      <c r="B332" s="519">
        <v>1</v>
      </c>
      <c r="C332" s="519">
        <v>8500</v>
      </c>
      <c r="D332" s="519"/>
      <c r="E332" s="519">
        <v>1</v>
      </c>
      <c r="F332" s="519">
        <v>4000</v>
      </c>
      <c r="G332" s="920">
        <v>70</v>
      </c>
      <c r="H332" s="198"/>
      <c r="I332" s="198"/>
      <c r="J332" s="519"/>
    </row>
    <row r="333" spans="1:10" x14ac:dyDescent="0.25">
      <c r="A333" s="517" t="s">
        <v>2924</v>
      </c>
      <c r="B333" s="519">
        <v>1</v>
      </c>
      <c r="C333" s="519">
        <v>11000</v>
      </c>
      <c r="D333" s="519"/>
      <c r="E333" s="519">
        <v>1</v>
      </c>
      <c r="F333" s="519">
        <v>3000</v>
      </c>
      <c r="G333" s="920">
        <v>60</v>
      </c>
      <c r="H333" s="198"/>
      <c r="I333" s="198"/>
      <c r="J333" s="519"/>
    </row>
    <row r="334" spans="1:10" x14ac:dyDescent="0.25">
      <c r="A334" s="517" t="s">
        <v>453</v>
      </c>
      <c r="B334" s="519">
        <v>1</v>
      </c>
      <c r="C334" s="527">
        <v>18500</v>
      </c>
      <c r="D334" s="527"/>
      <c r="E334" s="519">
        <v>1</v>
      </c>
      <c r="F334" s="519">
        <v>4000</v>
      </c>
      <c r="G334" s="519">
        <v>70</v>
      </c>
      <c r="H334" s="519"/>
      <c r="I334" s="519"/>
      <c r="J334" s="519"/>
    </row>
    <row r="335" spans="1:10" x14ac:dyDescent="0.25">
      <c r="A335" s="517" t="s">
        <v>1852</v>
      </c>
      <c r="B335" s="519">
        <v>1</v>
      </c>
      <c r="C335" s="527">
        <v>13000</v>
      </c>
      <c r="D335" s="527"/>
      <c r="E335" s="519">
        <v>1</v>
      </c>
      <c r="F335" s="519">
        <v>4000</v>
      </c>
      <c r="G335" s="519">
        <v>70</v>
      </c>
      <c r="H335" s="519"/>
      <c r="I335" s="519"/>
      <c r="J335" s="519"/>
    </row>
    <row r="336" spans="1:10" x14ac:dyDescent="0.25">
      <c r="A336" s="517" t="s">
        <v>2893</v>
      </c>
      <c r="B336" s="519">
        <v>1</v>
      </c>
      <c r="C336" s="527"/>
      <c r="D336" s="527">
        <v>12000</v>
      </c>
      <c r="E336" s="519">
        <v>1</v>
      </c>
      <c r="F336" s="519">
        <v>2000</v>
      </c>
      <c r="G336" s="519">
        <v>45</v>
      </c>
      <c r="H336" s="519"/>
      <c r="I336" s="519"/>
      <c r="J336" s="519"/>
    </row>
    <row r="337" spans="1:10" x14ac:dyDescent="0.25">
      <c r="A337" s="517" t="s">
        <v>2469</v>
      </c>
      <c r="B337" s="519">
        <v>1</v>
      </c>
      <c r="C337" s="527"/>
      <c r="D337" s="527">
        <v>36000</v>
      </c>
      <c r="E337" s="519"/>
      <c r="F337" s="519"/>
      <c r="G337" s="519"/>
      <c r="H337" s="519"/>
      <c r="I337" s="519"/>
      <c r="J337" s="519" t="s">
        <v>4906</v>
      </c>
    </row>
    <row r="338" spans="1:10" x14ac:dyDescent="0.25">
      <c r="A338" s="517" t="s">
        <v>4907</v>
      </c>
      <c r="B338" s="519">
        <v>1</v>
      </c>
      <c r="C338" s="527">
        <v>28000</v>
      </c>
      <c r="D338" s="527"/>
      <c r="E338" s="519"/>
      <c r="F338" s="519"/>
      <c r="G338" s="519"/>
      <c r="H338" s="519"/>
      <c r="I338" s="519"/>
      <c r="J338" s="519" t="s">
        <v>4908</v>
      </c>
    </row>
    <row r="339" spans="1:10" x14ac:dyDescent="0.25">
      <c r="A339" s="517" t="s">
        <v>91</v>
      </c>
      <c r="B339" s="519">
        <v>1</v>
      </c>
      <c r="C339" s="527">
        <v>20000</v>
      </c>
      <c r="D339" s="527"/>
      <c r="E339" s="519"/>
      <c r="F339" s="519"/>
      <c r="G339" s="519"/>
      <c r="H339" s="519"/>
      <c r="I339" s="519"/>
      <c r="J339" s="519"/>
    </row>
    <row r="340" spans="1:10" x14ac:dyDescent="0.25">
      <c r="A340" s="517" t="s">
        <v>932</v>
      </c>
      <c r="B340" s="519">
        <v>1</v>
      </c>
      <c r="C340" s="527"/>
      <c r="D340" s="527">
        <v>30000</v>
      </c>
      <c r="E340" s="519">
        <v>1</v>
      </c>
      <c r="F340" s="519">
        <v>3000</v>
      </c>
      <c r="G340" s="519">
        <v>60</v>
      </c>
      <c r="H340" s="519"/>
      <c r="I340" s="519"/>
      <c r="J340" s="519" t="s">
        <v>767</v>
      </c>
    </row>
    <row r="341" spans="1:10" x14ac:dyDescent="0.25">
      <c r="A341" s="517" t="s">
        <v>91</v>
      </c>
      <c r="B341" s="519">
        <v>1</v>
      </c>
      <c r="C341" s="527">
        <v>20000</v>
      </c>
      <c r="D341" s="527"/>
      <c r="E341" s="519"/>
      <c r="F341" s="519"/>
      <c r="G341" s="519"/>
      <c r="H341" s="519"/>
      <c r="I341" s="519"/>
      <c r="J341" s="519"/>
    </row>
    <row r="342" spans="1:10" x14ac:dyDescent="0.25">
      <c r="A342" s="517" t="s">
        <v>3520</v>
      </c>
      <c r="B342" s="519">
        <v>1</v>
      </c>
      <c r="C342" s="527"/>
      <c r="D342" s="527">
        <v>16000</v>
      </c>
      <c r="E342" s="519"/>
      <c r="F342" s="519"/>
      <c r="G342" s="519"/>
      <c r="H342" s="519"/>
      <c r="I342" s="518"/>
      <c r="J342" s="519" t="s">
        <v>1026</v>
      </c>
    </row>
    <row r="343" spans="1:10" x14ac:dyDescent="0.25">
      <c r="A343" s="702" t="s">
        <v>4909</v>
      </c>
      <c r="B343" s="703">
        <v>1</v>
      </c>
      <c r="C343" s="640">
        <v>5000</v>
      </c>
      <c r="D343" s="640"/>
      <c r="E343" s="703"/>
      <c r="F343" s="703"/>
      <c r="G343" s="957"/>
      <c r="H343" s="703"/>
      <c r="I343" s="703"/>
      <c r="J343" s="703" t="s">
        <v>4910</v>
      </c>
    </row>
    <row r="344" spans="1:10" x14ac:dyDescent="0.25">
      <c r="A344" s="755" t="s">
        <v>2048</v>
      </c>
      <c r="B344" s="757">
        <f>SUM(B321:B343)</f>
        <v>23</v>
      </c>
      <c r="C344" s="757">
        <f>SUM(C321:C343)</f>
        <v>282000</v>
      </c>
      <c r="D344" s="757">
        <f>SUM(D321:D343)</f>
        <v>149000</v>
      </c>
      <c r="E344" s="757">
        <f>SUM(E321:E343)</f>
        <v>15</v>
      </c>
      <c r="F344" s="756"/>
      <c r="G344" s="922"/>
      <c r="H344" s="756"/>
      <c r="I344" s="756"/>
      <c r="J344" s="756"/>
    </row>
    <row r="345" spans="1:10" ht="17.25" x14ac:dyDescent="0.25">
      <c r="A345" s="2233" t="s">
        <v>4463</v>
      </c>
      <c r="B345" s="2234"/>
      <c r="C345" s="2234"/>
      <c r="D345" s="2234"/>
      <c r="E345" s="2234"/>
      <c r="F345" s="2234"/>
      <c r="G345" s="2234"/>
      <c r="H345" s="2248"/>
      <c r="I345" s="2248"/>
      <c r="J345" s="2249"/>
    </row>
    <row r="346" spans="1:10" ht="17.25" x14ac:dyDescent="0.25">
      <c r="A346" s="782"/>
      <c r="B346" s="783"/>
      <c r="C346" s="944"/>
      <c r="D346" s="784"/>
      <c r="E346" s="909"/>
      <c r="F346" s="909"/>
      <c r="G346" s="909"/>
      <c r="H346" s="909"/>
      <c r="I346" s="909"/>
      <c r="J346" s="764"/>
    </row>
    <row r="347" spans="1:10" ht="17.25" x14ac:dyDescent="0.25">
      <c r="A347" s="782"/>
      <c r="B347" s="783"/>
      <c r="C347" s="944"/>
      <c r="D347" s="784"/>
      <c r="E347" s="909"/>
      <c r="F347" s="909"/>
      <c r="G347" s="909"/>
      <c r="H347" s="909"/>
      <c r="I347" s="909"/>
      <c r="J347" s="764"/>
    </row>
    <row r="348" spans="1:10" x14ac:dyDescent="0.25">
      <c r="A348" s="755" t="s">
        <v>2048</v>
      </c>
      <c r="B348" s="213">
        <f>SUM(B346:B347)</f>
        <v>0</v>
      </c>
      <c r="C348" s="213">
        <f>SUM(C346:C347)</f>
        <v>0</v>
      </c>
      <c r="D348" s="213">
        <f>SUM(D346:D347)</f>
        <v>0</v>
      </c>
      <c r="E348" s="213"/>
      <c r="F348" s="213"/>
      <c r="G348" s="213"/>
      <c r="H348" s="213"/>
      <c r="I348" s="213"/>
      <c r="J348" s="213"/>
    </row>
    <row r="349" spans="1:10" x14ac:dyDescent="0.25">
      <c r="A349" s="750"/>
      <c r="B349" s="549"/>
      <c r="C349" s="549"/>
      <c r="D349" s="549"/>
      <c r="E349" s="549"/>
      <c r="F349" s="549"/>
      <c r="G349" s="549"/>
      <c r="H349" s="549"/>
      <c r="I349" s="549"/>
      <c r="J349" s="751"/>
    </row>
    <row r="350" spans="1:10" x14ac:dyDescent="0.25">
      <c r="A350" s="548"/>
      <c r="B350" s="752"/>
      <c r="C350" s="752"/>
      <c r="D350" s="548"/>
      <c r="E350" s="548"/>
      <c r="F350" s="548"/>
      <c r="G350" s="548"/>
      <c r="H350" s="548"/>
      <c r="I350" s="548"/>
      <c r="J350" s="567"/>
    </row>
    <row r="351" spans="1:10" x14ac:dyDescent="0.25">
      <c r="A351" s="548"/>
      <c r="B351" s="548"/>
      <c r="C351" s="548"/>
      <c r="D351" s="548"/>
      <c r="E351" s="548"/>
      <c r="F351" s="2206" t="s">
        <v>4777</v>
      </c>
      <c r="G351" s="2206"/>
      <c r="H351" s="2206"/>
      <c r="I351" s="2206"/>
      <c r="J351" s="567"/>
    </row>
    <row r="352" spans="1:10" ht="15.75" x14ac:dyDescent="0.25">
      <c r="A352" s="696" t="s">
        <v>4861</v>
      </c>
      <c r="B352" s="757">
        <f>C344</f>
        <v>282000</v>
      </c>
      <c r="C352" s="548"/>
      <c r="D352" s="548"/>
      <c r="E352" s="548"/>
      <c r="F352" s="548"/>
      <c r="G352" s="548"/>
      <c r="H352" s="548"/>
      <c r="I352" s="548"/>
      <c r="J352" s="567"/>
    </row>
    <row r="353" spans="1:10" ht="15.75" x14ac:dyDescent="0.25">
      <c r="A353" s="942"/>
      <c r="B353" s="943"/>
      <c r="C353" s="548"/>
      <c r="D353" s="548"/>
      <c r="E353" s="548"/>
      <c r="F353" s="548"/>
      <c r="G353" s="548"/>
      <c r="H353" s="548"/>
      <c r="I353" s="548"/>
      <c r="J353" s="567"/>
    </row>
    <row r="354" spans="1:10" x14ac:dyDescent="0.25">
      <c r="A354" s="336"/>
      <c r="B354" s="336"/>
    </row>
    <row r="355" spans="1:10" ht="15.75" x14ac:dyDescent="0.25">
      <c r="A355" s="696" t="s">
        <v>4825</v>
      </c>
      <c r="B355" s="697">
        <f>C348</f>
        <v>0</v>
      </c>
      <c r="E355" s="936"/>
    </row>
    <row r="359" spans="1:10" ht="15.75" x14ac:dyDescent="0.25">
      <c r="A359" s="2232" t="s">
        <v>4911</v>
      </c>
      <c r="B359" s="2232"/>
      <c r="C359" s="2232"/>
      <c r="D359" s="2232"/>
      <c r="E359" s="2232"/>
      <c r="F359" s="2232"/>
      <c r="G359" s="2232"/>
      <c r="H359" s="2247"/>
      <c r="I359" s="2247"/>
      <c r="J359" s="2247"/>
    </row>
    <row r="360" spans="1:10" x14ac:dyDescent="0.25">
      <c r="A360" s="198" t="s">
        <v>14</v>
      </c>
      <c r="B360" s="198" t="s">
        <v>5</v>
      </c>
      <c r="C360" s="198" t="s">
        <v>10</v>
      </c>
      <c r="D360" s="198" t="s">
        <v>11</v>
      </c>
      <c r="E360" s="198" t="s">
        <v>753</v>
      </c>
      <c r="F360" s="198" t="s">
        <v>27</v>
      </c>
      <c r="G360" s="951" t="s">
        <v>2013</v>
      </c>
      <c r="H360" s="198" t="s">
        <v>2776</v>
      </c>
      <c r="I360" s="198" t="s">
        <v>2777</v>
      </c>
      <c r="J360" s="198" t="s">
        <v>32</v>
      </c>
    </row>
    <row r="361" spans="1:10" x14ac:dyDescent="0.25">
      <c r="A361" s="517" t="s">
        <v>4922</v>
      </c>
      <c r="B361" s="519">
        <v>1</v>
      </c>
      <c r="C361" s="519">
        <v>23000</v>
      </c>
      <c r="D361" s="519"/>
      <c r="E361" s="519"/>
      <c r="F361" s="519"/>
      <c r="G361" s="920"/>
      <c r="H361" s="519"/>
      <c r="I361" s="519"/>
      <c r="J361" s="519" t="s">
        <v>3462</v>
      </c>
    </row>
    <row r="362" spans="1:10" x14ac:dyDescent="0.25">
      <c r="A362" s="517" t="s">
        <v>311</v>
      </c>
      <c r="B362" s="519">
        <v>1</v>
      </c>
      <c r="C362" s="519">
        <v>17500</v>
      </c>
      <c r="D362" s="519"/>
      <c r="E362" s="519">
        <v>1</v>
      </c>
      <c r="F362" s="519">
        <v>4000</v>
      </c>
      <c r="G362" s="920">
        <v>75</v>
      </c>
      <c r="H362" s="198"/>
      <c r="I362" s="198"/>
      <c r="J362" s="519"/>
    </row>
    <row r="363" spans="1:10" x14ac:dyDescent="0.25">
      <c r="A363" s="702" t="s">
        <v>370</v>
      </c>
      <c r="B363" s="703">
        <v>1</v>
      </c>
      <c r="C363" s="703"/>
      <c r="D363" s="703"/>
      <c r="E363" s="703"/>
      <c r="F363" s="703"/>
      <c r="G363" s="953"/>
      <c r="H363" s="718"/>
      <c r="I363" s="718"/>
      <c r="J363" s="703" t="s">
        <v>4913</v>
      </c>
    </row>
    <row r="364" spans="1:10" x14ac:dyDescent="0.25">
      <c r="A364" s="517" t="s">
        <v>213</v>
      </c>
      <c r="B364" s="519">
        <v>1</v>
      </c>
      <c r="C364" s="519">
        <v>25000</v>
      </c>
      <c r="D364" s="519"/>
      <c r="E364" s="519"/>
      <c r="F364" s="519"/>
      <c r="G364" s="920"/>
      <c r="H364" s="198"/>
      <c r="I364" s="198"/>
      <c r="J364" s="519" t="s">
        <v>4914</v>
      </c>
    </row>
    <row r="365" spans="1:10" x14ac:dyDescent="0.25">
      <c r="A365" s="517" t="s">
        <v>4915</v>
      </c>
      <c r="B365" s="519">
        <v>1</v>
      </c>
      <c r="C365" s="519">
        <v>34000</v>
      </c>
      <c r="D365" s="519"/>
      <c r="E365" s="519">
        <v>1</v>
      </c>
      <c r="F365" s="519">
        <v>4000</v>
      </c>
      <c r="G365" s="920">
        <v>75</v>
      </c>
      <c r="H365" s="198"/>
      <c r="I365" s="198"/>
      <c r="J365" s="519"/>
    </row>
    <row r="366" spans="1:10" x14ac:dyDescent="0.25">
      <c r="A366" s="517" t="s">
        <v>3767</v>
      </c>
      <c r="B366" s="519">
        <v>1</v>
      </c>
      <c r="C366" s="519">
        <v>13000</v>
      </c>
      <c r="D366" s="519"/>
      <c r="E366" s="519">
        <v>1</v>
      </c>
      <c r="F366" s="519">
        <v>3000</v>
      </c>
      <c r="G366" s="920">
        <v>60</v>
      </c>
      <c r="H366" s="198"/>
      <c r="I366" s="198"/>
      <c r="J366" s="519" t="s">
        <v>4916</v>
      </c>
    </row>
    <row r="367" spans="1:10" x14ac:dyDescent="0.25">
      <c r="A367" s="517" t="s">
        <v>170</v>
      </c>
      <c r="B367" s="519">
        <v>1</v>
      </c>
      <c r="C367" s="519">
        <v>22000</v>
      </c>
      <c r="D367" s="519"/>
      <c r="E367" s="519">
        <v>1</v>
      </c>
      <c r="F367" s="519">
        <v>3000</v>
      </c>
      <c r="G367" s="920">
        <v>60</v>
      </c>
      <c r="H367" s="198"/>
      <c r="I367" s="198"/>
      <c r="J367" s="519"/>
    </row>
    <row r="368" spans="1:10" x14ac:dyDescent="0.25">
      <c r="A368" s="517" t="s">
        <v>4782</v>
      </c>
      <c r="B368" s="519">
        <v>1</v>
      </c>
      <c r="C368" s="519"/>
      <c r="D368" s="519">
        <v>17000</v>
      </c>
      <c r="E368" s="519">
        <v>1</v>
      </c>
      <c r="F368" s="519">
        <v>5000</v>
      </c>
      <c r="G368" s="920">
        <v>100</v>
      </c>
      <c r="H368" s="198"/>
      <c r="I368" s="198"/>
      <c r="J368" s="519" t="s">
        <v>3581</v>
      </c>
    </row>
    <row r="369" spans="1:10" x14ac:dyDescent="0.25">
      <c r="A369" s="517" t="s">
        <v>4917</v>
      </c>
      <c r="B369" s="519">
        <v>1</v>
      </c>
      <c r="C369" s="519">
        <v>17000</v>
      </c>
      <c r="D369" s="519"/>
      <c r="E369" s="519"/>
      <c r="F369" s="519"/>
      <c r="G369" s="920"/>
      <c r="H369" s="198"/>
      <c r="I369" s="198"/>
      <c r="J369" s="519"/>
    </row>
    <row r="370" spans="1:10" x14ac:dyDescent="0.25">
      <c r="A370" s="517" t="s">
        <v>136</v>
      </c>
      <c r="B370" s="519">
        <v>1</v>
      </c>
      <c r="C370" s="519">
        <v>15000</v>
      </c>
      <c r="D370" s="519"/>
      <c r="E370" s="519">
        <v>1</v>
      </c>
      <c r="F370" s="519">
        <v>3000</v>
      </c>
      <c r="G370" s="920">
        <v>60</v>
      </c>
      <c r="H370" s="198"/>
      <c r="I370" s="198"/>
      <c r="J370" s="519"/>
    </row>
    <row r="371" spans="1:10" x14ac:dyDescent="0.25">
      <c r="A371" s="517" t="s">
        <v>4793</v>
      </c>
      <c r="B371" s="519">
        <v>1</v>
      </c>
      <c r="C371" s="519">
        <v>14000</v>
      </c>
      <c r="D371" s="519"/>
      <c r="E371" s="519">
        <v>1</v>
      </c>
      <c r="F371" s="519">
        <v>3000</v>
      </c>
      <c r="G371" s="920">
        <v>60</v>
      </c>
      <c r="H371" s="198"/>
      <c r="I371" s="198"/>
      <c r="J371" s="519"/>
    </row>
    <row r="372" spans="1:10" x14ac:dyDescent="0.25">
      <c r="A372" s="517" t="s">
        <v>622</v>
      </c>
      <c r="B372" s="519">
        <v>1</v>
      </c>
      <c r="C372" s="519"/>
      <c r="D372" s="519">
        <v>34000</v>
      </c>
      <c r="E372" s="519">
        <v>1</v>
      </c>
      <c r="F372" s="519">
        <v>4000</v>
      </c>
      <c r="G372" s="920">
        <v>75</v>
      </c>
      <c r="H372" s="198"/>
      <c r="I372" s="198"/>
      <c r="J372" s="519" t="s">
        <v>883</v>
      </c>
    </row>
    <row r="373" spans="1:10" x14ac:dyDescent="0.25">
      <c r="A373" s="517" t="s">
        <v>4116</v>
      </c>
      <c r="B373" s="519">
        <v>2</v>
      </c>
      <c r="C373" s="519">
        <v>52000</v>
      </c>
      <c r="D373" s="519"/>
      <c r="E373" s="519">
        <v>2</v>
      </c>
      <c r="F373" s="519">
        <v>8000</v>
      </c>
      <c r="G373" s="920">
        <v>75</v>
      </c>
      <c r="H373" s="198"/>
      <c r="I373" s="198"/>
      <c r="J373" s="519"/>
    </row>
    <row r="374" spans="1:10" x14ac:dyDescent="0.25">
      <c r="A374" s="517" t="s">
        <v>170</v>
      </c>
      <c r="B374" s="519">
        <v>1</v>
      </c>
      <c r="C374" s="519"/>
      <c r="D374" s="519">
        <v>25000</v>
      </c>
      <c r="E374" s="519"/>
      <c r="F374" s="519"/>
      <c r="G374" s="920"/>
      <c r="H374" s="198"/>
      <c r="I374" s="198"/>
      <c r="J374" s="519" t="s">
        <v>3581</v>
      </c>
    </row>
    <row r="375" spans="1:10" x14ac:dyDescent="0.25">
      <c r="A375" s="702" t="s">
        <v>3702</v>
      </c>
      <c r="B375" s="703">
        <v>1</v>
      </c>
      <c r="C375" s="640"/>
      <c r="D375" s="640"/>
      <c r="E375" s="703"/>
      <c r="F375" s="703"/>
      <c r="G375" s="703"/>
      <c r="H375" s="703"/>
      <c r="I375" s="703"/>
      <c r="J375" s="703" t="s">
        <v>4918</v>
      </c>
    </row>
    <row r="376" spans="1:10" x14ac:dyDescent="0.25">
      <c r="A376" s="517" t="s">
        <v>136</v>
      </c>
      <c r="B376" s="519">
        <v>1</v>
      </c>
      <c r="C376" s="527">
        <v>17000</v>
      </c>
      <c r="D376" s="527"/>
      <c r="E376" s="519"/>
      <c r="F376" s="519"/>
      <c r="G376" s="519"/>
      <c r="H376" s="519"/>
      <c r="I376" s="519"/>
      <c r="J376" s="519"/>
    </row>
    <row r="377" spans="1:10" x14ac:dyDescent="0.25">
      <c r="A377" s="517" t="s">
        <v>4919</v>
      </c>
      <c r="B377" s="519">
        <v>1</v>
      </c>
      <c r="C377" s="527"/>
      <c r="D377" s="527">
        <v>15000</v>
      </c>
      <c r="E377" s="519">
        <v>1</v>
      </c>
      <c r="F377" s="519">
        <v>4000</v>
      </c>
      <c r="G377" s="519">
        <v>75</v>
      </c>
      <c r="H377" s="519"/>
      <c r="I377" s="519"/>
      <c r="J377" s="519" t="s">
        <v>3581</v>
      </c>
    </row>
    <row r="378" spans="1:10" x14ac:dyDescent="0.25">
      <c r="A378" s="517"/>
      <c r="B378" s="519"/>
      <c r="C378" s="527"/>
      <c r="D378" s="527"/>
      <c r="E378" s="519"/>
      <c r="F378" s="519"/>
      <c r="G378" s="920"/>
      <c r="H378" s="519"/>
      <c r="I378" s="519"/>
      <c r="J378" s="519"/>
    </row>
    <row r="379" spans="1:10" x14ac:dyDescent="0.25">
      <c r="A379" s="755" t="s">
        <v>2048</v>
      </c>
      <c r="B379" s="757">
        <f>SUM(B361:B378)</f>
        <v>18</v>
      </c>
      <c r="C379" s="757">
        <f>SUM(C361:C378)</f>
        <v>249500</v>
      </c>
      <c r="D379" s="757">
        <f>SUM(D361:D378)</f>
        <v>91000</v>
      </c>
      <c r="E379" s="757">
        <f>SUM(E361:E378)</f>
        <v>11</v>
      </c>
      <c r="F379" s="756"/>
      <c r="G379" s="922"/>
      <c r="H379" s="756"/>
      <c r="I379" s="756"/>
      <c r="J379" s="756"/>
    </row>
    <row r="380" spans="1:10" ht="17.25" x14ac:dyDescent="0.25">
      <c r="A380" s="2233" t="s">
        <v>4463</v>
      </c>
      <c r="B380" s="2234"/>
      <c r="C380" s="2234"/>
      <c r="D380" s="2234"/>
      <c r="E380" s="2234"/>
      <c r="F380" s="2234"/>
      <c r="G380" s="2234"/>
      <c r="H380" s="2248"/>
      <c r="I380" s="2248"/>
      <c r="J380" s="2249"/>
    </row>
    <row r="381" spans="1:10" ht="17.25" x14ac:dyDescent="0.25">
      <c r="A381" s="782" t="s">
        <v>4920</v>
      </c>
      <c r="B381" s="783">
        <v>1</v>
      </c>
      <c r="C381" s="944">
        <v>750</v>
      </c>
      <c r="D381" s="784"/>
      <c r="E381" s="909"/>
      <c r="F381" s="909"/>
      <c r="G381" s="909"/>
      <c r="H381" s="909"/>
      <c r="I381" s="909"/>
      <c r="J381" s="764"/>
    </row>
    <row r="382" spans="1:10" ht="17.25" x14ac:dyDescent="0.25">
      <c r="A382" s="782" t="s">
        <v>4921</v>
      </c>
      <c r="B382" s="783">
        <v>2</v>
      </c>
      <c r="C382" s="944">
        <v>1800</v>
      </c>
      <c r="D382" s="784"/>
      <c r="E382" s="909"/>
      <c r="F382" s="909"/>
      <c r="G382" s="909"/>
      <c r="H382" s="909"/>
      <c r="I382" s="909"/>
      <c r="J382" s="764"/>
    </row>
    <row r="383" spans="1:10" x14ac:dyDescent="0.25">
      <c r="A383" s="755" t="s">
        <v>2048</v>
      </c>
      <c r="B383" s="213">
        <f>SUM(B381:B382)</f>
        <v>3</v>
      </c>
      <c r="C383" s="213">
        <f>SUM(C381:C382)</f>
        <v>2550</v>
      </c>
      <c r="D383" s="213">
        <f>SUM(D381:D382)</f>
        <v>0</v>
      </c>
      <c r="E383" s="213"/>
      <c r="F383" s="213"/>
      <c r="G383" s="213"/>
      <c r="H383" s="213"/>
      <c r="I383" s="213"/>
      <c r="J383" s="213"/>
    </row>
    <row r="384" spans="1:10" x14ac:dyDescent="0.25">
      <c r="A384" s="750"/>
      <c r="B384" s="549"/>
      <c r="C384" s="549"/>
      <c r="D384" s="549"/>
      <c r="E384" s="549"/>
      <c r="F384" s="549"/>
      <c r="G384" s="549"/>
      <c r="H384" s="549"/>
      <c r="I384" s="549"/>
      <c r="J384" s="751"/>
    </row>
    <row r="385" spans="1:10" x14ac:dyDescent="0.25">
      <c r="A385" s="548"/>
      <c r="B385" s="752"/>
      <c r="C385" s="752"/>
      <c r="D385" s="548"/>
      <c r="E385" s="548"/>
      <c r="F385" s="548"/>
      <c r="G385" s="548"/>
      <c r="H385" s="548"/>
      <c r="I385" s="548"/>
      <c r="J385" s="567"/>
    </row>
    <row r="386" spans="1:10" x14ac:dyDescent="0.25">
      <c r="A386" s="548"/>
      <c r="B386" s="548"/>
      <c r="C386" s="548"/>
      <c r="D386" s="548"/>
      <c r="E386" s="548"/>
      <c r="F386" s="2206" t="s">
        <v>4777</v>
      </c>
      <c r="G386" s="2206"/>
      <c r="H386" s="2206"/>
      <c r="I386" s="2206"/>
      <c r="J386" s="567"/>
    </row>
    <row r="387" spans="1:10" ht="15.75" x14ac:dyDescent="0.25">
      <c r="A387" s="696" t="s">
        <v>4861</v>
      </c>
      <c r="B387" s="757">
        <f>C379</f>
        <v>249500</v>
      </c>
      <c r="C387" s="548"/>
      <c r="D387" s="548"/>
      <c r="E387" s="548"/>
      <c r="F387" s="548"/>
      <c r="G387" s="548"/>
      <c r="H387" s="548"/>
      <c r="I387" s="548"/>
      <c r="J387" s="567"/>
    </row>
    <row r="388" spans="1:10" ht="15.75" x14ac:dyDescent="0.25">
      <c r="A388" s="942"/>
      <c r="B388" s="943"/>
      <c r="C388" s="548"/>
      <c r="D388" s="548"/>
      <c r="E388" s="548"/>
      <c r="F388" s="548"/>
      <c r="G388" s="548"/>
      <c r="H388" s="548"/>
      <c r="I388" s="548"/>
      <c r="J388" s="567"/>
    </row>
    <row r="389" spans="1:10" x14ac:dyDescent="0.25">
      <c r="A389" s="336"/>
      <c r="B389" s="336"/>
    </row>
    <row r="390" spans="1:10" ht="15.75" x14ac:dyDescent="0.25">
      <c r="A390" s="696" t="s">
        <v>4825</v>
      </c>
      <c r="B390" s="697">
        <f>C383</f>
        <v>2550</v>
      </c>
      <c r="E390" s="936"/>
    </row>
    <row r="393" spans="1:10" ht="15.75" x14ac:dyDescent="0.25">
      <c r="A393" s="2232" t="s">
        <v>4923</v>
      </c>
      <c r="B393" s="2232"/>
      <c r="C393" s="2232"/>
      <c r="D393" s="2232"/>
      <c r="E393" s="2232"/>
      <c r="F393" s="2232"/>
      <c r="G393" s="2232"/>
      <c r="H393" s="2247"/>
      <c r="I393" s="2247"/>
      <c r="J393" s="2247"/>
    </row>
    <row r="394" spans="1:10" x14ac:dyDescent="0.25">
      <c r="A394" s="198" t="s">
        <v>14</v>
      </c>
      <c r="B394" s="198" t="s">
        <v>5</v>
      </c>
      <c r="C394" s="198" t="s">
        <v>10</v>
      </c>
      <c r="D394" s="198" t="s">
        <v>11</v>
      </c>
      <c r="E394" s="198" t="s">
        <v>753</v>
      </c>
      <c r="F394" s="198" t="s">
        <v>27</v>
      </c>
      <c r="G394" s="954" t="s">
        <v>2013</v>
      </c>
      <c r="H394" s="198" t="s">
        <v>2776</v>
      </c>
      <c r="I394" s="198" t="s">
        <v>2777</v>
      </c>
      <c r="J394" s="198" t="s">
        <v>32</v>
      </c>
    </row>
    <row r="395" spans="1:10" x14ac:dyDescent="0.25">
      <c r="A395" s="777" t="s">
        <v>3352</v>
      </c>
      <c r="B395" s="764">
        <v>1</v>
      </c>
      <c r="C395" s="764"/>
      <c r="D395" s="764">
        <v>22000</v>
      </c>
      <c r="E395" s="764">
        <v>1</v>
      </c>
      <c r="F395" s="764">
        <v>4000</v>
      </c>
      <c r="G395" s="921">
        <v>70</v>
      </c>
      <c r="H395" s="764"/>
      <c r="I395" s="764"/>
      <c r="J395" s="764" t="s">
        <v>767</v>
      </c>
    </row>
    <row r="396" spans="1:10" x14ac:dyDescent="0.25">
      <c r="A396" s="777" t="s">
        <v>2045</v>
      </c>
      <c r="B396" s="764">
        <v>1</v>
      </c>
      <c r="C396" s="764">
        <v>13000</v>
      </c>
      <c r="D396" s="764"/>
      <c r="E396" s="764">
        <v>1</v>
      </c>
      <c r="F396" s="764">
        <v>3000</v>
      </c>
      <c r="G396" s="921">
        <v>60</v>
      </c>
      <c r="H396" s="756"/>
      <c r="I396" s="756"/>
      <c r="J396" s="764"/>
    </row>
    <row r="397" spans="1:10" x14ac:dyDescent="0.25">
      <c r="A397" s="777" t="s">
        <v>2912</v>
      </c>
      <c r="B397" s="764">
        <v>1</v>
      </c>
      <c r="C397" s="764">
        <v>20000</v>
      </c>
      <c r="D397" s="764"/>
      <c r="E397" s="764">
        <v>1</v>
      </c>
      <c r="F397" s="764">
        <v>3000</v>
      </c>
      <c r="G397" s="921">
        <v>60</v>
      </c>
      <c r="H397" s="756"/>
      <c r="I397" s="756"/>
      <c r="J397" s="764"/>
    </row>
    <row r="398" spans="1:10" x14ac:dyDescent="0.25">
      <c r="A398" s="777" t="s">
        <v>454</v>
      </c>
      <c r="B398" s="764">
        <v>1</v>
      </c>
      <c r="C398" s="764">
        <v>18500</v>
      </c>
      <c r="D398" s="764"/>
      <c r="E398" s="764">
        <v>1</v>
      </c>
      <c r="F398" s="764">
        <v>5000</v>
      </c>
      <c r="G398" s="921">
        <v>100</v>
      </c>
      <c r="H398" s="756"/>
      <c r="I398" s="756"/>
      <c r="J398" s="764"/>
    </row>
    <row r="399" spans="1:10" x14ac:dyDescent="0.25">
      <c r="A399" s="777" t="s">
        <v>906</v>
      </c>
      <c r="B399" s="764">
        <v>1</v>
      </c>
      <c r="C399" s="764"/>
      <c r="D399" s="764">
        <v>18000</v>
      </c>
      <c r="E399" s="764"/>
      <c r="F399" s="764"/>
      <c r="G399" s="921"/>
      <c r="H399" s="756"/>
      <c r="I399" s="756"/>
      <c r="J399" s="764" t="s">
        <v>4924</v>
      </c>
    </row>
    <row r="400" spans="1:10" x14ac:dyDescent="0.25">
      <c r="A400" s="777" t="s">
        <v>530</v>
      </c>
      <c r="B400" s="764">
        <v>1</v>
      </c>
      <c r="C400" s="764">
        <v>17500</v>
      </c>
      <c r="D400" s="764"/>
      <c r="E400" s="764">
        <v>1</v>
      </c>
      <c r="F400" s="764">
        <v>3000</v>
      </c>
      <c r="G400" s="921">
        <v>60</v>
      </c>
      <c r="H400" s="756"/>
      <c r="I400" s="756"/>
      <c r="J400" s="764"/>
    </row>
    <row r="401" spans="1:10" x14ac:dyDescent="0.25">
      <c r="A401" s="777" t="s">
        <v>4925</v>
      </c>
      <c r="B401" s="764">
        <v>1</v>
      </c>
      <c r="C401" s="764">
        <v>34000</v>
      </c>
      <c r="D401" s="764"/>
      <c r="E401" s="764">
        <v>3</v>
      </c>
      <c r="F401" s="764">
        <v>14000</v>
      </c>
      <c r="G401" s="921" t="s">
        <v>4926</v>
      </c>
      <c r="H401" s="756"/>
      <c r="I401" s="756"/>
      <c r="J401" s="764"/>
    </row>
    <row r="402" spans="1:10" x14ac:dyDescent="0.25">
      <c r="A402" s="777" t="s">
        <v>2187</v>
      </c>
      <c r="B402" s="764">
        <v>1</v>
      </c>
      <c r="C402" s="764"/>
      <c r="D402" s="764">
        <v>15000</v>
      </c>
      <c r="E402" s="764"/>
      <c r="F402" s="764"/>
      <c r="G402" s="921"/>
      <c r="H402" s="756"/>
      <c r="I402" s="756"/>
      <c r="J402" s="764" t="s">
        <v>3581</v>
      </c>
    </row>
    <row r="403" spans="1:10" x14ac:dyDescent="0.25">
      <c r="A403" s="777" t="s">
        <v>3036</v>
      </c>
      <c r="B403" s="764">
        <v>3</v>
      </c>
      <c r="C403" s="764">
        <v>66000</v>
      </c>
      <c r="D403" s="764"/>
      <c r="E403" s="764"/>
      <c r="F403" s="764"/>
      <c r="G403" s="921"/>
      <c r="H403" s="756"/>
      <c r="I403" s="756"/>
      <c r="J403" s="2258" t="s">
        <v>4927</v>
      </c>
    </row>
    <row r="404" spans="1:10" x14ac:dyDescent="0.25">
      <c r="A404" s="777" t="s">
        <v>4222</v>
      </c>
      <c r="B404" s="764">
        <v>1</v>
      </c>
      <c r="C404" s="630">
        <v>22000</v>
      </c>
      <c r="D404" s="764"/>
      <c r="E404" s="764"/>
      <c r="F404" s="764"/>
      <c r="G404" s="921"/>
      <c r="H404" s="756"/>
      <c r="I404" s="756"/>
      <c r="J404" s="2259"/>
    </row>
    <row r="405" spans="1:10" x14ac:dyDescent="0.25">
      <c r="A405" s="777" t="s">
        <v>2187</v>
      </c>
      <c r="B405" s="764">
        <v>1</v>
      </c>
      <c r="C405" s="764">
        <v>12000</v>
      </c>
      <c r="D405" s="764"/>
      <c r="E405" s="764">
        <v>1</v>
      </c>
      <c r="F405" s="764">
        <v>3000</v>
      </c>
      <c r="G405" s="921">
        <v>60</v>
      </c>
      <c r="H405" s="756"/>
      <c r="I405" s="756"/>
      <c r="J405" s="764"/>
    </row>
    <row r="406" spans="1:10" x14ac:dyDescent="0.25">
      <c r="A406" s="777" t="s">
        <v>1353</v>
      </c>
      <c r="B406" s="764">
        <v>1</v>
      </c>
      <c r="C406" s="764">
        <v>7800</v>
      </c>
      <c r="D406" s="764"/>
      <c r="E406" s="764"/>
      <c r="F406" s="764"/>
      <c r="G406" s="921"/>
      <c r="H406" s="756"/>
      <c r="I406" s="756"/>
      <c r="J406" s="764"/>
    </row>
    <row r="407" spans="1:10" x14ac:dyDescent="0.25">
      <c r="A407" s="777" t="s">
        <v>349</v>
      </c>
      <c r="B407" s="764">
        <v>1</v>
      </c>
      <c r="C407" s="764">
        <v>13000</v>
      </c>
      <c r="D407" s="764"/>
      <c r="E407" s="764">
        <v>1</v>
      </c>
      <c r="F407" s="764">
        <v>2000</v>
      </c>
      <c r="G407" s="921">
        <v>45</v>
      </c>
      <c r="H407" s="756"/>
      <c r="I407" s="756"/>
      <c r="J407" s="764"/>
    </row>
    <row r="408" spans="1:10" x14ac:dyDescent="0.25">
      <c r="A408" s="777" t="s">
        <v>4819</v>
      </c>
      <c r="B408" s="764">
        <v>1</v>
      </c>
      <c r="C408" s="764"/>
      <c r="D408" s="764">
        <v>13000</v>
      </c>
      <c r="E408" s="764">
        <v>1</v>
      </c>
      <c r="F408" s="764">
        <v>75</v>
      </c>
      <c r="G408" s="921">
        <v>4000</v>
      </c>
      <c r="H408" s="756"/>
      <c r="I408" s="756"/>
      <c r="J408" s="764" t="s">
        <v>3581</v>
      </c>
    </row>
    <row r="409" spans="1:10" x14ac:dyDescent="0.25">
      <c r="A409" s="777" t="s">
        <v>91</v>
      </c>
      <c r="B409" s="764">
        <v>1</v>
      </c>
      <c r="C409" s="764">
        <v>17000</v>
      </c>
      <c r="D409" s="764"/>
      <c r="E409" s="764">
        <v>1</v>
      </c>
      <c r="F409" s="764">
        <v>3000</v>
      </c>
      <c r="G409" s="921">
        <v>60</v>
      </c>
      <c r="H409" s="756"/>
      <c r="I409" s="756"/>
      <c r="J409" s="764"/>
    </row>
    <row r="410" spans="1:10" x14ac:dyDescent="0.25">
      <c r="A410" s="777" t="s">
        <v>1541</v>
      </c>
      <c r="B410" s="764">
        <v>1</v>
      </c>
      <c r="C410" s="630">
        <v>58000</v>
      </c>
      <c r="D410" s="630"/>
      <c r="E410" s="764"/>
      <c r="F410" s="764"/>
      <c r="G410" s="764"/>
      <c r="H410" s="764"/>
      <c r="I410" s="764"/>
      <c r="J410" s="764"/>
    </row>
    <row r="411" spans="1:10" x14ac:dyDescent="0.25">
      <c r="A411" s="777" t="s">
        <v>2909</v>
      </c>
      <c r="B411" s="764">
        <v>1</v>
      </c>
      <c r="C411" s="630"/>
      <c r="D411" s="630">
        <v>14000</v>
      </c>
      <c r="E411" s="764"/>
      <c r="F411" s="764"/>
      <c r="G411" s="764"/>
      <c r="H411" s="764"/>
      <c r="I411" s="764"/>
      <c r="J411" s="764" t="s">
        <v>767</v>
      </c>
    </row>
    <row r="412" spans="1:10" x14ac:dyDescent="0.25">
      <c r="A412" s="777" t="s">
        <v>4144</v>
      </c>
      <c r="B412" s="764">
        <v>1</v>
      </c>
      <c r="C412" s="630"/>
      <c r="D412" s="630">
        <v>39000</v>
      </c>
      <c r="E412" s="764"/>
      <c r="F412" s="764"/>
      <c r="G412" s="764"/>
      <c r="H412" s="764"/>
      <c r="I412" s="764"/>
      <c r="J412" s="764" t="s">
        <v>4928</v>
      </c>
    </row>
    <row r="413" spans="1:10" x14ac:dyDescent="0.25">
      <c r="A413" s="777" t="s">
        <v>91</v>
      </c>
      <c r="B413" s="764">
        <v>1</v>
      </c>
      <c r="C413" s="630"/>
      <c r="D413" s="630">
        <v>21000</v>
      </c>
      <c r="E413" s="764"/>
      <c r="F413" s="764"/>
      <c r="G413" s="764"/>
      <c r="H413" s="764"/>
      <c r="I413" s="764"/>
      <c r="J413" s="764" t="s">
        <v>4929</v>
      </c>
    </row>
    <row r="414" spans="1:10" x14ac:dyDescent="0.25">
      <c r="A414" s="777" t="s">
        <v>4222</v>
      </c>
      <c r="B414" s="764">
        <v>1</v>
      </c>
      <c r="C414" s="630">
        <v>17000</v>
      </c>
      <c r="D414" s="630"/>
      <c r="E414" s="764">
        <v>1</v>
      </c>
      <c r="F414" s="764">
        <v>5000</v>
      </c>
      <c r="G414" s="764">
        <v>100</v>
      </c>
      <c r="H414" s="764"/>
      <c r="I414" s="764"/>
      <c r="J414" s="764"/>
    </row>
    <row r="415" spans="1:10" x14ac:dyDescent="0.25">
      <c r="A415" s="777"/>
      <c r="B415" s="764"/>
      <c r="C415" s="630"/>
      <c r="D415" s="630"/>
      <c r="E415" s="764"/>
      <c r="F415" s="764"/>
      <c r="G415" s="921"/>
      <c r="H415" s="764"/>
      <c r="I415" s="764"/>
      <c r="J415" s="764"/>
    </row>
    <row r="416" spans="1:10" x14ac:dyDescent="0.25">
      <c r="A416" s="755" t="s">
        <v>2048</v>
      </c>
      <c r="B416" s="757">
        <f>SUM(B395:B415)</f>
        <v>22</v>
      </c>
      <c r="C416" s="757">
        <f>SUM(C395:C415)</f>
        <v>315800</v>
      </c>
      <c r="D416" s="757">
        <f>SUM(D395:D415)</f>
        <v>142000</v>
      </c>
      <c r="E416" s="757">
        <f>SUM(E395:E415)</f>
        <v>13</v>
      </c>
      <c r="F416" s="756"/>
      <c r="G416" s="922"/>
      <c r="H416" s="756"/>
      <c r="I416" s="756"/>
      <c r="J416" s="756"/>
    </row>
    <row r="417" spans="1:10" ht="17.25" x14ac:dyDescent="0.25">
      <c r="A417" s="2233" t="s">
        <v>4463</v>
      </c>
      <c r="B417" s="2234"/>
      <c r="C417" s="2234"/>
      <c r="D417" s="2234"/>
      <c r="E417" s="2234"/>
      <c r="F417" s="2234"/>
      <c r="G417" s="2234"/>
      <c r="H417" s="2248"/>
      <c r="I417" s="2248"/>
      <c r="J417" s="2249"/>
    </row>
    <row r="418" spans="1:10" ht="17.25" x14ac:dyDescent="0.25">
      <c r="A418" s="782"/>
      <c r="B418" s="783"/>
      <c r="C418" s="944"/>
      <c r="D418" s="784"/>
      <c r="E418" s="909"/>
      <c r="F418" s="909"/>
      <c r="G418" s="909"/>
      <c r="H418" s="909"/>
      <c r="I418" s="909"/>
      <c r="J418" s="764"/>
    </row>
    <row r="419" spans="1:10" ht="17.25" x14ac:dyDescent="0.25">
      <c r="A419" s="782"/>
      <c r="B419" s="783"/>
      <c r="C419" s="944"/>
      <c r="D419" s="784"/>
      <c r="E419" s="909"/>
      <c r="F419" s="909"/>
      <c r="G419" s="909"/>
      <c r="H419" s="909"/>
      <c r="I419" s="909"/>
      <c r="J419" s="764"/>
    </row>
    <row r="420" spans="1:10" x14ac:dyDescent="0.25">
      <c r="A420" s="755" t="s">
        <v>2048</v>
      </c>
      <c r="B420" s="213">
        <f>SUM(B418:B419)</f>
        <v>0</v>
      </c>
      <c r="C420" s="213">
        <f>SUM(C418:C419)</f>
        <v>0</v>
      </c>
      <c r="D420" s="213">
        <f>SUM(D418:D419)</f>
        <v>0</v>
      </c>
      <c r="E420" s="213"/>
      <c r="F420" s="213"/>
      <c r="G420" s="213"/>
      <c r="H420" s="213"/>
      <c r="I420" s="213"/>
      <c r="J420" s="213"/>
    </row>
    <row r="421" spans="1:10" x14ac:dyDescent="0.25">
      <c r="A421" s="750"/>
      <c r="B421" s="549"/>
      <c r="C421" s="549"/>
      <c r="D421" s="549"/>
      <c r="E421" s="549"/>
      <c r="F421" s="549"/>
      <c r="G421" s="549"/>
      <c r="H421" s="549"/>
      <c r="I421" s="549"/>
      <c r="J421" s="751"/>
    </row>
    <row r="422" spans="1:10" x14ac:dyDescent="0.25">
      <c r="A422" s="548"/>
      <c r="B422" s="752"/>
      <c r="C422" s="752"/>
      <c r="D422" s="548"/>
      <c r="E422" s="548"/>
      <c r="F422" s="548"/>
      <c r="G422" s="548"/>
      <c r="H422" s="548"/>
      <c r="I422" s="548"/>
      <c r="J422" s="567"/>
    </row>
    <row r="423" spans="1:10" x14ac:dyDescent="0.25">
      <c r="A423" s="548"/>
      <c r="B423" s="548"/>
      <c r="C423" s="548"/>
      <c r="D423" s="548"/>
      <c r="E423" s="548"/>
      <c r="F423" s="2206" t="s">
        <v>4777</v>
      </c>
      <c r="G423" s="2206"/>
      <c r="H423" s="2206"/>
      <c r="I423" s="2206"/>
      <c r="J423" s="567"/>
    </row>
    <row r="424" spans="1:10" ht="15.75" x14ac:dyDescent="0.25">
      <c r="A424" s="696" t="s">
        <v>4861</v>
      </c>
      <c r="B424" s="757">
        <f>C416</f>
        <v>315800</v>
      </c>
      <c r="C424" s="548"/>
      <c r="D424" s="548"/>
      <c r="E424" s="548"/>
      <c r="F424" s="548"/>
      <c r="G424" s="548"/>
      <c r="H424" s="548"/>
      <c r="I424" s="548"/>
      <c r="J424" s="567"/>
    </row>
    <row r="425" spans="1:10" ht="15.75" x14ac:dyDescent="0.25">
      <c r="A425" s="942"/>
      <c r="B425" s="943"/>
      <c r="C425" s="548"/>
      <c r="D425" s="548"/>
      <c r="E425" s="548"/>
      <c r="F425" s="548"/>
      <c r="G425" s="548"/>
      <c r="H425" s="548"/>
      <c r="I425" s="548"/>
      <c r="J425" s="567"/>
    </row>
    <row r="426" spans="1:10" x14ac:dyDescent="0.25">
      <c r="A426" s="336"/>
      <c r="B426" s="336"/>
    </row>
    <row r="427" spans="1:10" ht="15.75" x14ac:dyDescent="0.25">
      <c r="A427" s="696" t="s">
        <v>4825</v>
      </c>
      <c r="B427" s="697">
        <f>C420</f>
        <v>0</v>
      </c>
      <c r="E427" s="936"/>
    </row>
    <row r="431" spans="1:10" ht="15.75" x14ac:dyDescent="0.25">
      <c r="A431" s="2232" t="s">
        <v>4930</v>
      </c>
      <c r="B431" s="2232"/>
      <c r="C431" s="2232"/>
      <c r="D431" s="2232"/>
      <c r="E431" s="2232"/>
      <c r="F431" s="2232"/>
      <c r="G431" s="2232"/>
      <c r="H431" s="2247"/>
      <c r="I431" s="2247"/>
      <c r="J431" s="2247"/>
    </row>
    <row r="432" spans="1:10" x14ac:dyDescent="0.25">
      <c r="A432" s="198" t="s">
        <v>14</v>
      </c>
      <c r="B432" s="198" t="s">
        <v>5</v>
      </c>
      <c r="C432" s="198" t="s">
        <v>10</v>
      </c>
      <c r="D432" s="198" t="s">
        <v>11</v>
      </c>
      <c r="E432" s="198" t="s">
        <v>753</v>
      </c>
      <c r="F432" s="198" t="s">
        <v>27</v>
      </c>
      <c r="G432" s="955" t="s">
        <v>2013</v>
      </c>
      <c r="H432" s="198" t="s">
        <v>2776</v>
      </c>
      <c r="I432" s="198" t="s">
        <v>2777</v>
      </c>
      <c r="J432" s="198" t="s">
        <v>32</v>
      </c>
    </row>
    <row r="433" spans="1:10" x14ac:dyDescent="0.25">
      <c r="A433" s="777" t="s">
        <v>563</v>
      </c>
      <c r="B433" s="764">
        <v>1</v>
      </c>
      <c r="C433" s="764">
        <v>20000</v>
      </c>
      <c r="D433" s="764"/>
      <c r="E433" s="764"/>
      <c r="F433" s="764"/>
      <c r="G433" s="921"/>
      <c r="H433" s="764"/>
      <c r="I433" s="764"/>
      <c r="J433" s="764"/>
    </row>
    <row r="434" spans="1:10" x14ac:dyDescent="0.25">
      <c r="A434" s="777" t="s">
        <v>3043</v>
      </c>
      <c r="B434" s="764">
        <v>1</v>
      </c>
      <c r="C434" s="764"/>
      <c r="D434" s="764">
        <v>18000</v>
      </c>
      <c r="E434" s="764"/>
      <c r="F434" s="764"/>
      <c r="G434" s="921"/>
      <c r="H434" s="756"/>
      <c r="I434" s="756"/>
      <c r="J434" s="764" t="s">
        <v>3581</v>
      </c>
    </row>
    <row r="435" spans="1:10" x14ac:dyDescent="0.25">
      <c r="A435" s="777" t="s">
        <v>2185</v>
      </c>
      <c r="B435" s="764">
        <v>1</v>
      </c>
      <c r="C435" s="764">
        <v>32000</v>
      </c>
      <c r="D435" s="764"/>
      <c r="E435" s="764">
        <v>1</v>
      </c>
      <c r="F435" s="764">
        <v>3000</v>
      </c>
      <c r="G435" s="921">
        <v>60</v>
      </c>
      <c r="H435" s="756"/>
      <c r="I435" s="756"/>
      <c r="J435" s="764"/>
    </row>
    <row r="436" spans="1:10" x14ac:dyDescent="0.25">
      <c r="A436" s="777" t="s">
        <v>562</v>
      </c>
      <c r="B436" s="764">
        <v>1</v>
      </c>
      <c r="C436" s="764"/>
      <c r="D436" s="764">
        <v>12000</v>
      </c>
      <c r="E436" s="764">
        <v>1</v>
      </c>
      <c r="F436" s="764">
        <v>3000</v>
      </c>
      <c r="G436" s="921">
        <v>60</v>
      </c>
      <c r="H436" s="756"/>
      <c r="I436" s="756"/>
      <c r="J436" s="764" t="s">
        <v>883</v>
      </c>
    </row>
    <row r="437" spans="1:10" x14ac:dyDescent="0.25">
      <c r="A437" s="777" t="s">
        <v>423</v>
      </c>
      <c r="B437" s="764">
        <v>1</v>
      </c>
      <c r="C437" s="764"/>
      <c r="D437" s="764">
        <v>20000</v>
      </c>
      <c r="E437" s="764"/>
      <c r="F437" s="764"/>
      <c r="G437" s="921"/>
      <c r="H437" s="756"/>
      <c r="I437" s="756"/>
      <c r="J437" s="764" t="s">
        <v>883</v>
      </c>
    </row>
    <row r="438" spans="1:10" x14ac:dyDescent="0.25">
      <c r="A438" s="777" t="s">
        <v>3707</v>
      </c>
      <c r="B438" s="764">
        <v>1</v>
      </c>
      <c r="C438" s="764"/>
      <c r="D438" s="764">
        <v>20000</v>
      </c>
      <c r="E438" s="764"/>
      <c r="F438" s="764"/>
      <c r="G438" s="921"/>
      <c r="H438" s="756"/>
      <c r="I438" s="756"/>
      <c r="J438" s="764" t="s">
        <v>883</v>
      </c>
    </row>
    <row r="439" spans="1:10" x14ac:dyDescent="0.25">
      <c r="A439" s="777" t="s">
        <v>563</v>
      </c>
      <c r="B439" s="764">
        <v>1</v>
      </c>
      <c r="C439" s="764">
        <v>16000</v>
      </c>
      <c r="D439" s="764"/>
      <c r="E439" s="764">
        <v>1</v>
      </c>
      <c r="F439" s="764">
        <v>4000</v>
      </c>
      <c r="G439" s="921">
        <v>75</v>
      </c>
      <c r="H439" s="756"/>
      <c r="I439" s="756"/>
      <c r="J439" s="764"/>
    </row>
    <row r="440" spans="1:10" x14ac:dyDescent="0.25">
      <c r="A440" s="777" t="s">
        <v>3702</v>
      </c>
      <c r="B440" s="764">
        <v>1</v>
      </c>
      <c r="C440" s="764">
        <v>13000</v>
      </c>
      <c r="D440" s="764"/>
      <c r="E440" s="764">
        <v>1</v>
      </c>
      <c r="F440" s="764">
        <v>2000</v>
      </c>
      <c r="G440" s="921">
        <v>50</v>
      </c>
      <c r="H440" s="756"/>
      <c r="I440" s="756"/>
      <c r="J440" s="764"/>
    </row>
    <row r="441" spans="1:10" x14ac:dyDescent="0.25">
      <c r="A441" s="777" t="s">
        <v>4931</v>
      </c>
      <c r="B441" s="764">
        <v>2</v>
      </c>
      <c r="C441" s="764"/>
      <c r="D441" s="764">
        <v>102000</v>
      </c>
      <c r="E441" s="764"/>
      <c r="F441" s="764"/>
      <c r="G441" s="921"/>
      <c r="H441" s="756"/>
      <c r="I441" s="756"/>
      <c r="J441" s="764" t="s">
        <v>4932</v>
      </c>
    </row>
    <row r="442" spans="1:10" x14ac:dyDescent="0.25">
      <c r="A442" s="777" t="s">
        <v>596</v>
      </c>
      <c r="B442" s="764">
        <v>1</v>
      </c>
      <c r="C442" s="630">
        <v>45000</v>
      </c>
      <c r="D442" s="764"/>
      <c r="E442" s="764">
        <v>1</v>
      </c>
      <c r="F442" s="764">
        <v>5000</v>
      </c>
      <c r="G442" s="921">
        <v>80</v>
      </c>
      <c r="H442" s="756"/>
      <c r="I442" s="756"/>
      <c r="J442" s="956"/>
    </row>
    <row r="443" spans="1:10" x14ac:dyDescent="0.25">
      <c r="A443" s="702" t="s">
        <v>783</v>
      </c>
      <c r="B443" s="703">
        <v>1</v>
      </c>
      <c r="C443" s="703"/>
      <c r="D443" s="703"/>
      <c r="E443" s="703"/>
      <c r="F443" s="703"/>
      <c r="G443" s="958"/>
      <c r="H443" s="718"/>
      <c r="I443" s="718"/>
      <c r="J443" s="703" t="s">
        <v>3026</v>
      </c>
    </row>
    <row r="444" spans="1:10" x14ac:dyDescent="0.25">
      <c r="A444" s="777" t="s">
        <v>3354</v>
      </c>
      <c r="B444" s="764">
        <v>1</v>
      </c>
      <c r="C444" s="630"/>
      <c r="D444" s="630">
        <v>16000</v>
      </c>
      <c r="E444" s="764"/>
      <c r="F444" s="764"/>
      <c r="G444" s="921"/>
      <c r="H444" s="764"/>
      <c r="I444" s="764"/>
      <c r="J444" s="764" t="s">
        <v>883</v>
      </c>
    </row>
    <row r="445" spans="1:10" x14ac:dyDescent="0.25">
      <c r="A445" s="777" t="s">
        <v>2909</v>
      </c>
      <c r="B445" s="764">
        <v>1</v>
      </c>
      <c r="C445" s="630">
        <v>14000</v>
      </c>
      <c r="D445" s="630"/>
      <c r="E445" s="764"/>
      <c r="F445" s="764"/>
      <c r="G445" s="921"/>
      <c r="H445" s="764"/>
      <c r="I445" s="764"/>
      <c r="J445" s="764"/>
    </row>
    <row r="446" spans="1:10" x14ac:dyDescent="0.25">
      <c r="A446" s="702" t="s">
        <v>261</v>
      </c>
      <c r="B446" s="703">
        <v>1</v>
      </c>
      <c r="C446" s="640"/>
      <c r="D446" s="640"/>
      <c r="E446" s="703"/>
      <c r="F446" s="703"/>
      <c r="G446" s="958"/>
      <c r="H446" s="703"/>
      <c r="I446" s="703"/>
      <c r="J446" s="703" t="s">
        <v>4545</v>
      </c>
    </row>
    <row r="447" spans="1:10" x14ac:dyDescent="0.25">
      <c r="A447" s="755" t="s">
        <v>2048</v>
      </c>
      <c r="B447" s="757">
        <f>SUM(B433:B446)</f>
        <v>15</v>
      </c>
      <c r="C447" s="757">
        <f>SUM(C433:C445)</f>
        <v>140000</v>
      </c>
      <c r="D447" s="757">
        <f>SUM(D433:D445)</f>
        <v>188000</v>
      </c>
      <c r="E447" s="757">
        <f>SUM(E433:E445)</f>
        <v>5</v>
      </c>
      <c r="F447" s="756"/>
      <c r="G447" s="922"/>
      <c r="H447" s="756"/>
      <c r="I447" s="756"/>
      <c r="J447" s="756"/>
    </row>
    <row r="448" spans="1:10" ht="17.25" x14ac:dyDescent="0.25">
      <c r="A448" s="2233" t="s">
        <v>4463</v>
      </c>
      <c r="B448" s="2234"/>
      <c r="C448" s="2234"/>
      <c r="D448" s="2234"/>
      <c r="E448" s="2234"/>
      <c r="F448" s="2234"/>
      <c r="G448" s="2234"/>
      <c r="H448" s="2248"/>
      <c r="I448" s="2248"/>
      <c r="J448" s="2249"/>
    </row>
    <row r="449" spans="1:10" ht="17.25" x14ac:dyDescent="0.25">
      <c r="A449" s="782" t="s">
        <v>4933</v>
      </c>
      <c r="B449" s="783">
        <v>1</v>
      </c>
      <c r="C449" s="944">
        <v>1800</v>
      </c>
      <c r="D449" s="784"/>
      <c r="E449" s="909"/>
      <c r="F449" s="909"/>
      <c r="G449" s="909"/>
      <c r="H449" s="909"/>
      <c r="I449" s="909"/>
      <c r="J449" s="764"/>
    </row>
    <row r="450" spans="1:10" ht="17.25" x14ac:dyDescent="0.25">
      <c r="A450" s="782" t="s">
        <v>4934</v>
      </c>
      <c r="B450" s="783">
        <v>2</v>
      </c>
      <c r="C450" s="944">
        <v>1170</v>
      </c>
      <c r="D450" s="784"/>
      <c r="E450" s="909"/>
      <c r="F450" s="909"/>
      <c r="G450" s="909"/>
      <c r="H450" s="909"/>
      <c r="I450" s="909"/>
      <c r="J450" s="764"/>
    </row>
    <row r="451" spans="1:10" ht="17.25" x14ac:dyDescent="0.25">
      <c r="A451" s="782" t="s">
        <v>4935</v>
      </c>
      <c r="B451" s="783">
        <v>1</v>
      </c>
      <c r="C451" s="944">
        <v>1800</v>
      </c>
      <c r="D451" s="784"/>
      <c r="E451" s="909"/>
      <c r="F451" s="909"/>
      <c r="G451" s="909"/>
      <c r="H451" s="909"/>
      <c r="I451" s="909"/>
      <c r="J451" s="764"/>
    </row>
    <row r="452" spans="1:10" x14ac:dyDescent="0.25">
      <c r="A452" s="755" t="s">
        <v>2048</v>
      </c>
      <c r="B452" s="213">
        <f>SUM(B449:B451)</f>
        <v>4</v>
      </c>
      <c r="C452" s="213">
        <f>SUM(C449:C451)</f>
        <v>4770</v>
      </c>
      <c r="D452" s="213">
        <f>SUM(D449:D450)</f>
        <v>0</v>
      </c>
      <c r="E452" s="213"/>
      <c r="F452" s="213"/>
      <c r="G452" s="213"/>
      <c r="H452" s="213"/>
      <c r="I452" s="213"/>
      <c r="J452" s="213"/>
    </row>
    <row r="453" spans="1:10" x14ac:dyDescent="0.25">
      <c r="A453" s="750"/>
      <c r="B453" s="549"/>
      <c r="C453" s="549"/>
      <c r="D453" s="549"/>
      <c r="E453" s="549"/>
      <c r="F453" s="549"/>
      <c r="G453" s="549"/>
      <c r="H453" s="549"/>
      <c r="I453" s="549"/>
      <c r="J453" s="751"/>
    </row>
    <row r="454" spans="1:10" x14ac:dyDescent="0.25">
      <c r="A454" s="548"/>
      <c r="B454" s="752"/>
      <c r="C454" s="752"/>
      <c r="D454" s="548"/>
      <c r="E454" s="548"/>
      <c r="F454" s="548"/>
      <c r="G454" s="548"/>
      <c r="H454" s="548"/>
      <c r="I454" s="548"/>
      <c r="J454" s="567"/>
    </row>
    <row r="455" spans="1:10" x14ac:dyDescent="0.25">
      <c r="A455" s="548"/>
      <c r="B455" s="548"/>
      <c r="C455" s="548"/>
      <c r="D455" s="548"/>
      <c r="E455" s="548"/>
      <c r="F455" s="2206" t="s">
        <v>4777</v>
      </c>
      <c r="G455" s="2206"/>
      <c r="H455" s="2206"/>
      <c r="I455" s="2206"/>
      <c r="J455" s="567"/>
    </row>
    <row r="456" spans="1:10" ht="15.75" x14ac:dyDescent="0.25">
      <c r="A456" s="696" t="s">
        <v>4861</v>
      </c>
      <c r="B456" s="757">
        <f>C447</f>
        <v>140000</v>
      </c>
      <c r="C456" s="548"/>
      <c r="D456" s="548"/>
      <c r="E456" s="548"/>
      <c r="F456" s="548"/>
      <c r="G456" s="548"/>
      <c r="H456" s="548"/>
      <c r="I456" s="548"/>
      <c r="J456" s="567"/>
    </row>
    <row r="457" spans="1:10" ht="15.75" x14ac:dyDescent="0.25">
      <c r="A457" s="942"/>
      <c r="B457" s="943"/>
      <c r="C457" s="548"/>
      <c r="D457" s="548"/>
      <c r="E457" s="548"/>
      <c r="F457" s="548"/>
      <c r="G457" s="548"/>
      <c r="H457" s="548"/>
      <c r="I457" s="548"/>
      <c r="J457" s="567"/>
    </row>
    <row r="458" spans="1:10" x14ac:dyDescent="0.25">
      <c r="A458" s="336"/>
      <c r="B458" s="336"/>
    </row>
    <row r="459" spans="1:10" ht="15.75" x14ac:dyDescent="0.25">
      <c r="A459" s="696" t="s">
        <v>4825</v>
      </c>
      <c r="B459" s="697">
        <f>C452</f>
        <v>4770</v>
      </c>
      <c r="E459" s="936"/>
    </row>
    <row r="460" spans="1:10" x14ac:dyDescent="0.25">
      <c r="D460" s="18">
        <f>B456+B459</f>
        <v>144770</v>
      </c>
    </row>
    <row r="464" spans="1:10" ht="15.75" x14ac:dyDescent="0.25">
      <c r="A464" s="2232" t="s">
        <v>4936</v>
      </c>
      <c r="B464" s="2232"/>
      <c r="C464" s="2232"/>
      <c r="D464" s="2232"/>
      <c r="E464" s="2232"/>
      <c r="F464" s="2232"/>
      <c r="G464" s="2232"/>
      <c r="H464" s="2247"/>
      <c r="I464" s="2247"/>
      <c r="J464" s="2247"/>
    </row>
    <row r="465" spans="1:10" x14ac:dyDescent="0.25">
      <c r="A465" s="198" t="s">
        <v>14</v>
      </c>
      <c r="B465" s="198" t="s">
        <v>5</v>
      </c>
      <c r="C465" s="198" t="s">
        <v>10</v>
      </c>
      <c r="D465" s="198" t="s">
        <v>11</v>
      </c>
      <c r="E465" s="198" t="s">
        <v>753</v>
      </c>
      <c r="F465" s="198" t="s">
        <v>27</v>
      </c>
      <c r="G465" s="960" t="s">
        <v>2013</v>
      </c>
      <c r="H465" s="198" t="s">
        <v>2776</v>
      </c>
      <c r="I465" s="198" t="s">
        <v>2777</v>
      </c>
      <c r="J465" s="198" t="s">
        <v>32</v>
      </c>
    </row>
    <row r="466" spans="1:10" x14ac:dyDescent="0.25">
      <c r="A466" s="777" t="s">
        <v>392</v>
      </c>
      <c r="B466" s="764">
        <v>1</v>
      </c>
      <c r="C466" s="764">
        <v>49000</v>
      </c>
      <c r="D466" s="764"/>
      <c r="E466" s="764"/>
      <c r="F466" s="764"/>
      <c r="G466" s="921"/>
      <c r="H466" s="764"/>
      <c r="I466" s="764"/>
      <c r="J466" s="764" t="s">
        <v>4937</v>
      </c>
    </row>
    <row r="467" spans="1:10" x14ac:dyDescent="0.25">
      <c r="A467" s="702" t="s">
        <v>3545</v>
      </c>
      <c r="B467" s="703">
        <v>1</v>
      </c>
      <c r="C467" s="703"/>
      <c r="D467" s="703"/>
      <c r="E467" s="703"/>
      <c r="F467" s="703"/>
      <c r="G467" s="982"/>
      <c r="H467" s="718"/>
      <c r="I467" s="718"/>
      <c r="J467" s="703" t="s">
        <v>2751</v>
      </c>
    </row>
    <row r="468" spans="1:10" x14ac:dyDescent="0.25">
      <c r="A468" s="777" t="s">
        <v>405</v>
      </c>
      <c r="B468" s="764">
        <v>1</v>
      </c>
      <c r="C468" s="764">
        <v>12000</v>
      </c>
      <c r="D468" s="764"/>
      <c r="E468" s="764">
        <v>1</v>
      </c>
      <c r="F468" s="764">
        <v>3000</v>
      </c>
      <c r="G468" s="921">
        <v>60</v>
      </c>
      <c r="H468" s="756"/>
      <c r="I468" s="756"/>
      <c r="J468" s="764"/>
    </row>
    <row r="469" spans="1:10" x14ac:dyDescent="0.25">
      <c r="A469" s="777" t="s">
        <v>3701</v>
      </c>
      <c r="B469" s="764">
        <v>1</v>
      </c>
      <c r="C469" s="764">
        <v>36000</v>
      </c>
      <c r="D469" s="764"/>
      <c r="E469" s="764">
        <v>1</v>
      </c>
      <c r="F469" s="764">
        <v>4000</v>
      </c>
      <c r="G469" s="921">
        <v>75</v>
      </c>
      <c r="H469" s="756"/>
      <c r="I469" s="756"/>
      <c r="J469" s="764"/>
    </row>
    <row r="470" spans="1:10" x14ac:dyDescent="0.25">
      <c r="A470" s="777" t="s">
        <v>629</v>
      </c>
      <c r="B470" s="764">
        <v>1</v>
      </c>
      <c r="C470" s="764"/>
      <c r="D470" s="764">
        <v>35000</v>
      </c>
      <c r="E470" s="764"/>
      <c r="F470" s="764"/>
      <c r="G470" s="921"/>
      <c r="H470" s="756"/>
      <c r="I470" s="756"/>
      <c r="J470" s="764" t="s">
        <v>3581</v>
      </c>
    </row>
    <row r="471" spans="1:10" x14ac:dyDescent="0.25">
      <c r="A471" s="777" t="s">
        <v>3750</v>
      </c>
      <c r="B471" s="764">
        <v>1</v>
      </c>
      <c r="C471" s="764"/>
      <c r="D471" s="764">
        <v>29000</v>
      </c>
      <c r="E471" s="764">
        <v>1</v>
      </c>
      <c r="F471" s="764">
        <v>4000</v>
      </c>
      <c r="G471" s="921">
        <v>75</v>
      </c>
      <c r="H471" s="756"/>
      <c r="I471" s="756"/>
      <c r="J471" s="764" t="s">
        <v>883</v>
      </c>
    </row>
    <row r="472" spans="1:10" x14ac:dyDescent="0.25">
      <c r="A472" s="777" t="s">
        <v>3955</v>
      </c>
      <c r="B472" s="764">
        <v>1</v>
      </c>
      <c r="C472" s="764"/>
      <c r="D472" s="764">
        <v>41000</v>
      </c>
      <c r="E472" s="764"/>
      <c r="F472" s="764"/>
      <c r="G472" s="921"/>
      <c r="H472" s="756"/>
      <c r="I472" s="756"/>
      <c r="J472" s="764" t="s">
        <v>4938</v>
      </c>
    </row>
    <row r="473" spans="1:10" x14ac:dyDescent="0.25">
      <c r="A473" s="777" t="s">
        <v>1348</v>
      </c>
      <c r="B473" s="764">
        <v>1</v>
      </c>
      <c r="C473" s="764">
        <v>10000</v>
      </c>
      <c r="D473" s="764">
        <v>6000</v>
      </c>
      <c r="E473" s="764"/>
      <c r="F473" s="764"/>
      <c r="G473" s="921"/>
      <c r="H473" s="756"/>
      <c r="I473" s="756"/>
      <c r="J473" s="764" t="s">
        <v>883</v>
      </c>
    </row>
    <row r="474" spans="1:10" x14ac:dyDescent="0.25">
      <c r="A474" s="777" t="s">
        <v>4787</v>
      </c>
      <c r="B474" s="764">
        <v>1</v>
      </c>
      <c r="C474" s="764"/>
      <c r="D474" s="764">
        <v>18000</v>
      </c>
      <c r="E474" s="764"/>
      <c r="F474" s="764"/>
      <c r="G474" s="921"/>
      <c r="H474" s="756"/>
      <c r="I474" s="756"/>
      <c r="J474" s="764" t="s">
        <v>4939</v>
      </c>
    </row>
    <row r="475" spans="1:10" x14ac:dyDescent="0.25">
      <c r="A475" s="777" t="s">
        <v>641</v>
      </c>
      <c r="B475" s="764">
        <v>1</v>
      </c>
      <c r="C475" s="630"/>
      <c r="D475" s="764">
        <v>15000</v>
      </c>
      <c r="E475" s="764"/>
      <c r="F475" s="764"/>
      <c r="G475" s="921"/>
      <c r="H475" s="756"/>
      <c r="I475" s="756"/>
      <c r="J475" s="764" t="s">
        <v>3581</v>
      </c>
    </row>
    <row r="476" spans="1:10" x14ac:dyDescent="0.25">
      <c r="A476" s="777" t="s">
        <v>132</v>
      </c>
      <c r="B476" s="764">
        <v>1</v>
      </c>
      <c r="C476" s="764"/>
      <c r="D476" s="764">
        <v>14000</v>
      </c>
      <c r="E476" s="764"/>
      <c r="F476" s="764"/>
      <c r="G476" s="921"/>
      <c r="H476" s="756"/>
      <c r="I476" s="756"/>
      <c r="J476" s="764" t="s">
        <v>883</v>
      </c>
    </row>
    <row r="477" spans="1:10" x14ac:dyDescent="0.25">
      <c r="A477" s="777" t="s">
        <v>213</v>
      </c>
      <c r="B477" s="764">
        <v>1</v>
      </c>
      <c r="C477" s="764">
        <v>17000</v>
      </c>
      <c r="D477" s="764"/>
      <c r="E477" s="764">
        <v>2</v>
      </c>
      <c r="F477" s="764">
        <v>8000</v>
      </c>
      <c r="G477" s="921">
        <v>75</v>
      </c>
      <c r="H477" s="756"/>
      <c r="I477" s="756"/>
      <c r="J477" s="764"/>
    </row>
    <row r="478" spans="1:10" x14ac:dyDescent="0.25">
      <c r="A478" s="777" t="s">
        <v>2199</v>
      </c>
      <c r="B478" s="764">
        <v>1</v>
      </c>
      <c r="C478" s="764">
        <v>15000</v>
      </c>
      <c r="D478" s="764"/>
      <c r="E478" s="764">
        <v>1</v>
      </c>
      <c r="F478" s="764">
        <v>4000</v>
      </c>
      <c r="G478" s="921">
        <v>75</v>
      </c>
      <c r="H478" s="756"/>
      <c r="I478" s="756"/>
      <c r="J478" s="764" t="s">
        <v>883</v>
      </c>
    </row>
    <row r="479" spans="1:10" x14ac:dyDescent="0.25">
      <c r="A479" s="777" t="s">
        <v>1268</v>
      </c>
      <c r="B479" s="764">
        <v>1</v>
      </c>
      <c r="C479" s="764"/>
      <c r="D479" s="764">
        <v>28000</v>
      </c>
      <c r="E479" s="764"/>
      <c r="F479" s="764"/>
      <c r="G479" s="921"/>
      <c r="H479" s="756"/>
      <c r="I479" s="756"/>
      <c r="J479" s="764" t="s">
        <v>4940</v>
      </c>
    </row>
    <row r="480" spans="1:10" x14ac:dyDescent="0.25">
      <c r="A480" s="702" t="s">
        <v>4941</v>
      </c>
      <c r="B480" s="703">
        <v>1</v>
      </c>
      <c r="C480" s="703"/>
      <c r="D480" s="703"/>
      <c r="E480" s="703"/>
      <c r="F480" s="703"/>
      <c r="G480" s="982"/>
      <c r="H480" s="718"/>
      <c r="I480" s="718"/>
      <c r="J480" s="703" t="s">
        <v>4942</v>
      </c>
    </row>
    <row r="481" spans="1:10" x14ac:dyDescent="0.25">
      <c r="A481" s="777" t="s">
        <v>4943</v>
      </c>
      <c r="B481" s="764">
        <v>1</v>
      </c>
      <c r="C481" s="630">
        <v>20000</v>
      </c>
      <c r="D481" s="630"/>
      <c r="E481" s="764">
        <v>1</v>
      </c>
      <c r="F481" s="764">
        <v>5000</v>
      </c>
      <c r="G481" s="764"/>
      <c r="H481" s="764"/>
      <c r="I481" s="764"/>
      <c r="J481" s="764"/>
    </row>
    <row r="482" spans="1:10" x14ac:dyDescent="0.25">
      <c r="A482" s="777" t="s">
        <v>3702</v>
      </c>
      <c r="B482" s="764">
        <v>1</v>
      </c>
      <c r="C482" s="630">
        <v>15000</v>
      </c>
      <c r="D482" s="630"/>
      <c r="E482" s="764"/>
      <c r="F482" s="764"/>
      <c r="G482" s="764"/>
      <c r="H482" s="764"/>
      <c r="I482" s="764"/>
      <c r="J482" s="764"/>
    </row>
    <row r="483" spans="1:10" x14ac:dyDescent="0.25">
      <c r="A483" s="777" t="s">
        <v>4943</v>
      </c>
      <c r="B483" s="764">
        <v>1</v>
      </c>
      <c r="C483" s="630">
        <v>21000</v>
      </c>
      <c r="D483" s="630"/>
      <c r="E483" s="764">
        <v>1</v>
      </c>
      <c r="F483" s="764">
        <v>5000</v>
      </c>
      <c r="G483" s="764">
        <v>100</v>
      </c>
      <c r="H483" s="764"/>
      <c r="I483" s="764"/>
      <c r="J483" s="764"/>
    </row>
    <row r="484" spans="1:10" x14ac:dyDescent="0.25">
      <c r="A484" s="777" t="s">
        <v>3702</v>
      </c>
      <c r="B484" s="764">
        <v>1</v>
      </c>
      <c r="C484" s="630">
        <v>13000</v>
      </c>
      <c r="D484" s="630"/>
      <c r="E484" s="764">
        <v>1</v>
      </c>
      <c r="F484" s="764">
        <v>2000</v>
      </c>
      <c r="G484" s="764">
        <v>50</v>
      </c>
      <c r="H484" s="764"/>
      <c r="I484" s="764"/>
      <c r="J484" s="764"/>
    </row>
    <row r="485" spans="1:10" x14ac:dyDescent="0.25">
      <c r="A485" s="777" t="s">
        <v>4844</v>
      </c>
      <c r="B485" s="764">
        <v>1</v>
      </c>
      <c r="C485" s="630">
        <v>19000</v>
      </c>
      <c r="D485" s="630"/>
      <c r="E485" s="764"/>
      <c r="F485" s="764"/>
      <c r="G485" s="764"/>
      <c r="H485" s="764"/>
      <c r="I485" s="764"/>
      <c r="J485" s="764"/>
    </row>
    <row r="486" spans="1:10" x14ac:dyDescent="0.25">
      <c r="A486" s="777" t="s">
        <v>4944</v>
      </c>
      <c r="B486" s="764">
        <v>2</v>
      </c>
      <c r="C486" s="630">
        <v>112000</v>
      </c>
      <c r="D486" s="630"/>
      <c r="E486" s="764"/>
      <c r="F486" s="764"/>
      <c r="G486" s="764"/>
      <c r="H486" s="764"/>
      <c r="I486" s="764"/>
      <c r="J486" s="764" t="s">
        <v>4945</v>
      </c>
    </row>
    <row r="487" spans="1:10" x14ac:dyDescent="0.25">
      <c r="A487" s="777" t="s">
        <v>4844</v>
      </c>
      <c r="B487" s="764">
        <v>1</v>
      </c>
      <c r="C487" s="630"/>
      <c r="D487" s="630">
        <v>20000</v>
      </c>
      <c r="E487" s="764"/>
      <c r="F487" s="764"/>
      <c r="G487" s="764"/>
      <c r="H487" s="764"/>
      <c r="I487" s="764"/>
      <c r="J487" s="764" t="s">
        <v>4946</v>
      </c>
    </row>
    <row r="488" spans="1:10" x14ac:dyDescent="0.25">
      <c r="A488" s="777" t="s">
        <v>4947</v>
      </c>
      <c r="B488" s="764">
        <v>2</v>
      </c>
      <c r="C488" s="630"/>
      <c r="D488" s="630">
        <v>104000</v>
      </c>
      <c r="E488" s="764"/>
      <c r="F488" s="764"/>
      <c r="G488" s="764"/>
      <c r="H488" s="764"/>
      <c r="I488" s="764"/>
      <c r="J488" s="764" t="s">
        <v>4948</v>
      </c>
    </row>
    <row r="489" spans="1:10" x14ac:dyDescent="0.25">
      <c r="A489" s="777" t="s">
        <v>123</v>
      </c>
      <c r="B489" s="764">
        <v>1</v>
      </c>
      <c r="C489" s="630">
        <v>10000</v>
      </c>
      <c r="D489" s="630"/>
      <c r="E489" s="764">
        <v>1</v>
      </c>
      <c r="F489" s="764">
        <v>4000</v>
      </c>
      <c r="G489" s="921">
        <v>75</v>
      </c>
      <c r="H489" s="764"/>
      <c r="I489" s="764"/>
      <c r="J489" s="764"/>
    </row>
    <row r="490" spans="1:10" x14ac:dyDescent="0.25">
      <c r="A490" s="777" t="s">
        <v>4949</v>
      </c>
      <c r="B490" s="764">
        <v>1</v>
      </c>
      <c r="C490" s="630">
        <v>21000</v>
      </c>
      <c r="D490" s="630"/>
      <c r="E490" s="764">
        <v>1</v>
      </c>
      <c r="F490" s="764">
        <v>3000</v>
      </c>
      <c r="G490" s="764"/>
      <c r="H490" s="764"/>
      <c r="I490" s="764"/>
      <c r="J490" s="764"/>
    </row>
    <row r="491" spans="1:10" x14ac:dyDescent="0.25">
      <c r="A491" s="777"/>
      <c r="B491" s="764"/>
      <c r="C491" s="630"/>
      <c r="D491" s="630"/>
      <c r="E491" s="764"/>
      <c r="F491" s="764"/>
      <c r="G491" s="921"/>
      <c r="H491" s="764"/>
      <c r="I491" s="764"/>
      <c r="J491" s="764"/>
    </row>
    <row r="492" spans="1:10" x14ac:dyDescent="0.25">
      <c r="A492" s="755" t="s">
        <v>2048</v>
      </c>
      <c r="B492" s="757">
        <f>SUM(B466:B491)</f>
        <v>27</v>
      </c>
      <c r="C492" s="757">
        <f>SUM(C466:C491)</f>
        <v>370000</v>
      </c>
      <c r="D492" s="757">
        <f>SUM(D466:D491)</f>
        <v>310000</v>
      </c>
      <c r="E492" s="757">
        <f>SUM(E466:E491)</f>
        <v>11</v>
      </c>
      <c r="F492" s="756"/>
      <c r="G492" s="922"/>
      <c r="H492" s="756"/>
      <c r="I492" s="756"/>
      <c r="J492" s="756"/>
    </row>
    <row r="493" spans="1:10" ht="17.25" x14ac:dyDescent="0.25">
      <c r="A493" s="2233" t="s">
        <v>4463</v>
      </c>
      <c r="B493" s="2234"/>
      <c r="C493" s="2234"/>
      <c r="D493" s="2234"/>
      <c r="E493" s="2234"/>
      <c r="F493" s="2234"/>
      <c r="G493" s="2234"/>
      <c r="H493" s="2248"/>
      <c r="I493" s="2248"/>
      <c r="J493" s="2249"/>
    </row>
    <row r="494" spans="1:10" ht="17.25" x14ac:dyDescent="0.25">
      <c r="A494" s="782" t="s">
        <v>4933</v>
      </c>
      <c r="B494" s="783">
        <v>1</v>
      </c>
      <c r="C494" s="944">
        <v>1800</v>
      </c>
      <c r="D494" s="784"/>
      <c r="E494" s="909"/>
      <c r="F494" s="909"/>
      <c r="G494" s="909"/>
      <c r="H494" s="909"/>
      <c r="I494" s="909"/>
      <c r="J494" s="764"/>
    </row>
    <row r="495" spans="1:10" ht="17.25" x14ac:dyDescent="0.25">
      <c r="A495" s="782"/>
      <c r="B495" s="783"/>
      <c r="C495" s="944"/>
      <c r="D495" s="784"/>
      <c r="E495" s="909"/>
      <c r="F495" s="909"/>
      <c r="G495" s="909"/>
      <c r="H495" s="909"/>
      <c r="I495" s="909"/>
      <c r="J495" s="764"/>
    </row>
    <row r="496" spans="1:10" x14ac:dyDescent="0.25">
      <c r="A496" s="755" t="s">
        <v>2048</v>
      </c>
      <c r="B496" s="213">
        <f>SUM(B494:B495)</f>
        <v>1</v>
      </c>
      <c r="C496" s="213">
        <f>SUM(C494:C495)</f>
        <v>1800</v>
      </c>
      <c r="D496" s="213">
        <f>SUM(D494:D495)</f>
        <v>0</v>
      </c>
      <c r="E496" s="213"/>
      <c r="F496" s="213"/>
      <c r="G496" s="213"/>
      <c r="H496" s="213"/>
      <c r="I496" s="213"/>
      <c r="J496" s="213"/>
    </row>
    <row r="497" spans="1:10" x14ac:dyDescent="0.25">
      <c r="A497" s="750"/>
      <c r="B497" s="549"/>
      <c r="C497" s="549"/>
      <c r="D497" s="549"/>
      <c r="E497" s="549"/>
      <c r="F497" s="549"/>
      <c r="G497" s="549"/>
      <c r="H497" s="549"/>
      <c r="I497" s="549"/>
      <c r="J497" s="751"/>
    </row>
    <row r="498" spans="1:10" x14ac:dyDescent="0.25">
      <c r="A498" s="548"/>
      <c r="B498" s="752"/>
      <c r="C498" s="752"/>
      <c r="D498" s="548"/>
      <c r="E498" s="548"/>
      <c r="F498" s="548"/>
      <c r="G498" s="548"/>
      <c r="H498" s="548"/>
      <c r="I498" s="548"/>
      <c r="J498" s="567"/>
    </row>
    <row r="499" spans="1:10" x14ac:dyDescent="0.25">
      <c r="A499" s="548"/>
      <c r="B499" s="548"/>
      <c r="C499" s="548"/>
      <c r="D499" s="548"/>
      <c r="E499" s="548"/>
      <c r="F499" s="2206" t="s">
        <v>4777</v>
      </c>
      <c r="G499" s="2206"/>
      <c r="H499" s="2206"/>
      <c r="I499" s="2206"/>
      <c r="J499" s="567"/>
    </row>
    <row r="500" spans="1:10" ht="15.75" x14ac:dyDescent="0.25">
      <c r="A500" s="696" t="s">
        <v>4861</v>
      </c>
      <c r="B500" s="757">
        <f>C492</f>
        <v>370000</v>
      </c>
      <c r="C500" s="548"/>
      <c r="D500" s="548"/>
      <c r="E500" s="548"/>
      <c r="F500" s="548"/>
      <c r="G500" s="548"/>
      <c r="H500" s="548"/>
      <c r="I500" s="548"/>
      <c r="J500" s="567"/>
    </row>
    <row r="501" spans="1:10" ht="15.75" x14ac:dyDescent="0.25">
      <c r="A501" s="942"/>
      <c r="B501" s="943"/>
      <c r="C501" s="548"/>
      <c r="D501" s="548"/>
      <c r="E501" s="548"/>
      <c r="F501" s="548"/>
      <c r="G501" s="548"/>
      <c r="H501" s="548"/>
      <c r="I501" s="548"/>
      <c r="J501" s="567"/>
    </row>
    <row r="502" spans="1:10" x14ac:dyDescent="0.25">
      <c r="A502" s="336"/>
      <c r="B502" s="336"/>
    </row>
    <row r="503" spans="1:10" ht="15.75" x14ac:dyDescent="0.25">
      <c r="A503" s="696" t="s">
        <v>4825</v>
      </c>
      <c r="B503" s="697">
        <f>C496</f>
        <v>1800</v>
      </c>
      <c r="E503" s="936"/>
    </row>
    <row r="507" spans="1:10" ht="15.75" x14ac:dyDescent="0.25">
      <c r="A507" s="2232" t="s">
        <v>4950</v>
      </c>
      <c r="B507" s="2232"/>
      <c r="C507" s="2232"/>
      <c r="D507" s="2232"/>
      <c r="E507" s="2232"/>
      <c r="F507" s="2232"/>
      <c r="G507" s="2232"/>
      <c r="H507" s="2247"/>
      <c r="I507" s="2247"/>
      <c r="J507" s="2247"/>
    </row>
    <row r="508" spans="1:10" x14ac:dyDescent="0.25">
      <c r="A508" s="198" t="s">
        <v>14</v>
      </c>
      <c r="B508" s="198" t="s">
        <v>5</v>
      </c>
      <c r="C508" s="198" t="s">
        <v>10</v>
      </c>
      <c r="D508" s="198" t="s">
        <v>11</v>
      </c>
      <c r="E508" s="198" t="s">
        <v>753</v>
      </c>
      <c r="F508" s="198" t="s">
        <v>27</v>
      </c>
      <c r="G508" s="960" t="s">
        <v>2013</v>
      </c>
      <c r="H508" s="198" t="s">
        <v>2776</v>
      </c>
      <c r="I508" s="198" t="s">
        <v>2777</v>
      </c>
      <c r="J508" s="198" t="s">
        <v>32</v>
      </c>
    </row>
    <row r="509" spans="1:10" x14ac:dyDescent="0.25">
      <c r="A509" s="777" t="s">
        <v>4488</v>
      </c>
      <c r="B509" s="764">
        <v>1</v>
      </c>
      <c r="C509" s="764">
        <v>23000</v>
      </c>
      <c r="D509" s="764"/>
      <c r="E509" s="764"/>
      <c r="F509" s="764"/>
      <c r="G509" s="921"/>
      <c r="H509" s="764"/>
      <c r="I509" s="764"/>
      <c r="J509" s="764"/>
    </row>
    <row r="510" spans="1:10" x14ac:dyDescent="0.25">
      <c r="A510" s="777" t="s">
        <v>3707</v>
      </c>
      <c r="B510" s="764">
        <v>1</v>
      </c>
      <c r="C510" s="764">
        <v>15000</v>
      </c>
      <c r="D510" s="764"/>
      <c r="E510" s="764">
        <v>1</v>
      </c>
      <c r="F510" s="764">
        <v>5000</v>
      </c>
      <c r="G510" s="921">
        <v>80</v>
      </c>
      <c r="H510" s="756"/>
      <c r="I510" s="756"/>
      <c r="J510" s="764"/>
    </row>
    <row r="511" spans="1:10" x14ac:dyDescent="0.25">
      <c r="A511" s="777" t="s">
        <v>170</v>
      </c>
      <c r="B511" s="764">
        <v>1</v>
      </c>
      <c r="C511" s="764">
        <v>20000</v>
      </c>
      <c r="D511" s="764"/>
      <c r="E511" s="764">
        <v>1</v>
      </c>
      <c r="F511" s="764">
        <v>5000</v>
      </c>
      <c r="G511" s="921">
        <v>100</v>
      </c>
      <c r="H511" s="756"/>
      <c r="I511" s="756"/>
      <c r="J511" s="764"/>
    </row>
    <row r="512" spans="1:10" x14ac:dyDescent="0.25">
      <c r="A512" s="777" t="s">
        <v>4708</v>
      </c>
      <c r="B512" s="764">
        <v>1</v>
      </c>
      <c r="C512" s="764">
        <v>13000</v>
      </c>
      <c r="D512" s="764"/>
      <c r="E512" s="764">
        <v>1</v>
      </c>
      <c r="F512" s="764">
        <v>2000</v>
      </c>
      <c r="G512" s="921">
        <v>50</v>
      </c>
      <c r="H512" s="756"/>
      <c r="I512" s="756"/>
      <c r="J512" s="764"/>
    </row>
    <row r="513" spans="1:10" x14ac:dyDescent="0.25">
      <c r="A513" s="777" t="s">
        <v>563</v>
      </c>
      <c r="B513" s="764">
        <v>1</v>
      </c>
      <c r="C513" s="764">
        <v>16000</v>
      </c>
      <c r="D513" s="764"/>
      <c r="E513" s="764">
        <v>1</v>
      </c>
      <c r="F513" s="764">
        <v>4000</v>
      </c>
      <c r="G513" s="921">
        <v>75</v>
      </c>
      <c r="H513" s="756"/>
      <c r="I513" s="756"/>
      <c r="J513" s="764"/>
    </row>
    <row r="514" spans="1:10" x14ac:dyDescent="0.25">
      <c r="A514" s="777" t="s">
        <v>4951</v>
      </c>
      <c r="B514" s="764"/>
      <c r="C514" s="764"/>
      <c r="D514" s="764">
        <v>25000</v>
      </c>
      <c r="E514" s="764"/>
      <c r="F514" s="764"/>
      <c r="G514" s="921"/>
      <c r="H514" s="756"/>
      <c r="I514" s="756"/>
      <c r="J514" s="764" t="s">
        <v>4952</v>
      </c>
    </row>
    <row r="515" spans="1:10" x14ac:dyDescent="0.25">
      <c r="A515" s="777" t="s">
        <v>4953</v>
      </c>
      <c r="B515" s="764">
        <v>2</v>
      </c>
      <c r="C515" s="764">
        <v>28000</v>
      </c>
      <c r="D515" s="764"/>
      <c r="E515" s="764">
        <v>2</v>
      </c>
      <c r="F515" s="764">
        <v>8000</v>
      </c>
      <c r="G515" s="921">
        <v>75</v>
      </c>
      <c r="H515" s="756"/>
      <c r="I515" s="756"/>
      <c r="J515" s="764"/>
    </row>
    <row r="516" spans="1:10" x14ac:dyDescent="0.25">
      <c r="A516" s="777" t="s">
        <v>4954</v>
      </c>
      <c r="B516" s="764">
        <v>1</v>
      </c>
      <c r="C516" s="764">
        <v>14000</v>
      </c>
      <c r="D516" s="764"/>
      <c r="E516" s="618">
        <v>1</v>
      </c>
      <c r="F516" s="764">
        <v>3000</v>
      </c>
      <c r="G516" s="921">
        <v>60</v>
      </c>
      <c r="H516" s="756"/>
      <c r="I516" s="756"/>
      <c r="J516" s="764"/>
    </row>
    <row r="517" spans="1:10" x14ac:dyDescent="0.25">
      <c r="A517" s="777" t="s">
        <v>3733</v>
      </c>
      <c r="B517" s="764">
        <v>1</v>
      </c>
      <c r="C517" s="764"/>
      <c r="D517" s="764">
        <v>34000</v>
      </c>
      <c r="E517" s="764">
        <v>1</v>
      </c>
      <c r="F517" s="764">
        <v>4000</v>
      </c>
      <c r="G517" s="921">
        <v>75</v>
      </c>
      <c r="H517" s="756"/>
      <c r="I517" s="756"/>
      <c r="J517" s="764" t="s">
        <v>883</v>
      </c>
    </row>
    <row r="518" spans="1:10" x14ac:dyDescent="0.25">
      <c r="A518" s="777" t="s">
        <v>3437</v>
      </c>
      <c r="B518" s="764">
        <v>1</v>
      </c>
      <c r="C518" s="630"/>
      <c r="D518" s="764">
        <v>21000</v>
      </c>
      <c r="E518" s="764"/>
      <c r="F518" s="764"/>
      <c r="G518" s="921"/>
      <c r="H518" s="756"/>
      <c r="I518" s="756"/>
      <c r="J518" s="764" t="s">
        <v>4955</v>
      </c>
    </row>
    <row r="519" spans="1:10" x14ac:dyDescent="0.25">
      <c r="A519" s="777" t="s">
        <v>4488</v>
      </c>
      <c r="B519" s="764">
        <v>1</v>
      </c>
      <c r="C519" s="764">
        <v>23000</v>
      </c>
      <c r="D519" s="764"/>
      <c r="E519" s="764"/>
      <c r="F519" s="764"/>
      <c r="G519" s="921"/>
      <c r="H519" s="756"/>
      <c r="I519" s="756"/>
      <c r="J519" s="764"/>
    </row>
    <row r="520" spans="1:10" x14ac:dyDescent="0.25">
      <c r="A520" s="777" t="s">
        <v>4956</v>
      </c>
      <c r="B520" s="764">
        <v>1</v>
      </c>
      <c r="C520" s="764"/>
      <c r="D520" s="764">
        <v>28000</v>
      </c>
      <c r="E520" s="764"/>
      <c r="F520" s="764"/>
      <c r="G520" s="921"/>
      <c r="H520" s="756"/>
      <c r="I520" s="756"/>
      <c r="J520" s="764" t="s">
        <v>4957</v>
      </c>
    </row>
    <row r="521" spans="1:10" x14ac:dyDescent="0.25">
      <c r="A521" s="777" t="s">
        <v>480</v>
      </c>
      <c r="B521" s="764">
        <v>1</v>
      </c>
      <c r="C521" s="764"/>
      <c r="D521" s="764">
        <v>29000</v>
      </c>
      <c r="E521" s="764"/>
      <c r="F521" s="764"/>
      <c r="G521" s="921"/>
      <c r="H521" s="756"/>
      <c r="I521" s="756"/>
      <c r="J521" s="764" t="s">
        <v>4958</v>
      </c>
    </row>
    <row r="522" spans="1:10" x14ac:dyDescent="0.25">
      <c r="A522" s="702" t="s">
        <v>4627</v>
      </c>
      <c r="B522" s="703">
        <v>1</v>
      </c>
      <c r="C522" s="703"/>
      <c r="D522" s="703"/>
      <c r="E522" s="703"/>
      <c r="F522" s="703"/>
      <c r="G522" s="982"/>
      <c r="H522" s="718"/>
      <c r="I522" s="718"/>
      <c r="J522" s="703" t="s">
        <v>4959</v>
      </c>
    </row>
    <row r="523" spans="1:10" x14ac:dyDescent="0.25">
      <c r="A523" s="777" t="s">
        <v>316</v>
      </c>
      <c r="B523" s="764">
        <v>1</v>
      </c>
      <c r="C523" s="764">
        <v>25000</v>
      </c>
      <c r="D523" s="764"/>
      <c r="E523" s="764"/>
      <c r="F523" s="764"/>
      <c r="G523" s="921"/>
      <c r="H523" s="756"/>
      <c r="I523" s="756"/>
      <c r="J523" s="764"/>
    </row>
    <row r="524" spans="1:10" x14ac:dyDescent="0.25">
      <c r="A524" s="777" t="s">
        <v>213</v>
      </c>
      <c r="B524" s="764">
        <v>1</v>
      </c>
      <c r="C524" s="630"/>
      <c r="D524" s="630">
        <v>25000</v>
      </c>
      <c r="E524" s="764"/>
      <c r="F524" s="764"/>
      <c r="G524" s="764"/>
      <c r="H524" s="764"/>
      <c r="I524" s="764"/>
      <c r="J524" s="764" t="s">
        <v>883</v>
      </c>
    </row>
    <row r="525" spans="1:10" x14ac:dyDescent="0.25">
      <c r="A525" s="777" t="s">
        <v>589</v>
      </c>
      <c r="B525" s="764">
        <v>1</v>
      </c>
      <c r="C525" s="630">
        <v>19500</v>
      </c>
      <c r="D525" s="630"/>
      <c r="E525" s="764">
        <v>1</v>
      </c>
      <c r="F525" s="764">
        <v>3000</v>
      </c>
      <c r="G525" s="764">
        <v>60</v>
      </c>
      <c r="H525" s="764"/>
      <c r="I525" s="764"/>
      <c r="J525" s="764"/>
    </row>
    <row r="526" spans="1:10" x14ac:dyDescent="0.25">
      <c r="A526" s="755" t="s">
        <v>2048</v>
      </c>
      <c r="B526" s="757">
        <f>SUM(B509:B525)</f>
        <v>17</v>
      </c>
      <c r="C526" s="757">
        <f>SUM(C509:C525)</f>
        <v>196500</v>
      </c>
      <c r="D526" s="757">
        <f>SUM(D509:D525)</f>
        <v>162000</v>
      </c>
      <c r="E526" s="757">
        <f>SUM(E509:E525)</f>
        <v>9</v>
      </c>
      <c r="F526" s="756"/>
      <c r="G526" s="922"/>
      <c r="H526" s="756"/>
      <c r="I526" s="756"/>
      <c r="J526" s="756"/>
    </row>
    <row r="527" spans="1:10" ht="17.25" x14ac:dyDescent="0.25">
      <c r="A527" s="2233" t="s">
        <v>4463</v>
      </c>
      <c r="B527" s="2234"/>
      <c r="C527" s="2234"/>
      <c r="D527" s="2234"/>
      <c r="E527" s="2234"/>
      <c r="F527" s="2234"/>
      <c r="G527" s="2234"/>
      <c r="H527" s="2248"/>
      <c r="I527" s="2248"/>
      <c r="J527" s="2249"/>
    </row>
    <row r="528" spans="1:10" ht="17.25" x14ac:dyDescent="0.25">
      <c r="A528" s="782" t="s">
        <v>4967</v>
      </c>
      <c r="B528" s="783">
        <v>1</v>
      </c>
      <c r="C528" s="944">
        <v>1000</v>
      </c>
      <c r="D528" s="784"/>
      <c r="E528" s="909"/>
      <c r="F528" s="909"/>
      <c r="G528" s="909"/>
      <c r="H528" s="909"/>
      <c r="I528" s="909"/>
      <c r="J528" s="764"/>
    </row>
    <row r="529" spans="1:10" ht="17.25" x14ac:dyDescent="0.25">
      <c r="A529" s="782"/>
      <c r="B529" s="783"/>
      <c r="C529" s="944"/>
      <c r="D529" s="784"/>
      <c r="E529" s="909"/>
      <c r="F529" s="909"/>
      <c r="G529" s="909"/>
      <c r="H529" s="909"/>
      <c r="I529" s="909"/>
      <c r="J529" s="764"/>
    </row>
    <row r="530" spans="1:10" x14ac:dyDescent="0.25">
      <c r="A530" s="755" t="s">
        <v>2048</v>
      </c>
      <c r="B530" s="213">
        <f>SUM(B528:B529)</f>
        <v>1</v>
      </c>
      <c r="C530" s="213">
        <f>SUM(C528:C529)</f>
        <v>1000</v>
      </c>
      <c r="D530" s="213">
        <f>SUM(D528:D529)</f>
        <v>0</v>
      </c>
      <c r="E530" s="213"/>
      <c r="F530" s="213"/>
      <c r="G530" s="213"/>
      <c r="H530" s="213"/>
      <c r="I530" s="213"/>
      <c r="J530" s="213"/>
    </row>
    <row r="531" spans="1:10" x14ac:dyDescent="0.25">
      <c r="A531" s="750"/>
      <c r="B531" s="549"/>
      <c r="C531" s="549"/>
      <c r="D531" s="549"/>
      <c r="E531" s="549"/>
      <c r="F531" s="549"/>
      <c r="G531" s="549"/>
      <c r="H531" s="549"/>
      <c r="I531" s="549"/>
      <c r="J531" s="751"/>
    </row>
    <row r="532" spans="1:10" x14ac:dyDescent="0.25">
      <c r="A532" s="548"/>
      <c r="B532" s="752"/>
      <c r="C532" s="752"/>
      <c r="D532" s="548"/>
      <c r="E532" s="548"/>
      <c r="F532" s="548"/>
      <c r="G532" s="548"/>
      <c r="H532" s="548"/>
      <c r="I532" s="548"/>
      <c r="J532" s="567"/>
    </row>
    <row r="533" spans="1:10" x14ac:dyDescent="0.25">
      <c r="A533" s="548"/>
      <c r="B533" s="548"/>
      <c r="C533" s="548"/>
      <c r="D533" s="548"/>
      <c r="E533" s="548"/>
      <c r="F533" s="2206" t="s">
        <v>4777</v>
      </c>
      <c r="G533" s="2206"/>
      <c r="H533" s="2206"/>
      <c r="I533" s="2206"/>
      <c r="J533" s="567"/>
    </row>
    <row r="534" spans="1:10" ht="15.75" x14ac:dyDescent="0.25">
      <c r="A534" s="696" t="s">
        <v>4861</v>
      </c>
      <c r="B534" s="757">
        <f>C526</f>
        <v>196500</v>
      </c>
      <c r="C534" s="548"/>
      <c r="D534" s="548"/>
      <c r="E534" s="548"/>
      <c r="F534" s="548"/>
      <c r="G534" s="548"/>
      <c r="H534" s="548"/>
      <c r="I534" s="548"/>
      <c r="J534" s="567"/>
    </row>
    <row r="535" spans="1:10" ht="15.75" x14ac:dyDescent="0.25">
      <c r="A535" s="942"/>
      <c r="B535" s="943"/>
      <c r="C535" s="548"/>
      <c r="D535" s="548"/>
      <c r="E535" s="548"/>
      <c r="F535" s="548"/>
      <c r="G535" s="548"/>
      <c r="H535" s="548"/>
      <c r="I535" s="548"/>
      <c r="J535" s="567"/>
    </row>
    <row r="536" spans="1:10" x14ac:dyDescent="0.25">
      <c r="A536" s="336"/>
      <c r="B536" s="336"/>
    </row>
    <row r="537" spans="1:10" ht="15.75" x14ac:dyDescent="0.25">
      <c r="A537" s="696" t="s">
        <v>4825</v>
      </c>
      <c r="B537" s="697">
        <f>C530</f>
        <v>1000</v>
      </c>
      <c r="E537" s="936"/>
    </row>
    <row r="541" spans="1:10" ht="15.75" x14ac:dyDescent="0.25">
      <c r="A541" s="2232" t="s">
        <v>4960</v>
      </c>
      <c r="B541" s="2232"/>
      <c r="C541" s="2232"/>
      <c r="D541" s="2232"/>
      <c r="E541" s="2232"/>
      <c r="F541" s="2232"/>
      <c r="G541" s="2232"/>
      <c r="H541" s="2247"/>
      <c r="I541" s="2247"/>
      <c r="J541" s="2247"/>
    </row>
    <row r="542" spans="1:10" x14ac:dyDescent="0.25">
      <c r="A542" s="198" t="s">
        <v>14</v>
      </c>
      <c r="B542" s="198" t="s">
        <v>5</v>
      </c>
      <c r="C542" s="198" t="s">
        <v>10</v>
      </c>
      <c r="D542" s="198" t="s">
        <v>11</v>
      </c>
      <c r="E542" s="198" t="s">
        <v>753</v>
      </c>
      <c r="F542" s="198" t="s">
        <v>27</v>
      </c>
      <c r="G542" s="960" t="s">
        <v>2013</v>
      </c>
      <c r="H542" s="198" t="s">
        <v>2776</v>
      </c>
      <c r="I542" s="198" t="s">
        <v>2777</v>
      </c>
      <c r="J542" s="198" t="s">
        <v>32</v>
      </c>
    </row>
    <row r="543" spans="1:10" x14ac:dyDescent="0.25">
      <c r="A543" s="777" t="s">
        <v>144</v>
      </c>
      <c r="B543" s="764">
        <v>1</v>
      </c>
      <c r="C543" s="764">
        <v>28000</v>
      </c>
      <c r="D543" s="764"/>
      <c r="E543" s="764">
        <v>1</v>
      </c>
      <c r="F543" s="764">
        <v>4000</v>
      </c>
      <c r="G543" s="921">
        <v>70</v>
      </c>
      <c r="H543" s="764"/>
      <c r="I543" s="764"/>
      <c r="J543" s="764"/>
    </row>
    <row r="544" spans="1:10" x14ac:dyDescent="0.25">
      <c r="A544" s="777" t="s">
        <v>3629</v>
      </c>
      <c r="B544" s="764">
        <v>1</v>
      </c>
      <c r="C544" s="764"/>
      <c r="D544" s="764">
        <v>24000</v>
      </c>
      <c r="E544" s="764">
        <v>1</v>
      </c>
      <c r="F544" s="764">
        <v>3000</v>
      </c>
      <c r="G544" s="921">
        <v>60</v>
      </c>
      <c r="H544" s="756"/>
      <c r="I544" s="756"/>
      <c r="J544" s="764" t="s">
        <v>883</v>
      </c>
    </row>
    <row r="545" spans="1:10" x14ac:dyDescent="0.25">
      <c r="A545" s="777" t="s">
        <v>4961</v>
      </c>
      <c r="B545" s="764">
        <v>1</v>
      </c>
      <c r="C545" s="764"/>
      <c r="D545" s="764">
        <v>10000</v>
      </c>
      <c r="E545" s="764">
        <v>2</v>
      </c>
      <c r="F545" s="764">
        <v>6000</v>
      </c>
      <c r="G545" s="921">
        <v>60</v>
      </c>
      <c r="H545" s="756"/>
      <c r="I545" s="756"/>
      <c r="J545" s="764" t="s">
        <v>883</v>
      </c>
    </row>
    <row r="546" spans="1:10" x14ac:dyDescent="0.25">
      <c r="A546" s="777" t="s">
        <v>4787</v>
      </c>
      <c r="B546" s="764">
        <v>1</v>
      </c>
      <c r="C546" s="764"/>
      <c r="D546" s="764">
        <v>14000</v>
      </c>
      <c r="E546" s="764">
        <v>1</v>
      </c>
      <c r="F546" s="764">
        <v>3000</v>
      </c>
      <c r="G546" s="921">
        <v>60</v>
      </c>
      <c r="H546" s="756"/>
      <c r="I546" s="756"/>
      <c r="J546" s="764" t="s">
        <v>883</v>
      </c>
    </row>
    <row r="547" spans="1:10" x14ac:dyDescent="0.25">
      <c r="A547" s="777" t="s">
        <v>4645</v>
      </c>
      <c r="B547" s="764">
        <v>1</v>
      </c>
      <c r="C547" s="764">
        <v>34000</v>
      </c>
      <c r="D547" s="764"/>
      <c r="E547" s="764">
        <v>1</v>
      </c>
      <c r="F547" s="764">
        <v>4000</v>
      </c>
      <c r="G547" s="921">
        <v>75</v>
      </c>
      <c r="H547" s="756"/>
      <c r="I547" s="756"/>
      <c r="J547" s="764"/>
    </row>
    <row r="548" spans="1:10" x14ac:dyDescent="0.25">
      <c r="A548" s="777" t="s">
        <v>209</v>
      </c>
      <c r="B548" s="764">
        <v>1</v>
      </c>
      <c r="C548" s="764"/>
      <c r="D548" s="764">
        <v>38000</v>
      </c>
      <c r="E548" s="764"/>
      <c r="F548" s="764"/>
      <c r="G548" s="921"/>
      <c r="H548" s="756"/>
      <c r="I548" s="756"/>
      <c r="J548" s="764" t="s">
        <v>883</v>
      </c>
    </row>
    <row r="549" spans="1:10" x14ac:dyDescent="0.25">
      <c r="A549" s="777" t="s">
        <v>215</v>
      </c>
      <c r="B549" s="764">
        <v>1</v>
      </c>
      <c r="C549" s="764">
        <v>33000</v>
      </c>
      <c r="D549" s="764"/>
      <c r="E549" s="764"/>
      <c r="F549" s="764"/>
      <c r="G549" s="921"/>
      <c r="H549" s="756"/>
      <c r="I549" s="756"/>
      <c r="J549" s="764"/>
    </row>
    <row r="550" spans="1:10" x14ac:dyDescent="0.25">
      <c r="A550" s="777" t="s">
        <v>123</v>
      </c>
      <c r="B550" s="764">
        <v>1</v>
      </c>
      <c r="C550" s="764">
        <v>11000</v>
      </c>
      <c r="D550" s="764"/>
      <c r="E550" s="618">
        <v>1</v>
      </c>
      <c r="F550" s="764">
        <v>3000</v>
      </c>
      <c r="G550" s="921">
        <v>60</v>
      </c>
      <c r="H550" s="756"/>
      <c r="I550" s="756"/>
      <c r="J550" s="764"/>
    </row>
    <row r="551" spans="1:10" x14ac:dyDescent="0.25">
      <c r="A551" s="777" t="s">
        <v>4785</v>
      </c>
      <c r="B551" s="764">
        <v>1</v>
      </c>
      <c r="C551" s="764">
        <v>12500</v>
      </c>
      <c r="D551" s="764"/>
      <c r="E551" s="764">
        <v>2</v>
      </c>
      <c r="F551" s="764">
        <v>3500</v>
      </c>
      <c r="G551" s="921" t="s">
        <v>4962</v>
      </c>
      <c r="H551" s="756"/>
      <c r="I551" s="756"/>
      <c r="J551" s="764"/>
    </row>
    <row r="552" spans="1:10" x14ac:dyDescent="0.25">
      <c r="A552" s="777" t="s">
        <v>3539</v>
      </c>
      <c r="B552" s="764">
        <v>1</v>
      </c>
      <c r="C552" s="630"/>
      <c r="D552" s="764">
        <v>46000</v>
      </c>
      <c r="E552" s="764">
        <v>1</v>
      </c>
      <c r="F552" s="764">
        <v>4000</v>
      </c>
      <c r="G552" s="921">
        <v>75</v>
      </c>
      <c r="H552" s="756"/>
      <c r="I552" s="756"/>
      <c r="J552" s="764" t="s">
        <v>4963</v>
      </c>
    </row>
    <row r="553" spans="1:10" x14ac:dyDescent="0.25">
      <c r="A553" s="777" t="s">
        <v>3707</v>
      </c>
      <c r="B553" s="764">
        <v>1</v>
      </c>
      <c r="C553" s="764">
        <v>20000</v>
      </c>
      <c r="D553" s="764"/>
      <c r="E553" s="764"/>
      <c r="F553" s="764"/>
      <c r="G553" s="921"/>
      <c r="H553" s="756"/>
      <c r="I553" s="756"/>
      <c r="J553" s="764"/>
    </row>
    <row r="554" spans="1:10" x14ac:dyDescent="0.25">
      <c r="A554" s="777" t="s">
        <v>4812</v>
      </c>
      <c r="B554" s="764">
        <v>1</v>
      </c>
      <c r="C554" s="764"/>
      <c r="D554" s="764">
        <v>16000</v>
      </c>
      <c r="E554" s="764"/>
      <c r="F554" s="764"/>
      <c r="G554" s="921"/>
      <c r="H554" s="756"/>
      <c r="I554" s="756"/>
      <c r="J554" s="764" t="s">
        <v>4964</v>
      </c>
    </row>
    <row r="555" spans="1:10" x14ac:dyDescent="0.25">
      <c r="A555" s="777" t="s">
        <v>4489</v>
      </c>
      <c r="B555" s="764">
        <v>1</v>
      </c>
      <c r="C555" s="764"/>
      <c r="D555" s="764">
        <v>14000</v>
      </c>
      <c r="E555" s="764">
        <v>1</v>
      </c>
      <c r="F555" s="764">
        <v>3000</v>
      </c>
      <c r="G555" s="921">
        <v>60</v>
      </c>
      <c r="H555" s="756"/>
      <c r="I555" s="756"/>
      <c r="J555" s="764" t="s">
        <v>883</v>
      </c>
    </row>
    <row r="556" spans="1:10" x14ac:dyDescent="0.25">
      <c r="A556" s="777" t="s">
        <v>3485</v>
      </c>
      <c r="B556" s="764">
        <v>1</v>
      </c>
      <c r="C556" s="764"/>
      <c r="D556" s="764">
        <v>26000</v>
      </c>
      <c r="E556" s="764">
        <v>1</v>
      </c>
      <c r="F556" s="764">
        <v>3000</v>
      </c>
      <c r="G556" s="921">
        <v>60</v>
      </c>
      <c r="H556" s="756"/>
      <c r="I556" s="756"/>
      <c r="J556" s="764" t="s">
        <v>3581</v>
      </c>
    </row>
    <row r="557" spans="1:10" x14ac:dyDescent="0.25">
      <c r="A557" s="777" t="s">
        <v>785</v>
      </c>
      <c r="B557" s="764">
        <v>1</v>
      </c>
      <c r="C557" s="764">
        <v>24000</v>
      </c>
      <c r="D557" s="764"/>
      <c r="E557" s="764"/>
      <c r="F557" s="764"/>
      <c r="G557" s="921"/>
      <c r="H557" s="756"/>
      <c r="I557" s="756"/>
      <c r="J557" s="764"/>
    </row>
    <row r="558" spans="1:10" x14ac:dyDescent="0.25">
      <c r="A558" s="777" t="s">
        <v>563</v>
      </c>
      <c r="B558" s="764">
        <v>1</v>
      </c>
      <c r="C558" s="630">
        <v>16000</v>
      </c>
      <c r="D558" s="630"/>
      <c r="E558" s="764">
        <v>1</v>
      </c>
      <c r="F558" s="764">
        <v>4000</v>
      </c>
      <c r="G558" s="764">
        <v>75</v>
      </c>
      <c r="H558" s="764"/>
      <c r="I558" s="764"/>
      <c r="J558" s="764"/>
    </row>
    <row r="559" spans="1:10" x14ac:dyDescent="0.25">
      <c r="A559" s="777" t="s">
        <v>563</v>
      </c>
      <c r="B559" s="764">
        <v>1</v>
      </c>
      <c r="C559" s="630"/>
      <c r="D559" s="630">
        <v>17000</v>
      </c>
      <c r="E559" s="764">
        <v>1</v>
      </c>
      <c r="F559" s="764">
        <v>3000</v>
      </c>
      <c r="G559" s="764">
        <v>60</v>
      </c>
      <c r="H559" s="764"/>
      <c r="I559" s="764"/>
      <c r="J559" s="764" t="s">
        <v>883</v>
      </c>
    </row>
    <row r="560" spans="1:10" x14ac:dyDescent="0.25">
      <c r="A560" s="777" t="s">
        <v>4489</v>
      </c>
      <c r="B560" s="764">
        <v>1</v>
      </c>
      <c r="C560" s="630">
        <v>17000</v>
      </c>
      <c r="D560" s="630"/>
      <c r="E560" s="764"/>
      <c r="F560" s="764"/>
      <c r="G560" s="921"/>
      <c r="H560" s="764"/>
      <c r="I560" s="764"/>
      <c r="J560" s="764"/>
    </row>
    <row r="561" spans="1:10" x14ac:dyDescent="0.25">
      <c r="A561" s="777" t="s">
        <v>734</v>
      </c>
      <c r="B561" s="764">
        <v>1</v>
      </c>
      <c r="C561" s="630"/>
      <c r="D561" s="630">
        <v>14000</v>
      </c>
      <c r="E561" s="764">
        <v>1</v>
      </c>
      <c r="F561" s="764">
        <v>4000</v>
      </c>
      <c r="G561" s="764">
        <v>75</v>
      </c>
      <c r="H561" s="764"/>
      <c r="I561" s="764"/>
      <c r="J561" s="764" t="s">
        <v>3581</v>
      </c>
    </row>
    <row r="562" spans="1:10" x14ac:dyDescent="0.25">
      <c r="A562" s="777"/>
      <c r="B562" s="764"/>
      <c r="C562" s="630"/>
      <c r="D562" s="630"/>
      <c r="E562" s="764"/>
      <c r="F562" s="764"/>
      <c r="G562" s="921"/>
      <c r="H562" s="764"/>
      <c r="I562" s="764"/>
      <c r="J562" s="764"/>
    </row>
    <row r="563" spans="1:10" x14ac:dyDescent="0.25">
      <c r="A563" s="755" t="s">
        <v>2048</v>
      </c>
      <c r="B563" s="757">
        <f>SUM(B543:B562)</f>
        <v>19</v>
      </c>
      <c r="C563" s="757">
        <f>SUM(C543:C562)</f>
        <v>195500</v>
      </c>
      <c r="D563" s="757">
        <f>SUM(D543:D562)</f>
        <v>219000</v>
      </c>
      <c r="E563" s="757">
        <f>SUM(E543:E562)</f>
        <v>15</v>
      </c>
      <c r="F563" s="756"/>
      <c r="G563" s="922"/>
      <c r="H563" s="756"/>
      <c r="I563" s="756"/>
      <c r="J563" s="756"/>
    </row>
    <row r="564" spans="1:10" ht="17.25" x14ac:dyDescent="0.25">
      <c r="A564" s="2233" t="s">
        <v>4463</v>
      </c>
      <c r="B564" s="2234"/>
      <c r="C564" s="2234"/>
      <c r="D564" s="2234"/>
      <c r="E564" s="2234"/>
      <c r="F564" s="2234"/>
      <c r="G564" s="2234"/>
      <c r="H564" s="2248"/>
      <c r="I564" s="2248"/>
      <c r="J564" s="2249"/>
    </row>
    <row r="565" spans="1:10" ht="17.25" x14ac:dyDescent="0.25">
      <c r="A565" s="782" t="s">
        <v>4965</v>
      </c>
      <c r="B565" s="783">
        <v>1</v>
      </c>
      <c r="C565" s="944">
        <v>700</v>
      </c>
      <c r="D565" s="784"/>
      <c r="E565" s="909"/>
      <c r="F565" s="909"/>
      <c r="G565" s="909"/>
      <c r="H565" s="909"/>
      <c r="I565" s="909"/>
      <c r="J565" s="764"/>
    </row>
    <row r="566" spans="1:10" ht="17.25" x14ac:dyDescent="0.25">
      <c r="A566" s="782" t="s">
        <v>4966</v>
      </c>
      <c r="B566" s="783">
        <v>1</v>
      </c>
      <c r="C566" s="944"/>
      <c r="D566" s="784">
        <v>850</v>
      </c>
      <c r="E566" s="909"/>
      <c r="F566" s="909"/>
      <c r="G566" s="909"/>
      <c r="H566" s="909"/>
      <c r="I566" s="909"/>
      <c r="J566" s="764"/>
    </row>
    <row r="567" spans="1:10" ht="17.25" x14ac:dyDescent="0.25">
      <c r="A567" s="782" t="s">
        <v>4461</v>
      </c>
      <c r="B567" s="783">
        <v>1</v>
      </c>
      <c r="C567" s="944">
        <v>3500</v>
      </c>
      <c r="D567" s="784"/>
      <c r="E567" s="909"/>
      <c r="F567" s="909"/>
      <c r="G567" s="909"/>
      <c r="H567" s="909"/>
      <c r="I567" s="909"/>
      <c r="J567" s="764"/>
    </row>
    <row r="568" spans="1:10" ht="17.25" x14ac:dyDescent="0.25">
      <c r="A568" s="782" t="s">
        <v>4968</v>
      </c>
      <c r="B568" s="783">
        <v>1</v>
      </c>
      <c r="C568" s="944">
        <v>5000</v>
      </c>
      <c r="D568" s="784"/>
      <c r="E568" s="909"/>
      <c r="F568" s="909"/>
      <c r="G568" s="909"/>
      <c r="H568" s="909"/>
      <c r="I568" s="909"/>
      <c r="J568" s="764"/>
    </row>
    <row r="569" spans="1:10" x14ac:dyDescent="0.25">
      <c r="A569" s="755" t="s">
        <v>2048</v>
      </c>
      <c r="B569" s="213">
        <f>SUM(B565:B568)</f>
        <v>4</v>
      </c>
      <c r="C569" s="213">
        <f>SUM(C565:C568)</f>
        <v>9200</v>
      </c>
      <c r="D569" s="213">
        <f>SUM(D565:D568)</f>
        <v>850</v>
      </c>
      <c r="E569" s="213"/>
      <c r="F569" s="213"/>
      <c r="G569" s="213"/>
      <c r="H569" s="213"/>
      <c r="I569" s="213"/>
      <c r="J569" s="213"/>
    </row>
    <row r="570" spans="1:10" x14ac:dyDescent="0.25">
      <c r="A570" s="750"/>
      <c r="B570" s="549"/>
      <c r="C570" s="549"/>
      <c r="D570" s="549"/>
      <c r="E570" s="549"/>
      <c r="F570" s="549"/>
      <c r="G570" s="549"/>
      <c r="H570" s="549"/>
      <c r="I570" s="549"/>
      <c r="J570" s="751"/>
    </row>
    <row r="571" spans="1:10" x14ac:dyDescent="0.25">
      <c r="A571" s="548"/>
      <c r="B571" s="752"/>
      <c r="C571" s="752"/>
      <c r="D571" s="548"/>
      <c r="E571" s="548"/>
      <c r="F571" s="548"/>
      <c r="G571" s="548"/>
      <c r="H571" s="548"/>
      <c r="I571" s="548"/>
      <c r="J571" s="567"/>
    </row>
    <row r="572" spans="1:10" x14ac:dyDescent="0.25">
      <c r="A572" s="548"/>
      <c r="B572" s="548"/>
      <c r="C572" s="548"/>
      <c r="D572" s="548"/>
      <c r="E572" s="548"/>
      <c r="F572" s="2206" t="s">
        <v>4777</v>
      </c>
      <c r="G572" s="2206"/>
      <c r="H572" s="2206"/>
      <c r="I572" s="2206"/>
      <c r="J572" s="567"/>
    </row>
    <row r="573" spans="1:10" ht="15.75" x14ac:dyDescent="0.25">
      <c r="A573" s="696" t="s">
        <v>4861</v>
      </c>
      <c r="B573" s="757">
        <f>C563</f>
        <v>195500</v>
      </c>
      <c r="C573" s="548"/>
      <c r="D573" s="548"/>
      <c r="E573" s="548"/>
      <c r="F573" s="548"/>
      <c r="G573" s="548"/>
      <c r="H573" s="548"/>
      <c r="I573" s="548"/>
      <c r="J573" s="567"/>
    </row>
    <row r="574" spans="1:10" ht="15.75" x14ac:dyDescent="0.25">
      <c r="A574" s="942"/>
      <c r="B574" s="943"/>
      <c r="C574" s="548"/>
      <c r="D574" s="548"/>
      <c r="E574" s="548"/>
      <c r="F574" s="548"/>
      <c r="G574" s="548"/>
      <c r="H574" s="548"/>
      <c r="I574" s="548"/>
      <c r="J574" s="567"/>
    </row>
    <row r="575" spans="1:10" x14ac:dyDescent="0.25">
      <c r="A575" s="336"/>
      <c r="B575" s="336"/>
    </row>
    <row r="576" spans="1:10" ht="15.75" x14ac:dyDescent="0.25">
      <c r="A576" s="696" t="s">
        <v>4825</v>
      </c>
      <c r="B576" s="697">
        <f>C569</f>
        <v>9200</v>
      </c>
      <c r="E576" s="936"/>
    </row>
    <row r="580" spans="1:10" ht="15.75" x14ac:dyDescent="0.25">
      <c r="A580" s="2232" t="s">
        <v>4969</v>
      </c>
      <c r="B580" s="2232"/>
      <c r="C580" s="2232"/>
      <c r="D580" s="2232"/>
      <c r="E580" s="2232"/>
      <c r="F580" s="2232"/>
      <c r="G580" s="2232"/>
      <c r="H580" s="2247"/>
      <c r="I580" s="2247"/>
      <c r="J580" s="2247"/>
    </row>
    <row r="581" spans="1:10" x14ac:dyDescent="0.25">
      <c r="A581" s="198" t="s">
        <v>14</v>
      </c>
      <c r="B581" s="198" t="s">
        <v>5</v>
      </c>
      <c r="C581" s="198" t="s">
        <v>10</v>
      </c>
      <c r="D581" s="198" t="s">
        <v>11</v>
      </c>
      <c r="E581" s="198" t="s">
        <v>753</v>
      </c>
      <c r="F581" s="198" t="s">
        <v>27</v>
      </c>
      <c r="G581" s="961" t="s">
        <v>2013</v>
      </c>
      <c r="H581" s="198" t="s">
        <v>2776</v>
      </c>
      <c r="I581" s="198" t="s">
        <v>2777</v>
      </c>
      <c r="J581" s="198" t="s">
        <v>32</v>
      </c>
    </row>
    <row r="582" spans="1:10" x14ac:dyDescent="0.25">
      <c r="A582" s="777" t="s">
        <v>1149</v>
      </c>
      <c r="B582" s="764">
        <v>2</v>
      </c>
      <c r="C582" s="764"/>
      <c r="D582" s="764">
        <v>102000</v>
      </c>
      <c r="E582" s="764"/>
      <c r="F582" s="764"/>
      <c r="G582" s="921"/>
      <c r="H582" s="764"/>
      <c r="I582" s="764"/>
      <c r="J582" s="764" t="s">
        <v>4970</v>
      </c>
    </row>
    <row r="583" spans="1:10" x14ac:dyDescent="0.25">
      <c r="A583" s="777" t="s">
        <v>2187</v>
      </c>
      <c r="B583" s="764">
        <v>1</v>
      </c>
      <c r="C583" s="764">
        <v>15000</v>
      </c>
      <c r="D583" s="764"/>
      <c r="E583" s="764"/>
      <c r="F583" s="764"/>
      <c r="G583" s="921"/>
      <c r="H583" s="756"/>
      <c r="I583" s="756"/>
      <c r="J583" s="764"/>
    </row>
    <row r="584" spans="1:10" x14ac:dyDescent="0.25">
      <c r="A584" s="777" t="s">
        <v>248</v>
      </c>
      <c r="B584" s="764">
        <v>1</v>
      </c>
      <c r="C584" s="764">
        <v>25000</v>
      </c>
      <c r="D584" s="764"/>
      <c r="E584" s="764"/>
      <c r="F584" s="764"/>
      <c r="G584" s="921"/>
      <c r="H584" s="756"/>
      <c r="I584" s="756"/>
      <c r="J584" s="764"/>
    </row>
    <row r="585" spans="1:10" x14ac:dyDescent="0.25">
      <c r="A585" s="777" t="s">
        <v>2187</v>
      </c>
      <c r="B585" s="764">
        <v>1</v>
      </c>
      <c r="C585" s="764"/>
      <c r="D585" s="764">
        <v>12000</v>
      </c>
      <c r="E585" s="764">
        <v>1</v>
      </c>
      <c r="F585" s="764">
        <v>3000</v>
      </c>
      <c r="G585" s="921">
        <v>60</v>
      </c>
      <c r="H585" s="756"/>
      <c r="I585" s="756"/>
      <c r="J585" s="764" t="s">
        <v>4820</v>
      </c>
    </row>
    <row r="586" spans="1:10" x14ac:dyDescent="0.25">
      <c r="A586" s="777" t="s">
        <v>2912</v>
      </c>
      <c r="B586" s="764">
        <v>1</v>
      </c>
      <c r="C586" s="764">
        <v>20000</v>
      </c>
      <c r="D586" s="764"/>
      <c r="E586" s="764">
        <v>1</v>
      </c>
      <c r="F586" s="764">
        <v>3000</v>
      </c>
      <c r="G586" s="921">
        <v>60</v>
      </c>
      <c r="H586" s="756"/>
      <c r="I586" s="756"/>
      <c r="J586" s="764"/>
    </row>
    <row r="587" spans="1:10" x14ac:dyDescent="0.25">
      <c r="A587" s="777" t="s">
        <v>609</v>
      </c>
      <c r="B587" s="764">
        <v>1</v>
      </c>
      <c r="C587" s="764">
        <v>16000</v>
      </c>
      <c r="D587" s="764"/>
      <c r="E587" s="764">
        <v>1</v>
      </c>
      <c r="F587" s="764">
        <v>4000</v>
      </c>
      <c r="G587" s="921">
        <v>70</v>
      </c>
      <c r="H587" s="756"/>
      <c r="I587" s="756"/>
      <c r="J587" s="764"/>
    </row>
    <row r="588" spans="1:10" x14ac:dyDescent="0.25">
      <c r="A588" s="777" t="s">
        <v>2900</v>
      </c>
      <c r="B588" s="764">
        <v>1</v>
      </c>
      <c r="C588" s="764">
        <v>27000</v>
      </c>
      <c r="D588" s="764"/>
      <c r="E588" s="764"/>
      <c r="F588" s="764"/>
      <c r="G588" s="921"/>
      <c r="H588" s="756"/>
      <c r="I588" s="756"/>
      <c r="J588" s="764"/>
    </row>
    <row r="589" spans="1:10" x14ac:dyDescent="0.25">
      <c r="A589" s="777" t="s">
        <v>122</v>
      </c>
      <c r="B589" s="764">
        <v>1</v>
      </c>
      <c r="C589" s="764">
        <v>39000</v>
      </c>
      <c r="D589" s="764"/>
      <c r="E589" s="618">
        <v>1</v>
      </c>
      <c r="F589" s="764">
        <v>5000</v>
      </c>
      <c r="G589" s="921">
        <v>100</v>
      </c>
      <c r="H589" s="756"/>
      <c r="I589" s="756"/>
      <c r="J589" s="764"/>
    </row>
    <row r="590" spans="1:10" x14ac:dyDescent="0.25">
      <c r="A590" s="777" t="s">
        <v>2187</v>
      </c>
      <c r="B590" s="764">
        <v>1</v>
      </c>
      <c r="C590" s="764">
        <v>12000</v>
      </c>
      <c r="D590" s="764"/>
      <c r="E590" s="764">
        <v>1</v>
      </c>
      <c r="F590" s="764">
        <v>3000</v>
      </c>
      <c r="G590" s="921">
        <v>60</v>
      </c>
      <c r="H590" s="756"/>
      <c r="I590" s="756"/>
      <c r="J590" s="764"/>
    </row>
    <row r="591" spans="1:10" x14ac:dyDescent="0.25">
      <c r="A591" s="777" t="s">
        <v>656</v>
      </c>
      <c r="B591" s="764">
        <v>1</v>
      </c>
      <c r="C591" s="630"/>
      <c r="D591" s="764">
        <v>19000</v>
      </c>
      <c r="E591" s="764"/>
      <c r="F591" s="764"/>
      <c r="G591" s="921"/>
      <c r="H591" s="756"/>
      <c r="I591" s="756"/>
      <c r="J591" s="764" t="s">
        <v>4971</v>
      </c>
    </row>
    <row r="592" spans="1:10" x14ac:dyDescent="0.25">
      <c r="A592" s="777" t="s">
        <v>2187</v>
      </c>
      <c r="B592" s="764">
        <v>1</v>
      </c>
      <c r="C592" s="764"/>
      <c r="D592" s="764">
        <v>11000</v>
      </c>
      <c r="E592" s="764">
        <v>1</v>
      </c>
      <c r="F592" s="764">
        <v>4000</v>
      </c>
      <c r="G592" s="921">
        <v>70</v>
      </c>
      <c r="H592" s="756"/>
      <c r="I592" s="756"/>
      <c r="J592" s="764" t="s">
        <v>883</v>
      </c>
    </row>
    <row r="593" spans="1:10" x14ac:dyDescent="0.25">
      <c r="A593" s="777" t="s">
        <v>261</v>
      </c>
      <c r="B593" s="764">
        <v>1</v>
      </c>
      <c r="C593" s="764">
        <v>14000</v>
      </c>
      <c r="D593" s="764"/>
      <c r="E593" s="764">
        <v>1</v>
      </c>
      <c r="F593" s="764">
        <v>3000</v>
      </c>
      <c r="G593" s="921">
        <v>60</v>
      </c>
      <c r="H593" s="756"/>
      <c r="I593" s="756"/>
      <c r="J593" s="764"/>
    </row>
    <row r="594" spans="1:10" x14ac:dyDescent="0.25">
      <c r="A594" s="777" t="s">
        <v>2187</v>
      </c>
      <c r="B594" s="764">
        <v>1</v>
      </c>
      <c r="C594" s="764"/>
      <c r="D594" s="764">
        <v>15000</v>
      </c>
      <c r="E594" s="764"/>
      <c r="F594" s="764"/>
      <c r="G594" s="921"/>
      <c r="H594" s="756"/>
      <c r="I594" s="756"/>
      <c r="J594" s="764" t="s">
        <v>883</v>
      </c>
    </row>
    <row r="595" spans="1:10" x14ac:dyDescent="0.25">
      <c r="A595" s="777" t="s">
        <v>645</v>
      </c>
      <c r="B595" s="764">
        <v>2</v>
      </c>
      <c r="C595" s="764"/>
      <c r="D595" s="764">
        <v>50000</v>
      </c>
      <c r="E595" s="764"/>
      <c r="F595" s="764"/>
      <c r="G595" s="921"/>
      <c r="H595" s="756"/>
      <c r="I595" s="756"/>
      <c r="J595" s="764" t="s">
        <v>4972</v>
      </c>
    </row>
    <row r="596" spans="1:10" x14ac:dyDescent="0.25">
      <c r="A596" s="777" t="s">
        <v>4147</v>
      </c>
      <c r="B596" s="764">
        <v>2</v>
      </c>
      <c r="C596" s="764">
        <v>68000</v>
      </c>
      <c r="D596" s="764"/>
      <c r="E596" s="764">
        <v>2</v>
      </c>
      <c r="F596" s="764">
        <v>8000</v>
      </c>
      <c r="G596" s="921">
        <v>70</v>
      </c>
      <c r="H596" s="756"/>
      <c r="I596" s="756"/>
      <c r="J596" s="764"/>
    </row>
    <row r="597" spans="1:10" x14ac:dyDescent="0.25">
      <c r="A597" s="777" t="s">
        <v>724</v>
      </c>
      <c r="B597" s="764">
        <v>1</v>
      </c>
      <c r="C597" s="630"/>
      <c r="D597" s="630">
        <v>28000</v>
      </c>
      <c r="E597" s="764"/>
      <c r="F597" s="764"/>
      <c r="G597" s="764"/>
      <c r="H597" s="764"/>
      <c r="I597" s="764"/>
      <c r="J597" s="764" t="s">
        <v>4973</v>
      </c>
    </row>
    <row r="598" spans="1:10" x14ac:dyDescent="0.25">
      <c r="A598" s="777" t="s">
        <v>2187</v>
      </c>
      <c r="B598" s="764">
        <v>1</v>
      </c>
      <c r="C598" s="630">
        <v>10000</v>
      </c>
      <c r="D598" s="630">
        <v>2000</v>
      </c>
      <c r="E598" s="764">
        <v>1</v>
      </c>
      <c r="F598" s="764">
        <v>3000</v>
      </c>
      <c r="G598" s="764">
        <v>60</v>
      </c>
      <c r="H598" s="764"/>
      <c r="I598" s="764"/>
      <c r="J598" s="764" t="s">
        <v>883</v>
      </c>
    </row>
    <row r="599" spans="1:10" x14ac:dyDescent="0.25">
      <c r="A599" s="777" t="s">
        <v>4974</v>
      </c>
      <c r="B599" s="764">
        <v>1</v>
      </c>
      <c r="C599" s="630">
        <v>23000</v>
      </c>
      <c r="D599" s="630"/>
      <c r="E599" s="764">
        <v>1</v>
      </c>
      <c r="F599" s="764">
        <v>5000</v>
      </c>
      <c r="G599" s="764">
        <v>100</v>
      </c>
      <c r="H599" s="764"/>
      <c r="I599" s="764"/>
      <c r="J599" s="764"/>
    </row>
    <row r="600" spans="1:10" x14ac:dyDescent="0.25">
      <c r="A600" s="777" t="s">
        <v>392</v>
      </c>
      <c r="B600" s="764">
        <v>2</v>
      </c>
      <c r="C600" s="630">
        <v>98000</v>
      </c>
      <c r="D600" s="630"/>
      <c r="E600" s="764"/>
      <c r="F600" s="764"/>
      <c r="G600" s="764"/>
      <c r="H600" s="764"/>
      <c r="I600" s="764"/>
      <c r="J600" s="764"/>
    </row>
    <row r="601" spans="1:10" x14ac:dyDescent="0.25">
      <c r="A601" s="777" t="s">
        <v>260</v>
      </c>
      <c r="B601" s="764">
        <v>1</v>
      </c>
      <c r="C601" s="630"/>
      <c r="D601" s="630">
        <v>14000</v>
      </c>
      <c r="E601" s="764">
        <v>1</v>
      </c>
      <c r="F601" s="764">
        <v>3000</v>
      </c>
      <c r="G601" s="764">
        <v>60</v>
      </c>
      <c r="H601" s="764"/>
      <c r="I601" s="764"/>
      <c r="J601" s="764" t="s">
        <v>883</v>
      </c>
    </row>
    <row r="602" spans="1:10" x14ac:dyDescent="0.25">
      <c r="A602" s="777" t="s">
        <v>3610</v>
      </c>
      <c r="B602" s="764">
        <v>2</v>
      </c>
      <c r="C602" s="630"/>
      <c r="D602" s="630">
        <v>124000</v>
      </c>
      <c r="E602" s="764"/>
      <c r="F602" s="764"/>
      <c r="G602" s="764"/>
      <c r="H602" s="764"/>
      <c r="I602" s="764"/>
      <c r="J602" s="764" t="s">
        <v>4975</v>
      </c>
    </row>
    <row r="603" spans="1:10" x14ac:dyDescent="0.25">
      <c r="A603" s="777" t="s">
        <v>271</v>
      </c>
      <c r="B603" s="764">
        <v>1</v>
      </c>
      <c r="C603" s="630"/>
      <c r="D603" s="630">
        <v>20000</v>
      </c>
      <c r="E603" s="764"/>
      <c r="F603" s="764"/>
      <c r="G603" s="764"/>
      <c r="H603" s="764"/>
      <c r="I603" s="764"/>
      <c r="J603" s="764" t="s">
        <v>883</v>
      </c>
    </row>
    <row r="604" spans="1:10" x14ac:dyDescent="0.25">
      <c r="A604" s="777" t="s">
        <v>94</v>
      </c>
      <c r="B604" s="764">
        <v>1</v>
      </c>
      <c r="C604" s="630"/>
      <c r="D604" s="630">
        <v>28000</v>
      </c>
      <c r="E604" s="764">
        <v>1</v>
      </c>
      <c r="F604" s="764">
        <v>4000</v>
      </c>
      <c r="G604" s="764">
        <v>70</v>
      </c>
      <c r="H604" s="764"/>
      <c r="I604" s="764"/>
      <c r="J604" s="764"/>
    </row>
    <row r="605" spans="1:10" x14ac:dyDescent="0.25">
      <c r="A605" s="777" t="s">
        <v>645</v>
      </c>
      <c r="B605" s="764">
        <v>1</v>
      </c>
      <c r="C605" s="630"/>
      <c r="D605" s="630">
        <v>26000</v>
      </c>
      <c r="E605" s="764"/>
      <c r="F605" s="764"/>
      <c r="G605" s="764"/>
      <c r="H605" s="764"/>
      <c r="I605" s="764"/>
      <c r="J605" s="764" t="s">
        <v>4976</v>
      </c>
    </row>
    <row r="606" spans="1:10" x14ac:dyDescent="0.25">
      <c r="A606" s="777" t="s">
        <v>4977</v>
      </c>
      <c r="B606" s="764">
        <v>1</v>
      </c>
      <c r="C606" s="630">
        <v>13000</v>
      </c>
      <c r="D606" s="630"/>
      <c r="E606" s="764">
        <v>1</v>
      </c>
      <c r="F606" s="764">
        <v>3000</v>
      </c>
      <c r="G606" s="921">
        <v>60</v>
      </c>
      <c r="H606" s="764"/>
      <c r="I606" s="764"/>
      <c r="J606" s="764"/>
    </row>
    <row r="607" spans="1:10" x14ac:dyDescent="0.25">
      <c r="A607" s="755" t="s">
        <v>2048</v>
      </c>
      <c r="B607" s="757">
        <f>SUM(B582:B606)</f>
        <v>30</v>
      </c>
      <c r="C607" s="757">
        <f>SUM(C582:C606)</f>
        <v>380000</v>
      </c>
      <c r="D607" s="757">
        <f>SUM(D582:D606)</f>
        <v>451000</v>
      </c>
      <c r="E607" s="757">
        <f>SUM(E582:E606)</f>
        <v>14</v>
      </c>
      <c r="F607" s="756"/>
      <c r="G607" s="922"/>
      <c r="H607" s="756"/>
      <c r="I607" s="756"/>
      <c r="J607" s="756"/>
    </row>
    <row r="608" spans="1:10" ht="17.25" x14ac:dyDescent="0.25">
      <c r="A608" s="2233" t="s">
        <v>4463</v>
      </c>
      <c r="B608" s="2234"/>
      <c r="C608" s="2234"/>
      <c r="D608" s="2234"/>
      <c r="E608" s="2234"/>
      <c r="F608" s="2234"/>
      <c r="G608" s="2234"/>
      <c r="H608" s="2248"/>
      <c r="I608" s="2248"/>
      <c r="J608" s="2249"/>
    </row>
    <row r="609" spans="1:10" ht="17.25" x14ac:dyDescent="0.25">
      <c r="A609" s="782" t="s">
        <v>4461</v>
      </c>
      <c r="B609" s="783">
        <v>1</v>
      </c>
      <c r="C609" s="944">
        <v>4500</v>
      </c>
      <c r="D609" s="784"/>
      <c r="E609" s="909"/>
      <c r="F609" s="909"/>
      <c r="G609" s="909"/>
      <c r="H609" s="909"/>
      <c r="I609" s="909"/>
      <c r="J609" s="764"/>
    </row>
    <row r="610" spans="1:10" x14ac:dyDescent="0.25">
      <c r="A610" s="755" t="s">
        <v>2048</v>
      </c>
      <c r="B610" s="213">
        <f>SUM(B609:B609)</f>
        <v>1</v>
      </c>
      <c r="C610" s="213">
        <f>SUM(C609:C609)</f>
        <v>4500</v>
      </c>
      <c r="D610" s="213">
        <f>SUM(D609:D609)</f>
        <v>0</v>
      </c>
      <c r="E610" s="213"/>
      <c r="F610" s="213"/>
      <c r="G610" s="213"/>
      <c r="H610" s="213"/>
      <c r="I610" s="213"/>
      <c r="J610" s="213"/>
    </row>
    <row r="611" spans="1:10" x14ac:dyDescent="0.25">
      <c r="A611" s="750"/>
      <c r="B611" s="549"/>
      <c r="C611" s="549"/>
      <c r="D611" s="549"/>
      <c r="E611" s="549"/>
      <c r="F611" s="549"/>
      <c r="G611" s="549"/>
      <c r="H611" s="549"/>
      <c r="I611" s="549"/>
      <c r="J611" s="751"/>
    </row>
    <row r="612" spans="1:10" x14ac:dyDescent="0.25">
      <c r="A612" s="548"/>
      <c r="B612" s="752"/>
      <c r="C612" s="752"/>
      <c r="D612" s="548"/>
      <c r="E612" s="548"/>
      <c r="F612" s="548"/>
      <c r="G612" s="548"/>
      <c r="H612" s="548"/>
      <c r="I612" s="548"/>
      <c r="J612" s="567"/>
    </row>
    <row r="613" spans="1:10" x14ac:dyDescent="0.25">
      <c r="A613" s="548"/>
      <c r="B613" s="548"/>
      <c r="C613" s="548"/>
      <c r="D613" s="548"/>
      <c r="E613" s="548"/>
      <c r="F613" s="2206" t="s">
        <v>4777</v>
      </c>
      <c r="G613" s="2206"/>
      <c r="H613" s="2206"/>
      <c r="I613" s="2206"/>
      <c r="J613" s="567"/>
    </row>
    <row r="614" spans="1:10" ht="15.75" x14ac:dyDescent="0.25">
      <c r="A614" s="696" t="s">
        <v>4861</v>
      </c>
      <c r="B614" s="757">
        <f>C607</f>
        <v>380000</v>
      </c>
      <c r="C614" s="548"/>
      <c r="D614" s="548"/>
      <c r="E614" s="548"/>
      <c r="F614" s="548"/>
      <c r="G614" s="548"/>
      <c r="H614" s="548"/>
      <c r="I614" s="548"/>
      <c r="J614" s="567"/>
    </row>
    <row r="615" spans="1:10" ht="15.75" x14ac:dyDescent="0.25">
      <c r="A615" s="942"/>
      <c r="B615" s="943"/>
      <c r="C615" s="548"/>
      <c r="D615" s="548"/>
      <c r="E615" s="548"/>
      <c r="F615" s="548"/>
      <c r="G615" s="548"/>
      <c r="H615" s="548"/>
      <c r="I615" s="548"/>
      <c r="J615" s="567"/>
    </row>
    <row r="616" spans="1:10" x14ac:dyDescent="0.25">
      <c r="A616" s="336"/>
      <c r="B616" s="336"/>
    </row>
    <row r="617" spans="1:10" ht="15.75" x14ac:dyDescent="0.25">
      <c r="A617" s="696" t="s">
        <v>4825</v>
      </c>
      <c r="B617" s="697">
        <f>C610</f>
        <v>4500</v>
      </c>
      <c r="E617" s="936"/>
    </row>
    <row r="618" spans="1:10" x14ac:dyDescent="0.25">
      <c r="D618" s="18"/>
    </row>
    <row r="621" spans="1:10" ht="15.75" x14ac:dyDescent="0.25">
      <c r="A621" s="2232" t="s">
        <v>4978</v>
      </c>
      <c r="B621" s="2232"/>
      <c r="C621" s="2232"/>
      <c r="D621" s="2232"/>
      <c r="E621" s="2232"/>
      <c r="F621" s="2232"/>
      <c r="G621" s="2232"/>
      <c r="H621" s="2247"/>
      <c r="I621" s="2247"/>
      <c r="J621" s="2247"/>
    </row>
    <row r="622" spans="1:10" x14ac:dyDescent="0.25">
      <c r="A622" s="198" t="s">
        <v>14</v>
      </c>
      <c r="B622" s="198" t="s">
        <v>5</v>
      </c>
      <c r="C622" s="198" t="s">
        <v>10</v>
      </c>
      <c r="D622" s="198" t="s">
        <v>11</v>
      </c>
      <c r="E622" s="198" t="s">
        <v>753</v>
      </c>
      <c r="F622" s="198" t="s">
        <v>27</v>
      </c>
      <c r="G622" s="962" t="s">
        <v>2013</v>
      </c>
      <c r="H622" s="198" t="s">
        <v>2776</v>
      </c>
      <c r="I622" s="198" t="s">
        <v>2777</v>
      </c>
      <c r="J622" s="198" t="s">
        <v>32</v>
      </c>
    </row>
    <row r="623" spans="1:10" x14ac:dyDescent="0.25">
      <c r="A623" s="777" t="s">
        <v>1237</v>
      </c>
      <c r="B623" s="764">
        <v>1</v>
      </c>
      <c r="C623" s="630">
        <v>19000</v>
      </c>
      <c r="D623" s="630"/>
      <c r="E623" s="764"/>
      <c r="F623" s="764"/>
      <c r="G623" s="921"/>
      <c r="H623" s="764"/>
      <c r="I623" s="764"/>
      <c r="J623" s="764"/>
    </row>
    <row r="624" spans="1:10" x14ac:dyDescent="0.25">
      <c r="A624" s="777" t="s">
        <v>4979</v>
      </c>
      <c r="B624" s="764">
        <v>1</v>
      </c>
      <c r="C624" s="630">
        <v>14000</v>
      </c>
      <c r="D624" s="630"/>
      <c r="E624" s="764">
        <v>1</v>
      </c>
      <c r="F624" s="764">
        <v>4000</v>
      </c>
      <c r="G624" s="921">
        <v>70</v>
      </c>
      <c r="H624" s="756"/>
      <c r="I624" s="756"/>
      <c r="J624" s="764"/>
    </row>
    <row r="625" spans="1:10" x14ac:dyDescent="0.25">
      <c r="A625" s="777" t="s">
        <v>3545</v>
      </c>
      <c r="B625" s="764">
        <v>1</v>
      </c>
      <c r="C625" s="630">
        <v>13000</v>
      </c>
      <c r="D625" s="630"/>
      <c r="E625" s="764">
        <v>1</v>
      </c>
      <c r="F625" s="764">
        <v>3000</v>
      </c>
      <c r="G625" s="921">
        <v>60</v>
      </c>
      <c r="H625" s="756"/>
      <c r="I625" s="756"/>
      <c r="J625" s="764"/>
    </row>
    <row r="626" spans="1:10" x14ac:dyDescent="0.25">
      <c r="A626" s="777" t="s">
        <v>4980</v>
      </c>
      <c r="B626" s="764">
        <v>1</v>
      </c>
      <c r="C626" s="630">
        <v>55000</v>
      </c>
      <c r="D626" s="630"/>
      <c r="E626" s="764"/>
      <c r="F626" s="764"/>
      <c r="G626" s="921"/>
      <c r="H626" s="756"/>
      <c r="I626" s="756"/>
      <c r="J626" s="764"/>
    </row>
    <row r="627" spans="1:10" x14ac:dyDescent="0.25">
      <c r="A627" s="777" t="s">
        <v>4974</v>
      </c>
      <c r="B627" s="764">
        <v>1</v>
      </c>
      <c r="C627" s="630"/>
      <c r="D627" s="630">
        <v>28000</v>
      </c>
      <c r="E627" s="764"/>
      <c r="F627" s="764"/>
      <c r="G627" s="921"/>
      <c r="H627" s="756"/>
      <c r="I627" s="756"/>
      <c r="J627" s="764" t="s">
        <v>4770</v>
      </c>
    </row>
    <row r="628" spans="1:10" x14ac:dyDescent="0.25">
      <c r="A628" s="777" t="s">
        <v>2617</v>
      </c>
      <c r="B628" s="764">
        <v>1</v>
      </c>
      <c r="C628" s="630">
        <v>17000</v>
      </c>
      <c r="D628" s="630"/>
      <c r="E628" s="764"/>
      <c r="F628" s="764"/>
      <c r="G628" s="921"/>
      <c r="H628" s="756"/>
      <c r="I628" s="756"/>
      <c r="J628" s="764"/>
    </row>
    <row r="629" spans="1:10" x14ac:dyDescent="0.25">
      <c r="A629" s="777" t="s">
        <v>2627</v>
      </c>
      <c r="B629" s="764">
        <v>1</v>
      </c>
      <c r="C629" s="630">
        <v>30000</v>
      </c>
      <c r="D629" s="630"/>
      <c r="E629" s="764"/>
      <c r="F629" s="764"/>
      <c r="G629" s="921"/>
      <c r="H629" s="756"/>
      <c r="I629" s="756"/>
      <c r="J629" s="764"/>
    </row>
    <row r="630" spans="1:10" x14ac:dyDescent="0.25">
      <c r="A630" s="777" t="s">
        <v>4822</v>
      </c>
      <c r="B630" s="764">
        <v>1</v>
      </c>
      <c r="C630" s="630">
        <v>25000</v>
      </c>
      <c r="D630" s="630"/>
      <c r="E630" s="618"/>
      <c r="F630" s="764"/>
      <c r="G630" s="921"/>
      <c r="H630" s="756"/>
      <c r="I630" s="756"/>
      <c r="J630" s="2258" t="s">
        <v>4981</v>
      </c>
    </row>
    <row r="631" spans="1:10" x14ac:dyDescent="0.25">
      <c r="A631" s="777" t="s">
        <v>475</v>
      </c>
      <c r="B631" s="764">
        <v>1</v>
      </c>
      <c r="C631" s="630">
        <v>25000</v>
      </c>
      <c r="D631" s="630"/>
      <c r="E631" s="764"/>
      <c r="F631" s="764"/>
      <c r="G631" s="921"/>
      <c r="H631" s="756"/>
      <c r="I631" s="756"/>
      <c r="J631" s="2259"/>
    </row>
    <row r="632" spans="1:10" x14ac:dyDescent="0.25">
      <c r="A632" s="777" t="s">
        <v>646</v>
      </c>
      <c r="B632" s="764">
        <v>1</v>
      </c>
      <c r="C632" s="630">
        <v>1000</v>
      </c>
      <c r="D632" s="630">
        <v>17000</v>
      </c>
      <c r="E632" s="764"/>
      <c r="F632" s="764"/>
      <c r="G632" s="921"/>
      <c r="H632" s="756"/>
      <c r="I632" s="756"/>
      <c r="J632" s="764" t="s">
        <v>4982</v>
      </c>
    </row>
    <row r="633" spans="1:10" x14ac:dyDescent="0.25">
      <c r="A633" s="777" t="s">
        <v>2856</v>
      </c>
      <c r="B633" s="764">
        <v>1</v>
      </c>
      <c r="C633" s="630">
        <v>22000</v>
      </c>
      <c r="D633" s="630"/>
      <c r="E633" s="764">
        <v>2</v>
      </c>
      <c r="F633" s="764">
        <v>8000</v>
      </c>
      <c r="G633" s="921">
        <v>70</v>
      </c>
      <c r="H633" s="756"/>
      <c r="I633" s="756"/>
      <c r="J633" s="764"/>
    </row>
    <row r="634" spans="1:10" x14ac:dyDescent="0.25">
      <c r="A634" s="777" t="s">
        <v>4819</v>
      </c>
      <c r="B634" s="764">
        <v>1</v>
      </c>
      <c r="C634" s="630"/>
      <c r="D634" s="630">
        <v>13000</v>
      </c>
      <c r="E634" s="764">
        <v>1</v>
      </c>
      <c r="F634" s="764">
        <v>4000</v>
      </c>
      <c r="G634" s="921">
        <v>70</v>
      </c>
      <c r="H634" s="756"/>
      <c r="I634" s="756"/>
      <c r="J634" s="764" t="s">
        <v>3581</v>
      </c>
    </row>
    <row r="635" spans="1:10" x14ac:dyDescent="0.25">
      <c r="A635" s="777" t="s">
        <v>389</v>
      </c>
      <c r="B635" s="764">
        <v>1</v>
      </c>
      <c r="C635" s="630">
        <v>20000</v>
      </c>
      <c r="D635" s="630"/>
      <c r="E635" s="764"/>
      <c r="F635" s="764"/>
      <c r="G635" s="921"/>
      <c r="H635" s="756"/>
      <c r="I635" s="756"/>
      <c r="J635" s="764"/>
    </row>
    <row r="636" spans="1:10" x14ac:dyDescent="0.25">
      <c r="A636" s="777" t="s">
        <v>2916</v>
      </c>
      <c r="B636" s="764">
        <v>2</v>
      </c>
      <c r="C636" s="630"/>
      <c r="D636" s="630">
        <v>100000</v>
      </c>
      <c r="E636" s="764"/>
      <c r="F636" s="764"/>
      <c r="G636" s="921"/>
      <c r="H636" s="756"/>
      <c r="I636" s="756"/>
      <c r="J636" s="764" t="s">
        <v>767</v>
      </c>
    </row>
    <row r="637" spans="1:10" x14ac:dyDescent="0.25">
      <c r="A637" s="777" t="s">
        <v>2187</v>
      </c>
      <c r="B637" s="764">
        <v>1</v>
      </c>
      <c r="C637" s="18"/>
      <c r="D637" s="630">
        <v>12000</v>
      </c>
      <c r="E637" s="764">
        <v>1</v>
      </c>
      <c r="F637" s="764">
        <v>3000</v>
      </c>
      <c r="G637" s="921">
        <v>60</v>
      </c>
      <c r="H637" s="756"/>
      <c r="I637" s="756"/>
      <c r="J637" s="764" t="s">
        <v>767</v>
      </c>
    </row>
    <row r="638" spans="1:10" x14ac:dyDescent="0.25">
      <c r="A638" s="777" t="s">
        <v>101</v>
      </c>
      <c r="B638" s="764">
        <v>1</v>
      </c>
      <c r="C638" s="630">
        <v>17000</v>
      </c>
      <c r="D638" s="630"/>
      <c r="E638" s="764"/>
      <c r="F638" s="764"/>
      <c r="G638" s="764"/>
      <c r="H638" s="764"/>
      <c r="I638" s="764"/>
      <c r="J638" s="764"/>
    </row>
    <row r="639" spans="1:10" x14ac:dyDescent="0.25">
      <c r="A639" s="777" t="s">
        <v>3461</v>
      </c>
      <c r="B639" s="764">
        <v>1</v>
      </c>
      <c r="C639" s="630">
        <v>16000</v>
      </c>
      <c r="D639" s="630"/>
      <c r="E639" s="764">
        <v>1</v>
      </c>
      <c r="F639" s="764">
        <v>4000</v>
      </c>
      <c r="G639" s="764">
        <v>70</v>
      </c>
      <c r="H639" s="764"/>
      <c r="I639" s="764"/>
      <c r="J639" s="764"/>
    </row>
    <row r="640" spans="1:10" x14ac:dyDescent="0.25">
      <c r="A640" s="777" t="s">
        <v>101</v>
      </c>
      <c r="B640" s="764">
        <v>1</v>
      </c>
      <c r="C640" s="630"/>
      <c r="D640" s="630">
        <v>17000</v>
      </c>
      <c r="E640" s="764"/>
      <c r="F640" s="764"/>
      <c r="G640" s="764"/>
      <c r="H640" s="764"/>
      <c r="I640" s="764"/>
      <c r="J640" s="764" t="s">
        <v>767</v>
      </c>
    </row>
    <row r="641" spans="1:10" x14ac:dyDescent="0.25">
      <c r="A641" s="777" t="s">
        <v>4922</v>
      </c>
      <c r="B641" s="764">
        <v>1</v>
      </c>
      <c r="C641" s="630">
        <v>19000</v>
      </c>
      <c r="D641" s="630"/>
      <c r="E641" s="764">
        <v>1</v>
      </c>
      <c r="F641" s="764">
        <v>4000</v>
      </c>
      <c r="G641" s="764">
        <v>70</v>
      </c>
      <c r="H641" s="764"/>
      <c r="I641" s="764"/>
      <c r="J641" s="764" t="s">
        <v>4983</v>
      </c>
    </row>
    <row r="642" spans="1:10" x14ac:dyDescent="0.25">
      <c r="A642" s="777" t="s">
        <v>4824</v>
      </c>
      <c r="B642" s="764">
        <v>1</v>
      </c>
      <c r="C642" s="630">
        <v>14000</v>
      </c>
      <c r="D642" s="630"/>
      <c r="E642" s="764">
        <v>1</v>
      </c>
      <c r="F642" s="764">
        <v>3000</v>
      </c>
      <c r="G642" s="764">
        <v>60</v>
      </c>
      <c r="H642" s="764"/>
      <c r="I642" s="764"/>
      <c r="J642" s="764"/>
    </row>
    <row r="643" spans="1:10" x14ac:dyDescent="0.25">
      <c r="A643" s="777" t="s">
        <v>2469</v>
      </c>
      <c r="B643" s="764">
        <v>1</v>
      </c>
      <c r="C643" s="630"/>
      <c r="D643" s="630">
        <v>36000</v>
      </c>
      <c r="E643" s="764"/>
      <c r="F643" s="764"/>
      <c r="G643" s="764"/>
      <c r="H643" s="764"/>
      <c r="I643" s="764"/>
      <c r="J643" s="764" t="s">
        <v>4984</v>
      </c>
    </row>
    <row r="644" spans="1:10" x14ac:dyDescent="0.25">
      <c r="A644" s="777" t="s">
        <v>2618</v>
      </c>
      <c r="B644" s="764">
        <v>1</v>
      </c>
      <c r="C644" s="630">
        <v>40000</v>
      </c>
      <c r="D644" s="630"/>
      <c r="E644" s="764"/>
      <c r="F644" s="764"/>
      <c r="G644" s="764"/>
      <c r="H644" s="764"/>
      <c r="I644" s="764"/>
      <c r="J644" s="764"/>
    </row>
    <row r="645" spans="1:10" x14ac:dyDescent="0.25">
      <c r="A645" s="777" t="s">
        <v>2187</v>
      </c>
      <c r="B645" s="764">
        <v>1</v>
      </c>
      <c r="C645" s="630">
        <v>12000</v>
      </c>
      <c r="D645" s="630"/>
      <c r="E645" s="764">
        <v>1</v>
      </c>
      <c r="F645" s="764">
        <v>3000</v>
      </c>
      <c r="G645" s="764">
        <v>60</v>
      </c>
      <c r="H645" s="764"/>
      <c r="I645" s="764"/>
      <c r="J645" s="764"/>
    </row>
    <row r="646" spans="1:10" x14ac:dyDescent="0.25">
      <c r="A646" s="777" t="s">
        <v>248</v>
      </c>
      <c r="B646" s="764">
        <v>1</v>
      </c>
      <c r="C646" s="630">
        <v>21000</v>
      </c>
      <c r="D646" s="630"/>
      <c r="E646" s="764">
        <v>1</v>
      </c>
      <c r="F646" s="764">
        <v>4000</v>
      </c>
      <c r="G646" s="764">
        <v>70</v>
      </c>
      <c r="H646" s="764"/>
      <c r="I646" s="764"/>
      <c r="J646" s="764"/>
    </row>
    <row r="647" spans="1:10" x14ac:dyDescent="0.25">
      <c r="A647" s="777" t="s">
        <v>2187</v>
      </c>
      <c r="B647" s="764">
        <v>1</v>
      </c>
      <c r="C647" s="630">
        <v>12000</v>
      </c>
      <c r="D647" s="630"/>
      <c r="E647" s="764">
        <v>1</v>
      </c>
      <c r="F647" s="764">
        <v>3000</v>
      </c>
      <c r="G647" s="764">
        <v>60</v>
      </c>
      <c r="H647" s="764"/>
      <c r="I647" s="764"/>
      <c r="J647" s="764"/>
    </row>
    <row r="648" spans="1:10" x14ac:dyDescent="0.25">
      <c r="A648" s="777" t="s">
        <v>1065</v>
      </c>
      <c r="B648" s="764">
        <v>1</v>
      </c>
      <c r="C648" s="630"/>
      <c r="D648" s="630">
        <v>21000</v>
      </c>
      <c r="E648" s="764"/>
      <c r="F648" s="764"/>
      <c r="G648" s="764"/>
      <c r="H648" s="764"/>
      <c r="I648" s="764"/>
      <c r="J648" s="764" t="s">
        <v>4988</v>
      </c>
    </row>
    <row r="649" spans="1:10" x14ac:dyDescent="0.25">
      <c r="A649" s="777" t="s">
        <v>4819</v>
      </c>
      <c r="B649" s="764">
        <v>1</v>
      </c>
      <c r="C649" s="630"/>
      <c r="D649" s="630">
        <v>15000</v>
      </c>
      <c r="E649" s="764">
        <v>1</v>
      </c>
      <c r="F649" s="764">
        <v>3000</v>
      </c>
      <c r="G649" s="764">
        <v>60</v>
      </c>
      <c r="H649" s="764"/>
      <c r="I649" s="764"/>
      <c r="J649" s="764" t="s">
        <v>767</v>
      </c>
    </row>
    <row r="650" spans="1:10" x14ac:dyDescent="0.25">
      <c r="A650" s="777" t="s">
        <v>656</v>
      </c>
      <c r="B650" s="764">
        <v>1</v>
      </c>
      <c r="C650" s="630">
        <v>15000</v>
      </c>
      <c r="D650" s="630"/>
      <c r="E650" s="764">
        <v>1</v>
      </c>
      <c r="F650" s="764">
        <v>4000</v>
      </c>
      <c r="G650" s="764">
        <v>70</v>
      </c>
      <c r="H650" s="764"/>
      <c r="I650" s="764"/>
      <c r="J650" s="764"/>
    </row>
    <row r="651" spans="1:10" x14ac:dyDescent="0.25">
      <c r="A651" s="777" t="s">
        <v>4147</v>
      </c>
      <c r="B651" s="764">
        <v>1</v>
      </c>
      <c r="C651" s="630"/>
      <c r="D651" s="630">
        <v>39000</v>
      </c>
      <c r="E651" s="764"/>
      <c r="F651" s="764"/>
      <c r="G651" s="764"/>
      <c r="H651" s="764"/>
      <c r="I651" s="764"/>
      <c r="J651" s="764" t="s">
        <v>4990</v>
      </c>
    </row>
    <row r="652" spans="1:10" x14ac:dyDescent="0.25">
      <c r="A652" s="777" t="s">
        <v>101</v>
      </c>
      <c r="B652" s="764">
        <v>1</v>
      </c>
      <c r="C652" s="630"/>
      <c r="D652" s="630">
        <v>13000</v>
      </c>
      <c r="E652" s="764">
        <v>1</v>
      </c>
      <c r="F652" s="764">
        <v>4000</v>
      </c>
      <c r="G652" s="764">
        <v>70</v>
      </c>
      <c r="H652" s="764"/>
      <c r="I652" s="764"/>
      <c r="J652" s="764" t="s">
        <v>767</v>
      </c>
    </row>
    <row r="653" spans="1:10" x14ac:dyDescent="0.25">
      <c r="A653" s="702" t="s">
        <v>286</v>
      </c>
      <c r="B653" s="703">
        <v>1</v>
      </c>
      <c r="C653" s="640"/>
      <c r="D653" s="640"/>
      <c r="E653" s="703"/>
      <c r="F653" s="703"/>
      <c r="G653" s="703"/>
      <c r="H653" s="703"/>
      <c r="I653" s="703"/>
      <c r="J653" s="703" t="s">
        <v>4985</v>
      </c>
    </row>
    <row r="654" spans="1:10" x14ac:dyDescent="0.25">
      <c r="A654" s="702" t="s">
        <v>2618</v>
      </c>
      <c r="B654" s="703">
        <v>1</v>
      </c>
      <c r="C654" s="640"/>
      <c r="D654" s="640"/>
      <c r="E654" s="703"/>
      <c r="F654" s="703"/>
      <c r="G654" s="703"/>
      <c r="H654" s="703"/>
      <c r="I654" s="703"/>
      <c r="J654" s="703" t="s">
        <v>4986</v>
      </c>
    </row>
    <row r="655" spans="1:10" x14ac:dyDescent="0.25">
      <c r="A655" s="702" t="s">
        <v>4416</v>
      </c>
      <c r="B655" s="703">
        <v>1</v>
      </c>
      <c r="C655" s="640"/>
      <c r="D655" s="640"/>
      <c r="E655" s="703"/>
      <c r="F655" s="703"/>
      <c r="G655" s="963"/>
      <c r="H655" s="703"/>
      <c r="I655" s="703"/>
      <c r="J655" s="703" t="s">
        <v>4987</v>
      </c>
    </row>
    <row r="656" spans="1:10" x14ac:dyDescent="0.25">
      <c r="A656" s="755" t="s">
        <v>2048</v>
      </c>
      <c r="B656" s="757">
        <f>SUM(B623:B655)</f>
        <v>34</v>
      </c>
      <c r="C656" s="757">
        <f>SUM(C623:C655)</f>
        <v>407000</v>
      </c>
      <c r="D656" s="757">
        <f>SUM(D623:D655)</f>
        <v>311000</v>
      </c>
      <c r="E656" s="757">
        <f>SUM(E623:E655)</f>
        <v>15</v>
      </c>
      <c r="F656" s="756"/>
      <c r="G656" s="922"/>
      <c r="H656" s="756"/>
      <c r="I656" s="756"/>
      <c r="J656" s="756"/>
    </row>
    <row r="657" spans="1:10" ht="17.25" x14ac:dyDescent="0.25">
      <c r="A657" s="2233" t="s">
        <v>4463</v>
      </c>
      <c r="B657" s="2234"/>
      <c r="C657" s="2234"/>
      <c r="D657" s="2234"/>
      <c r="E657" s="2234"/>
      <c r="F657" s="2234"/>
      <c r="G657" s="2234"/>
      <c r="H657" s="2248"/>
      <c r="I657" s="2248"/>
      <c r="J657" s="2249"/>
    </row>
    <row r="658" spans="1:10" ht="17.25" x14ac:dyDescent="0.25">
      <c r="A658" s="782" t="s">
        <v>4989</v>
      </c>
      <c r="B658" s="783">
        <v>1</v>
      </c>
      <c r="C658" s="944">
        <v>1500</v>
      </c>
      <c r="D658" s="784"/>
      <c r="E658" s="909"/>
      <c r="F658" s="909"/>
      <c r="G658" s="909"/>
      <c r="H658" s="909"/>
      <c r="I658" s="909"/>
      <c r="J658" s="764"/>
    </row>
    <row r="659" spans="1:10" x14ac:dyDescent="0.25">
      <c r="A659" s="755" t="s">
        <v>2048</v>
      </c>
      <c r="B659" s="213">
        <f>SUM(B658:B658)</f>
        <v>1</v>
      </c>
      <c r="C659" s="213">
        <f>SUM(C658:C658)</f>
        <v>1500</v>
      </c>
      <c r="D659" s="213">
        <f>SUM(D658:D658)</f>
        <v>0</v>
      </c>
      <c r="E659" s="213"/>
      <c r="F659" s="213"/>
      <c r="G659" s="213"/>
      <c r="H659" s="213"/>
      <c r="I659" s="213"/>
      <c r="J659" s="213"/>
    </row>
    <row r="660" spans="1:10" x14ac:dyDescent="0.25">
      <c r="A660" s="750"/>
      <c r="B660" s="549"/>
      <c r="C660" s="549"/>
      <c r="D660" s="549"/>
      <c r="E660" s="549"/>
      <c r="F660" s="549"/>
      <c r="G660" s="549"/>
      <c r="H660" s="549"/>
      <c r="I660" s="549"/>
      <c r="J660" s="751"/>
    </row>
    <row r="661" spans="1:10" x14ac:dyDescent="0.25">
      <c r="A661" s="548"/>
      <c r="B661" s="752"/>
      <c r="C661" s="752"/>
      <c r="D661" s="548"/>
      <c r="E661" s="548"/>
      <c r="F661" s="548"/>
      <c r="G661" s="548"/>
      <c r="H661" s="548"/>
      <c r="I661" s="548"/>
      <c r="J661" s="567"/>
    </row>
    <row r="662" spans="1:10" x14ac:dyDescent="0.25">
      <c r="A662" s="548"/>
      <c r="B662" s="548"/>
      <c r="C662" s="548"/>
      <c r="D662" s="548"/>
      <c r="E662" s="548"/>
      <c r="F662" s="2206" t="s">
        <v>4777</v>
      </c>
      <c r="G662" s="2206"/>
      <c r="H662" s="2206"/>
      <c r="I662" s="2206"/>
      <c r="J662" s="567"/>
    </row>
    <row r="663" spans="1:10" ht="15.75" x14ac:dyDescent="0.25">
      <c r="A663" s="696" t="s">
        <v>4861</v>
      </c>
      <c r="B663" s="757">
        <f>C656</f>
        <v>407000</v>
      </c>
      <c r="C663" s="548"/>
      <c r="D663" s="548"/>
      <c r="E663" s="548"/>
      <c r="F663" s="548"/>
      <c r="G663" s="548"/>
      <c r="H663" s="548"/>
      <c r="I663" s="548"/>
      <c r="J663" s="567"/>
    </row>
    <row r="664" spans="1:10" ht="15.75" x14ac:dyDescent="0.25">
      <c r="A664" s="942"/>
      <c r="B664" s="943"/>
      <c r="C664" s="548"/>
      <c r="D664" s="548"/>
      <c r="E664" s="548"/>
      <c r="F664" s="548"/>
      <c r="G664" s="548"/>
      <c r="H664" s="548"/>
      <c r="I664" s="548"/>
      <c r="J664" s="567"/>
    </row>
    <row r="665" spans="1:10" x14ac:dyDescent="0.25">
      <c r="A665" s="336"/>
      <c r="B665" s="336"/>
    </row>
    <row r="666" spans="1:10" ht="15.75" x14ac:dyDescent="0.25">
      <c r="A666" s="696" t="s">
        <v>4825</v>
      </c>
      <c r="B666" s="697">
        <f>C659</f>
        <v>1500</v>
      </c>
      <c r="E666" s="936"/>
    </row>
    <row r="668" spans="1:10" x14ac:dyDescent="0.25">
      <c r="D668" s="18">
        <f>B663+B666</f>
        <v>408500</v>
      </c>
    </row>
    <row r="670" spans="1:10" ht="15.75" x14ac:dyDescent="0.25">
      <c r="A670" s="2232" t="s">
        <v>4991</v>
      </c>
      <c r="B670" s="2232"/>
      <c r="C670" s="2232"/>
      <c r="D670" s="2232"/>
      <c r="E670" s="2232"/>
      <c r="F670" s="2232"/>
      <c r="G670" s="2232"/>
      <c r="H670" s="2247"/>
      <c r="I670" s="2247"/>
      <c r="J670" s="2247"/>
    </row>
    <row r="671" spans="1:10" x14ac:dyDescent="0.25">
      <c r="A671" s="198" t="s">
        <v>14</v>
      </c>
      <c r="B671" s="198" t="s">
        <v>5</v>
      </c>
      <c r="C671" s="198" t="s">
        <v>10</v>
      </c>
      <c r="D671" s="198" t="s">
        <v>11</v>
      </c>
      <c r="E671" s="198" t="s">
        <v>753</v>
      </c>
      <c r="F671" s="198" t="s">
        <v>27</v>
      </c>
      <c r="G671" s="964" t="s">
        <v>2013</v>
      </c>
      <c r="H671" s="198" t="s">
        <v>2776</v>
      </c>
      <c r="I671" s="198" t="s">
        <v>2777</v>
      </c>
      <c r="J671" s="198" t="s">
        <v>32</v>
      </c>
    </row>
    <row r="672" spans="1:10" x14ac:dyDescent="0.25">
      <c r="A672" s="777" t="s">
        <v>992</v>
      </c>
      <c r="B672" s="764">
        <v>1</v>
      </c>
      <c r="C672" s="630"/>
      <c r="D672" s="630">
        <v>13000</v>
      </c>
      <c r="E672" s="764">
        <v>1</v>
      </c>
      <c r="F672" s="764">
        <v>3000</v>
      </c>
      <c r="G672" s="921">
        <v>60</v>
      </c>
      <c r="H672" s="764"/>
      <c r="I672" s="764"/>
      <c r="J672" s="764" t="s">
        <v>3581</v>
      </c>
    </row>
    <row r="673" spans="1:10" x14ac:dyDescent="0.25">
      <c r="A673" s="777" t="s">
        <v>132</v>
      </c>
      <c r="B673" s="764">
        <v>2</v>
      </c>
      <c r="C673" s="630">
        <v>21000</v>
      </c>
      <c r="D673" s="630"/>
      <c r="E673" s="764">
        <v>2</v>
      </c>
      <c r="F673" s="764">
        <v>7000</v>
      </c>
      <c r="G673" s="921" t="s">
        <v>1431</v>
      </c>
      <c r="H673" s="756"/>
      <c r="I673" s="756"/>
      <c r="J673" s="764"/>
    </row>
    <row r="674" spans="1:10" x14ac:dyDescent="0.25">
      <c r="A674" s="777" t="s">
        <v>423</v>
      </c>
      <c r="B674" s="764">
        <v>1</v>
      </c>
      <c r="C674" s="630"/>
      <c r="D674" s="630">
        <v>16000</v>
      </c>
      <c r="E674" s="764">
        <v>1</v>
      </c>
      <c r="F674" s="764">
        <v>4000</v>
      </c>
      <c r="G674" s="921">
        <v>75</v>
      </c>
      <c r="H674" s="756"/>
      <c r="I674" s="756"/>
      <c r="J674" s="764" t="s">
        <v>767</v>
      </c>
    </row>
    <row r="675" spans="1:10" x14ac:dyDescent="0.25">
      <c r="A675" s="777" t="s">
        <v>3707</v>
      </c>
      <c r="B675" s="764">
        <v>1</v>
      </c>
      <c r="C675" s="630"/>
      <c r="D675" s="630">
        <v>16000</v>
      </c>
      <c r="E675" s="764">
        <v>1</v>
      </c>
      <c r="F675" s="764">
        <v>4000</v>
      </c>
      <c r="G675" s="921">
        <v>75</v>
      </c>
      <c r="H675" s="756"/>
      <c r="I675" s="756"/>
      <c r="J675" s="764" t="s">
        <v>767</v>
      </c>
    </row>
    <row r="676" spans="1:10" x14ac:dyDescent="0.25">
      <c r="A676" s="777" t="s">
        <v>4992</v>
      </c>
      <c r="B676" s="764">
        <v>1</v>
      </c>
      <c r="C676" s="630">
        <v>7200</v>
      </c>
      <c r="D676" s="630"/>
      <c r="E676" s="764">
        <v>3</v>
      </c>
      <c r="F676" s="764">
        <v>600</v>
      </c>
      <c r="G676" s="921">
        <v>7</v>
      </c>
      <c r="H676" s="756"/>
      <c r="I676" s="756"/>
      <c r="J676" s="764"/>
    </row>
    <row r="677" spans="1:10" x14ac:dyDescent="0.25">
      <c r="A677" s="777" t="s">
        <v>4993</v>
      </c>
      <c r="B677" s="764">
        <v>1</v>
      </c>
      <c r="C677" s="630"/>
      <c r="D677" s="630">
        <v>19000</v>
      </c>
      <c r="E677" s="764"/>
      <c r="F677" s="764"/>
      <c r="G677" s="921"/>
      <c r="H677" s="756"/>
      <c r="I677" s="756"/>
      <c r="J677" s="764"/>
    </row>
    <row r="678" spans="1:10" x14ac:dyDescent="0.25">
      <c r="A678" s="777" t="s">
        <v>734</v>
      </c>
      <c r="B678" s="764">
        <v>1</v>
      </c>
      <c r="C678" s="630"/>
      <c r="D678" s="630">
        <v>17000</v>
      </c>
      <c r="E678" s="764"/>
      <c r="F678" s="764"/>
      <c r="G678" s="921"/>
      <c r="H678" s="756"/>
      <c r="I678" s="756"/>
      <c r="J678" s="764" t="s">
        <v>5035</v>
      </c>
    </row>
    <row r="679" spans="1:10" x14ac:dyDescent="0.25">
      <c r="A679" s="777" t="s">
        <v>4488</v>
      </c>
      <c r="B679" s="764">
        <v>1</v>
      </c>
      <c r="C679" s="630">
        <v>23000</v>
      </c>
      <c r="D679" s="630"/>
      <c r="E679" s="618"/>
      <c r="F679" s="764"/>
      <c r="G679" s="921"/>
      <c r="H679" s="756"/>
      <c r="I679" s="756"/>
      <c r="J679" s="956"/>
    </row>
    <row r="680" spans="1:10" x14ac:dyDescent="0.25">
      <c r="A680" s="777" t="s">
        <v>138</v>
      </c>
      <c r="B680" s="764">
        <v>1</v>
      </c>
      <c r="C680" s="630">
        <v>23000</v>
      </c>
      <c r="D680" s="630"/>
      <c r="E680" s="764"/>
      <c r="F680" s="764"/>
      <c r="G680" s="921"/>
      <c r="H680" s="756"/>
      <c r="I680" s="756"/>
      <c r="J680" s="956"/>
    </row>
    <row r="681" spans="1:10" x14ac:dyDescent="0.25">
      <c r="A681" s="777" t="s">
        <v>2845</v>
      </c>
      <c r="B681" s="764">
        <v>1</v>
      </c>
      <c r="C681" s="630">
        <v>23000</v>
      </c>
      <c r="D681" s="630"/>
      <c r="E681" s="764"/>
      <c r="F681" s="764"/>
      <c r="G681" s="921"/>
      <c r="H681" s="756"/>
      <c r="I681" s="756"/>
      <c r="J681" s="764"/>
    </row>
    <row r="682" spans="1:10" x14ac:dyDescent="0.25">
      <c r="A682" s="777" t="s">
        <v>144</v>
      </c>
      <c r="B682" s="764">
        <v>1</v>
      </c>
      <c r="C682" s="630"/>
      <c r="D682" s="630">
        <v>32000</v>
      </c>
      <c r="E682" s="764"/>
      <c r="F682" s="764"/>
      <c r="G682" s="921"/>
      <c r="H682" s="756"/>
      <c r="I682" s="756"/>
      <c r="J682" s="764" t="s">
        <v>767</v>
      </c>
    </row>
    <row r="683" spans="1:10" x14ac:dyDescent="0.25">
      <c r="A683" s="777" t="s">
        <v>3545</v>
      </c>
      <c r="B683" s="764">
        <v>1</v>
      </c>
      <c r="C683" s="630"/>
      <c r="D683" s="630">
        <v>16000</v>
      </c>
      <c r="E683" s="764"/>
      <c r="F683" s="764"/>
      <c r="G683" s="921"/>
      <c r="H683" s="756"/>
      <c r="I683" s="756"/>
      <c r="J683" s="764" t="s">
        <v>767</v>
      </c>
    </row>
    <row r="684" spans="1:10" x14ac:dyDescent="0.25">
      <c r="A684" s="777" t="s">
        <v>172</v>
      </c>
      <c r="B684" s="764">
        <v>1</v>
      </c>
      <c r="C684" s="630">
        <v>44000</v>
      </c>
      <c r="D684" s="630"/>
      <c r="E684" s="764"/>
      <c r="F684" s="764"/>
      <c r="G684" s="921"/>
      <c r="H684" s="756"/>
      <c r="I684" s="756"/>
      <c r="J684" s="764" t="s">
        <v>4995</v>
      </c>
    </row>
    <row r="685" spans="1:10" x14ac:dyDescent="0.25">
      <c r="A685" s="777" t="s">
        <v>596</v>
      </c>
      <c r="B685" s="764">
        <v>1</v>
      </c>
      <c r="C685" s="630">
        <v>25000</v>
      </c>
      <c r="D685" s="630"/>
      <c r="E685" s="764">
        <v>5</v>
      </c>
      <c r="F685" s="764">
        <v>25000</v>
      </c>
      <c r="G685" s="921">
        <v>100</v>
      </c>
      <c r="H685" s="756"/>
      <c r="I685" s="756"/>
      <c r="J685" s="764"/>
    </row>
    <row r="686" spans="1:10" x14ac:dyDescent="0.25">
      <c r="A686" s="517" t="s">
        <v>1353</v>
      </c>
      <c r="B686" s="519">
        <v>1</v>
      </c>
      <c r="C686" s="519"/>
      <c r="D686" s="519">
        <v>7800</v>
      </c>
      <c r="E686" s="519"/>
      <c r="F686" s="519"/>
      <c r="G686" s="920"/>
      <c r="H686" s="519"/>
      <c r="I686" s="519"/>
      <c r="J686" s="519" t="s">
        <v>1888</v>
      </c>
    </row>
    <row r="687" spans="1:10" x14ac:dyDescent="0.25">
      <c r="A687" s="777" t="s">
        <v>4793</v>
      </c>
      <c r="B687" s="764">
        <v>1</v>
      </c>
      <c r="C687" s="630"/>
      <c r="D687" s="630">
        <v>17000</v>
      </c>
      <c r="E687" s="764"/>
      <c r="F687" s="764"/>
      <c r="G687" s="921"/>
      <c r="H687" s="756"/>
      <c r="I687" s="756"/>
      <c r="J687" s="764" t="s">
        <v>3581</v>
      </c>
    </row>
    <row r="688" spans="1:10" x14ac:dyDescent="0.25">
      <c r="A688" s="755" t="s">
        <v>2048</v>
      </c>
      <c r="B688" s="757">
        <f>SUM(B672:B687)</f>
        <v>17</v>
      </c>
      <c r="C688" s="757">
        <f>SUM(C672:C687)</f>
        <v>166200</v>
      </c>
      <c r="D688" s="757">
        <f>SUM(D672:D687)</f>
        <v>153800</v>
      </c>
      <c r="E688" s="757">
        <f>SUM(E672:E687)</f>
        <v>13</v>
      </c>
      <c r="F688" s="756"/>
      <c r="G688" s="922"/>
      <c r="H688" s="756"/>
      <c r="I688" s="756"/>
      <c r="J688" s="756"/>
    </row>
    <row r="689" spans="1:10" ht="17.25" x14ac:dyDescent="0.25">
      <c r="A689" s="2233" t="s">
        <v>4463</v>
      </c>
      <c r="B689" s="2234"/>
      <c r="C689" s="2234"/>
      <c r="D689" s="2234"/>
      <c r="E689" s="2234"/>
      <c r="F689" s="2234"/>
      <c r="G689" s="2234"/>
      <c r="H689" s="2248"/>
      <c r="I689" s="2248"/>
      <c r="J689" s="2249"/>
    </row>
    <row r="690" spans="1:10" ht="17.25" x14ac:dyDescent="0.25">
      <c r="A690" s="782" t="s">
        <v>4994</v>
      </c>
      <c r="B690" s="783">
        <v>1</v>
      </c>
      <c r="C690" s="944">
        <v>200</v>
      </c>
      <c r="D690" s="784"/>
      <c r="E690" s="909"/>
      <c r="F690" s="909"/>
      <c r="G690" s="909"/>
      <c r="H690" s="909"/>
      <c r="I690" s="909"/>
      <c r="J690" s="764"/>
    </row>
    <row r="691" spans="1:10" x14ac:dyDescent="0.25">
      <c r="A691" s="755" t="s">
        <v>2048</v>
      </c>
      <c r="B691" s="213">
        <f>SUM(B690:B690)</f>
        <v>1</v>
      </c>
      <c r="C691" s="213">
        <f>SUM(C690:C690)</f>
        <v>200</v>
      </c>
      <c r="D691" s="213">
        <f>SUM(D690:D690)</f>
        <v>0</v>
      </c>
      <c r="E691" s="213"/>
      <c r="F691" s="213"/>
      <c r="G691" s="213"/>
      <c r="H691" s="213"/>
      <c r="I691" s="213"/>
      <c r="J691" s="213"/>
    </row>
    <row r="692" spans="1:10" x14ac:dyDescent="0.25">
      <c r="A692" s="750"/>
      <c r="B692" s="549"/>
      <c r="C692" s="549"/>
      <c r="D692" s="549"/>
      <c r="E692" s="549"/>
      <c r="F692" s="549"/>
      <c r="G692" s="549"/>
      <c r="H692" s="549"/>
      <c r="I692" s="549"/>
      <c r="J692" s="751"/>
    </row>
    <row r="693" spans="1:10" x14ac:dyDescent="0.25">
      <c r="A693" s="548"/>
      <c r="B693" s="752"/>
      <c r="C693" s="752"/>
      <c r="D693" s="548"/>
      <c r="E693" s="548"/>
      <c r="F693" s="548"/>
      <c r="G693" s="548"/>
      <c r="H693" s="548"/>
      <c r="I693" s="548"/>
      <c r="J693" s="567"/>
    </row>
    <row r="694" spans="1:10" x14ac:dyDescent="0.25">
      <c r="A694" s="548"/>
      <c r="B694" s="548"/>
      <c r="C694" s="548"/>
      <c r="D694" s="548"/>
      <c r="E694" s="548"/>
      <c r="F694" s="2206" t="s">
        <v>4777</v>
      </c>
      <c r="G694" s="2206"/>
      <c r="H694" s="2206"/>
      <c r="I694" s="2206"/>
      <c r="J694" s="567"/>
    </row>
    <row r="695" spans="1:10" ht="15.75" x14ac:dyDescent="0.25">
      <c r="A695" s="696" t="s">
        <v>4861</v>
      </c>
      <c r="B695" s="757">
        <f>C688</f>
        <v>166200</v>
      </c>
      <c r="C695" s="548"/>
      <c r="D695" s="548"/>
      <c r="E695" s="548"/>
      <c r="F695" s="548"/>
      <c r="G695" s="548"/>
      <c r="H695" s="548"/>
      <c r="I695" s="548"/>
      <c r="J695" s="567"/>
    </row>
    <row r="696" spans="1:10" ht="15.75" x14ac:dyDescent="0.25">
      <c r="A696" s="942"/>
      <c r="B696" s="943"/>
      <c r="C696" s="548"/>
      <c r="D696" s="548"/>
      <c r="E696" s="548"/>
      <c r="F696" s="548"/>
      <c r="G696" s="548"/>
      <c r="H696" s="548"/>
      <c r="I696" s="548"/>
      <c r="J696" s="567"/>
    </row>
    <row r="697" spans="1:10" x14ac:dyDescent="0.25">
      <c r="A697" s="336"/>
      <c r="B697" s="336"/>
    </row>
    <row r="698" spans="1:10" ht="15.75" x14ac:dyDescent="0.25">
      <c r="A698" s="696" t="s">
        <v>4825</v>
      </c>
      <c r="B698" s="697">
        <f>C691</f>
        <v>200</v>
      </c>
      <c r="E698" s="936"/>
    </row>
    <row r="702" spans="1:10" ht="15.75" x14ac:dyDescent="0.25">
      <c r="A702" s="2232" t="s">
        <v>4996</v>
      </c>
      <c r="B702" s="2232"/>
      <c r="C702" s="2232"/>
      <c r="D702" s="2232"/>
      <c r="E702" s="2232"/>
      <c r="F702" s="2232"/>
      <c r="G702" s="2232"/>
      <c r="H702" s="2247"/>
      <c r="I702" s="2247"/>
      <c r="J702" s="2247"/>
    </row>
    <row r="703" spans="1:10" x14ac:dyDescent="0.25">
      <c r="A703" s="198" t="s">
        <v>14</v>
      </c>
      <c r="B703" s="198" t="s">
        <v>5</v>
      </c>
      <c r="C703" s="198" t="s">
        <v>10</v>
      </c>
      <c r="D703" s="198" t="s">
        <v>11</v>
      </c>
      <c r="E703" s="198" t="s">
        <v>753</v>
      </c>
      <c r="F703" s="198" t="s">
        <v>27</v>
      </c>
      <c r="G703" s="965" t="s">
        <v>2013</v>
      </c>
      <c r="H703" s="198" t="s">
        <v>2776</v>
      </c>
      <c r="I703" s="198" t="s">
        <v>2777</v>
      </c>
      <c r="J703" s="198" t="s">
        <v>32</v>
      </c>
    </row>
    <row r="704" spans="1:10" x14ac:dyDescent="0.25">
      <c r="A704" s="777" t="s">
        <v>3539</v>
      </c>
      <c r="B704" s="764">
        <v>1</v>
      </c>
      <c r="C704" s="630">
        <v>45000</v>
      </c>
      <c r="D704" s="630"/>
      <c r="E704" s="764">
        <v>1</v>
      </c>
      <c r="F704" s="764">
        <v>5000</v>
      </c>
      <c r="G704" s="921">
        <v>100</v>
      </c>
      <c r="H704" s="764"/>
      <c r="I704" s="764"/>
      <c r="J704" s="764" t="s">
        <v>4997</v>
      </c>
    </row>
    <row r="705" spans="1:10" x14ac:dyDescent="0.25">
      <c r="A705" s="777" t="s">
        <v>4787</v>
      </c>
      <c r="B705" s="764">
        <v>1</v>
      </c>
      <c r="C705" s="630"/>
      <c r="D705" s="630">
        <v>14000</v>
      </c>
      <c r="E705" s="764">
        <v>1</v>
      </c>
      <c r="F705" s="764">
        <v>3000</v>
      </c>
      <c r="G705" s="921">
        <v>60</v>
      </c>
      <c r="H705" s="756"/>
      <c r="I705" s="756"/>
      <c r="J705" s="764" t="s">
        <v>767</v>
      </c>
    </row>
    <row r="706" spans="1:10" x14ac:dyDescent="0.25">
      <c r="A706" s="777" t="s">
        <v>985</v>
      </c>
      <c r="B706" s="764">
        <v>1</v>
      </c>
      <c r="C706" s="630"/>
      <c r="D706" s="630">
        <v>17000</v>
      </c>
      <c r="E706" s="764">
        <v>1</v>
      </c>
      <c r="F706" s="764">
        <v>3000</v>
      </c>
      <c r="G706" s="921">
        <v>60</v>
      </c>
      <c r="H706" s="756"/>
      <c r="I706" s="756"/>
      <c r="J706" s="764" t="s">
        <v>3581</v>
      </c>
    </row>
    <row r="707" spans="1:10" x14ac:dyDescent="0.25">
      <c r="A707" s="777" t="s">
        <v>423</v>
      </c>
      <c r="B707" s="764">
        <v>1</v>
      </c>
      <c r="C707" s="630">
        <v>16000</v>
      </c>
      <c r="D707" s="630"/>
      <c r="E707" s="764">
        <v>1</v>
      </c>
      <c r="F707" s="764">
        <v>4000</v>
      </c>
      <c r="G707" s="921">
        <v>75</v>
      </c>
      <c r="H707" s="756"/>
      <c r="I707" s="756"/>
      <c r="J707" s="764"/>
    </row>
    <row r="708" spans="1:10" x14ac:dyDescent="0.25">
      <c r="A708" s="777" t="s">
        <v>184</v>
      </c>
      <c r="B708" s="764">
        <v>1</v>
      </c>
      <c r="C708" s="630"/>
      <c r="D708" s="630">
        <v>20000</v>
      </c>
      <c r="E708" s="764"/>
      <c r="F708" s="764"/>
      <c r="G708" s="921"/>
      <c r="H708" s="756"/>
      <c r="I708" s="756"/>
      <c r="J708" s="764" t="s">
        <v>3581</v>
      </c>
    </row>
    <row r="709" spans="1:10" x14ac:dyDescent="0.25">
      <c r="A709" s="777" t="s">
        <v>4769</v>
      </c>
      <c r="B709" s="764">
        <v>1</v>
      </c>
      <c r="C709" s="630">
        <v>14000</v>
      </c>
      <c r="D709" s="630"/>
      <c r="E709" s="764">
        <v>1</v>
      </c>
      <c r="F709" s="764">
        <v>3000</v>
      </c>
      <c r="G709" s="921">
        <v>60</v>
      </c>
      <c r="H709" s="756"/>
      <c r="I709" s="756"/>
      <c r="J709" s="764"/>
    </row>
    <row r="710" spans="1:10" x14ac:dyDescent="0.25">
      <c r="A710" s="777" t="s">
        <v>144</v>
      </c>
      <c r="B710" s="764">
        <v>1</v>
      </c>
      <c r="C710" s="630"/>
      <c r="D710" s="630">
        <v>28000</v>
      </c>
      <c r="E710" s="618">
        <v>1</v>
      </c>
      <c r="F710" s="764">
        <v>4000</v>
      </c>
      <c r="G710" s="921">
        <v>75</v>
      </c>
      <c r="H710" s="756"/>
      <c r="I710" s="756"/>
      <c r="J710" s="764" t="s">
        <v>767</v>
      </c>
    </row>
    <row r="711" spans="1:10" x14ac:dyDescent="0.25">
      <c r="A711" s="777" t="s">
        <v>4999</v>
      </c>
      <c r="B711" s="764">
        <v>1</v>
      </c>
      <c r="C711" s="630"/>
      <c r="D711" s="630">
        <v>12000</v>
      </c>
      <c r="E711" s="764">
        <v>1</v>
      </c>
      <c r="F711" s="764">
        <v>3000</v>
      </c>
      <c r="G711" s="921">
        <v>60</v>
      </c>
      <c r="H711" s="756"/>
      <c r="I711" s="756"/>
      <c r="J711" s="764" t="s">
        <v>767</v>
      </c>
    </row>
    <row r="712" spans="1:10" x14ac:dyDescent="0.25">
      <c r="A712" s="702" t="s">
        <v>213</v>
      </c>
      <c r="B712" s="703">
        <v>1</v>
      </c>
      <c r="C712" s="640"/>
      <c r="D712" s="640"/>
      <c r="E712" s="703"/>
      <c r="F712" s="703"/>
      <c r="G712" s="982"/>
      <c r="H712" s="718"/>
      <c r="I712" s="718"/>
      <c r="J712" s="703" t="s">
        <v>4998</v>
      </c>
    </row>
    <row r="713" spans="1:10" x14ac:dyDescent="0.25">
      <c r="A713" s="777" t="s">
        <v>136</v>
      </c>
      <c r="B713" s="764">
        <v>1</v>
      </c>
      <c r="C713" s="630">
        <v>14000</v>
      </c>
      <c r="D713" s="630"/>
      <c r="E713" s="764">
        <v>1</v>
      </c>
      <c r="F713" s="764">
        <v>30000</v>
      </c>
      <c r="G713" s="921">
        <v>60</v>
      </c>
      <c r="H713" s="756"/>
      <c r="I713" s="756"/>
      <c r="J713" s="764"/>
    </row>
    <row r="714" spans="1:10" x14ac:dyDescent="0.25">
      <c r="A714" s="777" t="s">
        <v>4757</v>
      </c>
      <c r="B714" s="764">
        <v>1</v>
      </c>
      <c r="C714" s="630">
        <v>16000</v>
      </c>
      <c r="D714" s="630"/>
      <c r="E714" s="764"/>
      <c r="F714" s="764"/>
      <c r="G714" s="921"/>
      <c r="H714" s="756"/>
      <c r="I714" s="756"/>
      <c r="J714" s="764"/>
    </row>
    <row r="715" spans="1:10" x14ac:dyDescent="0.25">
      <c r="A715" s="755" t="s">
        <v>2048</v>
      </c>
      <c r="B715" s="757">
        <f>SUM(B704:B714)</f>
        <v>11</v>
      </c>
      <c r="C715" s="757">
        <f>SUM(C704:C714)</f>
        <v>105000</v>
      </c>
      <c r="D715" s="757">
        <f>SUM(D704:D714)</f>
        <v>91000</v>
      </c>
      <c r="E715" s="757">
        <f>SUM(E704:E714)</f>
        <v>8</v>
      </c>
      <c r="F715" s="756"/>
      <c r="G715" s="922"/>
      <c r="H715" s="756"/>
      <c r="I715" s="756"/>
      <c r="J715" s="756"/>
    </row>
    <row r="716" spans="1:10" ht="17.25" x14ac:dyDescent="0.25">
      <c r="A716" s="2233" t="s">
        <v>4463</v>
      </c>
      <c r="B716" s="2234"/>
      <c r="C716" s="2234"/>
      <c r="D716" s="2234"/>
      <c r="E716" s="2234"/>
      <c r="F716" s="2234"/>
      <c r="G716" s="2234"/>
      <c r="H716" s="2248"/>
      <c r="I716" s="2248"/>
      <c r="J716" s="2249"/>
    </row>
    <row r="717" spans="1:10" ht="17.25" x14ac:dyDescent="0.25">
      <c r="A717" s="782"/>
      <c r="B717" s="783"/>
      <c r="C717" s="944"/>
      <c r="D717" s="784"/>
      <c r="E717" s="909"/>
      <c r="F717" s="909"/>
      <c r="G717" s="909"/>
      <c r="H717" s="909"/>
      <c r="I717" s="909"/>
      <c r="J717" s="764" t="s">
        <v>3581</v>
      </c>
    </row>
    <row r="718" spans="1:10" x14ac:dyDescent="0.25">
      <c r="A718" s="755" t="s">
        <v>2048</v>
      </c>
      <c r="B718" s="213">
        <f>SUM(B717:B717)</f>
        <v>0</v>
      </c>
      <c r="C718" s="213">
        <f>SUM(C717:C717)</f>
        <v>0</v>
      </c>
      <c r="D718" s="213">
        <f>SUM(D717:D717)</f>
        <v>0</v>
      </c>
      <c r="E718" s="213"/>
      <c r="F718" s="213"/>
      <c r="G718" s="213"/>
      <c r="H718" s="213"/>
      <c r="I718" s="213"/>
      <c r="J718" s="213"/>
    </row>
    <row r="719" spans="1:10" x14ac:dyDescent="0.25">
      <c r="A719" s="750"/>
      <c r="B719" s="549"/>
      <c r="C719" s="549"/>
      <c r="D719" s="549"/>
      <c r="E719" s="549"/>
      <c r="F719" s="549"/>
      <c r="G719" s="549"/>
      <c r="H719" s="549"/>
      <c r="I719" s="549"/>
      <c r="J719" s="751"/>
    </row>
    <row r="720" spans="1:10" x14ac:dyDescent="0.25">
      <c r="A720" s="548"/>
      <c r="B720" s="752"/>
      <c r="C720" s="752"/>
      <c r="D720" s="548"/>
      <c r="E720" s="548"/>
      <c r="F720" s="548"/>
      <c r="G720" s="548"/>
      <c r="H720" s="548"/>
      <c r="I720" s="548"/>
      <c r="J720" s="567"/>
    </row>
    <row r="721" spans="1:10" x14ac:dyDescent="0.25">
      <c r="A721" s="548"/>
      <c r="B721" s="548"/>
      <c r="C721" s="548"/>
      <c r="D721" s="548"/>
      <c r="E721" s="548"/>
      <c r="F721" s="2206" t="s">
        <v>4777</v>
      </c>
      <c r="G721" s="2206"/>
      <c r="H721" s="2206"/>
      <c r="I721" s="2206"/>
      <c r="J721" s="567"/>
    </row>
    <row r="722" spans="1:10" ht="15.75" x14ac:dyDescent="0.25">
      <c r="A722" s="696" t="s">
        <v>4861</v>
      </c>
      <c r="B722" s="757">
        <f>C715</f>
        <v>105000</v>
      </c>
      <c r="C722" s="548"/>
      <c r="D722" s="548"/>
      <c r="E722" s="548"/>
      <c r="F722" s="548"/>
      <c r="G722" s="548"/>
      <c r="H722" s="548"/>
      <c r="I722" s="548"/>
      <c r="J722" s="567"/>
    </row>
    <row r="723" spans="1:10" ht="15.75" x14ac:dyDescent="0.25">
      <c r="A723" s="942"/>
      <c r="B723" s="943"/>
      <c r="C723" s="548"/>
      <c r="D723" s="548"/>
      <c r="E723" s="548"/>
      <c r="F723" s="548"/>
      <c r="G723" s="548"/>
      <c r="H723" s="548"/>
      <c r="I723" s="548"/>
      <c r="J723" s="567"/>
    </row>
    <row r="724" spans="1:10" x14ac:dyDescent="0.25">
      <c r="A724" s="336"/>
      <c r="B724" s="336"/>
    </row>
    <row r="725" spans="1:10" ht="15.75" x14ac:dyDescent="0.25">
      <c r="A725" s="696" t="s">
        <v>4825</v>
      </c>
      <c r="B725" s="697">
        <f>C717</f>
        <v>0</v>
      </c>
      <c r="E725" s="936"/>
    </row>
    <row r="729" spans="1:10" ht="15.75" x14ac:dyDescent="0.25">
      <c r="A729" s="2232" t="s">
        <v>5008</v>
      </c>
      <c r="B729" s="2232"/>
      <c r="C729" s="2232"/>
      <c r="D729" s="2232"/>
      <c r="E729" s="2232"/>
      <c r="F729" s="2232"/>
      <c r="G729" s="2232"/>
      <c r="H729" s="2247"/>
      <c r="I729" s="2247"/>
      <c r="J729" s="2247"/>
    </row>
    <row r="730" spans="1:10" x14ac:dyDescent="0.25">
      <c r="A730" s="198" t="s">
        <v>14</v>
      </c>
      <c r="B730" s="198" t="s">
        <v>5</v>
      </c>
      <c r="C730" s="198" t="s">
        <v>10</v>
      </c>
      <c r="D730" s="198" t="s">
        <v>11</v>
      </c>
      <c r="E730" s="198" t="s">
        <v>753</v>
      </c>
      <c r="F730" s="198" t="s">
        <v>27</v>
      </c>
      <c r="G730" s="966" t="s">
        <v>2013</v>
      </c>
      <c r="H730" s="198" t="s">
        <v>2776</v>
      </c>
      <c r="I730" s="198" t="s">
        <v>2777</v>
      </c>
      <c r="J730" s="198" t="s">
        <v>32</v>
      </c>
    </row>
    <row r="731" spans="1:10" x14ac:dyDescent="0.25">
      <c r="A731" s="777" t="s">
        <v>1541</v>
      </c>
      <c r="B731" s="764">
        <v>2</v>
      </c>
      <c r="C731" s="630"/>
      <c r="D731" s="630">
        <v>118000</v>
      </c>
      <c r="E731" s="764"/>
      <c r="F731" s="764"/>
      <c r="G731" s="921"/>
      <c r="H731" s="764"/>
      <c r="I731" s="764"/>
      <c r="J731" s="764" t="s">
        <v>5000</v>
      </c>
    </row>
    <row r="732" spans="1:10" x14ac:dyDescent="0.25">
      <c r="A732" s="777" t="s">
        <v>5001</v>
      </c>
      <c r="B732" s="764">
        <v>1</v>
      </c>
      <c r="C732" s="630">
        <v>15000</v>
      </c>
      <c r="D732" s="630"/>
      <c r="E732" s="764"/>
      <c r="F732" s="764"/>
      <c r="G732" s="921"/>
      <c r="H732" s="756"/>
      <c r="I732" s="756"/>
      <c r="J732" s="764"/>
    </row>
    <row r="733" spans="1:10" x14ac:dyDescent="0.25">
      <c r="A733" s="777" t="s">
        <v>563</v>
      </c>
      <c r="B733" s="764">
        <v>1</v>
      </c>
      <c r="C733" s="630">
        <v>16000</v>
      </c>
      <c r="D733" s="630"/>
      <c r="E733" s="764">
        <v>1</v>
      </c>
      <c r="F733" s="764">
        <v>4000</v>
      </c>
      <c r="G733" s="921">
        <v>75</v>
      </c>
      <c r="H733" s="756"/>
      <c r="I733" s="756"/>
      <c r="J733" s="764"/>
    </row>
    <row r="734" spans="1:10" x14ac:dyDescent="0.25">
      <c r="A734" s="777" t="s">
        <v>5002</v>
      </c>
      <c r="B734" s="764">
        <v>1</v>
      </c>
      <c r="C734" s="630"/>
      <c r="D734" s="630">
        <v>15000</v>
      </c>
      <c r="E734" s="764"/>
      <c r="F734" s="764"/>
      <c r="G734" s="921"/>
      <c r="H734" s="756"/>
      <c r="I734" s="756"/>
      <c r="J734" s="764" t="s">
        <v>3581</v>
      </c>
    </row>
    <row r="735" spans="1:10" x14ac:dyDescent="0.25">
      <c r="A735" s="777" t="s">
        <v>3898</v>
      </c>
      <c r="B735" s="764">
        <v>2</v>
      </c>
      <c r="C735" s="630">
        <v>56000</v>
      </c>
      <c r="D735" s="630"/>
      <c r="E735" s="764">
        <v>2</v>
      </c>
      <c r="F735" s="764">
        <v>8000</v>
      </c>
      <c r="G735" s="921">
        <v>75</v>
      </c>
      <c r="H735" s="756"/>
      <c r="I735" s="756"/>
      <c r="J735" s="764"/>
    </row>
    <row r="736" spans="1:10" x14ac:dyDescent="0.25">
      <c r="A736" s="777" t="s">
        <v>4839</v>
      </c>
      <c r="B736" s="764">
        <v>1</v>
      </c>
      <c r="C736" s="630">
        <v>14000</v>
      </c>
      <c r="D736" s="630"/>
      <c r="E736" s="764">
        <v>1</v>
      </c>
      <c r="F736" s="764">
        <v>3000</v>
      </c>
      <c r="G736" s="921">
        <v>60</v>
      </c>
      <c r="H736" s="756"/>
      <c r="I736" s="756"/>
      <c r="J736" s="764"/>
    </row>
    <row r="737" spans="1:10" x14ac:dyDescent="0.25">
      <c r="A737" s="777" t="s">
        <v>5003</v>
      </c>
      <c r="B737" s="764">
        <v>2</v>
      </c>
      <c r="C737" s="630"/>
      <c r="D737" s="630">
        <v>80000</v>
      </c>
      <c r="E737" s="764">
        <v>2</v>
      </c>
      <c r="F737" s="764">
        <v>22000</v>
      </c>
      <c r="G737" s="921">
        <v>190</v>
      </c>
      <c r="H737" s="756"/>
      <c r="I737" s="756"/>
      <c r="J737" s="764" t="s">
        <v>2309</v>
      </c>
    </row>
    <row r="738" spans="1:10" x14ac:dyDescent="0.25">
      <c r="A738" s="777" t="s">
        <v>4489</v>
      </c>
      <c r="B738" s="764">
        <v>1</v>
      </c>
      <c r="C738" s="630">
        <v>14000</v>
      </c>
      <c r="D738" s="630"/>
      <c r="E738" s="618">
        <v>1</v>
      </c>
      <c r="F738" s="764">
        <v>3000</v>
      </c>
      <c r="G738" s="921">
        <v>60</v>
      </c>
      <c r="H738" s="756"/>
      <c r="I738" s="756"/>
      <c r="J738" s="764"/>
    </row>
    <row r="739" spans="1:10" x14ac:dyDescent="0.25">
      <c r="A739" s="777" t="s">
        <v>3538</v>
      </c>
      <c r="B739" s="764">
        <v>1</v>
      </c>
      <c r="C739" s="630"/>
      <c r="D739" s="630">
        <v>10000</v>
      </c>
      <c r="E739" s="764"/>
      <c r="F739" s="764"/>
      <c r="G739" s="921"/>
      <c r="H739" s="756"/>
      <c r="I739" s="756"/>
      <c r="J739" s="764" t="s">
        <v>5004</v>
      </c>
    </row>
    <row r="740" spans="1:10" x14ac:dyDescent="0.25">
      <c r="A740" s="777" t="s">
        <v>3485</v>
      </c>
      <c r="B740" s="764">
        <v>1</v>
      </c>
      <c r="C740" s="630"/>
      <c r="D740" s="630">
        <v>29000</v>
      </c>
      <c r="E740" s="764"/>
      <c r="F740" s="764"/>
      <c r="G740" s="921"/>
      <c r="H740" s="756"/>
      <c r="I740" s="756"/>
      <c r="J740" s="764" t="s">
        <v>5005</v>
      </c>
    </row>
    <row r="741" spans="1:10" x14ac:dyDescent="0.25">
      <c r="A741" s="777" t="s">
        <v>4034</v>
      </c>
      <c r="B741" s="764">
        <v>1</v>
      </c>
      <c r="C741" s="630">
        <v>49000</v>
      </c>
      <c r="D741" s="630"/>
      <c r="E741" s="764">
        <v>1</v>
      </c>
      <c r="F741" s="764">
        <v>4000</v>
      </c>
      <c r="G741" s="921">
        <v>75</v>
      </c>
      <c r="H741" s="756"/>
      <c r="I741" s="756"/>
      <c r="J741" s="764"/>
    </row>
    <row r="742" spans="1:10" x14ac:dyDescent="0.25">
      <c r="A742" s="777" t="s">
        <v>423</v>
      </c>
      <c r="B742" s="764">
        <v>1</v>
      </c>
      <c r="C742" s="630">
        <v>16000</v>
      </c>
      <c r="D742" s="630"/>
      <c r="E742" s="764">
        <v>1</v>
      </c>
      <c r="F742" s="764">
        <v>4000</v>
      </c>
      <c r="G742" s="921">
        <v>75</v>
      </c>
      <c r="H742" s="756"/>
      <c r="I742" s="756"/>
      <c r="J742" s="764"/>
    </row>
    <row r="743" spans="1:10" x14ac:dyDescent="0.25">
      <c r="A743" s="777" t="s">
        <v>5006</v>
      </c>
      <c r="B743" s="764">
        <v>1</v>
      </c>
      <c r="C743" s="630">
        <v>23000</v>
      </c>
      <c r="D743" s="630"/>
      <c r="E743" s="764">
        <v>1</v>
      </c>
      <c r="F743" s="764">
        <v>5000</v>
      </c>
      <c r="G743" s="921">
        <v>100</v>
      </c>
      <c r="H743" s="756"/>
      <c r="I743" s="756"/>
      <c r="J743" s="764"/>
    </row>
    <row r="744" spans="1:10" x14ac:dyDescent="0.25">
      <c r="A744" s="777" t="s">
        <v>5007</v>
      </c>
      <c r="B744" s="764">
        <v>1</v>
      </c>
      <c r="C744" s="630">
        <v>17000</v>
      </c>
      <c r="D744" s="630"/>
      <c r="E744" s="764">
        <v>1</v>
      </c>
      <c r="F744" s="764">
        <v>3000</v>
      </c>
      <c r="G744" s="921">
        <v>60</v>
      </c>
      <c r="H744" s="756"/>
      <c r="I744" s="756"/>
      <c r="J744" s="764"/>
    </row>
    <row r="745" spans="1:10" x14ac:dyDescent="0.25">
      <c r="A745" s="777"/>
      <c r="B745" s="764"/>
      <c r="C745" s="630"/>
      <c r="D745" s="630"/>
      <c r="E745" s="764"/>
      <c r="F745" s="764"/>
      <c r="G745" s="921"/>
      <c r="H745" s="756"/>
      <c r="I745" s="756"/>
      <c r="J745" s="764"/>
    </row>
    <row r="746" spans="1:10" x14ac:dyDescent="0.25">
      <c r="A746" s="755"/>
      <c r="B746" s="757"/>
      <c r="C746" s="757"/>
      <c r="D746" s="757"/>
      <c r="E746" s="757"/>
      <c r="F746" s="756"/>
      <c r="G746" s="922"/>
      <c r="H746" s="756"/>
      <c r="I746" s="756"/>
      <c r="J746" s="756"/>
    </row>
    <row r="747" spans="1:10" x14ac:dyDescent="0.25">
      <c r="A747" s="755" t="s">
        <v>2048</v>
      </c>
      <c r="B747" s="757">
        <f>SUM(B731:B746)</f>
        <v>17</v>
      </c>
      <c r="C747" s="757">
        <f>SUM(C731:C746)</f>
        <v>220000</v>
      </c>
      <c r="D747" s="757">
        <f>SUM(D731:D746)</f>
        <v>252000</v>
      </c>
      <c r="E747" s="757">
        <f>SUM(E731:E746)</f>
        <v>11</v>
      </c>
      <c r="F747" s="756"/>
      <c r="G747" s="922"/>
      <c r="H747" s="756"/>
      <c r="I747" s="756"/>
      <c r="J747" s="756"/>
    </row>
    <row r="748" spans="1:10" ht="17.25" x14ac:dyDescent="0.25">
      <c r="A748" s="2233" t="s">
        <v>4463</v>
      </c>
      <c r="B748" s="2234"/>
      <c r="C748" s="2234"/>
      <c r="D748" s="2234"/>
      <c r="E748" s="2234"/>
      <c r="F748" s="2234"/>
      <c r="G748" s="2234"/>
      <c r="H748" s="2248"/>
      <c r="I748" s="2248"/>
      <c r="J748" s="2249"/>
    </row>
    <row r="749" spans="1:10" ht="17.25" x14ac:dyDescent="0.25">
      <c r="A749" s="782"/>
      <c r="B749" s="783"/>
      <c r="C749" s="944"/>
      <c r="D749" s="784"/>
      <c r="E749" s="909"/>
      <c r="F749" s="909"/>
      <c r="G749" s="909"/>
      <c r="H749" s="909"/>
      <c r="I749" s="909"/>
      <c r="J749" s="764" t="s">
        <v>3581</v>
      </c>
    </row>
    <row r="750" spans="1:10" x14ac:dyDescent="0.25">
      <c r="A750" s="755" t="s">
        <v>2048</v>
      </c>
      <c r="B750" s="213">
        <f>SUM(B749:B749)</f>
        <v>0</v>
      </c>
      <c r="C750" s="213">
        <f>SUM(C749:C749)</f>
        <v>0</v>
      </c>
      <c r="D750" s="213">
        <f>SUM(D749:D749)</f>
        <v>0</v>
      </c>
      <c r="E750" s="213"/>
      <c r="F750" s="213"/>
      <c r="G750" s="213"/>
      <c r="H750" s="213"/>
      <c r="I750" s="213"/>
      <c r="J750" s="213"/>
    </row>
    <row r="751" spans="1:10" x14ac:dyDescent="0.25">
      <c r="A751" s="750"/>
      <c r="B751" s="549"/>
      <c r="C751" s="549"/>
      <c r="D751" s="549"/>
      <c r="E751" s="549"/>
      <c r="F751" s="549"/>
      <c r="G751" s="549"/>
      <c r="H751" s="549"/>
      <c r="I751" s="549"/>
      <c r="J751" s="751"/>
    </row>
    <row r="752" spans="1:10" x14ac:dyDescent="0.25">
      <c r="A752" s="548"/>
      <c r="B752" s="752"/>
      <c r="C752" s="752"/>
      <c r="D752" s="548"/>
      <c r="E752" s="548"/>
      <c r="F752" s="548"/>
      <c r="G752" s="548"/>
      <c r="H752" s="548"/>
      <c r="I752" s="548"/>
      <c r="J752" s="567"/>
    </row>
    <row r="753" spans="1:10" x14ac:dyDescent="0.25">
      <c r="A753" s="548"/>
      <c r="B753" s="548"/>
      <c r="C753" s="548"/>
      <c r="D753" s="548"/>
      <c r="E753" s="548"/>
      <c r="F753" s="2206" t="s">
        <v>4777</v>
      </c>
      <c r="G753" s="2206"/>
      <c r="H753" s="2206"/>
      <c r="I753" s="2206"/>
      <c r="J753" s="567"/>
    </row>
    <row r="754" spans="1:10" ht="15.75" x14ac:dyDescent="0.25">
      <c r="A754" s="696" t="s">
        <v>4861</v>
      </c>
      <c r="B754" s="757">
        <f>C747</f>
        <v>220000</v>
      </c>
      <c r="C754" s="548"/>
      <c r="D754" s="548"/>
      <c r="E754" s="548"/>
      <c r="F754" s="548"/>
      <c r="G754" s="548"/>
      <c r="H754" s="548"/>
      <c r="I754" s="548"/>
      <c r="J754" s="567"/>
    </row>
    <row r="755" spans="1:10" ht="15.75" x14ac:dyDescent="0.25">
      <c r="A755" s="942"/>
      <c r="B755" s="943"/>
      <c r="C755" s="548"/>
      <c r="D755" s="548"/>
      <c r="E755" s="548"/>
      <c r="F755" s="548"/>
      <c r="G755" s="548"/>
      <c r="H755" s="548"/>
      <c r="I755" s="548"/>
      <c r="J755" s="567"/>
    </row>
    <row r="756" spans="1:10" x14ac:dyDescent="0.25">
      <c r="A756" s="336"/>
      <c r="B756" s="336"/>
    </row>
    <row r="757" spans="1:10" ht="15.75" x14ac:dyDescent="0.25">
      <c r="A757" s="696" t="s">
        <v>4825</v>
      </c>
      <c r="B757" s="697">
        <f>C749</f>
        <v>0</v>
      </c>
      <c r="E757" s="936"/>
    </row>
    <row r="760" spans="1:10" ht="15.75" x14ac:dyDescent="0.25">
      <c r="A760" s="2232" t="s">
        <v>5009</v>
      </c>
      <c r="B760" s="2232"/>
      <c r="C760" s="2232"/>
      <c r="D760" s="2232"/>
      <c r="E760" s="2232"/>
      <c r="F760" s="2232"/>
      <c r="G760" s="2232"/>
      <c r="H760" s="2247"/>
      <c r="I760" s="2247"/>
      <c r="J760" s="2247"/>
    </row>
    <row r="761" spans="1:10" x14ac:dyDescent="0.25">
      <c r="A761" s="198" t="s">
        <v>14</v>
      </c>
      <c r="B761" s="198" t="s">
        <v>5</v>
      </c>
      <c r="C761" s="198" t="s">
        <v>10</v>
      </c>
      <c r="D761" s="198" t="s">
        <v>11</v>
      </c>
      <c r="E761" s="198" t="s">
        <v>753</v>
      </c>
      <c r="F761" s="198" t="s">
        <v>27</v>
      </c>
      <c r="G761" s="967" t="s">
        <v>2013</v>
      </c>
      <c r="H761" s="198" t="s">
        <v>2776</v>
      </c>
      <c r="I761" s="198" t="s">
        <v>2777</v>
      </c>
      <c r="J761" s="198" t="s">
        <v>32</v>
      </c>
    </row>
    <row r="762" spans="1:10" x14ac:dyDescent="0.25">
      <c r="A762" s="777" t="s">
        <v>4993</v>
      </c>
      <c r="B762" s="764">
        <v>1</v>
      </c>
      <c r="C762" s="630"/>
      <c r="D762" s="630">
        <v>19000</v>
      </c>
      <c r="E762" s="764"/>
      <c r="F762" s="764"/>
      <c r="G762" s="921"/>
      <c r="H762" s="764"/>
      <c r="I762" s="764"/>
      <c r="J762" s="764" t="s">
        <v>3581</v>
      </c>
    </row>
    <row r="763" spans="1:10" x14ac:dyDescent="0.25">
      <c r="A763" s="777" t="s">
        <v>778</v>
      </c>
      <c r="B763" s="764">
        <v>1</v>
      </c>
      <c r="C763" s="630">
        <v>24000</v>
      </c>
      <c r="D763" s="630"/>
      <c r="E763" s="764">
        <v>1</v>
      </c>
      <c r="F763" s="764">
        <v>4000</v>
      </c>
      <c r="G763" s="921">
        <v>75</v>
      </c>
      <c r="H763" s="756"/>
      <c r="I763" s="756"/>
      <c r="J763" s="764"/>
    </row>
    <row r="764" spans="1:10" x14ac:dyDescent="0.25">
      <c r="A764" s="777" t="s">
        <v>563</v>
      </c>
      <c r="B764" s="764">
        <v>1</v>
      </c>
      <c r="C764" s="630">
        <v>16000</v>
      </c>
      <c r="D764" s="630"/>
      <c r="E764" s="764">
        <v>1</v>
      </c>
      <c r="F764" s="764">
        <v>4000</v>
      </c>
      <c r="G764" s="921">
        <v>75</v>
      </c>
      <c r="H764" s="756"/>
      <c r="I764" s="756"/>
      <c r="J764" s="764"/>
    </row>
    <row r="765" spans="1:10" x14ac:dyDescent="0.25">
      <c r="A765" s="702" t="s">
        <v>304</v>
      </c>
      <c r="B765" s="703">
        <v>1</v>
      </c>
      <c r="C765" s="640"/>
      <c r="D765" s="640"/>
      <c r="E765" s="703"/>
      <c r="F765" s="703"/>
      <c r="G765" s="969"/>
      <c r="H765" s="718"/>
      <c r="I765" s="718"/>
      <c r="J765" s="703" t="s">
        <v>570</v>
      </c>
    </row>
    <row r="766" spans="1:10" x14ac:dyDescent="0.25">
      <c r="A766" s="777" t="s">
        <v>734</v>
      </c>
      <c r="B766" s="764">
        <v>1</v>
      </c>
      <c r="C766" s="630">
        <v>14000</v>
      </c>
      <c r="D766" s="630"/>
      <c r="E766" s="764">
        <v>1</v>
      </c>
      <c r="F766" s="764">
        <v>3000</v>
      </c>
      <c r="G766" s="921">
        <v>60</v>
      </c>
      <c r="H766" s="756"/>
      <c r="I766" s="756"/>
      <c r="J766" s="764"/>
    </row>
    <row r="767" spans="1:10" x14ac:dyDescent="0.25">
      <c r="A767" s="777" t="s">
        <v>3536</v>
      </c>
      <c r="B767" s="764">
        <v>1</v>
      </c>
      <c r="C767" s="630">
        <v>26000</v>
      </c>
      <c r="D767" s="630"/>
      <c r="E767" s="764">
        <v>1</v>
      </c>
      <c r="F767" s="764">
        <v>4000</v>
      </c>
      <c r="G767" s="921">
        <v>75</v>
      </c>
      <c r="H767" s="756"/>
      <c r="I767" s="756"/>
      <c r="J767" s="764"/>
    </row>
    <row r="768" spans="1:10" x14ac:dyDescent="0.25">
      <c r="A768" s="777" t="s">
        <v>624</v>
      </c>
      <c r="B768" s="764">
        <v>1</v>
      </c>
      <c r="C768" s="630">
        <v>26000</v>
      </c>
      <c r="D768" s="630"/>
      <c r="E768" s="764">
        <v>2</v>
      </c>
      <c r="F768" s="764" t="s">
        <v>2059</v>
      </c>
      <c r="G768" s="921">
        <v>8000</v>
      </c>
      <c r="H768" s="756"/>
      <c r="I768" s="756"/>
      <c r="J768" s="764"/>
    </row>
    <row r="769" spans="1:10" x14ac:dyDescent="0.25">
      <c r="A769" s="777" t="s">
        <v>316</v>
      </c>
      <c r="B769" s="764">
        <v>1</v>
      </c>
      <c r="C769" s="630"/>
      <c r="D769" s="630">
        <v>20000</v>
      </c>
      <c r="E769" s="764">
        <v>1</v>
      </c>
      <c r="F769" s="764">
        <v>100</v>
      </c>
      <c r="G769" s="921">
        <v>5000</v>
      </c>
      <c r="H769" s="756"/>
      <c r="I769" s="756"/>
      <c r="J769" s="764" t="s">
        <v>883</v>
      </c>
    </row>
    <row r="770" spans="1:10" x14ac:dyDescent="0.25">
      <c r="A770" s="777" t="s">
        <v>184</v>
      </c>
      <c r="B770" s="764">
        <v>1</v>
      </c>
      <c r="C770" s="630">
        <v>16000</v>
      </c>
      <c r="D770" s="630"/>
      <c r="E770" s="618">
        <v>1</v>
      </c>
      <c r="F770" s="764">
        <v>4000</v>
      </c>
      <c r="G770" s="921">
        <v>75</v>
      </c>
      <c r="H770" s="756"/>
      <c r="I770" s="756"/>
      <c r="J770" s="764"/>
    </row>
    <row r="771" spans="1:10" x14ac:dyDescent="0.25">
      <c r="A771" s="777" t="s">
        <v>5010</v>
      </c>
      <c r="B771" s="764">
        <v>1</v>
      </c>
      <c r="C771" s="630">
        <v>20000</v>
      </c>
      <c r="D771" s="630"/>
      <c r="E771" s="764">
        <v>1</v>
      </c>
      <c r="F771" s="764">
        <v>3000</v>
      </c>
      <c r="G771" s="921">
        <v>60</v>
      </c>
      <c r="H771" s="756"/>
      <c r="I771" s="756"/>
      <c r="J771" s="764"/>
    </row>
    <row r="772" spans="1:10" x14ac:dyDescent="0.25">
      <c r="A772" s="777" t="s">
        <v>314</v>
      </c>
      <c r="B772" s="764">
        <v>1</v>
      </c>
      <c r="C772" s="630"/>
      <c r="D772" s="630">
        <v>45000</v>
      </c>
      <c r="E772" s="764">
        <v>1</v>
      </c>
      <c r="F772" s="764">
        <v>5000</v>
      </c>
      <c r="G772" s="921">
        <v>100</v>
      </c>
      <c r="H772" s="756"/>
      <c r="I772" s="756"/>
      <c r="J772" s="764" t="s">
        <v>883</v>
      </c>
    </row>
    <row r="773" spans="1:10" x14ac:dyDescent="0.25">
      <c r="A773" s="777" t="s">
        <v>3545</v>
      </c>
      <c r="B773" s="764">
        <v>1</v>
      </c>
      <c r="C773" s="630"/>
      <c r="D773" s="630">
        <v>13000</v>
      </c>
      <c r="E773" s="764">
        <v>1</v>
      </c>
      <c r="F773" s="764">
        <v>3000</v>
      </c>
      <c r="G773" s="921">
        <v>60</v>
      </c>
      <c r="H773" s="756"/>
      <c r="I773" s="756"/>
      <c r="J773" s="764" t="s">
        <v>883</v>
      </c>
    </row>
    <row r="774" spans="1:10" x14ac:dyDescent="0.25">
      <c r="A774" s="777" t="s">
        <v>624</v>
      </c>
      <c r="B774" s="764">
        <v>1</v>
      </c>
      <c r="C774" s="630"/>
      <c r="D774" s="630">
        <v>33000</v>
      </c>
      <c r="E774" s="764"/>
      <c r="F774" s="764"/>
      <c r="G774" s="921"/>
      <c r="H774" s="756"/>
      <c r="I774" s="756"/>
      <c r="J774" s="764" t="s">
        <v>3581</v>
      </c>
    </row>
    <row r="775" spans="1:10" x14ac:dyDescent="0.25">
      <c r="A775" s="777" t="s">
        <v>423</v>
      </c>
      <c r="B775" s="764">
        <v>2</v>
      </c>
      <c r="C775" s="630"/>
      <c r="D775" s="630">
        <v>41000</v>
      </c>
      <c r="E775" s="764"/>
      <c r="F775" s="764"/>
      <c r="G775" s="921"/>
      <c r="H775" s="756"/>
      <c r="I775" s="756"/>
      <c r="J775" s="764" t="s">
        <v>3581</v>
      </c>
    </row>
    <row r="776" spans="1:10" x14ac:dyDescent="0.25">
      <c r="A776" s="777" t="s">
        <v>785</v>
      </c>
      <c r="B776" s="764">
        <v>1</v>
      </c>
      <c r="C776" s="630">
        <v>24000</v>
      </c>
      <c r="D776" s="630"/>
      <c r="E776" s="764"/>
      <c r="F776" s="764"/>
      <c r="G776" s="921"/>
      <c r="H776" s="756"/>
      <c r="I776" s="756"/>
      <c r="J776" s="764"/>
    </row>
    <row r="777" spans="1:10" x14ac:dyDescent="0.25">
      <c r="A777" s="755" t="s">
        <v>2048</v>
      </c>
      <c r="B777" s="757">
        <f>SUM(B762:B776)</f>
        <v>16</v>
      </c>
      <c r="C777" s="757">
        <f>SUM(C762:C776)</f>
        <v>166000</v>
      </c>
      <c r="D777" s="757">
        <f>SUM(D762:D776)</f>
        <v>171000</v>
      </c>
      <c r="E777" s="757">
        <f>SUM(E762:E776)</f>
        <v>11</v>
      </c>
      <c r="F777" s="756"/>
      <c r="G777" s="922"/>
      <c r="H777" s="756"/>
      <c r="I777" s="756"/>
      <c r="J777" s="756"/>
    </row>
    <row r="778" spans="1:10" x14ac:dyDescent="0.25">
      <c r="A778" s="548"/>
      <c r="B778" s="752"/>
      <c r="C778" s="752"/>
      <c r="D778" s="548"/>
      <c r="E778" s="548"/>
      <c r="F778" s="548"/>
      <c r="G778" s="548"/>
      <c r="H778" s="548"/>
      <c r="I778" s="548"/>
      <c r="J778" s="567"/>
    </row>
    <row r="779" spans="1:10" x14ac:dyDescent="0.25">
      <c r="A779" s="548"/>
      <c r="B779" s="548"/>
      <c r="C779" s="548"/>
      <c r="D779" s="548"/>
      <c r="E779" s="548"/>
      <c r="F779" s="2206" t="s">
        <v>4777</v>
      </c>
      <c r="G779" s="2206"/>
      <c r="H779" s="2206"/>
      <c r="I779" s="2206"/>
      <c r="J779" s="567"/>
    </row>
    <row r="780" spans="1:10" ht="15.75" x14ac:dyDescent="0.25">
      <c r="A780" s="696" t="s">
        <v>4861</v>
      </c>
      <c r="B780" s="757">
        <f>C777</f>
        <v>166000</v>
      </c>
      <c r="C780" s="548"/>
      <c r="D780" s="548"/>
      <c r="E780" s="548"/>
      <c r="F780" s="548"/>
      <c r="G780" s="548"/>
      <c r="H780" s="548"/>
      <c r="I780" s="548"/>
      <c r="J780" s="567"/>
    </row>
    <row r="781" spans="1:10" ht="15.75" x14ac:dyDescent="0.25">
      <c r="A781" s="942"/>
      <c r="B781" s="943"/>
      <c r="C781" s="548"/>
      <c r="D781" s="548"/>
      <c r="E781" s="548"/>
      <c r="F781" s="548"/>
      <c r="G781" s="548"/>
      <c r="H781" s="548"/>
      <c r="I781" s="548"/>
      <c r="J781" s="567"/>
    </row>
    <row r="784" spans="1:10" ht="15.75" x14ac:dyDescent="0.25">
      <c r="A784" s="2232" t="s">
        <v>5011</v>
      </c>
      <c r="B784" s="2232"/>
      <c r="C784" s="2232"/>
      <c r="D784" s="2232"/>
      <c r="E784" s="2232"/>
      <c r="F784" s="2232"/>
      <c r="G784" s="2232"/>
      <c r="H784" s="2247"/>
      <c r="I784" s="2247"/>
      <c r="J784" s="2247"/>
    </row>
    <row r="785" spans="1:10" x14ac:dyDescent="0.25">
      <c r="A785" s="198" t="s">
        <v>14</v>
      </c>
      <c r="B785" s="198" t="s">
        <v>5</v>
      </c>
      <c r="C785" s="198" t="s">
        <v>10</v>
      </c>
      <c r="D785" s="198" t="s">
        <v>11</v>
      </c>
      <c r="E785" s="198" t="s">
        <v>753</v>
      </c>
      <c r="F785" s="198" t="s">
        <v>27</v>
      </c>
      <c r="G785" s="968" t="s">
        <v>2013</v>
      </c>
      <c r="H785" s="198" t="s">
        <v>2776</v>
      </c>
      <c r="I785" s="198" t="s">
        <v>2777</v>
      </c>
      <c r="J785" s="198" t="s">
        <v>32</v>
      </c>
    </row>
    <row r="786" spans="1:10" x14ac:dyDescent="0.25">
      <c r="A786" s="777" t="s">
        <v>2187</v>
      </c>
      <c r="B786" s="764">
        <v>1</v>
      </c>
      <c r="C786" s="630">
        <v>15000</v>
      </c>
      <c r="D786" s="630"/>
      <c r="E786" s="764"/>
      <c r="F786" s="764"/>
      <c r="G786" s="921"/>
      <c r="H786" s="764"/>
      <c r="I786" s="764"/>
      <c r="J786" s="764"/>
    </row>
    <row r="787" spans="1:10" x14ac:dyDescent="0.25">
      <c r="A787" s="777" t="s">
        <v>3539</v>
      </c>
      <c r="B787" s="764">
        <v>1</v>
      </c>
      <c r="C787" s="630"/>
      <c r="D787" s="630">
        <v>51000</v>
      </c>
      <c r="E787" s="764"/>
      <c r="F787" s="764"/>
      <c r="G787" s="921"/>
      <c r="H787" s="756"/>
      <c r="I787" s="756"/>
      <c r="J787" s="764" t="s">
        <v>5012</v>
      </c>
    </row>
    <row r="788" spans="1:10" x14ac:dyDescent="0.25">
      <c r="A788" s="777" t="s">
        <v>316</v>
      </c>
      <c r="B788" s="764">
        <v>1</v>
      </c>
      <c r="C788" s="630">
        <v>21000</v>
      </c>
      <c r="D788" s="630"/>
      <c r="E788" s="764">
        <v>1</v>
      </c>
      <c r="F788" s="764">
        <v>4000</v>
      </c>
      <c r="G788" s="921">
        <v>75</v>
      </c>
      <c r="H788" s="756"/>
      <c r="I788" s="756"/>
      <c r="J788" s="764"/>
    </row>
    <row r="789" spans="1:10" x14ac:dyDescent="0.25">
      <c r="A789" s="777" t="s">
        <v>689</v>
      </c>
      <c r="B789" s="764">
        <v>1</v>
      </c>
      <c r="C789" s="630">
        <v>24000</v>
      </c>
      <c r="D789" s="630"/>
      <c r="E789" s="764">
        <v>1</v>
      </c>
      <c r="F789" s="764">
        <v>2000</v>
      </c>
      <c r="G789" s="921">
        <v>50</v>
      </c>
      <c r="H789" s="756"/>
      <c r="I789" s="756"/>
      <c r="J789" s="764"/>
    </row>
    <row r="790" spans="1:10" x14ac:dyDescent="0.25">
      <c r="A790" s="777" t="s">
        <v>5013</v>
      </c>
      <c r="B790" s="764">
        <v>1</v>
      </c>
      <c r="C790" s="630"/>
      <c r="D790" s="630">
        <v>10000</v>
      </c>
      <c r="E790" s="764"/>
      <c r="F790" s="764"/>
      <c r="G790" s="921"/>
      <c r="H790" s="756"/>
      <c r="I790" s="756"/>
      <c r="J790" s="764" t="s">
        <v>3581</v>
      </c>
    </row>
    <row r="791" spans="1:10" x14ac:dyDescent="0.25">
      <c r="A791" s="777" t="s">
        <v>3701</v>
      </c>
      <c r="B791" s="764">
        <v>1</v>
      </c>
      <c r="C791" s="630">
        <v>40000</v>
      </c>
      <c r="D791" s="630"/>
      <c r="E791" s="764"/>
      <c r="F791" s="764"/>
      <c r="G791" s="921"/>
      <c r="H791" s="756"/>
      <c r="I791" s="756"/>
      <c r="J791" s="764"/>
    </row>
    <row r="792" spans="1:10" x14ac:dyDescent="0.25">
      <c r="A792" s="777" t="s">
        <v>563</v>
      </c>
      <c r="B792" s="764">
        <v>1</v>
      </c>
      <c r="C792" s="630">
        <v>16000</v>
      </c>
      <c r="D792" s="630"/>
      <c r="E792" s="764">
        <v>1</v>
      </c>
      <c r="F792" s="764">
        <v>4000</v>
      </c>
      <c r="G792" s="921">
        <v>75</v>
      </c>
      <c r="H792" s="756"/>
      <c r="I792" s="756"/>
      <c r="J792" s="764"/>
    </row>
    <row r="793" spans="1:10" x14ac:dyDescent="0.25">
      <c r="A793" s="777" t="s">
        <v>222</v>
      </c>
      <c r="B793" s="764">
        <v>1</v>
      </c>
      <c r="C793" s="630">
        <v>30000</v>
      </c>
      <c r="D793" s="630"/>
      <c r="E793" s="764"/>
      <c r="F793" s="764"/>
      <c r="G793" s="921"/>
      <c r="H793" s="756"/>
      <c r="I793" s="756"/>
      <c r="J793" s="764"/>
    </row>
    <row r="794" spans="1:10" x14ac:dyDescent="0.25">
      <c r="A794" s="777" t="s">
        <v>5014</v>
      </c>
      <c r="B794" s="764">
        <v>1</v>
      </c>
      <c r="C794" s="630">
        <v>22000</v>
      </c>
      <c r="D794" s="630"/>
      <c r="E794" s="764">
        <v>1</v>
      </c>
      <c r="F794" s="764">
        <v>5000</v>
      </c>
      <c r="G794" s="921">
        <v>100</v>
      </c>
      <c r="H794" s="756"/>
      <c r="I794" s="756"/>
      <c r="J794" s="764"/>
    </row>
    <row r="795" spans="1:10" x14ac:dyDescent="0.25">
      <c r="A795" s="702" t="s">
        <v>4839</v>
      </c>
      <c r="B795" s="703">
        <v>1</v>
      </c>
      <c r="C795" s="640"/>
      <c r="D795" s="640"/>
      <c r="E795" s="703"/>
      <c r="F795" s="703"/>
      <c r="G795" s="969"/>
      <c r="H795" s="718"/>
      <c r="I795" s="718"/>
      <c r="J795" s="703" t="s">
        <v>5015</v>
      </c>
    </row>
    <row r="796" spans="1:10" x14ac:dyDescent="0.25">
      <c r="A796" s="777" t="s">
        <v>4787</v>
      </c>
      <c r="B796" s="764">
        <v>1</v>
      </c>
      <c r="C796" s="630">
        <v>17000</v>
      </c>
      <c r="D796" s="630"/>
      <c r="E796" s="764"/>
      <c r="F796" s="764"/>
      <c r="G796" s="921"/>
      <c r="H796" s="756"/>
      <c r="I796" s="756"/>
      <c r="J796" s="764"/>
    </row>
    <row r="797" spans="1:10" x14ac:dyDescent="0.25">
      <c r="A797" s="777" t="s">
        <v>314</v>
      </c>
      <c r="B797" s="764">
        <v>1</v>
      </c>
      <c r="C797" s="630">
        <v>45000</v>
      </c>
      <c r="D797" s="630"/>
      <c r="E797" s="764">
        <v>1</v>
      </c>
      <c r="F797" s="764">
        <v>5000</v>
      </c>
      <c r="G797" s="921">
        <v>100</v>
      </c>
      <c r="H797" s="756"/>
      <c r="I797" s="756"/>
      <c r="J797" s="764"/>
    </row>
    <row r="798" spans="1:10" x14ac:dyDescent="0.25">
      <c r="A798" s="777" t="s">
        <v>5016</v>
      </c>
      <c r="B798" s="764">
        <v>1</v>
      </c>
      <c r="C798" s="630">
        <v>25000</v>
      </c>
      <c r="D798" s="630"/>
      <c r="E798" s="764"/>
      <c r="F798" s="764"/>
      <c r="G798" s="921"/>
      <c r="H798" s="756"/>
      <c r="I798" s="756"/>
      <c r="J798" s="764"/>
    </row>
    <row r="799" spans="1:10" x14ac:dyDescent="0.25">
      <c r="A799" s="777" t="s">
        <v>624</v>
      </c>
      <c r="B799" s="764">
        <v>1</v>
      </c>
      <c r="C799" s="630"/>
      <c r="D799" s="630">
        <v>30000</v>
      </c>
      <c r="E799" s="764">
        <v>1</v>
      </c>
      <c r="F799" s="764">
        <v>3000</v>
      </c>
      <c r="G799" s="921">
        <v>60</v>
      </c>
      <c r="H799" s="756"/>
      <c r="I799" s="756"/>
      <c r="J799" s="764" t="s">
        <v>883</v>
      </c>
    </row>
    <row r="800" spans="1:10" x14ac:dyDescent="0.25">
      <c r="A800" s="777" t="s">
        <v>5017</v>
      </c>
      <c r="B800" s="764">
        <v>1</v>
      </c>
      <c r="C800" s="630"/>
      <c r="D800" s="630">
        <v>13000</v>
      </c>
      <c r="E800" s="764">
        <v>1</v>
      </c>
      <c r="F800" s="764">
        <v>3000</v>
      </c>
      <c r="G800" s="921">
        <v>60</v>
      </c>
      <c r="H800" s="756"/>
      <c r="I800" s="756"/>
      <c r="J800" s="764" t="s">
        <v>3581</v>
      </c>
    </row>
    <row r="801" spans="1:10" x14ac:dyDescent="0.25">
      <c r="A801" s="777" t="s">
        <v>4793</v>
      </c>
      <c r="B801" s="764">
        <v>1</v>
      </c>
      <c r="C801" s="630">
        <v>14000</v>
      </c>
      <c r="D801" s="630"/>
      <c r="E801" s="764">
        <v>1</v>
      </c>
      <c r="F801" s="764">
        <v>3000</v>
      </c>
      <c r="G801" s="921">
        <v>60</v>
      </c>
      <c r="H801" s="756"/>
      <c r="I801" s="756"/>
      <c r="J801" s="764"/>
    </row>
    <row r="802" spans="1:10" x14ac:dyDescent="0.25">
      <c r="A802" s="777" t="s">
        <v>3539</v>
      </c>
      <c r="B802" s="630">
        <v>1</v>
      </c>
      <c r="C802" s="630"/>
      <c r="D802" s="630">
        <v>45000</v>
      </c>
      <c r="E802" s="630">
        <v>1</v>
      </c>
      <c r="F802" s="764">
        <v>5000</v>
      </c>
      <c r="G802" s="921">
        <v>100</v>
      </c>
      <c r="H802" s="756"/>
      <c r="I802" s="756"/>
      <c r="J802" s="764" t="s">
        <v>883</v>
      </c>
    </row>
    <row r="803" spans="1:10" x14ac:dyDescent="0.25">
      <c r="A803" s="755" t="s">
        <v>2048</v>
      </c>
      <c r="B803" s="757">
        <f>SUM(B786:B802)</f>
        <v>17</v>
      </c>
      <c r="C803" s="757">
        <f>SUM(C786:C802)</f>
        <v>269000</v>
      </c>
      <c r="D803" s="757">
        <f>SUM(D786:D802)</f>
        <v>149000</v>
      </c>
      <c r="E803" s="757">
        <f>SUM(E786:E802)</f>
        <v>9</v>
      </c>
      <c r="F803" s="756"/>
      <c r="G803" s="922"/>
      <c r="H803" s="756"/>
      <c r="I803" s="756"/>
      <c r="J803" s="756"/>
    </row>
    <row r="804" spans="1:10" x14ac:dyDescent="0.25">
      <c r="A804" s="548"/>
      <c r="B804" s="752"/>
      <c r="C804" s="752"/>
      <c r="D804" s="548"/>
      <c r="E804" s="548"/>
      <c r="F804" s="548"/>
      <c r="G804" s="548"/>
      <c r="H804" s="548"/>
      <c r="I804" s="548"/>
      <c r="J804" s="567"/>
    </row>
    <row r="805" spans="1:10" x14ac:dyDescent="0.25">
      <c r="A805" s="548"/>
      <c r="B805" s="548"/>
      <c r="C805" s="548"/>
      <c r="D805" s="548"/>
      <c r="E805" s="548"/>
      <c r="F805" s="2206" t="s">
        <v>4777</v>
      </c>
      <c r="G805" s="2206"/>
      <c r="H805" s="2206"/>
      <c r="I805" s="2206"/>
      <c r="J805" s="567"/>
    </row>
    <row r="806" spans="1:10" ht="15.75" x14ac:dyDescent="0.25">
      <c r="A806" s="696" t="s">
        <v>4861</v>
      </c>
      <c r="B806" s="757">
        <f>C803</f>
        <v>269000</v>
      </c>
      <c r="C806" s="548"/>
      <c r="D806" s="548"/>
      <c r="E806" s="548"/>
      <c r="F806" s="548"/>
      <c r="G806" s="548"/>
      <c r="H806" s="548"/>
      <c r="I806" s="548"/>
      <c r="J806" s="567"/>
    </row>
    <row r="807" spans="1:10" ht="15.75" x14ac:dyDescent="0.25">
      <c r="A807" s="942"/>
      <c r="B807" s="943"/>
      <c r="C807" s="548"/>
      <c r="D807" s="548"/>
      <c r="E807" s="548"/>
      <c r="F807" s="548"/>
      <c r="G807" s="548"/>
      <c r="H807" s="548"/>
      <c r="I807" s="548"/>
      <c r="J807" s="567"/>
    </row>
    <row r="808" spans="1:10" x14ac:dyDescent="0.25">
      <c r="A808" s="336"/>
      <c r="B808" s="336"/>
    </row>
    <row r="809" spans="1:10" x14ac:dyDescent="0.25">
      <c r="C809" s="18"/>
    </row>
    <row r="810" spans="1:10" ht="15.75" x14ac:dyDescent="0.25">
      <c r="A810" s="2232" t="s">
        <v>5018</v>
      </c>
      <c r="B810" s="2232"/>
      <c r="C810" s="2232"/>
      <c r="D810" s="2232"/>
      <c r="E810" s="2232"/>
      <c r="F810" s="2232"/>
      <c r="G810" s="2232"/>
      <c r="H810" s="2247"/>
      <c r="I810" s="2247"/>
      <c r="J810" s="2247"/>
    </row>
    <row r="811" spans="1:10" x14ac:dyDescent="0.25">
      <c r="A811" s="198" t="s">
        <v>14</v>
      </c>
      <c r="B811" s="198" t="s">
        <v>5</v>
      </c>
      <c r="C811" s="198" t="s">
        <v>10</v>
      </c>
      <c r="D811" s="198" t="s">
        <v>11</v>
      </c>
      <c r="E811" s="198" t="s">
        <v>753</v>
      </c>
      <c r="F811" s="198" t="s">
        <v>27</v>
      </c>
      <c r="G811" s="970" t="s">
        <v>2013</v>
      </c>
      <c r="H811" s="198" t="s">
        <v>2776</v>
      </c>
      <c r="I811" s="198" t="s">
        <v>2777</v>
      </c>
      <c r="J811" s="198" t="s">
        <v>32</v>
      </c>
    </row>
    <row r="812" spans="1:10" x14ac:dyDescent="0.25">
      <c r="A812" s="517" t="s">
        <v>5019</v>
      </c>
      <c r="B812" s="519">
        <v>1</v>
      </c>
      <c r="C812" s="519">
        <v>14000</v>
      </c>
      <c r="D812" s="519"/>
      <c r="E812" s="519">
        <v>1</v>
      </c>
      <c r="F812" s="519">
        <v>3000</v>
      </c>
      <c r="G812" s="920">
        <v>60</v>
      </c>
      <c r="H812" s="519"/>
      <c r="I812" s="519"/>
      <c r="J812" s="519"/>
    </row>
    <row r="813" spans="1:10" x14ac:dyDescent="0.25">
      <c r="A813" s="517" t="s">
        <v>1971</v>
      </c>
      <c r="B813" s="519">
        <v>2</v>
      </c>
      <c r="C813" s="519">
        <v>45000</v>
      </c>
      <c r="D813" s="519">
        <v>53000</v>
      </c>
      <c r="E813" s="519"/>
      <c r="F813" s="519"/>
      <c r="G813" s="920"/>
      <c r="H813" s="519"/>
      <c r="I813" s="519"/>
      <c r="J813" s="519" t="s">
        <v>5020</v>
      </c>
    </row>
    <row r="814" spans="1:10" x14ac:dyDescent="0.25">
      <c r="A814" s="517" t="s">
        <v>475</v>
      </c>
      <c r="B814" s="519">
        <v>1</v>
      </c>
      <c r="C814" s="519"/>
      <c r="D814" s="519">
        <v>20000</v>
      </c>
      <c r="E814" s="519">
        <v>1</v>
      </c>
      <c r="F814" s="519">
        <v>5000</v>
      </c>
      <c r="G814" s="920">
        <v>100</v>
      </c>
      <c r="H814" s="519"/>
      <c r="I814" s="519"/>
      <c r="J814" s="519" t="s">
        <v>767</v>
      </c>
    </row>
    <row r="815" spans="1:10" x14ac:dyDescent="0.25">
      <c r="A815" s="517" t="s">
        <v>3938</v>
      </c>
      <c r="B815" s="519">
        <v>1</v>
      </c>
      <c r="C815" s="519"/>
      <c r="D815" s="519">
        <v>25000</v>
      </c>
      <c r="E815" s="519"/>
      <c r="F815" s="519"/>
      <c r="G815" s="920"/>
      <c r="H815" s="519"/>
      <c r="I815" s="519"/>
      <c r="J815" s="519" t="s">
        <v>3604</v>
      </c>
    </row>
    <row r="816" spans="1:10" x14ac:dyDescent="0.25">
      <c r="A816" s="517" t="s">
        <v>2622</v>
      </c>
      <c r="B816" s="519">
        <v>1</v>
      </c>
      <c r="C816" s="519">
        <v>34000</v>
      </c>
      <c r="D816" s="519"/>
      <c r="E816" s="519">
        <v>1</v>
      </c>
      <c r="F816" s="519">
        <v>4000</v>
      </c>
      <c r="G816" s="920">
        <v>70</v>
      </c>
      <c r="H816" s="519"/>
      <c r="I816" s="519"/>
      <c r="J816" s="519"/>
    </row>
    <row r="817" spans="1:10" x14ac:dyDescent="0.25">
      <c r="A817" s="517" t="s">
        <v>94</v>
      </c>
      <c r="B817" s="519">
        <v>1</v>
      </c>
      <c r="C817" s="519">
        <v>28000</v>
      </c>
      <c r="D817" s="519"/>
      <c r="E817" s="519">
        <v>1</v>
      </c>
      <c r="F817" s="519">
        <v>4000</v>
      </c>
      <c r="G817" s="920">
        <v>70</v>
      </c>
      <c r="H817" s="519"/>
      <c r="I817" s="519"/>
      <c r="J817" s="519"/>
    </row>
    <row r="818" spans="1:10" x14ac:dyDescent="0.25">
      <c r="A818" s="517" t="s">
        <v>651</v>
      </c>
      <c r="B818" s="519">
        <v>1</v>
      </c>
      <c r="C818" s="519">
        <v>17000</v>
      </c>
      <c r="D818" s="519"/>
      <c r="E818" s="519"/>
      <c r="F818" s="519"/>
      <c r="G818" s="920"/>
      <c r="H818" s="519"/>
      <c r="I818" s="519"/>
      <c r="J818" s="519"/>
    </row>
    <row r="819" spans="1:10" x14ac:dyDescent="0.25">
      <c r="A819" s="517" t="s">
        <v>389</v>
      </c>
      <c r="B819" s="519">
        <v>1</v>
      </c>
      <c r="C819" s="519"/>
      <c r="D819" s="519">
        <v>16000</v>
      </c>
      <c r="E819" s="519">
        <v>1</v>
      </c>
      <c r="F819" s="519">
        <v>4000</v>
      </c>
      <c r="G819" s="920">
        <v>70</v>
      </c>
      <c r="H819" s="519"/>
      <c r="I819" s="519"/>
      <c r="J819" s="519" t="s">
        <v>767</v>
      </c>
    </row>
    <row r="820" spans="1:10" x14ac:dyDescent="0.25">
      <c r="A820" s="517" t="s">
        <v>474</v>
      </c>
      <c r="B820" s="519">
        <v>1</v>
      </c>
      <c r="C820" s="519"/>
      <c r="D820" s="519">
        <v>20000</v>
      </c>
      <c r="E820" s="519"/>
      <c r="F820" s="519"/>
      <c r="G820" s="920"/>
      <c r="H820" s="519"/>
      <c r="I820" s="519"/>
      <c r="J820" s="519" t="s">
        <v>5021</v>
      </c>
    </row>
    <row r="821" spans="1:10" x14ac:dyDescent="0.25">
      <c r="A821" s="517" t="s">
        <v>3520</v>
      </c>
      <c r="B821" s="519">
        <v>1</v>
      </c>
      <c r="C821" s="519"/>
      <c r="D821" s="519">
        <v>13000</v>
      </c>
      <c r="E821" s="519">
        <v>1</v>
      </c>
      <c r="F821" s="519">
        <v>3000</v>
      </c>
      <c r="G821" s="920">
        <v>60</v>
      </c>
      <c r="H821" s="519"/>
      <c r="I821" s="519"/>
      <c r="J821" s="519" t="s">
        <v>3604</v>
      </c>
    </row>
    <row r="822" spans="1:10" x14ac:dyDescent="0.25">
      <c r="A822" s="517" t="s">
        <v>609</v>
      </c>
      <c r="B822" s="519">
        <v>1</v>
      </c>
      <c r="C822" s="519">
        <v>16000</v>
      </c>
      <c r="D822" s="519"/>
      <c r="E822" s="519">
        <v>1</v>
      </c>
      <c r="F822" s="519">
        <v>4000</v>
      </c>
      <c r="G822" s="920">
        <v>75</v>
      </c>
      <c r="H822" s="519"/>
      <c r="I822" s="519"/>
      <c r="J822" s="519"/>
    </row>
    <row r="823" spans="1:10" x14ac:dyDescent="0.25">
      <c r="A823" s="702" t="s">
        <v>657</v>
      </c>
      <c r="B823" s="703">
        <v>1</v>
      </c>
      <c r="C823" s="703"/>
      <c r="D823" s="703"/>
      <c r="E823" s="703"/>
      <c r="F823" s="703"/>
      <c r="G823" s="971"/>
      <c r="H823" s="703"/>
      <c r="I823" s="703"/>
      <c r="J823" s="703" t="s">
        <v>5024</v>
      </c>
    </row>
    <row r="824" spans="1:10" x14ac:dyDescent="0.25">
      <c r="A824" s="517" t="s">
        <v>1810</v>
      </c>
      <c r="B824" s="519">
        <v>1</v>
      </c>
      <c r="C824" s="519">
        <v>14000</v>
      </c>
      <c r="D824" s="519"/>
      <c r="E824" s="519"/>
      <c r="F824" s="519"/>
      <c r="G824" s="920"/>
      <c r="H824" s="519"/>
      <c r="I824" s="519"/>
      <c r="J824" s="519"/>
    </row>
    <row r="825" spans="1:10" x14ac:dyDescent="0.25">
      <c r="A825" s="517" t="s">
        <v>278</v>
      </c>
      <c r="B825" s="519">
        <v>2</v>
      </c>
      <c r="C825" s="519">
        <v>66000</v>
      </c>
      <c r="D825" s="519"/>
      <c r="E825" s="519">
        <v>2</v>
      </c>
      <c r="F825" s="519">
        <v>8000</v>
      </c>
      <c r="G825" s="920">
        <v>70</v>
      </c>
      <c r="H825" s="519"/>
      <c r="I825" s="519"/>
      <c r="J825" s="519"/>
    </row>
    <row r="826" spans="1:10" x14ac:dyDescent="0.25">
      <c r="A826" s="517" t="s">
        <v>613</v>
      </c>
      <c r="B826" s="519">
        <v>1</v>
      </c>
      <c r="C826" s="519"/>
      <c r="D826" s="519">
        <v>31000</v>
      </c>
      <c r="E826" s="519">
        <v>1</v>
      </c>
      <c r="F826" s="519">
        <v>3000</v>
      </c>
      <c r="G826" s="920">
        <v>60</v>
      </c>
      <c r="H826" s="519"/>
      <c r="I826" s="519"/>
      <c r="J826" s="519" t="s">
        <v>767</v>
      </c>
    </row>
    <row r="827" spans="1:10" x14ac:dyDescent="0.25">
      <c r="A827" s="517" t="s">
        <v>4823</v>
      </c>
      <c r="B827" s="519">
        <v>1</v>
      </c>
      <c r="C827" s="519">
        <v>13000</v>
      </c>
      <c r="D827" s="519"/>
      <c r="E827" s="519">
        <v>1</v>
      </c>
      <c r="F827" s="519">
        <v>2000</v>
      </c>
      <c r="G827" s="920">
        <v>50</v>
      </c>
      <c r="H827" s="519"/>
      <c r="I827" s="519"/>
      <c r="J827" s="519"/>
    </row>
    <row r="828" spans="1:10" x14ac:dyDescent="0.25">
      <c r="A828" s="517" t="s">
        <v>389</v>
      </c>
      <c r="B828" s="519">
        <v>1</v>
      </c>
      <c r="C828" s="519">
        <v>16000</v>
      </c>
      <c r="D828" s="519"/>
      <c r="E828" s="519">
        <v>1</v>
      </c>
      <c r="F828" s="519">
        <v>4000</v>
      </c>
      <c r="G828" s="920">
        <v>70</v>
      </c>
      <c r="H828" s="519"/>
      <c r="I828" s="519"/>
      <c r="J828" s="519"/>
    </row>
    <row r="829" spans="1:10" x14ac:dyDescent="0.25">
      <c r="A829" s="777" t="s">
        <v>4144</v>
      </c>
      <c r="B829" s="764">
        <v>1</v>
      </c>
      <c r="C829" s="630"/>
      <c r="D829" s="630">
        <v>34000</v>
      </c>
      <c r="E829" s="764">
        <v>1</v>
      </c>
      <c r="F829" s="764">
        <v>4000</v>
      </c>
      <c r="G829" s="921">
        <v>70</v>
      </c>
      <c r="H829" s="764"/>
      <c r="I829" s="764"/>
      <c r="J829" s="519" t="s">
        <v>767</v>
      </c>
    </row>
    <row r="830" spans="1:10" x14ac:dyDescent="0.25">
      <c r="A830" s="777" t="s">
        <v>752</v>
      </c>
      <c r="B830" s="764">
        <v>1</v>
      </c>
      <c r="C830" s="630"/>
      <c r="D830" s="630">
        <v>34000</v>
      </c>
      <c r="E830" s="764">
        <v>1</v>
      </c>
      <c r="F830" s="764">
        <v>4000</v>
      </c>
      <c r="G830" s="921">
        <v>70</v>
      </c>
      <c r="H830" s="764"/>
      <c r="I830" s="764"/>
      <c r="J830" s="519" t="s">
        <v>767</v>
      </c>
    </row>
    <row r="831" spans="1:10" x14ac:dyDescent="0.25">
      <c r="A831" s="777" t="s">
        <v>93</v>
      </c>
      <c r="B831" s="764">
        <v>1</v>
      </c>
      <c r="C831" s="630"/>
      <c r="D831" s="630">
        <v>16000</v>
      </c>
      <c r="E831" s="764">
        <v>1</v>
      </c>
      <c r="F831" s="764">
        <v>4000</v>
      </c>
      <c r="G831" s="921">
        <v>70</v>
      </c>
      <c r="H831" s="764"/>
      <c r="I831" s="764"/>
      <c r="J831" s="519" t="s">
        <v>767</v>
      </c>
    </row>
    <row r="832" spans="1:10" x14ac:dyDescent="0.25">
      <c r="A832" s="777" t="s">
        <v>5022</v>
      </c>
      <c r="B832" s="764">
        <v>1</v>
      </c>
      <c r="C832" s="630">
        <v>11000</v>
      </c>
      <c r="D832" s="630"/>
      <c r="E832" s="764">
        <v>1</v>
      </c>
      <c r="F832" s="764">
        <v>3000</v>
      </c>
      <c r="G832" s="921">
        <v>60</v>
      </c>
      <c r="H832" s="764"/>
      <c r="I832" s="764"/>
      <c r="J832" s="764"/>
    </row>
    <row r="833" spans="1:10" x14ac:dyDescent="0.25">
      <c r="A833" s="777" t="s">
        <v>2899</v>
      </c>
      <c r="B833" s="764">
        <v>1</v>
      </c>
      <c r="C833" s="630">
        <v>7000</v>
      </c>
      <c r="D833" s="630"/>
      <c r="E833" s="764">
        <v>2</v>
      </c>
      <c r="F833" s="764">
        <v>7000</v>
      </c>
      <c r="G833" s="921" t="s">
        <v>2018</v>
      </c>
      <c r="H833" s="764"/>
      <c r="I833" s="764"/>
      <c r="J833" s="764"/>
    </row>
    <row r="834" spans="1:10" x14ac:dyDescent="0.25">
      <c r="A834" s="777" t="s">
        <v>260</v>
      </c>
      <c r="B834" s="764">
        <v>1</v>
      </c>
      <c r="C834" s="630">
        <v>15000</v>
      </c>
      <c r="D834" s="630"/>
      <c r="E834" s="764">
        <v>1</v>
      </c>
      <c r="F834" s="764">
        <v>3000</v>
      </c>
      <c r="G834" s="921">
        <v>60</v>
      </c>
      <c r="H834" s="764"/>
      <c r="I834" s="764"/>
      <c r="J834" s="764"/>
    </row>
    <row r="835" spans="1:10" x14ac:dyDescent="0.25">
      <c r="A835" s="777" t="s">
        <v>91</v>
      </c>
      <c r="B835" s="764">
        <v>1</v>
      </c>
      <c r="C835" s="630">
        <v>6000</v>
      </c>
      <c r="D835" s="630">
        <v>10000</v>
      </c>
      <c r="E835" s="764">
        <v>1</v>
      </c>
      <c r="F835" s="764">
        <v>4000</v>
      </c>
      <c r="G835" s="921">
        <v>70</v>
      </c>
      <c r="H835" s="764"/>
      <c r="I835" s="764"/>
      <c r="J835" s="519" t="s">
        <v>767</v>
      </c>
    </row>
    <row r="836" spans="1:10" x14ac:dyDescent="0.25">
      <c r="A836" s="517" t="s">
        <v>247</v>
      </c>
      <c r="B836" s="519">
        <v>1</v>
      </c>
      <c r="C836" s="519"/>
      <c r="D836" s="519">
        <v>22000</v>
      </c>
      <c r="E836" s="519">
        <v>1</v>
      </c>
      <c r="F836" s="519">
        <v>3000</v>
      </c>
      <c r="G836" s="920">
        <v>60</v>
      </c>
      <c r="H836" s="519"/>
      <c r="I836" s="519"/>
      <c r="J836" s="519" t="s">
        <v>883</v>
      </c>
    </row>
    <row r="837" spans="1:10" x14ac:dyDescent="0.25">
      <c r="A837" s="777" t="s">
        <v>3929</v>
      </c>
      <c r="B837" s="764">
        <v>1</v>
      </c>
      <c r="C837" s="630">
        <v>24000</v>
      </c>
      <c r="D837" s="630"/>
      <c r="E837" s="764"/>
      <c r="F837" s="764"/>
      <c r="G837" s="921"/>
      <c r="H837" s="764"/>
      <c r="I837" s="764"/>
      <c r="J837" s="764" t="s">
        <v>5025</v>
      </c>
    </row>
    <row r="838" spans="1:10" x14ac:dyDescent="0.25">
      <c r="A838" s="755" t="s">
        <v>2048</v>
      </c>
      <c r="B838" s="757">
        <f>SUM(B812:B837)</f>
        <v>28</v>
      </c>
      <c r="C838" s="757">
        <f>SUM(C812:C837)</f>
        <v>326000</v>
      </c>
      <c r="D838" s="757">
        <f>SUM(D812:D837)</f>
        <v>294000</v>
      </c>
      <c r="E838" s="757">
        <f>SUM(E812:E837)</f>
        <v>21</v>
      </c>
      <c r="F838" s="756"/>
      <c r="G838" s="922"/>
      <c r="H838" s="756"/>
      <c r="I838" s="756"/>
      <c r="J838" s="756"/>
    </row>
    <row r="839" spans="1:10" ht="17.25" x14ac:dyDescent="0.25">
      <c r="A839" s="2233" t="s">
        <v>4463</v>
      </c>
      <c r="B839" s="2234"/>
      <c r="C839" s="2234"/>
      <c r="D839" s="2234"/>
      <c r="E839" s="2234"/>
      <c r="F839" s="2234"/>
      <c r="G839" s="2234"/>
      <c r="H839" s="2248"/>
      <c r="I839" s="2248"/>
      <c r="J839" s="2249"/>
    </row>
    <row r="840" spans="1:10" ht="17.25" x14ac:dyDescent="0.25">
      <c r="A840" s="782" t="s">
        <v>5023</v>
      </c>
      <c r="B840" s="783">
        <v>2</v>
      </c>
      <c r="C840" s="944">
        <v>3000</v>
      </c>
      <c r="D840" s="784"/>
      <c r="E840" s="909"/>
      <c r="F840" s="909"/>
      <c r="G840" s="909"/>
      <c r="H840" s="909"/>
      <c r="I840" s="909"/>
      <c r="J840" s="764"/>
    </row>
    <row r="841" spans="1:10" x14ac:dyDescent="0.25">
      <c r="A841" s="755" t="s">
        <v>2048</v>
      </c>
      <c r="B841" s="213">
        <f>SUM(B840:B840)</f>
        <v>2</v>
      </c>
      <c r="C841" s="213">
        <f>SUM(C840:C840)</f>
        <v>3000</v>
      </c>
      <c r="D841" s="213">
        <f>SUM(D840:D840)</f>
        <v>0</v>
      </c>
      <c r="E841" s="213"/>
      <c r="F841" s="213"/>
      <c r="G841" s="213"/>
      <c r="H841" s="213"/>
      <c r="I841" s="213"/>
      <c r="J841" s="213"/>
    </row>
    <row r="842" spans="1:10" x14ac:dyDescent="0.25">
      <c r="A842" s="750"/>
      <c r="B842" s="549"/>
      <c r="C842" s="549"/>
      <c r="D842" s="549"/>
      <c r="E842" s="549"/>
      <c r="F842" s="549"/>
      <c r="G842" s="549"/>
      <c r="H842" s="549"/>
      <c r="I842" s="549"/>
      <c r="J842" s="751"/>
    </row>
    <row r="843" spans="1:10" x14ac:dyDescent="0.25">
      <c r="A843" s="548"/>
      <c r="B843" s="752"/>
      <c r="C843" s="752"/>
      <c r="D843" s="548"/>
      <c r="E843" s="548"/>
      <c r="F843" s="548"/>
      <c r="G843" s="548"/>
      <c r="H843" s="548"/>
      <c r="I843" s="548"/>
      <c r="J843" s="567"/>
    </row>
    <row r="844" spans="1:10" x14ac:dyDescent="0.25">
      <c r="A844" s="548"/>
      <c r="B844" s="548"/>
      <c r="C844" s="548"/>
      <c r="D844" s="548"/>
      <c r="E844" s="548"/>
      <c r="F844" s="2206" t="s">
        <v>4777</v>
      </c>
      <c r="G844" s="2206"/>
      <c r="H844" s="2206"/>
      <c r="I844" s="2206"/>
      <c r="J844" s="567"/>
    </row>
    <row r="845" spans="1:10" ht="15.75" x14ac:dyDescent="0.25">
      <c r="A845" s="696" t="s">
        <v>4861</v>
      </c>
      <c r="B845" s="757">
        <f>C838</f>
        <v>326000</v>
      </c>
      <c r="C845" s="548"/>
      <c r="D845" s="548"/>
      <c r="E845" s="548"/>
      <c r="F845" s="548"/>
      <c r="G845" s="548"/>
      <c r="H845" s="548"/>
      <c r="I845" s="548"/>
      <c r="J845" s="567"/>
    </row>
    <row r="846" spans="1:10" ht="15.75" x14ac:dyDescent="0.25">
      <c r="A846" s="942"/>
      <c r="B846" s="943"/>
      <c r="C846" s="548"/>
      <c r="D846" s="548"/>
      <c r="E846" s="548"/>
      <c r="F846" s="548"/>
      <c r="G846" s="548"/>
      <c r="H846" s="548"/>
      <c r="I846" s="548"/>
      <c r="J846" s="567"/>
    </row>
    <row r="847" spans="1:10" x14ac:dyDescent="0.25">
      <c r="A847" s="336"/>
      <c r="B847" s="336"/>
    </row>
    <row r="848" spans="1:10" ht="15.75" x14ac:dyDescent="0.25">
      <c r="A848" s="696" t="s">
        <v>4825</v>
      </c>
      <c r="B848" s="697">
        <f>C840</f>
        <v>3000</v>
      </c>
      <c r="E848" s="936"/>
    </row>
    <row r="850" spans="1:10" x14ac:dyDescent="0.25">
      <c r="C850" s="18">
        <f>B845+B848</f>
        <v>329000</v>
      </c>
    </row>
    <row r="852" spans="1:10" ht="15.75" x14ac:dyDescent="0.25">
      <c r="A852" s="2232" t="s">
        <v>5026</v>
      </c>
      <c r="B852" s="2232"/>
      <c r="C852" s="2232"/>
      <c r="D852" s="2232"/>
      <c r="E852" s="2232"/>
      <c r="F852" s="2232"/>
      <c r="G852" s="2232"/>
      <c r="H852" s="2247"/>
      <c r="I852" s="2247"/>
      <c r="J852" s="2247"/>
    </row>
    <row r="853" spans="1:10" x14ac:dyDescent="0.25">
      <c r="A853" s="198" t="s">
        <v>14</v>
      </c>
      <c r="B853" s="198" t="s">
        <v>5</v>
      </c>
      <c r="C853" s="198" t="s">
        <v>10</v>
      </c>
      <c r="D853" s="198" t="s">
        <v>11</v>
      </c>
      <c r="E853" s="198" t="s">
        <v>753</v>
      </c>
      <c r="F853" s="198" t="s">
        <v>27</v>
      </c>
      <c r="G853" s="972" t="s">
        <v>2013</v>
      </c>
      <c r="H853" s="198" t="s">
        <v>2776</v>
      </c>
      <c r="I853" s="198" t="s">
        <v>2777</v>
      </c>
      <c r="J853" s="198" t="s">
        <v>32</v>
      </c>
    </row>
    <row r="854" spans="1:10" x14ac:dyDescent="0.25">
      <c r="A854" s="517" t="s">
        <v>475</v>
      </c>
      <c r="B854" s="519">
        <v>1</v>
      </c>
      <c r="C854" s="519"/>
      <c r="D854" s="519">
        <v>22000</v>
      </c>
      <c r="E854" s="519">
        <v>1</v>
      </c>
      <c r="F854" s="519">
        <v>5000</v>
      </c>
      <c r="G854" s="920">
        <v>90</v>
      </c>
      <c r="H854" s="519"/>
      <c r="I854" s="519"/>
      <c r="J854" s="519" t="s">
        <v>767</v>
      </c>
    </row>
    <row r="855" spans="1:10" x14ac:dyDescent="0.25">
      <c r="A855" s="517" t="s">
        <v>3619</v>
      </c>
      <c r="B855" s="519">
        <v>1</v>
      </c>
      <c r="C855" s="519"/>
      <c r="D855" s="519">
        <v>26000</v>
      </c>
      <c r="E855" s="519"/>
      <c r="F855" s="519"/>
      <c r="G855" s="920"/>
      <c r="H855" s="519"/>
      <c r="I855" s="519"/>
      <c r="J855" s="519" t="s">
        <v>3581</v>
      </c>
    </row>
    <row r="856" spans="1:10" x14ac:dyDescent="0.25">
      <c r="A856" s="517" t="s">
        <v>1816</v>
      </c>
      <c r="B856" s="519">
        <v>1</v>
      </c>
      <c r="C856" s="519"/>
      <c r="D856" s="519">
        <v>20000</v>
      </c>
      <c r="E856" s="519">
        <v>1</v>
      </c>
      <c r="F856" s="519">
        <v>4000</v>
      </c>
      <c r="G856" s="920">
        <v>70</v>
      </c>
      <c r="H856" s="519"/>
      <c r="I856" s="519"/>
      <c r="J856" s="519" t="s">
        <v>3581</v>
      </c>
    </row>
    <row r="857" spans="1:10" x14ac:dyDescent="0.25">
      <c r="A857" s="702" t="s">
        <v>143</v>
      </c>
      <c r="B857" s="703">
        <v>2</v>
      </c>
      <c r="C857" s="703"/>
      <c r="D857" s="703"/>
      <c r="E857" s="703"/>
      <c r="F857" s="703"/>
      <c r="G857" s="973"/>
      <c r="H857" s="703"/>
      <c r="I857" s="703"/>
      <c r="J857" s="703" t="s">
        <v>5027</v>
      </c>
    </row>
    <row r="858" spans="1:10" x14ac:dyDescent="0.25">
      <c r="A858" s="517" t="s">
        <v>680</v>
      </c>
      <c r="B858" s="519">
        <v>1</v>
      </c>
      <c r="C858" s="519"/>
      <c r="D858" s="519">
        <v>20000</v>
      </c>
      <c r="E858" s="519">
        <v>1</v>
      </c>
      <c r="F858" s="519">
        <v>3000</v>
      </c>
      <c r="G858" s="920">
        <v>60</v>
      </c>
      <c r="H858" s="519"/>
      <c r="I858" s="519"/>
      <c r="J858" s="519" t="s">
        <v>767</v>
      </c>
    </row>
    <row r="859" spans="1:10" x14ac:dyDescent="0.25">
      <c r="A859" s="517" t="s">
        <v>3356</v>
      </c>
      <c r="B859" s="519">
        <v>1</v>
      </c>
      <c r="C859" s="519">
        <v>34000</v>
      </c>
      <c r="D859" s="519"/>
      <c r="E859" s="519">
        <v>1</v>
      </c>
      <c r="F859" s="519">
        <v>4000</v>
      </c>
      <c r="G859" s="920">
        <v>70</v>
      </c>
      <c r="H859" s="519"/>
      <c r="I859" s="519"/>
      <c r="J859" s="519"/>
    </row>
    <row r="860" spans="1:10" x14ac:dyDescent="0.25">
      <c r="A860" s="517" t="s">
        <v>3520</v>
      </c>
      <c r="B860" s="519">
        <v>1</v>
      </c>
      <c r="C860" s="519"/>
      <c r="D860" s="519">
        <v>13000</v>
      </c>
      <c r="E860" s="519">
        <v>1</v>
      </c>
      <c r="F860" s="519">
        <v>3000</v>
      </c>
      <c r="G860" s="920">
        <v>60</v>
      </c>
      <c r="H860" s="519"/>
      <c r="I860" s="519"/>
      <c r="J860" s="519" t="s">
        <v>3581</v>
      </c>
    </row>
    <row r="861" spans="1:10" x14ac:dyDescent="0.25">
      <c r="A861" s="702" t="s">
        <v>4823</v>
      </c>
      <c r="B861" s="703">
        <v>1</v>
      </c>
      <c r="C861" s="703"/>
      <c r="D861" s="703"/>
      <c r="E861" s="703"/>
      <c r="F861" s="703"/>
      <c r="G861" s="973"/>
      <c r="H861" s="703"/>
      <c r="I861" s="703"/>
      <c r="J861" s="703" t="s">
        <v>5028</v>
      </c>
    </row>
    <row r="862" spans="1:10" x14ac:dyDescent="0.25">
      <c r="A862" s="517" t="s">
        <v>613</v>
      </c>
      <c r="B862" s="519">
        <v>1</v>
      </c>
      <c r="C862" s="519">
        <v>34000</v>
      </c>
      <c r="D862" s="519"/>
      <c r="E862" s="519"/>
      <c r="F862" s="519"/>
      <c r="G862" s="920"/>
      <c r="H862" s="519"/>
      <c r="I862" s="519"/>
      <c r="J862" s="519"/>
    </row>
    <row r="863" spans="1:10" x14ac:dyDescent="0.25">
      <c r="A863" s="517" t="s">
        <v>4144</v>
      </c>
      <c r="B863" s="519">
        <v>1</v>
      </c>
      <c r="C863" s="519">
        <v>39000</v>
      </c>
      <c r="D863" s="519"/>
      <c r="E863" s="519"/>
      <c r="F863" s="519"/>
      <c r="G863" s="920"/>
      <c r="H863" s="519"/>
      <c r="I863" s="519"/>
      <c r="J863" s="519"/>
    </row>
    <row r="864" spans="1:10" x14ac:dyDescent="0.25">
      <c r="A864" s="517" t="s">
        <v>179</v>
      </c>
      <c r="B864" s="519">
        <v>1</v>
      </c>
      <c r="C864" s="519">
        <v>30000</v>
      </c>
      <c r="D864" s="519"/>
      <c r="E864" s="519">
        <v>1</v>
      </c>
      <c r="F864" s="519">
        <v>3000</v>
      </c>
      <c r="G864" s="920">
        <v>60</v>
      </c>
      <c r="H864" s="519"/>
      <c r="I864" s="519"/>
      <c r="J864" s="519"/>
    </row>
    <row r="865" spans="1:10" x14ac:dyDescent="0.25">
      <c r="A865" s="517" t="s">
        <v>389</v>
      </c>
      <c r="B865" s="519">
        <v>1</v>
      </c>
      <c r="C865" s="519">
        <v>16000</v>
      </c>
      <c r="D865" s="519"/>
      <c r="E865" s="519">
        <v>1</v>
      </c>
      <c r="F865" s="519">
        <v>4000</v>
      </c>
      <c r="G865" s="920">
        <v>70</v>
      </c>
      <c r="H865" s="519"/>
      <c r="I865" s="519"/>
      <c r="J865" s="519"/>
    </row>
    <row r="866" spans="1:10" x14ac:dyDescent="0.25">
      <c r="A866" s="517" t="s">
        <v>1273</v>
      </c>
      <c r="B866" s="519">
        <v>1</v>
      </c>
      <c r="C866" s="519">
        <v>6500</v>
      </c>
      <c r="D866" s="519"/>
      <c r="E866" s="519"/>
      <c r="F866" s="519"/>
      <c r="G866" s="920"/>
      <c r="H866" s="519"/>
      <c r="I866" s="519"/>
      <c r="J866" s="519"/>
    </row>
    <row r="867" spans="1:10" x14ac:dyDescent="0.25">
      <c r="A867" s="517" t="s">
        <v>3356</v>
      </c>
      <c r="B867" s="519">
        <v>1</v>
      </c>
      <c r="C867" s="519">
        <v>34000</v>
      </c>
      <c r="D867" s="519"/>
      <c r="E867" s="519">
        <v>1</v>
      </c>
      <c r="F867" s="519">
        <v>4000</v>
      </c>
      <c r="G867" s="920">
        <v>70</v>
      </c>
      <c r="H867" s="519"/>
      <c r="I867" s="519"/>
      <c r="J867" s="519"/>
    </row>
    <row r="868" spans="1:10" x14ac:dyDescent="0.25">
      <c r="A868" s="517" t="s">
        <v>5029</v>
      </c>
      <c r="B868" s="519">
        <v>1</v>
      </c>
      <c r="C868" s="519">
        <v>20000</v>
      </c>
      <c r="D868" s="519">
        <v>8000</v>
      </c>
      <c r="E868" s="519">
        <v>1</v>
      </c>
      <c r="F868" s="519">
        <v>2000</v>
      </c>
      <c r="G868" s="920">
        <v>50</v>
      </c>
      <c r="H868" s="519"/>
      <c r="I868" s="519"/>
      <c r="J868" s="519" t="s">
        <v>767</v>
      </c>
    </row>
    <row r="869" spans="1:10" x14ac:dyDescent="0.25">
      <c r="A869" s="517" t="s">
        <v>2044</v>
      </c>
      <c r="B869" s="519">
        <v>1</v>
      </c>
      <c r="C869" s="519">
        <v>10500</v>
      </c>
      <c r="D869" s="519">
        <v>1500</v>
      </c>
      <c r="E869" s="519">
        <v>1</v>
      </c>
      <c r="F869" s="519">
        <v>3000</v>
      </c>
      <c r="G869" s="920">
        <v>60</v>
      </c>
      <c r="H869" s="519"/>
      <c r="I869" s="519"/>
      <c r="J869" s="519" t="s">
        <v>767</v>
      </c>
    </row>
    <row r="870" spans="1:10" x14ac:dyDescent="0.25">
      <c r="A870" s="517" t="s">
        <v>94</v>
      </c>
      <c r="B870" s="519">
        <v>1</v>
      </c>
      <c r="C870" s="519">
        <v>20000</v>
      </c>
      <c r="D870" s="519"/>
      <c r="E870" s="519">
        <v>3</v>
      </c>
      <c r="F870" s="519">
        <v>12000</v>
      </c>
      <c r="G870" s="920">
        <v>70</v>
      </c>
      <c r="H870" s="519"/>
      <c r="I870" s="519"/>
      <c r="J870" s="519"/>
    </row>
    <row r="871" spans="1:10" x14ac:dyDescent="0.25">
      <c r="A871" s="517" t="s">
        <v>2045</v>
      </c>
      <c r="B871" s="519">
        <v>1</v>
      </c>
      <c r="C871" s="527">
        <v>13000</v>
      </c>
      <c r="D871" s="527"/>
      <c r="E871" s="519">
        <v>1</v>
      </c>
      <c r="F871" s="519">
        <v>3000</v>
      </c>
      <c r="G871" s="920">
        <v>60</v>
      </c>
      <c r="H871" s="519"/>
      <c r="I871" s="519"/>
      <c r="J871" s="519"/>
    </row>
    <row r="872" spans="1:10" x14ac:dyDescent="0.25">
      <c r="A872" s="517" t="s">
        <v>4878</v>
      </c>
      <c r="B872" s="519">
        <v>1</v>
      </c>
      <c r="C872" s="527">
        <v>14000</v>
      </c>
      <c r="D872" s="527"/>
      <c r="E872" s="519">
        <v>1</v>
      </c>
      <c r="F872" s="519">
        <v>4000</v>
      </c>
      <c r="G872" s="920">
        <v>70</v>
      </c>
      <c r="H872" s="519"/>
      <c r="I872" s="519"/>
      <c r="J872" s="519"/>
    </row>
    <row r="873" spans="1:10" x14ac:dyDescent="0.25">
      <c r="A873" s="517" t="s">
        <v>3354</v>
      </c>
      <c r="B873" s="519">
        <v>1</v>
      </c>
      <c r="C873" s="527"/>
      <c r="D873" s="527">
        <v>13000</v>
      </c>
      <c r="E873" s="519">
        <v>1</v>
      </c>
      <c r="F873" s="519">
        <v>3000</v>
      </c>
      <c r="G873" s="920">
        <v>60</v>
      </c>
      <c r="H873" s="519"/>
      <c r="I873" s="519"/>
      <c r="J873" s="519" t="s">
        <v>767</v>
      </c>
    </row>
    <row r="874" spans="1:10" x14ac:dyDescent="0.25">
      <c r="A874" s="517" t="s">
        <v>260</v>
      </c>
      <c r="B874" s="519">
        <v>1</v>
      </c>
      <c r="C874" s="527">
        <v>17000</v>
      </c>
      <c r="D874" s="527"/>
      <c r="E874" s="519"/>
      <c r="F874" s="519"/>
      <c r="G874" s="920"/>
      <c r="H874" s="519"/>
      <c r="I874" s="519"/>
      <c r="J874" s="519"/>
    </row>
    <row r="875" spans="1:10" x14ac:dyDescent="0.25">
      <c r="A875" s="702" t="s">
        <v>2899</v>
      </c>
      <c r="B875" s="703">
        <v>1</v>
      </c>
      <c r="C875" s="640"/>
      <c r="D875" s="640"/>
      <c r="E875" s="703"/>
      <c r="F875" s="703"/>
      <c r="G875" s="973"/>
      <c r="H875" s="703"/>
      <c r="I875" s="703"/>
      <c r="J875" s="703" t="s">
        <v>5031</v>
      </c>
    </row>
    <row r="876" spans="1:10" x14ac:dyDescent="0.25">
      <c r="A876" s="517" t="s">
        <v>5032</v>
      </c>
      <c r="B876" s="519">
        <v>8</v>
      </c>
      <c r="C876" s="527"/>
      <c r="D876" s="527">
        <v>440000</v>
      </c>
      <c r="E876" s="519"/>
      <c r="F876" s="519"/>
      <c r="G876" s="920"/>
      <c r="H876" s="519"/>
      <c r="I876" s="519"/>
      <c r="J876" s="2229" t="s">
        <v>5034</v>
      </c>
    </row>
    <row r="877" spans="1:10" x14ac:dyDescent="0.25">
      <c r="A877" s="517" t="s">
        <v>5033</v>
      </c>
      <c r="B877" s="519">
        <v>6</v>
      </c>
      <c r="C877" s="527"/>
      <c r="D877" s="527">
        <v>168000</v>
      </c>
      <c r="E877" s="519"/>
      <c r="F877" s="519"/>
      <c r="G877" s="920"/>
      <c r="H877" s="519"/>
      <c r="I877" s="519"/>
      <c r="J877" s="2231"/>
    </row>
    <row r="878" spans="1:10" x14ac:dyDescent="0.25">
      <c r="A878" s="517" t="s">
        <v>713</v>
      </c>
      <c r="B878" s="519">
        <v>1</v>
      </c>
      <c r="C878" s="527">
        <v>12500</v>
      </c>
      <c r="D878" s="527"/>
      <c r="E878" s="519"/>
      <c r="F878" s="519"/>
      <c r="G878" s="920"/>
      <c r="H878" s="519"/>
      <c r="I878" s="519"/>
      <c r="J878" s="519"/>
    </row>
    <row r="879" spans="1:10" x14ac:dyDescent="0.25">
      <c r="A879" s="517" t="s">
        <v>389</v>
      </c>
      <c r="B879" s="519">
        <v>1</v>
      </c>
      <c r="C879" s="527"/>
      <c r="D879" s="527">
        <v>16000</v>
      </c>
      <c r="E879" s="519">
        <v>1</v>
      </c>
      <c r="F879" s="519">
        <v>4000</v>
      </c>
      <c r="G879" s="920">
        <v>70</v>
      </c>
      <c r="H879" s="519"/>
      <c r="I879" s="519"/>
      <c r="J879" s="519" t="s">
        <v>767</v>
      </c>
    </row>
    <row r="880" spans="1:10" x14ac:dyDescent="0.25">
      <c r="A880" s="517" t="s">
        <v>94</v>
      </c>
      <c r="B880" s="519">
        <v>1</v>
      </c>
      <c r="C880" s="527"/>
      <c r="D880" s="527">
        <v>28000</v>
      </c>
      <c r="E880" s="519">
        <v>1</v>
      </c>
      <c r="F880" s="519">
        <v>4000</v>
      </c>
      <c r="G880" s="920">
        <v>70</v>
      </c>
      <c r="H880" s="519"/>
      <c r="I880" s="519"/>
      <c r="J880" s="519" t="s">
        <v>767</v>
      </c>
    </row>
    <row r="881" spans="1:10" x14ac:dyDescent="0.25">
      <c r="A881" s="755" t="s">
        <v>2048</v>
      </c>
      <c r="B881" s="757">
        <f>SUM(B854:B880)</f>
        <v>40</v>
      </c>
      <c r="C881" s="757">
        <f>SUM(C854:C880)</f>
        <v>300500</v>
      </c>
      <c r="D881" s="757">
        <f>SUM(D854:D880)</f>
        <v>775500</v>
      </c>
      <c r="E881" s="757">
        <f>SUM(E854:E880)</f>
        <v>18</v>
      </c>
      <c r="F881" s="756"/>
      <c r="G881" s="922"/>
      <c r="H881" s="756"/>
      <c r="I881" s="756"/>
      <c r="J881" s="756"/>
    </row>
    <row r="882" spans="1:10" ht="17.25" x14ac:dyDescent="0.25">
      <c r="A882" s="2233" t="s">
        <v>4463</v>
      </c>
      <c r="B882" s="2234"/>
      <c r="C882" s="2234"/>
      <c r="D882" s="2234"/>
      <c r="E882" s="2234"/>
      <c r="F882" s="2234"/>
      <c r="G882" s="2234"/>
      <c r="H882" s="2248"/>
      <c r="I882" s="2248"/>
      <c r="J882" s="2249"/>
    </row>
    <row r="883" spans="1:10" ht="17.25" x14ac:dyDescent="0.25">
      <c r="A883" s="782" t="s">
        <v>5030</v>
      </c>
      <c r="B883" s="783">
        <v>1</v>
      </c>
      <c r="C883" s="944">
        <v>900</v>
      </c>
      <c r="D883" s="784"/>
      <c r="E883" s="909"/>
      <c r="F883" s="909"/>
      <c r="G883" s="909"/>
      <c r="H883" s="909"/>
      <c r="I883" s="909"/>
      <c r="J883" s="764"/>
    </row>
    <row r="884" spans="1:10" x14ac:dyDescent="0.25">
      <c r="A884" s="755" t="s">
        <v>2048</v>
      </c>
      <c r="B884" s="213">
        <f>SUM(B883:B883)</f>
        <v>1</v>
      </c>
      <c r="C884" s="213">
        <f>SUM(C883:C883)</f>
        <v>900</v>
      </c>
      <c r="D884" s="213">
        <f>SUM(D883:D883)</f>
        <v>0</v>
      </c>
      <c r="E884" s="213"/>
      <c r="F884" s="213"/>
      <c r="G884" s="213"/>
      <c r="H884" s="213"/>
      <c r="I884" s="213"/>
      <c r="J884" s="213"/>
    </row>
    <row r="885" spans="1:10" x14ac:dyDescent="0.25">
      <c r="A885" s="750"/>
      <c r="B885" s="549"/>
      <c r="C885" s="549"/>
      <c r="D885" s="549"/>
      <c r="E885" s="549"/>
      <c r="F885" s="549"/>
      <c r="G885" s="549"/>
      <c r="H885" s="549"/>
      <c r="I885" s="549"/>
      <c r="J885" s="751"/>
    </row>
    <row r="886" spans="1:10" x14ac:dyDescent="0.25">
      <c r="A886" s="548"/>
      <c r="B886" s="752"/>
      <c r="C886" s="752"/>
      <c r="D886" s="548"/>
      <c r="E886" s="548"/>
      <c r="F886" s="548"/>
      <c r="G886" s="548"/>
      <c r="H886" s="548"/>
      <c r="I886" s="548"/>
      <c r="J886" s="567"/>
    </row>
    <row r="887" spans="1:10" x14ac:dyDescent="0.25">
      <c r="A887" s="548"/>
      <c r="B887" s="548"/>
      <c r="C887" s="548"/>
      <c r="D887" s="548"/>
      <c r="E887" s="548"/>
      <c r="F887" s="2206" t="s">
        <v>4777</v>
      </c>
      <c r="G887" s="2206"/>
      <c r="H887" s="2206"/>
      <c r="I887" s="2206"/>
      <c r="J887" s="567"/>
    </row>
    <row r="888" spans="1:10" ht="15.75" x14ac:dyDescent="0.25">
      <c r="A888" s="696" t="s">
        <v>4861</v>
      </c>
      <c r="B888" s="974">
        <f>C881</f>
        <v>300500</v>
      </c>
      <c r="C888" s="548"/>
      <c r="D888" s="548"/>
      <c r="E888" s="548"/>
      <c r="F888" s="548"/>
      <c r="G888" s="548"/>
      <c r="H888" s="548"/>
      <c r="I888" s="548"/>
      <c r="J888" s="567"/>
    </row>
    <row r="889" spans="1:10" ht="15.75" x14ac:dyDescent="0.25">
      <c r="A889" s="942"/>
      <c r="B889" s="943"/>
      <c r="C889" s="548"/>
      <c r="D889" s="548"/>
      <c r="E889" s="548"/>
      <c r="F889" s="548"/>
      <c r="G889" s="548"/>
      <c r="H889" s="548"/>
      <c r="I889" s="548"/>
      <c r="J889" s="567"/>
    </row>
    <row r="890" spans="1:10" x14ac:dyDescent="0.25">
      <c r="A890" s="336"/>
      <c r="B890" s="336"/>
    </row>
    <row r="891" spans="1:10" ht="15.75" x14ac:dyDescent="0.25">
      <c r="A891" s="696" t="s">
        <v>4825</v>
      </c>
      <c r="B891" s="697">
        <f>C883</f>
        <v>900</v>
      </c>
      <c r="E891" s="936"/>
    </row>
    <row r="893" spans="1:10" x14ac:dyDescent="0.25">
      <c r="D893" s="18">
        <f>B888+B891</f>
        <v>301400</v>
      </c>
    </row>
    <row r="896" spans="1:10" ht="15.75" x14ac:dyDescent="0.25">
      <c r="A896" s="2232" t="s">
        <v>5036</v>
      </c>
      <c r="B896" s="2232"/>
      <c r="C896" s="2232"/>
      <c r="D896" s="2232"/>
      <c r="E896" s="2232"/>
      <c r="F896" s="2232"/>
      <c r="G896" s="2232"/>
      <c r="H896" s="2247"/>
      <c r="I896" s="2247"/>
      <c r="J896" s="2247"/>
    </row>
    <row r="897" spans="1:10" x14ac:dyDescent="0.25">
      <c r="A897" s="198" t="s">
        <v>14</v>
      </c>
      <c r="B897" s="198" t="s">
        <v>5</v>
      </c>
      <c r="C897" s="198" t="s">
        <v>10</v>
      </c>
      <c r="D897" s="198" t="s">
        <v>11</v>
      </c>
      <c r="E897" s="198" t="s">
        <v>753</v>
      </c>
      <c r="F897" s="198" t="s">
        <v>27</v>
      </c>
      <c r="G897" s="975" t="s">
        <v>2013</v>
      </c>
      <c r="H897" s="198" t="s">
        <v>2776</v>
      </c>
      <c r="I897" s="198" t="s">
        <v>2777</v>
      </c>
      <c r="J897" s="198" t="s">
        <v>32</v>
      </c>
    </row>
    <row r="898" spans="1:10" x14ac:dyDescent="0.25">
      <c r="A898" s="517" t="s">
        <v>441</v>
      </c>
      <c r="B898" s="519">
        <v>2</v>
      </c>
      <c r="C898" s="519">
        <v>40000</v>
      </c>
      <c r="D898" s="519"/>
      <c r="E898" s="519">
        <v>2</v>
      </c>
      <c r="F898" s="519">
        <v>10000</v>
      </c>
      <c r="G898" s="920">
        <v>100</v>
      </c>
      <c r="H898" s="519"/>
      <c r="I898" s="519"/>
      <c r="J898" s="519"/>
    </row>
    <row r="899" spans="1:10" x14ac:dyDescent="0.25">
      <c r="A899" s="517" t="s">
        <v>184</v>
      </c>
      <c r="B899" s="519">
        <v>1</v>
      </c>
      <c r="C899" s="519">
        <v>16000</v>
      </c>
      <c r="D899" s="519"/>
      <c r="E899" s="519">
        <v>1</v>
      </c>
      <c r="F899" s="519">
        <v>4000</v>
      </c>
      <c r="G899" s="920">
        <v>75</v>
      </c>
      <c r="H899" s="519"/>
      <c r="I899" s="519"/>
      <c r="J899" s="519"/>
    </row>
    <row r="900" spans="1:10" x14ac:dyDescent="0.25">
      <c r="A900" s="517" t="s">
        <v>3539</v>
      </c>
      <c r="B900" s="519">
        <v>1</v>
      </c>
      <c r="C900" s="519">
        <v>50000</v>
      </c>
      <c r="D900" s="519"/>
      <c r="E900" s="519"/>
      <c r="F900" s="519"/>
      <c r="G900" s="920"/>
      <c r="H900" s="519"/>
      <c r="I900" s="519"/>
      <c r="J900" s="519"/>
    </row>
    <row r="901" spans="1:10" x14ac:dyDescent="0.25">
      <c r="A901" s="517" t="s">
        <v>3545</v>
      </c>
      <c r="B901" s="519">
        <v>1</v>
      </c>
      <c r="C901" s="519"/>
      <c r="D901" s="519">
        <v>13000</v>
      </c>
      <c r="E901" s="519">
        <v>1</v>
      </c>
      <c r="F901" s="519">
        <v>3000</v>
      </c>
      <c r="G901" s="920">
        <v>60</v>
      </c>
      <c r="H901" s="519"/>
      <c r="I901" s="519"/>
      <c r="J901" s="519" t="s">
        <v>3581</v>
      </c>
    </row>
    <row r="902" spans="1:10" x14ac:dyDescent="0.25">
      <c r="A902" s="517" t="s">
        <v>3539</v>
      </c>
      <c r="B902" s="519">
        <v>1</v>
      </c>
      <c r="C902" s="519">
        <v>50000</v>
      </c>
      <c r="D902" s="519"/>
      <c r="E902" s="519"/>
      <c r="F902" s="519"/>
      <c r="G902" s="920"/>
      <c r="H902" s="519"/>
      <c r="I902" s="519"/>
      <c r="J902" s="519"/>
    </row>
    <row r="903" spans="1:10" x14ac:dyDescent="0.25">
      <c r="A903" s="517" t="s">
        <v>2044</v>
      </c>
      <c r="B903" s="519">
        <v>1</v>
      </c>
      <c r="C903" s="519"/>
      <c r="D903" s="519">
        <v>12000</v>
      </c>
      <c r="E903" s="519">
        <v>1</v>
      </c>
      <c r="F903" s="519">
        <v>3000</v>
      </c>
      <c r="G903" s="920">
        <v>60</v>
      </c>
      <c r="H903" s="519"/>
      <c r="I903" s="519"/>
      <c r="J903" s="519" t="s">
        <v>767</v>
      </c>
    </row>
    <row r="904" spans="1:10" x14ac:dyDescent="0.25">
      <c r="A904" s="517" t="s">
        <v>441</v>
      </c>
      <c r="B904" s="519">
        <v>1</v>
      </c>
      <c r="C904" s="519"/>
      <c r="D904" s="519">
        <v>26000</v>
      </c>
      <c r="E904" s="519"/>
      <c r="F904" s="519"/>
      <c r="G904" s="920"/>
      <c r="H904" s="519"/>
      <c r="I904" s="519"/>
      <c r="J904" s="519" t="s">
        <v>5038</v>
      </c>
    </row>
    <row r="905" spans="1:10" x14ac:dyDescent="0.25">
      <c r="A905" s="517" t="s">
        <v>5037</v>
      </c>
      <c r="B905" s="519">
        <v>1</v>
      </c>
      <c r="C905" s="519"/>
      <c r="D905" s="519">
        <v>22000</v>
      </c>
      <c r="E905" s="519"/>
      <c r="F905" s="519"/>
      <c r="G905" s="920"/>
      <c r="H905" s="519"/>
      <c r="I905" s="519"/>
      <c r="J905" s="519" t="s">
        <v>5039</v>
      </c>
    </row>
    <row r="906" spans="1:10" x14ac:dyDescent="0.25">
      <c r="A906" s="517" t="s">
        <v>3536</v>
      </c>
      <c r="B906" s="519">
        <v>1</v>
      </c>
      <c r="C906" s="519"/>
      <c r="D906" s="519">
        <v>31000</v>
      </c>
      <c r="E906" s="519"/>
      <c r="F906" s="519"/>
      <c r="G906" s="920"/>
      <c r="H906" s="519"/>
      <c r="I906" s="519"/>
      <c r="J906" s="519" t="s">
        <v>5040</v>
      </c>
    </row>
    <row r="907" spans="1:10" x14ac:dyDescent="0.25">
      <c r="A907" s="517" t="s">
        <v>291</v>
      </c>
      <c r="B907" s="519">
        <v>1</v>
      </c>
      <c r="C907" s="519"/>
      <c r="D907" s="519">
        <v>19000</v>
      </c>
      <c r="E907" s="519"/>
      <c r="F907" s="519"/>
      <c r="G907" s="920"/>
      <c r="H907" s="519"/>
      <c r="I907" s="519"/>
      <c r="J907" s="519" t="s">
        <v>5041</v>
      </c>
    </row>
    <row r="908" spans="1:10" x14ac:dyDescent="0.25">
      <c r="A908" s="517" t="s">
        <v>3105</v>
      </c>
      <c r="B908" s="519">
        <v>1</v>
      </c>
      <c r="C908" s="519"/>
      <c r="D908" s="519">
        <v>16000</v>
      </c>
      <c r="E908" s="519">
        <v>1</v>
      </c>
      <c r="F908" s="519">
        <v>4000</v>
      </c>
      <c r="G908" s="920">
        <v>75</v>
      </c>
      <c r="H908" s="519"/>
      <c r="I908" s="519"/>
      <c r="J908" s="519" t="s">
        <v>767</v>
      </c>
    </row>
    <row r="909" spans="1:10" x14ac:dyDescent="0.25">
      <c r="A909" s="777" t="s">
        <v>170</v>
      </c>
      <c r="B909" s="764">
        <v>1</v>
      </c>
      <c r="C909" s="764">
        <v>20000</v>
      </c>
      <c r="D909" s="764"/>
      <c r="E909" s="764">
        <v>1</v>
      </c>
      <c r="F909" s="764">
        <v>5000</v>
      </c>
      <c r="G909" s="921">
        <v>100</v>
      </c>
      <c r="H909" s="764"/>
      <c r="I909" s="764"/>
      <c r="J909" s="764"/>
    </row>
    <row r="910" spans="1:10" x14ac:dyDescent="0.25">
      <c r="A910" s="517" t="s">
        <v>1871</v>
      </c>
      <c r="B910" s="519">
        <v>1</v>
      </c>
      <c r="C910" s="519">
        <v>30000</v>
      </c>
      <c r="D910" s="519"/>
      <c r="E910" s="519">
        <v>1</v>
      </c>
      <c r="F910" s="519">
        <v>5000</v>
      </c>
      <c r="G910" s="920">
        <v>100</v>
      </c>
      <c r="H910" s="519"/>
      <c r="I910" s="519"/>
      <c r="J910" s="519"/>
    </row>
    <row r="911" spans="1:10" x14ac:dyDescent="0.25">
      <c r="A911" s="517" t="s">
        <v>4757</v>
      </c>
      <c r="B911" s="519">
        <v>2</v>
      </c>
      <c r="C911" s="519"/>
      <c r="D911" s="519">
        <v>32000</v>
      </c>
      <c r="E911" s="519">
        <v>2</v>
      </c>
      <c r="F911" s="519">
        <v>8000</v>
      </c>
      <c r="G911" s="920">
        <v>75</v>
      </c>
      <c r="H911" s="519"/>
      <c r="I911" s="519"/>
      <c r="J911" s="519" t="s">
        <v>5042</v>
      </c>
    </row>
    <row r="912" spans="1:10" x14ac:dyDescent="0.25">
      <c r="A912" s="517" t="s">
        <v>4708</v>
      </c>
      <c r="B912" s="519">
        <v>1</v>
      </c>
      <c r="C912" s="519"/>
      <c r="D912" s="519">
        <v>16000</v>
      </c>
      <c r="E912" s="519"/>
      <c r="F912" s="519"/>
      <c r="G912" s="920"/>
      <c r="H912" s="519"/>
      <c r="I912" s="519"/>
      <c r="J912" s="519" t="s">
        <v>5042</v>
      </c>
    </row>
    <row r="913" spans="1:10" x14ac:dyDescent="0.25">
      <c r="A913" s="517" t="s">
        <v>144</v>
      </c>
      <c r="B913" s="519">
        <v>1</v>
      </c>
      <c r="C913" s="519">
        <v>29000</v>
      </c>
      <c r="D913" s="519"/>
      <c r="E913" s="519">
        <v>1</v>
      </c>
      <c r="F913" s="519">
        <v>4000</v>
      </c>
      <c r="G913" s="920">
        <v>75</v>
      </c>
      <c r="H913" s="519"/>
      <c r="I913" s="519"/>
      <c r="J913" s="519"/>
    </row>
    <row r="914" spans="1:10" x14ac:dyDescent="0.25">
      <c r="A914" s="517" t="s">
        <v>255</v>
      </c>
      <c r="B914" s="519">
        <v>1</v>
      </c>
      <c r="C914" s="519"/>
      <c r="D914" s="519">
        <v>25000</v>
      </c>
      <c r="E914" s="519"/>
      <c r="F914" s="519"/>
      <c r="G914" s="920"/>
      <c r="H914" s="519"/>
      <c r="I914" s="519"/>
      <c r="J914" s="519" t="s">
        <v>5043</v>
      </c>
    </row>
    <row r="915" spans="1:10" x14ac:dyDescent="0.25">
      <c r="A915" s="777" t="s">
        <v>114</v>
      </c>
      <c r="B915" s="764">
        <v>1</v>
      </c>
      <c r="C915" s="630"/>
      <c r="D915" s="630">
        <v>24000</v>
      </c>
      <c r="E915" s="764"/>
      <c r="F915" s="764"/>
      <c r="G915" s="921"/>
      <c r="H915" s="764"/>
      <c r="I915" s="764"/>
      <c r="J915" s="519" t="s">
        <v>5044</v>
      </c>
    </row>
    <row r="916" spans="1:10" x14ac:dyDescent="0.25">
      <c r="A916" s="777" t="s">
        <v>5045</v>
      </c>
      <c r="B916" s="764">
        <v>1</v>
      </c>
      <c r="C916" s="630"/>
      <c r="D916" s="630">
        <v>21000</v>
      </c>
      <c r="E916" s="764"/>
      <c r="F916" s="764"/>
      <c r="G916" s="921"/>
      <c r="H916" s="764"/>
      <c r="I916" s="764"/>
      <c r="J916" s="519" t="s">
        <v>5046</v>
      </c>
    </row>
    <row r="917" spans="1:10" x14ac:dyDescent="0.25">
      <c r="A917" s="777" t="s">
        <v>392</v>
      </c>
      <c r="B917" s="764">
        <v>2</v>
      </c>
      <c r="C917" s="630">
        <v>99000</v>
      </c>
      <c r="D917" s="630"/>
      <c r="E917" s="764"/>
      <c r="F917" s="764"/>
      <c r="G917" s="921"/>
      <c r="H917" s="764"/>
      <c r="I917" s="764"/>
      <c r="J917" s="519"/>
    </row>
    <row r="918" spans="1:10" x14ac:dyDescent="0.25">
      <c r="A918" s="777" t="s">
        <v>423</v>
      </c>
      <c r="B918" s="764">
        <v>1</v>
      </c>
      <c r="C918" s="630"/>
      <c r="D918" s="630">
        <v>17000</v>
      </c>
      <c r="E918" s="764"/>
      <c r="F918" s="764"/>
      <c r="G918" s="921"/>
      <c r="H918" s="764"/>
      <c r="I918" s="764"/>
      <c r="J918" s="519" t="s">
        <v>767</v>
      </c>
    </row>
    <row r="919" spans="1:10" x14ac:dyDescent="0.25">
      <c r="A919" s="777" t="s">
        <v>316</v>
      </c>
      <c r="B919" s="764">
        <v>1</v>
      </c>
      <c r="C919" s="630">
        <v>20000</v>
      </c>
      <c r="D919" s="630"/>
      <c r="E919" s="764">
        <v>1</v>
      </c>
      <c r="F919" s="764">
        <v>5000</v>
      </c>
      <c r="G919" s="921">
        <v>100</v>
      </c>
      <c r="H919" s="764"/>
      <c r="I919" s="764"/>
      <c r="J919" s="519" t="s">
        <v>767</v>
      </c>
    </row>
    <row r="920" spans="1:10" x14ac:dyDescent="0.25">
      <c r="A920" s="777" t="s">
        <v>4956</v>
      </c>
      <c r="B920" s="764">
        <v>1</v>
      </c>
      <c r="C920" s="630">
        <v>28000</v>
      </c>
      <c r="D920" s="630"/>
      <c r="E920" s="764"/>
      <c r="F920" s="764"/>
      <c r="G920" s="921"/>
      <c r="H920" s="764"/>
      <c r="I920" s="764"/>
      <c r="J920" s="764"/>
    </row>
    <row r="921" spans="1:10" x14ac:dyDescent="0.25">
      <c r="A921" s="777" t="s">
        <v>5002</v>
      </c>
      <c r="B921" s="764">
        <v>1</v>
      </c>
      <c r="C921" s="630"/>
      <c r="D921" s="630">
        <v>15000</v>
      </c>
      <c r="E921" s="764"/>
      <c r="F921" s="764"/>
      <c r="G921" s="921"/>
      <c r="H921" s="764"/>
      <c r="I921" s="764"/>
      <c r="J921" s="519" t="s">
        <v>3581</v>
      </c>
    </row>
    <row r="922" spans="1:10" x14ac:dyDescent="0.25">
      <c r="A922" s="777" t="s">
        <v>5047</v>
      </c>
      <c r="B922" s="764">
        <v>6</v>
      </c>
      <c r="C922" s="630"/>
      <c r="D922" s="630">
        <v>126000</v>
      </c>
      <c r="E922" s="764"/>
      <c r="F922" s="764"/>
      <c r="G922" s="921"/>
      <c r="H922" s="764"/>
      <c r="I922" s="764"/>
      <c r="J922" s="519" t="s">
        <v>5049</v>
      </c>
    </row>
    <row r="923" spans="1:10" x14ac:dyDescent="0.25">
      <c r="A923" s="777" t="s">
        <v>5048</v>
      </c>
      <c r="B923" s="764">
        <v>4</v>
      </c>
      <c r="C923" s="630"/>
      <c r="D923" s="630">
        <v>84000</v>
      </c>
      <c r="E923" s="764"/>
      <c r="F923" s="764"/>
      <c r="G923" s="921"/>
      <c r="H923" s="764"/>
      <c r="I923" s="764"/>
      <c r="J923" s="519" t="s">
        <v>5049</v>
      </c>
    </row>
    <row r="924" spans="1:10" x14ac:dyDescent="0.25">
      <c r="A924" s="777" t="s">
        <v>166</v>
      </c>
      <c r="B924" s="764">
        <v>1</v>
      </c>
      <c r="C924" s="630">
        <v>25000</v>
      </c>
      <c r="D924" s="630"/>
      <c r="E924" s="764">
        <v>1</v>
      </c>
      <c r="F924" s="764">
        <v>4000</v>
      </c>
      <c r="G924" s="921">
        <v>70</v>
      </c>
      <c r="H924" s="764"/>
      <c r="I924" s="764"/>
      <c r="J924" s="764"/>
    </row>
    <row r="925" spans="1:10" x14ac:dyDescent="0.25">
      <c r="A925" s="777" t="s">
        <v>653</v>
      </c>
      <c r="B925" s="764">
        <v>1</v>
      </c>
      <c r="C925" s="630"/>
      <c r="D925" s="630">
        <v>38000</v>
      </c>
      <c r="E925" s="764"/>
      <c r="F925" s="764"/>
      <c r="G925" s="921"/>
      <c r="H925" s="764"/>
      <c r="I925" s="764"/>
      <c r="J925" s="519" t="s">
        <v>767</v>
      </c>
    </row>
    <row r="926" spans="1:10" x14ac:dyDescent="0.25">
      <c r="A926" s="777" t="s">
        <v>4758</v>
      </c>
      <c r="B926" s="764">
        <v>1</v>
      </c>
      <c r="C926" s="630"/>
      <c r="D926" s="630">
        <v>19000</v>
      </c>
      <c r="E926" s="764">
        <v>1</v>
      </c>
      <c r="F926" s="764">
        <v>5000</v>
      </c>
      <c r="G926" s="921">
        <v>100</v>
      </c>
      <c r="H926" s="764"/>
      <c r="I926" s="764"/>
      <c r="J926" s="519" t="s">
        <v>3581</v>
      </c>
    </row>
    <row r="927" spans="1:10" x14ac:dyDescent="0.25">
      <c r="A927" s="777" t="s">
        <v>5050</v>
      </c>
      <c r="B927" s="764">
        <v>1</v>
      </c>
      <c r="C927" s="630"/>
      <c r="D927" s="630">
        <v>34000</v>
      </c>
      <c r="E927" s="764">
        <v>1</v>
      </c>
      <c r="F927" s="764">
        <v>4000</v>
      </c>
      <c r="G927" s="921">
        <v>75</v>
      </c>
      <c r="H927" s="764"/>
      <c r="I927" s="764"/>
      <c r="J927" s="519" t="s">
        <v>3581</v>
      </c>
    </row>
    <row r="928" spans="1:10" x14ac:dyDescent="0.25">
      <c r="A928" s="777" t="s">
        <v>136</v>
      </c>
      <c r="B928" s="764">
        <v>1</v>
      </c>
      <c r="C928" s="630"/>
      <c r="D928" s="630">
        <v>14000</v>
      </c>
      <c r="E928" s="764">
        <v>1</v>
      </c>
      <c r="F928" s="764">
        <v>3000</v>
      </c>
      <c r="G928" s="921">
        <v>60</v>
      </c>
      <c r="H928" s="764"/>
      <c r="I928" s="764"/>
      <c r="J928" s="519" t="s">
        <v>767</v>
      </c>
    </row>
    <row r="929" spans="1:10" x14ac:dyDescent="0.25">
      <c r="A929" s="777" t="s">
        <v>91</v>
      </c>
      <c r="B929" s="764">
        <v>1</v>
      </c>
      <c r="C929" s="630"/>
      <c r="D929" s="630">
        <v>21000</v>
      </c>
      <c r="E929" s="764"/>
      <c r="F929" s="764"/>
      <c r="G929" s="921"/>
      <c r="H929" s="764"/>
      <c r="I929" s="764"/>
      <c r="J929" s="519" t="s">
        <v>5051</v>
      </c>
    </row>
    <row r="930" spans="1:10" x14ac:dyDescent="0.25">
      <c r="A930" s="755" t="s">
        <v>2048</v>
      </c>
      <c r="B930" s="757">
        <f>SUM(B898:B929)</f>
        <v>43</v>
      </c>
      <c r="C930" s="757">
        <f>SUM(C898:C929)</f>
        <v>407000</v>
      </c>
      <c r="D930" s="757">
        <f>SUM(D898:D929)</f>
        <v>625000</v>
      </c>
      <c r="E930" s="757">
        <f>SUM(E898:E929)</f>
        <v>16</v>
      </c>
      <c r="F930" s="756"/>
      <c r="G930" s="922"/>
      <c r="H930" s="756"/>
      <c r="I930" s="756"/>
      <c r="J930" s="756"/>
    </row>
    <row r="931" spans="1:10" ht="17.25" x14ac:dyDescent="0.25">
      <c r="A931" s="2233" t="s">
        <v>4463</v>
      </c>
      <c r="B931" s="2234"/>
      <c r="C931" s="2234"/>
      <c r="D931" s="2234"/>
      <c r="E931" s="2234"/>
      <c r="F931" s="2234"/>
      <c r="G931" s="2234"/>
      <c r="H931" s="2248"/>
      <c r="I931" s="2248"/>
      <c r="J931" s="2249"/>
    </row>
    <row r="932" spans="1:10" ht="17.25" x14ac:dyDescent="0.25">
      <c r="A932" s="782" t="s">
        <v>4856</v>
      </c>
      <c r="B932" s="783">
        <v>1</v>
      </c>
      <c r="C932" s="944">
        <v>1500</v>
      </c>
      <c r="D932" s="784"/>
      <c r="E932" s="909"/>
      <c r="F932" s="909"/>
      <c r="G932" s="909"/>
      <c r="H932" s="909"/>
      <c r="I932" s="909"/>
      <c r="J932" s="764"/>
    </row>
    <row r="933" spans="1:10" x14ac:dyDescent="0.25">
      <c r="A933" s="755" t="s">
        <v>2048</v>
      </c>
      <c r="B933" s="213">
        <f>SUM(B932:B932)</f>
        <v>1</v>
      </c>
      <c r="C933" s="213">
        <f>SUM(C932:C932)</f>
        <v>1500</v>
      </c>
      <c r="D933" s="213">
        <f>SUM(D932:D932)</f>
        <v>0</v>
      </c>
      <c r="E933" s="213"/>
      <c r="F933" s="213"/>
      <c r="G933" s="213"/>
      <c r="H933" s="213"/>
      <c r="I933" s="213"/>
      <c r="J933" s="213"/>
    </row>
    <row r="934" spans="1:10" x14ac:dyDescent="0.25">
      <c r="A934" s="750"/>
      <c r="B934" s="549"/>
      <c r="C934" s="549"/>
      <c r="D934" s="549"/>
      <c r="E934" s="549"/>
      <c r="F934" s="549"/>
      <c r="G934" s="549"/>
      <c r="H934" s="549"/>
      <c r="I934" s="549"/>
      <c r="J934" s="751"/>
    </row>
    <row r="935" spans="1:10" x14ac:dyDescent="0.25">
      <c r="A935" s="548"/>
      <c r="B935" s="752"/>
      <c r="C935" s="752"/>
      <c r="D935" s="548"/>
      <c r="E935" s="548"/>
      <c r="F935" s="548"/>
      <c r="G935" s="548"/>
      <c r="H935" s="548"/>
      <c r="I935" s="548"/>
      <c r="J935" s="567"/>
    </row>
    <row r="936" spans="1:10" x14ac:dyDescent="0.25">
      <c r="A936" s="548"/>
      <c r="B936" s="548"/>
      <c r="C936" s="548"/>
      <c r="D936" s="548"/>
      <c r="E936" s="548"/>
      <c r="F936" s="2206" t="s">
        <v>4777</v>
      </c>
      <c r="G936" s="2206"/>
      <c r="H936" s="2206"/>
      <c r="I936" s="2206"/>
      <c r="J936" s="567"/>
    </row>
    <row r="937" spans="1:10" ht="15.75" x14ac:dyDescent="0.25">
      <c r="A937" s="696" t="s">
        <v>4861</v>
      </c>
      <c r="B937" s="757">
        <f>C930</f>
        <v>407000</v>
      </c>
      <c r="C937" s="548"/>
      <c r="D937" s="548"/>
      <c r="E937" s="548"/>
      <c r="F937" s="548"/>
      <c r="G937" s="548"/>
      <c r="H937" s="548"/>
      <c r="I937" s="548"/>
      <c r="J937" s="567"/>
    </row>
    <row r="938" spans="1:10" ht="15.75" x14ac:dyDescent="0.25">
      <c r="A938" s="942"/>
      <c r="B938" s="943"/>
      <c r="C938" s="548"/>
      <c r="D938" s="548"/>
      <c r="E938" s="548"/>
      <c r="F938" s="548"/>
      <c r="G938" s="548"/>
      <c r="H938" s="548"/>
      <c r="I938" s="548"/>
      <c r="J938" s="567"/>
    </row>
    <row r="939" spans="1:10" x14ac:dyDescent="0.25">
      <c r="A939" s="336"/>
      <c r="B939" s="336"/>
    </row>
    <row r="940" spans="1:10" ht="15.75" x14ac:dyDescent="0.25">
      <c r="A940" s="696" t="s">
        <v>4825</v>
      </c>
      <c r="B940" s="697">
        <f>C932</f>
        <v>1500</v>
      </c>
      <c r="E940" s="936"/>
    </row>
    <row r="944" spans="1:10" ht="15.75" x14ac:dyDescent="0.25">
      <c r="A944" s="2232" t="s">
        <v>5052</v>
      </c>
      <c r="B944" s="2232"/>
      <c r="C944" s="2232"/>
      <c r="D944" s="2232"/>
      <c r="E944" s="2232"/>
      <c r="F944" s="2232"/>
      <c r="G944" s="2232"/>
      <c r="H944" s="2247"/>
      <c r="I944" s="2247"/>
      <c r="J944" s="2247"/>
    </row>
    <row r="945" spans="1:10" x14ac:dyDescent="0.25">
      <c r="A945" s="198" t="s">
        <v>14</v>
      </c>
      <c r="B945" s="198" t="s">
        <v>5</v>
      </c>
      <c r="C945" s="198" t="s">
        <v>10</v>
      </c>
      <c r="D945" s="198" t="s">
        <v>11</v>
      </c>
      <c r="E945" s="198" t="s">
        <v>753</v>
      </c>
      <c r="F945" s="198" t="s">
        <v>27</v>
      </c>
      <c r="G945" s="976" t="s">
        <v>2013</v>
      </c>
      <c r="H945" s="198" t="s">
        <v>2776</v>
      </c>
      <c r="I945" s="198" t="s">
        <v>2777</v>
      </c>
      <c r="J945" s="198" t="s">
        <v>32</v>
      </c>
    </row>
    <row r="946" spans="1:10" x14ac:dyDescent="0.25">
      <c r="A946" s="517" t="s">
        <v>563</v>
      </c>
      <c r="B946" s="519">
        <v>1</v>
      </c>
      <c r="C946" s="519">
        <v>16000</v>
      </c>
      <c r="D946" s="519"/>
      <c r="E946" s="519">
        <v>1</v>
      </c>
      <c r="F946" s="519">
        <v>4000</v>
      </c>
      <c r="G946" s="920">
        <v>75</v>
      </c>
      <c r="H946" s="519"/>
      <c r="I946" s="519"/>
      <c r="J946" s="519"/>
    </row>
    <row r="947" spans="1:10" x14ac:dyDescent="0.25">
      <c r="A947" s="517" t="s">
        <v>184</v>
      </c>
      <c r="B947" s="519">
        <v>1</v>
      </c>
      <c r="C947" s="519"/>
      <c r="D947" s="519">
        <v>16000</v>
      </c>
      <c r="E947" s="519">
        <v>1</v>
      </c>
      <c r="F947" s="519">
        <v>4000</v>
      </c>
      <c r="G947" s="920">
        <v>75</v>
      </c>
      <c r="H947" s="519"/>
      <c r="I947" s="519"/>
      <c r="J947" s="519" t="s">
        <v>767</v>
      </c>
    </row>
    <row r="948" spans="1:10" x14ac:dyDescent="0.25">
      <c r="A948" s="517" t="s">
        <v>2045</v>
      </c>
      <c r="B948" s="519">
        <v>1</v>
      </c>
      <c r="C948" s="519"/>
      <c r="D948" s="519">
        <v>16000</v>
      </c>
      <c r="E948" s="519"/>
      <c r="F948" s="519"/>
      <c r="G948" s="920"/>
      <c r="H948" s="519"/>
      <c r="I948" s="519"/>
      <c r="J948" s="519" t="s">
        <v>767</v>
      </c>
    </row>
    <row r="949" spans="1:10" x14ac:dyDescent="0.25">
      <c r="A949" s="517" t="s">
        <v>166</v>
      </c>
      <c r="B949" s="519">
        <v>1</v>
      </c>
      <c r="C949" s="519">
        <v>27000</v>
      </c>
      <c r="D949" s="519"/>
      <c r="E949" s="519">
        <v>1</v>
      </c>
      <c r="F949" s="519">
        <v>3000</v>
      </c>
      <c r="G949" s="920">
        <v>60</v>
      </c>
      <c r="H949" s="519"/>
      <c r="I949" s="519"/>
      <c r="J949" s="519"/>
    </row>
    <row r="950" spans="1:10" x14ac:dyDescent="0.25">
      <c r="A950" s="517" t="s">
        <v>423</v>
      </c>
      <c r="B950" s="519">
        <v>1</v>
      </c>
      <c r="C950" s="519">
        <v>16000</v>
      </c>
      <c r="D950" s="519"/>
      <c r="E950" s="519">
        <v>1</v>
      </c>
      <c r="F950" s="519">
        <v>4000</v>
      </c>
      <c r="G950" s="920">
        <v>75</v>
      </c>
      <c r="H950" s="519"/>
      <c r="I950" s="519"/>
      <c r="J950" s="519"/>
    </row>
    <row r="951" spans="1:10" x14ac:dyDescent="0.25">
      <c r="A951" s="517" t="s">
        <v>3707</v>
      </c>
      <c r="B951" s="519">
        <v>1</v>
      </c>
      <c r="C951" s="519">
        <v>16000</v>
      </c>
      <c r="D951" s="519"/>
      <c r="E951" s="519">
        <v>1</v>
      </c>
      <c r="F951" s="519">
        <v>4000</v>
      </c>
      <c r="G951" s="920">
        <v>75</v>
      </c>
      <c r="H951" s="519"/>
      <c r="I951" s="519"/>
      <c r="J951" s="519"/>
    </row>
    <row r="952" spans="1:10" x14ac:dyDescent="0.25">
      <c r="A952" s="702" t="s">
        <v>2045</v>
      </c>
      <c r="B952" s="703">
        <v>1</v>
      </c>
      <c r="C952" s="703"/>
      <c r="D952" s="703"/>
      <c r="E952" s="703"/>
      <c r="F952" s="703"/>
      <c r="G952" s="977"/>
      <c r="H952" s="703"/>
      <c r="I952" s="703"/>
      <c r="J952" s="703" t="s">
        <v>5058</v>
      </c>
    </row>
    <row r="953" spans="1:10" x14ac:dyDescent="0.25">
      <c r="A953" s="517" t="s">
        <v>390</v>
      </c>
      <c r="B953" s="519">
        <v>1</v>
      </c>
      <c r="C953" s="519">
        <v>32000</v>
      </c>
      <c r="D953" s="519"/>
      <c r="E953" s="519"/>
      <c r="F953" s="519"/>
      <c r="G953" s="920"/>
      <c r="H953" s="519"/>
      <c r="I953" s="519"/>
      <c r="J953" s="519"/>
    </row>
    <row r="954" spans="1:10" x14ac:dyDescent="0.25">
      <c r="A954" s="517" t="s">
        <v>5053</v>
      </c>
      <c r="B954" s="519">
        <v>1</v>
      </c>
      <c r="C954" s="519"/>
      <c r="D954" s="519">
        <v>28000</v>
      </c>
      <c r="E954" s="519"/>
      <c r="F954" s="519"/>
      <c r="G954" s="920"/>
      <c r="H954" s="519"/>
      <c r="I954" s="519"/>
      <c r="J954" s="519" t="s">
        <v>5054</v>
      </c>
    </row>
    <row r="955" spans="1:10" x14ac:dyDescent="0.25">
      <c r="A955" s="517" t="s">
        <v>5055</v>
      </c>
      <c r="B955" s="519">
        <v>1</v>
      </c>
      <c r="C955" s="519">
        <v>17000</v>
      </c>
      <c r="D955" s="519"/>
      <c r="E955" s="519">
        <v>1</v>
      </c>
      <c r="F955" s="519">
        <v>3000</v>
      </c>
      <c r="G955" s="920">
        <v>60</v>
      </c>
      <c r="H955" s="519"/>
      <c r="I955" s="519"/>
      <c r="J955" s="519"/>
    </row>
    <row r="956" spans="1:10" x14ac:dyDescent="0.25">
      <c r="A956" s="517" t="s">
        <v>4733</v>
      </c>
      <c r="B956" s="519">
        <v>1</v>
      </c>
      <c r="C956" s="519"/>
      <c r="D956" s="519">
        <v>12989</v>
      </c>
      <c r="E956" s="519">
        <v>1</v>
      </c>
      <c r="F956" s="519">
        <v>4000</v>
      </c>
      <c r="G956" s="920">
        <v>70</v>
      </c>
      <c r="H956" s="519"/>
      <c r="I956" s="519"/>
      <c r="J956" s="519" t="s">
        <v>767</v>
      </c>
    </row>
    <row r="957" spans="1:10" x14ac:dyDescent="0.25">
      <c r="A957" s="777" t="s">
        <v>170</v>
      </c>
      <c r="B957" s="764">
        <v>1</v>
      </c>
      <c r="C957" s="764"/>
      <c r="D957" s="764">
        <v>25000</v>
      </c>
      <c r="E957" s="764"/>
      <c r="F957" s="764"/>
      <c r="G957" s="921"/>
      <c r="H957" s="764"/>
      <c r="I957" s="764"/>
      <c r="J957" s="519" t="s">
        <v>5056</v>
      </c>
    </row>
    <row r="958" spans="1:10" x14ac:dyDescent="0.25">
      <c r="A958" s="517" t="s">
        <v>370</v>
      </c>
      <c r="B958" s="519">
        <v>1</v>
      </c>
      <c r="C958" s="519"/>
      <c r="D958" s="519">
        <v>26000</v>
      </c>
      <c r="E958" s="519">
        <v>1</v>
      </c>
      <c r="F958" s="519">
        <v>4000</v>
      </c>
      <c r="G958" s="920">
        <v>70</v>
      </c>
      <c r="H958" s="519"/>
      <c r="I958" s="519"/>
      <c r="J958" s="519" t="s">
        <v>767</v>
      </c>
    </row>
    <row r="959" spans="1:10" x14ac:dyDescent="0.25">
      <c r="A959" s="517" t="s">
        <v>3657</v>
      </c>
      <c r="B959" s="519">
        <v>1</v>
      </c>
      <c r="C959" s="519"/>
      <c r="D959" s="519">
        <v>38000</v>
      </c>
      <c r="E959" s="519"/>
      <c r="F959" s="519"/>
      <c r="G959" s="920"/>
      <c r="H959" s="519"/>
      <c r="I959" s="519"/>
      <c r="J959" s="519" t="s">
        <v>767</v>
      </c>
    </row>
    <row r="960" spans="1:10" x14ac:dyDescent="0.25">
      <c r="A960" s="517" t="s">
        <v>137</v>
      </c>
      <c r="B960" s="519">
        <v>1</v>
      </c>
      <c r="C960" s="519">
        <v>27000</v>
      </c>
      <c r="D960" s="519"/>
      <c r="E960" s="519"/>
      <c r="F960" s="519"/>
      <c r="G960" s="920"/>
      <c r="H960" s="519"/>
      <c r="I960" s="519"/>
      <c r="J960" s="519"/>
    </row>
    <row r="961" spans="1:10" x14ac:dyDescent="0.25">
      <c r="A961" s="517" t="s">
        <v>170</v>
      </c>
      <c r="B961" s="519">
        <v>1</v>
      </c>
      <c r="C961" s="519">
        <v>20000</v>
      </c>
      <c r="D961" s="519"/>
      <c r="E961" s="519">
        <v>1</v>
      </c>
      <c r="F961" s="519">
        <v>5000</v>
      </c>
      <c r="G961" s="920">
        <v>100</v>
      </c>
      <c r="H961" s="519"/>
      <c r="I961" s="519"/>
      <c r="J961" s="519"/>
    </row>
    <row r="962" spans="1:10" x14ac:dyDescent="0.25">
      <c r="A962" s="517" t="s">
        <v>441</v>
      </c>
      <c r="B962" s="519">
        <v>1</v>
      </c>
      <c r="C962" s="519">
        <v>20000</v>
      </c>
      <c r="D962" s="519"/>
      <c r="E962" s="519">
        <v>1</v>
      </c>
      <c r="F962" s="519">
        <v>5000</v>
      </c>
      <c r="G962" s="920">
        <v>100</v>
      </c>
      <c r="H962" s="519"/>
      <c r="I962" s="519"/>
      <c r="J962" s="519"/>
    </row>
    <row r="963" spans="1:10" x14ac:dyDescent="0.25">
      <c r="A963" s="777" t="s">
        <v>1807</v>
      </c>
      <c r="B963" s="764">
        <v>1</v>
      </c>
      <c r="C963" s="630"/>
      <c r="D963" s="630">
        <v>26000</v>
      </c>
      <c r="E963" s="764">
        <v>1</v>
      </c>
      <c r="F963" s="764">
        <v>3000</v>
      </c>
      <c r="G963" s="921">
        <v>60</v>
      </c>
      <c r="H963" s="764"/>
      <c r="I963" s="764"/>
      <c r="J963" s="519" t="s">
        <v>767</v>
      </c>
    </row>
    <row r="964" spans="1:10" x14ac:dyDescent="0.25">
      <c r="A964" s="777" t="s">
        <v>4954</v>
      </c>
      <c r="B964" s="764">
        <v>1</v>
      </c>
      <c r="C964" s="630"/>
      <c r="D964" s="630">
        <v>13000</v>
      </c>
      <c r="E964" s="764">
        <v>1</v>
      </c>
      <c r="F964" s="764">
        <v>4000</v>
      </c>
      <c r="G964" s="921">
        <v>70</v>
      </c>
      <c r="H964" s="764"/>
      <c r="I964" s="764"/>
      <c r="J964" s="519" t="s">
        <v>767</v>
      </c>
    </row>
    <row r="965" spans="1:10" x14ac:dyDescent="0.25">
      <c r="A965" s="777" t="s">
        <v>441</v>
      </c>
      <c r="B965" s="764">
        <v>1</v>
      </c>
      <c r="C965" s="630">
        <v>5000</v>
      </c>
      <c r="D965" s="630">
        <v>20000</v>
      </c>
      <c r="E965" s="764"/>
      <c r="F965" s="764"/>
      <c r="G965" s="921"/>
      <c r="H965" s="764"/>
      <c r="I965" s="764"/>
      <c r="J965" s="519" t="s">
        <v>3581</v>
      </c>
    </row>
    <row r="966" spans="1:10" x14ac:dyDescent="0.25">
      <c r="A966" s="777" t="s">
        <v>2045</v>
      </c>
      <c r="B966" s="764">
        <v>1</v>
      </c>
      <c r="C966" s="630"/>
      <c r="D966" s="630">
        <v>16000</v>
      </c>
      <c r="E966" s="764"/>
      <c r="F966" s="764"/>
      <c r="G966" s="921"/>
      <c r="H966" s="764"/>
      <c r="I966" s="764"/>
      <c r="J966" s="519" t="s">
        <v>3581</v>
      </c>
    </row>
    <row r="967" spans="1:10" x14ac:dyDescent="0.25">
      <c r="A967" s="777" t="s">
        <v>4757</v>
      </c>
      <c r="B967" s="764">
        <v>1</v>
      </c>
      <c r="C967" s="630">
        <v>16000</v>
      </c>
      <c r="D967" s="630"/>
      <c r="E967" s="764">
        <v>1</v>
      </c>
      <c r="F967" s="764">
        <v>5000</v>
      </c>
      <c r="G967" s="921">
        <v>80</v>
      </c>
      <c r="H967" s="764"/>
      <c r="I967" s="764"/>
      <c r="J967" s="519"/>
    </row>
    <row r="968" spans="1:10" x14ac:dyDescent="0.25">
      <c r="A968" s="777" t="s">
        <v>5057</v>
      </c>
      <c r="B968" s="764">
        <v>1</v>
      </c>
      <c r="C968" s="630">
        <v>17000</v>
      </c>
      <c r="D968" s="630"/>
      <c r="E968" s="764"/>
      <c r="F968" s="764"/>
      <c r="G968" s="921"/>
      <c r="H968" s="764"/>
      <c r="I968" s="764"/>
      <c r="J968" s="764"/>
    </row>
    <row r="969" spans="1:10" x14ac:dyDescent="0.25">
      <c r="A969" s="777" t="s">
        <v>304</v>
      </c>
      <c r="B969" s="764">
        <v>1</v>
      </c>
      <c r="C969" s="630">
        <v>13000</v>
      </c>
      <c r="D969" s="630"/>
      <c r="E969" s="764">
        <v>1</v>
      </c>
      <c r="F969" s="764">
        <v>3000</v>
      </c>
      <c r="G969" s="921">
        <v>60</v>
      </c>
      <c r="H969" s="764"/>
      <c r="I969" s="764"/>
      <c r="J969" s="519"/>
    </row>
    <row r="970" spans="1:10" x14ac:dyDescent="0.25">
      <c r="A970" s="777" t="s">
        <v>423</v>
      </c>
      <c r="B970" s="764">
        <v>1</v>
      </c>
      <c r="C970" s="630">
        <v>20000</v>
      </c>
      <c r="D970" s="630"/>
      <c r="E970" s="764"/>
      <c r="F970" s="764"/>
      <c r="G970" s="921"/>
      <c r="H970" s="764"/>
      <c r="I970" s="764"/>
      <c r="J970" s="519"/>
    </row>
    <row r="971" spans="1:10" x14ac:dyDescent="0.25">
      <c r="A971" s="777" t="s">
        <v>785</v>
      </c>
      <c r="B971" s="764">
        <v>1</v>
      </c>
      <c r="C971" s="630"/>
      <c r="D971" s="630">
        <v>21000</v>
      </c>
      <c r="E971" s="764">
        <v>1</v>
      </c>
      <c r="F971" s="764">
        <v>3000</v>
      </c>
      <c r="G971" s="921">
        <v>60</v>
      </c>
      <c r="H971" s="764"/>
      <c r="I971" s="764"/>
      <c r="J971" s="519" t="s">
        <v>767</v>
      </c>
    </row>
    <row r="972" spans="1:10" x14ac:dyDescent="0.25">
      <c r="A972" s="777" t="s">
        <v>423</v>
      </c>
      <c r="B972" s="764">
        <v>1</v>
      </c>
      <c r="C972" s="630"/>
      <c r="D972" s="630">
        <v>16000</v>
      </c>
      <c r="E972" s="764">
        <v>1</v>
      </c>
      <c r="F972" s="764">
        <v>4000</v>
      </c>
      <c r="G972" s="921">
        <v>75</v>
      </c>
      <c r="H972" s="764"/>
      <c r="I972" s="764"/>
      <c r="J972" s="519" t="s">
        <v>767</v>
      </c>
    </row>
    <row r="973" spans="1:10" x14ac:dyDescent="0.25">
      <c r="A973" s="755" t="s">
        <v>2048</v>
      </c>
      <c r="B973" s="757">
        <f>SUM(B946:B972)</f>
        <v>27</v>
      </c>
      <c r="C973" s="757">
        <f>SUM(C946:C972)</f>
        <v>262000</v>
      </c>
      <c r="D973" s="757">
        <f>SUM(D946:D972)</f>
        <v>273989</v>
      </c>
      <c r="E973" s="757">
        <f>SUM(E946:E972)</f>
        <v>16</v>
      </c>
      <c r="F973" s="756"/>
      <c r="G973" s="922"/>
      <c r="H973" s="756"/>
      <c r="I973" s="756"/>
      <c r="J973" s="756"/>
    </row>
    <row r="974" spans="1:10" ht="17.25" x14ac:dyDescent="0.25">
      <c r="A974" s="2233" t="s">
        <v>4463</v>
      </c>
      <c r="B974" s="2234"/>
      <c r="C974" s="2234"/>
      <c r="D974" s="2234"/>
      <c r="E974" s="2234"/>
      <c r="F974" s="2234"/>
      <c r="G974" s="2234"/>
      <c r="H974" s="2248"/>
      <c r="I974" s="2248"/>
      <c r="J974" s="2249"/>
    </row>
    <row r="975" spans="1:10" ht="17.25" x14ac:dyDescent="0.25">
      <c r="A975" s="782" t="s">
        <v>4856</v>
      </c>
      <c r="B975" s="783">
        <v>1</v>
      </c>
      <c r="C975" s="944">
        <v>1500</v>
      </c>
      <c r="D975" s="784"/>
      <c r="E975" s="909"/>
      <c r="F975" s="909"/>
      <c r="G975" s="909"/>
      <c r="H975" s="909"/>
      <c r="I975" s="909"/>
      <c r="J975" s="764"/>
    </row>
    <row r="976" spans="1:10" x14ac:dyDescent="0.25">
      <c r="A976" s="755" t="s">
        <v>2048</v>
      </c>
      <c r="B976" s="213">
        <f>SUM(B975:B975)</f>
        <v>1</v>
      </c>
      <c r="C976" s="213">
        <f>SUM(C975:C975)</f>
        <v>1500</v>
      </c>
      <c r="D976" s="213">
        <f>SUM(D975:D975)</f>
        <v>0</v>
      </c>
      <c r="E976" s="213"/>
      <c r="F976" s="213"/>
      <c r="G976" s="213"/>
      <c r="H976" s="213"/>
      <c r="I976" s="213"/>
      <c r="J976" s="213"/>
    </row>
    <row r="977" spans="1:10" x14ac:dyDescent="0.25">
      <c r="A977" s="750"/>
      <c r="B977" s="549"/>
      <c r="C977" s="549"/>
      <c r="D977" s="549"/>
      <c r="E977" s="549"/>
      <c r="F977" s="549"/>
      <c r="G977" s="549"/>
      <c r="H977" s="549"/>
      <c r="I977" s="549"/>
      <c r="J977" s="751"/>
    </row>
    <row r="978" spans="1:10" x14ac:dyDescent="0.25">
      <c r="A978" s="548"/>
      <c r="B978" s="752"/>
      <c r="C978" s="752"/>
      <c r="D978" s="548"/>
      <c r="E978" s="548"/>
      <c r="F978" s="548"/>
      <c r="G978" s="548"/>
      <c r="H978" s="548"/>
      <c r="I978" s="548"/>
      <c r="J978" s="567"/>
    </row>
    <row r="979" spans="1:10" x14ac:dyDescent="0.25">
      <c r="A979" s="548"/>
      <c r="B979" s="548"/>
      <c r="C979" s="548"/>
      <c r="D979" s="548"/>
      <c r="E979" s="548"/>
      <c r="F979" s="2206" t="s">
        <v>4777</v>
      </c>
      <c r="G979" s="2206"/>
      <c r="H979" s="2206"/>
      <c r="I979" s="2206"/>
      <c r="J979" s="567"/>
    </row>
    <row r="980" spans="1:10" ht="15.75" x14ac:dyDescent="0.25">
      <c r="A980" s="696" t="s">
        <v>4861</v>
      </c>
      <c r="B980" s="757">
        <f>C973</f>
        <v>262000</v>
      </c>
      <c r="C980" s="548"/>
      <c r="D980" s="548"/>
      <c r="E980" s="548"/>
      <c r="F980" s="548"/>
      <c r="G980" s="548"/>
      <c r="H980" s="548"/>
      <c r="I980" s="548"/>
      <c r="J980" s="567"/>
    </row>
    <row r="981" spans="1:10" ht="15.75" x14ac:dyDescent="0.25">
      <c r="A981" s="942"/>
      <c r="B981" s="943"/>
      <c r="C981" s="548"/>
      <c r="D981" s="548"/>
      <c r="E981" s="548"/>
      <c r="F981" s="548"/>
      <c r="G981" s="548"/>
      <c r="H981" s="548"/>
      <c r="I981" s="548"/>
      <c r="J981" s="567"/>
    </row>
    <row r="982" spans="1:10" x14ac:dyDescent="0.25">
      <c r="A982" s="336"/>
      <c r="B982" s="336"/>
    </row>
    <row r="983" spans="1:10" ht="15.75" x14ac:dyDescent="0.25">
      <c r="A983" s="696" t="s">
        <v>4825</v>
      </c>
      <c r="B983" s="697">
        <f>C975</f>
        <v>1500</v>
      </c>
      <c r="E983" s="936"/>
    </row>
    <row r="987" spans="1:10" ht="15.75" x14ac:dyDescent="0.25">
      <c r="A987" s="2232" t="s">
        <v>5059</v>
      </c>
      <c r="B987" s="2232"/>
      <c r="C987" s="2232"/>
      <c r="D987" s="2232"/>
      <c r="E987" s="2232"/>
      <c r="F987" s="2232"/>
      <c r="G987" s="2232"/>
      <c r="H987" s="2247"/>
      <c r="I987" s="2247"/>
      <c r="J987" s="2247"/>
    </row>
    <row r="988" spans="1:10" x14ac:dyDescent="0.25">
      <c r="A988" s="198" t="s">
        <v>14</v>
      </c>
      <c r="B988" s="198" t="s">
        <v>5</v>
      </c>
      <c r="C988" s="198" t="s">
        <v>10</v>
      </c>
      <c r="D988" s="198" t="s">
        <v>11</v>
      </c>
      <c r="E988" s="198" t="s">
        <v>753</v>
      </c>
      <c r="F988" s="198" t="s">
        <v>27</v>
      </c>
      <c r="G988" s="978" t="s">
        <v>2013</v>
      </c>
      <c r="H988" s="198" t="s">
        <v>2776</v>
      </c>
      <c r="I988" s="198" t="s">
        <v>2777</v>
      </c>
      <c r="J988" s="198" t="s">
        <v>32</v>
      </c>
    </row>
    <row r="989" spans="1:10" x14ac:dyDescent="0.25">
      <c r="A989" s="517" t="s">
        <v>3437</v>
      </c>
      <c r="B989" s="519">
        <v>1</v>
      </c>
      <c r="C989" s="519">
        <v>16000</v>
      </c>
      <c r="D989" s="519"/>
      <c r="E989" s="920">
        <v>1</v>
      </c>
      <c r="F989" s="519">
        <v>70</v>
      </c>
      <c r="G989" s="519">
        <v>4000</v>
      </c>
      <c r="H989" s="519"/>
      <c r="I989" s="519"/>
      <c r="J989" s="519"/>
    </row>
    <row r="990" spans="1:10" x14ac:dyDescent="0.25">
      <c r="A990" s="517" t="s">
        <v>3545</v>
      </c>
      <c r="B990" s="519">
        <v>1</v>
      </c>
      <c r="C990" s="519">
        <v>14000</v>
      </c>
      <c r="D990" s="519"/>
      <c r="E990" s="920">
        <v>1</v>
      </c>
      <c r="F990" s="519">
        <v>60</v>
      </c>
      <c r="G990" s="519">
        <v>3000</v>
      </c>
      <c r="H990" s="519"/>
      <c r="I990" s="519"/>
      <c r="J990" s="519"/>
    </row>
    <row r="991" spans="1:10" x14ac:dyDescent="0.25">
      <c r="A991" s="517" t="s">
        <v>5060</v>
      </c>
      <c r="B991" s="519">
        <v>1</v>
      </c>
      <c r="C991" s="519"/>
      <c r="D991" s="519">
        <v>20000</v>
      </c>
      <c r="E991" s="519">
        <v>1</v>
      </c>
      <c r="F991" s="519">
        <v>100</v>
      </c>
      <c r="G991" s="920">
        <v>5000</v>
      </c>
      <c r="H991" s="519"/>
      <c r="I991" s="519"/>
      <c r="J991" s="519" t="s">
        <v>5061</v>
      </c>
    </row>
    <row r="992" spans="1:10" x14ac:dyDescent="0.25">
      <c r="A992" s="517" t="s">
        <v>4417</v>
      </c>
      <c r="B992" s="519">
        <v>4</v>
      </c>
      <c r="C992" s="519"/>
      <c r="D992" s="519">
        <v>72000</v>
      </c>
      <c r="E992" s="519"/>
      <c r="F992" s="519"/>
      <c r="G992" s="920"/>
      <c r="H992" s="519"/>
      <c r="I992" s="519"/>
      <c r="J992" s="519" t="s">
        <v>5062</v>
      </c>
    </row>
    <row r="993" spans="1:10" x14ac:dyDescent="0.25">
      <c r="A993" s="517" t="s">
        <v>2856</v>
      </c>
      <c r="B993" s="519">
        <v>1</v>
      </c>
      <c r="C993" s="519"/>
      <c r="D993" s="519">
        <v>30000</v>
      </c>
      <c r="E993" s="519"/>
      <c r="F993" s="519"/>
      <c r="G993" s="920"/>
      <c r="H993" s="519"/>
      <c r="I993" s="519"/>
      <c r="J993" s="519" t="s">
        <v>767</v>
      </c>
    </row>
    <row r="994" spans="1:10" x14ac:dyDescent="0.25">
      <c r="A994" s="517" t="s">
        <v>1848</v>
      </c>
      <c r="B994" s="519">
        <v>1</v>
      </c>
      <c r="C994" s="519"/>
      <c r="D994" s="519">
        <v>38000</v>
      </c>
      <c r="E994" s="519"/>
      <c r="F994" s="519"/>
      <c r="G994" s="920"/>
      <c r="H994" s="519"/>
      <c r="I994" s="519"/>
      <c r="J994" s="519" t="s">
        <v>5063</v>
      </c>
    </row>
    <row r="995" spans="1:10" x14ac:dyDescent="0.25">
      <c r="A995" s="517" t="s">
        <v>4222</v>
      </c>
      <c r="B995" s="519">
        <v>1</v>
      </c>
      <c r="C995" s="519">
        <v>22000</v>
      </c>
      <c r="D995" s="519"/>
      <c r="E995" s="519"/>
      <c r="F995" s="519"/>
      <c r="G995" s="920"/>
      <c r="H995" s="519"/>
      <c r="I995" s="519"/>
      <c r="J995" s="519"/>
    </row>
    <row r="996" spans="1:10" x14ac:dyDescent="0.25">
      <c r="A996" s="517" t="s">
        <v>5064</v>
      </c>
      <c r="B996" s="519">
        <v>2</v>
      </c>
      <c r="C996" s="519"/>
      <c r="D996" s="519">
        <v>56000</v>
      </c>
      <c r="E996" s="519"/>
      <c r="F996" s="519"/>
      <c r="G996" s="920"/>
      <c r="H996" s="519"/>
      <c r="I996" s="519"/>
      <c r="J996" s="519" t="s">
        <v>5063</v>
      </c>
    </row>
    <row r="997" spans="1:10" x14ac:dyDescent="0.25">
      <c r="A997" s="517" t="s">
        <v>3789</v>
      </c>
      <c r="B997" s="519">
        <v>1</v>
      </c>
      <c r="C997" s="519"/>
      <c r="D997" s="519">
        <v>22000</v>
      </c>
      <c r="E997" s="519"/>
      <c r="F997" s="519"/>
      <c r="G997" s="920"/>
      <c r="H997" s="519"/>
      <c r="I997" s="519"/>
      <c r="J997" s="519" t="s">
        <v>883</v>
      </c>
    </row>
    <row r="998" spans="1:10" x14ac:dyDescent="0.25">
      <c r="A998" s="517" t="s">
        <v>3437</v>
      </c>
      <c r="B998" s="519">
        <v>1</v>
      </c>
      <c r="C998" s="519"/>
      <c r="D998" s="519">
        <v>20000</v>
      </c>
      <c r="E998" s="519"/>
      <c r="F998" s="519"/>
      <c r="G998" s="920"/>
      <c r="H998" s="519"/>
      <c r="I998" s="519"/>
      <c r="J998" s="519" t="s">
        <v>5065</v>
      </c>
    </row>
    <row r="999" spans="1:10" x14ac:dyDescent="0.25">
      <c r="A999" s="702" t="s">
        <v>2194</v>
      </c>
      <c r="B999" s="703">
        <v>1</v>
      </c>
      <c r="C999" s="703"/>
      <c r="D999" s="703"/>
      <c r="E999" s="703"/>
      <c r="F999" s="703"/>
      <c r="G999" s="980"/>
      <c r="H999" s="703"/>
      <c r="I999" s="703"/>
      <c r="J999" s="703" t="s">
        <v>5066</v>
      </c>
    </row>
    <row r="1000" spans="1:10" x14ac:dyDescent="0.25">
      <c r="A1000" s="517" t="s">
        <v>4544</v>
      </c>
      <c r="B1000" s="519">
        <v>1</v>
      </c>
      <c r="C1000" s="519">
        <v>19000</v>
      </c>
      <c r="D1000" s="519"/>
      <c r="E1000" s="519">
        <v>1</v>
      </c>
      <c r="F1000" s="519">
        <v>70</v>
      </c>
      <c r="G1000" s="920">
        <v>4000</v>
      </c>
      <c r="H1000" s="519"/>
      <c r="I1000" s="519"/>
      <c r="J1000" s="519"/>
    </row>
    <row r="1001" spans="1:10" x14ac:dyDescent="0.25">
      <c r="A1001" s="517" t="s">
        <v>3354</v>
      </c>
      <c r="B1001" s="519">
        <v>1</v>
      </c>
      <c r="C1001" s="519">
        <v>12500</v>
      </c>
      <c r="D1001" s="519"/>
      <c r="E1001" s="519">
        <v>1</v>
      </c>
      <c r="F1001" s="519">
        <v>60</v>
      </c>
      <c r="G1001" s="920">
        <v>3000</v>
      </c>
      <c r="H1001" s="519"/>
      <c r="I1001" s="519"/>
      <c r="J1001" s="519"/>
    </row>
    <row r="1002" spans="1:10" x14ac:dyDescent="0.25">
      <c r="A1002" s="517" t="s">
        <v>3012</v>
      </c>
      <c r="B1002" s="519">
        <v>1</v>
      </c>
      <c r="C1002" s="527">
        <v>12000</v>
      </c>
      <c r="D1002" s="527"/>
      <c r="E1002" s="519">
        <v>1</v>
      </c>
      <c r="F1002" s="519">
        <v>60</v>
      </c>
      <c r="G1002" s="920">
        <v>3000</v>
      </c>
      <c r="H1002" s="519"/>
      <c r="I1002" s="519"/>
      <c r="J1002" s="519"/>
    </row>
    <row r="1003" spans="1:10" x14ac:dyDescent="0.25">
      <c r="A1003" s="517" t="s">
        <v>653</v>
      </c>
      <c r="B1003" s="519">
        <v>1</v>
      </c>
      <c r="C1003" s="527"/>
      <c r="D1003" s="527">
        <v>34000</v>
      </c>
      <c r="E1003" s="519">
        <v>1</v>
      </c>
      <c r="F1003" s="519">
        <v>70</v>
      </c>
      <c r="G1003" s="920">
        <v>4000</v>
      </c>
      <c r="H1003" s="519"/>
      <c r="I1003" s="519"/>
      <c r="J1003" s="519" t="s">
        <v>767</v>
      </c>
    </row>
    <row r="1004" spans="1:10" x14ac:dyDescent="0.25">
      <c r="A1004" s="517" t="s">
        <v>4819</v>
      </c>
      <c r="B1004" s="519">
        <v>1</v>
      </c>
      <c r="C1004" s="527"/>
      <c r="D1004" s="527">
        <v>14000</v>
      </c>
      <c r="E1004" s="519">
        <v>1</v>
      </c>
      <c r="F1004" s="519">
        <v>60</v>
      </c>
      <c r="G1004" s="920">
        <v>3000</v>
      </c>
      <c r="H1004" s="519"/>
      <c r="I1004" s="519"/>
      <c r="J1004" s="519" t="s">
        <v>767</v>
      </c>
    </row>
    <row r="1005" spans="1:10" x14ac:dyDescent="0.25">
      <c r="A1005" s="517" t="s">
        <v>1807</v>
      </c>
      <c r="B1005" s="519">
        <v>1</v>
      </c>
      <c r="C1005" s="527">
        <v>20000</v>
      </c>
      <c r="D1005" s="527">
        <v>5000</v>
      </c>
      <c r="E1005" s="519">
        <v>1</v>
      </c>
      <c r="F1005" s="519">
        <v>60</v>
      </c>
      <c r="G1005" s="920">
        <v>3000</v>
      </c>
      <c r="H1005" s="519"/>
      <c r="I1005" s="519"/>
      <c r="J1005" s="519"/>
    </row>
    <row r="1006" spans="1:10" x14ac:dyDescent="0.25">
      <c r="A1006" s="517" t="s">
        <v>3038</v>
      </c>
      <c r="B1006" s="519">
        <v>1</v>
      </c>
      <c r="C1006" s="527"/>
      <c r="D1006" s="527">
        <v>12000</v>
      </c>
      <c r="E1006" s="519">
        <v>1</v>
      </c>
      <c r="F1006" s="519">
        <v>70</v>
      </c>
      <c r="G1006" s="920">
        <v>4000</v>
      </c>
      <c r="H1006" s="519"/>
      <c r="I1006" s="519"/>
      <c r="J1006" s="519" t="s">
        <v>767</v>
      </c>
    </row>
    <row r="1007" spans="1:10" x14ac:dyDescent="0.25">
      <c r="A1007" s="517" t="s">
        <v>124</v>
      </c>
      <c r="B1007" s="519">
        <v>1</v>
      </c>
      <c r="C1007" s="527"/>
      <c r="D1007" s="527">
        <v>37000</v>
      </c>
      <c r="E1007" s="519"/>
      <c r="F1007" s="519"/>
      <c r="G1007" s="920"/>
      <c r="H1007" s="519"/>
      <c r="I1007" s="519"/>
      <c r="J1007" s="519" t="s">
        <v>767</v>
      </c>
    </row>
    <row r="1008" spans="1:10" x14ac:dyDescent="0.25">
      <c r="A1008" s="755" t="s">
        <v>2048</v>
      </c>
      <c r="B1008" s="757">
        <f>SUM(B989:B1007)</f>
        <v>23</v>
      </c>
      <c r="C1008" s="757">
        <f>SUM(C989:C1007)</f>
        <v>115500</v>
      </c>
      <c r="D1008" s="757">
        <f>SUM(D989:D1007)</f>
        <v>360000</v>
      </c>
      <c r="E1008" s="757">
        <f>SUM(E989:E1007)</f>
        <v>10</v>
      </c>
      <c r="F1008" s="756"/>
      <c r="G1008" s="922"/>
      <c r="H1008" s="756"/>
      <c r="I1008" s="756"/>
      <c r="J1008" s="756"/>
    </row>
    <row r="1009" spans="1:10" x14ac:dyDescent="0.25">
      <c r="A1009" s="750"/>
      <c r="B1009" s="549"/>
      <c r="C1009" s="549"/>
      <c r="D1009" s="549"/>
      <c r="E1009" s="549"/>
      <c r="F1009" s="549"/>
      <c r="G1009" s="549"/>
      <c r="H1009" s="549"/>
      <c r="I1009" s="549"/>
      <c r="J1009" s="751"/>
    </row>
    <row r="1010" spans="1:10" x14ac:dyDescent="0.25">
      <c r="A1010" s="548"/>
      <c r="B1010" s="752"/>
      <c r="C1010" s="752"/>
      <c r="D1010" s="548"/>
      <c r="E1010" s="548"/>
      <c r="F1010" s="548"/>
      <c r="G1010" s="548"/>
      <c r="H1010" s="548"/>
      <c r="I1010" s="548"/>
      <c r="J1010" s="567"/>
    </row>
    <row r="1011" spans="1:10" x14ac:dyDescent="0.25">
      <c r="A1011" s="548"/>
      <c r="B1011" s="548"/>
      <c r="C1011" s="548"/>
      <c r="D1011" s="548"/>
      <c r="E1011" s="548"/>
      <c r="F1011" s="2206" t="s">
        <v>4777</v>
      </c>
      <c r="G1011" s="2206"/>
      <c r="H1011" s="2206"/>
      <c r="I1011" s="2206"/>
      <c r="J1011" s="567"/>
    </row>
    <row r="1012" spans="1:10" ht="15.75" x14ac:dyDescent="0.25">
      <c r="A1012" s="696" t="s">
        <v>4861</v>
      </c>
      <c r="B1012" s="757">
        <f>C1008</f>
        <v>115500</v>
      </c>
      <c r="C1012" s="548"/>
      <c r="D1012" s="548"/>
      <c r="E1012" s="548"/>
      <c r="F1012" s="548"/>
      <c r="G1012" s="548"/>
      <c r="H1012" s="548"/>
      <c r="I1012" s="548"/>
      <c r="J1012" s="567"/>
    </row>
    <row r="1013" spans="1:10" ht="15.75" x14ac:dyDescent="0.25">
      <c r="A1013" s="942"/>
      <c r="B1013" s="943"/>
      <c r="C1013" s="548"/>
      <c r="D1013" s="548"/>
      <c r="E1013" s="548"/>
      <c r="F1013" s="548"/>
      <c r="G1013" s="548"/>
      <c r="H1013" s="548"/>
      <c r="I1013" s="548"/>
      <c r="J1013" s="567"/>
    </row>
    <row r="1014" spans="1:10" x14ac:dyDescent="0.25">
      <c r="A1014" s="336"/>
      <c r="B1014" s="336"/>
    </row>
    <row r="1017" spans="1:10" ht="15.75" x14ac:dyDescent="0.25">
      <c r="A1017" s="2232" t="s">
        <v>5067</v>
      </c>
      <c r="B1017" s="2232"/>
      <c r="C1017" s="2232"/>
      <c r="D1017" s="2232"/>
      <c r="E1017" s="2232"/>
      <c r="F1017" s="2232"/>
      <c r="G1017" s="2232"/>
      <c r="H1017" s="2247"/>
      <c r="I1017" s="2247"/>
      <c r="J1017" s="2247"/>
    </row>
    <row r="1018" spans="1:10" x14ac:dyDescent="0.25">
      <c r="A1018" s="198" t="s">
        <v>14</v>
      </c>
      <c r="B1018" s="198" t="s">
        <v>5</v>
      </c>
      <c r="C1018" s="198" t="s">
        <v>10</v>
      </c>
      <c r="D1018" s="198" t="s">
        <v>11</v>
      </c>
      <c r="E1018" s="198" t="s">
        <v>753</v>
      </c>
      <c r="F1018" s="198" t="s">
        <v>27</v>
      </c>
      <c r="G1018" s="979" t="s">
        <v>2013</v>
      </c>
      <c r="H1018" s="198" t="s">
        <v>2776</v>
      </c>
      <c r="I1018" s="198" t="s">
        <v>2777</v>
      </c>
      <c r="J1018" s="198" t="s">
        <v>32</v>
      </c>
    </row>
    <row r="1019" spans="1:10" x14ac:dyDescent="0.25">
      <c r="A1019" s="517" t="s">
        <v>94</v>
      </c>
      <c r="B1019" s="519">
        <v>1</v>
      </c>
      <c r="C1019" s="519">
        <v>28000</v>
      </c>
      <c r="D1019" s="519"/>
      <c r="E1019" s="920">
        <v>1</v>
      </c>
      <c r="F1019" s="519">
        <v>4000</v>
      </c>
      <c r="G1019" s="519">
        <v>70</v>
      </c>
      <c r="H1019" s="519"/>
      <c r="I1019" s="519"/>
      <c r="J1019" s="519"/>
    </row>
    <row r="1020" spans="1:10" x14ac:dyDescent="0.25">
      <c r="A1020" s="517" t="s">
        <v>3032</v>
      </c>
      <c r="B1020" s="519">
        <v>1</v>
      </c>
      <c r="C1020" s="519"/>
      <c r="D1020" s="519">
        <v>30000</v>
      </c>
      <c r="E1020" s="920"/>
      <c r="F1020" s="519"/>
      <c r="G1020" s="519"/>
      <c r="H1020" s="519"/>
      <c r="I1020" s="519"/>
      <c r="J1020" s="519" t="s">
        <v>767</v>
      </c>
    </row>
    <row r="1021" spans="1:10" x14ac:dyDescent="0.25">
      <c r="A1021" s="517" t="s">
        <v>247</v>
      </c>
      <c r="B1021" s="519">
        <v>1</v>
      </c>
      <c r="C1021" s="519">
        <v>20000</v>
      </c>
      <c r="D1021" s="519"/>
      <c r="E1021" s="920">
        <v>1</v>
      </c>
      <c r="F1021" s="519">
        <v>5000</v>
      </c>
      <c r="G1021" s="519">
        <v>100</v>
      </c>
      <c r="H1021" s="519"/>
      <c r="I1021" s="519"/>
      <c r="J1021" s="519"/>
    </row>
    <row r="1022" spans="1:10" x14ac:dyDescent="0.25">
      <c r="A1022" s="517" t="s">
        <v>5077</v>
      </c>
      <c r="B1022" s="519">
        <v>1</v>
      </c>
      <c r="C1022" s="519">
        <v>25000</v>
      </c>
      <c r="D1022" s="519"/>
      <c r="E1022" s="519"/>
      <c r="F1022" s="519"/>
      <c r="G1022" s="920"/>
      <c r="H1022" s="519"/>
      <c r="I1022" s="519"/>
      <c r="J1022" s="519"/>
    </row>
    <row r="1023" spans="1:10" x14ac:dyDescent="0.25">
      <c r="A1023" s="517" t="s">
        <v>5068</v>
      </c>
      <c r="B1023" s="519">
        <v>1</v>
      </c>
      <c r="C1023" s="519">
        <v>12000</v>
      </c>
      <c r="D1023" s="519"/>
      <c r="E1023" s="519">
        <v>1</v>
      </c>
      <c r="F1023" s="519">
        <v>3000</v>
      </c>
      <c r="G1023" s="920">
        <v>60</v>
      </c>
      <c r="H1023" s="519"/>
      <c r="I1023" s="519"/>
      <c r="J1023" s="519"/>
    </row>
    <row r="1024" spans="1:10" x14ac:dyDescent="0.25">
      <c r="A1024" s="517" t="s">
        <v>91</v>
      </c>
      <c r="B1024" s="519">
        <v>1</v>
      </c>
      <c r="C1024" s="519"/>
      <c r="D1024" s="519">
        <v>16000</v>
      </c>
      <c r="E1024" s="519">
        <v>1</v>
      </c>
      <c r="F1024" s="519">
        <v>4000</v>
      </c>
      <c r="G1024" s="920">
        <v>70</v>
      </c>
      <c r="H1024" s="519"/>
      <c r="I1024" s="519"/>
      <c r="J1024" s="519" t="s">
        <v>767</v>
      </c>
    </row>
    <row r="1025" spans="1:10" x14ac:dyDescent="0.25">
      <c r="A1025" s="517" t="s">
        <v>1259</v>
      </c>
      <c r="B1025" s="519">
        <v>1</v>
      </c>
      <c r="C1025" s="519">
        <v>15000</v>
      </c>
      <c r="D1025" s="519"/>
      <c r="E1025" s="519"/>
      <c r="F1025" s="519"/>
      <c r="G1025" s="920"/>
      <c r="H1025" s="519"/>
      <c r="I1025" s="519"/>
      <c r="J1025" s="519" t="s">
        <v>5069</v>
      </c>
    </row>
    <row r="1026" spans="1:10" x14ac:dyDescent="0.25">
      <c r="A1026" s="517" t="s">
        <v>4000</v>
      </c>
      <c r="B1026" s="519">
        <v>1</v>
      </c>
      <c r="C1026" s="519"/>
      <c r="D1026" s="519">
        <v>43000</v>
      </c>
      <c r="E1026" s="519">
        <v>1</v>
      </c>
      <c r="F1026" s="519">
        <v>5000</v>
      </c>
      <c r="G1026" s="920">
        <v>90</v>
      </c>
      <c r="H1026" s="519"/>
      <c r="I1026" s="519"/>
      <c r="J1026" s="519" t="s">
        <v>767</v>
      </c>
    </row>
    <row r="1027" spans="1:10" x14ac:dyDescent="0.25">
      <c r="A1027" s="517" t="s">
        <v>91</v>
      </c>
      <c r="B1027" s="519">
        <v>1</v>
      </c>
      <c r="C1027" s="519"/>
      <c r="D1027" s="519">
        <v>21000</v>
      </c>
      <c r="E1027" s="519"/>
      <c r="F1027" s="519"/>
      <c r="G1027" s="920"/>
      <c r="H1027" s="519"/>
      <c r="I1027" s="519"/>
      <c r="J1027" s="519" t="s">
        <v>5070</v>
      </c>
    </row>
    <row r="1028" spans="1:10" x14ac:dyDescent="0.25">
      <c r="A1028" s="517" t="s">
        <v>5071</v>
      </c>
      <c r="B1028" s="519">
        <v>1</v>
      </c>
      <c r="C1028" s="519"/>
      <c r="D1028" s="519">
        <v>19000</v>
      </c>
      <c r="E1028" s="519"/>
      <c r="F1028" s="519"/>
      <c r="G1028" s="920"/>
      <c r="H1028" s="519"/>
      <c r="I1028" s="519"/>
      <c r="J1028" s="519" t="s">
        <v>767</v>
      </c>
    </row>
    <row r="1029" spans="1:10" x14ac:dyDescent="0.25">
      <c r="A1029" s="517" t="s">
        <v>388</v>
      </c>
      <c r="B1029" s="519">
        <v>1</v>
      </c>
      <c r="C1029" s="519">
        <v>18500</v>
      </c>
      <c r="D1029" s="519"/>
      <c r="E1029" s="519">
        <v>1</v>
      </c>
      <c r="F1029" s="519">
        <v>3000</v>
      </c>
      <c r="G1029" s="920">
        <v>60</v>
      </c>
      <c r="H1029" s="519"/>
      <c r="I1029" s="519"/>
      <c r="J1029" s="519"/>
    </row>
    <row r="1030" spans="1:10" x14ac:dyDescent="0.25">
      <c r="A1030" s="517" t="s">
        <v>475</v>
      </c>
      <c r="B1030" s="519">
        <v>1</v>
      </c>
      <c r="C1030" s="519">
        <v>1500</v>
      </c>
      <c r="D1030" s="519">
        <v>18500</v>
      </c>
      <c r="E1030" s="519">
        <v>1</v>
      </c>
      <c r="F1030" s="519">
        <v>5000</v>
      </c>
      <c r="G1030" s="920">
        <v>90</v>
      </c>
      <c r="H1030" s="519"/>
      <c r="I1030" s="519"/>
      <c r="J1030" s="519" t="s">
        <v>767</v>
      </c>
    </row>
    <row r="1031" spans="1:10" x14ac:dyDescent="0.25">
      <c r="A1031" s="517" t="s">
        <v>453</v>
      </c>
      <c r="B1031" s="519">
        <v>1</v>
      </c>
      <c r="C1031" s="519">
        <v>24000</v>
      </c>
      <c r="D1031" s="519"/>
      <c r="E1031" s="519"/>
      <c r="F1031" s="519"/>
      <c r="G1031" s="920"/>
      <c r="H1031" s="519"/>
      <c r="I1031" s="519"/>
      <c r="J1031" s="519" t="s">
        <v>5072</v>
      </c>
    </row>
    <row r="1032" spans="1:10" x14ac:dyDescent="0.25">
      <c r="A1032" s="517" t="s">
        <v>2924</v>
      </c>
      <c r="B1032" s="519">
        <v>1</v>
      </c>
      <c r="C1032" s="519"/>
      <c r="D1032" s="519">
        <v>11000</v>
      </c>
      <c r="E1032" s="519">
        <v>1</v>
      </c>
      <c r="F1032" s="519">
        <v>3000</v>
      </c>
      <c r="G1032" s="920">
        <v>60</v>
      </c>
      <c r="H1032" s="519"/>
      <c r="I1032" s="519"/>
      <c r="J1032" s="519" t="s">
        <v>767</v>
      </c>
    </row>
    <row r="1033" spans="1:10" x14ac:dyDescent="0.25">
      <c r="A1033" s="517" t="s">
        <v>3938</v>
      </c>
      <c r="B1033" s="519">
        <v>1</v>
      </c>
      <c r="C1033" s="519"/>
      <c r="D1033" s="519">
        <v>25000</v>
      </c>
      <c r="E1033" s="519"/>
      <c r="F1033" s="519"/>
      <c r="G1033" s="920"/>
      <c r="H1033" s="519"/>
      <c r="I1033" s="519"/>
      <c r="J1033" s="519" t="s">
        <v>5073</v>
      </c>
    </row>
    <row r="1034" spans="1:10" x14ac:dyDescent="0.25">
      <c r="A1034" s="517" t="s">
        <v>5074</v>
      </c>
      <c r="B1034" s="519">
        <v>1</v>
      </c>
      <c r="C1034" s="527"/>
      <c r="D1034" s="527">
        <v>20000</v>
      </c>
      <c r="E1034" s="519"/>
      <c r="F1034" s="519"/>
      <c r="G1034" s="920"/>
      <c r="H1034" s="519"/>
      <c r="I1034" s="519"/>
      <c r="J1034" s="519" t="s">
        <v>767</v>
      </c>
    </row>
    <row r="1035" spans="1:10" x14ac:dyDescent="0.25">
      <c r="A1035" s="517" t="s">
        <v>4824</v>
      </c>
      <c r="B1035" s="519">
        <v>1</v>
      </c>
      <c r="C1035" s="527"/>
      <c r="D1035" s="527">
        <v>17000</v>
      </c>
      <c r="E1035" s="519"/>
      <c r="F1035" s="519"/>
      <c r="G1035" s="920"/>
      <c r="H1035" s="519"/>
      <c r="I1035" s="519"/>
      <c r="J1035" s="519" t="s">
        <v>5086</v>
      </c>
    </row>
    <row r="1036" spans="1:10" x14ac:dyDescent="0.25">
      <c r="A1036" s="755" t="s">
        <v>2048</v>
      </c>
      <c r="B1036" s="757">
        <f>SUM(B1019:B1035)</f>
        <v>17</v>
      </c>
      <c r="C1036" s="757">
        <f>SUM(C1019:C1035)</f>
        <v>144000</v>
      </c>
      <c r="D1036" s="757">
        <f>SUM(D1019:D1035)</f>
        <v>220500</v>
      </c>
      <c r="E1036" s="757">
        <f>SUM(E1019:E1034)</f>
        <v>8</v>
      </c>
      <c r="F1036" s="756"/>
      <c r="G1036" s="922"/>
      <c r="H1036" s="756"/>
      <c r="I1036" s="756"/>
      <c r="J1036" s="756"/>
    </row>
    <row r="1037" spans="1:10" x14ac:dyDescent="0.25">
      <c r="A1037" s="750"/>
      <c r="B1037" s="549"/>
      <c r="C1037" s="549"/>
      <c r="D1037" s="549"/>
      <c r="E1037" s="549"/>
      <c r="F1037" s="549"/>
      <c r="G1037" s="549"/>
      <c r="H1037" s="549"/>
      <c r="I1037" s="549"/>
      <c r="J1037" s="751"/>
    </row>
    <row r="1038" spans="1:10" x14ac:dyDescent="0.25">
      <c r="A1038" s="548"/>
      <c r="B1038" s="752"/>
      <c r="C1038" s="752"/>
      <c r="D1038" s="548"/>
      <c r="E1038" s="548"/>
      <c r="F1038" s="548"/>
      <c r="G1038" s="548"/>
      <c r="H1038" s="548"/>
      <c r="I1038" s="548"/>
      <c r="J1038" s="567"/>
    </row>
    <row r="1039" spans="1:10" x14ac:dyDescent="0.25">
      <c r="A1039" s="548"/>
      <c r="B1039" s="548"/>
      <c r="C1039" s="548"/>
      <c r="D1039" s="548"/>
      <c r="E1039" s="548"/>
      <c r="F1039" s="2206" t="s">
        <v>4777</v>
      </c>
      <c r="G1039" s="2206"/>
      <c r="H1039" s="2206"/>
      <c r="I1039" s="2206"/>
      <c r="J1039" s="567"/>
    </row>
    <row r="1040" spans="1:10" ht="15.75" x14ac:dyDescent="0.25">
      <c r="A1040" s="696" t="s">
        <v>4861</v>
      </c>
      <c r="B1040" s="757">
        <f>C1036</f>
        <v>144000</v>
      </c>
      <c r="C1040" s="548"/>
      <c r="D1040" s="548"/>
      <c r="E1040" s="548"/>
      <c r="F1040" s="548"/>
      <c r="G1040" s="548"/>
      <c r="H1040" s="548"/>
      <c r="I1040" s="548"/>
      <c r="J1040" s="567"/>
    </row>
    <row r="1041" spans="1:10" ht="15.75" x14ac:dyDescent="0.25">
      <c r="A1041" s="942"/>
      <c r="B1041" s="943"/>
      <c r="C1041" s="548"/>
      <c r="D1041" s="548"/>
      <c r="E1041" s="548"/>
      <c r="F1041" s="548"/>
      <c r="G1041" s="548"/>
      <c r="H1041" s="548"/>
      <c r="I1041" s="548"/>
      <c r="J1041" s="567"/>
    </row>
    <row r="1042" spans="1:10" x14ac:dyDescent="0.25">
      <c r="A1042" s="336"/>
      <c r="B1042" s="336"/>
    </row>
    <row r="1044" spans="1:10" ht="15.75" x14ac:dyDescent="0.25">
      <c r="A1044" s="2232" t="s">
        <v>5075</v>
      </c>
      <c r="B1044" s="2232"/>
      <c r="C1044" s="2232"/>
      <c r="D1044" s="2232"/>
      <c r="E1044" s="2232"/>
      <c r="F1044" s="2232"/>
      <c r="G1044" s="2232"/>
      <c r="H1044" s="2247"/>
      <c r="I1044" s="2247"/>
      <c r="J1044" s="2247"/>
    </row>
    <row r="1045" spans="1:10" x14ac:dyDescent="0.25">
      <c r="A1045" s="198" t="s">
        <v>14</v>
      </c>
      <c r="B1045" s="198" t="s">
        <v>5</v>
      </c>
      <c r="C1045" s="198" t="s">
        <v>10</v>
      </c>
      <c r="D1045" s="198" t="s">
        <v>11</v>
      </c>
      <c r="E1045" s="198" t="s">
        <v>753</v>
      </c>
      <c r="F1045" s="198" t="s">
        <v>27</v>
      </c>
      <c r="G1045" s="981" t="s">
        <v>2013</v>
      </c>
      <c r="H1045" s="198" t="s">
        <v>2776</v>
      </c>
      <c r="I1045" s="198" t="s">
        <v>2777</v>
      </c>
      <c r="J1045" s="198" t="s">
        <v>32</v>
      </c>
    </row>
    <row r="1046" spans="1:10" x14ac:dyDescent="0.25">
      <c r="A1046" s="517" t="s">
        <v>389</v>
      </c>
      <c r="B1046" s="519">
        <v>1</v>
      </c>
      <c r="C1046" s="519"/>
      <c r="D1046" s="519">
        <v>17000</v>
      </c>
      <c r="E1046" s="920">
        <v>1</v>
      </c>
      <c r="F1046" s="519">
        <v>3000</v>
      </c>
      <c r="G1046" s="519">
        <v>60</v>
      </c>
      <c r="H1046" s="519"/>
      <c r="I1046" s="519"/>
      <c r="J1046" s="519" t="s">
        <v>767</v>
      </c>
    </row>
    <row r="1047" spans="1:10" x14ac:dyDescent="0.25">
      <c r="A1047" s="517" t="s">
        <v>2856</v>
      </c>
      <c r="B1047" s="519">
        <v>1</v>
      </c>
      <c r="C1047" s="519"/>
      <c r="D1047" s="519">
        <v>27000</v>
      </c>
      <c r="E1047" s="920">
        <v>1</v>
      </c>
      <c r="F1047" s="519">
        <v>3000</v>
      </c>
      <c r="G1047" s="519">
        <v>60</v>
      </c>
      <c r="H1047" s="519"/>
      <c r="I1047" s="519"/>
      <c r="J1047" s="519"/>
    </row>
    <row r="1048" spans="1:10" x14ac:dyDescent="0.25">
      <c r="A1048" s="517" t="s">
        <v>3913</v>
      </c>
      <c r="B1048" s="519">
        <v>1</v>
      </c>
      <c r="C1048" s="519">
        <v>20000</v>
      </c>
      <c r="D1048" s="519"/>
      <c r="E1048" s="920">
        <v>1</v>
      </c>
      <c r="F1048" s="519">
        <v>5000</v>
      </c>
      <c r="G1048" s="519">
        <v>100</v>
      </c>
      <c r="H1048" s="519"/>
      <c r="I1048" s="519"/>
      <c r="J1048" s="519"/>
    </row>
    <row r="1049" spans="1:10" x14ac:dyDescent="0.25">
      <c r="A1049" s="517" t="s">
        <v>941</v>
      </c>
      <c r="B1049" s="519">
        <v>1</v>
      </c>
      <c r="C1049" s="519"/>
      <c r="D1049" s="519">
        <v>40000</v>
      </c>
      <c r="E1049" s="519">
        <v>1</v>
      </c>
      <c r="F1049" s="519">
        <v>5000</v>
      </c>
      <c r="G1049" s="920">
        <v>100</v>
      </c>
      <c r="H1049" s="519"/>
      <c r="I1049" s="519"/>
      <c r="J1049" s="519" t="s">
        <v>767</v>
      </c>
    </row>
    <row r="1050" spans="1:10" x14ac:dyDescent="0.25">
      <c r="A1050" s="517" t="s">
        <v>2898</v>
      </c>
      <c r="B1050" s="519">
        <v>1</v>
      </c>
      <c r="C1050" s="519"/>
      <c r="D1050" s="519">
        <v>20000</v>
      </c>
      <c r="E1050" s="519">
        <v>1</v>
      </c>
      <c r="F1050" s="519">
        <v>3000</v>
      </c>
      <c r="G1050" s="920">
        <v>60</v>
      </c>
      <c r="H1050" s="519"/>
      <c r="I1050" s="519"/>
      <c r="J1050" s="519" t="s">
        <v>767</v>
      </c>
    </row>
    <row r="1051" spans="1:10" x14ac:dyDescent="0.25">
      <c r="A1051" s="517" t="s">
        <v>2912</v>
      </c>
      <c r="B1051" s="519">
        <v>1</v>
      </c>
      <c r="C1051" s="519"/>
      <c r="D1051" s="519">
        <v>20000</v>
      </c>
      <c r="E1051" s="519">
        <v>1</v>
      </c>
      <c r="F1051" s="519">
        <v>3000</v>
      </c>
      <c r="G1051" s="920">
        <v>60</v>
      </c>
      <c r="H1051" s="519"/>
      <c r="I1051" s="519"/>
      <c r="J1051" s="519" t="s">
        <v>767</v>
      </c>
    </row>
    <row r="1052" spans="1:10" x14ac:dyDescent="0.25">
      <c r="A1052" s="517" t="s">
        <v>3707</v>
      </c>
      <c r="B1052" s="519">
        <v>1</v>
      </c>
      <c r="C1052" s="519"/>
      <c r="D1052" s="519">
        <v>21000</v>
      </c>
      <c r="E1052" s="519"/>
      <c r="F1052" s="519"/>
      <c r="G1052" s="920"/>
      <c r="H1052" s="519"/>
      <c r="I1052" s="519"/>
      <c r="J1052" s="519" t="s">
        <v>5076</v>
      </c>
    </row>
    <row r="1053" spans="1:10" x14ac:dyDescent="0.25">
      <c r="A1053" s="517" t="s">
        <v>2187</v>
      </c>
      <c r="B1053" s="519">
        <v>1</v>
      </c>
      <c r="C1053" s="519"/>
      <c r="D1053" s="519">
        <v>12000</v>
      </c>
      <c r="E1053" s="519">
        <v>1</v>
      </c>
      <c r="F1053" s="519">
        <v>3000</v>
      </c>
      <c r="G1053" s="920">
        <v>60</v>
      </c>
      <c r="H1053" s="519"/>
      <c r="I1053" s="519"/>
      <c r="J1053" s="519" t="s">
        <v>3581</v>
      </c>
    </row>
    <row r="1054" spans="1:10" x14ac:dyDescent="0.25">
      <c r="A1054" s="755" t="s">
        <v>2048</v>
      </c>
      <c r="B1054" s="757">
        <f>SUM(B1046:B1053)</f>
        <v>8</v>
      </c>
      <c r="C1054" s="757">
        <f>SUM(C1046:C1053)</f>
        <v>20000</v>
      </c>
      <c r="D1054" s="757">
        <f>SUM(D1046:D1053)</f>
        <v>157000</v>
      </c>
      <c r="E1054" s="757">
        <f>SUM(E1046:E1053)</f>
        <v>7</v>
      </c>
      <c r="F1054" s="756"/>
      <c r="G1054" s="922"/>
      <c r="H1054" s="756"/>
      <c r="I1054" s="756"/>
      <c r="J1054" s="756"/>
    </row>
    <row r="1055" spans="1:10" x14ac:dyDescent="0.25">
      <c r="A1055" s="750"/>
      <c r="B1055" s="549"/>
      <c r="C1055" s="549"/>
      <c r="D1055" s="549"/>
      <c r="E1055" s="549"/>
      <c r="F1055" s="549"/>
      <c r="G1055" s="549"/>
      <c r="H1055" s="549"/>
      <c r="I1055" s="549"/>
      <c r="J1055" s="751"/>
    </row>
    <row r="1056" spans="1:10" x14ac:dyDescent="0.25">
      <c r="A1056" s="548"/>
      <c r="B1056" s="752"/>
      <c r="C1056" s="752"/>
      <c r="D1056" s="548"/>
      <c r="E1056" s="548"/>
      <c r="F1056" s="548"/>
      <c r="G1056" s="548"/>
      <c r="H1056" s="548"/>
      <c r="I1056" s="548"/>
      <c r="J1056" s="567"/>
    </row>
    <row r="1057" spans="1:10" x14ac:dyDescent="0.25">
      <c r="A1057" s="548"/>
      <c r="B1057" s="548"/>
      <c r="C1057" s="548"/>
      <c r="D1057" s="548"/>
      <c r="E1057" s="548"/>
      <c r="F1057" s="2206" t="s">
        <v>4777</v>
      </c>
      <c r="G1057" s="2206"/>
      <c r="H1057" s="2206"/>
      <c r="I1057" s="2206"/>
      <c r="J1057" s="567"/>
    </row>
    <row r="1058" spans="1:10" ht="15.75" x14ac:dyDescent="0.25">
      <c r="A1058" s="696" t="s">
        <v>4861</v>
      </c>
      <c r="B1058" s="757">
        <f>C1054</f>
        <v>20000</v>
      </c>
      <c r="C1058" s="548"/>
      <c r="D1058" s="548"/>
      <c r="E1058" s="548"/>
      <c r="F1058" s="548"/>
      <c r="G1058" s="548"/>
      <c r="H1058" s="548"/>
      <c r="I1058" s="548"/>
      <c r="J1058" s="567"/>
    </row>
    <row r="1062" spans="1:10" ht="15.75" x14ac:dyDescent="0.25">
      <c r="A1062" s="2232" t="s">
        <v>5078</v>
      </c>
      <c r="B1062" s="2232"/>
      <c r="C1062" s="2232"/>
      <c r="D1062" s="2232"/>
      <c r="E1062" s="2232"/>
      <c r="F1062" s="2232"/>
      <c r="G1062" s="2232"/>
      <c r="H1062" s="2247"/>
      <c r="I1062" s="2247"/>
      <c r="J1062" s="2247"/>
    </row>
    <row r="1063" spans="1:10" x14ac:dyDescent="0.25">
      <c r="A1063" s="198" t="s">
        <v>14</v>
      </c>
      <c r="B1063" s="198" t="s">
        <v>5</v>
      </c>
      <c r="C1063" s="198" t="s">
        <v>10</v>
      </c>
      <c r="D1063" s="198" t="s">
        <v>11</v>
      </c>
      <c r="E1063" s="198" t="s">
        <v>753</v>
      </c>
      <c r="F1063" s="198" t="s">
        <v>27</v>
      </c>
      <c r="G1063" s="983" t="s">
        <v>2013</v>
      </c>
      <c r="H1063" s="198" t="s">
        <v>2776</v>
      </c>
      <c r="I1063" s="198" t="s">
        <v>2777</v>
      </c>
      <c r="J1063" s="198" t="s">
        <v>32</v>
      </c>
    </row>
    <row r="1064" spans="1:10" x14ac:dyDescent="0.25">
      <c r="A1064" s="517" t="s">
        <v>2896</v>
      </c>
      <c r="B1064" s="519">
        <v>1</v>
      </c>
      <c r="C1064" s="519">
        <v>8500</v>
      </c>
      <c r="D1064" s="519"/>
      <c r="E1064" s="920">
        <v>1</v>
      </c>
      <c r="F1064" s="519">
        <v>4000</v>
      </c>
      <c r="G1064" s="519">
        <v>70</v>
      </c>
      <c r="H1064" s="519"/>
      <c r="I1064" s="519"/>
      <c r="J1064" s="519"/>
    </row>
    <row r="1065" spans="1:10" x14ac:dyDescent="0.25">
      <c r="A1065" s="517" t="s">
        <v>4236</v>
      </c>
      <c r="B1065" s="519">
        <v>1</v>
      </c>
      <c r="C1065" s="519"/>
      <c r="D1065" s="519">
        <v>43000</v>
      </c>
      <c r="E1065" s="920">
        <v>1</v>
      </c>
      <c r="F1065" s="519">
        <v>5000</v>
      </c>
      <c r="G1065" s="519">
        <v>100</v>
      </c>
      <c r="H1065" s="519"/>
      <c r="I1065" s="519"/>
      <c r="J1065" s="519" t="s">
        <v>4482</v>
      </c>
    </row>
    <row r="1066" spans="1:10" x14ac:dyDescent="0.25">
      <c r="A1066" s="517" t="s">
        <v>5079</v>
      </c>
      <c r="B1066" s="519">
        <v>1</v>
      </c>
      <c r="C1066" s="519">
        <v>13000</v>
      </c>
      <c r="D1066" s="519"/>
      <c r="E1066" s="920">
        <v>1</v>
      </c>
      <c r="F1066" s="519">
        <v>4000</v>
      </c>
      <c r="G1066" s="519">
        <v>70</v>
      </c>
      <c r="H1066" s="519"/>
      <c r="I1066" s="519"/>
      <c r="J1066" s="519"/>
    </row>
    <row r="1067" spans="1:10" x14ac:dyDescent="0.25">
      <c r="A1067" s="517" t="s">
        <v>3012</v>
      </c>
      <c r="B1067" s="519">
        <v>1</v>
      </c>
      <c r="C1067" s="519"/>
      <c r="D1067" s="519">
        <v>12000</v>
      </c>
      <c r="E1067" s="519">
        <v>1</v>
      </c>
      <c r="F1067" s="519">
        <v>3000</v>
      </c>
      <c r="G1067" s="920">
        <v>60</v>
      </c>
      <c r="H1067" s="519"/>
      <c r="I1067" s="519"/>
      <c r="J1067" s="519" t="s">
        <v>767</v>
      </c>
    </row>
    <row r="1068" spans="1:10" x14ac:dyDescent="0.25">
      <c r="A1068" s="517" t="s">
        <v>348</v>
      </c>
      <c r="B1068" s="519">
        <v>1</v>
      </c>
      <c r="C1068" s="519">
        <v>45000</v>
      </c>
      <c r="D1068" s="519"/>
      <c r="E1068" s="519">
        <v>1</v>
      </c>
      <c r="F1068" s="519">
        <v>5000</v>
      </c>
      <c r="G1068" s="920">
        <v>100</v>
      </c>
      <c r="H1068" s="519"/>
      <c r="I1068" s="519"/>
      <c r="J1068" s="519"/>
    </row>
    <row r="1069" spans="1:10" x14ac:dyDescent="0.25">
      <c r="A1069" s="517" t="s">
        <v>697</v>
      </c>
      <c r="B1069" s="519">
        <v>1</v>
      </c>
      <c r="C1069" s="519"/>
      <c r="D1069" s="519">
        <v>30000</v>
      </c>
      <c r="E1069" s="519">
        <v>1</v>
      </c>
      <c r="F1069" s="519">
        <v>3000</v>
      </c>
      <c r="G1069" s="920">
        <v>60</v>
      </c>
      <c r="H1069" s="519"/>
      <c r="I1069" s="519"/>
      <c r="J1069" s="519" t="s">
        <v>767</v>
      </c>
    </row>
    <row r="1070" spans="1:10" x14ac:dyDescent="0.25">
      <c r="A1070" s="517" t="s">
        <v>657</v>
      </c>
      <c r="B1070" s="519">
        <v>1</v>
      </c>
      <c r="C1070" s="519"/>
      <c r="D1070" s="519">
        <v>28000</v>
      </c>
      <c r="E1070" s="519">
        <v>1</v>
      </c>
      <c r="F1070" s="519">
        <v>4000</v>
      </c>
      <c r="G1070" s="920">
        <v>70</v>
      </c>
      <c r="H1070" s="519"/>
      <c r="I1070" s="519"/>
      <c r="J1070" s="519" t="s">
        <v>767</v>
      </c>
    </row>
    <row r="1071" spans="1:10" x14ac:dyDescent="0.25">
      <c r="A1071" s="517" t="s">
        <v>4850</v>
      </c>
      <c r="B1071" s="519">
        <v>2</v>
      </c>
      <c r="C1071" s="519"/>
      <c r="D1071" s="519">
        <v>112000</v>
      </c>
      <c r="E1071" s="519"/>
      <c r="F1071" s="519"/>
      <c r="G1071" s="920"/>
      <c r="H1071" s="519"/>
      <c r="I1071" s="519"/>
      <c r="J1071" s="519" t="s">
        <v>5080</v>
      </c>
    </row>
    <row r="1072" spans="1:10" x14ac:dyDescent="0.25">
      <c r="A1072" s="517" t="s">
        <v>247</v>
      </c>
      <c r="B1072" s="519">
        <v>1</v>
      </c>
      <c r="C1072" s="519"/>
      <c r="D1072" s="519">
        <v>25000</v>
      </c>
      <c r="E1072" s="519"/>
      <c r="F1072" s="519"/>
      <c r="G1072" s="920"/>
      <c r="H1072" s="519"/>
      <c r="I1072" s="519"/>
      <c r="J1072" s="519" t="s">
        <v>2143</v>
      </c>
    </row>
    <row r="1073" spans="1:10" x14ac:dyDescent="0.25">
      <c r="A1073" s="517" t="s">
        <v>248</v>
      </c>
      <c r="B1073" s="519">
        <v>1</v>
      </c>
      <c r="C1073" s="519">
        <v>20000</v>
      </c>
      <c r="D1073" s="519"/>
      <c r="E1073" s="519">
        <v>1</v>
      </c>
      <c r="F1073" s="519">
        <v>5000</v>
      </c>
      <c r="G1073" s="920">
        <v>100</v>
      </c>
      <c r="H1073" s="519"/>
      <c r="I1073" s="519"/>
      <c r="J1073" s="519"/>
    </row>
    <row r="1074" spans="1:10" x14ac:dyDescent="0.25">
      <c r="A1074" s="517" t="s">
        <v>101</v>
      </c>
      <c r="B1074" s="519">
        <v>1</v>
      </c>
      <c r="C1074" s="519">
        <v>3000</v>
      </c>
      <c r="D1074" s="519">
        <v>11000</v>
      </c>
      <c r="E1074" s="519">
        <v>1</v>
      </c>
      <c r="F1074" s="519">
        <v>3000</v>
      </c>
      <c r="G1074" s="920">
        <v>60</v>
      </c>
      <c r="H1074" s="519"/>
      <c r="I1074" s="519"/>
      <c r="J1074" s="519" t="s">
        <v>767</v>
      </c>
    </row>
    <row r="1075" spans="1:10" x14ac:dyDescent="0.25">
      <c r="A1075" s="517" t="s">
        <v>4907</v>
      </c>
      <c r="B1075" s="519">
        <v>1</v>
      </c>
      <c r="C1075" s="519"/>
      <c r="D1075" s="519">
        <v>28000</v>
      </c>
      <c r="E1075" s="519"/>
      <c r="F1075" s="519"/>
      <c r="G1075" s="920"/>
      <c r="H1075" s="519"/>
      <c r="I1075" s="519"/>
      <c r="J1075" s="519" t="s">
        <v>3581</v>
      </c>
    </row>
    <row r="1076" spans="1:10" x14ac:dyDescent="0.25">
      <c r="A1076" s="517" t="s">
        <v>4824</v>
      </c>
      <c r="B1076" s="519">
        <v>1</v>
      </c>
      <c r="C1076" s="519">
        <v>14000</v>
      </c>
      <c r="D1076" s="519"/>
      <c r="E1076" s="519">
        <v>1</v>
      </c>
      <c r="F1076" s="519">
        <v>3000</v>
      </c>
      <c r="G1076" s="920">
        <v>60</v>
      </c>
      <c r="H1076" s="519"/>
      <c r="I1076" s="519"/>
      <c r="J1076" s="519"/>
    </row>
    <row r="1077" spans="1:10" x14ac:dyDescent="0.25">
      <c r="A1077" s="517" t="s">
        <v>646</v>
      </c>
      <c r="B1077" s="519">
        <v>1</v>
      </c>
      <c r="C1077" s="519">
        <v>17000</v>
      </c>
      <c r="D1077" s="519"/>
      <c r="E1077" s="519"/>
      <c r="F1077" s="519"/>
      <c r="G1077" s="920"/>
      <c r="H1077" s="519"/>
      <c r="I1077" s="519"/>
      <c r="J1077" s="519"/>
    </row>
    <row r="1078" spans="1:10" x14ac:dyDescent="0.25">
      <c r="A1078" s="517" t="s">
        <v>2044</v>
      </c>
      <c r="B1078" s="519">
        <v>1</v>
      </c>
      <c r="C1078" s="519">
        <v>12000</v>
      </c>
      <c r="E1078" s="519">
        <v>1</v>
      </c>
      <c r="F1078" s="519">
        <v>3000</v>
      </c>
      <c r="G1078" s="920">
        <v>60</v>
      </c>
      <c r="H1078" s="519"/>
      <c r="I1078" s="519"/>
      <c r="J1078" s="519"/>
    </row>
    <row r="1079" spans="1:10" x14ac:dyDescent="0.25">
      <c r="A1079" s="517" t="s">
        <v>237</v>
      </c>
      <c r="B1079" s="519">
        <v>1</v>
      </c>
      <c r="C1079" s="519">
        <v>42000</v>
      </c>
      <c r="D1079" s="519"/>
      <c r="E1079" s="519">
        <v>1</v>
      </c>
      <c r="F1079" s="519">
        <v>5000</v>
      </c>
      <c r="G1079" s="920">
        <v>90</v>
      </c>
      <c r="H1079" s="519"/>
      <c r="I1079" s="519"/>
      <c r="J1079" s="519"/>
    </row>
    <row r="1080" spans="1:10" x14ac:dyDescent="0.25">
      <c r="A1080" s="517" t="s">
        <v>3138</v>
      </c>
      <c r="B1080" s="519">
        <v>1</v>
      </c>
      <c r="C1080" s="519"/>
      <c r="D1080" s="519">
        <v>21000</v>
      </c>
      <c r="E1080" s="519"/>
      <c r="F1080" s="519"/>
      <c r="G1080" s="920"/>
      <c r="H1080" s="519"/>
      <c r="I1080" s="519"/>
      <c r="J1080" s="519" t="s">
        <v>5081</v>
      </c>
    </row>
    <row r="1081" spans="1:10" x14ac:dyDescent="0.25">
      <c r="A1081" s="517" t="s">
        <v>394</v>
      </c>
      <c r="B1081" s="519">
        <v>2</v>
      </c>
      <c r="C1081" s="519"/>
      <c r="D1081" s="519">
        <v>74000</v>
      </c>
      <c r="E1081" s="519"/>
      <c r="F1081" s="519"/>
      <c r="G1081" s="920"/>
      <c r="H1081" s="519"/>
      <c r="I1081" s="519"/>
      <c r="J1081" s="2229" t="s">
        <v>5082</v>
      </c>
    </row>
    <row r="1082" spans="1:10" x14ac:dyDescent="0.25">
      <c r="A1082" s="517" t="s">
        <v>550</v>
      </c>
      <c r="B1082" s="519">
        <v>2</v>
      </c>
      <c r="C1082" s="519"/>
      <c r="D1082" s="519">
        <v>54000</v>
      </c>
      <c r="E1082" s="519"/>
      <c r="F1082" s="519"/>
      <c r="G1082" s="920"/>
      <c r="H1082" s="519"/>
      <c r="I1082" s="519"/>
      <c r="J1082" s="2231"/>
    </row>
    <row r="1083" spans="1:10" x14ac:dyDescent="0.25">
      <c r="A1083" s="517" t="s">
        <v>454</v>
      </c>
      <c r="B1083" s="519">
        <v>1</v>
      </c>
      <c r="C1083" s="519">
        <v>21000</v>
      </c>
      <c r="D1083" s="519"/>
      <c r="E1083" s="519">
        <v>1</v>
      </c>
      <c r="F1083" s="519">
        <v>4000</v>
      </c>
      <c r="G1083" s="920">
        <v>70</v>
      </c>
      <c r="H1083" s="519"/>
      <c r="I1083" s="519"/>
      <c r="J1083" s="519"/>
    </row>
    <row r="1084" spans="1:10" x14ac:dyDescent="0.25">
      <c r="A1084" s="517" t="s">
        <v>5083</v>
      </c>
      <c r="B1084" s="519">
        <v>1</v>
      </c>
      <c r="C1084" s="519"/>
      <c r="D1084" s="519">
        <v>20000</v>
      </c>
      <c r="E1084" s="519"/>
      <c r="F1084" s="519"/>
      <c r="G1084" s="920"/>
      <c r="H1084" s="519"/>
      <c r="I1084" s="519"/>
      <c r="J1084" s="519" t="s">
        <v>5084</v>
      </c>
    </row>
    <row r="1085" spans="1:10" x14ac:dyDescent="0.25">
      <c r="A1085" s="517" t="s">
        <v>713</v>
      </c>
      <c r="B1085" s="519">
        <v>1</v>
      </c>
      <c r="C1085" s="519"/>
      <c r="D1085" s="519">
        <v>9500</v>
      </c>
      <c r="E1085" s="519">
        <v>1</v>
      </c>
      <c r="F1085" s="519">
        <v>3000</v>
      </c>
      <c r="G1085" s="920">
        <v>60</v>
      </c>
      <c r="H1085" s="519"/>
      <c r="I1085" s="519"/>
      <c r="J1085" s="519" t="s">
        <v>767</v>
      </c>
    </row>
    <row r="1086" spans="1:10" x14ac:dyDescent="0.25">
      <c r="A1086" s="517" t="s">
        <v>5071</v>
      </c>
      <c r="B1086" s="519">
        <v>1</v>
      </c>
      <c r="C1086" s="519"/>
      <c r="D1086" s="519">
        <v>15000</v>
      </c>
      <c r="E1086" s="519">
        <v>1</v>
      </c>
      <c r="F1086" s="519">
        <v>4000</v>
      </c>
      <c r="G1086" s="920">
        <v>70</v>
      </c>
      <c r="H1086" s="519"/>
      <c r="I1086" s="519"/>
      <c r="J1086" s="519" t="s">
        <v>767</v>
      </c>
    </row>
    <row r="1087" spans="1:10" x14ac:dyDescent="0.25">
      <c r="A1087" s="517" t="s">
        <v>390</v>
      </c>
      <c r="B1087" s="519">
        <v>1</v>
      </c>
      <c r="C1087" s="519">
        <v>28000</v>
      </c>
      <c r="D1087" s="519"/>
      <c r="E1087" s="519">
        <v>1</v>
      </c>
      <c r="F1087" s="519">
        <v>4000</v>
      </c>
      <c r="G1087" s="920">
        <v>70</v>
      </c>
      <c r="H1087" s="519"/>
      <c r="I1087" s="519"/>
      <c r="J1087" s="519"/>
    </row>
    <row r="1088" spans="1:10" x14ac:dyDescent="0.25">
      <c r="A1088" s="517" t="s">
        <v>2187</v>
      </c>
      <c r="B1088" s="519">
        <v>1</v>
      </c>
      <c r="C1088" s="519"/>
      <c r="D1088" s="519">
        <v>16000</v>
      </c>
      <c r="E1088" s="519"/>
      <c r="F1088" s="519"/>
      <c r="G1088" s="920"/>
      <c r="H1088" s="519"/>
      <c r="I1088" s="519"/>
      <c r="J1088" s="519" t="s">
        <v>5085</v>
      </c>
    </row>
    <row r="1089" spans="1:10" x14ac:dyDescent="0.25">
      <c r="A1089" s="755" t="s">
        <v>2048</v>
      </c>
      <c r="B1089" s="757">
        <f>SUM(B1064:B1088)</f>
        <v>28</v>
      </c>
      <c r="C1089" s="757">
        <f>SUM(C1064:C1088)</f>
        <v>223500</v>
      </c>
      <c r="D1089" s="757">
        <f>SUM(D1064:D1088)</f>
        <v>498500</v>
      </c>
      <c r="E1089" s="757">
        <f>SUM(E1064:E1088)</f>
        <v>16</v>
      </c>
      <c r="F1089" s="756"/>
      <c r="G1089" s="922"/>
      <c r="H1089" s="756"/>
      <c r="I1089" s="756"/>
      <c r="J1089" s="756"/>
    </row>
    <row r="1090" spans="1:10" x14ac:dyDescent="0.25">
      <c r="A1090" s="750"/>
      <c r="B1090" s="549"/>
      <c r="C1090" s="549"/>
      <c r="D1090" s="549"/>
      <c r="E1090" s="549"/>
      <c r="F1090" s="549"/>
      <c r="G1090" s="549"/>
      <c r="H1090" s="549"/>
      <c r="I1090" s="549"/>
      <c r="J1090" s="751"/>
    </row>
    <row r="1091" spans="1:10" x14ac:dyDescent="0.25">
      <c r="A1091" s="548"/>
      <c r="B1091" s="752"/>
      <c r="C1091" s="752"/>
      <c r="D1091" s="548"/>
      <c r="E1091" s="548"/>
      <c r="F1091" s="548"/>
      <c r="G1091" s="548"/>
      <c r="H1091" s="548"/>
      <c r="I1091" s="548"/>
      <c r="J1091" s="567"/>
    </row>
    <row r="1092" spans="1:10" x14ac:dyDescent="0.25">
      <c r="A1092" s="548"/>
      <c r="B1092" s="548"/>
      <c r="C1092" s="548"/>
      <c r="D1092" s="548"/>
      <c r="E1092" s="548"/>
      <c r="F1092" s="2206" t="s">
        <v>4777</v>
      </c>
      <c r="G1092" s="2206"/>
      <c r="H1092" s="2206"/>
      <c r="I1092" s="2206"/>
      <c r="J1092" s="567"/>
    </row>
    <row r="1093" spans="1:10" ht="15.75" x14ac:dyDescent="0.25">
      <c r="A1093" s="696" t="s">
        <v>4861</v>
      </c>
      <c r="B1093" s="757">
        <f>C1089</f>
        <v>223500</v>
      </c>
      <c r="C1093" s="548"/>
      <c r="D1093" s="548"/>
      <c r="E1093" s="548"/>
      <c r="F1093" s="548"/>
      <c r="G1093" s="548"/>
      <c r="H1093" s="548"/>
      <c r="I1093" s="548"/>
      <c r="J1093" s="567"/>
    </row>
    <row r="1097" spans="1:10" ht="15.75" x14ac:dyDescent="0.25">
      <c r="A1097" s="2232" t="s">
        <v>5087</v>
      </c>
      <c r="B1097" s="2232"/>
      <c r="C1097" s="2232"/>
      <c r="D1097" s="2232"/>
      <c r="E1097" s="2232"/>
      <c r="F1097" s="2232"/>
      <c r="G1097" s="2232"/>
      <c r="H1097" s="2232"/>
      <c r="I1097" s="2232"/>
      <c r="J1097" s="2232"/>
    </row>
    <row r="1098" spans="1:10" x14ac:dyDescent="0.25">
      <c r="A1098" s="198" t="s">
        <v>14</v>
      </c>
      <c r="B1098" s="198" t="s">
        <v>5</v>
      </c>
      <c r="C1098" s="198" t="s">
        <v>10</v>
      </c>
      <c r="D1098" s="198" t="s">
        <v>11</v>
      </c>
      <c r="E1098" s="198" t="s">
        <v>753</v>
      </c>
      <c r="F1098" s="198" t="s">
        <v>27</v>
      </c>
      <c r="G1098" s="986" t="s">
        <v>2013</v>
      </c>
      <c r="H1098" s="198" t="s">
        <v>2776</v>
      </c>
      <c r="I1098" s="198" t="s">
        <v>2777</v>
      </c>
      <c r="J1098" s="198" t="s">
        <v>32</v>
      </c>
    </row>
    <row r="1099" spans="1:10" x14ac:dyDescent="0.25">
      <c r="A1099" s="517" t="s">
        <v>222</v>
      </c>
      <c r="B1099" s="519">
        <v>1</v>
      </c>
      <c r="C1099" s="519"/>
      <c r="D1099" s="519">
        <v>28000</v>
      </c>
      <c r="E1099" s="920">
        <v>1</v>
      </c>
      <c r="F1099" s="519">
        <v>2000</v>
      </c>
      <c r="G1099" s="519">
        <v>50</v>
      </c>
      <c r="H1099" s="519"/>
      <c r="I1099" s="519"/>
      <c r="J1099" s="519" t="s">
        <v>767</v>
      </c>
    </row>
    <row r="1100" spans="1:10" x14ac:dyDescent="0.25">
      <c r="A1100" s="517" t="s">
        <v>191</v>
      </c>
      <c r="B1100" s="519">
        <v>1</v>
      </c>
      <c r="C1100" s="519">
        <v>8000</v>
      </c>
      <c r="D1100" s="519"/>
      <c r="E1100" s="920">
        <v>4</v>
      </c>
      <c r="F1100" s="519">
        <v>17000</v>
      </c>
      <c r="G1100" s="519" t="s">
        <v>5088</v>
      </c>
      <c r="H1100" s="519"/>
      <c r="I1100" s="519"/>
      <c r="J1100" s="519"/>
    </row>
    <row r="1101" spans="1:10" x14ac:dyDescent="0.25">
      <c r="A1101" s="517" t="s">
        <v>1541</v>
      </c>
      <c r="B1101" s="519">
        <v>2</v>
      </c>
      <c r="C1101" s="519">
        <v>116000</v>
      </c>
      <c r="D1101" s="519"/>
      <c r="E1101" s="920"/>
      <c r="F1101" s="519"/>
      <c r="G1101" s="519"/>
      <c r="H1101" s="519"/>
      <c r="I1101" s="519"/>
      <c r="J1101" s="519"/>
    </row>
    <row r="1102" spans="1:10" x14ac:dyDescent="0.25">
      <c r="A1102" s="517" t="s">
        <v>441</v>
      </c>
      <c r="B1102" s="519">
        <v>1</v>
      </c>
      <c r="C1102" s="519"/>
      <c r="D1102" s="519">
        <v>25000</v>
      </c>
      <c r="E1102" s="519"/>
      <c r="F1102" s="519"/>
      <c r="G1102" s="920"/>
      <c r="H1102" s="519"/>
      <c r="I1102" s="519"/>
      <c r="J1102" s="519" t="s">
        <v>767</v>
      </c>
    </row>
    <row r="1103" spans="1:10" x14ac:dyDescent="0.25">
      <c r="A1103" s="517" t="s">
        <v>785</v>
      </c>
      <c r="B1103" s="519">
        <v>1</v>
      </c>
      <c r="C1103" s="519"/>
      <c r="D1103" s="519">
        <v>24000</v>
      </c>
      <c r="E1103" s="519"/>
      <c r="F1103" s="519"/>
      <c r="G1103" s="920"/>
      <c r="H1103" s="519"/>
      <c r="I1103" s="519"/>
      <c r="J1103" s="519"/>
    </row>
    <row r="1104" spans="1:10" x14ac:dyDescent="0.25">
      <c r="A1104" s="517" t="s">
        <v>423</v>
      </c>
      <c r="B1104" s="519">
        <v>1</v>
      </c>
      <c r="C1104" s="519">
        <v>16000</v>
      </c>
      <c r="D1104" s="519"/>
      <c r="E1104" s="519">
        <v>1</v>
      </c>
      <c r="F1104" s="519">
        <v>4000</v>
      </c>
      <c r="G1104" s="920">
        <v>70</v>
      </c>
      <c r="H1104" s="519"/>
      <c r="I1104" s="519"/>
      <c r="J1104" s="519"/>
    </row>
    <row r="1105" spans="1:10" x14ac:dyDescent="0.25">
      <c r="A1105" s="517" t="s">
        <v>4708</v>
      </c>
      <c r="B1105" s="519">
        <v>1</v>
      </c>
      <c r="C1105" s="519">
        <v>10500</v>
      </c>
      <c r="D1105" s="519"/>
      <c r="E1105" s="519">
        <v>1</v>
      </c>
      <c r="F1105" s="519">
        <v>2000</v>
      </c>
      <c r="G1105" s="920">
        <v>50</v>
      </c>
      <c r="H1105" s="519"/>
      <c r="I1105" s="519"/>
      <c r="J1105" s="519" t="s">
        <v>5089</v>
      </c>
    </row>
    <row r="1106" spans="1:10" x14ac:dyDescent="0.25">
      <c r="A1106" s="517" t="s">
        <v>5090</v>
      </c>
      <c r="B1106" s="519">
        <v>1</v>
      </c>
      <c r="C1106" s="519"/>
      <c r="D1106" s="519">
        <v>22000</v>
      </c>
      <c r="E1106" s="519">
        <v>1</v>
      </c>
      <c r="F1106" s="519">
        <v>3000</v>
      </c>
      <c r="G1106" s="920">
        <v>60</v>
      </c>
      <c r="H1106" s="519"/>
      <c r="I1106" s="519"/>
      <c r="J1106" s="519" t="s">
        <v>767</v>
      </c>
    </row>
    <row r="1107" spans="1:10" x14ac:dyDescent="0.25">
      <c r="A1107" s="517" t="s">
        <v>3545</v>
      </c>
      <c r="B1107" s="519">
        <v>1</v>
      </c>
      <c r="C1107" s="519">
        <v>6000</v>
      </c>
      <c r="D1107" s="519">
        <v>10000</v>
      </c>
      <c r="E1107" s="519"/>
      <c r="F1107" s="519"/>
      <c r="G1107" s="920"/>
      <c r="H1107" s="519"/>
      <c r="I1107" s="519"/>
      <c r="J1107" s="519" t="s">
        <v>767</v>
      </c>
    </row>
    <row r="1108" spans="1:10" x14ac:dyDescent="0.25">
      <c r="A1108" s="517" t="s">
        <v>255</v>
      </c>
      <c r="B1108" s="519">
        <v>1</v>
      </c>
      <c r="C1108" s="519">
        <v>17000</v>
      </c>
      <c r="D1108" s="519"/>
      <c r="E1108" s="519">
        <v>2</v>
      </c>
      <c r="F1108" s="519">
        <v>7000</v>
      </c>
      <c r="G1108" s="920" t="s">
        <v>2018</v>
      </c>
      <c r="H1108" s="519"/>
      <c r="I1108" s="519"/>
      <c r="J1108" s="519"/>
    </row>
    <row r="1109" spans="1:10" x14ac:dyDescent="0.25">
      <c r="A1109" s="517" t="s">
        <v>622</v>
      </c>
      <c r="B1109" s="519">
        <v>1</v>
      </c>
      <c r="C1109" s="519">
        <v>32000</v>
      </c>
      <c r="D1109" s="519"/>
      <c r="E1109" s="519">
        <v>1</v>
      </c>
      <c r="F1109" s="519">
        <v>4000</v>
      </c>
      <c r="G1109" s="920">
        <v>75</v>
      </c>
      <c r="H1109" s="519"/>
      <c r="I1109" s="519"/>
      <c r="J1109" s="519"/>
    </row>
    <row r="1110" spans="1:10" ht="15.75" x14ac:dyDescent="0.25">
      <c r="A1110" s="984" t="s">
        <v>4889</v>
      </c>
      <c r="B1110" s="519">
        <v>2</v>
      </c>
      <c r="C1110" s="519"/>
      <c r="D1110" s="519">
        <v>76000</v>
      </c>
      <c r="E1110" s="519"/>
      <c r="F1110" s="519"/>
      <c r="G1110" s="920"/>
      <c r="H1110" s="519"/>
      <c r="I1110" s="519"/>
      <c r="J1110" s="519" t="s">
        <v>3581</v>
      </c>
    </row>
    <row r="1111" spans="1:10" x14ac:dyDescent="0.25">
      <c r="A1111" s="517" t="s">
        <v>5002</v>
      </c>
      <c r="B1111" s="519">
        <v>1</v>
      </c>
      <c r="C1111" s="519"/>
      <c r="D1111" s="519">
        <v>12000</v>
      </c>
      <c r="E1111" s="519">
        <v>1</v>
      </c>
      <c r="F1111" s="519">
        <v>3000</v>
      </c>
      <c r="G1111" s="920">
        <v>60</v>
      </c>
      <c r="H1111" s="519"/>
      <c r="I1111" s="519"/>
      <c r="J1111" s="519" t="s">
        <v>767</v>
      </c>
    </row>
    <row r="1112" spans="1:10" x14ac:dyDescent="0.25">
      <c r="A1112" s="517" t="s">
        <v>255</v>
      </c>
      <c r="B1112" s="519">
        <v>1</v>
      </c>
      <c r="C1112" s="519"/>
      <c r="D1112" s="519">
        <v>25000</v>
      </c>
      <c r="E1112" s="519"/>
      <c r="F1112" s="519"/>
      <c r="G1112" s="920"/>
      <c r="H1112" s="519"/>
      <c r="I1112" s="519"/>
      <c r="J1112" s="519" t="s">
        <v>5091</v>
      </c>
    </row>
    <row r="1113" spans="1:10" x14ac:dyDescent="0.25">
      <c r="A1113" s="517" t="s">
        <v>304</v>
      </c>
      <c r="B1113" s="519">
        <v>1</v>
      </c>
      <c r="C1113" s="519">
        <v>17000</v>
      </c>
      <c r="E1113" s="519"/>
      <c r="F1113" s="519"/>
      <c r="G1113" s="920"/>
      <c r="H1113" s="519"/>
      <c r="I1113" s="519"/>
      <c r="J1113" s="519"/>
    </row>
    <row r="1114" spans="1:10" x14ac:dyDescent="0.25">
      <c r="A1114" s="755" t="s">
        <v>2048</v>
      </c>
      <c r="B1114" s="757">
        <f>SUM(B1099:B1113)</f>
        <v>17</v>
      </c>
      <c r="C1114" s="757">
        <f>SUM(C1099:C1113)</f>
        <v>222500</v>
      </c>
      <c r="D1114" s="757">
        <f>SUM(D1099:D1113)</f>
        <v>222000</v>
      </c>
      <c r="E1114" s="757">
        <f>SUM(E1099:E1113)</f>
        <v>12</v>
      </c>
      <c r="F1114" s="756"/>
      <c r="G1114" s="922"/>
      <c r="H1114" s="756"/>
      <c r="I1114" s="756"/>
      <c r="J1114" s="756"/>
    </row>
    <row r="1115" spans="1:10" x14ac:dyDescent="0.25">
      <c r="A1115" s="750"/>
      <c r="B1115" s="549"/>
      <c r="C1115" s="549"/>
      <c r="D1115" s="549"/>
      <c r="E1115" s="549"/>
      <c r="F1115" s="549"/>
      <c r="G1115" s="549"/>
      <c r="H1115" s="549"/>
      <c r="I1115" s="549"/>
      <c r="J1115" s="751"/>
    </row>
    <row r="1116" spans="1:10" x14ac:dyDescent="0.25">
      <c r="A1116" s="548"/>
      <c r="B1116" s="752"/>
      <c r="C1116" s="752"/>
      <c r="D1116" s="548"/>
      <c r="E1116" s="548"/>
      <c r="F1116" s="548"/>
      <c r="G1116" s="548"/>
      <c r="H1116" s="548"/>
      <c r="I1116" s="548"/>
      <c r="J1116" s="567"/>
    </row>
    <row r="1117" spans="1:10" x14ac:dyDescent="0.25">
      <c r="A1117" s="548"/>
      <c r="B1117" s="548"/>
      <c r="C1117" s="548"/>
      <c r="D1117" s="548"/>
      <c r="E1117" s="548"/>
      <c r="F1117" s="985" t="s">
        <v>4777</v>
      </c>
      <c r="G1117" s="985"/>
      <c r="H1117" s="985"/>
      <c r="I1117" s="985"/>
      <c r="J1117" s="567"/>
    </row>
    <row r="1118" spans="1:10" ht="15.75" x14ac:dyDescent="0.25">
      <c r="A1118" s="696" t="s">
        <v>4861</v>
      </c>
      <c r="B1118" s="757">
        <f>C1114</f>
        <v>222500</v>
      </c>
      <c r="C1118" s="548"/>
      <c r="D1118" s="548"/>
      <c r="E1118" s="548"/>
      <c r="F1118" s="548"/>
      <c r="G1118" s="548"/>
      <c r="H1118" s="548"/>
      <c r="I1118" s="548"/>
      <c r="J1118" s="567"/>
    </row>
    <row r="1122" spans="1:10" ht="15.75" x14ac:dyDescent="0.25">
      <c r="A1122" s="2232" t="s">
        <v>5092</v>
      </c>
      <c r="B1122" s="2232"/>
      <c r="C1122" s="2232"/>
      <c r="D1122" s="2232"/>
      <c r="E1122" s="2232"/>
      <c r="F1122" s="2232"/>
      <c r="G1122" s="2232"/>
      <c r="H1122" s="2232"/>
      <c r="I1122" s="2232"/>
      <c r="J1122" s="2232"/>
    </row>
    <row r="1123" spans="1:10" x14ac:dyDescent="0.25">
      <c r="A1123" s="198" t="s">
        <v>14</v>
      </c>
      <c r="B1123" s="198" t="s">
        <v>5</v>
      </c>
      <c r="C1123" s="198" t="s">
        <v>10</v>
      </c>
      <c r="D1123" s="198" t="s">
        <v>11</v>
      </c>
      <c r="E1123" s="198" t="s">
        <v>753</v>
      </c>
      <c r="F1123" s="198" t="s">
        <v>27</v>
      </c>
      <c r="G1123" s="986" t="s">
        <v>2013</v>
      </c>
      <c r="H1123" s="198" t="s">
        <v>2776</v>
      </c>
      <c r="I1123" s="198" t="s">
        <v>2777</v>
      </c>
      <c r="J1123" s="198" t="s">
        <v>32</v>
      </c>
    </row>
    <row r="1124" spans="1:10" x14ac:dyDescent="0.25">
      <c r="A1124" s="517" t="s">
        <v>4824</v>
      </c>
      <c r="B1124" s="519">
        <v>1</v>
      </c>
      <c r="C1124" s="519"/>
      <c r="D1124" s="519">
        <v>13000</v>
      </c>
      <c r="E1124" s="920">
        <v>1</v>
      </c>
      <c r="F1124" s="519">
        <v>4000</v>
      </c>
      <c r="G1124" s="519">
        <v>75</v>
      </c>
      <c r="H1124" s="519"/>
      <c r="I1124" s="519"/>
      <c r="J1124" s="519" t="s">
        <v>3581</v>
      </c>
    </row>
    <row r="1125" spans="1:10" x14ac:dyDescent="0.25">
      <c r="A1125" s="517" t="s">
        <v>349</v>
      </c>
      <c r="B1125" s="519">
        <v>1</v>
      </c>
      <c r="C1125" s="519">
        <v>13000</v>
      </c>
      <c r="D1125" s="519"/>
      <c r="E1125" s="920">
        <v>1</v>
      </c>
      <c r="F1125" s="519">
        <v>2000</v>
      </c>
      <c r="G1125" s="519">
        <v>50</v>
      </c>
      <c r="H1125" s="519"/>
      <c r="I1125" s="519"/>
      <c r="J1125" s="519"/>
    </row>
    <row r="1126" spans="1:10" x14ac:dyDescent="0.25">
      <c r="A1126" s="517" t="s">
        <v>349</v>
      </c>
      <c r="B1126" s="519">
        <v>1</v>
      </c>
      <c r="C1126" s="519">
        <v>13000</v>
      </c>
      <c r="D1126" s="519"/>
      <c r="E1126" s="920">
        <v>1</v>
      </c>
      <c r="F1126" s="519">
        <v>2000</v>
      </c>
      <c r="G1126" s="519">
        <v>50</v>
      </c>
      <c r="H1126" s="519"/>
      <c r="I1126" s="519"/>
      <c r="J1126" s="519"/>
    </row>
    <row r="1127" spans="1:10" x14ac:dyDescent="0.25">
      <c r="A1127" s="517" t="s">
        <v>5093</v>
      </c>
      <c r="B1127" s="519">
        <v>1</v>
      </c>
      <c r="C1127" s="1"/>
      <c r="D1127" s="519">
        <v>15000</v>
      </c>
      <c r="E1127" s="519"/>
      <c r="F1127" s="519"/>
      <c r="G1127" s="920"/>
      <c r="H1127" s="519"/>
      <c r="I1127" s="519"/>
      <c r="J1127" s="519" t="s">
        <v>5094</v>
      </c>
    </row>
    <row r="1128" spans="1:10" x14ac:dyDescent="0.25">
      <c r="A1128" s="517" t="s">
        <v>5095</v>
      </c>
      <c r="B1128" s="519">
        <v>1</v>
      </c>
      <c r="C1128" s="1"/>
      <c r="D1128" s="519">
        <v>15000</v>
      </c>
      <c r="E1128" s="519"/>
      <c r="F1128" s="519"/>
      <c r="G1128" s="920"/>
      <c r="H1128" s="519"/>
      <c r="I1128" s="519"/>
      <c r="J1128" s="519" t="s">
        <v>5094</v>
      </c>
    </row>
    <row r="1129" spans="1:10" x14ac:dyDescent="0.25">
      <c r="A1129" s="517" t="s">
        <v>3820</v>
      </c>
      <c r="B1129" s="519">
        <v>2</v>
      </c>
      <c r="C1129" s="519"/>
      <c r="D1129" s="519">
        <v>102000</v>
      </c>
      <c r="E1129" s="519"/>
      <c r="F1129" s="519"/>
      <c r="G1129" s="920"/>
      <c r="H1129" s="519"/>
      <c r="I1129" s="519"/>
      <c r="J1129" s="519" t="s">
        <v>3917</v>
      </c>
    </row>
    <row r="1130" spans="1:10" x14ac:dyDescent="0.25">
      <c r="A1130" s="517" t="s">
        <v>4974</v>
      </c>
      <c r="B1130" s="519">
        <v>1</v>
      </c>
      <c r="C1130" s="519">
        <v>27000</v>
      </c>
      <c r="D1130" s="519"/>
      <c r="E1130" s="519"/>
      <c r="F1130" s="519"/>
      <c r="G1130" s="920"/>
      <c r="H1130" s="519"/>
      <c r="I1130" s="519"/>
      <c r="J1130" s="519"/>
    </row>
    <row r="1131" spans="1:10" x14ac:dyDescent="0.25">
      <c r="A1131" s="517" t="s">
        <v>93</v>
      </c>
      <c r="B1131" s="519">
        <v>1</v>
      </c>
      <c r="C1131" s="519">
        <v>16000</v>
      </c>
      <c r="D1131" s="519"/>
      <c r="E1131" s="519">
        <v>1</v>
      </c>
      <c r="F1131" s="519">
        <v>4000</v>
      </c>
      <c r="G1131" s="920">
        <v>70</v>
      </c>
      <c r="H1131" s="519"/>
      <c r="I1131" s="519"/>
      <c r="J1131" s="519"/>
    </row>
    <row r="1132" spans="1:10" x14ac:dyDescent="0.25">
      <c r="A1132" s="517" t="s">
        <v>3012</v>
      </c>
      <c r="B1132" s="519">
        <v>1</v>
      </c>
      <c r="C1132" s="519">
        <v>12000</v>
      </c>
      <c r="D1132" s="519"/>
      <c r="E1132" s="519">
        <v>1</v>
      </c>
      <c r="F1132" s="519">
        <v>3000</v>
      </c>
      <c r="G1132" s="920">
        <v>60</v>
      </c>
      <c r="H1132" s="519"/>
      <c r="I1132" s="519"/>
      <c r="J1132" s="519"/>
    </row>
    <row r="1133" spans="1:10" x14ac:dyDescent="0.25">
      <c r="A1133" s="517" t="s">
        <v>605</v>
      </c>
      <c r="B1133" s="519">
        <v>1</v>
      </c>
      <c r="C1133" s="519">
        <v>20000</v>
      </c>
      <c r="D1133" s="519"/>
      <c r="E1133" s="519">
        <v>1</v>
      </c>
      <c r="F1133" s="519">
        <v>5000</v>
      </c>
      <c r="G1133" s="920">
        <v>100</v>
      </c>
      <c r="H1133" s="519"/>
      <c r="I1133" s="519"/>
      <c r="J1133" s="519"/>
    </row>
    <row r="1134" spans="1:10" x14ac:dyDescent="0.25">
      <c r="A1134" s="517" t="s">
        <v>388</v>
      </c>
      <c r="B1134" s="519">
        <v>1</v>
      </c>
      <c r="C1134" s="519">
        <v>17500</v>
      </c>
      <c r="D1134" s="519"/>
      <c r="E1134" s="519">
        <v>1</v>
      </c>
      <c r="F1134" s="519">
        <v>4000</v>
      </c>
      <c r="G1134" s="920">
        <v>70</v>
      </c>
      <c r="H1134" s="519"/>
      <c r="I1134" s="519"/>
      <c r="J1134" s="519"/>
    </row>
    <row r="1135" spans="1:10" x14ac:dyDescent="0.25">
      <c r="A1135" s="517" t="s">
        <v>247</v>
      </c>
      <c r="B1135" s="519">
        <v>1</v>
      </c>
      <c r="C1135" s="519">
        <v>25000</v>
      </c>
      <c r="D1135" s="519"/>
      <c r="E1135" s="519"/>
      <c r="F1135" s="519"/>
      <c r="G1135" s="920"/>
      <c r="H1135" s="519"/>
      <c r="I1135" s="519"/>
      <c r="J1135" s="519"/>
    </row>
    <row r="1136" spans="1:10" x14ac:dyDescent="0.25">
      <c r="A1136" s="517" t="s">
        <v>4781</v>
      </c>
      <c r="B1136" s="519">
        <v>1</v>
      </c>
      <c r="C1136" s="519">
        <v>23000</v>
      </c>
      <c r="D1136" s="519"/>
      <c r="E1136" s="519">
        <v>1</v>
      </c>
      <c r="F1136" s="519">
        <v>5000</v>
      </c>
      <c r="G1136" s="920">
        <v>100</v>
      </c>
      <c r="H1136" s="519"/>
      <c r="I1136" s="519"/>
      <c r="J1136" s="519"/>
    </row>
    <row r="1137" spans="1:10" x14ac:dyDescent="0.25">
      <c r="A1137" s="517" t="s">
        <v>1251</v>
      </c>
      <c r="B1137" s="519">
        <v>1</v>
      </c>
      <c r="C1137" s="519">
        <v>13000</v>
      </c>
      <c r="D1137" s="519"/>
      <c r="E1137" s="519">
        <v>1</v>
      </c>
      <c r="F1137" s="519">
        <v>1000</v>
      </c>
      <c r="G1137" s="920">
        <v>40</v>
      </c>
      <c r="H1137" s="519"/>
      <c r="I1137" s="519"/>
      <c r="J1137" s="519" t="s">
        <v>5096</v>
      </c>
    </row>
    <row r="1138" spans="1:10" x14ac:dyDescent="0.25">
      <c r="A1138" s="517" t="s">
        <v>549</v>
      </c>
      <c r="B1138" s="519">
        <v>1</v>
      </c>
      <c r="C1138" s="519">
        <v>14000</v>
      </c>
      <c r="D1138" s="519"/>
      <c r="E1138" s="519">
        <v>1</v>
      </c>
      <c r="F1138" s="519">
        <v>3000</v>
      </c>
      <c r="G1138" s="920">
        <v>60</v>
      </c>
      <c r="H1138" s="519"/>
      <c r="I1138" s="519"/>
      <c r="J1138" s="519"/>
    </row>
    <row r="1139" spans="1:10" x14ac:dyDescent="0.25">
      <c r="A1139" s="517" t="s">
        <v>94</v>
      </c>
      <c r="B1139" s="519">
        <v>1</v>
      </c>
      <c r="C1139" s="519"/>
      <c r="D1139" s="519">
        <v>28000</v>
      </c>
      <c r="E1139" s="519">
        <v>1</v>
      </c>
      <c r="F1139" s="519">
        <v>4000</v>
      </c>
      <c r="G1139" s="920">
        <v>75</v>
      </c>
      <c r="H1139" s="519"/>
      <c r="I1139" s="519"/>
      <c r="J1139" s="519" t="s">
        <v>883</v>
      </c>
    </row>
    <row r="1140" spans="1:10" x14ac:dyDescent="0.25">
      <c r="A1140" s="517" t="s">
        <v>3019</v>
      </c>
      <c r="B1140" s="519">
        <v>1</v>
      </c>
      <c r="C1140" s="519">
        <v>24000</v>
      </c>
      <c r="D1140" s="519"/>
      <c r="E1140" s="519">
        <v>1</v>
      </c>
      <c r="F1140" s="519">
        <v>4000</v>
      </c>
      <c r="G1140" s="920">
        <v>75</v>
      </c>
      <c r="H1140" s="519"/>
      <c r="I1140" s="519"/>
      <c r="J1140" s="519"/>
    </row>
    <row r="1141" spans="1:10" x14ac:dyDescent="0.25">
      <c r="A1141" s="517" t="s">
        <v>2187</v>
      </c>
      <c r="B1141" s="519">
        <v>1</v>
      </c>
      <c r="C1141" s="519">
        <v>12000</v>
      </c>
      <c r="D1141" s="519"/>
      <c r="E1141" s="519">
        <v>1</v>
      </c>
      <c r="F1141" s="519">
        <v>3000</v>
      </c>
      <c r="G1141" s="920">
        <v>60</v>
      </c>
      <c r="H1141" s="519"/>
      <c r="I1141" s="519"/>
      <c r="J1141" s="519"/>
    </row>
    <row r="1142" spans="1:10" x14ac:dyDescent="0.25">
      <c r="A1142" s="517" t="s">
        <v>179</v>
      </c>
      <c r="B1142" s="519">
        <v>1</v>
      </c>
      <c r="C1142" s="519"/>
      <c r="D1142" s="519">
        <v>30000</v>
      </c>
      <c r="E1142" s="519">
        <v>1</v>
      </c>
      <c r="F1142" s="519">
        <v>3000</v>
      </c>
      <c r="G1142" s="920">
        <v>60</v>
      </c>
      <c r="H1142" s="519"/>
      <c r="I1142" s="519"/>
      <c r="J1142" s="519" t="s">
        <v>3581</v>
      </c>
    </row>
    <row r="1143" spans="1:10" x14ac:dyDescent="0.25">
      <c r="A1143" s="517" t="s">
        <v>91</v>
      </c>
      <c r="B1143" s="519">
        <v>1</v>
      </c>
      <c r="C1143" s="519"/>
      <c r="D1143" s="519">
        <v>16000</v>
      </c>
      <c r="E1143" s="519">
        <v>1</v>
      </c>
      <c r="F1143" s="519">
        <v>4000</v>
      </c>
      <c r="G1143" s="920">
        <v>75</v>
      </c>
      <c r="H1143" s="519"/>
      <c r="I1143" s="519"/>
      <c r="J1143" s="519" t="s">
        <v>3581</v>
      </c>
    </row>
    <row r="1144" spans="1:10" x14ac:dyDescent="0.25">
      <c r="A1144" s="517" t="s">
        <v>389</v>
      </c>
      <c r="B1144" s="519">
        <v>1</v>
      </c>
      <c r="C1144" s="519"/>
      <c r="D1144" s="519">
        <v>16000</v>
      </c>
      <c r="E1144" s="519">
        <v>1</v>
      </c>
      <c r="F1144" s="519">
        <v>4000</v>
      </c>
      <c r="G1144" s="920">
        <v>75</v>
      </c>
      <c r="H1144" s="519"/>
      <c r="I1144" s="519"/>
      <c r="J1144" s="519" t="s">
        <v>883</v>
      </c>
    </row>
    <row r="1145" spans="1:10" x14ac:dyDescent="0.25">
      <c r="A1145" s="517" t="s">
        <v>4000</v>
      </c>
      <c r="B1145" s="519">
        <v>1</v>
      </c>
      <c r="C1145" s="519"/>
      <c r="D1145" s="519">
        <v>43000</v>
      </c>
      <c r="E1145" s="519">
        <v>1</v>
      </c>
      <c r="F1145" s="519">
        <v>5000</v>
      </c>
      <c r="G1145" s="920">
        <v>100</v>
      </c>
      <c r="H1145" s="519"/>
      <c r="I1145" s="519"/>
      <c r="J1145" s="519" t="s">
        <v>883</v>
      </c>
    </row>
    <row r="1146" spans="1:10" x14ac:dyDescent="0.25">
      <c r="A1146" s="517" t="s">
        <v>453</v>
      </c>
      <c r="B1146" s="519">
        <v>1</v>
      </c>
      <c r="C1146" s="519">
        <v>18500</v>
      </c>
      <c r="D1146" s="519"/>
      <c r="E1146" s="519">
        <v>1</v>
      </c>
      <c r="F1146" s="519">
        <v>4000</v>
      </c>
      <c r="G1146" s="920">
        <v>75</v>
      </c>
      <c r="H1146" s="519"/>
      <c r="I1146" s="519"/>
      <c r="J1146" s="519"/>
    </row>
    <row r="1147" spans="1:10" x14ac:dyDescent="0.25">
      <c r="A1147" s="517" t="s">
        <v>3036</v>
      </c>
      <c r="B1147" s="519">
        <v>1</v>
      </c>
      <c r="C1147" s="519"/>
      <c r="D1147" s="519">
        <v>22000</v>
      </c>
      <c r="E1147" s="519"/>
      <c r="F1147" s="519"/>
      <c r="G1147" s="920"/>
      <c r="H1147" s="519"/>
      <c r="I1147" s="519"/>
      <c r="J1147" s="519" t="s">
        <v>3581</v>
      </c>
    </row>
    <row r="1148" spans="1:10" x14ac:dyDescent="0.25">
      <c r="A1148" s="517" t="s">
        <v>91</v>
      </c>
      <c r="B1148" s="519">
        <v>1</v>
      </c>
      <c r="C1148" s="519"/>
      <c r="D1148" s="519">
        <v>21000</v>
      </c>
      <c r="E1148" s="519"/>
      <c r="F1148" s="519"/>
      <c r="G1148" s="920"/>
      <c r="H1148" s="519"/>
      <c r="I1148" s="519"/>
      <c r="J1148" s="519" t="s">
        <v>5097</v>
      </c>
    </row>
    <row r="1149" spans="1:10" x14ac:dyDescent="0.25">
      <c r="A1149" s="517" t="s">
        <v>861</v>
      </c>
      <c r="B1149" s="519">
        <v>1</v>
      </c>
      <c r="C1149" s="519">
        <v>28000</v>
      </c>
      <c r="D1149" s="519"/>
      <c r="E1149" s="519">
        <v>1</v>
      </c>
      <c r="F1149" s="519">
        <v>4000</v>
      </c>
      <c r="G1149" s="920">
        <v>70</v>
      </c>
      <c r="H1149" s="519"/>
      <c r="I1149" s="519"/>
      <c r="J1149" s="519"/>
    </row>
    <row r="1150" spans="1:10" x14ac:dyDescent="0.25">
      <c r="A1150" s="517" t="s">
        <v>4169</v>
      </c>
      <c r="B1150" s="519">
        <v>1</v>
      </c>
      <c r="C1150" s="519"/>
      <c r="D1150" s="519">
        <v>20000</v>
      </c>
      <c r="E1150" s="519">
        <v>1</v>
      </c>
      <c r="F1150" s="519">
        <v>5000</v>
      </c>
      <c r="G1150" s="920">
        <v>100</v>
      </c>
      <c r="H1150" s="519"/>
      <c r="I1150" s="519"/>
      <c r="J1150" s="2229" t="s">
        <v>5061</v>
      </c>
    </row>
    <row r="1151" spans="1:10" x14ac:dyDescent="0.25">
      <c r="A1151" s="517" t="s">
        <v>3938</v>
      </c>
      <c r="B1151" s="519">
        <v>1</v>
      </c>
      <c r="C1151" s="519"/>
      <c r="D1151" s="519">
        <v>20000</v>
      </c>
      <c r="E1151" s="519">
        <v>1</v>
      </c>
      <c r="F1151" s="519">
        <v>5000</v>
      </c>
      <c r="G1151" s="920">
        <v>100</v>
      </c>
      <c r="H1151" s="519"/>
      <c r="I1151" s="519"/>
      <c r="J1151" s="2231"/>
    </row>
    <row r="1152" spans="1:10" x14ac:dyDescent="0.25">
      <c r="A1152" s="517" t="s">
        <v>3019</v>
      </c>
      <c r="B1152" s="519">
        <v>1</v>
      </c>
      <c r="C1152" s="519"/>
      <c r="D1152" s="519">
        <v>28000</v>
      </c>
      <c r="E1152" s="519"/>
      <c r="F1152" s="519"/>
      <c r="G1152" s="920"/>
      <c r="H1152" s="519"/>
      <c r="I1152" s="519"/>
      <c r="J1152" s="519" t="s">
        <v>5098</v>
      </c>
    </row>
    <row r="1153" spans="1:10" x14ac:dyDescent="0.25">
      <c r="A1153" s="517" t="s">
        <v>3520</v>
      </c>
      <c r="B1153" s="519">
        <v>1</v>
      </c>
      <c r="C1153" s="519">
        <v>14000</v>
      </c>
      <c r="D1153" s="519"/>
      <c r="E1153" s="519"/>
      <c r="F1153" s="519"/>
      <c r="G1153" s="920"/>
      <c r="H1153" s="519"/>
      <c r="I1153" s="519"/>
      <c r="J1153" s="519"/>
    </row>
    <row r="1154" spans="1:10" x14ac:dyDescent="0.25">
      <c r="A1154" s="517" t="s">
        <v>1871</v>
      </c>
      <c r="B1154" s="519">
        <v>1</v>
      </c>
      <c r="C1154" s="519">
        <v>29000</v>
      </c>
      <c r="D1154" s="519"/>
      <c r="E1154" s="519">
        <v>1</v>
      </c>
      <c r="F1154" s="519">
        <v>5000</v>
      </c>
      <c r="G1154" s="920">
        <v>100</v>
      </c>
      <c r="H1154" s="519"/>
      <c r="I1154" s="519"/>
      <c r="J1154" s="519"/>
    </row>
    <row r="1155" spans="1:10" x14ac:dyDescent="0.25">
      <c r="A1155" s="517" t="s">
        <v>629</v>
      </c>
      <c r="B1155" s="519">
        <v>1</v>
      </c>
      <c r="C1155" s="519">
        <v>29000</v>
      </c>
      <c r="D1155" s="519"/>
      <c r="E1155" s="519">
        <v>1</v>
      </c>
      <c r="F1155" s="519">
        <v>5000</v>
      </c>
      <c r="G1155" s="920">
        <v>100</v>
      </c>
      <c r="H1155" s="519"/>
      <c r="I1155" s="519"/>
      <c r="J1155" s="519"/>
    </row>
    <row r="1156" spans="1:10" x14ac:dyDescent="0.25">
      <c r="A1156" s="517" t="s">
        <v>5101</v>
      </c>
      <c r="B1156" s="519">
        <v>1</v>
      </c>
      <c r="C1156" s="519"/>
      <c r="D1156" s="519">
        <v>7800</v>
      </c>
      <c r="E1156" s="519"/>
      <c r="F1156" s="519"/>
      <c r="G1156" s="920"/>
      <c r="H1156" s="519"/>
      <c r="I1156" s="519"/>
      <c r="J1156" s="519"/>
    </row>
    <row r="1157" spans="1:10" x14ac:dyDescent="0.25">
      <c r="A1157" s="517" t="s">
        <v>441</v>
      </c>
      <c r="B1157" s="519">
        <v>1</v>
      </c>
      <c r="C1157" s="519"/>
      <c r="D1157" s="519">
        <v>22000</v>
      </c>
      <c r="E1157" s="519">
        <v>1</v>
      </c>
      <c r="F1157" s="519">
        <v>3000</v>
      </c>
      <c r="G1157" s="920">
        <v>60</v>
      </c>
      <c r="H1157" s="519"/>
      <c r="I1157" s="519"/>
      <c r="J1157" s="519"/>
    </row>
    <row r="1158" spans="1:10" x14ac:dyDescent="0.25">
      <c r="A1158" s="517" t="s">
        <v>932</v>
      </c>
      <c r="B1158" s="519">
        <v>1</v>
      </c>
      <c r="C1158" s="519"/>
      <c r="D1158" s="519">
        <v>33000</v>
      </c>
      <c r="E1158" s="519"/>
      <c r="F1158" s="519"/>
      <c r="G1158" s="920"/>
      <c r="H1158" s="519"/>
      <c r="I1158" s="519"/>
      <c r="J1158" s="519" t="s">
        <v>5099</v>
      </c>
    </row>
    <row r="1159" spans="1:10" x14ac:dyDescent="0.25">
      <c r="A1159" s="755" t="s">
        <v>2048</v>
      </c>
      <c r="B1159" s="757">
        <f>SUM(B1124:B1158)</f>
        <v>36</v>
      </c>
      <c r="C1159" s="757">
        <f>SUM(C1124:C1158)</f>
        <v>348000</v>
      </c>
      <c r="D1159" s="757">
        <f>SUM(D1124:D1158)</f>
        <v>451800</v>
      </c>
      <c r="E1159" s="757">
        <f>SUM(E1124:E1158)</f>
        <v>24</v>
      </c>
      <c r="F1159" s="756"/>
      <c r="G1159" s="922"/>
      <c r="H1159" s="756"/>
      <c r="I1159" s="756"/>
      <c r="J1159" s="756"/>
    </row>
    <row r="1160" spans="1:10" ht="17.25" x14ac:dyDescent="0.25">
      <c r="A1160" s="2233" t="s">
        <v>4463</v>
      </c>
      <c r="B1160" s="2234"/>
      <c r="C1160" s="2234"/>
      <c r="D1160" s="2234"/>
      <c r="E1160" s="2234"/>
      <c r="F1160" s="2234"/>
      <c r="G1160" s="2234"/>
      <c r="H1160" s="2248"/>
      <c r="I1160" s="2248"/>
      <c r="J1160" s="2249"/>
    </row>
    <row r="1161" spans="1:10" ht="17.25" x14ac:dyDescent="0.25">
      <c r="A1161" s="782" t="s">
        <v>4933</v>
      </c>
      <c r="B1161" s="783">
        <v>2</v>
      </c>
      <c r="C1161" s="944">
        <v>3600</v>
      </c>
      <c r="D1161" s="784"/>
      <c r="E1161" s="909"/>
      <c r="F1161" s="909"/>
      <c r="G1161" s="909"/>
      <c r="H1161" s="909"/>
      <c r="I1161" s="909"/>
      <c r="J1161" s="764"/>
    </row>
    <row r="1162" spans="1:10" ht="17.25" x14ac:dyDescent="0.25">
      <c r="A1162" s="782" t="s">
        <v>5100</v>
      </c>
      <c r="B1162" s="783">
        <v>1</v>
      </c>
      <c r="C1162" s="944">
        <v>2500</v>
      </c>
      <c r="D1162" s="784"/>
      <c r="E1162" s="909"/>
      <c r="F1162" s="909"/>
      <c r="G1162" s="909"/>
      <c r="H1162" s="909"/>
      <c r="I1162" s="909"/>
      <c r="J1162" s="764"/>
    </row>
    <row r="1163" spans="1:10" ht="17.25" x14ac:dyDescent="0.25">
      <c r="A1163" s="782" t="s">
        <v>5100</v>
      </c>
      <c r="B1163" s="783">
        <v>1</v>
      </c>
      <c r="C1163" s="944">
        <v>2200</v>
      </c>
      <c r="D1163" s="784"/>
      <c r="E1163" s="909"/>
      <c r="F1163" s="909"/>
      <c r="G1163" s="909"/>
      <c r="H1163" s="909"/>
      <c r="I1163" s="909"/>
      <c r="J1163" s="764"/>
    </row>
    <row r="1164" spans="1:10" x14ac:dyDescent="0.25">
      <c r="A1164" s="755" t="s">
        <v>2048</v>
      </c>
      <c r="B1164" s="213">
        <f>SUM(B1161:B1163)</f>
        <v>4</v>
      </c>
      <c r="C1164" s="213">
        <f>SUM(C1161:C1163)</f>
        <v>8300</v>
      </c>
      <c r="D1164" s="213">
        <f>SUM(D1161:D1163)</f>
        <v>0</v>
      </c>
      <c r="E1164" s="213"/>
      <c r="F1164" s="213"/>
      <c r="G1164" s="213"/>
      <c r="H1164" s="213"/>
      <c r="I1164" s="213"/>
      <c r="J1164" s="213"/>
    </row>
    <row r="1165" spans="1:10" x14ac:dyDescent="0.25">
      <c r="C1165" s="548"/>
      <c r="D1165" s="548"/>
      <c r="E1165" s="548"/>
      <c r="F1165" s="548"/>
      <c r="G1165" s="548"/>
      <c r="H1165" s="548"/>
      <c r="I1165" s="548"/>
      <c r="J1165" s="567"/>
    </row>
    <row r="1166" spans="1:10" x14ac:dyDescent="0.25">
      <c r="A1166" s="548"/>
      <c r="B1166" s="752"/>
      <c r="C1166" s="752"/>
      <c r="D1166" s="548"/>
      <c r="E1166" s="548"/>
      <c r="F1166" s="548"/>
      <c r="G1166" s="548"/>
      <c r="H1166" s="548"/>
      <c r="I1166" s="548"/>
    </row>
    <row r="1167" spans="1:10" x14ac:dyDescent="0.25">
      <c r="A1167" s="548"/>
      <c r="B1167" s="548"/>
      <c r="C1167" s="548"/>
      <c r="D1167" s="548"/>
      <c r="E1167" s="548"/>
      <c r="F1167" s="2206" t="s">
        <v>4777</v>
      </c>
      <c r="G1167" s="2206"/>
      <c r="H1167" s="2206"/>
      <c r="I1167" s="2206"/>
    </row>
    <row r="1168" spans="1:10" ht="15.75" x14ac:dyDescent="0.25">
      <c r="A1168" s="696" t="s">
        <v>4861</v>
      </c>
      <c r="B1168" s="757">
        <f>C1159</f>
        <v>348000</v>
      </c>
      <c r="C1168" s="548"/>
      <c r="D1168" s="548"/>
      <c r="E1168" s="548"/>
      <c r="F1168" s="548"/>
      <c r="G1168" s="548"/>
      <c r="H1168" s="548"/>
      <c r="I1168" s="548"/>
    </row>
    <row r="1169" spans="1:9" ht="15.75" x14ac:dyDescent="0.25">
      <c r="A1169" s="942"/>
      <c r="B1169" s="943"/>
      <c r="C1169" s="548"/>
      <c r="D1169" s="548"/>
      <c r="E1169" s="548"/>
      <c r="F1169" s="548"/>
      <c r="G1169" s="548"/>
      <c r="H1169" s="548"/>
      <c r="I1169" s="548"/>
    </row>
    <row r="1170" spans="1:9" x14ac:dyDescent="0.25">
      <c r="A1170" s="336"/>
      <c r="B1170" s="336"/>
    </row>
    <row r="1171" spans="1:9" ht="15.75" x14ac:dyDescent="0.25">
      <c r="A1171" s="696" t="s">
        <v>4825</v>
      </c>
      <c r="B1171" s="697">
        <f>C1164</f>
        <v>8300</v>
      </c>
      <c r="E1171" s="936"/>
    </row>
    <row r="1176" spans="1:9" x14ac:dyDescent="0.25">
      <c r="C1176" s="18"/>
    </row>
  </sheetData>
  <mergeCells count="96">
    <mergeCell ref="A1122:J1122"/>
    <mergeCell ref="J1150:J1151"/>
    <mergeCell ref="A1097:J1097"/>
    <mergeCell ref="J1081:J1082"/>
    <mergeCell ref="A1044:J1044"/>
    <mergeCell ref="F1057:I1057"/>
    <mergeCell ref="F1092:I1092"/>
    <mergeCell ref="A987:J987"/>
    <mergeCell ref="F1011:I1011"/>
    <mergeCell ref="A1062:J1062"/>
    <mergeCell ref="A944:J944"/>
    <mergeCell ref="A974:J974"/>
    <mergeCell ref="F979:I979"/>
    <mergeCell ref="A1017:J1017"/>
    <mergeCell ref="F1039:I1039"/>
    <mergeCell ref="F120:I120"/>
    <mergeCell ref="J134:J135"/>
    <mergeCell ref="J143:J144"/>
    <mergeCell ref="A288:J288"/>
    <mergeCell ref="A246:J246"/>
    <mergeCell ref="A131:J131"/>
    <mergeCell ref="A155:J155"/>
    <mergeCell ref="J217:J218"/>
    <mergeCell ref="A170:J170"/>
    <mergeCell ref="A197:J197"/>
    <mergeCell ref="F203:I203"/>
    <mergeCell ref="A211:J211"/>
    <mergeCell ref="F161:I161"/>
    <mergeCell ref="A232:J232"/>
    <mergeCell ref="F238:I238"/>
    <mergeCell ref="A1:J1"/>
    <mergeCell ref="A44:J44"/>
    <mergeCell ref="A74:J74"/>
    <mergeCell ref="A88:J88"/>
    <mergeCell ref="A111:J111"/>
    <mergeCell ref="F80:I80"/>
    <mergeCell ref="A31:J31"/>
    <mergeCell ref="F37:I37"/>
    <mergeCell ref="F386:I386"/>
    <mergeCell ref="J403:J404"/>
    <mergeCell ref="A359:J359"/>
    <mergeCell ref="A380:J380"/>
    <mergeCell ref="A273:J273"/>
    <mergeCell ref="F279:I279"/>
    <mergeCell ref="A345:J345"/>
    <mergeCell ref="F351:I351"/>
    <mergeCell ref="A319:J319"/>
    <mergeCell ref="A305:J305"/>
    <mergeCell ref="F311:I311"/>
    <mergeCell ref="A393:J393"/>
    <mergeCell ref="A417:J417"/>
    <mergeCell ref="F423:I423"/>
    <mergeCell ref="A564:J564"/>
    <mergeCell ref="F572:I572"/>
    <mergeCell ref="A527:J527"/>
    <mergeCell ref="F533:I533"/>
    <mergeCell ref="A464:J464"/>
    <mergeCell ref="A493:J493"/>
    <mergeCell ref="A431:J431"/>
    <mergeCell ref="A448:J448"/>
    <mergeCell ref="F455:I455"/>
    <mergeCell ref="F499:I499"/>
    <mergeCell ref="A507:J507"/>
    <mergeCell ref="A541:J541"/>
    <mergeCell ref="A608:J608"/>
    <mergeCell ref="F613:I613"/>
    <mergeCell ref="A580:J580"/>
    <mergeCell ref="A670:J670"/>
    <mergeCell ref="A621:J621"/>
    <mergeCell ref="A657:J657"/>
    <mergeCell ref="F662:I662"/>
    <mergeCell ref="J630:J631"/>
    <mergeCell ref="A689:J689"/>
    <mergeCell ref="F694:I694"/>
    <mergeCell ref="A729:J729"/>
    <mergeCell ref="A748:J748"/>
    <mergeCell ref="F753:I753"/>
    <mergeCell ref="A702:J702"/>
    <mergeCell ref="A716:J716"/>
    <mergeCell ref="F721:I721"/>
    <mergeCell ref="A1160:J1160"/>
    <mergeCell ref="F1167:I1167"/>
    <mergeCell ref="F779:I779"/>
    <mergeCell ref="A760:J760"/>
    <mergeCell ref="A810:J810"/>
    <mergeCell ref="A839:J839"/>
    <mergeCell ref="F844:I844"/>
    <mergeCell ref="A784:J784"/>
    <mergeCell ref="F805:I805"/>
    <mergeCell ref="A896:J896"/>
    <mergeCell ref="A931:J931"/>
    <mergeCell ref="F936:I936"/>
    <mergeCell ref="A852:J852"/>
    <mergeCell ref="A882:J882"/>
    <mergeCell ref="F887:I887"/>
    <mergeCell ref="J876:J877"/>
  </mergeCells>
  <pageMargins left="0" right="0" top="0" bottom="0" header="0.31496062992125984" footer="0.31496062992125984"/>
  <pageSetup paperSize="9" scale="1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126"/>
  <sheetViews>
    <sheetView workbookViewId="0">
      <selection activeCell="J12" sqref="J12:J13"/>
    </sheetView>
  </sheetViews>
  <sheetFormatPr defaultRowHeight="15" x14ac:dyDescent="0.25"/>
  <cols>
    <col min="1" max="1" width="28.85546875" customWidth="1"/>
    <col min="2" max="2" width="10.28515625" customWidth="1"/>
    <col min="3" max="3" width="10.42578125" customWidth="1"/>
    <col min="4" max="4" width="10.5703125" customWidth="1"/>
    <col min="6" max="6" width="13.28515625" bestFit="1" customWidth="1"/>
    <col min="7" max="7" width="10.140625" customWidth="1"/>
    <col min="9" max="9" width="12.42578125" bestFit="1" customWidth="1"/>
    <col min="10" max="10" width="52.140625" bestFit="1" customWidth="1"/>
  </cols>
  <sheetData>
    <row r="1" spans="1:10" ht="15.75" x14ac:dyDescent="0.25">
      <c r="A1" s="2232" t="s">
        <v>5102</v>
      </c>
      <c r="B1" s="2232"/>
      <c r="C1" s="2232"/>
      <c r="D1" s="2232"/>
      <c r="E1" s="2232"/>
      <c r="F1" s="2232"/>
      <c r="G1" s="2232"/>
      <c r="H1" s="2232"/>
      <c r="I1" s="2232"/>
      <c r="J1" s="2232"/>
    </row>
    <row r="2" spans="1:10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987" t="s">
        <v>2013</v>
      </c>
      <c r="H2" s="198" t="s">
        <v>2776</v>
      </c>
      <c r="I2" s="198" t="s">
        <v>2777</v>
      </c>
      <c r="J2" s="198" t="s">
        <v>32</v>
      </c>
    </row>
    <row r="3" spans="1:10" x14ac:dyDescent="0.25">
      <c r="A3" s="517" t="s">
        <v>91</v>
      </c>
      <c r="B3" s="519">
        <v>1</v>
      </c>
      <c r="C3" s="519"/>
      <c r="D3" s="519">
        <v>16000</v>
      </c>
      <c r="E3" s="920">
        <v>1</v>
      </c>
      <c r="F3" s="519">
        <v>3000</v>
      </c>
      <c r="G3" s="519">
        <v>60</v>
      </c>
      <c r="H3" s="519"/>
      <c r="I3" s="519"/>
      <c r="J3" s="519" t="s">
        <v>767</v>
      </c>
    </row>
    <row r="4" spans="1:10" x14ac:dyDescent="0.25">
      <c r="A4" s="517" t="s">
        <v>2900</v>
      </c>
      <c r="B4" s="519">
        <v>1</v>
      </c>
      <c r="C4" s="519">
        <v>24000</v>
      </c>
      <c r="D4" s="519"/>
      <c r="E4" s="920">
        <v>1</v>
      </c>
      <c r="F4" s="519">
        <v>3000</v>
      </c>
      <c r="G4" s="519">
        <v>60</v>
      </c>
      <c r="H4" s="519"/>
      <c r="I4" s="519"/>
      <c r="J4" s="519"/>
    </row>
    <row r="5" spans="1:10" x14ac:dyDescent="0.25">
      <c r="A5" s="517" t="s">
        <v>248</v>
      </c>
      <c r="B5" s="519">
        <v>1</v>
      </c>
      <c r="C5" s="519"/>
      <c r="D5" s="519">
        <v>22000</v>
      </c>
      <c r="E5" s="920">
        <v>1</v>
      </c>
      <c r="F5" s="519">
        <v>3000</v>
      </c>
      <c r="G5" s="519">
        <v>60</v>
      </c>
      <c r="H5" s="519"/>
      <c r="I5" s="519"/>
      <c r="J5" s="519" t="s">
        <v>767</v>
      </c>
    </row>
    <row r="6" spans="1:10" x14ac:dyDescent="0.25">
      <c r="A6" s="517" t="s">
        <v>93</v>
      </c>
      <c r="B6" s="519">
        <v>1</v>
      </c>
      <c r="C6" s="106">
        <v>17000</v>
      </c>
      <c r="D6" s="519"/>
      <c r="E6" s="519">
        <v>1</v>
      </c>
      <c r="F6" s="519">
        <v>3000</v>
      </c>
      <c r="G6" s="920">
        <v>60</v>
      </c>
      <c r="H6" s="519"/>
      <c r="I6" s="519"/>
      <c r="J6" s="519"/>
    </row>
    <row r="7" spans="1:10" x14ac:dyDescent="0.25">
      <c r="A7" s="517" t="s">
        <v>101</v>
      </c>
      <c r="B7" s="519">
        <v>1</v>
      </c>
      <c r="C7" s="106"/>
      <c r="D7" s="519">
        <v>17000</v>
      </c>
      <c r="E7" s="519"/>
      <c r="F7" s="519"/>
      <c r="G7" s="920"/>
      <c r="H7" s="519"/>
      <c r="I7" s="519"/>
      <c r="J7" s="519" t="s">
        <v>3581</v>
      </c>
    </row>
    <row r="8" spans="1:10" x14ac:dyDescent="0.25">
      <c r="A8" s="517" t="s">
        <v>2469</v>
      </c>
      <c r="B8" s="519">
        <v>1</v>
      </c>
      <c r="C8" s="519">
        <v>27000</v>
      </c>
      <c r="D8" s="519"/>
      <c r="E8" s="519">
        <v>1</v>
      </c>
      <c r="F8" s="519">
        <v>5000</v>
      </c>
      <c r="G8" s="920">
        <v>100</v>
      </c>
      <c r="H8" s="519"/>
      <c r="I8" s="519"/>
      <c r="J8" s="519" t="s">
        <v>5103</v>
      </c>
    </row>
    <row r="9" spans="1:10" x14ac:dyDescent="0.25">
      <c r="A9" s="517" t="s">
        <v>2914</v>
      </c>
      <c r="B9" s="519">
        <v>1</v>
      </c>
      <c r="C9" s="519">
        <v>20000</v>
      </c>
      <c r="D9" s="519"/>
      <c r="E9" s="519">
        <v>1</v>
      </c>
      <c r="F9" s="519">
        <v>4000</v>
      </c>
      <c r="G9" s="920">
        <v>70</v>
      </c>
      <c r="H9" s="519"/>
      <c r="I9" s="519"/>
      <c r="J9" s="519"/>
    </row>
    <row r="10" spans="1:10" x14ac:dyDescent="0.25">
      <c r="A10" s="517" t="s">
        <v>4012</v>
      </c>
      <c r="B10" s="519">
        <v>1</v>
      </c>
      <c r="C10" s="519">
        <v>11000</v>
      </c>
      <c r="D10" s="519"/>
      <c r="E10" s="519">
        <v>1</v>
      </c>
      <c r="F10" s="519">
        <v>3000</v>
      </c>
      <c r="G10" s="920">
        <v>60</v>
      </c>
      <c r="H10" s="519"/>
      <c r="I10" s="519"/>
      <c r="J10" s="519"/>
    </row>
    <row r="11" spans="1:10" x14ac:dyDescent="0.25">
      <c r="A11" s="517" t="s">
        <v>2924</v>
      </c>
      <c r="B11" s="519">
        <v>1</v>
      </c>
      <c r="C11" s="519">
        <v>11000</v>
      </c>
      <c r="D11" s="519"/>
      <c r="E11" s="519">
        <v>1</v>
      </c>
      <c r="F11" s="519">
        <v>3000</v>
      </c>
      <c r="G11" s="920">
        <v>60</v>
      </c>
      <c r="H11" s="519"/>
      <c r="I11" s="519"/>
      <c r="J11" s="519"/>
    </row>
    <row r="12" spans="1:10" x14ac:dyDescent="0.25">
      <c r="A12" s="517" t="s">
        <v>5104</v>
      </c>
      <c r="B12" s="519">
        <v>2</v>
      </c>
      <c r="C12" s="519"/>
      <c r="D12" s="519"/>
      <c r="E12" s="519"/>
      <c r="F12" s="519"/>
      <c r="G12" s="920"/>
      <c r="H12" s="519"/>
      <c r="I12" s="519"/>
      <c r="J12" s="2229" t="s">
        <v>5062</v>
      </c>
    </row>
    <row r="13" spans="1:10" x14ac:dyDescent="0.25">
      <c r="A13" s="517" t="s">
        <v>5105</v>
      </c>
      <c r="B13" s="519">
        <v>1</v>
      </c>
      <c r="C13" s="519"/>
      <c r="D13" s="519"/>
      <c r="E13" s="519"/>
      <c r="F13" s="519"/>
      <c r="G13" s="920"/>
      <c r="H13" s="519"/>
      <c r="I13" s="519"/>
      <c r="J13" s="2231"/>
    </row>
    <row r="14" spans="1:10" x14ac:dyDescent="0.25">
      <c r="A14" s="517" t="s">
        <v>609</v>
      </c>
      <c r="B14" s="519">
        <v>1</v>
      </c>
      <c r="C14" s="519">
        <v>20000</v>
      </c>
      <c r="D14" s="519"/>
      <c r="E14" s="519"/>
      <c r="F14" s="519"/>
      <c r="G14" s="920"/>
      <c r="H14" s="519"/>
      <c r="I14" s="519"/>
      <c r="J14" s="519"/>
    </row>
    <row r="15" spans="1:10" x14ac:dyDescent="0.25">
      <c r="A15" s="517" t="s">
        <v>5106</v>
      </c>
      <c r="B15" s="519">
        <v>2</v>
      </c>
      <c r="C15" s="519">
        <v>46000</v>
      </c>
      <c r="D15" s="519"/>
      <c r="E15" s="519"/>
      <c r="F15" s="519"/>
      <c r="G15" s="920"/>
      <c r="H15" s="519"/>
      <c r="I15" s="519"/>
      <c r="J15" s="519" t="s">
        <v>5107</v>
      </c>
    </row>
    <row r="16" spans="1:10" x14ac:dyDescent="0.25">
      <c r="A16" s="517" t="s">
        <v>713</v>
      </c>
      <c r="B16" s="519">
        <v>1</v>
      </c>
      <c r="C16" s="519">
        <v>9500</v>
      </c>
      <c r="D16" s="519"/>
      <c r="E16" s="519">
        <v>1</v>
      </c>
      <c r="F16" s="519">
        <v>3000</v>
      </c>
      <c r="G16" s="920">
        <v>60</v>
      </c>
      <c r="H16" s="519"/>
      <c r="I16" s="519"/>
      <c r="J16" s="519"/>
    </row>
    <row r="17" spans="1:10" x14ac:dyDescent="0.25">
      <c r="A17" s="517" t="s">
        <v>5108</v>
      </c>
      <c r="B17" s="519">
        <v>1</v>
      </c>
      <c r="C17" s="519"/>
      <c r="D17" s="519">
        <v>20000</v>
      </c>
      <c r="E17" s="519"/>
      <c r="F17" s="519"/>
      <c r="G17" s="920"/>
      <c r="H17" s="519"/>
      <c r="I17" s="519"/>
      <c r="J17" s="519" t="s">
        <v>5109</v>
      </c>
    </row>
    <row r="18" spans="1:10" x14ac:dyDescent="0.25">
      <c r="A18" s="517" t="s">
        <v>3938</v>
      </c>
      <c r="B18" s="519">
        <v>1</v>
      </c>
      <c r="C18" s="519"/>
      <c r="D18" s="519">
        <v>25000</v>
      </c>
      <c r="E18" s="519"/>
      <c r="F18" s="519"/>
      <c r="G18" s="920"/>
      <c r="H18" s="519"/>
      <c r="I18" s="519"/>
      <c r="J18" s="519" t="s">
        <v>1856</v>
      </c>
    </row>
    <row r="19" spans="1:10" x14ac:dyDescent="0.25">
      <c r="A19" s="517" t="s">
        <v>1065</v>
      </c>
      <c r="B19" s="519">
        <v>1</v>
      </c>
      <c r="C19" s="519"/>
      <c r="D19" s="519">
        <v>15000</v>
      </c>
      <c r="E19" s="519">
        <v>1</v>
      </c>
      <c r="F19" s="519">
        <v>5000</v>
      </c>
      <c r="G19" s="920">
        <v>100</v>
      </c>
      <c r="H19" s="519"/>
      <c r="I19" s="519"/>
      <c r="J19" s="519" t="s">
        <v>767</v>
      </c>
    </row>
    <row r="20" spans="1:10" x14ac:dyDescent="0.25">
      <c r="A20" s="517" t="s">
        <v>91</v>
      </c>
      <c r="B20" s="519">
        <v>1</v>
      </c>
      <c r="C20" s="519"/>
      <c r="D20" s="519">
        <v>15000</v>
      </c>
      <c r="E20" s="519">
        <v>1</v>
      </c>
      <c r="F20" s="519">
        <v>5000</v>
      </c>
      <c r="G20" s="920">
        <v>100</v>
      </c>
      <c r="H20" s="519"/>
      <c r="I20" s="519"/>
      <c r="J20" s="519" t="s">
        <v>767</v>
      </c>
    </row>
    <row r="21" spans="1:10" x14ac:dyDescent="0.25">
      <c r="A21" s="517" t="s">
        <v>2050</v>
      </c>
      <c r="B21" s="519">
        <v>1</v>
      </c>
      <c r="C21" s="519">
        <v>5000</v>
      </c>
      <c r="D21" s="519"/>
      <c r="E21" s="519"/>
      <c r="F21" s="519"/>
      <c r="G21" s="920"/>
      <c r="H21" s="519"/>
      <c r="I21" s="519"/>
      <c r="J21" s="519" t="s">
        <v>5110</v>
      </c>
    </row>
    <row r="22" spans="1:10" x14ac:dyDescent="0.25">
      <c r="A22" s="517" t="s">
        <v>276</v>
      </c>
      <c r="B22" s="519">
        <v>2</v>
      </c>
      <c r="C22" s="519">
        <v>20000</v>
      </c>
      <c r="D22" s="519">
        <v>78000</v>
      </c>
      <c r="E22" s="519"/>
      <c r="F22" s="519"/>
      <c r="G22" s="920"/>
      <c r="H22" s="519"/>
      <c r="I22" s="519"/>
      <c r="J22" s="519" t="s">
        <v>767</v>
      </c>
    </row>
    <row r="23" spans="1:10" x14ac:dyDescent="0.25">
      <c r="A23" s="517" t="s">
        <v>697</v>
      </c>
      <c r="B23" s="519">
        <v>1</v>
      </c>
      <c r="C23" s="519"/>
      <c r="D23" s="519">
        <v>16000</v>
      </c>
      <c r="E23" s="519"/>
      <c r="F23" s="1"/>
      <c r="G23" s="547"/>
      <c r="H23" s="547"/>
      <c r="I23" s="547"/>
      <c r="J23" s="1056" t="s">
        <v>5111</v>
      </c>
    </row>
    <row r="24" spans="1:10" x14ac:dyDescent="0.25">
      <c r="A24" s="702" t="s">
        <v>2893</v>
      </c>
      <c r="B24" s="703">
        <v>1</v>
      </c>
      <c r="C24" s="703"/>
      <c r="D24" s="703"/>
      <c r="E24" s="703"/>
      <c r="F24" s="703"/>
      <c r="G24" s="988"/>
      <c r="H24" s="703"/>
      <c r="I24" s="703"/>
      <c r="J24" s="703" t="s">
        <v>3687</v>
      </c>
    </row>
    <row r="25" spans="1:10" x14ac:dyDescent="0.25">
      <c r="A25" s="702" t="s">
        <v>3787</v>
      </c>
      <c r="B25" s="703">
        <v>1</v>
      </c>
      <c r="C25" s="703"/>
      <c r="D25" s="703"/>
      <c r="E25" s="703"/>
      <c r="F25" s="703"/>
      <c r="G25" s="988"/>
      <c r="H25" s="703"/>
      <c r="I25" s="703"/>
      <c r="J25" s="703" t="s">
        <v>3687</v>
      </c>
    </row>
    <row r="26" spans="1:10" x14ac:dyDescent="0.25">
      <c r="A26" s="702" t="s">
        <v>269</v>
      </c>
      <c r="B26" s="703">
        <v>2</v>
      </c>
      <c r="C26" s="703"/>
      <c r="D26" s="703"/>
      <c r="E26" s="703"/>
      <c r="F26" s="703"/>
      <c r="G26" s="988"/>
      <c r="H26" s="703"/>
      <c r="I26" s="703"/>
      <c r="J26" s="703" t="s">
        <v>3687</v>
      </c>
    </row>
    <row r="27" spans="1:10" x14ac:dyDescent="0.25">
      <c r="A27" s="702" t="s">
        <v>2856</v>
      </c>
      <c r="B27" s="703">
        <v>1</v>
      </c>
      <c r="C27" s="703"/>
      <c r="D27" s="703"/>
      <c r="E27" s="703"/>
      <c r="F27" s="703"/>
      <c r="G27" s="988"/>
      <c r="H27" s="703"/>
      <c r="I27" s="703"/>
      <c r="J27" s="703" t="s">
        <v>5112</v>
      </c>
    </row>
    <row r="28" spans="1:10" x14ac:dyDescent="0.25">
      <c r="A28" s="517" t="s">
        <v>4819</v>
      </c>
      <c r="B28" s="519">
        <v>1</v>
      </c>
      <c r="C28" s="519">
        <v>14000</v>
      </c>
      <c r="D28" s="519"/>
      <c r="E28" s="519">
        <v>1</v>
      </c>
      <c r="F28" s="519">
        <v>3000</v>
      </c>
      <c r="G28" s="920">
        <v>60</v>
      </c>
      <c r="H28" s="519"/>
      <c r="I28" s="519"/>
      <c r="J28" s="519"/>
    </row>
    <row r="29" spans="1:10" x14ac:dyDescent="0.25">
      <c r="A29" s="517"/>
      <c r="B29" s="519"/>
      <c r="C29" s="519"/>
      <c r="D29" s="519"/>
      <c r="E29" s="519"/>
      <c r="F29" s="519"/>
      <c r="G29" s="920"/>
      <c r="H29" s="519"/>
      <c r="I29" s="519"/>
      <c r="J29" s="519"/>
    </row>
    <row r="30" spans="1:10" x14ac:dyDescent="0.25">
      <c r="A30" s="755" t="s">
        <v>2048</v>
      </c>
      <c r="B30" s="757">
        <f>SUM(B3:B29)</f>
        <v>30</v>
      </c>
      <c r="C30" s="757">
        <f>SUM(C3:C29)</f>
        <v>224500</v>
      </c>
      <c r="D30" s="757">
        <f>SUM(D3:D29)</f>
        <v>224000</v>
      </c>
      <c r="E30" s="757">
        <f>SUM(E3:E29)</f>
        <v>12</v>
      </c>
      <c r="F30" s="756"/>
      <c r="G30" s="922"/>
      <c r="H30" s="756"/>
      <c r="I30" s="756"/>
      <c r="J30" s="756"/>
    </row>
    <row r="31" spans="1:10" x14ac:dyDescent="0.25">
      <c r="A31" s="548"/>
      <c r="B31" s="752"/>
      <c r="C31" s="752"/>
      <c r="D31" s="548"/>
      <c r="E31" s="548"/>
      <c r="F31" s="548"/>
      <c r="G31" s="548"/>
      <c r="H31" s="548"/>
      <c r="I31" s="548"/>
    </row>
    <row r="32" spans="1:10" x14ac:dyDescent="0.25">
      <c r="A32" s="548"/>
      <c r="B32" s="548"/>
      <c r="C32" s="548"/>
      <c r="D32" s="548"/>
      <c r="E32" s="548"/>
      <c r="F32" s="2206" t="s">
        <v>4777</v>
      </c>
      <c r="G32" s="2206"/>
      <c r="H32" s="2206"/>
      <c r="I32" s="2206"/>
    </row>
    <row r="33" spans="1:10" ht="15.75" x14ac:dyDescent="0.25">
      <c r="A33" s="696" t="s">
        <v>4861</v>
      </c>
      <c r="B33" s="757">
        <f>C30</f>
        <v>224500</v>
      </c>
      <c r="C33" s="548"/>
      <c r="D33" s="548"/>
      <c r="E33" s="548"/>
      <c r="F33" s="548"/>
      <c r="G33" s="548"/>
      <c r="H33" s="548"/>
      <c r="I33" s="548"/>
    </row>
    <row r="34" spans="1:10" ht="15.75" x14ac:dyDescent="0.25">
      <c r="A34" s="942"/>
      <c r="B34" s="943"/>
      <c r="C34" s="548"/>
      <c r="D34" s="548"/>
      <c r="E34" s="548"/>
      <c r="F34" s="548"/>
      <c r="G34" s="548"/>
      <c r="H34" s="548"/>
      <c r="I34" s="548"/>
    </row>
    <row r="35" spans="1:10" x14ac:dyDescent="0.25">
      <c r="A35" s="336"/>
      <c r="B35" s="336"/>
    </row>
    <row r="37" spans="1:10" ht="15.75" x14ac:dyDescent="0.25">
      <c r="A37" s="2232" t="s">
        <v>5113</v>
      </c>
      <c r="B37" s="2232"/>
      <c r="C37" s="2232"/>
      <c r="D37" s="2232"/>
      <c r="E37" s="2232"/>
      <c r="F37" s="2232"/>
      <c r="G37" s="2232"/>
      <c r="H37" s="2232"/>
      <c r="I37" s="2232"/>
      <c r="J37" s="2232"/>
    </row>
    <row r="38" spans="1:10" x14ac:dyDescent="0.25">
      <c r="A38" s="198" t="s">
        <v>14</v>
      </c>
      <c r="B38" s="198" t="s">
        <v>5</v>
      </c>
      <c r="C38" s="198" t="s">
        <v>10</v>
      </c>
      <c r="D38" s="198" t="s">
        <v>11</v>
      </c>
      <c r="E38" s="198" t="s">
        <v>753</v>
      </c>
      <c r="F38" s="198" t="s">
        <v>27</v>
      </c>
      <c r="G38" s="989" t="s">
        <v>2013</v>
      </c>
      <c r="H38" s="198" t="s">
        <v>2776</v>
      </c>
      <c r="I38" s="198" t="s">
        <v>2777</v>
      </c>
      <c r="J38" s="198" t="s">
        <v>32</v>
      </c>
    </row>
    <row r="39" spans="1:10" x14ac:dyDescent="0.25">
      <c r="A39" s="517" t="s">
        <v>94</v>
      </c>
      <c r="B39" s="519">
        <v>1</v>
      </c>
      <c r="C39" s="519">
        <v>28000</v>
      </c>
      <c r="D39" s="519"/>
      <c r="E39" s="990">
        <v>1</v>
      </c>
      <c r="F39" s="519">
        <v>4000</v>
      </c>
      <c r="G39" s="519">
        <v>70</v>
      </c>
      <c r="H39" s="519"/>
      <c r="I39" s="519"/>
      <c r="J39" s="519"/>
    </row>
    <row r="40" spans="1:10" x14ac:dyDescent="0.25">
      <c r="A40" s="517" t="s">
        <v>2622</v>
      </c>
      <c r="B40" s="519">
        <v>1</v>
      </c>
      <c r="C40" s="519">
        <v>33000</v>
      </c>
      <c r="D40" s="519"/>
      <c r="E40" s="990">
        <v>1</v>
      </c>
      <c r="F40" s="519">
        <v>5000</v>
      </c>
      <c r="G40" s="519">
        <v>90</v>
      </c>
      <c r="H40" s="519"/>
      <c r="I40" s="519"/>
      <c r="J40" s="519"/>
    </row>
    <row r="41" spans="1:10" x14ac:dyDescent="0.25">
      <c r="A41" s="517" t="s">
        <v>91</v>
      </c>
      <c r="B41" s="519">
        <v>1</v>
      </c>
      <c r="C41" s="519">
        <v>16000</v>
      </c>
      <c r="D41" s="519"/>
      <c r="E41" s="990">
        <v>1</v>
      </c>
      <c r="F41" s="519">
        <v>4000</v>
      </c>
      <c r="G41" s="519">
        <v>70</v>
      </c>
      <c r="H41" s="519"/>
      <c r="I41" s="519"/>
      <c r="J41" s="519"/>
    </row>
    <row r="42" spans="1:10" x14ac:dyDescent="0.25">
      <c r="A42" s="517" t="s">
        <v>646</v>
      </c>
      <c r="B42" s="519">
        <v>1</v>
      </c>
      <c r="C42" s="994">
        <v>14000</v>
      </c>
      <c r="D42" s="519"/>
      <c r="E42" s="519">
        <v>1</v>
      </c>
      <c r="F42" s="519">
        <v>3000</v>
      </c>
      <c r="G42" s="990">
        <v>60</v>
      </c>
      <c r="H42" s="519"/>
      <c r="I42" s="519"/>
      <c r="J42" s="519"/>
    </row>
    <row r="43" spans="1:10" x14ac:dyDescent="0.25">
      <c r="A43" s="517" t="s">
        <v>1065</v>
      </c>
      <c r="B43" s="519">
        <v>2</v>
      </c>
      <c r="C43" s="994">
        <v>32000</v>
      </c>
      <c r="D43" s="519"/>
      <c r="E43" s="519">
        <v>2</v>
      </c>
      <c r="F43" s="519">
        <v>8000</v>
      </c>
      <c r="G43" s="990">
        <v>75</v>
      </c>
      <c r="H43" s="519"/>
      <c r="I43" s="519"/>
      <c r="J43" s="519"/>
    </row>
    <row r="44" spans="1:10" x14ac:dyDescent="0.25">
      <c r="A44" s="517" t="s">
        <v>91</v>
      </c>
      <c r="B44" s="519">
        <v>1</v>
      </c>
      <c r="C44" s="519">
        <v>16000</v>
      </c>
      <c r="D44" s="519"/>
      <c r="E44" s="519">
        <v>1</v>
      </c>
      <c r="F44" s="519">
        <v>4000</v>
      </c>
      <c r="G44" s="990">
        <v>75</v>
      </c>
      <c r="H44" s="519"/>
      <c r="I44" s="519"/>
      <c r="J44" s="519"/>
    </row>
    <row r="45" spans="1:10" x14ac:dyDescent="0.25">
      <c r="A45" s="702" t="s">
        <v>4904</v>
      </c>
      <c r="B45" s="703">
        <v>1</v>
      </c>
      <c r="C45" s="703"/>
      <c r="D45" s="703"/>
      <c r="E45" s="703"/>
      <c r="F45" s="703"/>
      <c r="G45" s="703"/>
      <c r="H45" s="787"/>
      <c r="I45" s="1055"/>
      <c r="J45" s="1055" t="s">
        <v>5114</v>
      </c>
    </row>
    <row r="46" spans="1:10" x14ac:dyDescent="0.25">
      <c r="A46" s="517" t="s">
        <v>3032</v>
      </c>
      <c r="B46" s="519">
        <v>1</v>
      </c>
      <c r="C46" s="519">
        <v>30000</v>
      </c>
      <c r="D46" s="519"/>
      <c r="E46" s="519"/>
      <c r="F46" s="519"/>
      <c r="G46" s="519"/>
      <c r="H46" s="519"/>
      <c r="I46" s="519"/>
      <c r="J46" s="519"/>
    </row>
    <row r="47" spans="1:10" x14ac:dyDescent="0.25">
      <c r="A47" s="517" t="s">
        <v>3486</v>
      </c>
      <c r="B47" s="519">
        <v>1</v>
      </c>
      <c r="C47" s="519">
        <v>14000</v>
      </c>
      <c r="D47" s="519"/>
      <c r="E47" s="519"/>
      <c r="F47" s="519"/>
      <c r="G47" s="990"/>
      <c r="H47" s="519"/>
      <c r="I47" s="519"/>
      <c r="J47" s="519"/>
    </row>
    <row r="48" spans="1:10" x14ac:dyDescent="0.25">
      <c r="A48" s="517" t="s">
        <v>1810</v>
      </c>
      <c r="B48" s="519">
        <v>1</v>
      </c>
      <c r="C48" s="519">
        <v>11000</v>
      </c>
      <c r="D48" s="519"/>
      <c r="E48" s="519">
        <v>1</v>
      </c>
      <c r="F48" s="519">
        <v>3000</v>
      </c>
      <c r="G48" s="990">
        <v>60</v>
      </c>
      <c r="H48" s="519"/>
      <c r="I48" s="519"/>
      <c r="J48" s="2229"/>
    </row>
    <row r="49" spans="1:10" x14ac:dyDescent="0.25">
      <c r="A49" s="517" t="s">
        <v>247</v>
      </c>
      <c r="B49" s="519">
        <v>1</v>
      </c>
      <c r="C49" s="519">
        <v>20000</v>
      </c>
      <c r="D49" s="519"/>
      <c r="E49" s="519">
        <v>1</v>
      </c>
      <c r="F49" s="519">
        <v>5000</v>
      </c>
      <c r="G49" s="990">
        <v>100</v>
      </c>
      <c r="H49" s="519"/>
      <c r="I49" s="519"/>
      <c r="J49" s="2231"/>
    </row>
    <row r="50" spans="1:10" x14ac:dyDescent="0.25">
      <c r="A50" s="517" t="s">
        <v>255</v>
      </c>
      <c r="B50" s="519">
        <v>1</v>
      </c>
      <c r="C50" s="519"/>
      <c r="D50" s="519">
        <v>24000</v>
      </c>
      <c r="E50" s="519"/>
      <c r="F50" s="519"/>
      <c r="G50" s="993"/>
      <c r="H50" s="519"/>
      <c r="I50" s="519"/>
      <c r="J50" s="992" t="s">
        <v>3581</v>
      </c>
    </row>
    <row r="51" spans="1:10" x14ac:dyDescent="0.25">
      <c r="A51" s="517" t="s">
        <v>1065</v>
      </c>
      <c r="B51" s="519">
        <v>1</v>
      </c>
      <c r="C51" s="519">
        <v>16000</v>
      </c>
      <c r="D51" s="519"/>
      <c r="E51" s="519">
        <v>1</v>
      </c>
      <c r="F51" s="519">
        <v>4000</v>
      </c>
      <c r="G51" s="993"/>
      <c r="H51" s="519"/>
      <c r="I51" s="519"/>
      <c r="J51" s="992"/>
    </row>
    <row r="52" spans="1:10" x14ac:dyDescent="0.25">
      <c r="A52" s="517" t="s">
        <v>91</v>
      </c>
      <c r="B52" s="519">
        <v>1</v>
      </c>
      <c r="C52" s="519">
        <v>16000</v>
      </c>
      <c r="D52" s="519"/>
      <c r="E52" s="519">
        <v>1</v>
      </c>
      <c r="F52" s="519">
        <v>4000</v>
      </c>
      <c r="G52" s="990">
        <v>60</v>
      </c>
      <c r="H52" s="519"/>
      <c r="I52" s="519"/>
      <c r="J52" s="519"/>
    </row>
    <row r="53" spans="1:10" x14ac:dyDescent="0.25">
      <c r="A53" s="517" t="s">
        <v>3938</v>
      </c>
      <c r="B53" s="519">
        <v>1</v>
      </c>
      <c r="C53" s="519">
        <v>20000</v>
      </c>
      <c r="D53" s="519"/>
      <c r="E53" s="519">
        <v>1</v>
      </c>
      <c r="F53" s="519">
        <v>5000</v>
      </c>
      <c r="G53" s="990">
        <v>100</v>
      </c>
      <c r="H53" s="519"/>
      <c r="I53" s="519"/>
      <c r="J53" s="519"/>
    </row>
    <row r="54" spans="1:10" x14ac:dyDescent="0.25">
      <c r="A54" s="517" t="s">
        <v>2898</v>
      </c>
      <c r="B54" s="519">
        <v>1</v>
      </c>
      <c r="C54" s="519">
        <v>20000</v>
      </c>
      <c r="D54" s="519"/>
      <c r="E54" s="519">
        <v>1</v>
      </c>
      <c r="F54" s="519">
        <v>3000</v>
      </c>
      <c r="G54" s="990">
        <v>60</v>
      </c>
      <c r="H54" s="519"/>
      <c r="I54" s="519"/>
      <c r="J54" s="519"/>
    </row>
    <row r="55" spans="1:10" x14ac:dyDescent="0.25">
      <c r="A55" s="517" t="s">
        <v>2856</v>
      </c>
      <c r="B55" s="519">
        <v>1</v>
      </c>
      <c r="C55" s="519">
        <v>27000</v>
      </c>
      <c r="D55" s="519"/>
      <c r="E55" s="519">
        <v>1</v>
      </c>
      <c r="F55" s="519">
        <v>3000</v>
      </c>
      <c r="G55" s="990">
        <v>65</v>
      </c>
      <c r="H55" s="519"/>
      <c r="I55" s="519"/>
      <c r="J55" s="519"/>
    </row>
    <row r="56" spans="1:10" x14ac:dyDescent="0.25">
      <c r="A56" s="517" t="s">
        <v>657</v>
      </c>
      <c r="B56" s="519">
        <v>1</v>
      </c>
      <c r="C56" s="519"/>
      <c r="D56" s="519">
        <v>32000</v>
      </c>
      <c r="E56" s="519">
        <v>1</v>
      </c>
      <c r="F56" s="519">
        <v>4000</v>
      </c>
      <c r="G56" s="990">
        <v>70</v>
      </c>
      <c r="H56" s="519"/>
      <c r="I56" s="519"/>
      <c r="J56" s="519"/>
    </row>
    <row r="57" spans="1:10" x14ac:dyDescent="0.25">
      <c r="A57" s="517" t="s">
        <v>3437</v>
      </c>
      <c r="B57" s="519">
        <v>1</v>
      </c>
      <c r="C57" s="519">
        <v>16000</v>
      </c>
      <c r="D57" s="519"/>
      <c r="E57" s="519">
        <v>1</v>
      </c>
      <c r="F57" s="519">
        <v>4000</v>
      </c>
      <c r="G57" s="990">
        <v>70</v>
      </c>
      <c r="H57" s="519"/>
      <c r="I57" s="519"/>
      <c r="J57" s="519"/>
    </row>
    <row r="58" spans="1:10" x14ac:dyDescent="0.25">
      <c r="A58" s="517" t="s">
        <v>2187</v>
      </c>
      <c r="B58" s="519">
        <v>1</v>
      </c>
      <c r="C58" s="519"/>
      <c r="D58" s="519">
        <v>12000</v>
      </c>
      <c r="E58" s="519">
        <v>1</v>
      </c>
      <c r="F58" s="519">
        <v>3000</v>
      </c>
      <c r="G58" s="990">
        <v>60</v>
      </c>
      <c r="H58" s="519"/>
      <c r="I58" s="519"/>
      <c r="J58" s="519" t="s">
        <v>767</v>
      </c>
    </row>
    <row r="59" spans="1:10" x14ac:dyDescent="0.25">
      <c r="A59" s="517" t="s">
        <v>2199</v>
      </c>
      <c r="B59" s="519">
        <v>1</v>
      </c>
      <c r="C59" s="519">
        <v>19000</v>
      </c>
      <c r="D59" s="519"/>
      <c r="E59" s="519"/>
      <c r="F59" s="519"/>
      <c r="G59" s="990"/>
      <c r="H59" s="519"/>
      <c r="I59" s="519"/>
      <c r="J59" s="2229" t="s">
        <v>5115</v>
      </c>
    </row>
    <row r="60" spans="1:10" x14ac:dyDescent="0.25">
      <c r="A60" s="517" t="s">
        <v>3938</v>
      </c>
      <c r="B60" s="519">
        <v>1</v>
      </c>
      <c r="C60" s="519">
        <v>25000</v>
      </c>
      <c r="D60" s="519"/>
      <c r="E60" s="519"/>
      <c r="F60" s="519"/>
      <c r="G60" s="990"/>
      <c r="H60" s="519"/>
      <c r="I60" s="519"/>
      <c r="J60" s="2231"/>
    </row>
    <row r="61" spans="1:10" x14ac:dyDescent="0.25">
      <c r="A61" s="755" t="s">
        <v>2048</v>
      </c>
      <c r="B61" s="757">
        <f>SUM(B39:B60)</f>
        <v>23</v>
      </c>
      <c r="C61" s="757">
        <f>SUM(C39:C60)</f>
        <v>373000</v>
      </c>
      <c r="D61" s="757">
        <f>SUM(D39:D60)</f>
        <v>68000</v>
      </c>
      <c r="E61" s="757">
        <f>SUM(E39:E60)</f>
        <v>17</v>
      </c>
      <c r="F61" s="756"/>
      <c r="G61" s="922"/>
      <c r="H61" s="756"/>
      <c r="I61" s="756"/>
      <c r="J61" s="756"/>
    </row>
    <row r="62" spans="1:10" x14ac:dyDescent="0.25">
      <c r="A62" s="548"/>
      <c r="B62" s="752"/>
      <c r="C62" s="752"/>
      <c r="D62" s="548"/>
      <c r="E62" s="548"/>
      <c r="F62" s="548"/>
      <c r="G62" s="548"/>
      <c r="H62" s="548"/>
      <c r="I62" s="548"/>
    </row>
    <row r="63" spans="1:10" x14ac:dyDescent="0.25">
      <c r="A63" s="548"/>
      <c r="B63" s="548"/>
      <c r="C63" s="548"/>
      <c r="D63" s="548"/>
      <c r="E63" s="548"/>
      <c r="F63" s="2206" t="s">
        <v>4777</v>
      </c>
      <c r="G63" s="2206"/>
      <c r="H63" s="2206"/>
      <c r="I63" s="2206"/>
    </row>
    <row r="64" spans="1:10" ht="15.75" x14ac:dyDescent="0.25">
      <c r="A64" s="696" t="s">
        <v>4861</v>
      </c>
      <c r="B64" s="757">
        <f>C61</f>
        <v>373000</v>
      </c>
      <c r="C64" s="548"/>
      <c r="D64" s="548"/>
      <c r="E64" s="548"/>
      <c r="F64" s="548"/>
      <c r="G64" s="548"/>
      <c r="H64" s="548"/>
      <c r="I64" s="548"/>
    </row>
    <row r="68" spans="1:10" ht="15.75" x14ac:dyDescent="0.25">
      <c r="A68" s="2232" t="s">
        <v>5116</v>
      </c>
      <c r="B68" s="2232"/>
      <c r="C68" s="2232"/>
      <c r="D68" s="2232"/>
      <c r="E68" s="2232"/>
      <c r="F68" s="2232"/>
      <c r="G68" s="2232"/>
      <c r="H68" s="2232"/>
      <c r="I68" s="2232"/>
      <c r="J68" s="2232"/>
    </row>
    <row r="69" spans="1:10" x14ac:dyDescent="0.25">
      <c r="A69" s="198" t="s">
        <v>14</v>
      </c>
      <c r="B69" s="198" t="s">
        <v>5</v>
      </c>
      <c r="C69" s="198" t="s">
        <v>10</v>
      </c>
      <c r="D69" s="198" t="s">
        <v>11</v>
      </c>
      <c r="E69" s="198" t="s">
        <v>753</v>
      </c>
      <c r="F69" s="198" t="s">
        <v>27</v>
      </c>
      <c r="G69" s="991" t="s">
        <v>2013</v>
      </c>
      <c r="H69" s="198" t="s">
        <v>2776</v>
      </c>
      <c r="I69" s="198" t="s">
        <v>2777</v>
      </c>
      <c r="J69" s="198" t="s">
        <v>32</v>
      </c>
    </row>
    <row r="70" spans="1:10" x14ac:dyDescent="0.25">
      <c r="A70" s="517" t="s">
        <v>624</v>
      </c>
      <c r="B70" s="519">
        <v>1</v>
      </c>
      <c r="C70" s="519"/>
      <c r="D70" s="519">
        <v>30000</v>
      </c>
      <c r="E70" s="993">
        <v>1</v>
      </c>
      <c r="F70" s="519">
        <v>3000</v>
      </c>
      <c r="G70" s="519">
        <v>60</v>
      </c>
      <c r="H70" s="519"/>
      <c r="I70" s="519"/>
      <c r="J70" s="992" t="s">
        <v>3581</v>
      </c>
    </row>
    <row r="71" spans="1:10" x14ac:dyDescent="0.25">
      <c r="A71" s="517" t="s">
        <v>151</v>
      </c>
      <c r="B71" s="519">
        <v>1</v>
      </c>
      <c r="C71" s="519"/>
      <c r="D71" s="519">
        <v>23000</v>
      </c>
      <c r="E71" s="993"/>
      <c r="F71" s="519"/>
      <c r="G71" s="519"/>
      <c r="H71" s="519"/>
      <c r="I71" s="519"/>
      <c r="J71" s="992" t="s">
        <v>3581</v>
      </c>
    </row>
    <row r="72" spans="1:10" x14ac:dyDescent="0.25">
      <c r="A72" s="517" t="s">
        <v>5117</v>
      </c>
      <c r="B72" s="519">
        <v>1</v>
      </c>
      <c r="C72" s="519">
        <v>20000</v>
      </c>
      <c r="D72" s="519"/>
      <c r="E72" s="993">
        <v>1</v>
      </c>
      <c r="F72" s="519">
        <v>5000</v>
      </c>
      <c r="G72" s="519">
        <v>100</v>
      </c>
      <c r="H72" s="519"/>
      <c r="I72" s="519"/>
      <c r="J72" s="519"/>
    </row>
    <row r="73" spans="1:10" x14ac:dyDescent="0.25">
      <c r="A73" s="517" t="s">
        <v>4954</v>
      </c>
      <c r="B73" s="519">
        <v>1</v>
      </c>
      <c r="C73" s="994"/>
      <c r="D73" s="519">
        <v>14000</v>
      </c>
      <c r="E73" s="519">
        <v>1</v>
      </c>
      <c r="F73" s="519">
        <v>3000</v>
      </c>
      <c r="G73" s="993">
        <v>60</v>
      </c>
      <c r="H73" s="519"/>
      <c r="I73" s="519"/>
      <c r="J73" s="992" t="s">
        <v>3581</v>
      </c>
    </row>
    <row r="74" spans="1:10" x14ac:dyDescent="0.25">
      <c r="A74" s="517" t="s">
        <v>3733</v>
      </c>
      <c r="B74" s="519">
        <v>1</v>
      </c>
      <c r="C74" s="994">
        <v>38000</v>
      </c>
      <c r="D74" s="519"/>
      <c r="E74" s="519"/>
      <c r="F74" s="519"/>
      <c r="G74" s="993"/>
      <c r="H74" s="519"/>
      <c r="I74" s="519"/>
      <c r="J74" s="519"/>
    </row>
    <row r="75" spans="1:10" x14ac:dyDescent="0.25">
      <c r="A75" s="517" t="s">
        <v>5118</v>
      </c>
      <c r="B75" s="519">
        <v>1</v>
      </c>
      <c r="C75" s="519">
        <v>18000</v>
      </c>
      <c r="D75" s="519"/>
      <c r="E75" s="519">
        <v>2</v>
      </c>
      <c r="F75" s="519">
        <v>10000</v>
      </c>
      <c r="G75" s="993">
        <v>100</v>
      </c>
      <c r="H75" s="519"/>
      <c r="I75" s="519"/>
      <c r="J75" s="519"/>
    </row>
    <row r="76" spans="1:10" x14ac:dyDescent="0.25">
      <c r="A76" s="777" t="s">
        <v>161</v>
      </c>
      <c r="B76" s="764">
        <v>1</v>
      </c>
      <c r="C76" s="764">
        <v>23000</v>
      </c>
      <c r="D76" s="764"/>
      <c r="E76" s="764">
        <v>2</v>
      </c>
      <c r="F76" s="764">
        <v>6000</v>
      </c>
      <c r="G76" s="921">
        <v>60</v>
      </c>
      <c r="H76" s="956"/>
      <c r="I76" s="956"/>
      <c r="J76" s="956"/>
    </row>
    <row r="77" spans="1:10" x14ac:dyDescent="0.25">
      <c r="A77" s="517" t="s">
        <v>144</v>
      </c>
      <c r="B77" s="519">
        <v>1</v>
      </c>
      <c r="C77" s="519"/>
      <c r="D77" s="519">
        <v>28000</v>
      </c>
      <c r="E77" s="519">
        <v>1</v>
      </c>
      <c r="F77" s="519">
        <v>4000</v>
      </c>
      <c r="G77" s="993">
        <v>75</v>
      </c>
      <c r="H77" s="519"/>
      <c r="I77" s="519"/>
      <c r="J77" s="519" t="s">
        <v>767</v>
      </c>
    </row>
    <row r="78" spans="1:10" x14ac:dyDescent="0.25">
      <c r="A78" s="517" t="s">
        <v>2820</v>
      </c>
      <c r="B78" s="519">
        <v>1</v>
      </c>
      <c r="C78" s="519"/>
      <c r="D78" s="519">
        <v>14000</v>
      </c>
      <c r="E78" s="519"/>
      <c r="F78" s="519"/>
      <c r="G78" s="993"/>
      <c r="H78" s="519"/>
      <c r="I78" s="519"/>
      <c r="J78" s="519" t="s">
        <v>767</v>
      </c>
    </row>
    <row r="79" spans="1:10" x14ac:dyDescent="0.25">
      <c r="A79" s="517" t="s">
        <v>5119</v>
      </c>
      <c r="B79" s="519">
        <v>1</v>
      </c>
      <c r="C79" s="519">
        <v>16000</v>
      </c>
      <c r="D79" s="519"/>
      <c r="E79" s="519">
        <v>2</v>
      </c>
      <c r="F79" s="519">
        <v>9000</v>
      </c>
      <c r="G79" s="993" t="s">
        <v>5120</v>
      </c>
      <c r="H79" s="519"/>
      <c r="I79" s="519"/>
      <c r="J79" s="547"/>
    </row>
    <row r="80" spans="1:10" x14ac:dyDescent="0.25">
      <c r="A80" s="517" t="s">
        <v>3012</v>
      </c>
      <c r="B80" s="519">
        <v>1</v>
      </c>
      <c r="C80" s="519"/>
      <c r="D80" s="519">
        <v>8000</v>
      </c>
      <c r="E80" s="519">
        <v>2</v>
      </c>
      <c r="F80" s="519">
        <v>6000</v>
      </c>
      <c r="G80" s="993">
        <v>60</v>
      </c>
      <c r="H80" s="519"/>
      <c r="I80" s="519"/>
      <c r="J80" s="547"/>
    </row>
    <row r="81" spans="1:10" x14ac:dyDescent="0.25">
      <c r="A81" s="517" t="s">
        <v>423</v>
      </c>
      <c r="B81" s="519">
        <v>1</v>
      </c>
      <c r="C81" s="519"/>
      <c r="D81" s="519">
        <v>16000</v>
      </c>
      <c r="E81" s="519">
        <v>1</v>
      </c>
      <c r="F81" s="519">
        <v>4000</v>
      </c>
      <c r="G81" s="993">
        <v>75</v>
      </c>
      <c r="H81" s="519"/>
      <c r="I81" s="519"/>
      <c r="J81" s="519" t="s">
        <v>767</v>
      </c>
    </row>
    <row r="82" spans="1:10" x14ac:dyDescent="0.25">
      <c r="A82" s="517" t="s">
        <v>3536</v>
      </c>
      <c r="B82" s="519">
        <v>1</v>
      </c>
      <c r="C82" s="519"/>
      <c r="D82" s="519">
        <v>26000</v>
      </c>
      <c r="E82" s="519">
        <v>1</v>
      </c>
      <c r="F82" s="519">
        <v>4000</v>
      </c>
      <c r="G82" s="993">
        <v>70</v>
      </c>
      <c r="H82" s="519"/>
      <c r="I82" s="519"/>
      <c r="J82" s="519" t="s">
        <v>767</v>
      </c>
    </row>
    <row r="83" spans="1:10" x14ac:dyDescent="0.25">
      <c r="A83" s="517" t="s">
        <v>3898</v>
      </c>
      <c r="B83" s="519">
        <v>1</v>
      </c>
      <c r="C83" s="519">
        <v>28000</v>
      </c>
      <c r="D83" s="519"/>
      <c r="E83" s="519">
        <v>1</v>
      </c>
      <c r="F83" s="519">
        <v>4000</v>
      </c>
      <c r="G83" s="993">
        <v>70</v>
      </c>
      <c r="H83" s="519"/>
      <c r="I83" s="519"/>
      <c r="J83" s="519"/>
    </row>
    <row r="84" spans="1:10" x14ac:dyDescent="0.25">
      <c r="A84" s="517" t="s">
        <v>2199</v>
      </c>
      <c r="B84" s="519">
        <v>1</v>
      </c>
      <c r="C84" s="519">
        <v>14000</v>
      </c>
      <c r="D84" s="519"/>
      <c r="E84" s="519">
        <v>1</v>
      </c>
      <c r="F84" s="519">
        <v>5000</v>
      </c>
      <c r="G84" s="993">
        <v>100</v>
      </c>
      <c r="H84" s="519"/>
      <c r="I84" s="519"/>
      <c r="J84" s="519"/>
    </row>
    <row r="85" spans="1:10" x14ac:dyDescent="0.25">
      <c r="A85" s="517" t="s">
        <v>4925</v>
      </c>
      <c r="B85" s="519">
        <v>1</v>
      </c>
      <c r="C85" s="519">
        <v>44000</v>
      </c>
      <c r="D85" s="519"/>
      <c r="E85" s="519">
        <v>1</v>
      </c>
      <c r="F85" s="519">
        <v>4000</v>
      </c>
      <c r="G85" s="993">
        <v>70</v>
      </c>
      <c r="H85" s="519"/>
      <c r="I85" s="519"/>
      <c r="J85" s="519"/>
    </row>
    <row r="86" spans="1:10" x14ac:dyDescent="0.25">
      <c r="A86" s="517" t="s">
        <v>2187</v>
      </c>
      <c r="B86" s="519">
        <v>1</v>
      </c>
      <c r="C86" s="519"/>
      <c r="D86" s="519">
        <v>12000</v>
      </c>
      <c r="E86" s="519">
        <v>1</v>
      </c>
      <c r="F86" s="519">
        <v>3000</v>
      </c>
      <c r="G86" s="993">
        <v>60</v>
      </c>
      <c r="H86" s="519"/>
      <c r="I86" s="519"/>
      <c r="J86" s="992" t="s">
        <v>3581</v>
      </c>
    </row>
    <row r="87" spans="1:10" x14ac:dyDescent="0.25">
      <c r="A87" s="517" t="s">
        <v>653</v>
      </c>
      <c r="B87" s="519">
        <v>1</v>
      </c>
      <c r="C87" s="519"/>
      <c r="D87" s="519">
        <v>30000</v>
      </c>
      <c r="E87" s="519">
        <v>1</v>
      </c>
      <c r="F87" s="519">
        <v>4000</v>
      </c>
      <c r="G87" s="993">
        <v>75</v>
      </c>
      <c r="H87" s="519"/>
      <c r="I87" s="519"/>
      <c r="J87" s="519" t="s">
        <v>5121</v>
      </c>
    </row>
    <row r="88" spans="1:10" x14ac:dyDescent="0.25">
      <c r="A88" s="517" t="s">
        <v>213</v>
      </c>
      <c r="B88" s="519">
        <v>1</v>
      </c>
      <c r="C88" s="519">
        <v>20000</v>
      </c>
      <c r="D88" s="519"/>
      <c r="E88" s="519">
        <v>1</v>
      </c>
      <c r="F88" s="519">
        <v>5000</v>
      </c>
      <c r="G88" s="993">
        <v>100</v>
      </c>
      <c r="H88" s="519"/>
      <c r="I88" s="519"/>
      <c r="J88" s="519"/>
    </row>
    <row r="89" spans="1:10" x14ac:dyDescent="0.25">
      <c r="A89" s="517" t="s">
        <v>4733</v>
      </c>
      <c r="B89" s="519">
        <v>1</v>
      </c>
      <c r="C89" s="519">
        <v>17000</v>
      </c>
      <c r="D89" s="519"/>
      <c r="E89" s="519"/>
      <c r="F89" s="519"/>
      <c r="G89" s="993"/>
      <c r="H89" s="519"/>
      <c r="I89" s="519"/>
      <c r="J89" s="519"/>
    </row>
    <row r="90" spans="1:10" x14ac:dyDescent="0.25">
      <c r="A90" s="517" t="s">
        <v>624</v>
      </c>
      <c r="B90" s="519">
        <v>1</v>
      </c>
      <c r="C90" s="519">
        <v>31000</v>
      </c>
      <c r="D90" s="519"/>
      <c r="E90" s="519">
        <v>1</v>
      </c>
      <c r="F90" s="519">
        <v>3000</v>
      </c>
      <c r="G90" s="993">
        <v>60</v>
      </c>
      <c r="H90" s="519"/>
      <c r="I90" s="519"/>
      <c r="J90" s="547"/>
    </row>
    <row r="91" spans="1:10" x14ac:dyDescent="0.25">
      <c r="A91" s="517" t="s">
        <v>4954</v>
      </c>
      <c r="B91" s="519">
        <v>1</v>
      </c>
      <c r="C91" s="519">
        <v>14000</v>
      </c>
      <c r="D91" s="519"/>
      <c r="E91" s="519">
        <v>1</v>
      </c>
      <c r="F91" s="519">
        <v>3000</v>
      </c>
      <c r="G91" s="993">
        <v>60</v>
      </c>
      <c r="H91" s="519"/>
      <c r="I91" s="519"/>
      <c r="J91" s="547"/>
    </row>
    <row r="92" spans="1:10" x14ac:dyDescent="0.25">
      <c r="A92" s="517" t="s">
        <v>3036</v>
      </c>
      <c r="B92" s="519">
        <v>1</v>
      </c>
      <c r="C92" s="519">
        <v>22000</v>
      </c>
      <c r="D92" s="519"/>
      <c r="E92" s="519"/>
      <c r="F92" s="547"/>
      <c r="G92" s="547"/>
      <c r="H92" s="547"/>
      <c r="I92" s="547"/>
      <c r="J92" s="547"/>
    </row>
    <row r="93" spans="1:10" x14ac:dyDescent="0.25">
      <c r="A93" s="517" t="s">
        <v>5057</v>
      </c>
      <c r="B93" s="519">
        <v>1</v>
      </c>
      <c r="C93" s="519">
        <v>17000</v>
      </c>
      <c r="D93" s="519"/>
      <c r="E93" s="519"/>
      <c r="F93" s="519"/>
      <c r="G93" s="993"/>
      <c r="H93" s="519"/>
      <c r="I93" s="519"/>
      <c r="J93" s="519"/>
    </row>
    <row r="94" spans="1:10" x14ac:dyDescent="0.25">
      <c r="A94" s="517" t="s">
        <v>584</v>
      </c>
      <c r="B94" s="519">
        <v>1</v>
      </c>
      <c r="C94" s="519">
        <v>2000</v>
      </c>
      <c r="D94" s="519">
        <v>40000</v>
      </c>
      <c r="E94" s="519">
        <v>1</v>
      </c>
      <c r="F94" s="519">
        <v>5000</v>
      </c>
      <c r="G94" s="993">
        <v>100</v>
      </c>
      <c r="H94" s="519"/>
      <c r="I94" s="519"/>
      <c r="J94" s="519" t="s">
        <v>767</v>
      </c>
    </row>
    <row r="95" spans="1:10" x14ac:dyDescent="0.25">
      <c r="A95" s="517" t="s">
        <v>4757</v>
      </c>
      <c r="B95" s="519">
        <v>1</v>
      </c>
      <c r="C95" s="519"/>
      <c r="D95" s="519">
        <v>17000</v>
      </c>
      <c r="E95" s="519"/>
      <c r="F95" s="519"/>
      <c r="G95" s="993"/>
      <c r="H95" s="519"/>
      <c r="I95" s="519"/>
      <c r="J95" s="519" t="s">
        <v>767</v>
      </c>
    </row>
    <row r="96" spans="1:10" x14ac:dyDescent="0.25">
      <c r="A96" s="517" t="s">
        <v>3676</v>
      </c>
      <c r="B96" s="519">
        <v>1</v>
      </c>
      <c r="C96" s="519">
        <v>12000</v>
      </c>
      <c r="D96" s="519"/>
      <c r="E96" s="519">
        <v>2</v>
      </c>
      <c r="F96" s="519">
        <v>80000</v>
      </c>
      <c r="G96" s="993">
        <v>75</v>
      </c>
      <c r="H96" s="519"/>
      <c r="I96" s="519"/>
      <c r="J96" s="519" t="s">
        <v>767</v>
      </c>
    </row>
    <row r="97" spans="1:10" x14ac:dyDescent="0.25">
      <c r="A97" s="517" t="s">
        <v>423</v>
      </c>
      <c r="B97" s="519">
        <v>1</v>
      </c>
      <c r="C97" s="519"/>
      <c r="D97" s="519">
        <v>20000</v>
      </c>
      <c r="E97" s="519"/>
      <c r="F97" s="519"/>
      <c r="G97" s="993"/>
      <c r="H97" s="519"/>
      <c r="I97" s="519"/>
      <c r="J97" s="519"/>
    </row>
    <row r="98" spans="1:10" x14ac:dyDescent="0.25">
      <c r="A98" s="755" t="s">
        <v>2048</v>
      </c>
      <c r="B98" s="757">
        <f>SUM(B70:B97)</f>
        <v>28</v>
      </c>
      <c r="C98" s="757">
        <f>SUM(C70:C97)</f>
        <v>336000</v>
      </c>
      <c r="D98" s="757">
        <f>SUM(D70:D97)</f>
        <v>278000</v>
      </c>
      <c r="E98" s="757">
        <f>SUM(E70:E97)</f>
        <v>25</v>
      </c>
      <c r="F98" s="756"/>
      <c r="G98" s="922"/>
      <c r="H98" s="756"/>
      <c r="I98" s="756"/>
      <c r="J98" s="756"/>
    </row>
    <row r="99" spans="1:10" x14ac:dyDescent="0.25">
      <c r="A99" s="548"/>
      <c r="B99" s="752"/>
      <c r="C99" s="752"/>
      <c r="D99" s="548"/>
      <c r="E99" s="548"/>
      <c r="F99" s="548"/>
      <c r="G99" s="548"/>
      <c r="H99" s="548"/>
      <c r="I99" s="548"/>
    </row>
    <row r="100" spans="1:10" x14ac:dyDescent="0.25">
      <c r="A100" s="548"/>
      <c r="B100" s="548"/>
      <c r="C100" s="548"/>
      <c r="D100" s="548"/>
      <c r="E100" s="548"/>
      <c r="F100" s="2206" t="s">
        <v>4777</v>
      </c>
      <c r="G100" s="2206"/>
      <c r="H100" s="2206"/>
      <c r="I100" s="2206"/>
    </row>
    <row r="101" spans="1:10" ht="15.75" x14ac:dyDescent="0.25">
      <c r="A101" s="696" t="s">
        <v>4861</v>
      </c>
      <c r="B101" s="757">
        <f>C98</f>
        <v>336000</v>
      </c>
      <c r="C101" s="548"/>
      <c r="D101" s="548"/>
      <c r="E101" s="548"/>
      <c r="F101" s="548"/>
      <c r="G101" s="548"/>
      <c r="H101" s="548"/>
      <c r="I101" s="548"/>
    </row>
    <row r="105" spans="1:10" ht="15.75" x14ac:dyDescent="0.25">
      <c r="A105" s="2232" t="s">
        <v>5122</v>
      </c>
      <c r="B105" s="2232"/>
      <c r="C105" s="2232"/>
      <c r="D105" s="2232"/>
      <c r="E105" s="2232"/>
      <c r="F105" s="2232"/>
      <c r="G105" s="2232"/>
      <c r="H105" s="2232"/>
      <c r="I105" s="2232"/>
      <c r="J105" s="2232"/>
    </row>
    <row r="106" spans="1:10" x14ac:dyDescent="0.25">
      <c r="A106" s="198" t="s">
        <v>14</v>
      </c>
      <c r="B106" s="198" t="s">
        <v>5</v>
      </c>
      <c r="C106" s="198" t="s">
        <v>10</v>
      </c>
      <c r="D106" s="198" t="s">
        <v>11</v>
      </c>
      <c r="E106" s="198" t="s">
        <v>753</v>
      </c>
      <c r="F106" s="198" t="s">
        <v>27</v>
      </c>
      <c r="G106" s="991" t="s">
        <v>2013</v>
      </c>
      <c r="H106" s="198" t="s">
        <v>2776</v>
      </c>
      <c r="I106" s="198" t="s">
        <v>2777</v>
      </c>
      <c r="J106" s="198" t="s">
        <v>32</v>
      </c>
    </row>
    <row r="107" spans="1:10" x14ac:dyDescent="0.25">
      <c r="A107" s="517" t="s">
        <v>423</v>
      </c>
      <c r="B107" s="519">
        <v>1</v>
      </c>
      <c r="C107" s="519"/>
      <c r="D107" s="519">
        <v>21000</v>
      </c>
      <c r="E107" s="993"/>
      <c r="F107" s="519"/>
      <c r="G107" s="519"/>
      <c r="H107" s="519"/>
      <c r="I107" s="519"/>
      <c r="J107" s="992" t="s">
        <v>5123</v>
      </c>
    </row>
    <row r="108" spans="1:10" x14ac:dyDescent="0.25">
      <c r="A108" s="517" t="s">
        <v>423</v>
      </c>
      <c r="B108" s="519">
        <v>1</v>
      </c>
      <c r="C108" s="519"/>
      <c r="D108" s="519">
        <v>21000</v>
      </c>
      <c r="E108" s="993"/>
      <c r="F108" s="519"/>
      <c r="G108" s="519"/>
      <c r="H108" s="519"/>
      <c r="I108" s="519"/>
      <c r="J108" s="992" t="s">
        <v>5124</v>
      </c>
    </row>
    <row r="109" spans="1:10" x14ac:dyDescent="0.25">
      <c r="A109" s="517" t="s">
        <v>4787</v>
      </c>
      <c r="B109" s="519">
        <v>1</v>
      </c>
      <c r="C109" s="519">
        <v>17000</v>
      </c>
      <c r="D109" s="519"/>
      <c r="E109" s="993"/>
      <c r="F109" s="519"/>
      <c r="G109" s="519"/>
      <c r="H109" s="519"/>
      <c r="I109" s="519"/>
      <c r="J109" s="519"/>
    </row>
    <row r="110" spans="1:10" x14ac:dyDescent="0.25">
      <c r="A110" s="517" t="s">
        <v>4702</v>
      </c>
      <c r="B110" s="519">
        <v>1</v>
      </c>
      <c r="C110" s="994"/>
      <c r="D110" s="519">
        <v>13000</v>
      </c>
      <c r="E110" s="519">
        <v>1</v>
      </c>
      <c r="F110" s="519">
        <v>1000</v>
      </c>
      <c r="G110" s="993">
        <v>40</v>
      </c>
      <c r="H110" s="519"/>
      <c r="I110" s="519"/>
      <c r="J110" s="519" t="s">
        <v>767</v>
      </c>
    </row>
    <row r="111" spans="1:10" x14ac:dyDescent="0.25">
      <c r="A111" s="517" t="s">
        <v>4785</v>
      </c>
      <c r="B111" s="519">
        <v>1</v>
      </c>
      <c r="C111" s="994"/>
      <c r="D111" s="519">
        <v>16000</v>
      </c>
      <c r="E111" s="519"/>
      <c r="F111" s="519"/>
      <c r="G111" s="993"/>
      <c r="H111" s="519"/>
      <c r="I111" s="519"/>
      <c r="J111" s="992" t="s">
        <v>3581</v>
      </c>
    </row>
    <row r="112" spans="1:10" x14ac:dyDescent="0.25">
      <c r="A112" s="517" t="s">
        <v>137</v>
      </c>
      <c r="B112" s="519">
        <v>1</v>
      </c>
      <c r="C112" s="519">
        <v>23000</v>
      </c>
      <c r="D112" s="519"/>
      <c r="E112" s="519">
        <v>1</v>
      </c>
      <c r="F112" s="519">
        <v>4000</v>
      </c>
      <c r="G112" s="993">
        <v>75</v>
      </c>
      <c r="H112" s="519"/>
      <c r="I112" s="519"/>
      <c r="J112" s="519"/>
    </row>
    <row r="113" spans="1:10" x14ac:dyDescent="0.25">
      <c r="A113" s="777" t="s">
        <v>3485</v>
      </c>
      <c r="B113" s="764">
        <v>1</v>
      </c>
      <c r="C113" s="764">
        <v>26000</v>
      </c>
      <c r="D113" s="764"/>
      <c r="E113" s="764">
        <v>1</v>
      </c>
      <c r="F113" s="764">
        <v>3000</v>
      </c>
      <c r="G113" s="921">
        <v>60</v>
      </c>
      <c r="H113" s="956"/>
      <c r="I113" s="956"/>
      <c r="J113" s="956"/>
    </row>
    <row r="114" spans="1:10" x14ac:dyDescent="0.25">
      <c r="A114" s="517" t="s">
        <v>589</v>
      </c>
      <c r="B114" s="519">
        <v>1</v>
      </c>
      <c r="C114" s="519">
        <v>18500</v>
      </c>
      <c r="D114" s="519"/>
      <c r="E114" s="519">
        <v>1</v>
      </c>
      <c r="F114" s="519">
        <v>4000</v>
      </c>
      <c r="G114" s="993">
        <v>70</v>
      </c>
      <c r="H114" s="519"/>
      <c r="I114" s="519"/>
      <c r="J114" s="519"/>
    </row>
    <row r="115" spans="1:10" x14ac:dyDescent="0.25">
      <c r="A115" s="517" t="s">
        <v>423</v>
      </c>
      <c r="B115" s="519">
        <v>1</v>
      </c>
      <c r="C115" s="519">
        <v>14000</v>
      </c>
      <c r="D115" s="519"/>
      <c r="E115" s="519">
        <v>1</v>
      </c>
      <c r="F115" s="519">
        <v>4000</v>
      </c>
      <c r="G115" s="993">
        <v>75</v>
      </c>
      <c r="H115" s="519"/>
      <c r="I115" s="519"/>
      <c r="J115" s="519" t="s">
        <v>5125</v>
      </c>
    </row>
    <row r="116" spans="1:10" x14ac:dyDescent="0.25">
      <c r="A116" s="517" t="s">
        <v>589</v>
      </c>
      <c r="B116" s="519">
        <v>1</v>
      </c>
      <c r="C116" s="519">
        <v>18500</v>
      </c>
      <c r="D116" s="519"/>
      <c r="E116" s="519">
        <v>1</v>
      </c>
      <c r="F116" s="519">
        <v>4000</v>
      </c>
      <c r="G116" s="993">
        <v>75</v>
      </c>
      <c r="H116" s="519"/>
      <c r="I116" s="519"/>
      <c r="J116" s="547"/>
    </row>
    <row r="117" spans="1:10" x14ac:dyDescent="0.25">
      <c r="A117" s="517" t="s">
        <v>5126</v>
      </c>
      <c r="B117" s="519">
        <v>1</v>
      </c>
      <c r="C117" s="519">
        <v>12000</v>
      </c>
      <c r="D117" s="519"/>
      <c r="E117" s="519">
        <v>1</v>
      </c>
      <c r="F117" s="519">
        <v>3000</v>
      </c>
      <c r="G117" s="993">
        <v>60</v>
      </c>
      <c r="H117" s="519"/>
      <c r="I117" s="519"/>
      <c r="J117" s="519" t="s">
        <v>5127</v>
      </c>
    </row>
    <row r="118" spans="1:10" x14ac:dyDescent="0.25">
      <c r="A118" s="517" t="s">
        <v>4702</v>
      </c>
      <c r="B118" s="519">
        <v>1</v>
      </c>
      <c r="C118" s="519">
        <v>3000</v>
      </c>
      <c r="D118" s="519">
        <v>10000</v>
      </c>
      <c r="E118" s="519">
        <v>1</v>
      </c>
      <c r="F118" s="519">
        <v>1000</v>
      </c>
      <c r="G118" s="993">
        <v>40</v>
      </c>
      <c r="H118" s="519"/>
      <c r="I118" s="519"/>
      <c r="J118" s="992" t="s">
        <v>3581</v>
      </c>
    </row>
    <row r="119" spans="1:10" x14ac:dyDescent="0.25">
      <c r="A119" s="517" t="s">
        <v>423</v>
      </c>
      <c r="B119" s="519">
        <v>1</v>
      </c>
      <c r="C119" s="519"/>
      <c r="D119" s="519">
        <v>21000</v>
      </c>
      <c r="E119" s="519"/>
      <c r="F119" s="519"/>
      <c r="G119" s="993"/>
      <c r="H119" s="519"/>
      <c r="I119" s="519"/>
      <c r="J119" s="992" t="s">
        <v>5128</v>
      </c>
    </row>
    <row r="120" spans="1:10" x14ac:dyDescent="0.25">
      <c r="A120" s="517" t="s">
        <v>255</v>
      </c>
      <c r="B120" s="519">
        <v>1</v>
      </c>
      <c r="C120" s="519"/>
      <c r="D120" s="519">
        <v>24000</v>
      </c>
      <c r="E120" s="519"/>
      <c r="F120" s="519"/>
      <c r="G120" s="993"/>
      <c r="H120" s="519"/>
      <c r="I120" s="519"/>
      <c r="J120" s="992" t="s">
        <v>3581</v>
      </c>
    </row>
    <row r="121" spans="1:10" x14ac:dyDescent="0.25">
      <c r="A121" s="517" t="s">
        <v>4793</v>
      </c>
      <c r="B121" s="519">
        <v>1</v>
      </c>
      <c r="C121" s="519"/>
      <c r="D121" s="519">
        <v>14000</v>
      </c>
      <c r="E121" s="519"/>
      <c r="F121" s="519"/>
      <c r="G121" s="993"/>
      <c r="H121" s="519"/>
      <c r="I121" s="519"/>
      <c r="J121" s="519" t="s">
        <v>767</v>
      </c>
    </row>
    <row r="122" spans="1:10" x14ac:dyDescent="0.25">
      <c r="A122" s="517" t="s">
        <v>3536</v>
      </c>
      <c r="B122" s="519">
        <v>1</v>
      </c>
      <c r="C122" s="519"/>
      <c r="D122" s="519">
        <v>26000</v>
      </c>
      <c r="E122" s="519"/>
      <c r="F122" s="519"/>
      <c r="G122" s="993"/>
      <c r="H122" s="519"/>
      <c r="I122" s="519"/>
      <c r="J122" s="519" t="s">
        <v>767</v>
      </c>
    </row>
    <row r="123" spans="1:10" x14ac:dyDescent="0.25">
      <c r="A123" s="755" t="s">
        <v>2048</v>
      </c>
      <c r="B123" s="757">
        <f>SUM(B107:B122)</f>
        <v>16</v>
      </c>
      <c r="C123" s="757">
        <f>SUM(C107:C122)</f>
        <v>132000</v>
      </c>
      <c r="D123" s="757">
        <f>SUM(D107:D122)</f>
        <v>166000</v>
      </c>
      <c r="E123" s="757">
        <f>SUM(E107:E122)</f>
        <v>8</v>
      </c>
      <c r="F123" s="756"/>
      <c r="G123" s="922"/>
      <c r="H123" s="756"/>
      <c r="I123" s="756"/>
      <c r="J123" s="756"/>
    </row>
    <row r="124" spans="1:10" ht="17.25" x14ac:dyDescent="0.25">
      <c r="A124" s="2233" t="s">
        <v>4463</v>
      </c>
      <c r="B124" s="2234"/>
      <c r="C124" s="2234"/>
      <c r="D124" s="2234"/>
      <c r="E124" s="2234"/>
      <c r="F124" s="2234"/>
      <c r="G124" s="2234"/>
      <c r="H124" s="2248"/>
      <c r="I124" s="2248"/>
      <c r="J124" s="2249"/>
    </row>
    <row r="125" spans="1:10" ht="17.25" x14ac:dyDescent="0.25">
      <c r="A125" s="782" t="s">
        <v>5129</v>
      </c>
      <c r="B125" s="783">
        <v>1</v>
      </c>
      <c r="C125" s="944">
        <v>1000</v>
      </c>
      <c r="D125" s="784"/>
      <c r="E125" s="909"/>
      <c r="F125" s="909"/>
      <c r="G125" s="909"/>
      <c r="H125" s="909"/>
      <c r="I125" s="909"/>
      <c r="J125" s="764"/>
    </row>
    <row r="126" spans="1:10" x14ac:dyDescent="0.25">
      <c r="A126" s="755" t="s">
        <v>2048</v>
      </c>
      <c r="B126" s="213">
        <f>SUM(B125:B125)</f>
        <v>1</v>
      </c>
      <c r="C126" s="213">
        <f>SUM(C125:C125)</f>
        <v>1000</v>
      </c>
      <c r="D126" s="213">
        <f>SUM(D125:D125)</f>
        <v>0</v>
      </c>
      <c r="E126" s="213"/>
      <c r="F126" s="213"/>
      <c r="G126" s="213"/>
      <c r="H126" s="213"/>
      <c r="I126" s="213"/>
      <c r="J126" s="213"/>
    </row>
    <row r="127" spans="1:10" x14ac:dyDescent="0.25">
      <c r="C127" s="548"/>
      <c r="D127" s="548"/>
      <c r="E127" s="548"/>
      <c r="F127" s="548"/>
      <c r="G127" s="548"/>
      <c r="H127" s="548"/>
      <c r="I127" s="548"/>
      <c r="J127" s="567"/>
    </row>
    <row r="128" spans="1:10" x14ac:dyDescent="0.25">
      <c r="A128" s="548"/>
      <c r="B128" s="752"/>
      <c r="C128" s="752"/>
      <c r="D128" s="548"/>
      <c r="E128" s="548"/>
      <c r="F128" s="548"/>
      <c r="G128" s="548"/>
      <c r="H128" s="548"/>
      <c r="I128" s="548"/>
    </row>
    <row r="129" spans="1:10" x14ac:dyDescent="0.25">
      <c r="A129" s="548"/>
      <c r="B129" s="548"/>
      <c r="C129" s="548"/>
      <c r="D129" s="548"/>
      <c r="E129" s="548"/>
      <c r="F129" s="2206" t="s">
        <v>4777</v>
      </c>
      <c r="G129" s="2206"/>
      <c r="H129" s="2206"/>
      <c r="I129" s="2206"/>
    </row>
    <row r="130" spans="1:10" ht="15.75" x14ac:dyDescent="0.25">
      <c r="A130" s="696" t="s">
        <v>4861</v>
      </c>
      <c r="B130" s="757">
        <f>C123</f>
        <v>132000</v>
      </c>
      <c r="C130" s="548"/>
      <c r="D130" s="548"/>
      <c r="E130" s="548"/>
      <c r="F130" s="548"/>
      <c r="G130" s="548"/>
      <c r="H130" s="548"/>
      <c r="I130" s="548"/>
    </row>
    <row r="131" spans="1:10" ht="15.75" x14ac:dyDescent="0.25">
      <c r="A131" s="942"/>
      <c r="B131" s="943"/>
      <c r="C131" s="548"/>
      <c r="D131" s="548"/>
      <c r="E131" s="548"/>
      <c r="F131" s="548"/>
      <c r="G131" s="548"/>
      <c r="H131" s="548"/>
      <c r="I131" s="548"/>
    </row>
    <row r="132" spans="1:10" x14ac:dyDescent="0.25">
      <c r="A132" s="336"/>
      <c r="B132" s="336"/>
    </row>
    <row r="133" spans="1:10" ht="15.75" x14ac:dyDescent="0.25">
      <c r="A133" s="696" t="s">
        <v>4825</v>
      </c>
      <c r="B133" s="697">
        <f>C126</f>
        <v>1000</v>
      </c>
      <c r="E133" s="936"/>
    </row>
    <row r="134" spans="1:10" x14ac:dyDescent="0.25">
      <c r="D134" s="721"/>
    </row>
    <row r="137" spans="1:10" ht="15.75" x14ac:dyDescent="0.25">
      <c r="A137" s="2232" t="s">
        <v>5130</v>
      </c>
      <c r="B137" s="2232"/>
      <c r="C137" s="2232"/>
      <c r="D137" s="2232"/>
      <c r="E137" s="2232"/>
      <c r="F137" s="2232"/>
      <c r="G137" s="2232"/>
      <c r="H137" s="2232"/>
      <c r="I137" s="2232"/>
      <c r="J137" s="2232"/>
    </row>
    <row r="138" spans="1:10" x14ac:dyDescent="0.25">
      <c r="A138" s="198" t="s">
        <v>14</v>
      </c>
      <c r="B138" s="198" t="s">
        <v>5</v>
      </c>
      <c r="C138" s="198" t="s">
        <v>10</v>
      </c>
      <c r="D138" s="198" t="s">
        <v>11</v>
      </c>
      <c r="E138" s="198" t="s">
        <v>753</v>
      </c>
      <c r="F138" s="198" t="s">
        <v>27</v>
      </c>
      <c r="G138" s="995" t="s">
        <v>2013</v>
      </c>
      <c r="H138" s="198" t="s">
        <v>2776</v>
      </c>
      <c r="I138" s="198" t="s">
        <v>2777</v>
      </c>
      <c r="J138" s="198" t="s">
        <v>32</v>
      </c>
    </row>
    <row r="139" spans="1:10" x14ac:dyDescent="0.25">
      <c r="A139" s="517" t="s">
        <v>2849</v>
      </c>
      <c r="B139" s="519">
        <v>1</v>
      </c>
      <c r="C139" s="519">
        <v>14000</v>
      </c>
      <c r="D139" s="519"/>
      <c r="E139" s="998">
        <v>1</v>
      </c>
      <c r="F139" s="519">
        <v>3000</v>
      </c>
      <c r="G139" s="519">
        <v>60</v>
      </c>
      <c r="H139" s="519"/>
      <c r="I139" s="519"/>
      <c r="J139" s="996"/>
    </row>
    <row r="140" spans="1:10" x14ac:dyDescent="0.25">
      <c r="A140" s="517" t="s">
        <v>4974</v>
      </c>
      <c r="B140" s="519">
        <v>2</v>
      </c>
      <c r="C140" s="519"/>
      <c r="D140" s="519">
        <v>46000</v>
      </c>
      <c r="E140" s="998">
        <v>2</v>
      </c>
      <c r="F140" s="519">
        <v>10000</v>
      </c>
      <c r="G140" s="519">
        <v>100</v>
      </c>
      <c r="H140" s="519"/>
      <c r="I140" s="519"/>
      <c r="J140" s="996" t="s">
        <v>767</v>
      </c>
    </row>
    <row r="141" spans="1:10" x14ac:dyDescent="0.25">
      <c r="A141" s="517" t="s">
        <v>453</v>
      </c>
      <c r="B141" s="519">
        <v>1</v>
      </c>
      <c r="C141" s="519">
        <v>17500</v>
      </c>
      <c r="D141" s="519"/>
      <c r="E141" s="998">
        <v>1</v>
      </c>
      <c r="F141" s="519">
        <v>5000</v>
      </c>
      <c r="G141" s="519">
        <v>80</v>
      </c>
      <c r="H141" s="519"/>
      <c r="I141" s="519"/>
      <c r="J141" s="519"/>
    </row>
    <row r="142" spans="1:10" x14ac:dyDescent="0.25">
      <c r="A142" s="517" t="s">
        <v>453</v>
      </c>
      <c r="B142" s="519">
        <v>2</v>
      </c>
      <c r="C142" s="994">
        <v>37000</v>
      </c>
      <c r="D142" s="519"/>
      <c r="E142" s="519">
        <v>2</v>
      </c>
      <c r="F142" s="519">
        <v>8000</v>
      </c>
      <c r="G142" s="998">
        <v>70</v>
      </c>
      <c r="H142" s="519"/>
      <c r="I142" s="519"/>
      <c r="J142" s="519"/>
    </row>
    <row r="143" spans="1:10" x14ac:dyDescent="0.25">
      <c r="A143" s="517" t="s">
        <v>2900</v>
      </c>
      <c r="B143" s="519">
        <v>1</v>
      </c>
      <c r="C143" s="994">
        <v>24000</v>
      </c>
      <c r="D143" s="519"/>
      <c r="E143" s="519">
        <v>1</v>
      </c>
      <c r="F143" s="519">
        <v>3000</v>
      </c>
      <c r="G143" s="998">
        <v>60</v>
      </c>
      <c r="H143" s="519"/>
      <c r="I143" s="519"/>
      <c r="J143" s="996"/>
    </row>
    <row r="144" spans="1:10" x14ac:dyDescent="0.25">
      <c r="A144" s="702" t="s">
        <v>3012</v>
      </c>
      <c r="B144" s="703">
        <v>1</v>
      </c>
      <c r="C144" s="703"/>
      <c r="D144" s="703"/>
      <c r="E144" s="703"/>
      <c r="F144" s="703"/>
      <c r="G144" s="997"/>
      <c r="H144" s="703"/>
      <c r="I144" s="703"/>
      <c r="J144" s="703" t="s">
        <v>5131</v>
      </c>
    </row>
    <row r="145" spans="1:10" x14ac:dyDescent="0.25">
      <c r="A145" s="777" t="s">
        <v>646</v>
      </c>
      <c r="B145" s="764">
        <v>1</v>
      </c>
      <c r="C145" s="764">
        <v>14000</v>
      </c>
      <c r="D145" s="764"/>
      <c r="E145" s="764">
        <v>1</v>
      </c>
      <c r="F145" s="764">
        <v>3000</v>
      </c>
      <c r="G145" s="921">
        <v>60</v>
      </c>
      <c r="H145" s="956"/>
      <c r="I145" s="956"/>
      <c r="J145" s="956"/>
    </row>
    <row r="146" spans="1:10" x14ac:dyDescent="0.25">
      <c r="A146" s="517" t="s">
        <v>247</v>
      </c>
      <c r="B146" s="519">
        <v>1</v>
      </c>
      <c r="C146" s="519"/>
      <c r="D146" s="519">
        <v>16000</v>
      </c>
      <c r="E146" s="519">
        <v>2</v>
      </c>
      <c r="F146" s="519">
        <v>9000</v>
      </c>
      <c r="G146" s="998" t="s">
        <v>2354</v>
      </c>
      <c r="H146" s="519"/>
      <c r="I146" s="519"/>
      <c r="J146" s="996" t="s">
        <v>767</v>
      </c>
    </row>
    <row r="147" spans="1:10" x14ac:dyDescent="0.25">
      <c r="A147" s="517" t="s">
        <v>91</v>
      </c>
      <c r="B147" s="519">
        <v>1</v>
      </c>
      <c r="C147" s="519">
        <v>16000</v>
      </c>
      <c r="D147" s="519"/>
      <c r="E147" s="519">
        <v>1</v>
      </c>
      <c r="F147" s="519">
        <v>4000</v>
      </c>
      <c r="G147" s="998">
        <v>70</v>
      </c>
      <c r="H147" s="519"/>
      <c r="I147" s="519"/>
      <c r="J147" s="519"/>
    </row>
    <row r="148" spans="1:10" x14ac:dyDescent="0.25">
      <c r="A148" s="517" t="s">
        <v>1852</v>
      </c>
      <c r="B148" s="519">
        <v>1</v>
      </c>
      <c r="C148" s="519">
        <v>14000</v>
      </c>
      <c r="D148" s="519"/>
      <c r="E148" s="519">
        <v>1</v>
      </c>
      <c r="F148" s="519">
        <v>4000</v>
      </c>
      <c r="G148" s="998">
        <v>70</v>
      </c>
      <c r="H148" s="519"/>
      <c r="I148" s="519"/>
      <c r="J148" s="547"/>
    </row>
    <row r="149" spans="1:10" x14ac:dyDescent="0.25">
      <c r="A149" s="517" t="s">
        <v>609</v>
      </c>
      <c r="B149" s="519">
        <v>1</v>
      </c>
      <c r="C149" s="519">
        <v>16000</v>
      </c>
      <c r="D149" s="519"/>
      <c r="E149" s="519">
        <v>1</v>
      </c>
      <c r="F149" s="519">
        <v>4000</v>
      </c>
      <c r="G149" s="998">
        <v>70</v>
      </c>
      <c r="H149" s="519"/>
      <c r="I149" s="519"/>
      <c r="J149" s="547"/>
    </row>
    <row r="150" spans="1:10" x14ac:dyDescent="0.25">
      <c r="A150" s="517" t="s">
        <v>2627</v>
      </c>
      <c r="B150" s="519">
        <v>1</v>
      </c>
      <c r="C150" s="519"/>
      <c r="D150" s="519">
        <v>28000</v>
      </c>
      <c r="E150" s="519">
        <v>1</v>
      </c>
      <c r="F150" s="519">
        <v>2000</v>
      </c>
      <c r="G150" s="998">
        <v>50</v>
      </c>
      <c r="H150" s="519"/>
      <c r="I150" s="519"/>
      <c r="J150" s="996" t="s">
        <v>767</v>
      </c>
    </row>
    <row r="151" spans="1:10" x14ac:dyDescent="0.25">
      <c r="A151" s="517" t="s">
        <v>4974</v>
      </c>
      <c r="B151" s="519">
        <v>1</v>
      </c>
      <c r="C151" s="519"/>
      <c r="D151" s="519">
        <v>23000</v>
      </c>
      <c r="E151" s="519">
        <v>1</v>
      </c>
      <c r="F151" s="519">
        <v>5000</v>
      </c>
      <c r="G151" s="998">
        <v>100</v>
      </c>
      <c r="H151" s="519"/>
      <c r="I151" s="519"/>
      <c r="J151" s="996" t="s">
        <v>767</v>
      </c>
    </row>
    <row r="152" spans="1:10" x14ac:dyDescent="0.25">
      <c r="A152" s="517" t="s">
        <v>122</v>
      </c>
      <c r="B152" s="519">
        <v>1</v>
      </c>
      <c r="C152" s="519">
        <v>39000</v>
      </c>
      <c r="D152" s="519"/>
      <c r="E152" s="519">
        <v>1</v>
      </c>
      <c r="F152" s="519">
        <v>5000</v>
      </c>
      <c r="G152" s="998">
        <v>100</v>
      </c>
      <c r="H152" s="519"/>
      <c r="I152" s="519"/>
      <c r="J152" s="547"/>
    </row>
    <row r="153" spans="1:10" x14ac:dyDescent="0.25">
      <c r="A153" s="517" t="s">
        <v>3673</v>
      </c>
      <c r="B153" s="519">
        <v>1</v>
      </c>
      <c r="C153" s="519">
        <v>14000</v>
      </c>
      <c r="D153" s="519"/>
      <c r="E153" s="519"/>
      <c r="F153" s="519"/>
      <c r="G153" s="998"/>
      <c r="H153" s="519"/>
      <c r="I153" s="519"/>
      <c r="J153" s="547"/>
    </row>
    <row r="154" spans="1:10" x14ac:dyDescent="0.25">
      <c r="A154" s="517" t="s">
        <v>748</v>
      </c>
      <c r="B154" s="519">
        <v>1</v>
      </c>
      <c r="C154" s="519">
        <v>17000</v>
      </c>
      <c r="D154" s="519"/>
      <c r="E154" s="519">
        <v>1</v>
      </c>
      <c r="F154" s="519">
        <v>4000</v>
      </c>
      <c r="G154" s="998">
        <v>70</v>
      </c>
      <c r="H154" s="519"/>
      <c r="I154" s="519"/>
      <c r="J154" s="547"/>
    </row>
    <row r="155" spans="1:10" x14ac:dyDescent="0.25">
      <c r="A155" s="517" t="s">
        <v>1065</v>
      </c>
      <c r="B155" s="519">
        <v>1</v>
      </c>
      <c r="C155" s="519">
        <v>20000</v>
      </c>
      <c r="D155" s="519"/>
      <c r="E155" s="519"/>
      <c r="F155" s="519"/>
      <c r="G155" s="998"/>
      <c r="H155" s="519"/>
      <c r="I155" s="519"/>
      <c r="J155" s="547"/>
    </row>
    <row r="156" spans="1:10" x14ac:dyDescent="0.25">
      <c r="A156" s="517" t="s">
        <v>2900</v>
      </c>
      <c r="B156" s="519">
        <v>1</v>
      </c>
      <c r="C156" s="519">
        <v>24000</v>
      </c>
      <c r="D156" s="519"/>
      <c r="E156" s="519">
        <v>1</v>
      </c>
      <c r="F156" s="519">
        <v>3000</v>
      </c>
      <c r="G156" s="998">
        <v>60</v>
      </c>
      <c r="H156" s="519"/>
      <c r="I156" s="519"/>
      <c r="J156" s="547"/>
    </row>
    <row r="157" spans="1:10" x14ac:dyDescent="0.25">
      <c r="A157" s="517" t="s">
        <v>646</v>
      </c>
      <c r="B157" s="519">
        <v>1</v>
      </c>
      <c r="C157" s="519"/>
      <c r="D157" s="519">
        <v>14000</v>
      </c>
      <c r="E157" s="519">
        <v>1</v>
      </c>
      <c r="F157" s="519">
        <v>3000</v>
      </c>
      <c r="G157" s="998">
        <v>60</v>
      </c>
      <c r="H157" s="519"/>
      <c r="I157" s="519"/>
      <c r="J157" s="999" t="s">
        <v>767</v>
      </c>
    </row>
    <row r="158" spans="1:10" x14ac:dyDescent="0.25">
      <c r="A158" s="517" t="s">
        <v>1807</v>
      </c>
      <c r="B158" s="519">
        <v>1</v>
      </c>
      <c r="C158" s="519">
        <v>25000</v>
      </c>
      <c r="D158" s="519"/>
      <c r="E158" s="519">
        <v>1</v>
      </c>
      <c r="F158" s="519">
        <v>3000</v>
      </c>
      <c r="G158" s="998">
        <v>60</v>
      </c>
      <c r="H158" s="519"/>
      <c r="I158" s="519"/>
      <c r="J158" s="519"/>
    </row>
    <row r="159" spans="1:10" x14ac:dyDescent="0.25">
      <c r="A159" s="755" t="s">
        <v>2048</v>
      </c>
      <c r="B159" s="757">
        <f>SUM(B139:B158)</f>
        <v>22</v>
      </c>
      <c r="C159" s="757">
        <f>SUM(C139:C158)</f>
        <v>291500</v>
      </c>
      <c r="D159" s="757">
        <f>SUM(D139:D158)</f>
        <v>127000</v>
      </c>
      <c r="E159" s="757">
        <f>SUM(E139:E158)</f>
        <v>20</v>
      </c>
      <c r="F159" s="756"/>
      <c r="G159" s="922"/>
      <c r="H159" s="756"/>
      <c r="I159" s="756"/>
      <c r="J159" s="756"/>
    </row>
    <row r="160" spans="1:10" ht="17.25" x14ac:dyDescent="0.25">
      <c r="A160" s="2233" t="s">
        <v>4463</v>
      </c>
      <c r="B160" s="2234"/>
      <c r="C160" s="2234"/>
      <c r="D160" s="2234"/>
      <c r="E160" s="2234"/>
      <c r="F160" s="2234"/>
      <c r="G160" s="2234"/>
      <c r="H160" s="2248"/>
      <c r="I160" s="2248"/>
      <c r="J160" s="2249"/>
    </row>
    <row r="161" spans="1:10" ht="17.25" x14ac:dyDescent="0.25">
      <c r="A161" s="782" t="s">
        <v>5132</v>
      </c>
      <c r="B161" s="783">
        <v>2</v>
      </c>
      <c r="C161" s="944">
        <v>3000</v>
      </c>
      <c r="D161" s="784"/>
      <c r="E161" s="909"/>
      <c r="F161" s="909"/>
      <c r="G161" s="909"/>
      <c r="H161" s="909"/>
      <c r="I161" s="909"/>
      <c r="J161" s="764"/>
    </row>
    <row r="162" spans="1:10" x14ac:dyDescent="0.25">
      <c r="A162" s="755" t="s">
        <v>2048</v>
      </c>
      <c r="B162" s="213">
        <f>SUM(B161:B161)</f>
        <v>2</v>
      </c>
      <c r="C162" s="213">
        <f>SUM(C161:C161)</f>
        <v>3000</v>
      </c>
      <c r="D162" s="213">
        <f>SUM(D161:D161)</f>
        <v>0</v>
      </c>
      <c r="E162" s="213"/>
      <c r="F162" s="213"/>
      <c r="G162" s="213"/>
      <c r="H162" s="213"/>
      <c r="I162" s="213"/>
      <c r="J162" s="213"/>
    </row>
    <row r="163" spans="1:10" x14ac:dyDescent="0.25">
      <c r="C163" s="548"/>
      <c r="D163" s="548"/>
      <c r="E163" s="548"/>
      <c r="F163" s="548"/>
      <c r="G163" s="548"/>
      <c r="H163" s="548"/>
      <c r="I163" s="548"/>
      <c r="J163" s="567"/>
    </row>
    <row r="164" spans="1:10" x14ac:dyDescent="0.25">
      <c r="A164" s="548"/>
      <c r="B164" s="752"/>
      <c r="C164" s="752"/>
      <c r="D164" s="548"/>
      <c r="E164" s="548"/>
      <c r="F164" s="548"/>
      <c r="G164" s="548"/>
      <c r="H164" s="548"/>
      <c r="I164" s="548"/>
    </row>
    <row r="165" spans="1:10" x14ac:dyDescent="0.25">
      <c r="A165" s="548"/>
      <c r="B165" s="548"/>
      <c r="C165" s="548"/>
      <c r="D165" s="548"/>
      <c r="E165" s="548"/>
      <c r="F165" s="2206" t="s">
        <v>4777</v>
      </c>
      <c r="G165" s="2206"/>
      <c r="H165" s="2206"/>
      <c r="I165" s="2206"/>
    </row>
    <row r="166" spans="1:10" ht="15.75" x14ac:dyDescent="0.25">
      <c r="A166" s="696" t="s">
        <v>4861</v>
      </c>
      <c r="B166" s="757">
        <f>C159</f>
        <v>291500</v>
      </c>
      <c r="C166" s="548"/>
      <c r="D166" s="548"/>
      <c r="E166" s="548"/>
      <c r="F166" s="548"/>
      <c r="G166" s="548"/>
      <c r="H166" s="548"/>
      <c r="I166" s="548"/>
    </row>
    <row r="167" spans="1:10" ht="15.75" x14ac:dyDescent="0.25">
      <c r="A167" s="942"/>
      <c r="B167" s="943"/>
      <c r="C167" s="548"/>
      <c r="D167" s="548"/>
      <c r="E167" s="548"/>
      <c r="F167" s="548"/>
      <c r="G167" s="548"/>
      <c r="H167" s="548"/>
      <c r="I167" s="548"/>
    </row>
    <row r="168" spans="1:10" x14ac:dyDescent="0.25">
      <c r="A168" s="336"/>
      <c r="B168" s="336"/>
    </row>
    <row r="169" spans="1:10" ht="15.75" x14ac:dyDescent="0.25">
      <c r="A169" s="696" t="s">
        <v>4825</v>
      </c>
      <c r="B169" s="697">
        <f>C162</f>
        <v>3000</v>
      </c>
      <c r="E169" s="936"/>
    </row>
    <row r="172" spans="1:10" ht="15.75" x14ac:dyDescent="0.25">
      <c r="A172" s="2232" t="s">
        <v>5133</v>
      </c>
      <c r="B172" s="2232"/>
      <c r="C172" s="2232"/>
      <c r="D172" s="2232"/>
      <c r="E172" s="2232"/>
      <c r="F172" s="2232"/>
      <c r="G172" s="2232"/>
      <c r="H172" s="2232"/>
      <c r="I172" s="2232"/>
      <c r="J172" s="2232"/>
    </row>
    <row r="173" spans="1:10" x14ac:dyDescent="0.25">
      <c r="A173" s="198" t="s">
        <v>14</v>
      </c>
      <c r="B173" s="198" t="s">
        <v>5</v>
      </c>
      <c r="C173" s="198" t="s">
        <v>10</v>
      </c>
      <c r="D173" s="198" t="s">
        <v>11</v>
      </c>
      <c r="E173" s="198" t="s">
        <v>753</v>
      </c>
      <c r="F173" s="198" t="s">
        <v>27</v>
      </c>
      <c r="G173" s="1000" t="s">
        <v>2013</v>
      </c>
      <c r="H173" s="198" t="s">
        <v>2776</v>
      </c>
      <c r="I173" s="198" t="s">
        <v>2777</v>
      </c>
      <c r="J173" s="198" t="s">
        <v>32</v>
      </c>
    </row>
    <row r="174" spans="1:10" x14ac:dyDescent="0.25">
      <c r="A174" s="517" t="s">
        <v>646</v>
      </c>
      <c r="B174" s="519">
        <v>1</v>
      </c>
      <c r="C174" s="519"/>
      <c r="D174" s="519">
        <v>18000</v>
      </c>
      <c r="E174" s="1003"/>
      <c r="F174" s="519"/>
      <c r="G174" s="519"/>
      <c r="H174" s="519"/>
      <c r="I174" s="519"/>
      <c r="J174" s="1002" t="s">
        <v>5134</v>
      </c>
    </row>
    <row r="175" spans="1:10" x14ac:dyDescent="0.25">
      <c r="A175" s="517" t="s">
        <v>2622</v>
      </c>
      <c r="B175" s="519">
        <v>1</v>
      </c>
      <c r="C175" s="519">
        <v>37000</v>
      </c>
      <c r="D175" s="519"/>
      <c r="E175" s="1003"/>
      <c r="F175" s="519"/>
      <c r="G175" s="519"/>
      <c r="H175" s="519"/>
      <c r="I175" s="519"/>
      <c r="J175" s="1002" t="s">
        <v>5135</v>
      </c>
    </row>
    <row r="176" spans="1:10" x14ac:dyDescent="0.25">
      <c r="A176" s="517" t="s">
        <v>348</v>
      </c>
      <c r="B176" s="519">
        <v>1</v>
      </c>
      <c r="C176" s="519"/>
      <c r="D176" s="519">
        <v>51000</v>
      </c>
      <c r="E176" s="1003"/>
      <c r="F176" s="519"/>
      <c r="G176" s="519"/>
      <c r="H176" s="519"/>
      <c r="I176" s="519"/>
      <c r="J176" s="1002" t="s">
        <v>5136</v>
      </c>
    </row>
    <row r="177" spans="1:10" x14ac:dyDescent="0.25">
      <c r="A177" s="517" t="s">
        <v>5137</v>
      </c>
      <c r="B177" s="519">
        <v>1</v>
      </c>
      <c r="C177" s="994"/>
      <c r="D177" s="519">
        <v>59000</v>
      </c>
      <c r="E177" s="519"/>
      <c r="F177" s="519"/>
      <c r="G177" s="1003"/>
      <c r="H177" s="519"/>
      <c r="I177" s="519"/>
      <c r="J177" s="1002" t="s">
        <v>5136</v>
      </c>
    </row>
    <row r="178" spans="1:10" x14ac:dyDescent="0.25">
      <c r="A178" s="702" t="s">
        <v>1065</v>
      </c>
      <c r="B178" s="703">
        <v>1</v>
      </c>
      <c r="C178" s="1009"/>
      <c r="D178" s="703"/>
      <c r="E178" s="703"/>
      <c r="F178" s="703"/>
      <c r="G178" s="1004"/>
      <c r="H178" s="703"/>
      <c r="I178" s="703"/>
      <c r="J178" s="781" t="s">
        <v>5138</v>
      </c>
    </row>
    <row r="179" spans="1:10" x14ac:dyDescent="0.25">
      <c r="A179" s="517" t="s">
        <v>2856</v>
      </c>
      <c r="B179" s="519">
        <v>1</v>
      </c>
      <c r="C179" s="519">
        <v>30000</v>
      </c>
      <c r="D179" s="519"/>
      <c r="E179" s="519"/>
      <c r="F179" s="519"/>
      <c r="G179" s="1003"/>
      <c r="H179" s="519"/>
      <c r="I179" s="519"/>
      <c r="J179" s="519"/>
    </row>
    <row r="180" spans="1:10" x14ac:dyDescent="0.25">
      <c r="A180" s="517" t="s">
        <v>2042</v>
      </c>
      <c r="B180" s="519">
        <v>1</v>
      </c>
      <c r="C180" s="519">
        <v>1000</v>
      </c>
      <c r="D180" s="519">
        <v>24000</v>
      </c>
      <c r="E180" s="519"/>
      <c r="F180" s="519"/>
      <c r="G180" s="1003"/>
      <c r="H180" s="547"/>
      <c r="I180" s="547"/>
      <c r="J180" s="1002" t="s">
        <v>767</v>
      </c>
    </row>
    <row r="181" spans="1:10" x14ac:dyDescent="0.25">
      <c r="A181" s="517" t="s">
        <v>244</v>
      </c>
      <c r="B181" s="519">
        <v>1</v>
      </c>
      <c r="C181" s="519">
        <v>20000</v>
      </c>
      <c r="D181" s="519"/>
      <c r="E181" s="519"/>
      <c r="F181" s="519"/>
      <c r="G181" s="1003"/>
      <c r="H181" s="519"/>
      <c r="I181" s="519"/>
      <c r="J181" s="1002"/>
    </row>
    <row r="182" spans="1:10" x14ac:dyDescent="0.25">
      <c r="A182" s="517" t="s">
        <v>941</v>
      </c>
      <c r="B182" s="519">
        <v>1</v>
      </c>
      <c r="C182" s="519">
        <v>46000</v>
      </c>
      <c r="D182" s="519"/>
      <c r="E182" s="519"/>
      <c r="F182" s="519"/>
      <c r="G182" s="1003"/>
      <c r="H182" s="519"/>
      <c r="I182" s="519"/>
      <c r="J182" s="519" t="s">
        <v>5142</v>
      </c>
    </row>
    <row r="183" spans="1:10" x14ac:dyDescent="0.25">
      <c r="A183" s="517" t="s">
        <v>93</v>
      </c>
      <c r="B183" s="519">
        <v>1</v>
      </c>
      <c r="C183" s="519"/>
      <c r="D183" s="519">
        <v>16000</v>
      </c>
      <c r="E183" s="519">
        <v>1</v>
      </c>
      <c r="F183" s="519">
        <v>4000</v>
      </c>
      <c r="G183" s="1003">
        <v>70</v>
      </c>
      <c r="H183" s="519"/>
      <c r="I183" s="519"/>
      <c r="J183" s="519" t="s">
        <v>3581</v>
      </c>
    </row>
    <row r="184" spans="1:10" x14ac:dyDescent="0.25">
      <c r="A184" s="517" t="s">
        <v>5019</v>
      </c>
      <c r="B184" s="519">
        <v>1</v>
      </c>
      <c r="C184" s="519">
        <v>14000</v>
      </c>
      <c r="D184" s="519"/>
      <c r="E184" s="519">
        <v>1</v>
      </c>
      <c r="F184" s="519">
        <v>3000</v>
      </c>
      <c r="G184" s="1003">
        <v>60</v>
      </c>
      <c r="H184" s="519"/>
      <c r="I184" s="519"/>
      <c r="J184" s="519"/>
    </row>
    <row r="185" spans="1:10" x14ac:dyDescent="0.25">
      <c r="A185" s="517" t="s">
        <v>94</v>
      </c>
      <c r="B185" s="519">
        <v>1</v>
      </c>
      <c r="C185" s="519"/>
      <c r="D185" s="519">
        <v>32000</v>
      </c>
      <c r="E185" s="519"/>
      <c r="F185" s="519"/>
      <c r="G185" s="1003"/>
      <c r="H185" s="519"/>
      <c r="I185" s="519"/>
      <c r="J185" s="1002" t="s">
        <v>767</v>
      </c>
    </row>
    <row r="186" spans="1:10" x14ac:dyDescent="0.25">
      <c r="A186" s="517" t="s">
        <v>2187</v>
      </c>
      <c r="B186" s="519">
        <v>1</v>
      </c>
      <c r="C186" s="519">
        <v>15000</v>
      </c>
      <c r="D186" s="519"/>
      <c r="E186" s="519"/>
      <c r="F186" s="519"/>
      <c r="G186" s="1003"/>
      <c r="H186" s="519"/>
      <c r="I186" s="519"/>
      <c r="J186" s="1002"/>
    </row>
    <row r="187" spans="1:10" x14ac:dyDescent="0.25">
      <c r="A187" s="517" t="s">
        <v>2473</v>
      </c>
      <c r="B187" s="519">
        <v>1</v>
      </c>
      <c r="C187" s="519">
        <v>38000</v>
      </c>
      <c r="D187" s="519"/>
      <c r="E187" s="519"/>
      <c r="F187" s="519"/>
      <c r="G187" s="1003"/>
      <c r="H187" s="519"/>
      <c r="I187" s="519"/>
      <c r="J187" s="519"/>
    </row>
    <row r="188" spans="1:10" x14ac:dyDescent="0.25">
      <c r="A188" s="517" t="s">
        <v>314</v>
      </c>
      <c r="B188" s="519">
        <v>1</v>
      </c>
      <c r="C188" s="519"/>
      <c r="D188" s="519">
        <v>49000</v>
      </c>
      <c r="E188" s="519"/>
      <c r="F188" s="519"/>
      <c r="G188" s="1003"/>
      <c r="H188" s="519"/>
      <c r="I188" s="519"/>
      <c r="J188" s="519" t="s">
        <v>5139</v>
      </c>
    </row>
    <row r="189" spans="1:10" x14ac:dyDescent="0.25">
      <c r="A189" s="517" t="s">
        <v>2187</v>
      </c>
      <c r="B189" s="519">
        <v>1</v>
      </c>
      <c r="C189" s="519"/>
      <c r="D189" s="519">
        <v>15000</v>
      </c>
      <c r="E189" s="519"/>
      <c r="F189" s="519"/>
      <c r="G189" s="1003"/>
      <c r="H189" s="519"/>
      <c r="I189" s="519"/>
      <c r="J189" s="1002" t="s">
        <v>767</v>
      </c>
    </row>
    <row r="190" spans="1:10" x14ac:dyDescent="0.25">
      <c r="A190" s="517" t="s">
        <v>453</v>
      </c>
      <c r="B190" s="519">
        <v>1</v>
      </c>
      <c r="C190" s="519">
        <v>18500</v>
      </c>
      <c r="D190" s="519"/>
      <c r="E190" s="519">
        <v>1</v>
      </c>
      <c r="F190" s="519">
        <v>4000</v>
      </c>
      <c r="G190" s="1003">
        <v>70</v>
      </c>
      <c r="H190" s="519"/>
      <c r="I190" s="519"/>
      <c r="J190" s="1002"/>
    </row>
    <row r="191" spans="1:10" x14ac:dyDescent="0.25">
      <c r="A191" s="839" t="s">
        <v>93</v>
      </c>
      <c r="B191" s="840">
        <v>1</v>
      </c>
      <c r="C191" s="840"/>
      <c r="D191" s="840">
        <v>20000</v>
      </c>
      <c r="E191" s="840"/>
      <c r="F191" s="840"/>
      <c r="G191" s="1013"/>
      <c r="H191" s="840"/>
      <c r="I191" s="840"/>
      <c r="J191" s="1014" t="s">
        <v>767</v>
      </c>
    </row>
    <row r="192" spans="1:10" x14ac:dyDescent="0.25">
      <c r="A192" s="517" t="s">
        <v>2912</v>
      </c>
      <c r="B192" s="519">
        <v>1</v>
      </c>
      <c r="C192" s="519"/>
      <c r="D192" s="519">
        <v>20000</v>
      </c>
      <c r="E192" s="519">
        <v>1</v>
      </c>
      <c r="F192" s="519">
        <v>3000</v>
      </c>
      <c r="G192" s="1003">
        <v>60</v>
      </c>
      <c r="H192" s="519"/>
      <c r="I192" s="519"/>
      <c r="J192" s="1002" t="s">
        <v>767</v>
      </c>
    </row>
    <row r="193" spans="1:10" x14ac:dyDescent="0.25">
      <c r="A193" s="517" t="s">
        <v>468</v>
      </c>
      <c r="B193" s="519">
        <v>1</v>
      </c>
      <c r="C193" s="519">
        <v>23000</v>
      </c>
      <c r="D193" s="519"/>
      <c r="E193" s="519"/>
      <c r="F193" s="519"/>
      <c r="G193" s="1003"/>
      <c r="H193" s="519"/>
      <c r="I193" s="519"/>
      <c r="J193" s="1002"/>
    </row>
    <row r="194" spans="1:10" x14ac:dyDescent="0.25">
      <c r="A194" s="517" t="s">
        <v>1807</v>
      </c>
      <c r="B194" s="519">
        <v>1</v>
      </c>
      <c r="C194" s="519"/>
      <c r="D194" s="519">
        <v>26000</v>
      </c>
      <c r="E194" s="519">
        <v>1</v>
      </c>
      <c r="F194" s="519">
        <v>3000</v>
      </c>
      <c r="G194" s="1003">
        <v>60</v>
      </c>
      <c r="H194" s="519"/>
      <c r="I194" s="519"/>
      <c r="J194" s="519" t="s">
        <v>3581</v>
      </c>
    </row>
    <row r="195" spans="1:10" x14ac:dyDescent="0.25">
      <c r="A195" s="517" t="s">
        <v>2196</v>
      </c>
      <c r="B195" s="519">
        <v>1</v>
      </c>
      <c r="C195" s="519">
        <v>28000</v>
      </c>
      <c r="D195" s="519"/>
      <c r="E195" s="519">
        <v>1</v>
      </c>
      <c r="F195" s="519">
        <v>5000</v>
      </c>
      <c r="G195" s="1003">
        <v>100</v>
      </c>
      <c r="H195" s="519"/>
      <c r="I195" s="519"/>
      <c r="J195" s="1002"/>
    </row>
    <row r="196" spans="1:10" x14ac:dyDescent="0.25">
      <c r="A196" s="517" t="s">
        <v>609</v>
      </c>
      <c r="B196" s="519">
        <v>1</v>
      </c>
      <c r="C196" s="519"/>
      <c r="D196" s="519">
        <v>16000</v>
      </c>
      <c r="E196" s="519">
        <v>1</v>
      </c>
      <c r="F196" s="519">
        <v>4000</v>
      </c>
      <c r="G196" s="1003">
        <v>70</v>
      </c>
      <c r="H196" s="519"/>
      <c r="I196" s="519"/>
      <c r="J196" s="1002" t="s">
        <v>767</v>
      </c>
    </row>
    <row r="197" spans="1:10" x14ac:dyDescent="0.25">
      <c r="A197" s="702" t="s">
        <v>2045</v>
      </c>
      <c r="B197" s="703">
        <v>1</v>
      </c>
      <c r="C197" s="703"/>
      <c r="D197" s="703"/>
      <c r="E197" s="703"/>
      <c r="F197" s="703"/>
      <c r="G197" s="1001"/>
      <c r="H197" s="703"/>
      <c r="I197" s="703"/>
      <c r="J197" s="781" t="s">
        <v>4186</v>
      </c>
    </row>
    <row r="198" spans="1:10" x14ac:dyDescent="0.25">
      <c r="A198" s="517" t="s">
        <v>388</v>
      </c>
      <c r="B198" s="519">
        <v>1</v>
      </c>
      <c r="C198" s="519"/>
      <c r="D198" s="519">
        <v>21000</v>
      </c>
      <c r="E198" s="519"/>
      <c r="F198" s="519"/>
      <c r="G198" s="1003"/>
      <c r="H198" s="519"/>
      <c r="I198" s="519"/>
      <c r="J198" s="519"/>
    </row>
    <row r="199" spans="1:10" x14ac:dyDescent="0.25">
      <c r="A199" s="517" t="s">
        <v>2469</v>
      </c>
      <c r="B199" s="519">
        <v>1</v>
      </c>
      <c r="C199" s="519"/>
      <c r="D199" s="519">
        <v>30000</v>
      </c>
      <c r="E199" s="519">
        <v>1</v>
      </c>
      <c r="F199" s="519">
        <v>5000</v>
      </c>
      <c r="G199" s="1003">
        <v>100</v>
      </c>
      <c r="H199" s="519"/>
      <c r="I199" s="519"/>
      <c r="J199" s="1002" t="s">
        <v>767</v>
      </c>
    </row>
    <row r="200" spans="1:10" x14ac:dyDescent="0.25">
      <c r="A200" s="517" t="s">
        <v>5141</v>
      </c>
      <c r="B200" s="519">
        <v>1</v>
      </c>
      <c r="C200" s="519">
        <v>19000</v>
      </c>
      <c r="D200" s="519"/>
      <c r="E200" s="519">
        <v>1</v>
      </c>
      <c r="F200" s="519">
        <v>4000</v>
      </c>
      <c r="G200" s="1003">
        <v>70</v>
      </c>
      <c r="H200" s="519"/>
      <c r="I200" s="519"/>
      <c r="J200" s="1002"/>
    </row>
    <row r="201" spans="1:10" x14ac:dyDescent="0.25">
      <c r="A201" s="755" t="s">
        <v>2048</v>
      </c>
      <c r="B201" s="757">
        <f>SUM(B174:B200)</f>
        <v>27</v>
      </c>
      <c r="C201" s="757">
        <f>SUM(C174:C200)</f>
        <v>289500</v>
      </c>
      <c r="D201" s="757">
        <f>SUM(D174:D200)</f>
        <v>397000</v>
      </c>
      <c r="E201" s="757">
        <f>SUM(E174:E200)</f>
        <v>9</v>
      </c>
      <c r="F201" s="756"/>
      <c r="G201" s="922"/>
      <c r="H201" s="756"/>
      <c r="I201" s="756"/>
      <c r="J201" s="756"/>
    </row>
    <row r="202" spans="1:10" ht="17.25" x14ac:dyDescent="0.25">
      <c r="A202" s="2233" t="s">
        <v>4463</v>
      </c>
      <c r="B202" s="2234"/>
      <c r="C202" s="2234"/>
      <c r="D202" s="2234"/>
      <c r="E202" s="2234"/>
      <c r="F202" s="2234"/>
      <c r="G202" s="2234"/>
      <c r="H202" s="2248"/>
      <c r="I202" s="2248"/>
      <c r="J202" s="2249"/>
    </row>
    <row r="203" spans="1:10" ht="17.25" x14ac:dyDescent="0.25">
      <c r="A203" s="782" t="s">
        <v>5140</v>
      </c>
      <c r="B203" s="783">
        <v>2</v>
      </c>
      <c r="C203" s="944">
        <v>3000</v>
      </c>
      <c r="D203" s="784"/>
      <c r="E203" s="909"/>
      <c r="F203" s="909"/>
      <c r="G203" s="909"/>
      <c r="H203" s="909"/>
      <c r="I203" s="909"/>
      <c r="J203" s="764"/>
    </row>
    <row r="204" spans="1:10" x14ac:dyDescent="0.25">
      <c r="A204" s="755" t="s">
        <v>2048</v>
      </c>
      <c r="B204" s="213">
        <f>SUM(B203:B203)</f>
        <v>2</v>
      </c>
      <c r="C204" s="213">
        <f>SUM(C203:C203)</f>
        <v>3000</v>
      </c>
      <c r="D204" s="213">
        <f>SUM(D203:D203)</f>
        <v>0</v>
      </c>
      <c r="E204" s="213"/>
      <c r="F204" s="213"/>
      <c r="G204" s="213"/>
      <c r="H204" s="213"/>
      <c r="I204" s="213"/>
      <c r="J204" s="213"/>
    </row>
    <row r="205" spans="1:10" x14ac:dyDescent="0.25">
      <c r="C205" s="548"/>
      <c r="D205" s="548"/>
      <c r="E205" s="548"/>
      <c r="F205" s="548"/>
      <c r="G205" s="548"/>
      <c r="H205" s="548"/>
      <c r="I205" s="548"/>
      <c r="J205" s="567"/>
    </row>
    <row r="206" spans="1:10" x14ac:dyDescent="0.25">
      <c r="A206" s="548"/>
      <c r="B206" s="752"/>
      <c r="C206" s="752"/>
      <c r="D206" s="548"/>
      <c r="E206" s="548"/>
      <c r="F206" s="548"/>
      <c r="G206" s="548"/>
      <c r="H206" s="548"/>
      <c r="I206" s="548"/>
    </row>
    <row r="207" spans="1:10" x14ac:dyDescent="0.25">
      <c r="A207" s="548"/>
      <c r="B207" s="548"/>
      <c r="C207" s="548"/>
      <c r="D207" s="548"/>
      <c r="E207" s="548"/>
      <c r="F207" s="2206" t="s">
        <v>5143</v>
      </c>
      <c r="G207" s="2206"/>
      <c r="H207" s="2206"/>
      <c r="I207" s="2206"/>
    </row>
    <row r="208" spans="1:10" ht="15.75" x14ac:dyDescent="0.25">
      <c r="A208" s="696" t="s">
        <v>4861</v>
      </c>
      <c r="B208" s="974">
        <f>C201</f>
        <v>289500</v>
      </c>
      <c r="C208" s="548"/>
      <c r="D208" s="548"/>
      <c r="E208" s="548"/>
      <c r="F208" s="548"/>
      <c r="G208" s="548"/>
      <c r="H208" s="548"/>
      <c r="I208" s="548"/>
    </row>
    <row r="209" spans="1:10" ht="15.75" x14ac:dyDescent="0.25">
      <c r="A209" s="942"/>
      <c r="B209" s="943"/>
      <c r="C209" s="548"/>
      <c r="D209" s="548"/>
      <c r="E209" s="548"/>
      <c r="F209" s="548"/>
      <c r="G209" s="548"/>
      <c r="H209" s="548"/>
      <c r="I209" s="548"/>
    </row>
    <row r="210" spans="1:10" x14ac:dyDescent="0.25">
      <c r="A210" s="336"/>
      <c r="B210" s="336"/>
    </row>
    <row r="211" spans="1:10" ht="15.75" x14ac:dyDescent="0.25">
      <c r="A211" s="696" t="s">
        <v>4825</v>
      </c>
      <c r="B211" s="697">
        <f>C204</f>
        <v>3000</v>
      </c>
      <c r="E211" s="936"/>
    </row>
    <row r="214" spans="1:10" ht="15.75" x14ac:dyDescent="0.25">
      <c r="A214" s="2232" t="s">
        <v>5144</v>
      </c>
      <c r="B214" s="2232"/>
      <c r="C214" s="2232"/>
      <c r="D214" s="2232"/>
      <c r="E214" s="2232"/>
      <c r="F214" s="2232"/>
      <c r="G214" s="2232"/>
      <c r="H214" s="2232"/>
      <c r="I214" s="2232"/>
      <c r="J214" s="2232"/>
    </row>
    <row r="215" spans="1:10" x14ac:dyDescent="0.25">
      <c r="A215" s="198" t="s">
        <v>14</v>
      </c>
      <c r="B215" s="198" t="s">
        <v>5</v>
      </c>
      <c r="C215" s="198" t="s">
        <v>10</v>
      </c>
      <c r="D215" s="198" t="s">
        <v>11</v>
      </c>
      <c r="E215" s="198" t="s">
        <v>753</v>
      </c>
      <c r="F215" s="198" t="s">
        <v>27</v>
      </c>
      <c r="G215" s="1005" t="s">
        <v>2013</v>
      </c>
      <c r="H215" s="198" t="s">
        <v>2776</v>
      </c>
      <c r="I215" s="198" t="s">
        <v>2777</v>
      </c>
      <c r="J215" s="198" t="s">
        <v>32</v>
      </c>
    </row>
    <row r="216" spans="1:10" x14ac:dyDescent="0.25">
      <c r="A216" s="517" t="s">
        <v>272</v>
      </c>
      <c r="B216" s="519">
        <v>1</v>
      </c>
      <c r="C216" s="519"/>
      <c r="D216" s="519">
        <v>14000</v>
      </c>
      <c r="E216" s="1008">
        <v>1</v>
      </c>
      <c r="F216" s="519">
        <v>3000</v>
      </c>
      <c r="G216" s="519">
        <v>60</v>
      </c>
      <c r="H216" s="519"/>
      <c r="I216" s="519"/>
      <c r="J216" s="1007" t="s">
        <v>767</v>
      </c>
    </row>
    <row r="217" spans="1:10" x14ac:dyDescent="0.25">
      <c r="A217" s="517" t="s">
        <v>609</v>
      </c>
      <c r="B217" s="519">
        <v>1</v>
      </c>
      <c r="C217" s="519"/>
      <c r="D217" s="519">
        <v>16000</v>
      </c>
      <c r="E217" s="1008">
        <v>1</v>
      </c>
      <c r="F217" s="519">
        <v>4000</v>
      </c>
      <c r="G217" s="519">
        <v>70</v>
      </c>
      <c r="H217" s="519"/>
      <c r="I217" s="519"/>
      <c r="J217" s="1007" t="s">
        <v>767</v>
      </c>
    </row>
    <row r="218" spans="1:10" x14ac:dyDescent="0.25">
      <c r="A218" s="517" t="s">
        <v>3036</v>
      </c>
      <c r="B218" s="519">
        <v>1</v>
      </c>
      <c r="C218" s="994">
        <v>22000</v>
      </c>
      <c r="D218" s="519"/>
      <c r="E218" s="519"/>
      <c r="F218" s="519"/>
      <c r="G218" s="1008"/>
      <c r="H218" s="519"/>
      <c r="I218" s="519"/>
      <c r="J218" s="1007"/>
    </row>
    <row r="219" spans="1:10" x14ac:dyDescent="0.25">
      <c r="A219" s="517" t="s">
        <v>3036</v>
      </c>
      <c r="B219" s="519">
        <v>1</v>
      </c>
      <c r="C219" s="994"/>
      <c r="D219" s="519">
        <v>23000</v>
      </c>
      <c r="E219" s="519"/>
      <c r="F219" s="519"/>
      <c r="G219" s="1008"/>
      <c r="H219" s="519"/>
      <c r="I219" s="519"/>
      <c r="J219" s="1007" t="s">
        <v>5145</v>
      </c>
    </row>
    <row r="220" spans="1:10" x14ac:dyDescent="0.25">
      <c r="A220" s="517" t="s">
        <v>1816</v>
      </c>
      <c r="B220" s="519">
        <v>1</v>
      </c>
      <c r="C220" s="519"/>
      <c r="D220" s="519">
        <v>25000</v>
      </c>
      <c r="E220" s="519"/>
      <c r="F220" s="519"/>
      <c r="G220" s="1008"/>
      <c r="H220" s="519"/>
      <c r="I220" s="519"/>
      <c r="J220" s="1007" t="s">
        <v>5146</v>
      </c>
    </row>
    <row r="221" spans="1:10" x14ac:dyDescent="0.25">
      <c r="A221" s="517" t="s">
        <v>3036</v>
      </c>
      <c r="B221" s="519">
        <v>1</v>
      </c>
      <c r="C221" s="519"/>
      <c r="D221" s="519">
        <v>23000</v>
      </c>
      <c r="E221" s="519"/>
      <c r="F221" s="519"/>
      <c r="G221" s="1008"/>
      <c r="H221" s="547"/>
      <c r="I221" s="547"/>
      <c r="J221" s="1007" t="s">
        <v>5147</v>
      </c>
    </row>
    <row r="222" spans="1:10" x14ac:dyDescent="0.25">
      <c r="A222" s="517" t="s">
        <v>2912</v>
      </c>
      <c r="B222" s="519">
        <v>1</v>
      </c>
      <c r="C222" s="519">
        <v>23000</v>
      </c>
      <c r="D222" s="519"/>
      <c r="E222" s="519"/>
      <c r="F222" s="519"/>
      <c r="G222" s="1008"/>
      <c r="H222" s="519"/>
      <c r="I222" s="519"/>
      <c r="J222" s="1007"/>
    </row>
    <row r="223" spans="1:10" x14ac:dyDescent="0.25">
      <c r="A223" s="517" t="s">
        <v>2616</v>
      </c>
      <c r="B223" s="519">
        <v>1</v>
      </c>
      <c r="C223" s="519"/>
      <c r="D223" s="519">
        <v>21000</v>
      </c>
      <c r="E223" s="519">
        <v>1</v>
      </c>
      <c r="F223" s="519">
        <v>3000</v>
      </c>
      <c r="G223" s="1008">
        <v>60</v>
      </c>
      <c r="H223" s="519"/>
      <c r="I223" s="519"/>
      <c r="J223" s="519" t="s">
        <v>3581</v>
      </c>
    </row>
    <row r="224" spans="1:10" x14ac:dyDescent="0.25">
      <c r="A224" s="517" t="s">
        <v>2187</v>
      </c>
      <c r="B224" s="519">
        <v>1</v>
      </c>
      <c r="C224" s="519"/>
      <c r="D224" s="519">
        <v>16000</v>
      </c>
      <c r="E224" s="519"/>
      <c r="F224" s="519"/>
      <c r="G224" s="1008"/>
      <c r="H224" s="519"/>
      <c r="I224" s="519"/>
      <c r="J224" s="1007" t="s">
        <v>5148</v>
      </c>
    </row>
    <row r="225" spans="1:10" x14ac:dyDescent="0.25">
      <c r="A225" s="517" t="s">
        <v>91</v>
      </c>
      <c r="B225" s="519">
        <v>1</v>
      </c>
      <c r="C225" s="519">
        <v>16000</v>
      </c>
      <c r="D225" s="519"/>
      <c r="E225" s="519">
        <v>1</v>
      </c>
      <c r="F225" s="519">
        <v>4000</v>
      </c>
      <c r="G225" s="1008">
        <v>70</v>
      </c>
      <c r="H225" s="519"/>
      <c r="I225" s="519"/>
      <c r="J225" s="519"/>
    </row>
    <row r="226" spans="1:10" x14ac:dyDescent="0.25">
      <c r="A226" s="517" t="s">
        <v>5149</v>
      </c>
      <c r="B226" s="519">
        <v>1</v>
      </c>
      <c r="C226" s="519"/>
      <c r="D226" s="519">
        <v>15000</v>
      </c>
      <c r="E226" s="519"/>
      <c r="F226" s="519"/>
      <c r="G226" s="1008"/>
      <c r="H226" s="519"/>
      <c r="I226" s="519"/>
      <c r="J226" s="1007" t="s">
        <v>767</v>
      </c>
    </row>
    <row r="227" spans="1:10" x14ac:dyDescent="0.25">
      <c r="A227" s="702" t="s">
        <v>248</v>
      </c>
      <c r="B227" s="703">
        <v>1</v>
      </c>
      <c r="C227" s="703"/>
      <c r="D227" s="703"/>
      <c r="E227" s="703"/>
      <c r="F227" s="703"/>
      <c r="G227" s="1006"/>
      <c r="H227" s="703"/>
      <c r="I227" s="703"/>
      <c r="J227" s="781" t="s">
        <v>5150</v>
      </c>
    </row>
    <row r="228" spans="1:10" x14ac:dyDescent="0.25">
      <c r="A228" s="702" t="s">
        <v>5151</v>
      </c>
      <c r="B228" s="703">
        <v>1</v>
      </c>
      <c r="C228" s="703"/>
      <c r="D228" s="703"/>
      <c r="E228" s="703"/>
      <c r="F228" s="703"/>
      <c r="G228" s="1006"/>
      <c r="H228" s="703"/>
      <c r="I228" s="703"/>
      <c r="J228" s="781" t="s">
        <v>5152</v>
      </c>
    </row>
    <row r="229" spans="1:10" x14ac:dyDescent="0.25">
      <c r="A229" s="517" t="s">
        <v>5153</v>
      </c>
      <c r="B229" s="519">
        <v>1</v>
      </c>
      <c r="C229" s="519">
        <v>24000</v>
      </c>
      <c r="D229" s="519"/>
      <c r="E229" s="519">
        <v>1</v>
      </c>
      <c r="F229" s="519">
        <v>5000</v>
      </c>
      <c r="G229" s="1008">
        <v>90</v>
      </c>
      <c r="H229" s="519"/>
      <c r="I229" s="519"/>
      <c r="J229" s="519"/>
    </row>
    <row r="230" spans="1:10" x14ac:dyDescent="0.25">
      <c r="A230" s="517" t="s">
        <v>550</v>
      </c>
      <c r="B230" s="519">
        <v>1</v>
      </c>
      <c r="C230" s="519"/>
      <c r="D230" s="519">
        <v>35000</v>
      </c>
      <c r="E230" s="519"/>
      <c r="F230" s="519"/>
      <c r="G230" s="1008"/>
      <c r="H230" s="519"/>
      <c r="I230" s="519"/>
      <c r="J230" s="1007" t="s">
        <v>5154</v>
      </c>
    </row>
    <row r="231" spans="1:10" x14ac:dyDescent="0.25">
      <c r="A231" s="517" t="s">
        <v>453</v>
      </c>
      <c r="B231" s="519">
        <v>1</v>
      </c>
      <c r="C231" s="519">
        <v>18500</v>
      </c>
      <c r="D231" s="519"/>
      <c r="E231" s="519">
        <v>1</v>
      </c>
      <c r="F231" s="519">
        <v>4000</v>
      </c>
      <c r="G231" s="1008">
        <v>70</v>
      </c>
      <c r="H231" s="519"/>
      <c r="I231" s="519"/>
      <c r="J231" s="1007"/>
    </row>
    <row r="232" spans="1:10" x14ac:dyDescent="0.25">
      <c r="A232" s="517" t="s">
        <v>2187</v>
      </c>
      <c r="B232" s="519">
        <v>1</v>
      </c>
      <c r="C232" s="519">
        <v>12000</v>
      </c>
      <c r="D232" s="519"/>
      <c r="E232" s="519">
        <v>1</v>
      </c>
      <c r="F232" s="519">
        <v>3000</v>
      </c>
      <c r="G232" s="1008">
        <v>60</v>
      </c>
      <c r="H232" s="519"/>
      <c r="I232" s="519"/>
      <c r="J232" s="1007"/>
    </row>
    <row r="233" spans="1:10" x14ac:dyDescent="0.25">
      <c r="A233" s="517" t="s">
        <v>2045</v>
      </c>
      <c r="B233" s="519">
        <v>1</v>
      </c>
      <c r="C233" s="519">
        <v>8000</v>
      </c>
      <c r="D233" s="519"/>
      <c r="E233" s="519">
        <v>2</v>
      </c>
      <c r="F233" s="519">
        <v>8000</v>
      </c>
      <c r="G233" s="1008" t="s">
        <v>2148</v>
      </c>
      <c r="H233" s="519"/>
      <c r="I233" s="519"/>
      <c r="J233" s="1007"/>
    </row>
    <row r="234" spans="1:10" x14ac:dyDescent="0.25">
      <c r="A234" s="517" t="s">
        <v>514</v>
      </c>
      <c r="B234" s="519">
        <v>1</v>
      </c>
      <c r="C234" s="519">
        <v>13000</v>
      </c>
      <c r="D234" s="519"/>
      <c r="E234" s="519">
        <v>1</v>
      </c>
      <c r="F234" s="519">
        <v>3000</v>
      </c>
      <c r="G234" s="1008">
        <v>60</v>
      </c>
      <c r="H234" s="519"/>
      <c r="I234" s="519"/>
      <c r="J234" s="1007"/>
    </row>
    <row r="235" spans="1:10" x14ac:dyDescent="0.25">
      <c r="A235" s="517" t="s">
        <v>93</v>
      </c>
      <c r="B235" s="519">
        <v>1</v>
      </c>
      <c r="C235" s="519">
        <v>16000</v>
      </c>
      <c r="D235" s="519"/>
      <c r="E235" s="519">
        <v>1</v>
      </c>
      <c r="F235" s="519">
        <v>4000</v>
      </c>
      <c r="G235" s="1008">
        <v>70</v>
      </c>
      <c r="H235" s="519"/>
      <c r="I235" s="519"/>
      <c r="J235" s="1007"/>
    </row>
    <row r="236" spans="1:10" x14ac:dyDescent="0.25">
      <c r="A236" s="517" t="s">
        <v>2050</v>
      </c>
      <c r="B236" s="519">
        <v>1</v>
      </c>
      <c r="C236" s="519">
        <v>23000</v>
      </c>
      <c r="D236" s="519"/>
      <c r="E236" s="519">
        <v>1</v>
      </c>
      <c r="F236" s="519">
        <v>4000</v>
      </c>
      <c r="G236" s="1008">
        <v>70</v>
      </c>
      <c r="H236" s="519"/>
      <c r="I236" s="519"/>
      <c r="J236" s="1007"/>
    </row>
    <row r="237" spans="1:10" x14ac:dyDescent="0.25">
      <c r="A237" s="517" t="s">
        <v>2616</v>
      </c>
      <c r="B237" s="519">
        <v>1</v>
      </c>
      <c r="C237" s="519">
        <v>21000</v>
      </c>
      <c r="D237" s="519"/>
      <c r="E237" s="519">
        <v>1</v>
      </c>
      <c r="F237" s="519">
        <v>3000</v>
      </c>
      <c r="G237" s="1008">
        <v>60</v>
      </c>
      <c r="H237" s="519"/>
      <c r="I237" s="519"/>
      <c r="J237" s="1007"/>
    </row>
    <row r="238" spans="1:10" x14ac:dyDescent="0.25">
      <c r="A238" s="517" t="s">
        <v>2045</v>
      </c>
      <c r="B238" s="519">
        <v>1</v>
      </c>
      <c r="C238" s="519">
        <v>12000</v>
      </c>
      <c r="D238" s="519"/>
      <c r="E238" s="519">
        <v>1</v>
      </c>
      <c r="F238" s="519">
        <v>4000</v>
      </c>
      <c r="G238" s="1008">
        <v>70</v>
      </c>
      <c r="H238" s="519"/>
      <c r="I238" s="519"/>
      <c r="J238" s="1007"/>
    </row>
    <row r="239" spans="1:10" x14ac:dyDescent="0.25">
      <c r="A239" s="517" t="s">
        <v>248</v>
      </c>
      <c r="B239" s="519">
        <v>1</v>
      </c>
      <c r="C239" s="519">
        <v>20000</v>
      </c>
      <c r="D239" s="519"/>
      <c r="E239" s="519">
        <v>1</v>
      </c>
      <c r="F239" s="519">
        <v>5000</v>
      </c>
      <c r="G239" s="1008">
        <v>100</v>
      </c>
      <c r="H239" s="519"/>
      <c r="I239" s="519"/>
      <c r="J239" s="1007"/>
    </row>
    <row r="240" spans="1:10" x14ac:dyDescent="0.25">
      <c r="A240" s="517" t="s">
        <v>247</v>
      </c>
      <c r="B240" s="519">
        <v>1</v>
      </c>
      <c r="C240" s="519">
        <v>20000</v>
      </c>
      <c r="D240" s="519"/>
      <c r="E240" s="519">
        <v>1</v>
      </c>
      <c r="F240" s="519">
        <v>5000</v>
      </c>
      <c r="G240" s="1008">
        <v>100</v>
      </c>
      <c r="H240" s="519"/>
      <c r="I240" s="519"/>
      <c r="J240" s="1007"/>
    </row>
    <row r="241" spans="1:10" x14ac:dyDescent="0.25">
      <c r="A241" s="517" t="s">
        <v>2900</v>
      </c>
      <c r="B241" s="519">
        <v>1</v>
      </c>
      <c r="C241" s="519">
        <v>24000</v>
      </c>
      <c r="D241" s="519"/>
      <c r="E241" s="519">
        <v>1</v>
      </c>
      <c r="F241" s="519">
        <v>3000</v>
      </c>
      <c r="G241" s="1008">
        <v>60</v>
      </c>
      <c r="H241" s="519"/>
      <c r="I241" s="519"/>
      <c r="J241" s="1007"/>
    </row>
    <row r="242" spans="1:10" x14ac:dyDescent="0.25">
      <c r="A242" s="702" t="s">
        <v>93</v>
      </c>
      <c r="B242" s="703">
        <v>1</v>
      </c>
      <c r="C242" s="703"/>
      <c r="D242" s="703"/>
      <c r="E242" s="703"/>
      <c r="F242" s="703"/>
      <c r="G242" s="1006"/>
      <c r="H242" s="703"/>
      <c r="I242" s="703"/>
      <c r="J242" s="781" t="s">
        <v>5156</v>
      </c>
    </row>
    <row r="243" spans="1:10" x14ac:dyDescent="0.25">
      <c r="A243" s="517" t="s">
        <v>2045</v>
      </c>
      <c r="B243" s="519">
        <v>1</v>
      </c>
      <c r="C243" s="519">
        <v>16000</v>
      </c>
      <c r="D243" s="519"/>
      <c r="E243" s="519"/>
      <c r="F243" s="519"/>
      <c r="G243" s="1008"/>
      <c r="H243" s="519"/>
      <c r="I243" s="519"/>
      <c r="J243" s="1007"/>
    </row>
    <row r="244" spans="1:10" x14ac:dyDescent="0.25">
      <c r="A244" s="517" t="s">
        <v>1852</v>
      </c>
      <c r="B244" s="519">
        <v>1</v>
      </c>
      <c r="C244" s="519">
        <v>18000</v>
      </c>
      <c r="D244" s="519"/>
      <c r="E244" s="519"/>
      <c r="F244" s="519"/>
      <c r="G244" s="1008"/>
      <c r="H244" s="519"/>
      <c r="I244" s="519"/>
      <c r="J244" s="1007"/>
    </row>
    <row r="245" spans="1:10" x14ac:dyDescent="0.25">
      <c r="A245" s="517" t="s">
        <v>3352</v>
      </c>
      <c r="B245" s="519">
        <v>1</v>
      </c>
      <c r="C245" s="519">
        <v>23000</v>
      </c>
      <c r="D245" s="519"/>
      <c r="E245" s="519">
        <v>1</v>
      </c>
      <c r="F245" s="519">
        <v>3000</v>
      </c>
      <c r="G245" s="1008">
        <v>60</v>
      </c>
      <c r="H245" s="519"/>
      <c r="I245" s="519"/>
      <c r="J245" s="1007"/>
    </row>
    <row r="246" spans="1:10" x14ac:dyDescent="0.25">
      <c r="A246" s="517" t="s">
        <v>122</v>
      </c>
      <c r="B246" s="519">
        <v>1</v>
      </c>
      <c r="C246" s="519">
        <v>42000</v>
      </c>
      <c r="D246" s="519"/>
      <c r="E246" s="519"/>
      <c r="F246" s="519"/>
      <c r="G246" s="1008"/>
      <c r="H246" s="519"/>
      <c r="I246" s="519"/>
      <c r="J246" s="1007"/>
    </row>
    <row r="247" spans="1:10" x14ac:dyDescent="0.25">
      <c r="A247" s="517" t="s">
        <v>3019</v>
      </c>
      <c r="B247" s="519">
        <v>1</v>
      </c>
      <c r="C247" s="519"/>
      <c r="D247" s="519">
        <v>28000</v>
      </c>
      <c r="E247" s="519"/>
      <c r="F247" s="519"/>
      <c r="G247" s="1008"/>
      <c r="H247" s="519"/>
      <c r="I247" s="519"/>
      <c r="J247" s="1007" t="s">
        <v>5155</v>
      </c>
    </row>
    <row r="248" spans="1:10" x14ac:dyDescent="0.25">
      <c r="A248" s="517" t="s">
        <v>4819</v>
      </c>
      <c r="B248" s="519">
        <v>1</v>
      </c>
      <c r="C248" s="519">
        <v>14000</v>
      </c>
      <c r="D248" s="519"/>
      <c r="E248" s="519">
        <v>1</v>
      </c>
      <c r="F248" s="519">
        <v>3000</v>
      </c>
      <c r="G248" s="1008">
        <v>60</v>
      </c>
      <c r="H248" s="519"/>
      <c r="I248" s="519"/>
      <c r="J248" s="1007"/>
    </row>
    <row r="249" spans="1:10" x14ac:dyDescent="0.25">
      <c r="A249" s="517" t="s">
        <v>94</v>
      </c>
      <c r="B249" s="519">
        <v>1</v>
      </c>
      <c r="C249" s="519"/>
      <c r="D249" s="519">
        <v>32000</v>
      </c>
      <c r="E249" s="519"/>
      <c r="F249" s="519"/>
      <c r="G249" s="1008"/>
      <c r="H249" s="519"/>
      <c r="I249" s="519"/>
      <c r="J249" s="1007" t="s">
        <v>767</v>
      </c>
    </row>
    <row r="250" spans="1:10" x14ac:dyDescent="0.25">
      <c r="A250" s="755" t="s">
        <v>2048</v>
      </c>
      <c r="B250" s="757">
        <f>SUM(B216:B249)</f>
        <v>34</v>
      </c>
      <c r="C250" s="757">
        <f>SUM(C216:C249)</f>
        <v>385500</v>
      </c>
      <c r="D250" s="757">
        <f>SUM(D216:D249)</f>
        <v>248000</v>
      </c>
      <c r="E250" s="757">
        <f>SUM(E216:E249)</f>
        <v>19</v>
      </c>
      <c r="F250" s="756"/>
      <c r="G250" s="922"/>
      <c r="H250" s="756"/>
      <c r="I250" s="756"/>
      <c r="J250" s="756"/>
    </row>
    <row r="251" spans="1:10" ht="17.25" x14ac:dyDescent="0.25">
      <c r="A251" s="2233" t="s">
        <v>4463</v>
      </c>
      <c r="B251" s="2234"/>
      <c r="C251" s="2234"/>
      <c r="D251" s="2234"/>
      <c r="E251" s="2234"/>
      <c r="F251" s="2234"/>
      <c r="G251" s="2234"/>
      <c r="H251" s="2248"/>
      <c r="I251" s="2248"/>
      <c r="J251" s="2249"/>
    </row>
    <row r="252" spans="1:10" ht="17.25" x14ac:dyDescent="0.25">
      <c r="A252" s="782"/>
      <c r="B252" s="783"/>
      <c r="C252" s="944"/>
      <c r="D252" s="784"/>
      <c r="E252" s="909"/>
      <c r="F252" s="909"/>
      <c r="G252" s="909"/>
      <c r="H252" s="909"/>
      <c r="I252" s="909"/>
      <c r="J252" s="764"/>
    </row>
    <row r="253" spans="1:10" x14ac:dyDescent="0.25">
      <c r="A253" s="755" t="s">
        <v>2048</v>
      </c>
      <c r="B253" s="213">
        <f>SUM(B252:B252)</f>
        <v>0</v>
      </c>
      <c r="C253" s="213">
        <f>SUM(C252:C252)</f>
        <v>0</v>
      </c>
      <c r="D253" s="213">
        <f>SUM(D252:D252)</f>
        <v>0</v>
      </c>
      <c r="E253" s="213"/>
      <c r="F253" s="213"/>
      <c r="G253" s="213"/>
      <c r="H253" s="213"/>
      <c r="I253" s="213"/>
      <c r="J253" s="213"/>
    </row>
    <row r="254" spans="1:10" x14ac:dyDescent="0.25">
      <c r="C254" s="548"/>
      <c r="D254" s="548"/>
      <c r="E254" s="548"/>
      <c r="F254" s="548"/>
      <c r="G254" s="548"/>
      <c r="H254" s="548"/>
      <c r="I254" s="548"/>
      <c r="J254" s="567"/>
    </row>
    <row r="255" spans="1:10" x14ac:dyDescent="0.25">
      <c r="A255" s="548"/>
      <c r="B255" s="752"/>
      <c r="C255" s="752"/>
      <c r="D255" s="548"/>
      <c r="E255" s="548"/>
      <c r="F255" s="548"/>
      <c r="G255" s="548"/>
      <c r="H255" s="548"/>
      <c r="I255" s="548"/>
    </row>
    <row r="256" spans="1:10" x14ac:dyDescent="0.25">
      <c r="A256" s="548"/>
      <c r="B256" s="548"/>
      <c r="C256" s="548"/>
      <c r="D256" s="548"/>
      <c r="E256" s="548"/>
      <c r="F256" s="2206" t="s">
        <v>5143</v>
      </c>
      <c r="G256" s="2206"/>
      <c r="H256" s="2206"/>
      <c r="I256" s="2206"/>
    </row>
    <row r="257" spans="1:12" ht="15.75" x14ac:dyDescent="0.25">
      <c r="A257" s="696" t="s">
        <v>4861</v>
      </c>
      <c r="B257" s="974">
        <f>C250</f>
        <v>385500</v>
      </c>
      <c r="C257" s="548"/>
      <c r="D257" s="548"/>
      <c r="E257" s="548"/>
      <c r="F257" s="548"/>
      <c r="G257" s="548"/>
      <c r="H257" s="548"/>
      <c r="I257" s="548"/>
      <c r="L257" s="18"/>
    </row>
    <row r="258" spans="1:12" ht="15.75" x14ac:dyDescent="0.25">
      <c r="A258" s="942"/>
      <c r="B258" s="943"/>
      <c r="C258" s="548"/>
      <c r="D258" s="548"/>
      <c r="E258" s="548"/>
      <c r="F258" s="548"/>
      <c r="G258" s="548"/>
      <c r="H258" s="548"/>
      <c r="I258" s="548"/>
    </row>
    <row r="259" spans="1:12" x14ac:dyDescent="0.25">
      <c r="A259" s="336"/>
      <c r="B259" s="336"/>
    </row>
    <row r="260" spans="1:12" ht="15.75" x14ac:dyDescent="0.25">
      <c r="A260" s="696" t="s">
        <v>4825</v>
      </c>
      <c r="B260" s="697">
        <f>C253</f>
        <v>0</v>
      </c>
      <c r="E260" s="936"/>
    </row>
    <row r="264" spans="1:12" ht="15.75" x14ac:dyDescent="0.25">
      <c r="A264" s="2232" t="s">
        <v>5157</v>
      </c>
      <c r="B264" s="2232"/>
      <c r="C264" s="2232"/>
      <c r="D264" s="2232"/>
      <c r="E264" s="2232"/>
      <c r="F264" s="2232"/>
      <c r="G264" s="2232"/>
      <c r="H264" s="2232"/>
      <c r="I264" s="2232"/>
      <c r="J264" s="2232"/>
    </row>
    <row r="265" spans="1:12" x14ac:dyDescent="0.25">
      <c r="A265" s="198" t="s">
        <v>14</v>
      </c>
      <c r="B265" s="198" t="s">
        <v>5</v>
      </c>
      <c r="C265" s="198" t="s">
        <v>10</v>
      </c>
      <c r="D265" s="198" t="s">
        <v>11</v>
      </c>
      <c r="E265" s="198" t="s">
        <v>753</v>
      </c>
      <c r="F265" s="198" t="s">
        <v>27</v>
      </c>
      <c r="G265" s="1010" t="s">
        <v>2013</v>
      </c>
      <c r="H265" s="198" t="s">
        <v>2776</v>
      </c>
      <c r="I265" s="198" t="s">
        <v>2777</v>
      </c>
      <c r="J265" s="198" t="s">
        <v>32</v>
      </c>
    </row>
    <row r="266" spans="1:12" x14ac:dyDescent="0.25">
      <c r="A266" s="517" t="s">
        <v>609</v>
      </c>
      <c r="B266" s="519">
        <v>1</v>
      </c>
      <c r="C266" s="527">
        <v>16000</v>
      </c>
      <c r="D266" s="527"/>
      <c r="E266" s="1012">
        <v>1</v>
      </c>
      <c r="F266" s="519">
        <v>4000</v>
      </c>
      <c r="G266" s="519">
        <v>70</v>
      </c>
      <c r="H266" s="519"/>
      <c r="I266" s="519"/>
      <c r="J266" s="1011"/>
    </row>
    <row r="267" spans="1:12" x14ac:dyDescent="0.25">
      <c r="A267" s="517" t="s">
        <v>3354</v>
      </c>
      <c r="B267" s="519">
        <v>1</v>
      </c>
      <c r="C267" s="527"/>
      <c r="D267" s="527">
        <v>15000</v>
      </c>
      <c r="E267" s="1012"/>
      <c r="F267" s="519"/>
      <c r="G267" s="519"/>
      <c r="H267" s="519"/>
      <c r="I267" s="519"/>
      <c r="J267" s="1011" t="s">
        <v>5162</v>
      </c>
    </row>
    <row r="268" spans="1:12" x14ac:dyDescent="0.25">
      <c r="A268" s="517" t="s">
        <v>3938</v>
      </c>
      <c r="B268" s="519">
        <v>1</v>
      </c>
      <c r="C268" s="1016">
        <v>25000</v>
      </c>
      <c r="D268" s="527"/>
      <c r="E268" s="519"/>
      <c r="F268" s="519"/>
      <c r="G268" s="1012"/>
      <c r="H268" s="519"/>
      <c r="I268" s="519"/>
      <c r="J268" s="1011"/>
    </row>
    <row r="269" spans="1:12" x14ac:dyDescent="0.25">
      <c r="A269" s="517" t="s">
        <v>4169</v>
      </c>
      <c r="B269" s="519">
        <v>1</v>
      </c>
      <c r="C269" s="1016">
        <v>25000</v>
      </c>
      <c r="D269" s="527"/>
      <c r="E269" s="519"/>
      <c r="F269" s="519"/>
      <c r="G269" s="1012"/>
      <c r="H269" s="519"/>
      <c r="I269" s="519"/>
      <c r="J269" s="1011"/>
    </row>
    <row r="270" spans="1:12" x14ac:dyDescent="0.25">
      <c r="A270" s="517" t="s">
        <v>392</v>
      </c>
      <c r="B270" s="519">
        <v>1</v>
      </c>
      <c r="C270" s="527">
        <v>49000</v>
      </c>
      <c r="D270" s="527"/>
      <c r="E270" s="519"/>
      <c r="F270" s="519"/>
      <c r="G270" s="1012"/>
      <c r="H270" s="519"/>
      <c r="I270" s="519"/>
      <c r="J270" s="1011"/>
    </row>
    <row r="271" spans="1:12" x14ac:dyDescent="0.25">
      <c r="A271" s="517" t="s">
        <v>2624</v>
      </c>
      <c r="B271" s="519">
        <v>2</v>
      </c>
      <c r="C271" s="527">
        <v>50000</v>
      </c>
      <c r="D271" s="527"/>
      <c r="E271" s="519"/>
      <c r="F271" s="519"/>
      <c r="G271" s="1012"/>
      <c r="H271" s="547"/>
      <c r="I271" s="547"/>
      <c r="J271" s="1011" t="s">
        <v>2055</v>
      </c>
    </row>
    <row r="272" spans="1:12" x14ac:dyDescent="0.25">
      <c r="A272" s="517" t="s">
        <v>453</v>
      </c>
      <c r="B272" s="519">
        <v>1</v>
      </c>
      <c r="C272" s="527">
        <v>18500</v>
      </c>
      <c r="D272" s="527"/>
      <c r="E272" s="519">
        <v>1</v>
      </c>
      <c r="F272" s="519">
        <v>4000</v>
      </c>
      <c r="G272" s="1012">
        <v>70</v>
      </c>
      <c r="H272" s="519"/>
      <c r="I272" s="519"/>
      <c r="J272" s="1011"/>
    </row>
    <row r="273" spans="1:10" x14ac:dyDescent="0.25">
      <c r="A273" s="517" t="s">
        <v>3012</v>
      </c>
      <c r="B273" s="519">
        <v>1</v>
      </c>
      <c r="C273" s="527"/>
      <c r="D273" s="527">
        <v>16000</v>
      </c>
      <c r="E273" s="519"/>
      <c r="F273" s="519"/>
      <c r="G273" s="1012"/>
      <c r="H273" s="519"/>
      <c r="I273" s="519"/>
      <c r="J273" s="1011" t="s">
        <v>5158</v>
      </c>
    </row>
    <row r="274" spans="1:10" x14ac:dyDescent="0.25">
      <c r="A274" s="517" t="s">
        <v>2893</v>
      </c>
      <c r="B274" s="519">
        <v>1</v>
      </c>
      <c r="C274" s="527"/>
      <c r="D274" s="527">
        <v>12000</v>
      </c>
      <c r="E274" s="519">
        <v>1</v>
      </c>
      <c r="F274" s="519">
        <v>3000</v>
      </c>
      <c r="G274" s="1012">
        <v>60</v>
      </c>
      <c r="H274" s="519"/>
      <c r="I274" s="519"/>
      <c r="J274" s="1011" t="s">
        <v>767</v>
      </c>
    </row>
    <row r="275" spans="1:10" x14ac:dyDescent="0.25">
      <c r="A275" s="517" t="s">
        <v>4819</v>
      </c>
      <c r="B275" s="519">
        <v>1</v>
      </c>
      <c r="C275" s="527">
        <v>14000</v>
      </c>
      <c r="D275" s="527"/>
      <c r="E275" s="519">
        <v>1</v>
      </c>
      <c r="F275" s="519">
        <v>3000</v>
      </c>
      <c r="G275" s="1012">
        <v>60</v>
      </c>
      <c r="H275" s="519"/>
      <c r="I275" s="519"/>
      <c r="J275" s="1011"/>
    </row>
    <row r="276" spans="1:10" x14ac:dyDescent="0.25">
      <c r="A276" s="517" t="s">
        <v>1149</v>
      </c>
      <c r="B276" s="519">
        <v>1</v>
      </c>
      <c r="C276" s="527"/>
      <c r="D276" s="527">
        <v>50000</v>
      </c>
      <c r="E276" s="519"/>
      <c r="F276" s="519"/>
      <c r="G276" s="1012"/>
      <c r="H276" s="519"/>
      <c r="I276" s="519"/>
      <c r="J276" s="1011" t="s">
        <v>5154</v>
      </c>
    </row>
    <row r="277" spans="1:10" x14ac:dyDescent="0.25">
      <c r="A277" s="517" t="s">
        <v>3039</v>
      </c>
      <c r="B277" s="519">
        <v>1</v>
      </c>
      <c r="C277" s="527">
        <v>11000</v>
      </c>
      <c r="D277" s="527">
        <v>24000</v>
      </c>
      <c r="E277" s="519"/>
      <c r="F277" s="519"/>
      <c r="G277" s="1012"/>
      <c r="H277" s="519"/>
      <c r="I277" s="519"/>
      <c r="J277" s="1011" t="s">
        <v>767</v>
      </c>
    </row>
    <row r="278" spans="1:10" x14ac:dyDescent="0.25">
      <c r="A278" s="517" t="s">
        <v>5060</v>
      </c>
      <c r="B278" s="519">
        <v>2</v>
      </c>
      <c r="C278" s="527"/>
      <c r="D278" s="527">
        <v>48000</v>
      </c>
      <c r="E278" s="519"/>
      <c r="F278" s="519"/>
      <c r="G278" s="1012"/>
      <c r="H278" s="519"/>
      <c r="I278" s="519"/>
      <c r="J278" s="1011" t="s">
        <v>767</v>
      </c>
    </row>
    <row r="279" spans="1:10" x14ac:dyDescent="0.25">
      <c r="A279" s="517" t="s">
        <v>2627</v>
      </c>
      <c r="B279" s="519">
        <v>1</v>
      </c>
      <c r="C279" s="527">
        <v>28000</v>
      </c>
      <c r="D279" s="527"/>
      <c r="E279" s="519">
        <v>1</v>
      </c>
      <c r="F279" s="519">
        <v>2000</v>
      </c>
      <c r="G279" s="1012">
        <v>50</v>
      </c>
      <c r="H279" s="519"/>
      <c r="I279" s="519"/>
      <c r="J279" s="519"/>
    </row>
    <row r="280" spans="1:10" x14ac:dyDescent="0.25">
      <c r="A280" s="517" t="s">
        <v>3012</v>
      </c>
      <c r="B280" s="519">
        <v>1</v>
      </c>
      <c r="C280" s="527"/>
      <c r="D280" s="527">
        <v>15000</v>
      </c>
      <c r="E280" s="519"/>
      <c r="F280" s="519"/>
      <c r="G280" s="1012"/>
      <c r="H280" s="519"/>
      <c r="I280" s="519"/>
      <c r="J280" s="1011" t="s">
        <v>767</v>
      </c>
    </row>
    <row r="281" spans="1:10" x14ac:dyDescent="0.25">
      <c r="A281" s="517" t="s">
        <v>453</v>
      </c>
      <c r="B281" s="519">
        <v>1</v>
      </c>
      <c r="C281" s="527">
        <v>18500</v>
      </c>
      <c r="D281" s="527"/>
      <c r="E281" s="519">
        <v>1</v>
      </c>
      <c r="F281" s="519">
        <v>4000</v>
      </c>
      <c r="G281" s="1012">
        <v>70</v>
      </c>
      <c r="H281" s="519"/>
      <c r="I281" s="519"/>
      <c r="J281" s="1011"/>
    </row>
    <row r="282" spans="1:10" x14ac:dyDescent="0.25">
      <c r="A282" s="517" t="s">
        <v>1855</v>
      </c>
      <c r="B282" s="519">
        <v>1</v>
      </c>
      <c r="C282" s="527">
        <v>11000</v>
      </c>
      <c r="D282" s="527"/>
      <c r="E282" s="519">
        <v>1</v>
      </c>
      <c r="F282" s="519">
        <v>3000</v>
      </c>
      <c r="G282" s="1012">
        <v>60</v>
      </c>
      <c r="H282" s="519"/>
      <c r="I282" s="519"/>
      <c r="J282" s="1011"/>
    </row>
    <row r="283" spans="1:10" x14ac:dyDescent="0.25">
      <c r="A283" s="517" t="s">
        <v>93</v>
      </c>
      <c r="B283" s="519">
        <v>1</v>
      </c>
      <c r="C283" s="527">
        <v>16000</v>
      </c>
      <c r="D283" s="527"/>
      <c r="E283" s="519">
        <v>1</v>
      </c>
      <c r="F283" s="519">
        <v>4000</v>
      </c>
      <c r="G283" s="1012">
        <v>70</v>
      </c>
      <c r="H283" s="519"/>
      <c r="I283" s="519"/>
      <c r="J283" s="1011"/>
    </row>
    <row r="284" spans="1:10" x14ac:dyDescent="0.25">
      <c r="A284" s="517" t="s">
        <v>5159</v>
      </c>
      <c r="B284" s="519">
        <v>1</v>
      </c>
      <c r="C284" s="527"/>
      <c r="D284" s="527">
        <v>37000</v>
      </c>
      <c r="E284" s="519">
        <v>1</v>
      </c>
      <c r="F284" s="519">
        <v>4000</v>
      </c>
      <c r="G284" s="1012">
        <v>70</v>
      </c>
      <c r="H284" s="519"/>
      <c r="I284" s="519"/>
      <c r="J284" s="1015" t="s">
        <v>767</v>
      </c>
    </row>
    <row r="285" spans="1:10" x14ac:dyDescent="0.25">
      <c r="A285" s="517" t="s">
        <v>453</v>
      </c>
      <c r="B285" s="519">
        <v>1</v>
      </c>
      <c r="C285" s="527">
        <v>18500</v>
      </c>
      <c r="D285" s="527"/>
      <c r="E285" s="519">
        <v>1</v>
      </c>
      <c r="F285" s="519">
        <v>4000</v>
      </c>
      <c r="G285" s="1012">
        <v>70</v>
      </c>
      <c r="H285" s="519"/>
      <c r="I285" s="519"/>
      <c r="J285" s="1011"/>
    </row>
    <row r="286" spans="1:10" x14ac:dyDescent="0.25">
      <c r="A286" s="517" t="s">
        <v>388</v>
      </c>
      <c r="B286" s="519">
        <v>1</v>
      </c>
      <c r="C286" s="527">
        <v>18500</v>
      </c>
      <c r="D286" s="527"/>
      <c r="E286" s="519">
        <v>1</v>
      </c>
      <c r="F286" s="519">
        <v>3000</v>
      </c>
      <c r="G286" s="1012">
        <v>60</v>
      </c>
      <c r="H286" s="519"/>
      <c r="I286" s="519"/>
      <c r="J286" s="1011"/>
    </row>
    <row r="287" spans="1:10" x14ac:dyDescent="0.25">
      <c r="A287" s="517" t="s">
        <v>2469</v>
      </c>
      <c r="B287" s="519">
        <v>14</v>
      </c>
      <c r="C287" s="527"/>
      <c r="D287" s="527">
        <v>630000</v>
      </c>
      <c r="E287" s="519"/>
      <c r="F287" s="519"/>
      <c r="G287" s="1012"/>
      <c r="H287" s="519"/>
      <c r="I287" s="519"/>
      <c r="J287" s="1011" t="s">
        <v>5160</v>
      </c>
    </row>
    <row r="288" spans="1:10" x14ac:dyDescent="0.25">
      <c r="A288" s="517" t="s">
        <v>93</v>
      </c>
      <c r="B288" s="519">
        <v>1</v>
      </c>
      <c r="C288" s="527"/>
      <c r="D288" s="527">
        <v>20000</v>
      </c>
      <c r="E288" s="519"/>
      <c r="F288" s="519"/>
      <c r="G288" s="1012"/>
      <c r="H288" s="519"/>
      <c r="I288" s="519"/>
      <c r="J288" s="1015" t="s">
        <v>767</v>
      </c>
    </row>
    <row r="289" spans="1:10" x14ac:dyDescent="0.25">
      <c r="A289" s="517" t="s">
        <v>3673</v>
      </c>
      <c r="B289" s="519">
        <v>1</v>
      </c>
      <c r="C289" s="527"/>
      <c r="D289" s="527">
        <v>11000</v>
      </c>
      <c r="E289" s="519">
        <v>1</v>
      </c>
      <c r="F289" s="519">
        <v>3000</v>
      </c>
      <c r="G289" s="1012">
        <v>60</v>
      </c>
      <c r="H289" s="519"/>
      <c r="I289" s="2229">
        <v>24000</v>
      </c>
      <c r="J289" s="1015" t="s">
        <v>767</v>
      </c>
    </row>
    <row r="290" spans="1:10" x14ac:dyDescent="0.25">
      <c r="A290" s="517" t="s">
        <v>4823</v>
      </c>
      <c r="B290" s="519">
        <v>1</v>
      </c>
      <c r="C290" s="527"/>
      <c r="D290" s="527">
        <v>13000</v>
      </c>
      <c r="E290" s="519">
        <v>1</v>
      </c>
      <c r="F290" s="519">
        <v>2000</v>
      </c>
      <c r="G290" s="1012">
        <v>50</v>
      </c>
      <c r="H290" s="519"/>
      <c r="I290" s="2231"/>
      <c r="J290" s="1015" t="s">
        <v>767</v>
      </c>
    </row>
    <row r="291" spans="1:10" x14ac:dyDescent="0.25">
      <c r="A291" s="517" t="s">
        <v>4819</v>
      </c>
      <c r="B291" s="519">
        <v>1</v>
      </c>
      <c r="C291" s="527">
        <v>15000</v>
      </c>
      <c r="D291" s="527"/>
      <c r="E291" s="519">
        <v>1</v>
      </c>
      <c r="F291" s="519">
        <v>2000</v>
      </c>
      <c r="G291" s="1012">
        <v>50</v>
      </c>
      <c r="H291" s="519"/>
      <c r="I291" s="519"/>
      <c r="J291" s="1011"/>
    </row>
    <row r="292" spans="1:10" x14ac:dyDescent="0.25">
      <c r="A292" s="517" t="s">
        <v>4193</v>
      </c>
      <c r="B292" s="519">
        <v>1</v>
      </c>
      <c r="C292" s="527">
        <v>26000</v>
      </c>
      <c r="D292" s="527"/>
      <c r="E292" s="519">
        <v>1</v>
      </c>
      <c r="F292" s="519">
        <v>3000</v>
      </c>
      <c r="G292" s="1012">
        <v>60</v>
      </c>
      <c r="H292" s="519"/>
      <c r="I292" s="519"/>
      <c r="J292" s="1011"/>
    </row>
    <row r="293" spans="1:10" x14ac:dyDescent="0.25">
      <c r="A293" s="517" t="s">
        <v>2199</v>
      </c>
      <c r="B293" s="519">
        <v>1</v>
      </c>
      <c r="C293" s="527">
        <v>19000</v>
      </c>
      <c r="D293" s="527"/>
      <c r="E293" s="519"/>
      <c r="F293" s="519"/>
      <c r="G293" s="1012"/>
      <c r="H293" s="519"/>
      <c r="I293" s="519"/>
      <c r="J293" s="1011"/>
    </row>
    <row r="294" spans="1:10" x14ac:dyDescent="0.25">
      <c r="A294" s="517" t="s">
        <v>651</v>
      </c>
      <c r="B294" s="519">
        <v>1</v>
      </c>
      <c r="C294" s="527"/>
      <c r="D294" s="527">
        <v>13000</v>
      </c>
      <c r="E294" s="519">
        <v>1</v>
      </c>
      <c r="F294" s="519">
        <v>4000</v>
      </c>
      <c r="G294" s="1012">
        <v>70</v>
      </c>
      <c r="H294" s="519"/>
      <c r="I294" s="519"/>
      <c r="J294" s="1015" t="s">
        <v>767</v>
      </c>
    </row>
    <row r="295" spans="1:10" x14ac:dyDescent="0.25">
      <c r="A295" s="517" t="s">
        <v>94</v>
      </c>
      <c r="B295" s="519">
        <v>1</v>
      </c>
      <c r="C295" s="527">
        <v>29000</v>
      </c>
      <c r="D295" s="527"/>
      <c r="E295" s="519">
        <v>1</v>
      </c>
      <c r="F295" s="519">
        <v>4000</v>
      </c>
      <c r="G295" s="1012">
        <v>70</v>
      </c>
      <c r="H295" s="519"/>
      <c r="I295" s="519"/>
      <c r="J295" s="1011"/>
    </row>
    <row r="296" spans="1:10" x14ac:dyDescent="0.25">
      <c r="A296" s="517" t="s">
        <v>91</v>
      </c>
      <c r="B296" s="519">
        <v>1</v>
      </c>
      <c r="C296" s="527"/>
      <c r="D296" s="527">
        <v>21000</v>
      </c>
      <c r="E296" s="519"/>
      <c r="F296" s="519"/>
      <c r="G296" s="1012"/>
      <c r="H296" s="519"/>
      <c r="I296" s="519"/>
      <c r="J296" s="1015" t="s">
        <v>5161</v>
      </c>
    </row>
    <row r="297" spans="1:10" x14ac:dyDescent="0.25">
      <c r="A297" s="755" t="s">
        <v>2048</v>
      </c>
      <c r="B297" s="757">
        <f>SUM(B266:B296)</f>
        <v>46</v>
      </c>
      <c r="C297" s="757">
        <f>SUM(C266:C296)</f>
        <v>408000</v>
      </c>
      <c r="D297" s="757">
        <f>SUM(D266:D296)</f>
        <v>925000</v>
      </c>
      <c r="E297" s="757">
        <f>SUM(E266:E296)</f>
        <v>17</v>
      </c>
      <c r="F297" s="756"/>
      <c r="G297" s="922"/>
      <c r="H297" s="756"/>
      <c r="I297" s="756"/>
      <c r="J297" s="756"/>
    </row>
    <row r="298" spans="1:10" ht="17.25" x14ac:dyDescent="0.25">
      <c r="A298" s="2233" t="s">
        <v>4463</v>
      </c>
      <c r="B298" s="2234"/>
      <c r="C298" s="2234"/>
      <c r="D298" s="2234"/>
      <c r="E298" s="2234"/>
      <c r="F298" s="2234"/>
      <c r="G298" s="2234"/>
      <c r="H298" s="2248"/>
      <c r="I298" s="2248"/>
      <c r="J298" s="2249"/>
    </row>
    <row r="299" spans="1:10" ht="17.25" x14ac:dyDescent="0.25">
      <c r="A299" s="782" t="s">
        <v>5163</v>
      </c>
      <c r="B299" s="783">
        <v>1</v>
      </c>
      <c r="C299" s="944"/>
      <c r="D299" s="784">
        <v>1800</v>
      </c>
      <c r="E299" s="909"/>
      <c r="F299" s="909"/>
      <c r="G299" s="909"/>
      <c r="H299" s="909"/>
      <c r="I299" s="909"/>
      <c r="J299" s="764"/>
    </row>
    <row r="300" spans="1:10" x14ac:dyDescent="0.25">
      <c r="A300" s="755" t="s">
        <v>2048</v>
      </c>
      <c r="B300" s="213">
        <f>SUM(B299:B299)</f>
        <v>1</v>
      </c>
      <c r="C300" s="213">
        <f>SUM(C299:C299)</f>
        <v>0</v>
      </c>
      <c r="D300" s="213">
        <f>SUM(D299:D299)</f>
        <v>1800</v>
      </c>
      <c r="E300" s="213"/>
      <c r="F300" s="213"/>
      <c r="G300" s="213"/>
      <c r="H300" s="213"/>
      <c r="I300" s="213"/>
      <c r="J300" s="213"/>
    </row>
    <row r="301" spans="1:10" x14ac:dyDescent="0.25">
      <c r="C301" s="548"/>
      <c r="D301" s="548"/>
      <c r="E301" s="548"/>
      <c r="F301" s="548"/>
      <c r="G301" s="548"/>
      <c r="H301" s="548"/>
      <c r="I301" s="548"/>
      <c r="J301" s="567"/>
    </row>
    <row r="302" spans="1:10" x14ac:dyDescent="0.25">
      <c r="A302" s="548"/>
      <c r="B302" s="752"/>
      <c r="C302" s="752"/>
      <c r="D302" s="548"/>
      <c r="E302" s="548"/>
      <c r="F302" s="548"/>
      <c r="G302" s="548"/>
      <c r="H302" s="548"/>
      <c r="I302" s="548"/>
    </row>
    <row r="303" spans="1:10" x14ac:dyDescent="0.25">
      <c r="A303" s="548"/>
      <c r="B303" s="548"/>
      <c r="C303" s="548"/>
      <c r="D303" s="548"/>
      <c r="E303" s="548"/>
      <c r="F303" s="2206" t="s">
        <v>5143</v>
      </c>
      <c r="G303" s="2206"/>
      <c r="H303" s="2206"/>
      <c r="I303" s="2206"/>
    </row>
    <row r="304" spans="1:10" ht="15.75" x14ac:dyDescent="0.25">
      <c r="A304" s="696" t="s">
        <v>4861</v>
      </c>
      <c r="B304" s="974">
        <f>C297</f>
        <v>408000</v>
      </c>
      <c r="C304" s="548"/>
      <c r="D304" s="548"/>
      <c r="E304" s="548"/>
      <c r="F304" s="548"/>
      <c r="G304" s="548"/>
      <c r="H304" s="548"/>
      <c r="I304" s="548"/>
    </row>
    <row r="305" spans="1:10" ht="15.75" x14ac:dyDescent="0.25">
      <c r="A305" s="942"/>
      <c r="B305" s="943"/>
      <c r="C305" s="548"/>
      <c r="D305" s="548"/>
      <c r="E305" s="548"/>
      <c r="F305" s="548"/>
      <c r="G305" s="548"/>
      <c r="H305" s="548"/>
      <c r="I305" s="548"/>
    </row>
    <row r="306" spans="1:10" x14ac:dyDescent="0.25">
      <c r="A306" s="336"/>
      <c r="B306" s="336"/>
    </row>
    <row r="307" spans="1:10" ht="15.75" x14ac:dyDescent="0.25">
      <c r="A307" s="696" t="s">
        <v>4825</v>
      </c>
      <c r="B307" s="697">
        <v>1800</v>
      </c>
      <c r="E307" s="936"/>
    </row>
    <row r="310" spans="1:10" ht="15.75" x14ac:dyDescent="0.25">
      <c r="A310" s="2232" t="s">
        <v>5164</v>
      </c>
      <c r="B310" s="2232"/>
      <c r="C310" s="2232"/>
      <c r="D310" s="2232"/>
      <c r="E310" s="2232"/>
      <c r="F310" s="2232"/>
      <c r="G310" s="2232"/>
      <c r="H310" s="2232"/>
      <c r="I310" s="2232"/>
      <c r="J310" s="2232"/>
    </row>
    <row r="311" spans="1:10" x14ac:dyDescent="0.25">
      <c r="A311" s="198" t="s">
        <v>14</v>
      </c>
      <c r="B311" s="198" t="s">
        <v>5</v>
      </c>
      <c r="C311" s="198" t="s">
        <v>10</v>
      </c>
      <c r="D311" s="198" t="s">
        <v>11</v>
      </c>
      <c r="E311" s="198" t="s">
        <v>753</v>
      </c>
      <c r="F311" s="198" t="s">
        <v>27</v>
      </c>
      <c r="G311" s="1017" t="s">
        <v>2013</v>
      </c>
      <c r="H311" s="198" t="s">
        <v>2776</v>
      </c>
      <c r="I311" s="198" t="s">
        <v>2777</v>
      </c>
      <c r="J311" s="198" t="s">
        <v>32</v>
      </c>
    </row>
    <row r="312" spans="1:10" x14ac:dyDescent="0.25">
      <c r="A312" s="517" t="s">
        <v>5165</v>
      </c>
      <c r="B312" s="519">
        <v>1</v>
      </c>
      <c r="C312" s="527">
        <v>17000</v>
      </c>
      <c r="D312" s="527"/>
      <c r="E312" s="1019"/>
      <c r="F312" s="519"/>
      <c r="G312" s="519"/>
      <c r="H312" s="519"/>
      <c r="I312" s="519"/>
      <c r="J312" s="1018"/>
    </row>
    <row r="313" spans="1:10" x14ac:dyDescent="0.25">
      <c r="A313" s="517" t="s">
        <v>101</v>
      </c>
      <c r="B313" s="519">
        <v>1</v>
      </c>
      <c r="C313" s="527"/>
      <c r="D313" s="527">
        <v>10000</v>
      </c>
      <c r="E313" s="1019">
        <v>1</v>
      </c>
      <c r="F313" s="519">
        <v>3000</v>
      </c>
      <c r="G313" s="519">
        <v>60</v>
      </c>
      <c r="H313" s="519"/>
      <c r="I313" s="519"/>
      <c r="J313" s="1018"/>
    </row>
    <row r="314" spans="1:10" x14ac:dyDescent="0.25">
      <c r="A314" s="517" t="s">
        <v>4544</v>
      </c>
      <c r="B314" s="519">
        <v>1</v>
      </c>
      <c r="C314" s="1016">
        <v>19000</v>
      </c>
      <c r="D314" s="527"/>
      <c r="E314" s="519">
        <v>1</v>
      </c>
      <c r="F314" s="519">
        <v>4000</v>
      </c>
      <c r="G314" s="1019">
        <v>70</v>
      </c>
      <c r="H314" s="519"/>
      <c r="I314" s="519"/>
      <c r="J314" s="1018"/>
    </row>
    <row r="315" spans="1:10" x14ac:dyDescent="0.25">
      <c r="A315" s="517" t="s">
        <v>1065</v>
      </c>
      <c r="B315" s="519">
        <v>1</v>
      </c>
      <c r="C315" s="1016"/>
      <c r="D315" s="527">
        <v>21000</v>
      </c>
      <c r="E315" s="519"/>
      <c r="F315" s="519"/>
      <c r="G315" s="1019"/>
      <c r="H315" s="519"/>
      <c r="I315" s="519"/>
      <c r="J315" s="1018" t="s">
        <v>5166</v>
      </c>
    </row>
    <row r="316" spans="1:10" x14ac:dyDescent="0.25">
      <c r="A316" s="517" t="s">
        <v>349</v>
      </c>
      <c r="B316" s="519">
        <v>1</v>
      </c>
      <c r="C316" s="527">
        <v>13000</v>
      </c>
      <c r="D316" s="527"/>
      <c r="E316" s="519">
        <v>1</v>
      </c>
      <c r="F316" s="519">
        <v>2000</v>
      </c>
      <c r="G316" s="1019">
        <v>50</v>
      </c>
      <c r="H316" s="547"/>
      <c r="I316" s="547"/>
      <c r="J316" s="1018"/>
    </row>
    <row r="317" spans="1:10" x14ac:dyDescent="0.25">
      <c r="A317" s="517" t="s">
        <v>1065</v>
      </c>
      <c r="B317" s="519">
        <v>1</v>
      </c>
      <c r="C317" s="1016"/>
      <c r="D317" s="527">
        <v>21000</v>
      </c>
      <c r="E317" s="519"/>
      <c r="F317" s="519"/>
      <c r="G317" s="1019"/>
      <c r="H317" s="519"/>
      <c r="I317" s="519"/>
      <c r="J317" s="1018" t="s">
        <v>5167</v>
      </c>
    </row>
    <row r="318" spans="1:10" x14ac:dyDescent="0.25">
      <c r="A318" s="517" t="s">
        <v>453</v>
      </c>
      <c r="B318" s="519">
        <v>1</v>
      </c>
      <c r="C318" s="527">
        <v>18500</v>
      </c>
      <c r="D318" s="527"/>
      <c r="E318" s="519">
        <v>1</v>
      </c>
      <c r="F318" s="519">
        <v>4000</v>
      </c>
      <c r="G318" s="1019">
        <v>70</v>
      </c>
      <c r="H318" s="519"/>
      <c r="I318" s="519"/>
      <c r="J318" s="1018"/>
    </row>
    <row r="319" spans="1:10" x14ac:dyDescent="0.25">
      <c r="A319" s="517" t="s">
        <v>609</v>
      </c>
      <c r="B319" s="519">
        <v>1</v>
      </c>
      <c r="C319" s="527"/>
      <c r="D319" s="527">
        <v>14500</v>
      </c>
      <c r="E319" s="519">
        <v>1</v>
      </c>
      <c r="F319" s="519">
        <v>4000</v>
      </c>
      <c r="G319" s="1019">
        <v>70</v>
      </c>
      <c r="H319" s="519"/>
      <c r="I319" s="519"/>
      <c r="J319" s="1018" t="s">
        <v>767</v>
      </c>
    </row>
    <row r="320" spans="1:10" x14ac:dyDescent="0.25">
      <c r="A320" s="517" t="s">
        <v>388</v>
      </c>
      <c r="B320" s="519">
        <v>1</v>
      </c>
      <c r="C320" s="527">
        <v>18500</v>
      </c>
      <c r="D320" s="527"/>
      <c r="E320" s="519">
        <v>1</v>
      </c>
      <c r="F320" s="519">
        <v>3000</v>
      </c>
      <c r="G320" s="1019">
        <v>60</v>
      </c>
      <c r="H320" s="519"/>
      <c r="I320" s="519"/>
      <c r="J320" s="1018"/>
    </row>
    <row r="321" spans="1:10" x14ac:dyDescent="0.25">
      <c r="A321" s="517" t="s">
        <v>248</v>
      </c>
      <c r="B321" s="519">
        <v>1</v>
      </c>
      <c r="C321" s="527">
        <v>18000</v>
      </c>
      <c r="D321" s="527"/>
      <c r="E321" s="519">
        <v>1</v>
      </c>
      <c r="F321" s="519">
        <v>5000</v>
      </c>
      <c r="G321" s="1019">
        <v>100</v>
      </c>
      <c r="H321" s="519"/>
      <c r="I321" s="519"/>
      <c r="J321" s="1018"/>
    </row>
    <row r="322" spans="1:10" x14ac:dyDescent="0.25">
      <c r="A322" s="702" t="s">
        <v>179</v>
      </c>
      <c r="B322" s="703">
        <v>1</v>
      </c>
      <c r="C322" s="640"/>
      <c r="D322" s="640"/>
      <c r="E322" s="703"/>
      <c r="F322" s="703"/>
      <c r="G322" s="1025"/>
      <c r="H322" s="703"/>
      <c r="I322" s="703"/>
      <c r="J322" s="703" t="s">
        <v>5168</v>
      </c>
    </row>
    <row r="323" spans="1:10" x14ac:dyDescent="0.25">
      <c r="A323" s="517" t="s">
        <v>3938</v>
      </c>
      <c r="B323" s="519">
        <v>4</v>
      </c>
      <c r="C323" s="527"/>
      <c r="D323" s="527">
        <v>100000</v>
      </c>
      <c r="E323" s="519"/>
      <c r="F323" s="519"/>
      <c r="G323" s="1019"/>
      <c r="H323" s="519"/>
      <c r="I323" s="519"/>
      <c r="J323" s="1018" t="s">
        <v>5061</v>
      </c>
    </row>
    <row r="324" spans="1:10" x14ac:dyDescent="0.25">
      <c r="A324" s="517" t="s">
        <v>93</v>
      </c>
      <c r="B324" s="519">
        <v>1</v>
      </c>
      <c r="C324" s="527">
        <v>16000</v>
      </c>
      <c r="D324" s="527"/>
      <c r="E324" s="519">
        <v>1</v>
      </c>
      <c r="F324" s="519">
        <v>4000</v>
      </c>
      <c r="G324" s="1019">
        <v>70</v>
      </c>
      <c r="H324" s="519"/>
      <c r="I324" s="519"/>
      <c r="J324" s="1018"/>
    </row>
    <row r="325" spans="1:10" x14ac:dyDescent="0.25">
      <c r="A325" s="702" t="s">
        <v>3720</v>
      </c>
      <c r="B325" s="703">
        <v>1</v>
      </c>
      <c r="C325" s="640"/>
      <c r="D325" s="640"/>
      <c r="E325" s="703"/>
      <c r="F325" s="703"/>
      <c r="G325" s="1022"/>
      <c r="H325" s="703"/>
      <c r="I325" s="703"/>
      <c r="J325" s="703" t="s">
        <v>5175</v>
      </c>
    </row>
    <row r="326" spans="1:10" x14ac:dyDescent="0.25">
      <c r="A326" s="702" t="s">
        <v>3354</v>
      </c>
      <c r="B326" s="703">
        <v>1</v>
      </c>
      <c r="C326" s="640"/>
      <c r="D326" s="640"/>
      <c r="E326" s="703"/>
      <c r="F326" s="703"/>
      <c r="G326" s="1022"/>
      <c r="H326" s="703"/>
      <c r="I326" s="703"/>
      <c r="J326" s="703" t="s">
        <v>5176</v>
      </c>
    </row>
    <row r="327" spans="1:10" x14ac:dyDescent="0.25">
      <c r="A327" s="702" t="s">
        <v>4424</v>
      </c>
      <c r="B327" s="703">
        <v>1</v>
      </c>
      <c r="C327" s="640"/>
      <c r="D327" s="640"/>
      <c r="E327" s="703"/>
      <c r="F327" s="703"/>
      <c r="G327" s="1022"/>
      <c r="H327" s="703"/>
      <c r="I327" s="703"/>
      <c r="J327" s="781" t="s">
        <v>4425</v>
      </c>
    </row>
    <row r="328" spans="1:10" x14ac:dyDescent="0.25">
      <c r="A328" s="517" t="s">
        <v>179</v>
      </c>
      <c r="B328" s="519">
        <v>1</v>
      </c>
      <c r="C328" s="527">
        <v>29000</v>
      </c>
      <c r="D328" s="527"/>
      <c r="E328" s="519">
        <v>1</v>
      </c>
      <c r="F328" s="519">
        <v>4000</v>
      </c>
      <c r="G328" s="1019">
        <v>70</v>
      </c>
      <c r="H328" s="519"/>
      <c r="I328" s="519"/>
      <c r="J328" s="1018"/>
    </row>
    <row r="329" spans="1:10" x14ac:dyDescent="0.25">
      <c r="A329" s="517" t="s">
        <v>286</v>
      </c>
      <c r="B329" s="519">
        <v>1</v>
      </c>
      <c r="C329" s="527"/>
      <c r="D329" s="2252">
        <v>160000</v>
      </c>
      <c r="E329" s="519">
        <v>2</v>
      </c>
      <c r="F329" s="519">
        <v>10000</v>
      </c>
      <c r="G329" s="1019">
        <v>100</v>
      </c>
      <c r="H329" s="519"/>
      <c r="I329" s="519"/>
      <c r="J329" s="2229" t="s">
        <v>767</v>
      </c>
    </row>
    <row r="330" spans="1:10" x14ac:dyDescent="0.25">
      <c r="A330" s="517" t="s">
        <v>122</v>
      </c>
      <c r="B330" s="519">
        <v>1</v>
      </c>
      <c r="C330" s="527"/>
      <c r="D330" s="2267"/>
      <c r="E330" s="519">
        <v>1</v>
      </c>
      <c r="F330" s="519">
        <v>5000</v>
      </c>
      <c r="G330" s="1019">
        <v>100</v>
      </c>
      <c r="H330" s="519"/>
      <c r="I330" s="519"/>
      <c r="J330" s="2230"/>
    </row>
    <row r="331" spans="1:10" x14ac:dyDescent="0.25">
      <c r="A331" s="517" t="s">
        <v>267</v>
      </c>
      <c r="B331" s="519">
        <v>1</v>
      </c>
      <c r="C331" s="527"/>
      <c r="D331" s="2267"/>
      <c r="E331" s="519">
        <v>1</v>
      </c>
      <c r="F331" s="519">
        <v>3000</v>
      </c>
      <c r="G331" s="1019">
        <v>60</v>
      </c>
      <c r="H331" s="519"/>
      <c r="I331" s="519"/>
      <c r="J331" s="2230"/>
    </row>
    <row r="332" spans="1:10" x14ac:dyDescent="0.25">
      <c r="A332" s="517" t="s">
        <v>91</v>
      </c>
      <c r="B332" s="519">
        <v>1</v>
      </c>
      <c r="C332" s="527"/>
      <c r="D332" s="2253"/>
      <c r="E332" s="519">
        <v>1</v>
      </c>
      <c r="F332" s="519">
        <v>4000</v>
      </c>
      <c r="G332" s="1019">
        <v>70</v>
      </c>
      <c r="H332" s="519"/>
      <c r="I332" s="519"/>
      <c r="J332" s="2231"/>
    </row>
    <row r="333" spans="1:10" x14ac:dyDescent="0.25">
      <c r="A333" s="517" t="s">
        <v>91</v>
      </c>
      <c r="B333" s="519">
        <v>1</v>
      </c>
      <c r="C333" s="527"/>
      <c r="D333" s="527">
        <v>20000</v>
      </c>
      <c r="E333" s="519"/>
      <c r="F333" s="519"/>
      <c r="G333" s="1019"/>
      <c r="H333" s="519"/>
      <c r="I333" s="519"/>
      <c r="J333" s="1018" t="s">
        <v>767</v>
      </c>
    </row>
    <row r="334" spans="1:10" x14ac:dyDescent="0.25">
      <c r="A334" s="517" t="s">
        <v>2045</v>
      </c>
      <c r="B334" s="519">
        <v>1</v>
      </c>
      <c r="C334" s="527">
        <v>13000</v>
      </c>
      <c r="D334" s="527"/>
      <c r="E334" s="519">
        <v>1</v>
      </c>
      <c r="F334" s="519">
        <v>3000</v>
      </c>
      <c r="G334" s="1019">
        <v>60</v>
      </c>
      <c r="H334" s="519"/>
      <c r="I334" s="519"/>
      <c r="J334" s="1018"/>
    </row>
    <row r="335" spans="1:10" x14ac:dyDescent="0.25">
      <c r="A335" s="517" t="s">
        <v>101</v>
      </c>
      <c r="B335" s="519">
        <v>1</v>
      </c>
      <c r="C335" s="527"/>
      <c r="D335" s="527">
        <v>14000</v>
      </c>
      <c r="E335" s="519">
        <v>1</v>
      </c>
      <c r="F335" s="519">
        <v>3000</v>
      </c>
      <c r="G335" s="1019">
        <v>60</v>
      </c>
      <c r="H335" s="519"/>
      <c r="I335" s="519"/>
      <c r="J335" s="1018" t="s">
        <v>767</v>
      </c>
    </row>
    <row r="336" spans="1:10" x14ac:dyDescent="0.25">
      <c r="A336" s="517" t="s">
        <v>349</v>
      </c>
      <c r="B336" s="519">
        <v>1</v>
      </c>
      <c r="C336" s="527"/>
      <c r="D336" s="527">
        <v>13000</v>
      </c>
      <c r="E336" s="519">
        <v>1</v>
      </c>
      <c r="F336" s="519">
        <v>2000</v>
      </c>
      <c r="G336" s="1019">
        <v>50</v>
      </c>
      <c r="H336" s="519"/>
      <c r="I336" s="519"/>
      <c r="J336" s="1039" t="s">
        <v>767</v>
      </c>
    </row>
    <row r="337" spans="1:10" x14ac:dyDescent="0.25">
      <c r="A337" s="517" t="s">
        <v>101</v>
      </c>
      <c r="B337" s="519">
        <v>1</v>
      </c>
      <c r="C337" s="527">
        <v>17000</v>
      </c>
      <c r="D337" s="527"/>
      <c r="E337" s="519"/>
      <c r="F337" s="519"/>
      <c r="G337" s="1019"/>
      <c r="H337" s="519"/>
      <c r="I337" s="519"/>
      <c r="J337" s="1018"/>
    </row>
    <row r="338" spans="1:10" x14ac:dyDescent="0.25">
      <c r="A338" s="517" t="s">
        <v>3012</v>
      </c>
      <c r="B338" s="519">
        <v>1</v>
      </c>
      <c r="C338" s="527"/>
      <c r="D338" s="527">
        <v>12000</v>
      </c>
      <c r="E338" s="519">
        <v>1</v>
      </c>
      <c r="F338" s="519">
        <v>3000</v>
      </c>
      <c r="G338" s="1019">
        <v>60</v>
      </c>
      <c r="H338" s="519"/>
      <c r="I338" s="1021"/>
      <c r="J338" s="1020" t="s">
        <v>767</v>
      </c>
    </row>
    <row r="339" spans="1:10" x14ac:dyDescent="0.25">
      <c r="A339" s="755" t="s">
        <v>2048</v>
      </c>
      <c r="B339" s="757">
        <f>SUM(B312:B338)</f>
        <v>30</v>
      </c>
      <c r="C339" s="757">
        <f>SUM(C312:C338)</f>
        <v>179000</v>
      </c>
      <c r="D339" s="757">
        <f>SUM(D312:D338)</f>
        <v>385500</v>
      </c>
      <c r="E339" s="757">
        <f>SUM(E312:E338)</f>
        <v>18</v>
      </c>
      <c r="F339" s="756"/>
      <c r="G339" s="922"/>
      <c r="H339" s="756"/>
      <c r="I339" s="756"/>
      <c r="J339" s="756"/>
    </row>
    <row r="340" spans="1:10" ht="17.25" x14ac:dyDescent="0.25">
      <c r="A340" s="2233" t="s">
        <v>4463</v>
      </c>
      <c r="B340" s="2234"/>
      <c r="C340" s="2234"/>
      <c r="D340" s="2234"/>
      <c r="E340" s="2234"/>
      <c r="F340" s="2234"/>
      <c r="G340" s="2234"/>
      <c r="H340" s="2248"/>
      <c r="I340" s="2248"/>
      <c r="J340" s="2249"/>
    </row>
    <row r="341" spans="1:10" ht="17.25" x14ac:dyDescent="0.25">
      <c r="A341" s="782" t="s">
        <v>5169</v>
      </c>
      <c r="B341" s="783">
        <v>2</v>
      </c>
      <c r="C341" s="944"/>
      <c r="D341" s="784">
        <v>3600</v>
      </c>
      <c r="E341" s="909"/>
      <c r="F341" s="909"/>
      <c r="G341" s="909"/>
      <c r="H341" s="909"/>
      <c r="I341" s="909"/>
      <c r="J341" s="764"/>
    </row>
    <row r="342" spans="1:10" x14ac:dyDescent="0.25">
      <c r="A342" s="755" t="s">
        <v>2048</v>
      </c>
      <c r="B342" s="213">
        <f>SUM(B341:B341)</f>
        <v>2</v>
      </c>
      <c r="C342" s="213">
        <f>SUM(C341:C341)</f>
        <v>0</v>
      </c>
      <c r="D342" s="213">
        <f>SUM(D341:D341)</f>
        <v>3600</v>
      </c>
      <c r="E342" s="213"/>
      <c r="F342" s="213"/>
      <c r="G342" s="213"/>
      <c r="H342" s="213"/>
      <c r="I342" s="213"/>
      <c r="J342" s="213"/>
    </row>
    <row r="343" spans="1:10" x14ac:dyDescent="0.25">
      <c r="C343" s="548"/>
      <c r="D343" s="548"/>
      <c r="E343" s="548"/>
      <c r="F343" s="548"/>
      <c r="G343" s="548"/>
      <c r="H343" s="548"/>
      <c r="I343" s="548"/>
      <c r="J343" s="567"/>
    </row>
    <row r="344" spans="1:10" x14ac:dyDescent="0.25">
      <c r="A344" s="548"/>
      <c r="B344" s="752"/>
      <c r="C344" s="752"/>
      <c r="D344" s="548"/>
      <c r="E344" s="548"/>
      <c r="F344" s="548"/>
      <c r="G344" s="548"/>
      <c r="H344" s="548"/>
      <c r="I344" s="548"/>
    </row>
    <row r="345" spans="1:10" x14ac:dyDescent="0.25">
      <c r="A345" s="548"/>
      <c r="B345" s="548"/>
      <c r="C345" s="548"/>
      <c r="D345" s="548"/>
      <c r="E345" s="548"/>
      <c r="F345" s="2206" t="s">
        <v>4777</v>
      </c>
      <c r="G345" s="2206"/>
      <c r="H345" s="2206"/>
      <c r="I345" s="2206"/>
    </row>
    <row r="346" spans="1:10" ht="15.75" x14ac:dyDescent="0.25">
      <c r="A346" s="696" t="s">
        <v>4861</v>
      </c>
      <c r="B346" s="974">
        <f>C339</f>
        <v>179000</v>
      </c>
      <c r="C346" s="548"/>
      <c r="D346" s="548"/>
      <c r="E346" s="548"/>
      <c r="F346" s="548"/>
      <c r="G346" s="548"/>
      <c r="H346" s="548"/>
      <c r="I346" s="548"/>
    </row>
    <row r="347" spans="1:10" ht="15.75" x14ac:dyDescent="0.25">
      <c r="A347" s="942"/>
      <c r="B347" s="943"/>
      <c r="C347" s="548"/>
      <c r="D347" s="548"/>
      <c r="E347" s="548"/>
      <c r="F347" s="548"/>
      <c r="G347" s="548"/>
      <c r="H347" s="548"/>
      <c r="I347" s="548"/>
    </row>
    <row r="348" spans="1:10" ht="15.75" x14ac:dyDescent="0.25">
      <c r="A348" s="696" t="s">
        <v>4825</v>
      </c>
      <c r="B348" s="697"/>
      <c r="E348" s="936"/>
    </row>
    <row r="349" spans="1:10" ht="15.75" x14ac:dyDescent="0.25">
      <c r="A349" s="1028"/>
      <c r="B349" s="1029"/>
      <c r="E349" s="936"/>
    </row>
    <row r="350" spans="1:10" ht="15.75" x14ac:dyDescent="0.25">
      <c r="A350" s="1028"/>
      <c r="B350" s="1029"/>
      <c r="E350" s="936"/>
    </row>
    <row r="351" spans="1:10" ht="15.75" x14ac:dyDescent="0.25">
      <c r="A351" s="2232" t="s">
        <v>5170</v>
      </c>
      <c r="B351" s="2232"/>
      <c r="C351" s="2232"/>
      <c r="D351" s="2232"/>
      <c r="E351" s="2232"/>
      <c r="F351" s="2232"/>
      <c r="G351" s="2232"/>
      <c r="H351" s="2232"/>
      <c r="I351" s="2232"/>
      <c r="J351" s="2232"/>
    </row>
    <row r="352" spans="1:10" x14ac:dyDescent="0.25">
      <c r="A352" s="198" t="s">
        <v>14</v>
      </c>
      <c r="B352" s="198" t="s">
        <v>5</v>
      </c>
      <c r="C352" s="198" t="s">
        <v>10</v>
      </c>
      <c r="D352" s="198" t="s">
        <v>11</v>
      </c>
      <c r="E352" s="198" t="s">
        <v>753</v>
      </c>
      <c r="F352" s="198" t="s">
        <v>27</v>
      </c>
      <c r="G352" s="1024" t="s">
        <v>2013</v>
      </c>
      <c r="H352" s="198" t="s">
        <v>2776</v>
      </c>
      <c r="I352" s="198" t="s">
        <v>2777</v>
      </c>
      <c r="J352" s="198" t="s">
        <v>32</v>
      </c>
    </row>
    <row r="353" spans="1:10" x14ac:dyDescent="0.25">
      <c r="A353" s="517" t="s">
        <v>663</v>
      </c>
      <c r="B353" s="519">
        <v>1</v>
      </c>
      <c r="C353" s="527">
        <v>14000</v>
      </c>
      <c r="D353" s="527"/>
      <c r="E353" s="1027">
        <v>1</v>
      </c>
      <c r="F353" s="519">
        <v>3000</v>
      </c>
      <c r="G353" s="519">
        <v>60</v>
      </c>
      <c r="H353" s="519"/>
      <c r="I353" s="519"/>
      <c r="J353" s="1026"/>
    </row>
    <row r="354" spans="1:10" x14ac:dyDescent="0.25">
      <c r="A354" s="517" t="s">
        <v>1816</v>
      </c>
      <c r="B354" s="519">
        <v>1</v>
      </c>
      <c r="C354" s="527">
        <v>21000</v>
      </c>
      <c r="D354" s="527"/>
      <c r="E354" s="1027">
        <v>1</v>
      </c>
      <c r="F354" s="519">
        <v>3000</v>
      </c>
      <c r="G354" s="519">
        <v>60</v>
      </c>
      <c r="H354" s="519"/>
      <c r="I354" s="519"/>
      <c r="J354" s="1026"/>
    </row>
    <row r="355" spans="1:10" x14ac:dyDescent="0.25">
      <c r="A355" s="517" t="s">
        <v>390</v>
      </c>
      <c r="B355" s="519">
        <v>1</v>
      </c>
      <c r="C355" s="1016">
        <v>32000</v>
      </c>
      <c r="D355" s="527"/>
      <c r="E355" s="519"/>
      <c r="F355" s="519"/>
      <c r="G355" s="1027"/>
      <c r="H355" s="519"/>
      <c r="I355" s="519"/>
      <c r="J355" s="1026"/>
    </row>
    <row r="356" spans="1:10" x14ac:dyDescent="0.25">
      <c r="A356" s="517" t="s">
        <v>5171</v>
      </c>
      <c r="B356" s="519">
        <v>1</v>
      </c>
      <c r="C356" s="1016"/>
      <c r="D356" s="527">
        <v>14000</v>
      </c>
      <c r="E356" s="519">
        <v>1</v>
      </c>
      <c r="F356" s="519">
        <v>3000</v>
      </c>
      <c r="G356" s="1027">
        <v>60</v>
      </c>
      <c r="H356" s="519"/>
      <c r="I356" s="519"/>
      <c r="J356" s="1026" t="s">
        <v>767</v>
      </c>
    </row>
    <row r="357" spans="1:10" x14ac:dyDescent="0.25">
      <c r="A357" s="517" t="s">
        <v>5172</v>
      </c>
      <c r="B357" s="519">
        <v>1</v>
      </c>
      <c r="C357" s="527"/>
      <c r="D357" s="527">
        <v>26000</v>
      </c>
      <c r="E357" s="519"/>
      <c r="F357" s="519"/>
      <c r="G357" s="1027"/>
      <c r="H357" s="547"/>
      <c r="I357" s="547"/>
      <c r="J357" s="1023" t="s">
        <v>5173</v>
      </c>
    </row>
    <row r="358" spans="1:10" x14ac:dyDescent="0.25">
      <c r="A358" s="517" t="s">
        <v>348</v>
      </c>
      <c r="B358" s="519">
        <v>1</v>
      </c>
      <c r="C358" s="1016"/>
      <c r="D358" s="527">
        <v>45000</v>
      </c>
      <c r="E358" s="519">
        <v>1</v>
      </c>
      <c r="F358" s="519">
        <v>5000</v>
      </c>
      <c r="G358" s="1027">
        <v>100</v>
      </c>
      <c r="H358" s="519"/>
      <c r="I358" s="519"/>
      <c r="J358" s="1026" t="s">
        <v>767</v>
      </c>
    </row>
    <row r="359" spans="1:10" x14ac:dyDescent="0.25">
      <c r="A359" s="517" t="s">
        <v>4202</v>
      </c>
      <c r="B359" s="519">
        <v>1</v>
      </c>
      <c r="C359" s="527">
        <v>4000</v>
      </c>
      <c r="D359" s="527">
        <v>26000</v>
      </c>
      <c r="E359" s="519">
        <v>1</v>
      </c>
      <c r="F359" s="519">
        <v>3000</v>
      </c>
      <c r="G359" s="1027">
        <v>60</v>
      </c>
      <c r="H359" s="519"/>
      <c r="I359" s="519"/>
      <c r="J359" s="1026" t="s">
        <v>767</v>
      </c>
    </row>
    <row r="360" spans="1:10" x14ac:dyDescent="0.25">
      <c r="A360" s="517" t="s">
        <v>453</v>
      </c>
      <c r="B360" s="519">
        <v>1</v>
      </c>
      <c r="C360" s="527">
        <v>18500</v>
      </c>
      <c r="D360" s="527"/>
      <c r="E360" s="519">
        <v>1</v>
      </c>
      <c r="F360" s="519">
        <v>4000</v>
      </c>
      <c r="G360" s="1027">
        <v>70</v>
      </c>
      <c r="H360" s="519"/>
      <c r="I360" s="519"/>
      <c r="J360" s="1026"/>
    </row>
    <row r="361" spans="1:10" x14ac:dyDescent="0.25">
      <c r="A361" s="517" t="s">
        <v>605</v>
      </c>
      <c r="B361" s="519">
        <v>1</v>
      </c>
      <c r="C361" s="527">
        <v>25000</v>
      </c>
      <c r="D361" s="527"/>
      <c r="E361" s="519"/>
      <c r="F361" s="519"/>
      <c r="G361" s="1027"/>
      <c r="H361" s="519"/>
      <c r="I361" s="519"/>
      <c r="J361" s="1026"/>
    </row>
    <row r="362" spans="1:10" x14ac:dyDescent="0.25">
      <c r="A362" s="517" t="s">
        <v>453</v>
      </c>
      <c r="B362" s="519">
        <v>1</v>
      </c>
      <c r="C362" s="527">
        <v>14500</v>
      </c>
      <c r="D362" s="527"/>
      <c r="E362" s="519">
        <v>2</v>
      </c>
      <c r="F362" s="519">
        <v>8000</v>
      </c>
      <c r="G362" s="1027">
        <v>70</v>
      </c>
      <c r="H362" s="519"/>
      <c r="I362" s="519"/>
      <c r="J362" s="1026"/>
    </row>
    <row r="363" spans="1:10" x14ac:dyDescent="0.25">
      <c r="A363" s="517" t="s">
        <v>4974</v>
      </c>
      <c r="B363" s="519">
        <v>1</v>
      </c>
      <c r="C363" s="527">
        <v>23000</v>
      </c>
      <c r="D363" s="527"/>
      <c r="E363" s="519">
        <v>1</v>
      </c>
      <c r="F363" s="519">
        <v>5000</v>
      </c>
      <c r="G363" s="1027">
        <v>100</v>
      </c>
      <c r="H363" s="519"/>
      <c r="I363" s="519"/>
      <c r="J363" s="519"/>
    </row>
    <row r="364" spans="1:10" x14ac:dyDescent="0.25">
      <c r="A364" s="517" t="s">
        <v>94</v>
      </c>
      <c r="B364" s="519">
        <v>1</v>
      </c>
      <c r="C364" s="527"/>
      <c r="D364" s="527">
        <v>28000</v>
      </c>
      <c r="E364" s="519">
        <v>1</v>
      </c>
      <c r="F364" s="519">
        <v>4000</v>
      </c>
      <c r="G364" s="1027">
        <v>70</v>
      </c>
      <c r="H364" s="519"/>
      <c r="I364" s="519"/>
      <c r="J364" s="1026" t="s">
        <v>767</v>
      </c>
    </row>
    <row r="365" spans="1:10" x14ac:dyDescent="0.25">
      <c r="A365" s="517" t="s">
        <v>94</v>
      </c>
      <c r="B365" s="519">
        <v>1</v>
      </c>
      <c r="C365" s="527">
        <v>1000</v>
      </c>
      <c r="D365" s="527">
        <v>27000</v>
      </c>
      <c r="E365" s="519">
        <v>1</v>
      </c>
      <c r="F365" s="519">
        <v>4000</v>
      </c>
      <c r="G365" s="1027">
        <v>70</v>
      </c>
      <c r="H365" s="519"/>
      <c r="I365" s="519"/>
      <c r="J365" s="1023" t="s">
        <v>5174</v>
      </c>
    </row>
    <row r="366" spans="1:10" x14ac:dyDescent="0.25">
      <c r="A366" s="517" t="s">
        <v>2199</v>
      </c>
      <c r="B366" s="519">
        <v>1</v>
      </c>
      <c r="C366" s="527">
        <v>15000</v>
      </c>
      <c r="D366" s="527"/>
      <c r="E366" s="519">
        <v>1</v>
      </c>
      <c r="F366" s="519">
        <v>4000</v>
      </c>
      <c r="G366" s="1027">
        <v>70</v>
      </c>
      <c r="H366" s="519"/>
      <c r="I366" s="519"/>
      <c r="J366" s="1026"/>
    </row>
    <row r="367" spans="1:10" x14ac:dyDescent="0.25">
      <c r="A367" s="517" t="s">
        <v>91</v>
      </c>
      <c r="B367" s="519">
        <v>1</v>
      </c>
      <c r="C367" s="527">
        <v>15000</v>
      </c>
      <c r="D367" s="527"/>
      <c r="E367" s="519">
        <v>1</v>
      </c>
      <c r="F367" s="519">
        <v>4000</v>
      </c>
      <c r="G367" s="1027">
        <v>70</v>
      </c>
      <c r="H367" s="519"/>
      <c r="I367" s="519"/>
      <c r="J367" s="1026"/>
    </row>
    <row r="368" spans="1:10" x14ac:dyDescent="0.25">
      <c r="A368" s="517" t="s">
        <v>93</v>
      </c>
      <c r="B368" s="519">
        <v>2</v>
      </c>
      <c r="C368" s="527">
        <v>32000</v>
      </c>
      <c r="D368" s="527"/>
      <c r="E368" s="519">
        <v>2</v>
      </c>
      <c r="F368" s="519">
        <v>8000</v>
      </c>
      <c r="G368" s="1027">
        <v>70</v>
      </c>
      <c r="H368" s="519"/>
      <c r="I368" s="519"/>
      <c r="J368" s="1026"/>
    </row>
    <row r="369" spans="1:10" x14ac:dyDescent="0.25">
      <c r="A369" s="517" t="s">
        <v>1810</v>
      </c>
      <c r="B369" s="519">
        <v>1</v>
      </c>
      <c r="C369" s="527">
        <v>14000</v>
      </c>
      <c r="D369" s="527"/>
      <c r="E369" s="519"/>
      <c r="F369" s="519"/>
      <c r="G369" s="1027"/>
      <c r="H369" s="519"/>
      <c r="I369" s="519"/>
      <c r="J369" s="1026"/>
    </row>
    <row r="370" spans="1:10" x14ac:dyDescent="0.25">
      <c r="A370" s="517" t="s">
        <v>90</v>
      </c>
      <c r="B370" s="519">
        <v>1</v>
      </c>
      <c r="C370" s="527"/>
      <c r="D370" s="527">
        <v>27000</v>
      </c>
      <c r="E370" s="519">
        <v>1</v>
      </c>
      <c r="F370" s="519">
        <v>2000</v>
      </c>
      <c r="G370" s="1027">
        <v>50</v>
      </c>
      <c r="H370" s="519"/>
      <c r="I370" s="519"/>
      <c r="J370" s="1026" t="s">
        <v>3581</v>
      </c>
    </row>
    <row r="371" spans="1:10" x14ac:dyDescent="0.25">
      <c r="A371" s="517" t="s">
        <v>2045</v>
      </c>
      <c r="B371" s="519">
        <v>1</v>
      </c>
      <c r="C371" s="527">
        <v>12000</v>
      </c>
      <c r="D371" s="527"/>
      <c r="E371" s="519">
        <v>1</v>
      </c>
      <c r="F371" s="519">
        <v>3000</v>
      </c>
      <c r="G371" s="1027">
        <v>60</v>
      </c>
      <c r="H371" s="519"/>
      <c r="I371" s="519"/>
      <c r="J371" s="1026"/>
    </row>
    <row r="372" spans="1:10" x14ac:dyDescent="0.25">
      <c r="A372" s="517" t="s">
        <v>388</v>
      </c>
      <c r="B372" s="519">
        <v>1</v>
      </c>
      <c r="C372" s="527">
        <v>21500</v>
      </c>
      <c r="D372" s="527"/>
      <c r="E372" s="519"/>
      <c r="F372" s="519"/>
      <c r="G372" s="1027"/>
      <c r="H372" s="519"/>
      <c r="I372" s="519"/>
      <c r="J372" s="1026"/>
    </row>
    <row r="373" spans="1:10" x14ac:dyDescent="0.25">
      <c r="A373" s="517" t="s">
        <v>247</v>
      </c>
      <c r="B373" s="519">
        <v>2</v>
      </c>
      <c r="C373" s="527">
        <v>40000</v>
      </c>
      <c r="D373" s="527"/>
      <c r="E373" s="519">
        <v>2</v>
      </c>
      <c r="F373" s="519">
        <v>10000</v>
      </c>
      <c r="G373" s="1027">
        <v>100</v>
      </c>
      <c r="H373" s="519"/>
      <c r="I373" s="519"/>
      <c r="J373" s="1026"/>
    </row>
    <row r="374" spans="1:10" x14ac:dyDescent="0.25">
      <c r="A374" s="702" t="s">
        <v>1141</v>
      </c>
      <c r="B374" s="703">
        <v>1</v>
      </c>
      <c r="C374" s="640"/>
      <c r="D374" s="640"/>
      <c r="E374" s="703"/>
      <c r="F374" s="703"/>
      <c r="G374" s="1025"/>
      <c r="H374" s="703"/>
      <c r="I374" s="703"/>
      <c r="J374" s="781" t="s">
        <v>4877</v>
      </c>
    </row>
    <row r="375" spans="1:10" x14ac:dyDescent="0.25">
      <c r="A375" s="702" t="s">
        <v>5177</v>
      </c>
      <c r="B375" s="703">
        <v>1</v>
      </c>
      <c r="C375" s="640"/>
      <c r="D375" s="640"/>
      <c r="E375" s="703"/>
      <c r="F375" s="703"/>
      <c r="G375" s="1025"/>
      <c r="H375" s="703"/>
      <c r="I375" s="703"/>
      <c r="J375" s="781" t="s">
        <v>3687</v>
      </c>
    </row>
    <row r="376" spans="1:10" x14ac:dyDescent="0.25">
      <c r="A376" s="702" t="s">
        <v>1855</v>
      </c>
      <c r="B376" s="703">
        <v>1</v>
      </c>
      <c r="C376" s="640"/>
      <c r="D376" s="640"/>
      <c r="E376" s="703"/>
      <c r="F376" s="703"/>
      <c r="G376" s="1025"/>
      <c r="H376" s="703"/>
      <c r="I376" s="703"/>
      <c r="J376" s="781" t="s">
        <v>5178</v>
      </c>
    </row>
    <row r="377" spans="1:10" x14ac:dyDescent="0.25">
      <c r="A377" s="517" t="s">
        <v>697</v>
      </c>
      <c r="B377" s="519">
        <v>1</v>
      </c>
      <c r="C377" s="527">
        <v>31000</v>
      </c>
      <c r="D377" s="527"/>
      <c r="E377" s="519"/>
      <c r="F377" s="519"/>
      <c r="G377" s="1027"/>
      <c r="H377" s="519"/>
      <c r="I377" s="519"/>
      <c r="J377" s="1026"/>
    </row>
    <row r="378" spans="1:10" x14ac:dyDescent="0.25">
      <c r="A378" s="517" t="s">
        <v>2199</v>
      </c>
      <c r="B378" s="519"/>
      <c r="C378" s="527">
        <v>15000</v>
      </c>
      <c r="D378" s="527"/>
      <c r="E378" s="519">
        <v>1</v>
      </c>
      <c r="F378" s="519">
        <v>4000</v>
      </c>
      <c r="G378" s="1027">
        <v>70</v>
      </c>
      <c r="H378" s="519"/>
      <c r="I378" s="519"/>
      <c r="J378" s="1026"/>
    </row>
    <row r="379" spans="1:10" x14ac:dyDescent="0.25">
      <c r="A379" s="755" t="s">
        <v>2048</v>
      </c>
      <c r="B379" s="757">
        <f>SUM(B353:B378)</f>
        <v>27</v>
      </c>
      <c r="C379" s="757">
        <f>SUM(C353:C378)</f>
        <v>348500</v>
      </c>
      <c r="D379" s="757">
        <f>SUM(D353:D378)</f>
        <v>193000</v>
      </c>
      <c r="E379" s="757">
        <f>SUM(E353:E378)</f>
        <v>20</v>
      </c>
      <c r="F379" s="756"/>
      <c r="G379" s="922"/>
      <c r="H379" s="756"/>
      <c r="I379" s="756"/>
      <c r="J379" s="756"/>
    </row>
    <row r="380" spans="1:10" ht="17.25" x14ac:dyDescent="0.25">
      <c r="A380" s="2233" t="s">
        <v>4463</v>
      </c>
      <c r="B380" s="2234"/>
      <c r="C380" s="2234"/>
      <c r="D380" s="2234"/>
      <c r="E380" s="2234"/>
      <c r="F380" s="2234"/>
      <c r="G380" s="2234"/>
      <c r="H380" s="2234"/>
      <c r="I380" s="2234"/>
      <c r="J380" s="2235"/>
    </row>
    <row r="381" spans="1:10" ht="17.25" x14ac:dyDescent="0.25">
      <c r="A381" s="782" t="s">
        <v>5169</v>
      </c>
      <c r="B381" s="783">
        <v>1</v>
      </c>
      <c r="C381" s="944">
        <v>2000</v>
      </c>
      <c r="D381" s="784"/>
      <c r="E381" s="909"/>
      <c r="F381" s="909"/>
      <c r="G381" s="909"/>
      <c r="H381" s="909"/>
      <c r="I381" s="909"/>
      <c r="J381" s="764"/>
    </row>
    <row r="382" spans="1:10" x14ac:dyDescent="0.25">
      <c r="A382" s="755" t="s">
        <v>2048</v>
      </c>
      <c r="B382" s="213">
        <f>SUM(B381:B381)</f>
        <v>1</v>
      </c>
      <c r="C382" s="213">
        <f>SUM(C381:C381)</f>
        <v>2000</v>
      </c>
      <c r="D382" s="213">
        <f>SUM(D381:D381)</f>
        <v>0</v>
      </c>
      <c r="E382" s="213"/>
      <c r="F382" s="213"/>
      <c r="G382" s="213"/>
      <c r="H382" s="213"/>
      <c r="I382" s="213"/>
      <c r="J382" s="213"/>
    </row>
    <row r="383" spans="1:10" x14ac:dyDescent="0.25">
      <c r="C383" s="548"/>
      <c r="D383" s="548"/>
      <c r="E383" s="548"/>
      <c r="F383" s="548"/>
      <c r="G383" s="548"/>
      <c r="H383" s="548"/>
      <c r="I383" s="548"/>
      <c r="J383" s="567"/>
    </row>
    <row r="384" spans="1:10" x14ac:dyDescent="0.25">
      <c r="A384" s="548"/>
      <c r="B384" s="752"/>
      <c r="C384" s="752"/>
      <c r="D384" s="548"/>
      <c r="E384" s="548"/>
      <c r="F384" s="548"/>
      <c r="G384" s="548"/>
      <c r="H384" s="548"/>
      <c r="I384" s="548"/>
    </row>
    <row r="385" spans="1:10" x14ac:dyDescent="0.25">
      <c r="A385" s="548"/>
      <c r="B385" s="548"/>
      <c r="C385" s="548"/>
      <c r="D385" s="548"/>
      <c r="E385" s="548"/>
      <c r="F385" s="2206" t="s">
        <v>4777</v>
      </c>
      <c r="G385" s="2206"/>
      <c r="H385" s="2206"/>
      <c r="I385" s="2206"/>
    </row>
    <row r="386" spans="1:10" ht="15.75" x14ac:dyDescent="0.25">
      <c r="A386" s="696" t="s">
        <v>4861</v>
      </c>
      <c r="B386" s="974">
        <f>C379</f>
        <v>348500</v>
      </c>
      <c r="C386" s="548"/>
      <c r="D386" s="548"/>
      <c r="E386" s="548"/>
      <c r="F386" s="548"/>
      <c r="G386" s="548"/>
      <c r="H386" s="548"/>
      <c r="I386" s="548"/>
    </row>
    <row r="388" spans="1:10" ht="15.75" x14ac:dyDescent="0.25">
      <c r="A388" s="696" t="s">
        <v>4825</v>
      </c>
      <c r="B388" s="1"/>
      <c r="C388" s="6">
        <v>2000</v>
      </c>
    </row>
    <row r="389" spans="1:10" ht="15.75" x14ac:dyDescent="0.25">
      <c r="A389" s="1028"/>
    </row>
    <row r="390" spans="1:10" ht="15.75" x14ac:dyDescent="0.25">
      <c r="A390" s="1028"/>
    </row>
    <row r="391" spans="1:10" ht="15.75" x14ac:dyDescent="0.25">
      <c r="A391" s="2232" t="s">
        <v>5179</v>
      </c>
      <c r="B391" s="2232"/>
      <c r="C391" s="2232"/>
      <c r="D391" s="2232"/>
      <c r="E391" s="2232"/>
      <c r="F391" s="2232"/>
      <c r="G391" s="2232"/>
      <c r="H391" s="2232"/>
      <c r="I391" s="2232"/>
      <c r="J391" s="2232"/>
    </row>
    <row r="392" spans="1:10" x14ac:dyDescent="0.25">
      <c r="A392" s="198" t="s">
        <v>14</v>
      </c>
      <c r="B392" s="198" t="s">
        <v>5</v>
      </c>
      <c r="C392" s="198" t="s">
        <v>10</v>
      </c>
      <c r="D392" s="198" t="s">
        <v>11</v>
      </c>
      <c r="E392" s="198" t="s">
        <v>753</v>
      </c>
      <c r="F392" s="198" t="s">
        <v>27</v>
      </c>
      <c r="G392" s="1024" t="s">
        <v>2013</v>
      </c>
      <c r="H392" s="198" t="s">
        <v>2776</v>
      </c>
      <c r="I392" s="198" t="s">
        <v>2777</v>
      </c>
      <c r="J392" s="198" t="s">
        <v>32</v>
      </c>
    </row>
    <row r="393" spans="1:10" x14ac:dyDescent="0.25">
      <c r="A393" s="517" t="s">
        <v>2901</v>
      </c>
      <c r="B393" s="519">
        <v>1</v>
      </c>
      <c r="C393" s="527"/>
      <c r="D393" s="527">
        <v>17000</v>
      </c>
      <c r="E393" s="1027"/>
      <c r="F393" s="519"/>
      <c r="G393" s="519"/>
      <c r="H393" s="519"/>
      <c r="I393" s="519"/>
      <c r="J393" s="1026" t="s">
        <v>767</v>
      </c>
    </row>
    <row r="394" spans="1:10" x14ac:dyDescent="0.25">
      <c r="A394" s="517" t="s">
        <v>2473</v>
      </c>
      <c r="B394" s="519">
        <v>1</v>
      </c>
      <c r="C394" s="527"/>
      <c r="D394" s="527">
        <v>33000</v>
      </c>
      <c r="E394" s="1027">
        <v>1</v>
      </c>
      <c r="F394" s="519">
        <v>5000</v>
      </c>
      <c r="G394" s="519">
        <v>100</v>
      </c>
      <c r="H394" s="519"/>
      <c r="I394" s="519"/>
      <c r="J394" s="1026" t="s">
        <v>767</v>
      </c>
    </row>
    <row r="395" spans="1:10" x14ac:dyDescent="0.25">
      <c r="A395" s="517" t="s">
        <v>1852</v>
      </c>
      <c r="B395" s="519">
        <v>1</v>
      </c>
      <c r="C395" s="1016"/>
      <c r="D395" s="527">
        <v>14000</v>
      </c>
      <c r="E395" s="519">
        <v>1</v>
      </c>
      <c r="F395" s="519">
        <v>4000</v>
      </c>
      <c r="G395" s="1027">
        <v>70</v>
      </c>
      <c r="H395" s="519"/>
      <c r="I395" s="519"/>
      <c r="J395" s="1026" t="s">
        <v>767</v>
      </c>
    </row>
    <row r="396" spans="1:10" x14ac:dyDescent="0.25">
      <c r="A396" s="517" t="s">
        <v>4819</v>
      </c>
      <c r="B396" s="519">
        <v>1</v>
      </c>
      <c r="C396" s="1016">
        <v>14000</v>
      </c>
      <c r="D396" s="527"/>
      <c r="E396" s="519"/>
      <c r="F396" s="519"/>
      <c r="G396" s="1027"/>
      <c r="H396" s="519"/>
      <c r="I396" s="519"/>
      <c r="J396" s="1026"/>
    </row>
    <row r="397" spans="1:10" x14ac:dyDescent="0.25">
      <c r="A397" s="517" t="s">
        <v>932</v>
      </c>
      <c r="B397" s="519">
        <v>1</v>
      </c>
      <c r="C397" s="527"/>
      <c r="D397" s="527">
        <v>27000</v>
      </c>
      <c r="E397" s="519">
        <v>2</v>
      </c>
      <c r="F397" s="519">
        <v>6000</v>
      </c>
      <c r="G397" s="1027">
        <v>60</v>
      </c>
      <c r="H397" s="547"/>
      <c r="I397" s="547"/>
      <c r="J397" s="1026" t="s">
        <v>767</v>
      </c>
    </row>
    <row r="398" spans="1:10" x14ac:dyDescent="0.25">
      <c r="A398" s="517" t="s">
        <v>752</v>
      </c>
      <c r="B398" s="519">
        <v>1</v>
      </c>
      <c r="C398" s="1016">
        <v>34000</v>
      </c>
      <c r="D398" s="527"/>
      <c r="E398" s="519">
        <v>1</v>
      </c>
      <c r="F398" s="519">
        <v>4000</v>
      </c>
      <c r="G398" s="1027">
        <v>70</v>
      </c>
      <c r="H398" s="519"/>
      <c r="I398" s="519"/>
      <c r="J398" s="1026"/>
    </row>
    <row r="399" spans="1:10" x14ac:dyDescent="0.25">
      <c r="A399" s="517" t="s">
        <v>609</v>
      </c>
      <c r="B399" s="519">
        <v>1</v>
      </c>
      <c r="C399" s="527"/>
      <c r="D399" s="527">
        <v>16000</v>
      </c>
      <c r="E399" s="519">
        <v>1</v>
      </c>
      <c r="F399" s="519">
        <v>4000</v>
      </c>
      <c r="G399" s="1027">
        <v>70</v>
      </c>
      <c r="H399" s="519"/>
      <c r="I399" s="519"/>
      <c r="J399" s="1026" t="s">
        <v>767</v>
      </c>
    </row>
    <row r="400" spans="1:10" x14ac:dyDescent="0.25">
      <c r="A400" s="517" t="s">
        <v>349</v>
      </c>
      <c r="B400" s="519">
        <v>1</v>
      </c>
      <c r="C400" s="527">
        <v>13000</v>
      </c>
      <c r="D400" s="527"/>
      <c r="E400" s="519">
        <v>1</v>
      </c>
      <c r="F400" s="519">
        <v>2000</v>
      </c>
      <c r="G400" s="1027">
        <v>50</v>
      </c>
      <c r="H400" s="519"/>
      <c r="I400" s="519"/>
      <c r="J400" s="1026"/>
    </row>
    <row r="401" spans="1:10" x14ac:dyDescent="0.25">
      <c r="A401" s="517" t="s">
        <v>2909</v>
      </c>
      <c r="B401" s="519">
        <v>1</v>
      </c>
      <c r="C401" s="527">
        <v>11000</v>
      </c>
      <c r="D401" s="527"/>
      <c r="E401" s="519">
        <v>1</v>
      </c>
      <c r="F401" s="519">
        <v>3000</v>
      </c>
      <c r="G401" s="1027">
        <v>60</v>
      </c>
      <c r="H401" s="519"/>
      <c r="I401" s="519"/>
      <c r="J401" s="1026"/>
    </row>
    <row r="402" spans="1:10" x14ac:dyDescent="0.25">
      <c r="A402" s="517" t="s">
        <v>1817</v>
      </c>
      <c r="B402" s="519">
        <v>1</v>
      </c>
      <c r="C402" s="527">
        <v>14000</v>
      </c>
      <c r="D402" s="527"/>
      <c r="E402" s="519">
        <v>1</v>
      </c>
      <c r="F402" s="519">
        <v>3000</v>
      </c>
      <c r="G402" s="1027">
        <v>60</v>
      </c>
      <c r="H402" s="519"/>
      <c r="I402" s="519"/>
      <c r="J402" s="1026"/>
    </row>
    <row r="403" spans="1:10" x14ac:dyDescent="0.25">
      <c r="A403" s="517" t="s">
        <v>752</v>
      </c>
      <c r="B403" s="519">
        <v>1</v>
      </c>
      <c r="C403" s="527"/>
      <c r="D403" s="527">
        <v>34000</v>
      </c>
      <c r="E403" s="519">
        <v>1</v>
      </c>
      <c r="F403" s="519">
        <v>4000</v>
      </c>
      <c r="G403" s="1027">
        <v>70</v>
      </c>
      <c r="H403" s="519"/>
      <c r="I403" s="519"/>
      <c r="J403" s="1026" t="s">
        <v>767</v>
      </c>
    </row>
    <row r="404" spans="1:10" x14ac:dyDescent="0.25">
      <c r="A404" s="517" t="s">
        <v>248</v>
      </c>
      <c r="B404" s="519">
        <v>1</v>
      </c>
      <c r="C404" s="527"/>
      <c r="D404" s="527">
        <v>26000</v>
      </c>
      <c r="E404" s="519"/>
      <c r="F404" s="519"/>
      <c r="G404" s="1027"/>
      <c r="H404" s="519"/>
      <c r="I404" s="519"/>
      <c r="J404" s="1023" t="s">
        <v>5180</v>
      </c>
    </row>
    <row r="405" spans="1:10" x14ac:dyDescent="0.25">
      <c r="A405" s="517" t="s">
        <v>657</v>
      </c>
      <c r="B405" s="519">
        <v>1</v>
      </c>
      <c r="C405" s="527"/>
      <c r="D405" s="527">
        <v>32000</v>
      </c>
      <c r="E405" s="519">
        <v>1</v>
      </c>
      <c r="F405" s="519">
        <v>4000</v>
      </c>
      <c r="G405" s="1027">
        <v>70</v>
      </c>
      <c r="H405" s="519"/>
      <c r="I405" s="519"/>
      <c r="J405" s="1026" t="s">
        <v>767</v>
      </c>
    </row>
    <row r="406" spans="1:10" x14ac:dyDescent="0.25">
      <c r="A406" s="517" t="s">
        <v>5181</v>
      </c>
      <c r="B406" s="519">
        <v>1</v>
      </c>
      <c r="C406" s="527"/>
      <c r="D406" s="527">
        <v>21000</v>
      </c>
      <c r="E406" s="519"/>
      <c r="F406" s="519"/>
      <c r="G406" s="1027"/>
      <c r="H406" s="519"/>
      <c r="I406" s="519"/>
      <c r="J406" s="1026" t="s">
        <v>767</v>
      </c>
    </row>
    <row r="407" spans="1:10" x14ac:dyDescent="0.25">
      <c r="A407" s="517" t="s">
        <v>654</v>
      </c>
      <c r="B407" s="519">
        <v>1</v>
      </c>
      <c r="C407" s="527">
        <v>36000</v>
      </c>
      <c r="D407" s="527"/>
      <c r="E407" s="519">
        <v>1</v>
      </c>
      <c r="F407" s="519">
        <v>4000</v>
      </c>
      <c r="G407" s="1027">
        <v>70</v>
      </c>
      <c r="H407" s="519"/>
      <c r="I407" s="519"/>
      <c r="J407" s="1026"/>
    </row>
    <row r="408" spans="1:10" x14ac:dyDescent="0.25">
      <c r="A408" s="517" t="s">
        <v>93</v>
      </c>
      <c r="B408" s="519">
        <v>1</v>
      </c>
      <c r="C408" s="527"/>
      <c r="D408" s="527">
        <v>16000</v>
      </c>
      <c r="E408" s="519">
        <v>1</v>
      </c>
      <c r="F408" s="519">
        <v>4000</v>
      </c>
      <c r="G408" s="1027">
        <v>70</v>
      </c>
      <c r="H408" s="519"/>
      <c r="I408" s="519"/>
      <c r="J408" s="1026"/>
    </row>
    <row r="409" spans="1:10" x14ac:dyDescent="0.25">
      <c r="A409" s="517" t="s">
        <v>4246</v>
      </c>
      <c r="B409" s="519">
        <v>1</v>
      </c>
      <c r="C409" s="527">
        <v>18500</v>
      </c>
      <c r="D409" s="527"/>
      <c r="E409" s="519">
        <v>1</v>
      </c>
      <c r="F409" s="519">
        <v>3000</v>
      </c>
      <c r="G409" s="1027">
        <v>60</v>
      </c>
      <c r="H409" s="519"/>
      <c r="I409" s="519"/>
      <c r="J409" s="1026"/>
    </row>
    <row r="410" spans="1:10" x14ac:dyDescent="0.25">
      <c r="A410" s="755" t="s">
        <v>2048</v>
      </c>
      <c r="B410" s="757">
        <f>SUM(B393:B409)</f>
        <v>17</v>
      </c>
      <c r="C410" s="757">
        <f>SUM(C393:C409)</f>
        <v>140500</v>
      </c>
      <c r="D410" s="757">
        <f>SUM(D393:D409)</f>
        <v>236000</v>
      </c>
      <c r="E410" s="757">
        <f>SUM(E393:E409)</f>
        <v>14</v>
      </c>
      <c r="F410" s="756"/>
      <c r="G410" s="922"/>
      <c r="H410" s="756"/>
      <c r="I410" s="756"/>
      <c r="J410" s="756"/>
    </row>
    <row r="411" spans="1:10" ht="17.25" x14ac:dyDescent="0.25">
      <c r="A411" s="2233" t="s">
        <v>4463</v>
      </c>
      <c r="B411" s="2234"/>
      <c r="C411" s="2234"/>
      <c r="D411" s="2234"/>
      <c r="E411" s="2234"/>
      <c r="F411" s="2234"/>
      <c r="G411" s="2234"/>
      <c r="H411" s="2234"/>
      <c r="I411" s="2234"/>
      <c r="J411" s="2235"/>
    </row>
    <row r="412" spans="1:10" ht="17.25" x14ac:dyDescent="0.25">
      <c r="A412" s="782" t="s">
        <v>5182</v>
      </c>
      <c r="B412" s="783">
        <v>1</v>
      </c>
      <c r="C412" s="944">
        <v>1800</v>
      </c>
      <c r="D412" s="784"/>
      <c r="E412" s="909"/>
      <c r="F412" s="909"/>
      <c r="G412" s="909"/>
      <c r="H412" s="909"/>
      <c r="I412" s="909"/>
      <c r="J412" s="764"/>
    </row>
    <row r="413" spans="1:10" x14ac:dyDescent="0.25">
      <c r="A413" s="755" t="s">
        <v>2048</v>
      </c>
      <c r="B413" s="213">
        <f>SUM(B412:B412)</f>
        <v>1</v>
      </c>
      <c r="C413" s="213">
        <f>SUM(C412:C412)</f>
        <v>1800</v>
      </c>
      <c r="D413" s="213">
        <f>SUM(D412:D412)</f>
        <v>0</v>
      </c>
      <c r="E413" s="213"/>
      <c r="F413" s="213"/>
      <c r="G413" s="213"/>
      <c r="H413" s="213"/>
      <c r="I413" s="213"/>
      <c r="J413" s="213"/>
    </row>
    <row r="414" spans="1:10" x14ac:dyDescent="0.25">
      <c r="C414" s="548"/>
      <c r="D414" s="548"/>
      <c r="E414" s="548"/>
      <c r="F414" s="548"/>
      <c r="G414" s="548"/>
      <c r="H414" s="548"/>
      <c r="I414" s="548"/>
      <c r="J414" s="567"/>
    </row>
    <row r="415" spans="1:10" x14ac:dyDescent="0.25">
      <c r="A415" s="548"/>
      <c r="B415" s="752"/>
      <c r="C415" s="752"/>
      <c r="D415" s="548"/>
      <c r="E415" s="548"/>
      <c r="F415" s="548"/>
      <c r="G415" s="548"/>
      <c r="H415" s="548"/>
      <c r="I415" s="548"/>
    </row>
    <row r="416" spans="1:10" x14ac:dyDescent="0.25">
      <c r="A416" s="548"/>
      <c r="B416" s="548"/>
      <c r="C416" s="548"/>
      <c r="D416" s="548"/>
      <c r="E416" s="548"/>
      <c r="F416" s="2206" t="s">
        <v>4777</v>
      </c>
      <c r="G416" s="2206"/>
      <c r="H416" s="2206"/>
      <c r="I416" s="2206"/>
    </row>
    <row r="417" spans="1:10" ht="15.75" x14ac:dyDescent="0.25">
      <c r="A417" s="696" t="s">
        <v>4861</v>
      </c>
      <c r="B417" s="974">
        <f>C410</f>
        <v>140500</v>
      </c>
      <c r="C417" s="548"/>
      <c r="D417" s="548"/>
      <c r="E417" s="548"/>
      <c r="F417" s="548"/>
      <c r="G417" s="548"/>
      <c r="H417" s="548"/>
      <c r="I417" s="548"/>
    </row>
    <row r="419" spans="1:10" ht="15.75" x14ac:dyDescent="0.25">
      <c r="A419" s="696" t="s">
        <v>4825</v>
      </c>
      <c r="B419" s="1"/>
      <c r="C419" s="6">
        <v>1800</v>
      </c>
    </row>
    <row r="423" spans="1:10" ht="15.75" x14ac:dyDescent="0.25">
      <c r="A423" s="2232" t="s">
        <v>5183</v>
      </c>
      <c r="B423" s="2232"/>
      <c r="C423" s="2232"/>
      <c r="D423" s="2232"/>
      <c r="E423" s="2232"/>
      <c r="F423" s="2232"/>
      <c r="G423" s="2232"/>
      <c r="H423" s="2232"/>
      <c r="I423" s="2232"/>
      <c r="J423" s="2232"/>
    </row>
    <row r="424" spans="1:10" x14ac:dyDescent="0.25">
      <c r="A424" s="1032" t="s">
        <v>14</v>
      </c>
      <c r="B424" s="198" t="s">
        <v>5</v>
      </c>
      <c r="C424" s="198" t="s">
        <v>10</v>
      </c>
      <c r="D424" s="198" t="s">
        <v>11</v>
      </c>
      <c r="E424" s="198" t="s">
        <v>753</v>
      </c>
      <c r="F424" s="198" t="s">
        <v>27</v>
      </c>
      <c r="G424" s="1030" t="s">
        <v>2013</v>
      </c>
      <c r="H424" s="198" t="s">
        <v>2776</v>
      </c>
      <c r="I424" s="198" t="s">
        <v>2777</v>
      </c>
      <c r="J424" s="198" t="s">
        <v>32</v>
      </c>
    </row>
    <row r="425" spans="1:10" x14ac:dyDescent="0.25">
      <c r="A425" s="517" t="s">
        <v>4733</v>
      </c>
      <c r="B425" s="1036">
        <v>1</v>
      </c>
      <c r="C425" s="527"/>
      <c r="D425" s="527">
        <v>17000</v>
      </c>
      <c r="E425" s="1035"/>
      <c r="F425" s="519"/>
      <c r="G425" s="519"/>
      <c r="H425" s="519"/>
      <c r="I425" s="519"/>
      <c r="J425" s="1031" t="s">
        <v>767</v>
      </c>
    </row>
    <row r="426" spans="1:10" x14ac:dyDescent="0.25">
      <c r="A426" s="1033" t="s">
        <v>3281</v>
      </c>
      <c r="B426" s="519">
        <v>1</v>
      </c>
      <c r="C426" s="527">
        <v>12000</v>
      </c>
      <c r="D426" s="527">
        <v>2000</v>
      </c>
      <c r="E426" s="1035"/>
      <c r="F426" s="519"/>
      <c r="G426" s="519"/>
      <c r="H426" s="519"/>
      <c r="I426" s="519"/>
      <c r="J426" s="1031" t="s">
        <v>767</v>
      </c>
    </row>
    <row r="427" spans="1:10" x14ac:dyDescent="0.25">
      <c r="A427" s="517" t="s">
        <v>4733</v>
      </c>
      <c r="B427" s="519">
        <v>1</v>
      </c>
      <c r="C427" s="1016">
        <v>14000</v>
      </c>
      <c r="D427" s="527"/>
      <c r="E427" s="519">
        <v>1</v>
      </c>
      <c r="F427" s="519">
        <v>3000</v>
      </c>
      <c r="G427" s="1035">
        <v>60</v>
      </c>
      <c r="H427" s="519"/>
      <c r="I427" s="519"/>
      <c r="J427" s="1031"/>
    </row>
    <row r="428" spans="1:10" x14ac:dyDescent="0.25">
      <c r="A428" s="517" t="s">
        <v>314</v>
      </c>
      <c r="B428" s="519">
        <v>1</v>
      </c>
      <c r="C428" s="527"/>
      <c r="D428" s="527">
        <v>46000</v>
      </c>
      <c r="E428" s="519">
        <v>1</v>
      </c>
      <c r="F428" s="519">
        <v>5000</v>
      </c>
      <c r="G428" s="1035">
        <v>100</v>
      </c>
      <c r="H428" s="547"/>
      <c r="I428" s="547"/>
      <c r="J428" s="1031" t="s">
        <v>767</v>
      </c>
    </row>
    <row r="429" spans="1:10" x14ac:dyDescent="0.25">
      <c r="A429" s="517" t="s">
        <v>4793</v>
      </c>
      <c r="B429" s="519">
        <v>1</v>
      </c>
      <c r="C429" s="1016"/>
      <c r="D429" s="527">
        <v>18000</v>
      </c>
      <c r="E429" s="519"/>
      <c r="F429" s="519"/>
      <c r="G429" s="1035"/>
      <c r="H429" s="519"/>
      <c r="I429" s="519"/>
      <c r="J429" s="1031" t="s">
        <v>5184</v>
      </c>
    </row>
    <row r="430" spans="1:10" x14ac:dyDescent="0.25">
      <c r="A430" s="517" t="s">
        <v>3657</v>
      </c>
      <c r="B430" s="519">
        <v>1</v>
      </c>
      <c r="C430" s="527">
        <v>33000</v>
      </c>
      <c r="D430" s="527"/>
      <c r="E430" s="519">
        <v>1</v>
      </c>
      <c r="F430" s="519">
        <v>5000</v>
      </c>
      <c r="G430" s="1035">
        <v>100</v>
      </c>
      <c r="H430" s="519"/>
      <c r="I430" s="519"/>
      <c r="J430" s="1031"/>
    </row>
    <row r="431" spans="1:10" x14ac:dyDescent="0.25">
      <c r="A431" s="517" t="s">
        <v>3657</v>
      </c>
      <c r="B431" s="519">
        <v>1</v>
      </c>
      <c r="C431" s="527"/>
      <c r="D431" s="527">
        <v>38000</v>
      </c>
      <c r="E431" s="519"/>
      <c r="F431" s="519"/>
      <c r="G431" s="1035"/>
      <c r="H431" s="519"/>
      <c r="I431" s="519"/>
      <c r="J431" s="1031" t="s">
        <v>767</v>
      </c>
    </row>
    <row r="432" spans="1:10" x14ac:dyDescent="0.25">
      <c r="A432" s="517" t="s">
        <v>184</v>
      </c>
      <c r="B432" s="519">
        <v>1</v>
      </c>
      <c r="C432" s="527"/>
      <c r="D432" s="527">
        <v>16000</v>
      </c>
      <c r="E432" s="519">
        <v>1</v>
      </c>
      <c r="F432" s="519">
        <v>4000</v>
      </c>
      <c r="G432" s="1035">
        <v>75</v>
      </c>
      <c r="H432" s="519"/>
      <c r="I432" s="519"/>
      <c r="J432" s="1031" t="s">
        <v>767</v>
      </c>
    </row>
    <row r="433" spans="1:10" x14ac:dyDescent="0.25">
      <c r="A433" s="517" t="s">
        <v>1383</v>
      </c>
      <c r="B433" s="519">
        <v>2</v>
      </c>
      <c r="C433" s="527"/>
      <c r="D433" s="527">
        <v>124000</v>
      </c>
      <c r="E433" s="519"/>
      <c r="F433" s="519"/>
      <c r="G433" s="1035"/>
      <c r="H433" s="519"/>
      <c r="I433" s="519"/>
      <c r="J433" s="1031" t="s">
        <v>5185</v>
      </c>
    </row>
    <row r="434" spans="1:10" x14ac:dyDescent="0.25">
      <c r="A434" s="517" t="s">
        <v>5186</v>
      </c>
      <c r="B434" s="519">
        <v>1</v>
      </c>
      <c r="C434" s="527"/>
      <c r="D434" s="527">
        <v>51000</v>
      </c>
      <c r="E434" s="519"/>
      <c r="F434" s="519"/>
      <c r="G434" s="1035"/>
      <c r="H434" s="519"/>
      <c r="I434" s="519"/>
      <c r="J434" s="519" t="s">
        <v>4932</v>
      </c>
    </row>
    <row r="435" spans="1:10" x14ac:dyDescent="0.25">
      <c r="A435" s="517" t="s">
        <v>355</v>
      </c>
      <c r="B435" s="519">
        <v>1</v>
      </c>
      <c r="C435" s="527"/>
      <c r="D435" s="527">
        <v>14000</v>
      </c>
      <c r="E435" s="519">
        <v>1</v>
      </c>
      <c r="F435" s="519">
        <v>3000</v>
      </c>
      <c r="G435" s="1035">
        <v>60</v>
      </c>
      <c r="H435" s="519"/>
      <c r="I435" s="519"/>
      <c r="J435" s="1031" t="s">
        <v>5187</v>
      </c>
    </row>
    <row r="436" spans="1:10" x14ac:dyDescent="0.25">
      <c r="A436" s="517" t="s">
        <v>4769</v>
      </c>
      <c r="B436" s="519">
        <v>1</v>
      </c>
      <c r="C436" s="527">
        <v>17000</v>
      </c>
      <c r="D436" s="527"/>
      <c r="E436" s="519"/>
      <c r="F436" s="519"/>
      <c r="G436" s="1035"/>
      <c r="H436" s="519"/>
      <c r="I436" s="519"/>
      <c r="J436" s="1023"/>
    </row>
    <row r="437" spans="1:10" x14ac:dyDescent="0.25">
      <c r="A437" s="517" t="s">
        <v>291</v>
      </c>
      <c r="B437" s="519">
        <v>1</v>
      </c>
      <c r="C437" s="527">
        <v>14000</v>
      </c>
      <c r="D437" s="527"/>
      <c r="E437" s="519">
        <v>1</v>
      </c>
      <c r="F437" s="519">
        <v>4000</v>
      </c>
      <c r="G437" s="1035">
        <v>75</v>
      </c>
      <c r="H437" s="519"/>
      <c r="I437" s="519"/>
      <c r="J437" s="1031"/>
    </row>
    <row r="438" spans="1:10" x14ac:dyDescent="0.25">
      <c r="A438" s="517" t="s">
        <v>311</v>
      </c>
      <c r="B438" s="519">
        <v>1</v>
      </c>
      <c r="C438" s="527">
        <v>17500</v>
      </c>
      <c r="D438" s="527"/>
      <c r="E438" s="519">
        <v>1</v>
      </c>
      <c r="F438" s="519">
        <v>4000</v>
      </c>
      <c r="G438" s="1035">
        <v>75</v>
      </c>
      <c r="H438" s="519"/>
      <c r="I438" s="519"/>
      <c r="J438" s="1031"/>
    </row>
    <row r="439" spans="1:10" x14ac:dyDescent="0.25">
      <c r="A439" s="517" t="s">
        <v>5188</v>
      </c>
      <c r="B439" s="519">
        <v>2</v>
      </c>
      <c r="C439" s="527">
        <v>112000</v>
      </c>
      <c r="D439" s="527"/>
      <c r="E439" s="519"/>
      <c r="F439" s="519"/>
      <c r="G439" s="1035"/>
      <c r="H439" s="519"/>
      <c r="I439" s="519"/>
      <c r="J439" s="1031"/>
    </row>
    <row r="440" spans="1:10" x14ac:dyDescent="0.25">
      <c r="A440" s="517" t="s">
        <v>4943</v>
      </c>
      <c r="B440" s="519">
        <v>1</v>
      </c>
      <c r="C440" s="527"/>
      <c r="D440" s="527">
        <v>20000</v>
      </c>
      <c r="E440" s="519">
        <v>1</v>
      </c>
      <c r="F440" s="519">
        <v>5000</v>
      </c>
      <c r="G440" s="1035">
        <v>90</v>
      </c>
      <c r="H440" s="519"/>
      <c r="I440" s="519"/>
      <c r="J440" s="1031" t="s">
        <v>767</v>
      </c>
    </row>
    <row r="441" spans="1:10" x14ac:dyDescent="0.25">
      <c r="A441" s="517" t="s">
        <v>3707</v>
      </c>
      <c r="B441" s="519">
        <v>1</v>
      </c>
      <c r="C441" s="527">
        <v>17000</v>
      </c>
      <c r="D441" s="527"/>
      <c r="E441" s="519">
        <v>1</v>
      </c>
      <c r="F441" s="519">
        <v>3000</v>
      </c>
      <c r="G441" s="1035">
        <v>60</v>
      </c>
      <c r="H441" s="519"/>
      <c r="I441" s="519"/>
      <c r="J441" s="1031"/>
    </row>
    <row r="442" spans="1:10" x14ac:dyDescent="0.25">
      <c r="A442" s="517" t="s">
        <v>5189</v>
      </c>
      <c r="B442" s="519">
        <v>1</v>
      </c>
      <c r="C442" s="527"/>
      <c r="D442" s="527">
        <v>12000</v>
      </c>
      <c r="E442" s="519">
        <v>1</v>
      </c>
      <c r="F442" s="519">
        <v>3000</v>
      </c>
      <c r="G442" s="1035">
        <v>60</v>
      </c>
      <c r="H442" s="519"/>
      <c r="I442" s="519"/>
      <c r="J442" s="1031" t="s">
        <v>3581</v>
      </c>
    </row>
    <row r="443" spans="1:10" x14ac:dyDescent="0.25">
      <c r="A443" s="517" t="s">
        <v>409</v>
      </c>
      <c r="B443" s="519">
        <v>1</v>
      </c>
      <c r="C443" s="527">
        <v>7500</v>
      </c>
      <c r="D443" s="527">
        <v>10000</v>
      </c>
      <c r="E443" s="519">
        <v>1</v>
      </c>
      <c r="F443" s="519">
        <v>3000</v>
      </c>
      <c r="G443" s="1035">
        <v>60</v>
      </c>
      <c r="H443" s="519"/>
      <c r="I443" s="519"/>
      <c r="J443" s="1031" t="s">
        <v>3581</v>
      </c>
    </row>
    <row r="444" spans="1:10" x14ac:dyDescent="0.25">
      <c r="A444" s="517" t="s">
        <v>184</v>
      </c>
      <c r="B444" s="519">
        <v>1</v>
      </c>
      <c r="C444" s="527"/>
      <c r="D444" s="527">
        <v>7000</v>
      </c>
      <c r="E444" s="519">
        <v>3</v>
      </c>
      <c r="F444" s="519">
        <v>13000</v>
      </c>
      <c r="G444" s="1035" t="s">
        <v>5190</v>
      </c>
      <c r="H444" s="519"/>
      <c r="I444" s="519"/>
      <c r="J444" s="1031" t="s">
        <v>3581</v>
      </c>
    </row>
    <row r="445" spans="1:10" x14ac:dyDescent="0.25">
      <c r="A445" s="777" t="s">
        <v>563</v>
      </c>
      <c r="B445" s="764">
        <v>1</v>
      </c>
      <c r="C445" s="630">
        <v>16000</v>
      </c>
      <c r="D445" s="630"/>
      <c r="E445" s="764">
        <v>1</v>
      </c>
      <c r="F445" s="764">
        <v>4000</v>
      </c>
      <c r="G445" s="921">
        <v>70</v>
      </c>
      <c r="H445" s="764"/>
      <c r="I445" s="764"/>
      <c r="J445" s="1034"/>
    </row>
    <row r="446" spans="1:10" x14ac:dyDescent="0.25">
      <c r="A446" s="777" t="s">
        <v>563</v>
      </c>
      <c r="B446" s="764">
        <v>1</v>
      </c>
      <c r="C446" s="630">
        <v>16000</v>
      </c>
      <c r="D446" s="630"/>
      <c r="E446" s="764">
        <v>1</v>
      </c>
      <c r="F446" s="764">
        <v>4000</v>
      </c>
      <c r="G446" s="921">
        <v>70</v>
      </c>
      <c r="H446" s="764"/>
      <c r="I446" s="764"/>
      <c r="J446" s="1034"/>
    </row>
    <row r="447" spans="1:10" x14ac:dyDescent="0.25">
      <c r="A447" s="777" t="s">
        <v>563</v>
      </c>
      <c r="B447" s="764">
        <v>1</v>
      </c>
      <c r="C447" s="630"/>
      <c r="D447" s="630">
        <v>20000</v>
      </c>
      <c r="E447" s="764"/>
      <c r="F447" s="764"/>
      <c r="G447" s="921"/>
      <c r="H447" s="764"/>
      <c r="I447" s="764"/>
      <c r="J447" s="1031" t="s">
        <v>767</v>
      </c>
    </row>
    <row r="448" spans="1:10" x14ac:dyDescent="0.25">
      <c r="A448" s="517" t="s">
        <v>5191</v>
      </c>
      <c r="B448" s="519">
        <v>1</v>
      </c>
      <c r="C448" s="527"/>
      <c r="D448" s="527">
        <v>45000</v>
      </c>
      <c r="E448" s="519">
        <v>1</v>
      </c>
      <c r="F448" s="519">
        <v>5000</v>
      </c>
      <c r="G448" s="1035">
        <v>100</v>
      </c>
      <c r="H448" s="519"/>
      <c r="I448" s="519"/>
      <c r="J448" s="1031" t="s">
        <v>767</v>
      </c>
    </row>
    <row r="449" spans="1:10" x14ac:dyDescent="0.25">
      <c r="A449" s="517" t="s">
        <v>5192</v>
      </c>
      <c r="B449" s="519">
        <v>1</v>
      </c>
      <c r="C449" s="527">
        <v>13000</v>
      </c>
      <c r="D449" s="527"/>
      <c r="E449" s="519">
        <v>1</v>
      </c>
      <c r="F449" s="519">
        <v>3000</v>
      </c>
      <c r="G449" s="1035">
        <v>60</v>
      </c>
      <c r="H449" s="519"/>
      <c r="I449" s="519"/>
      <c r="J449" s="1031"/>
    </row>
    <row r="450" spans="1:10" x14ac:dyDescent="0.25">
      <c r="A450" s="755" t="s">
        <v>2048</v>
      </c>
      <c r="B450" s="757">
        <f>SUM(B425:B449)</f>
        <v>27</v>
      </c>
      <c r="C450" s="757">
        <f>SUM(C425:C449)</f>
        <v>289000</v>
      </c>
      <c r="D450" s="757">
        <f>SUM(D425:D449)</f>
        <v>440000</v>
      </c>
      <c r="E450" s="757">
        <f>SUM(E425:E449)</f>
        <v>18</v>
      </c>
      <c r="F450" s="756"/>
      <c r="G450" s="922"/>
      <c r="H450" s="756"/>
      <c r="I450" s="756"/>
      <c r="J450" s="756"/>
    </row>
    <row r="451" spans="1:10" ht="17.25" x14ac:dyDescent="0.25">
      <c r="A451" s="2233" t="s">
        <v>4463</v>
      </c>
      <c r="B451" s="2234"/>
      <c r="C451" s="2234"/>
      <c r="D451" s="2234"/>
      <c r="E451" s="2234"/>
      <c r="F451" s="2234"/>
      <c r="G451" s="2234"/>
      <c r="H451" s="2234"/>
      <c r="I451" s="2234"/>
      <c r="J451" s="2235"/>
    </row>
    <row r="452" spans="1:10" ht="17.25" x14ac:dyDescent="0.25">
      <c r="A452" s="782" t="s">
        <v>5193</v>
      </c>
      <c r="B452" s="783">
        <v>1</v>
      </c>
      <c r="C452" s="944"/>
      <c r="D452" s="784">
        <v>5000</v>
      </c>
      <c r="E452" s="909"/>
      <c r="F452" s="909"/>
      <c r="G452" s="909"/>
      <c r="H452" s="909"/>
      <c r="I452" s="909"/>
      <c r="J452" s="764"/>
    </row>
    <row r="453" spans="1:10" ht="17.25" x14ac:dyDescent="0.25">
      <c r="A453" s="782" t="s">
        <v>5193</v>
      </c>
      <c r="B453" s="783">
        <v>1</v>
      </c>
      <c r="C453" s="944">
        <v>5000</v>
      </c>
      <c r="D453" s="784"/>
      <c r="E453" s="909"/>
      <c r="F453" s="909"/>
      <c r="G453" s="909"/>
      <c r="H453" s="909"/>
      <c r="I453" s="909"/>
      <c r="J453" s="764"/>
    </row>
    <row r="454" spans="1:10" ht="17.25" x14ac:dyDescent="0.25">
      <c r="A454" s="782" t="s">
        <v>5163</v>
      </c>
      <c r="B454" s="783">
        <v>1</v>
      </c>
      <c r="C454" s="944">
        <v>1500</v>
      </c>
      <c r="D454" s="784"/>
      <c r="E454" s="909"/>
      <c r="F454" s="909"/>
      <c r="G454" s="909"/>
      <c r="H454" s="909"/>
      <c r="I454" s="909"/>
      <c r="J454" s="764"/>
    </row>
    <row r="455" spans="1:10" ht="17.25" x14ac:dyDescent="0.25">
      <c r="A455" s="782" t="s">
        <v>5194</v>
      </c>
      <c r="B455" s="783">
        <v>2</v>
      </c>
      <c r="C455" s="944">
        <v>3000</v>
      </c>
      <c r="D455" s="784"/>
      <c r="E455" s="909"/>
      <c r="F455" s="909"/>
      <c r="G455" s="909"/>
      <c r="H455" s="909"/>
      <c r="I455" s="909"/>
      <c r="J455" s="764"/>
    </row>
    <row r="456" spans="1:10" x14ac:dyDescent="0.25">
      <c r="A456" s="755" t="s">
        <v>2048</v>
      </c>
      <c r="B456" s="213">
        <f>SUM(B452:B452)</f>
        <v>1</v>
      </c>
      <c r="C456" s="213">
        <f>SUM(C452:C455)</f>
        <v>9500</v>
      </c>
      <c r="D456" s="213">
        <f>SUM(D452:D452)</f>
        <v>5000</v>
      </c>
      <c r="E456" s="213"/>
      <c r="F456" s="213"/>
      <c r="G456" s="213"/>
      <c r="H456" s="213"/>
      <c r="I456" s="213"/>
      <c r="J456" s="213"/>
    </row>
    <row r="457" spans="1:10" x14ac:dyDescent="0.25">
      <c r="C457" s="548"/>
      <c r="D457" s="548"/>
      <c r="E457" s="548"/>
      <c r="F457" s="548"/>
      <c r="G457" s="548"/>
      <c r="H457" s="548"/>
      <c r="I457" s="548"/>
      <c r="J457" s="567"/>
    </row>
    <row r="458" spans="1:10" x14ac:dyDescent="0.25">
      <c r="A458" s="548"/>
      <c r="B458" s="752"/>
      <c r="C458" s="752"/>
      <c r="D458" s="548"/>
      <c r="E458" s="548"/>
      <c r="F458" s="548"/>
      <c r="G458" s="548"/>
      <c r="H458" s="548"/>
      <c r="I458" s="548"/>
    </row>
    <row r="459" spans="1:10" x14ac:dyDescent="0.25">
      <c r="A459" s="548"/>
      <c r="B459" s="548"/>
      <c r="C459" s="548"/>
      <c r="D459" s="548"/>
      <c r="E459" s="548"/>
      <c r="F459" s="2206" t="s">
        <v>4777</v>
      </c>
      <c r="G459" s="2206"/>
      <c r="H459" s="2206"/>
      <c r="I459" s="2206"/>
    </row>
    <row r="460" spans="1:10" ht="15.75" x14ac:dyDescent="0.25">
      <c r="A460" s="696" t="s">
        <v>4861</v>
      </c>
      <c r="B460" s="974">
        <f>C450</f>
        <v>289000</v>
      </c>
      <c r="C460" s="548"/>
      <c r="D460" s="548"/>
      <c r="E460" s="548"/>
      <c r="F460" s="548"/>
      <c r="G460" s="548"/>
      <c r="H460" s="548"/>
      <c r="I460" s="548"/>
    </row>
    <row r="462" spans="1:10" ht="15.75" x14ac:dyDescent="0.25">
      <c r="A462" s="696" t="s">
        <v>4825</v>
      </c>
      <c r="B462" s="1"/>
      <c r="C462" s="6">
        <v>9500</v>
      </c>
    </row>
    <row r="466" spans="1:10" ht="15.75" x14ac:dyDescent="0.25">
      <c r="A466" s="2232" t="s">
        <v>5195</v>
      </c>
      <c r="B466" s="2232"/>
      <c r="C466" s="2232"/>
      <c r="D466" s="2232"/>
      <c r="E466" s="2232"/>
      <c r="F466" s="2232"/>
      <c r="G466" s="2232"/>
      <c r="H466" s="2232"/>
      <c r="I466" s="2232"/>
      <c r="J466" s="2232"/>
    </row>
    <row r="467" spans="1:10" x14ac:dyDescent="0.25">
      <c r="A467" s="198" t="s">
        <v>14</v>
      </c>
      <c r="B467" s="198" t="s">
        <v>5</v>
      </c>
      <c r="C467" s="198" t="s">
        <v>10</v>
      </c>
      <c r="D467" s="198" t="s">
        <v>11</v>
      </c>
      <c r="E467" s="198" t="s">
        <v>753</v>
      </c>
      <c r="F467" s="198" t="s">
        <v>27</v>
      </c>
      <c r="G467" s="1037" t="s">
        <v>2013</v>
      </c>
      <c r="H467" s="198" t="s">
        <v>2776</v>
      </c>
      <c r="I467" s="198" t="s">
        <v>2777</v>
      </c>
      <c r="J467" s="198" t="s">
        <v>32</v>
      </c>
    </row>
    <row r="468" spans="1:10" x14ac:dyDescent="0.25">
      <c r="A468" s="777" t="s">
        <v>622</v>
      </c>
      <c r="B468" s="764">
        <v>1</v>
      </c>
      <c r="C468" s="630"/>
      <c r="D468" s="630">
        <v>32000</v>
      </c>
      <c r="E468" s="921">
        <v>1</v>
      </c>
      <c r="F468" s="764">
        <v>4000</v>
      </c>
      <c r="G468" s="764">
        <v>70</v>
      </c>
      <c r="H468" s="764"/>
      <c r="I468" s="764"/>
      <c r="J468" s="1040" t="s">
        <v>767</v>
      </c>
    </row>
    <row r="469" spans="1:10" x14ac:dyDescent="0.25">
      <c r="A469" s="777" t="s">
        <v>4951</v>
      </c>
      <c r="B469" s="764">
        <v>1</v>
      </c>
      <c r="C469" s="630">
        <v>24000</v>
      </c>
      <c r="D469" s="630"/>
      <c r="E469" s="921"/>
      <c r="F469" s="764"/>
      <c r="G469" s="764"/>
      <c r="H469" s="764"/>
      <c r="I469" s="764"/>
      <c r="J469" s="1040"/>
    </row>
    <row r="470" spans="1:10" x14ac:dyDescent="0.25">
      <c r="A470" s="777" t="s">
        <v>3536</v>
      </c>
      <c r="B470" s="764">
        <v>1</v>
      </c>
      <c r="C470" s="1042">
        <v>10000</v>
      </c>
      <c r="D470" s="630">
        <v>20000</v>
      </c>
      <c r="E470" s="764"/>
      <c r="F470" s="764"/>
      <c r="G470" s="921"/>
      <c r="H470" s="764"/>
      <c r="I470" s="764"/>
      <c r="J470" s="1040" t="s">
        <v>767</v>
      </c>
    </row>
    <row r="471" spans="1:10" ht="15.75" x14ac:dyDescent="0.25">
      <c r="A471" s="777" t="s">
        <v>138</v>
      </c>
      <c r="B471" s="764">
        <v>1</v>
      </c>
      <c r="C471" s="974"/>
      <c r="D471" s="630">
        <v>23000</v>
      </c>
      <c r="E471" s="764"/>
      <c r="F471" s="764"/>
      <c r="G471" s="921"/>
      <c r="H471" s="764"/>
      <c r="I471" s="764"/>
      <c r="J471" s="1040" t="s">
        <v>3581</v>
      </c>
    </row>
    <row r="472" spans="1:10" x14ac:dyDescent="0.25">
      <c r="A472" s="777" t="s">
        <v>1268</v>
      </c>
      <c r="B472" s="764">
        <v>1</v>
      </c>
      <c r="C472" s="630">
        <v>23000</v>
      </c>
      <c r="D472" s="630"/>
      <c r="E472" s="764">
        <v>1</v>
      </c>
      <c r="F472" s="764">
        <v>4000</v>
      </c>
      <c r="G472" s="921">
        <v>75</v>
      </c>
      <c r="H472" s="956"/>
      <c r="I472" s="956"/>
      <c r="J472" s="1040"/>
    </row>
    <row r="473" spans="1:10" x14ac:dyDescent="0.25">
      <c r="A473" s="777" t="s">
        <v>5196</v>
      </c>
      <c r="B473" s="764">
        <v>1</v>
      </c>
      <c r="C473" s="1042">
        <v>32000</v>
      </c>
      <c r="D473" s="630"/>
      <c r="E473" s="764">
        <v>1</v>
      </c>
      <c r="F473" s="764">
        <v>4000</v>
      </c>
      <c r="G473" s="921">
        <v>70</v>
      </c>
      <c r="H473" s="764"/>
      <c r="I473" s="764"/>
      <c r="J473" s="1040"/>
    </row>
    <row r="474" spans="1:10" x14ac:dyDescent="0.25">
      <c r="A474" s="777" t="s">
        <v>5197</v>
      </c>
      <c r="B474" s="764">
        <v>1</v>
      </c>
      <c r="C474" s="630">
        <v>17000</v>
      </c>
      <c r="D474" s="630"/>
      <c r="E474" s="764">
        <v>1</v>
      </c>
      <c r="F474" s="764">
        <v>3000</v>
      </c>
      <c r="G474" s="921">
        <v>60</v>
      </c>
      <c r="H474" s="764"/>
      <c r="I474" s="764"/>
      <c r="J474" s="1040"/>
    </row>
    <row r="475" spans="1:10" x14ac:dyDescent="0.25">
      <c r="A475" s="702" t="s">
        <v>3538</v>
      </c>
      <c r="B475" s="703"/>
      <c r="C475" s="640"/>
      <c r="D475" s="640"/>
      <c r="E475" s="703"/>
      <c r="F475" s="703"/>
      <c r="G475" s="1038"/>
      <c r="H475" s="703"/>
      <c r="I475" s="703"/>
      <c r="J475" s="781" t="s">
        <v>5198</v>
      </c>
    </row>
    <row r="476" spans="1:10" x14ac:dyDescent="0.25">
      <c r="A476" s="777" t="s">
        <v>2199</v>
      </c>
      <c r="B476" s="764">
        <v>1</v>
      </c>
      <c r="C476" s="630"/>
      <c r="D476" s="630">
        <v>15000</v>
      </c>
      <c r="E476" s="764">
        <v>1</v>
      </c>
      <c r="F476" s="764">
        <v>4000</v>
      </c>
      <c r="G476" s="921">
        <v>75</v>
      </c>
      <c r="H476" s="764"/>
      <c r="I476" s="764"/>
      <c r="J476" s="1040" t="s">
        <v>767</v>
      </c>
    </row>
    <row r="477" spans="1:10" x14ac:dyDescent="0.25">
      <c r="A477" s="777" t="s">
        <v>136</v>
      </c>
      <c r="B477" s="764">
        <v>1</v>
      </c>
      <c r="C477" s="630"/>
      <c r="D477" s="630">
        <v>17000</v>
      </c>
      <c r="E477" s="764"/>
      <c r="F477" s="764"/>
      <c r="G477" s="921"/>
      <c r="H477" s="764"/>
      <c r="I477" s="764"/>
      <c r="J477" s="1040" t="s">
        <v>5199</v>
      </c>
    </row>
    <row r="478" spans="1:10" x14ac:dyDescent="0.25">
      <c r="A478" s="777" t="s">
        <v>3012</v>
      </c>
      <c r="B478" s="764">
        <v>1</v>
      </c>
      <c r="C478" s="630"/>
      <c r="D478" s="630">
        <v>12000</v>
      </c>
      <c r="E478" s="764">
        <v>1</v>
      </c>
      <c r="F478" s="764">
        <v>3000</v>
      </c>
      <c r="G478" s="921">
        <v>60</v>
      </c>
      <c r="H478" s="764"/>
      <c r="I478" s="764"/>
      <c r="J478" s="1040" t="s">
        <v>767</v>
      </c>
    </row>
    <row r="479" spans="1:10" x14ac:dyDescent="0.25">
      <c r="A479" s="777" t="s">
        <v>184</v>
      </c>
      <c r="B479" s="764">
        <v>1</v>
      </c>
      <c r="C479" s="630"/>
      <c r="D479" s="630">
        <v>16000</v>
      </c>
      <c r="E479" s="764">
        <v>1</v>
      </c>
      <c r="F479" s="764">
        <v>4000</v>
      </c>
      <c r="G479" s="921">
        <v>75</v>
      </c>
      <c r="H479" s="764"/>
      <c r="I479" s="764"/>
      <c r="J479" s="1040" t="s">
        <v>767</v>
      </c>
    </row>
    <row r="480" spans="1:10" x14ac:dyDescent="0.25">
      <c r="A480" s="777" t="s">
        <v>209</v>
      </c>
      <c r="B480" s="764">
        <v>1</v>
      </c>
      <c r="C480" s="630"/>
      <c r="D480" s="630">
        <v>34000</v>
      </c>
      <c r="E480" s="764">
        <v>1</v>
      </c>
      <c r="F480" s="764">
        <v>4000</v>
      </c>
      <c r="G480" s="921">
        <v>70</v>
      </c>
      <c r="H480" s="764"/>
      <c r="I480" s="764"/>
      <c r="J480" s="1040" t="s">
        <v>767</v>
      </c>
    </row>
    <row r="481" spans="1:10" x14ac:dyDescent="0.25">
      <c r="A481" s="777" t="s">
        <v>3657</v>
      </c>
      <c r="B481" s="764">
        <v>1</v>
      </c>
      <c r="C481" s="630"/>
      <c r="D481" s="630">
        <v>33000</v>
      </c>
      <c r="E481" s="764">
        <v>1</v>
      </c>
      <c r="F481" s="764">
        <v>5000</v>
      </c>
      <c r="G481" s="921">
        <v>90</v>
      </c>
      <c r="H481" s="764"/>
      <c r="I481" s="764"/>
      <c r="J481" s="1040" t="s">
        <v>767</v>
      </c>
    </row>
    <row r="482" spans="1:10" x14ac:dyDescent="0.25">
      <c r="A482" s="777" t="s">
        <v>3485</v>
      </c>
      <c r="B482" s="764">
        <v>1</v>
      </c>
      <c r="C482" s="630"/>
      <c r="D482" s="630">
        <v>26000</v>
      </c>
      <c r="E482" s="764">
        <v>1</v>
      </c>
      <c r="F482" s="764">
        <v>3000</v>
      </c>
      <c r="G482" s="921">
        <v>60</v>
      </c>
      <c r="H482" s="764"/>
      <c r="I482" s="764"/>
      <c r="J482" s="1040" t="s">
        <v>767</v>
      </c>
    </row>
    <row r="483" spans="1:10" x14ac:dyDescent="0.25">
      <c r="A483" s="777" t="s">
        <v>4847</v>
      </c>
      <c r="B483" s="764">
        <v>1</v>
      </c>
      <c r="C483" s="630">
        <v>25000</v>
      </c>
      <c r="D483" s="630"/>
      <c r="E483" s="764"/>
      <c r="F483" s="764"/>
      <c r="G483" s="921"/>
      <c r="H483" s="764"/>
      <c r="I483" s="764"/>
      <c r="J483" s="1040"/>
    </row>
    <row r="484" spans="1:10" x14ac:dyDescent="0.25">
      <c r="A484" s="777" t="s">
        <v>184</v>
      </c>
      <c r="B484" s="764">
        <v>1</v>
      </c>
      <c r="C484" s="630"/>
      <c r="D484" s="630">
        <v>16000</v>
      </c>
      <c r="E484" s="764">
        <v>1</v>
      </c>
      <c r="F484" s="764">
        <v>4000</v>
      </c>
      <c r="G484" s="921">
        <v>75</v>
      </c>
      <c r="H484" s="764"/>
      <c r="I484" s="764"/>
      <c r="J484" s="1040" t="s">
        <v>767</v>
      </c>
    </row>
    <row r="485" spans="1:10" x14ac:dyDescent="0.25">
      <c r="A485" s="777" t="s">
        <v>316</v>
      </c>
      <c r="B485" s="764">
        <v>1</v>
      </c>
      <c r="C485" s="630"/>
      <c r="D485" s="630">
        <v>20000</v>
      </c>
      <c r="E485" s="764"/>
      <c r="F485" s="764"/>
      <c r="G485" s="921"/>
      <c r="H485" s="764"/>
      <c r="I485" s="764"/>
      <c r="J485" s="1040" t="s">
        <v>767</v>
      </c>
    </row>
    <row r="486" spans="1:10" x14ac:dyDescent="0.25">
      <c r="A486" s="777" t="s">
        <v>3538</v>
      </c>
      <c r="B486" s="764">
        <v>1</v>
      </c>
      <c r="C486" s="630"/>
      <c r="D486" s="630">
        <v>10000</v>
      </c>
      <c r="E486" s="764"/>
      <c r="F486" s="764"/>
      <c r="G486" s="921"/>
      <c r="H486" s="764"/>
      <c r="I486" s="764"/>
      <c r="J486" s="1040" t="s">
        <v>3581</v>
      </c>
    </row>
    <row r="487" spans="1:10" x14ac:dyDescent="0.25">
      <c r="A487" s="777" t="s">
        <v>4769</v>
      </c>
      <c r="B487" s="764">
        <v>1</v>
      </c>
      <c r="C487" s="630">
        <v>14000</v>
      </c>
      <c r="D487" s="630"/>
      <c r="E487" s="764">
        <v>1</v>
      </c>
      <c r="F487" s="764">
        <v>3000</v>
      </c>
      <c r="G487" s="921">
        <v>60</v>
      </c>
      <c r="H487" s="764"/>
      <c r="I487" s="764"/>
      <c r="J487" s="956"/>
    </row>
    <row r="488" spans="1:10" x14ac:dyDescent="0.25">
      <c r="A488" s="777" t="s">
        <v>624</v>
      </c>
      <c r="B488" s="764">
        <v>1</v>
      </c>
      <c r="C488" s="630"/>
      <c r="D488" s="630">
        <v>30000</v>
      </c>
      <c r="E488" s="764">
        <v>1</v>
      </c>
      <c r="F488" s="764">
        <v>3000</v>
      </c>
      <c r="G488" s="921">
        <v>60</v>
      </c>
      <c r="H488" s="764"/>
      <c r="I488" s="764"/>
      <c r="J488" s="1040" t="s">
        <v>767</v>
      </c>
    </row>
    <row r="489" spans="1:10" x14ac:dyDescent="0.25">
      <c r="A489" s="777" t="s">
        <v>622</v>
      </c>
      <c r="B489" s="764">
        <v>1</v>
      </c>
      <c r="C489" s="630"/>
      <c r="D489" s="630">
        <v>36000</v>
      </c>
      <c r="E489" s="764"/>
      <c r="F489" s="764"/>
      <c r="G489" s="921"/>
      <c r="H489" s="764"/>
      <c r="I489" s="764"/>
      <c r="J489" s="1040" t="s">
        <v>767</v>
      </c>
    </row>
    <row r="490" spans="1:10" x14ac:dyDescent="0.25">
      <c r="A490" s="777" t="s">
        <v>385</v>
      </c>
      <c r="B490" s="764">
        <v>1</v>
      </c>
      <c r="C490" s="630"/>
      <c r="D490" s="630">
        <v>26000</v>
      </c>
      <c r="E490" s="764"/>
      <c r="F490" s="764"/>
      <c r="G490" s="921"/>
      <c r="H490" s="764"/>
      <c r="I490" s="764"/>
      <c r="J490" s="1040" t="s">
        <v>3581</v>
      </c>
    </row>
    <row r="491" spans="1:10" x14ac:dyDescent="0.25">
      <c r="A491" s="777" t="s">
        <v>3702</v>
      </c>
      <c r="B491" s="764">
        <v>1</v>
      </c>
      <c r="C491" s="630">
        <v>13000</v>
      </c>
      <c r="D491" s="630"/>
      <c r="E491" s="764">
        <v>1</v>
      </c>
      <c r="F491" s="764">
        <v>2000</v>
      </c>
      <c r="G491" s="921">
        <v>50</v>
      </c>
      <c r="H491" s="764"/>
      <c r="I491" s="764"/>
      <c r="J491" s="1040"/>
    </row>
    <row r="492" spans="1:10" x14ac:dyDescent="0.25">
      <c r="A492" s="777" t="s">
        <v>3289</v>
      </c>
      <c r="B492" s="764">
        <v>1</v>
      </c>
      <c r="C492" s="630"/>
      <c r="D492" s="630">
        <v>12000</v>
      </c>
      <c r="E492" s="764">
        <v>1</v>
      </c>
      <c r="F492" s="764">
        <v>2000</v>
      </c>
      <c r="G492" s="921">
        <v>50</v>
      </c>
      <c r="H492" s="764"/>
      <c r="I492" s="764"/>
      <c r="J492" s="1041" t="s">
        <v>767</v>
      </c>
    </row>
    <row r="493" spans="1:10" x14ac:dyDescent="0.25">
      <c r="A493" s="777" t="s">
        <v>107</v>
      </c>
      <c r="B493" s="764">
        <v>1</v>
      </c>
      <c r="C493" s="630">
        <v>12000</v>
      </c>
      <c r="D493" s="630"/>
      <c r="E493" s="764">
        <v>1</v>
      </c>
      <c r="F493" s="764">
        <v>2000</v>
      </c>
      <c r="G493" s="921">
        <v>50</v>
      </c>
      <c r="H493" s="764"/>
      <c r="I493" s="764"/>
      <c r="J493" s="1040"/>
    </row>
    <row r="494" spans="1:10" x14ac:dyDescent="0.25">
      <c r="A494" s="777" t="s">
        <v>3012</v>
      </c>
      <c r="B494" s="764">
        <v>1</v>
      </c>
      <c r="C494" s="630">
        <v>16000</v>
      </c>
      <c r="D494" s="630"/>
      <c r="E494" s="764"/>
      <c r="F494" s="764"/>
      <c r="G494" s="921"/>
      <c r="H494" s="764"/>
      <c r="I494" s="1043"/>
      <c r="J494" s="1040"/>
    </row>
    <row r="495" spans="1:10" x14ac:dyDescent="0.25">
      <c r="A495" s="755" t="s">
        <v>2048</v>
      </c>
      <c r="B495" s="757">
        <f>SUM(B468:B494)</f>
        <v>26</v>
      </c>
      <c r="C495" s="757">
        <f>SUM(C468:C494)</f>
        <v>186000</v>
      </c>
      <c r="D495" s="757">
        <f>SUM(D468:D494)</f>
        <v>378000</v>
      </c>
      <c r="E495" s="757">
        <f>SUM(E468:E494)</f>
        <v>16</v>
      </c>
      <c r="F495" s="756"/>
      <c r="G495" s="922"/>
      <c r="H495" s="756"/>
      <c r="I495" s="756"/>
      <c r="J495" s="756"/>
    </row>
    <row r="496" spans="1:10" ht="17.25" x14ac:dyDescent="0.25">
      <c r="A496" s="2233" t="s">
        <v>4463</v>
      </c>
      <c r="B496" s="2234"/>
      <c r="C496" s="2234"/>
      <c r="D496" s="2234"/>
      <c r="E496" s="2234"/>
      <c r="F496" s="2234"/>
      <c r="G496" s="2234"/>
      <c r="H496" s="2248"/>
      <c r="I496" s="2248"/>
      <c r="J496" s="2249"/>
    </row>
    <row r="497" spans="1:10" ht="17.25" x14ac:dyDescent="0.25">
      <c r="A497" s="782" t="s">
        <v>5200</v>
      </c>
      <c r="B497" s="783">
        <v>1</v>
      </c>
      <c r="C497" s="944"/>
      <c r="D497" s="784">
        <v>1500</v>
      </c>
      <c r="E497" s="909"/>
      <c r="F497" s="909"/>
      <c r="G497" s="909"/>
      <c r="H497" s="909"/>
      <c r="I497" s="909"/>
      <c r="J497" s="764"/>
    </row>
    <row r="498" spans="1:10" x14ac:dyDescent="0.25">
      <c r="A498" s="755" t="s">
        <v>2048</v>
      </c>
      <c r="B498" s="213">
        <f>SUM(B497:B497)</f>
        <v>1</v>
      </c>
      <c r="C498" s="213"/>
      <c r="D498" s="213">
        <f>SUM(D497:D497)</f>
        <v>1500</v>
      </c>
      <c r="E498" s="213"/>
      <c r="F498" s="213"/>
      <c r="G498" s="213"/>
      <c r="H498" s="213"/>
      <c r="I498" s="213"/>
      <c r="J498" s="213"/>
    </row>
    <row r="501" spans="1:10" x14ac:dyDescent="0.25">
      <c r="F501" s="2206" t="s">
        <v>4777</v>
      </c>
      <c r="G501" s="2206"/>
      <c r="H501" s="2206"/>
      <c r="I501" s="2206"/>
    </row>
    <row r="502" spans="1:10" ht="15.75" x14ac:dyDescent="0.25">
      <c r="A502" s="2264" t="s">
        <v>4861</v>
      </c>
      <c r="B502" s="2264"/>
      <c r="C502" s="974">
        <f>C495</f>
        <v>186000</v>
      </c>
    </row>
    <row r="504" spans="1:10" ht="15.75" x14ac:dyDescent="0.25">
      <c r="A504" s="2265" t="s">
        <v>4825</v>
      </c>
      <c r="B504" s="2266"/>
      <c r="C504" s="134"/>
    </row>
    <row r="508" spans="1:10" ht="15.75" x14ac:dyDescent="0.25">
      <c r="A508" s="2232" t="s">
        <v>5201</v>
      </c>
      <c r="B508" s="2232"/>
      <c r="C508" s="2232"/>
      <c r="D508" s="2232"/>
      <c r="E508" s="2232"/>
      <c r="F508" s="2232"/>
      <c r="G508" s="2232"/>
      <c r="H508" s="2232"/>
      <c r="I508" s="2232"/>
      <c r="J508" s="2232"/>
    </row>
    <row r="509" spans="1:10" x14ac:dyDescent="0.25">
      <c r="A509" s="198" t="s">
        <v>14</v>
      </c>
      <c r="B509" s="198" t="s">
        <v>5</v>
      </c>
      <c r="C509" s="198" t="s">
        <v>10</v>
      </c>
      <c r="D509" s="198" t="s">
        <v>11</v>
      </c>
      <c r="E509" s="198" t="s">
        <v>753</v>
      </c>
      <c r="F509" s="198" t="s">
        <v>27</v>
      </c>
      <c r="G509" s="1044" t="s">
        <v>2013</v>
      </c>
      <c r="H509" s="198" t="s">
        <v>2776</v>
      </c>
      <c r="I509" s="198" t="s">
        <v>2777</v>
      </c>
      <c r="J509" s="198" t="s">
        <v>32</v>
      </c>
    </row>
    <row r="510" spans="1:10" x14ac:dyDescent="0.25">
      <c r="A510" s="777" t="s">
        <v>3012</v>
      </c>
      <c r="B510" s="764">
        <v>1</v>
      </c>
      <c r="C510" s="630">
        <v>12000</v>
      </c>
      <c r="D510" s="630"/>
      <c r="E510" s="921">
        <v>1</v>
      </c>
      <c r="F510" s="764">
        <v>3000</v>
      </c>
      <c r="G510" s="764">
        <v>60</v>
      </c>
      <c r="H510" s="764"/>
      <c r="I510" s="764"/>
      <c r="J510" s="1045"/>
    </row>
    <row r="511" spans="1:10" x14ac:dyDescent="0.25">
      <c r="A511" s="777" t="s">
        <v>123</v>
      </c>
      <c r="B511" s="764">
        <v>1</v>
      </c>
      <c r="C511" s="630">
        <v>11000</v>
      </c>
      <c r="D511" s="630"/>
      <c r="E511" s="921">
        <v>1</v>
      </c>
      <c r="F511" s="764">
        <v>3000</v>
      </c>
      <c r="G511" s="764">
        <v>60</v>
      </c>
      <c r="H511" s="764"/>
      <c r="I511" s="764"/>
      <c r="J511" s="1045"/>
    </row>
    <row r="512" spans="1:10" x14ac:dyDescent="0.25">
      <c r="A512" s="777" t="s">
        <v>138</v>
      </c>
      <c r="B512" s="764">
        <v>1</v>
      </c>
      <c r="C512" s="1042">
        <v>1000</v>
      </c>
      <c r="D512" s="630">
        <v>22000</v>
      </c>
      <c r="E512" s="764"/>
      <c r="F512" s="764"/>
      <c r="G512" s="921"/>
      <c r="H512" s="764"/>
      <c r="I512" s="764"/>
      <c r="J512" s="1045" t="s">
        <v>3581</v>
      </c>
    </row>
    <row r="513" spans="1:10" x14ac:dyDescent="0.25">
      <c r="A513" s="777" t="s">
        <v>409</v>
      </c>
      <c r="B513" s="764">
        <v>1</v>
      </c>
      <c r="C513" s="630">
        <v>17500</v>
      </c>
      <c r="D513" s="630"/>
      <c r="E513" s="764">
        <v>1</v>
      </c>
      <c r="F513" s="764">
        <v>3000</v>
      </c>
      <c r="G513" s="921">
        <v>60</v>
      </c>
      <c r="H513" s="764"/>
      <c r="I513" s="764"/>
      <c r="J513" s="1045"/>
    </row>
    <row r="514" spans="1:10" x14ac:dyDescent="0.25">
      <c r="A514" s="777" t="s">
        <v>992</v>
      </c>
      <c r="B514" s="764">
        <v>1</v>
      </c>
      <c r="C514" s="630"/>
      <c r="D514" s="630">
        <v>13000</v>
      </c>
      <c r="E514" s="764">
        <v>1</v>
      </c>
      <c r="F514" s="764">
        <v>3000</v>
      </c>
      <c r="G514" s="921">
        <v>60</v>
      </c>
      <c r="H514" s="956"/>
      <c r="I514" s="956"/>
      <c r="J514" s="1045" t="s">
        <v>767</v>
      </c>
    </row>
    <row r="515" spans="1:10" x14ac:dyDescent="0.25">
      <c r="A515" s="777" t="s">
        <v>3702</v>
      </c>
      <c r="B515" s="764">
        <v>1</v>
      </c>
      <c r="C515" s="1042">
        <v>13000</v>
      </c>
      <c r="D515" s="630"/>
      <c r="E515" s="764">
        <v>1</v>
      </c>
      <c r="F515" s="764">
        <v>3000</v>
      </c>
      <c r="G515" s="921">
        <v>50</v>
      </c>
      <c r="H515" s="764"/>
      <c r="I515" s="764"/>
      <c r="J515" s="1045"/>
    </row>
    <row r="516" spans="1:10" x14ac:dyDescent="0.25">
      <c r="A516" s="777" t="s">
        <v>785</v>
      </c>
      <c r="B516" s="764">
        <v>1</v>
      </c>
      <c r="C516" s="630">
        <v>24000</v>
      </c>
      <c r="D516" s="630"/>
      <c r="E516" s="764"/>
      <c r="F516" s="764"/>
      <c r="G516" s="921"/>
      <c r="H516" s="764"/>
      <c r="I516" s="764"/>
      <c r="J516" s="1045"/>
    </row>
    <row r="517" spans="1:10" x14ac:dyDescent="0.25">
      <c r="A517" s="777" t="s">
        <v>641</v>
      </c>
      <c r="B517" s="764">
        <v>1</v>
      </c>
      <c r="C517" s="630"/>
      <c r="D517" s="630">
        <v>11000</v>
      </c>
      <c r="E517" s="764">
        <v>1</v>
      </c>
      <c r="F517" s="764">
        <v>3000</v>
      </c>
      <c r="G517" s="921">
        <v>60</v>
      </c>
      <c r="H517" s="764"/>
      <c r="I517" s="764"/>
      <c r="J517" s="1045" t="s">
        <v>767</v>
      </c>
    </row>
    <row r="518" spans="1:10" x14ac:dyDescent="0.25">
      <c r="A518" s="777" t="s">
        <v>785</v>
      </c>
      <c r="B518" s="764">
        <v>1</v>
      </c>
      <c r="C518" s="630">
        <v>21000</v>
      </c>
      <c r="D518" s="630"/>
      <c r="E518" s="764">
        <v>1</v>
      </c>
      <c r="F518" s="764">
        <v>3000</v>
      </c>
      <c r="G518" s="921">
        <v>60</v>
      </c>
      <c r="H518" s="764"/>
      <c r="I518" s="764"/>
      <c r="J518" s="1045"/>
    </row>
    <row r="519" spans="1:10" x14ac:dyDescent="0.25">
      <c r="A519" s="777" t="s">
        <v>170</v>
      </c>
      <c r="B519" s="764">
        <v>1</v>
      </c>
      <c r="C519" s="630">
        <v>20000</v>
      </c>
      <c r="D519" s="630"/>
      <c r="E519" s="764">
        <v>1</v>
      </c>
      <c r="F519" s="764">
        <v>5000</v>
      </c>
      <c r="G519" s="921">
        <v>100</v>
      </c>
      <c r="H519" s="764"/>
      <c r="I519" s="764"/>
      <c r="J519" s="1045"/>
    </row>
    <row r="520" spans="1:10" x14ac:dyDescent="0.25">
      <c r="A520" s="777" t="s">
        <v>2045</v>
      </c>
      <c r="B520" s="764">
        <v>1</v>
      </c>
      <c r="C520" s="630">
        <v>13000</v>
      </c>
      <c r="D520" s="630"/>
      <c r="E520" s="764">
        <v>1</v>
      </c>
      <c r="F520" s="764">
        <v>3000</v>
      </c>
      <c r="G520" s="921">
        <v>60</v>
      </c>
      <c r="H520" s="764"/>
      <c r="I520" s="764"/>
      <c r="J520" s="1045"/>
    </row>
    <row r="521" spans="1:10" x14ac:dyDescent="0.25">
      <c r="A521" s="777" t="s">
        <v>5202</v>
      </c>
      <c r="B521" s="764">
        <v>1</v>
      </c>
      <c r="C521" s="630">
        <v>21000</v>
      </c>
      <c r="D521" s="630"/>
      <c r="E521" s="764">
        <v>1</v>
      </c>
      <c r="F521" s="764">
        <v>4000</v>
      </c>
      <c r="G521" s="921">
        <v>75</v>
      </c>
      <c r="H521" s="764"/>
      <c r="I521" s="764"/>
      <c r="J521" s="1045" t="s">
        <v>5203</v>
      </c>
    </row>
    <row r="522" spans="1:10" x14ac:dyDescent="0.25">
      <c r="A522" s="777" t="s">
        <v>3955</v>
      </c>
      <c r="B522" s="764">
        <v>1</v>
      </c>
      <c r="C522" s="630"/>
      <c r="D522" s="630">
        <v>40000</v>
      </c>
      <c r="E522" s="764"/>
      <c r="F522" s="764"/>
      <c r="G522" s="921"/>
      <c r="H522" s="764"/>
      <c r="I522" s="764"/>
      <c r="J522" s="1045" t="s">
        <v>767</v>
      </c>
    </row>
    <row r="523" spans="1:10" x14ac:dyDescent="0.25">
      <c r="A523" s="777" t="s">
        <v>4847</v>
      </c>
      <c r="B523" s="764">
        <v>1</v>
      </c>
      <c r="C523" s="630">
        <v>20000</v>
      </c>
      <c r="D523" s="630"/>
      <c r="E523" s="764">
        <v>1</v>
      </c>
      <c r="F523" s="764">
        <v>5000</v>
      </c>
      <c r="G523" s="921">
        <v>100</v>
      </c>
      <c r="H523" s="764"/>
      <c r="I523" s="764"/>
      <c r="J523" s="1045"/>
    </row>
    <row r="524" spans="1:10" x14ac:dyDescent="0.25">
      <c r="A524" s="777" t="s">
        <v>2912</v>
      </c>
      <c r="B524" s="764">
        <v>1</v>
      </c>
      <c r="C524" s="630">
        <v>23000</v>
      </c>
      <c r="D524" s="630"/>
      <c r="E524" s="764"/>
      <c r="F524" s="764"/>
      <c r="G524" s="921"/>
      <c r="H524" s="764"/>
      <c r="I524" s="764"/>
      <c r="J524" s="1045"/>
    </row>
    <row r="525" spans="1:10" x14ac:dyDescent="0.25">
      <c r="A525" s="777" t="s">
        <v>2185</v>
      </c>
      <c r="B525" s="764">
        <v>1</v>
      </c>
      <c r="C525" s="630">
        <v>32000</v>
      </c>
      <c r="D525" s="630"/>
      <c r="E525" s="764">
        <v>1</v>
      </c>
      <c r="F525" s="764">
        <v>3000</v>
      </c>
      <c r="G525" s="921">
        <v>60</v>
      </c>
      <c r="H525" s="764"/>
      <c r="I525" s="764"/>
      <c r="J525" s="1045"/>
    </row>
    <row r="526" spans="1:10" x14ac:dyDescent="0.25">
      <c r="A526" s="777" t="s">
        <v>4733</v>
      </c>
      <c r="B526" s="764">
        <v>1</v>
      </c>
      <c r="C526" s="630"/>
      <c r="D526" s="630">
        <v>14000</v>
      </c>
      <c r="E526" s="764">
        <v>1</v>
      </c>
      <c r="F526" s="764">
        <v>3000</v>
      </c>
      <c r="G526" s="921">
        <v>60</v>
      </c>
      <c r="H526" s="764"/>
      <c r="I526" s="764"/>
      <c r="J526" s="1045" t="s">
        <v>767</v>
      </c>
    </row>
    <row r="527" spans="1:10" x14ac:dyDescent="0.25">
      <c r="A527" s="777" t="s">
        <v>184</v>
      </c>
      <c r="B527" s="764">
        <v>1</v>
      </c>
      <c r="C527" s="630">
        <v>16000</v>
      </c>
      <c r="D527" s="630"/>
      <c r="E527" s="764">
        <v>1</v>
      </c>
      <c r="F527" s="764">
        <v>4000</v>
      </c>
      <c r="G527" s="921">
        <v>75</v>
      </c>
      <c r="H527" s="764"/>
      <c r="I527" s="764"/>
      <c r="J527" s="1045"/>
    </row>
    <row r="528" spans="1:10" x14ac:dyDescent="0.25">
      <c r="A528" s="777" t="s">
        <v>3938</v>
      </c>
      <c r="B528" s="764">
        <v>1</v>
      </c>
      <c r="C528" s="630">
        <v>20000</v>
      </c>
      <c r="D528" s="630"/>
      <c r="E528" s="764">
        <v>1</v>
      </c>
      <c r="F528" s="764">
        <v>5000</v>
      </c>
      <c r="G528" s="921">
        <v>100</v>
      </c>
      <c r="H528" s="764"/>
      <c r="I528" s="764"/>
      <c r="J528" s="1045"/>
    </row>
    <row r="529" spans="1:10" x14ac:dyDescent="0.25">
      <c r="A529" s="777" t="s">
        <v>314</v>
      </c>
      <c r="B529" s="764">
        <v>1</v>
      </c>
      <c r="C529" s="630"/>
      <c r="D529" s="630">
        <v>45000</v>
      </c>
      <c r="E529" s="764">
        <v>1</v>
      </c>
      <c r="F529" s="764">
        <v>5000</v>
      </c>
      <c r="G529" s="921">
        <v>100</v>
      </c>
      <c r="H529" s="764"/>
      <c r="I529" s="764"/>
      <c r="J529" s="764" t="s">
        <v>5187</v>
      </c>
    </row>
    <row r="530" spans="1:10" x14ac:dyDescent="0.25">
      <c r="A530" s="777" t="s">
        <v>3707</v>
      </c>
      <c r="B530" s="764">
        <v>1</v>
      </c>
      <c r="C530" s="630">
        <v>16000</v>
      </c>
      <c r="D530" s="630"/>
      <c r="E530" s="764">
        <v>1</v>
      </c>
      <c r="F530" s="764">
        <v>4000</v>
      </c>
      <c r="G530" s="921">
        <v>75</v>
      </c>
      <c r="H530" s="764"/>
      <c r="I530" s="764"/>
      <c r="J530" s="1045"/>
    </row>
    <row r="531" spans="1:10" x14ac:dyDescent="0.25">
      <c r="A531" s="702" t="s">
        <v>1946</v>
      </c>
      <c r="B531" s="703">
        <v>1</v>
      </c>
      <c r="C531" s="640"/>
      <c r="D531" s="640"/>
      <c r="E531" s="703"/>
      <c r="F531" s="703"/>
      <c r="G531" s="1046"/>
      <c r="H531" s="703"/>
      <c r="I531" s="703"/>
      <c r="J531" s="781" t="s">
        <v>5204</v>
      </c>
    </row>
    <row r="532" spans="1:10" x14ac:dyDescent="0.25">
      <c r="A532" s="777" t="s">
        <v>291</v>
      </c>
      <c r="B532" s="764">
        <v>1</v>
      </c>
      <c r="C532" s="630"/>
      <c r="D532" s="630">
        <v>18000</v>
      </c>
      <c r="E532" s="764"/>
      <c r="F532" s="764"/>
      <c r="G532" s="921"/>
      <c r="H532" s="764"/>
      <c r="I532" s="764"/>
      <c r="J532" s="1045" t="s">
        <v>5205</v>
      </c>
    </row>
    <row r="533" spans="1:10" x14ac:dyDescent="0.25">
      <c r="A533" s="777" t="s">
        <v>184</v>
      </c>
      <c r="B533" s="764">
        <v>1</v>
      </c>
      <c r="C533" s="630"/>
      <c r="D533" s="630">
        <v>16000</v>
      </c>
      <c r="E533" s="764">
        <v>1</v>
      </c>
      <c r="F533" s="764">
        <v>4000</v>
      </c>
      <c r="G533" s="921">
        <v>75</v>
      </c>
      <c r="H533" s="764"/>
      <c r="I533" s="764"/>
      <c r="J533" s="1045" t="s">
        <v>3581</v>
      </c>
    </row>
    <row r="534" spans="1:10" x14ac:dyDescent="0.25">
      <c r="A534" s="777" t="s">
        <v>5037</v>
      </c>
      <c r="B534" s="764">
        <v>1</v>
      </c>
      <c r="C534" s="630">
        <v>18000</v>
      </c>
      <c r="D534" s="630"/>
      <c r="E534" s="764">
        <v>1</v>
      </c>
      <c r="F534" s="764">
        <v>3000</v>
      </c>
      <c r="G534" s="921">
        <v>60</v>
      </c>
      <c r="H534" s="764"/>
      <c r="I534" s="764"/>
      <c r="J534" s="1045"/>
    </row>
    <row r="535" spans="1:10" x14ac:dyDescent="0.25">
      <c r="A535" s="777" t="s">
        <v>3955</v>
      </c>
      <c r="B535" s="764">
        <v>1</v>
      </c>
      <c r="C535" s="630">
        <v>36000</v>
      </c>
      <c r="D535" s="630"/>
      <c r="E535" s="764">
        <v>1</v>
      </c>
      <c r="F535" s="764">
        <v>4000</v>
      </c>
      <c r="G535" s="921">
        <v>70</v>
      </c>
      <c r="H535" s="764"/>
      <c r="I535" s="764"/>
      <c r="J535" s="1045"/>
    </row>
    <row r="536" spans="1:10" x14ac:dyDescent="0.25">
      <c r="A536" s="702" t="s">
        <v>4791</v>
      </c>
      <c r="B536" s="703">
        <v>2</v>
      </c>
      <c r="C536" s="640"/>
      <c r="D536" s="640"/>
      <c r="E536" s="703"/>
      <c r="F536" s="703"/>
      <c r="G536" s="1046"/>
      <c r="H536" s="703"/>
      <c r="I536" s="703"/>
      <c r="J536" s="781" t="s">
        <v>5206</v>
      </c>
    </row>
    <row r="537" spans="1:10" x14ac:dyDescent="0.25">
      <c r="A537" s="755" t="s">
        <v>2048</v>
      </c>
      <c r="B537" s="757">
        <f>SUM(B510:B536)</f>
        <v>28</v>
      </c>
      <c r="C537" s="757">
        <f>SUM(C510:C536)</f>
        <v>334500</v>
      </c>
      <c r="D537" s="757">
        <f>SUM(D510:D536)</f>
        <v>179000</v>
      </c>
      <c r="E537" s="757">
        <f>SUM(E510:E536)</f>
        <v>20</v>
      </c>
      <c r="F537" s="756"/>
      <c r="G537" s="922"/>
      <c r="H537" s="756"/>
      <c r="I537" s="756"/>
      <c r="J537" s="756"/>
    </row>
    <row r="538" spans="1:10" ht="17.25" x14ac:dyDescent="0.25">
      <c r="A538" s="2233" t="s">
        <v>4463</v>
      </c>
      <c r="B538" s="2234"/>
      <c r="C538" s="2234"/>
      <c r="D538" s="2234"/>
      <c r="E538" s="2234"/>
      <c r="F538" s="2234"/>
      <c r="G538" s="2234"/>
      <c r="H538" s="2248"/>
      <c r="I538" s="2248"/>
      <c r="J538" s="2249"/>
    </row>
    <row r="539" spans="1:10" ht="17.25" x14ac:dyDescent="0.25">
      <c r="A539" s="782"/>
      <c r="B539" s="783"/>
      <c r="C539" s="944"/>
      <c r="D539" s="784"/>
      <c r="E539" s="909"/>
      <c r="F539" s="909"/>
      <c r="G539" s="909"/>
      <c r="H539" s="909"/>
      <c r="I539" s="909"/>
      <c r="J539" s="764"/>
    </row>
    <row r="540" spans="1:10" x14ac:dyDescent="0.25">
      <c r="A540" s="755" t="s">
        <v>2048</v>
      </c>
      <c r="B540" s="213">
        <f>SUM(B539:B539)</f>
        <v>0</v>
      </c>
      <c r="C540" s="213"/>
      <c r="D540" s="213">
        <f>SUM(D539:D539)</f>
        <v>0</v>
      </c>
      <c r="E540" s="213"/>
      <c r="F540" s="213"/>
      <c r="G540" s="213"/>
      <c r="H540" s="213"/>
      <c r="I540" s="213"/>
      <c r="J540" s="213"/>
    </row>
    <row r="543" spans="1:10" x14ac:dyDescent="0.25">
      <c r="F543" s="2206" t="s">
        <v>4777</v>
      </c>
      <c r="G543" s="2206"/>
      <c r="H543" s="2206"/>
      <c r="I543" s="2206"/>
    </row>
    <row r="544" spans="1:10" ht="15.75" x14ac:dyDescent="0.25">
      <c r="A544" s="2264" t="s">
        <v>4861</v>
      </c>
      <c r="B544" s="2264"/>
      <c r="C544" s="974">
        <f>C537</f>
        <v>334500</v>
      </c>
    </row>
    <row r="546" spans="1:10" ht="15.75" x14ac:dyDescent="0.25">
      <c r="A546" s="2265" t="s">
        <v>4825</v>
      </c>
      <c r="B546" s="2266"/>
      <c r="C546" s="134"/>
    </row>
    <row r="550" spans="1:10" ht="15.75" x14ac:dyDescent="0.25">
      <c r="A550" s="2232" t="s">
        <v>5207</v>
      </c>
      <c r="B550" s="2232"/>
      <c r="C550" s="2232"/>
      <c r="D550" s="2232"/>
      <c r="E550" s="2232"/>
      <c r="F550" s="2232"/>
      <c r="G550" s="2232"/>
      <c r="H550" s="2232"/>
      <c r="I550" s="2232"/>
      <c r="J550" s="2232"/>
    </row>
    <row r="551" spans="1:10" x14ac:dyDescent="0.25">
      <c r="A551" s="198" t="s">
        <v>14</v>
      </c>
      <c r="B551" s="198" t="s">
        <v>5</v>
      </c>
      <c r="C551" s="198" t="s">
        <v>10</v>
      </c>
      <c r="D551" s="198" t="s">
        <v>11</v>
      </c>
      <c r="E551" s="198" t="s">
        <v>753</v>
      </c>
      <c r="F551" s="198" t="s">
        <v>27</v>
      </c>
      <c r="G551" s="1047" t="s">
        <v>2013</v>
      </c>
      <c r="H551" s="198" t="s">
        <v>2776</v>
      </c>
      <c r="I551" s="198" t="s">
        <v>2777</v>
      </c>
      <c r="J551" s="198" t="s">
        <v>32</v>
      </c>
    </row>
    <row r="552" spans="1:10" x14ac:dyDescent="0.25">
      <c r="A552" s="777" t="s">
        <v>5186</v>
      </c>
      <c r="B552" s="764">
        <v>2</v>
      </c>
      <c r="C552" s="630"/>
      <c r="D552" s="630">
        <v>102000</v>
      </c>
      <c r="E552" s="921"/>
      <c r="F552" s="764"/>
      <c r="G552" s="764"/>
      <c r="H552" s="764"/>
      <c r="I552" s="764"/>
      <c r="J552" s="1049" t="s">
        <v>5217</v>
      </c>
    </row>
    <row r="553" spans="1:10" x14ac:dyDescent="0.25">
      <c r="A553" s="777" t="s">
        <v>4769</v>
      </c>
      <c r="B553" s="764">
        <v>1</v>
      </c>
      <c r="C553" s="630">
        <v>17000</v>
      </c>
      <c r="D553" s="630"/>
      <c r="E553" s="921"/>
      <c r="F553" s="764"/>
      <c r="G553" s="764"/>
      <c r="H553" s="764"/>
      <c r="I553" s="764"/>
      <c r="J553" s="1049"/>
    </row>
    <row r="554" spans="1:10" x14ac:dyDescent="0.25">
      <c r="A554" s="777" t="s">
        <v>3539</v>
      </c>
      <c r="B554" s="764">
        <v>2</v>
      </c>
      <c r="C554" s="1042"/>
      <c r="D554" s="630">
        <v>98000</v>
      </c>
      <c r="E554" s="764"/>
      <c r="F554" s="764"/>
      <c r="G554" s="921"/>
      <c r="H554" s="764"/>
      <c r="I554" s="764"/>
      <c r="J554" s="1049" t="s">
        <v>5208</v>
      </c>
    </row>
    <row r="555" spans="1:10" x14ac:dyDescent="0.25">
      <c r="A555" s="777" t="s">
        <v>136</v>
      </c>
      <c r="B555" s="764">
        <v>1</v>
      </c>
      <c r="C555" s="630">
        <v>12000</v>
      </c>
      <c r="D555" s="630"/>
      <c r="E555" s="764">
        <v>1</v>
      </c>
      <c r="F555" s="764">
        <v>60</v>
      </c>
      <c r="G555" s="921">
        <v>3000</v>
      </c>
      <c r="H555" s="764"/>
      <c r="I555" s="764"/>
      <c r="J555" s="1049" t="s">
        <v>5213</v>
      </c>
    </row>
    <row r="556" spans="1:10" x14ac:dyDescent="0.25">
      <c r="A556" s="777" t="s">
        <v>785</v>
      </c>
      <c r="B556" s="764">
        <v>1</v>
      </c>
      <c r="C556" s="630"/>
      <c r="D556" s="630">
        <v>25000</v>
      </c>
      <c r="E556" s="764"/>
      <c r="F556" s="764"/>
      <c r="G556" s="921"/>
      <c r="H556" s="956"/>
      <c r="I556" s="956"/>
      <c r="J556" s="1049" t="s">
        <v>5209</v>
      </c>
    </row>
    <row r="557" spans="1:10" x14ac:dyDescent="0.25">
      <c r="A557" s="777" t="s">
        <v>807</v>
      </c>
      <c r="B557" s="764">
        <v>2</v>
      </c>
      <c r="C557" s="1042"/>
      <c r="D557" s="630">
        <v>42000</v>
      </c>
      <c r="E557" s="764"/>
      <c r="F557" s="764"/>
      <c r="G557" s="921"/>
      <c r="H557" s="764"/>
      <c r="I557" s="764"/>
      <c r="J557" s="1049" t="s">
        <v>5210</v>
      </c>
    </row>
    <row r="558" spans="1:10" x14ac:dyDescent="0.25">
      <c r="A558" s="777" t="s">
        <v>3955</v>
      </c>
      <c r="B558" s="764">
        <v>1</v>
      </c>
      <c r="C558" s="630">
        <v>36000</v>
      </c>
      <c r="D558" s="630"/>
      <c r="E558" s="764">
        <v>1</v>
      </c>
      <c r="F558" s="764">
        <v>70</v>
      </c>
      <c r="G558" s="921">
        <v>4000</v>
      </c>
      <c r="H558" s="764"/>
      <c r="I558" s="764"/>
      <c r="J558" s="1049"/>
    </row>
    <row r="559" spans="1:10" x14ac:dyDescent="0.25">
      <c r="A559" s="777" t="s">
        <v>3281</v>
      </c>
      <c r="B559" s="764">
        <v>1</v>
      </c>
      <c r="C559" s="630">
        <v>11000</v>
      </c>
      <c r="D559" s="630"/>
      <c r="E559" s="764">
        <v>1</v>
      </c>
      <c r="F559" s="764">
        <v>60</v>
      </c>
      <c r="G559" s="921">
        <v>3000</v>
      </c>
      <c r="H559" s="764"/>
      <c r="I559" s="764"/>
      <c r="J559" s="1049"/>
    </row>
    <row r="560" spans="1:10" x14ac:dyDescent="0.25">
      <c r="A560" s="777" t="s">
        <v>276</v>
      </c>
      <c r="B560" s="764">
        <v>1</v>
      </c>
      <c r="C560" s="630">
        <v>38000</v>
      </c>
      <c r="D560" s="630"/>
      <c r="E560" s="764">
        <v>1</v>
      </c>
      <c r="F560" s="764">
        <v>190</v>
      </c>
      <c r="G560" s="921">
        <v>11000</v>
      </c>
      <c r="H560" s="764"/>
      <c r="I560" s="764"/>
      <c r="J560" s="1049" t="s">
        <v>5211</v>
      </c>
    </row>
    <row r="561" spans="1:10" x14ac:dyDescent="0.25">
      <c r="A561" s="777" t="s">
        <v>4796</v>
      </c>
      <c r="B561" s="764">
        <v>1</v>
      </c>
      <c r="C561" s="630">
        <v>13000</v>
      </c>
      <c r="D561" s="630"/>
      <c r="E561" s="764">
        <v>1</v>
      </c>
      <c r="F561" s="764">
        <v>60</v>
      </c>
      <c r="G561" s="921">
        <v>3000</v>
      </c>
      <c r="H561" s="764"/>
      <c r="I561" s="764"/>
      <c r="J561" s="1049"/>
    </row>
    <row r="562" spans="1:10" x14ac:dyDescent="0.25">
      <c r="A562" s="777" t="s">
        <v>622</v>
      </c>
      <c r="B562" s="764">
        <v>1</v>
      </c>
      <c r="C562" s="630">
        <v>32000</v>
      </c>
      <c r="D562" s="630"/>
      <c r="E562" s="764">
        <v>1</v>
      </c>
      <c r="F562" s="764">
        <v>70</v>
      </c>
      <c r="G562" s="921">
        <v>4000</v>
      </c>
      <c r="H562" s="764"/>
      <c r="I562" s="764"/>
      <c r="J562" s="1049"/>
    </row>
    <row r="563" spans="1:10" x14ac:dyDescent="0.25">
      <c r="A563" s="777" t="s">
        <v>4483</v>
      </c>
      <c r="B563" s="764">
        <v>1</v>
      </c>
      <c r="C563" s="630">
        <v>13000</v>
      </c>
      <c r="D563" s="630"/>
      <c r="E563" s="764">
        <v>1</v>
      </c>
      <c r="F563" s="764">
        <v>60</v>
      </c>
      <c r="G563" s="921">
        <v>3000</v>
      </c>
      <c r="H563" s="764"/>
      <c r="I563" s="764"/>
      <c r="J563" s="1049" t="s">
        <v>5212</v>
      </c>
    </row>
    <row r="564" spans="1:10" x14ac:dyDescent="0.25">
      <c r="A564" s="777" t="s">
        <v>4757</v>
      </c>
      <c r="B564" s="764">
        <v>1</v>
      </c>
      <c r="C564" s="630">
        <v>16000</v>
      </c>
      <c r="D564" s="630"/>
      <c r="E564" s="764">
        <v>1</v>
      </c>
      <c r="F564" s="764">
        <v>75</v>
      </c>
      <c r="G564" s="921">
        <v>4000</v>
      </c>
      <c r="H564" s="764"/>
      <c r="I564" s="764"/>
      <c r="J564" s="1049"/>
    </row>
    <row r="565" spans="1:10" x14ac:dyDescent="0.25">
      <c r="A565" s="777" t="s">
        <v>3437</v>
      </c>
      <c r="B565" s="764">
        <v>1</v>
      </c>
      <c r="C565" s="630"/>
      <c r="D565" s="630">
        <v>20000</v>
      </c>
      <c r="E565" s="764"/>
      <c r="F565" s="764"/>
      <c r="G565" s="921"/>
      <c r="H565" s="764"/>
      <c r="I565" s="764"/>
      <c r="J565" s="1049" t="s">
        <v>3581</v>
      </c>
    </row>
    <row r="566" spans="1:10" x14ac:dyDescent="0.25">
      <c r="A566" s="777" t="s">
        <v>932</v>
      </c>
      <c r="B566" s="764">
        <v>1</v>
      </c>
      <c r="C566" s="630">
        <v>31000</v>
      </c>
      <c r="D566" s="630"/>
      <c r="E566" s="764">
        <v>1</v>
      </c>
      <c r="F566" s="764">
        <v>60</v>
      </c>
      <c r="G566" s="921">
        <v>3000</v>
      </c>
      <c r="H566" s="764"/>
      <c r="I566" s="764"/>
      <c r="J566" s="1049"/>
    </row>
    <row r="567" spans="1:10" x14ac:dyDescent="0.25">
      <c r="A567" s="777" t="s">
        <v>4116</v>
      </c>
      <c r="B567" s="764">
        <v>1</v>
      </c>
      <c r="C567" s="630"/>
      <c r="D567" s="630">
        <v>30000</v>
      </c>
      <c r="E567" s="764"/>
      <c r="F567" s="764"/>
      <c r="G567" s="921"/>
      <c r="H567" s="764"/>
      <c r="I567" s="764"/>
      <c r="J567" s="1049" t="s">
        <v>5216</v>
      </c>
    </row>
    <row r="568" spans="1:10" x14ac:dyDescent="0.25">
      <c r="A568" s="777" t="s">
        <v>3938</v>
      </c>
      <c r="B568" s="764">
        <v>1</v>
      </c>
      <c r="C568" s="630">
        <v>20000</v>
      </c>
      <c r="D568" s="630"/>
      <c r="E568" s="764">
        <v>1</v>
      </c>
      <c r="F568" s="764">
        <v>100</v>
      </c>
      <c r="G568" s="921">
        <v>5000</v>
      </c>
      <c r="H568" s="764"/>
      <c r="I568" s="764"/>
      <c r="J568" s="1049"/>
    </row>
    <row r="569" spans="1:10" x14ac:dyDescent="0.25">
      <c r="A569" s="777" t="s">
        <v>184</v>
      </c>
      <c r="B569" s="764">
        <v>1</v>
      </c>
      <c r="C569" s="630">
        <v>16000</v>
      </c>
      <c r="D569" s="630"/>
      <c r="E569" s="764">
        <v>1</v>
      </c>
      <c r="F569" s="764">
        <v>75</v>
      </c>
      <c r="G569" s="921">
        <v>4000</v>
      </c>
      <c r="H569" s="764"/>
      <c r="I569" s="764"/>
      <c r="J569" s="1049"/>
    </row>
    <row r="570" spans="1:10" x14ac:dyDescent="0.25">
      <c r="A570" s="702" t="s">
        <v>4708</v>
      </c>
      <c r="B570" s="703">
        <v>1</v>
      </c>
      <c r="C570" s="640"/>
      <c r="D570" s="640"/>
      <c r="E570" s="703"/>
      <c r="F570" s="703"/>
      <c r="G570" s="1048"/>
      <c r="H570" s="703"/>
      <c r="I570" s="703"/>
      <c r="J570" s="781" t="s">
        <v>5214</v>
      </c>
    </row>
    <row r="571" spans="1:10" x14ac:dyDescent="0.25">
      <c r="A571" s="777" t="s">
        <v>5215</v>
      </c>
      <c r="B571" s="764">
        <v>1</v>
      </c>
      <c r="C571" s="630">
        <v>57000</v>
      </c>
      <c r="D571" s="630"/>
      <c r="E571" s="764"/>
      <c r="F571" s="764"/>
      <c r="G571" s="921"/>
      <c r="H571" s="764"/>
      <c r="I571" s="764"/>
      <c r="J571" s="764"/>
    </row>
    <row r="572" spans="1:10" x14ac:dyDescent="0.25">
      <c r="A572" s="777" t="s">
        <v>3707</v>
      </c>
      <c r="B572" s="764">
        <v>1</v>
      </c>
      <c r="C572" s="630">
        <v>16000</v>
      </c>
      <c r="D572" s="630"/>
      <c r="E572" s="764">
        <v>1</v>
      </c>
      <c r="F572" s="764">
        <v>100</v>
      </c>
      <c r="G572" s="921">
        <v>5000</v>
      </c>
      <c r="H572" s="764"/>
      <c r="I572" s="764"/>
      <c r="J572" s="1049"/>
    </row>
    <row r="573" spans="1:10" x14ac:dyDescent="0.25">
      <c r="A573" s="777" t="s">
        <v>2199</v>
      </c>
      <c r="B573" s="764">
        <v>1</v>
      </c>
      <c r="C573" s="630">
        <v>15000</v>
      </c>
      <c r="D573" s="630"/>
      <c r="E573" s="764">
        <v>1</v>
      </c>
      <c r="F573" s="764">
        <v>75</v>
      </c>
      <c r="G573" s="921">
        <v>4000</v>
      </c>
      <c r="H573" s="764"/>
      <c r="I573" s="764"/>
      <c r="J573" s="1049"/>
    </row>
    <row r="574" spans="1:10" x14ac:dyDescent="0.25">
      <c r="A574" s="777" t="s">
        <v>314</v>
      </c>
      <c r="B574" s="764">
        <v>1</v>
      </c>
      <c r="C574" s="630"/>
      <c r="D574" s="630">
        <v>45000</v>
      </c>
      <c r="E574" s="764">
        <v>1</v>
      </c>
      <c r="F574" s="764">
        <v>100</v>
      </c>
      <c r="G574" s="921">
        <v>5000</v>
      </c>
      <c r="H574" s="764"/>
      <c r="I574" s="764"/>
      <c r="J574" s="1049" t="s">
        <v>767</v>
      </c>
    </row>
    <row r="575" spans="1:10" x14ac:dyDescent="0.25">
      <c r="A575" s="777" t="s">
        <v>563</v>
      </c>
      <c r="B575" s="764">
        <v>1</v>
      </c>
      <c r="C575" s="630">
        <v>17000</v>
      </c>
      <c r="D575" s="630"/>
      <c r="E575" s="764">
        <v>1</v>
      </c>
      <c r="F575" s="764">
        <v>60</v>
      </c>
      <c r="G575" s="921">
        <v>3000</v>
      </c>
      <c r="H575" s="764"/>
      <c r="I575" s="764"/>
      <c r="J575" s="1049"/>
    </row>
    <row r="576" spans="1:10" x14ac:dyDescent="0.25">
      <c r="A576" s="755" t="s">
        <v>2048</v>
      </c>
      <c r="B576" s="757">
        <f>SUM(B552:B575)</f>
        <v>27</v>
      </c>
      <c r="C576" s="757">
        <f>SUM(C552:C575)</f>
        <v>360000</v>
      </c>
      <c r="D576" s="757">
        <f>SUM(D552:D575)</f>
        <v>362000</v>
      </c>
      <c r="E576" s="757">
        <f>SUM(E552:E575)</f>
        <v>15</v>
      </c>
      <c r="F576" s="756"/>
      <c r="G576" s="922"/>
      <c r="H576" s="756"/>
      <c r="I576" s="756"/>
      <c r="J576" s="756"/>
    </row>
    <row r="577" spans="1:10" ht="17.25" x14ac:dyDescent="0.25">
      <c r="A577" s="2233" t="s">
        <v>4463</v>
      </c>
      <c r="B577" s="2234"/>
      <c r="C577" s="2234"/>
      <c r="D577" s="2234"/>
      <c r="E577" s="2234"/>
      <c r="F577" s="2234"/>
      <c r="G577" s="2234"/>
      <c r="H577" s="2248"/>
      <c r="I577" s="2248"/>
      <c r="J577" s="2249"/>
    </row>
    <row r="578" spans="1:10" ht="17.25" x14ac:dyDescent="0.25">
      <c r="A578" s="782" t="s">
        <v>4055</v>
      </c>
      <c r="B578" s="783">
        <v>1</v>
      </c>
      <c r="C578" s="944">
        <v>1800</v>
      </c>
      <c r="D578" s="784"/>
      <c r="E578" s="909"/>
      <c r="F578" s="909"/>
      <c r="G578" s="909"/>
      <c r="H578" s="909"/>
      <c r="I578" s="909"/>
      <c r="J578" s="764"/>
    </row>
    <row r="579" spans="1:10" ht="17.25" x14ac:dyDescent="0.25">
      <c r="A579" s="782" t="s">
        <v>5218</v>
      </c>
      <c r="B579" s="783">
        <v>2</v>
      </c>
      <c r="C579" s="944">
        <v>1300</v>
      </c>
      <c r="D579" s="784"/>
      <c r="E579" s="909"/>
      <c r="F579" s="909"/>
      <c r="G579" s="909"/>
      <c r="H579" s="909"/>
      <c r="I579" s="909"/>
      <c r="J579" s="764"/>
    </row>
    <row r="580" spans="1:10" x14ac:dyDescent="0.25">
      <c r="A580" s="755" t="s">
        <v>2048</v>
      </c>
      <c r="B580" s="213">
        <f>SUM(B578:B579)</f>
        <v>3</v>
      </c>
      <c r="C580" s="213">
        <f>SUM(C578:C579)</f>
        <v>3100</v>
      </c>
      <c r="D580" s="213">
        <f>SUM(D578:D578)</f>
        <v>0</v>
      </c>
      <c r="E580" s="213"/>
      <c r="F580" s="213"/>
      <c r="G580" s="213"/>
      <c r="H580" s="213"/>
      <c r="I580" s="213"/>
      <c r="J580" s="213"/>
    </row>
    <row r="583" spans="1:10" x14ac:dyDescent="0.25">
      <c r="F583" s="2206" t="s">
        <v>4777</v>
      </c>
      <c r="G583" s="2206"/>
      <c r="H583" s="2206"/>
      <c r="I583" s="2206"/>
    </row>
    <row r="584" spans="1:10" ht="15.75" x14ac:dyDescent="0.25">
      <c r="A584" s="2264" t="s">
        <v>4861</v>
      </c>
      <c r="B584" s="2264"/>
      <c r="C584" s="757">
        <f>C576</f>
        <v>360000</v>
      </c>
    </row>
    <row r="586" spans="1:10" ht="15.75" x14ac:dyDescent="0.25">
      <c r="A586" s="2265" t="s">
        <v>4825</v>
      </c>
      <c r="B586" s="2266"/>
      <c r="C586" s="213">
        <f>C580</f>
        <v>3100</v>
      </c>
    </row>
    <row r="590" spans="1:10" ht="15.75" x14ac:dyDescent="0.25">
      <c r="A590" s="2232" t="s">
        <v>5219</v>
      </c>
      <c r="B590" s="2232"/>
      <c r="C590" s="2232"/>
      <c r="D590" s="2232"/>
      <c r="E590" s="2232"/>
      <c r="F590" s="2232"/>
      <c r="G590" s="2232"/>
      <c r="H590" s="2232"/>
      <c r="I590" s="2232"/>
      <c r="J590" s="2232"/>
    </row>
    <row r="591" spans="1:10" x14ac:dyDescent="0.25">
      <c r="A591" s="198" t="s">
        <v>14</v>
      </c>
      <c r="B591" s="198" t="s">
        <v>5</v>
      </c>
      <c r="C591" s="198" t="s">
        <v>10</v>
      </c>
      <c r="D591" s="198" t="s">
        <v>11</v>
      </c>
      <c r="E591" s="198" t="s">
        <v>753</v>
      </c>
      <c r="F591" s="198" t="s">
        <v>27</v>
      </c>
      <c r="G591" s="1050" t="s">
        <v>2013</v>
      </c>
      <c r="H591" s="198" t="s">
        <v>2776</v>
      </c>
      <c r="I591" s="198" t="s">
        <v>2777</v>
      </c>
      <c r="J591" s="198" t="s">
        <v>32</v>
      </c>
    </row>
    <row r="592" spans="1:10" x14ac:dyDescent="0.25">
      <c r="A592" s="777" t="s">
        <v>4424</v>
      </c>
      <c r="B592" s="764">
        <v>2</v>
      </c>
      <c r="C592" s="630">
        <v>134000</v>
      </c>
      <c r="D592" s="630"/>
      <c r="E592" s="921">
        <v>3</v>
      </c>
      <c r="F592" s="764">
        <v>26000</v>
      </c>
      <c r="G592" s="764">
        <v>230</v>
      </c>
      <c r="H592" s="764"/>
      <c r="I592" s="764"/>
      <c r="J592" s="8"/>
    </row>
    <row r="593" spans="1:10" x14ac:dyDescent="0.25">
      <c r="A593" s="777" t="s">
        <v>184</v>
      </c>
      <c r="B593" s="764">
        <v>1</v>
      </c>
      <c r="C593" s="630"/>
      <c r="D593" s="630">
        <v>19000</v>
      </c>
      <c r="E593" s="921"/>
      <c r="F593" s="764"/>
      <c r="G593" s="764"/>
      <c r="H593" s="764"/>
      <c r="I593" s="764"/>
      <c r="J593" s="8" t="s">
        <v>5225</v>
      </c>
    </row>
    <row r="594" spans="1:10" x14ac:dyDescent="0.25">
      <c r="A594" s="777" t="s">
        <v>184</v>
      </c>
      <c r="B594" s="764">
        <v>1</v>
      </c>
      <c r="C594" s="1042">
        <v>15000</v>
      </c>
      <c r="D594" s="630"/>
      <c r="E594" s="764">
        <v>1</v>
      </c>
      <c r="F594" s="764">
        <v>5000</v>
      </c>
      <c r="G594" s="921">
        <v>85</v>
      </c>
      <c r="H594" s="764"/>
      <c r="I594" s="764"/>
      <c r="J594" s="8"/>
    </row>
    <row r="595" spans="1:10" x14ac:dyDescent="0.25">
      <c r="A595" s="777" t="s">
        <v>4733</v>
      </c>
      <c r="B595" s="764">
        <v>1</v>
      </c>
      <c r="C595" s="630"/>
      <c r="D595" s="630">
        <v>17000</v>
      </c>
      <c r="E595" s="764"/>
      <c r="F595" s="764"/>
      <c r="G595" s="921"/>
      <c r="H595" s="764"/>
      <c r="I595" s="764"/>
      <c r="J595" s="8" t="s">
        <v>767</v>
      </c>
    </row>
    <row r="596" spans="1:10" x14ac:dyDescent="0.25">
      <c r="A596" s="777" t="s">
        <v>563</v>
      </c>
      <c r="B596" s="764">
        <v>1</v>
      </c>
      <c r="C596" s="630"/>
      <c r="D596" s="630">
        <v>20000</v>
      </c>
      <c r="E596" s="764"/>
      <c r="F596" s="764"/>
      <c r="G596" s="921"/>
      <c r="H596" s="956"/>
      <c r="I596" s="956"/>
      <c r="J596" s="8" t="s">
        <v>3581</v>
      </c>
    </row>
    <row r="597" spans="1:10" x14ac:dyDescent="0.25">
      <c r="A597" s="777" t="s">
        <v>4961</v>
      </c>
      <c r="B597" s="764">
        <v>1</v>
      </c>
      <c r="C597" s="1042">
        <v>13000</v>
      </c>
      <c r="D597" s="630"/>
      <c r="E597" s="764">
        <v>1</v>
      </c>
      <c r="F597" s="764">
        <v>3000</v>
      </c>
      <c r="G597" s="921">
        <v>60</v>
      </c>
      <c r="H597" s="764"/>
      <c r="I597" s="764"/>
      <c r="J597" s="8"/>
    </row>
    <row r="598" spans="1:10" x14ac:dyDescent="0.25">
      <c r="A598" s="777" t="s">
        <v>4847</v>
      </c>
      <c r="B598" s="764">
        <v>1</v>
      </c>
      <c r="C598" s="630">
        <v>20000</v>
      </c>
      <c r="D598" s="630"/>
      <c r="E598" s="764">
        <v>1</v>
      </c>
      <c r="F598" s="764">
        <v>5000</v>
      </c>
      <c r="G598" s="921">
        <v>100</v>
      </c>
      <c r="H598" s="764"/>
      <c r="I598" s="764"/>
      <c r="J598" s="8"/>
    </row>
    <row r="599" spans="1:10" x14ac:dyDescent="0.25">
      <c r="A599" s="777" t="s">
        <v>1290</v>
      </c>
      <c r="B599" s="764">
        <v>1</v>
      </c>
      <c r="C599" s="630"/>
      <c r="D599" s="630">
        <v>56000</v>
      </c>
      <c r="E599" s="764"/>
      <c r="F599" s="764"/>
      <c r="G599" s="921"/>
      <c r="H599" s="764"/>
      <c r="I599" s="764"/>
      <c r="J599" s="8" t="s">
        <v>5226</v>
      </c>
    </row>
    <row r="600" spans="1:10" x14ac:dyDescent="0.25">
      <c r="A600" s="777" t="s">
        <v>622</v>
      </c>
      <c r="B600" s="764">
        <v>1</v>
      </c>
      <c r="C600" s="630"/>
      <c r="D600" s="630">
        <v>32000</v>
      </c>
      <c r="E600" s="764">
        <v>1</v>
      </c>
      <c r="F600" s="764">
        <v>4000</v>
      </c>
      <c r="G600" s="921">
        <v>70</v>
      </c>
      <c r="H600" s="764"/>
      <c r="I600" s="764"/>
      <c r="J600" s="8" t="s">
        <v>767</v>
      </c>
    </row>
    <row r="601" spans="1:10" x14ac:dyDescent="0.25">
      <c r="A601" s="777" t="s">
        <v>138</v>
      </c>
      <c r="B601" s="764">
        <v>1</v>
      </c>
      <c r="C601" s="630"/>
      <c r="D601" s="630">
        <v>20000</v>
      </c>
      <c r="E601" s="764">
        <v>1</v>
      </c>
      <c r="F601" s="764">
        <v>3000</v>
      </c>
      <c r="G601" s="921">
        <v>60</v>
      </c>
      <c r="H601" s="764"/>
      <c r="I601" s="764"/>
      <c r="J601" s="8" t="s">
        <v>767</v>
      </c>
    </row>
    <row r="602" spans="1:10" x14ac:dyDescent="0.25">
      <c r="A602" s="777" t="s">
        <v>4812</v>
      </c>
      <c r="B602" s="764">
        <v>1</v>
      </c>
      <c r="C602" s="630"/>
      <c r="D602" s="630">
        <v>12000</v>
      </c>
      <c r="E602" s="764">
        <v>1</v>
      </c>
      <c r="F602" s="764">
        <v>3000</v>
      </c>
      <c r="G602" s="921">
        <v>60</v>
      </c>
      <c r="H602" s="764"/>
      <c r="I602" s="764"/>
      <c r="J602" s="8" t="s">
        <v>767</v>
      </c>
    </row>
    <row r="603" spans="1:10" x14ac:dyDescent="0.25">
      <c r="A603" s="702" t="s">
        <v>4757</v>
      </c>
      <c r="B603" s="703">
        <v>1</v>
      </c>
      <c r="C603" s="640"/>
      <c r="D603" s="640"/>
      <c r="E603" s="703"/>
      <c r="F603" s="703"/>
      <c r="G603" s="1052"/>
      <c r="H603" s="703"/>
      <c r="I603" s="703"/>
      <c r="J603" s="42" t="s">
        <v>5233</v>
      </c>
    </row>
    <row r="604" spans="1:10" x14ac:dyDescent="0.25">
      <c r="A604" s="777" t="s">
        <v>2912</v>
      </c>
      <c r="B604" s="764">
        <v>1</v>
      </c>
      <c r="C604" s="630"/>
      <c r="D604" s="630">
        <v>20000</v>
      </c>
      <c r="E604" s="764">
        <v>1</v>
      </c>
      <c r="F604" s="764">
        <v>3000</v>
      </c>
      <c r="G604" s="921">
        <v>60</v>
      </c>
      <c r="H604" s="764"/>
      <c r="I604" s="764"/>
      <c r="J604" s="8" t="s">
        <v>767</v>
      </c>
    </row>
    <row r="605" spans="1:10" x14ac:dyDescent="0.25">
      <c r="A605" s="777" t="s">
        <v>5215</v>
      </c>
      <c r="B605" s="764">
        <v>1</v>
      </c>
      <c r="C605" s="630">
        <v>57000</v>
      </c>
      <c r="D605" s="630"/>
      <c r="E605" s="764"/>
      <c r="F605" s="764"/>
      <c r="G605" s="921"/>
      <c r="H605" s="764"/>
      <c r="I605" s="764"/>
      <c r="J605" s="8"/>
    </row>
    <row r="606" spans="1:10" x14ac:dyDescent="0.25">
      <c r="A606" s="777" t="s">
        <v>3702</v>
      </c>
      <c r="B606" s="764">
        <v>1</v>
      </c>
      <c r="C606" s="630">
        <v>15000</v>
      </c>
      <c r="D606" s="630"/>
      <c r="E606" s="764"/>
      <c r="F606" s="764"/>
      <c r="G606" s="921"/>
      <c r="H606" s="764"/>
      <c r="I606" s="764"/>
      <c r="J606" s="8"/>
    </row>
    <row r="607" spans="1:10" x14ac:dyDescent="0.25">
      <c r="A607" s="777" t="s">
        <v>4847</v>
      </c>
      <c r="B607" s="764">
        <v>1</v>
      </c>
      <c r="C607" s="630">
        <v>15000</v>
      </c>
      <c r="D607" s="630"/>
      <c r="E607" s="764">
        <v>2</v>
      </c>
      <c r="F607" s="764">
        <v>10000</v>
      </c>
      <c r="G607" s="921">
        <v>100</v>
      </c>
      <c r="H607" s="764"/>
      <c r="I607" s="764"/>
      <c r="J607" s="8"/>
    </row>
    <row r="608" spans="1:10" x14ac:dyDescent="0.25">
      <c r="A608" s="777" t="s">
        <v>144</v>
      </c>
      <c r="B608" s="764">
        <v>1</v>
      </c>
      <c r="C608" s="630"/>
      <c r="D608" s="630">
        <v>28000</v>
      </c>
      <c r="E608" s="764">
        <v>1</v>
      </c>
      <c r="F608" s="764">
        <v>4000</v>
      </c>
      <c r="G608" s="921">
        <v>70</v>
      </c>
      <c r="H608" s="764"/>
      <c r="I608" s="764"/>
      <c r="J608" s="8" t="s">
        <v>767</v>
      </c>
    </row>
    <row r="609" spans="1:10" x14ac:dyDescent="0.25">
      <c r="A609" s="777" t="s">
        <v>441</v>
      </c>
      <c r="B609" s="764">
        <v>1</v>
      </c>
      <c r="C609" s="630"/>
      <c r="D609" s="630">
        <v>20000</v>
      </c>
      <c r="E609" s="764">
        <v>1</v>
      </c>
      <c r="F609" s="764">
        <v>5000</v>
      </c>
      <c r="G609" s="921">
        <v>100</v>
      </c>
      <c r="H609" s="764"/>
      <c r="I609" s="764"/>
      <c r="J609" s="8" t="s">
        <v>767</v>
      </c>
    </row>
    <row r="610" spans="1:10" x14ac:dyDescent="0.25">
      <c r="A610" s="777" t="s">
        <v>355</v>
      </c>
      <c r="B610" s="764">
        <v>1</v>
      </c>
      <c r="C610" s="630"/>
      <c r="D610" s="630">
        <v>14000</v>
      </c>
      <c r="E610" s="764">
        <v>1</v>
      </c>
      <c r="F610" s="764">
        <v>3000</v>
      </c>
      <c r="G610" s="921">
        <v>60</v>
      </c>
      <c r="H610" s="764"/>
      <c r="I610" s="764"/>
      <c r="J610" s="8" t="s">
        <v>767</v>
      </c>
    </row>
    <row r="611" spans="1:10" x14ac:dyDescent="0.25">
      <c r="A611" s="777" t="s">
        <v>1541</v>
      </c>
      <c r="B611" s="764">
        <v>1</v>
      </c>
      <c r="C611" s="630">
        <v>46000</v>
      </c>
      <c r="D611" s="630"/>
      <c r="E611" s="764">
        <v>1</v>
      </c>
      <c r="F611" s="764">
        <v>13000</v>
      </c>
      <c r="G611" s="921">
        <v>230</v>
      </c>
      <c r="H611" s="764"/>
      <c r="I611" s="764"/>
      <c r="J611" s="8"/>
    </row>
    <row r="612" spans="1:10" x14ac:dyDescent="0.25">
      <c r="A612" s="777" t="s">
        <v>563</v>
      </c>
      <c r="B612" s="764">
        <v>1</v>
      </c>
      <c r="C612" s="630"/>
      <c r="D612" s="630">
        <v>21000</v>
      </c>
      <c r="E612" s="764"/>
      <c r="F612" s="764"/>
      <c r="G612" s="921"/>
      <c r="H612" s="764"/>
      <c r="I612" s="764"/>
      <c r="J612" s="8" t="s">
        <v>5227</v>
      </c>
    </row>
    <row r="613" spans="1:10" x14ac:dyDescent="0.25">
      <c r="A613" s="777" t="s">
        <v>3354</v>
      </c>
      <c r="B613" s="764">
        <v>1</v>
      </c>
      <c r="C613" s="630"/>
      <c r="D613" s="630">
        <v>16000</v>
      </c>
      <c r="E613" s="764"/>
      <c r="F613" s="764"/>
      <c r="G613" s="921"/>
      <c r="H613" s="764"/>
      <c r="I613" s="764"/>
      <c r="J613" s="8" t="s">
        <v>767</v>
      </c>
    </row>
    <row r="614" spans="1:10" x14ac:dyDescent="0.25">
      <c r="A614" s="755" t="s">
        <v>2048</v>
      </c>
      <c r="B614" s="757">
        <f>SUM(B592:B613)</f>
        <v>23</v>
      </c>
      <c r="C614" s="757">
        <f>SUM(C592:C613)</f>
        <v>315000</v>
      </c>
      <c r="D614" s="757">
        <f>SUM(D592:D613)</f>
        <v>295000</v>
      </c>
      <c r="E614" s="757">
        <f>SUM(E592:E613)</f>
        <v>16</v>
      </c>
      <c r="F614" s="756"/>
      <c r="G614" s="922"/>
      <c r="H614" s="756"/>
      <c r="I614" s="756"/>
      <c r="J614" s="1"/>
    </row>
    <row r="615" spans="1:10" ht="17.25" x14ac:dyDescent="0.25">
      <c r="A615" s="2233" t="s">
        <v>4463</v>
      </c>
      <c r="B615" s="2234"/>
      <c r="C615" s="2234"/>
      <c r="D615" s="2234"/>
      <c r="E615" s="2234"/>
      <c r="F615" s="2234"/>
      <c r="G615" s="2234"/>
      <c r="H615" s="2248"/>
      <c r="I615" s="2248"/>
      <c r="J615" s="2249"/>
    </row>
    <row r="616" spans="1:10" ht="17.25" x14ac:dyDescent="0.25">
      <c r="A616" s="782"/>
      <c r="B616" s="783"/>
      <c r="C616" s="944"/>
      <c r="D616" s="784"/>
      <c r="E616" s="909"/>
      <c r="F616" s="909"/>
      <c r="G616" s="909"/>
      <c r="H616" s="909"/>
      <c r="I616" s="909"/>
      <c r="J616" s="764"/>
    </row>
    <row r="617" spans="1:10" ht="17.25" x14ac:dyDescent="0.25">
      <c r="A617" s="782"/>
      <c r="B617" s="783"/>
      <c r="C617" s="944"/>
      <c r="D617" s="784"/>
      <c r="E617" s="909"/>
      <c r="F617" s="909"/>
      <c r="G617" s="909"/>
      <c r="H617" s="909"/>
      <c r="I617" s="909"/>
      <c r="J617" s="764"/>
    </row>
    <row r="618" spans="1:10" x14ac:dyDescent="0.25">
      <c r="A618" s="755" t="s">
        <v>2048</v>
      </c>
      <c r="B618" s="213">
        <f>SUM(B616:B617)</f>
        <v>0</v>
      </c>
      <c r="C618" s="213">
        <f>SUM(C616:C617)</f>
        <v>0</v>
      </c>
      <c r="D618" s="213">
        <f>SUM(D616:D616)</f>
        <v>0</v>
      </c>
      <c r="E618" s="213"/>
      <c r="F618" s="213"/>
      <c r="G618" s="213"/>
      <c r="H618" s="213"/>
      <c r="I618" s="213"/>
      <c r="J618" s="213"/>
    </row>
    <row r="621" spans="1:10" x14ac:dyDescent="0.25">
      <c r="F621" s="2206" t="s">
        <v>4777</v>
      </c>
      <c r="G621" s="2206"/>
      <c r="H621" s="2206"/>
      <c r="I621" s="2206"/>
    </row>
    <row r="622" spans="1:10" ht="15.75" x14ac:dyDescent="0.25">
      <c r="A622" s="2264" t="s">
        <v>4861</v>
      </c>
      <c r="B622" s="2264"/>
      <c r="C622" s="757">
        <f>C614</f>
        <v>315000</v>
      </c>
    </row>
    <row r="624" spans="1:10" ht="15.75" x14ac:dyDescent="0.25">
      <c r="A624" s="2265" t="s">
        <v>4825</v>
      </c>
      <c r="B624" s="2266"/>
      <c r="C624" s="213">
        <f>C618</f>
        <v>0</v>
      </c>
    </row>
    <row r="627" spans="1:10" ht="15.75" x14ac:dyDescent="0.25">
      <c r="A627" s="2232" t="s">
        <v>5220</v>
      </c>
      <c r="B627" s="2232"/>
      <c r="C627" s="2232"/>
      <c r="D627" s="2232"/>
      <c r="E627" s="2232"/>
      <c r="F627" s="2232"/>
      <c r="G627" s="2232"/>
      <c r="H627" s="2232"/>
      <c r="I627" s="2232"/>
      <c r="J627" s="2232"/>
    </row>
    <row r="628" spans="1:10" x14ac:dyDescent="0.25">
      <c r="A628" s="198" t="s">
        <v>14</v>
      </c>
      <c r="B628" s="198" t="s">
        <v>5</v>
      </c>
      <c r="C628" s="198" t="s">
        <v>10</v>
      </c>
      <c r="D628" s="198" t="s">
        <v>11</v>
      </c>
      <c r="E628" s="198" t="s">
        <v>753</v>
      </c>
      <c r="F628" s="198" t="s">
        <v>27</v>
      </c>
      <c r="G628" s="1051" t="s">
        <v>2013</v>
      </c>
      <c r="H628" s="198" t="s">
        <v>2776</v>
      </c>
      <c r="I628" s="198" t="s">
        <v>2777</v>
      </c>
      <c r="J628" s="198" t="s">
        <v>32</v>
      </c>
    </row>
    <row r="629" spans="1:10" x14ac:dyDescent="0.25">
      <c r="A629" s="702" t="s">
        <v>3787</v>
      </c>
      <c r="B629" s="703">
        <v>1</v>
      </c>
      <c r="C629" s="640"/>
      <c r="D629" s="640"/>
      <c r="E629" s="1052"/>
      <c r="F629" s="703"/>
      <c r="G629" s="703"/>
      <c r="H629" s="703"/>
      <c r="I629" s="703"/>
      <c r="J629" s="781" t="s">
        <v>5221</v>
      </c>
    </row>
    <row r="630" spans="1:10" x14ac:dyDescent="0.25">
      <c r="A630" s="517" t="s">
        <v>2856</v>
      </c>
      <c r="B630" s="519">
        <v>1</v>
      </c>
      <c r="C630" s="527">
        <v>26000</v>
      </c>
      <c r="D630" s="527"/>
      <c r="E630" s="1054">
        <v>1</v>
      </c>
      <c r="F630" s="519">
        <v>4000</v>
      </c>
      <c r="G630" s="519">
        <v>70</v>
      </c>
      <c r="H630" s="519"/>
      <c r="I630" s="519"/>
      <c r="J630" s="1053"/>
    </row>
    <row r="631" spans="1:10" x14ac:dyDescent="0.25">
      <c r="A631" s="517" t="s">
        <v>388</v>
      </c>
      <c r="B631" s="519">
        <v>1</v>
      </c>
      <c r="C631" s="1016">
        <v>21500</v>
      </c>
      <c r="D631" s="527"/>
      <c r="E631" s="519"/>
      <c r="F631" s="519"/>
      <c r="G631" s="1054"/>
      <c r="H631" s="519"/>
      <c r="I631" s="519"/>
      <c r="J631" s="1053"/>
    </row>
    <row r="632" spans="1:10" x14ac:dyDescent="0.25">
      <c r="A632" s="517" t="s">
        <v>609</v>
      </c>
      <c r="B632" s="519">
        <v>1</v>
      </c>
      <c r="C632" s="527">
        <v>13000</v>
      </c>
      <c r="D632" s="527"/>
      <c r="E632" s="519">
        <v>2</v>
      </c>
      <c r="F632" s="519">
        <v>7000</v>
      </c>
      <c r="G632" s="1054" t="s">
        <v>2018</v>
      </c>
      <c r="H632" s="519"/>
      <c r="I632" s="519"/>
      <c r="J632" s="1053"/>
    </row>
    <row r="633" spans="1:10" x14ac:dyDescent="0.25">
      <c r="A633" s="517" t="s">
        <v>5106</v>
      </c>
      <c r="B633" s="519">
        <v>1</v>
      </c>
      <c r="C633" s="527"/>
      <c r="D633" s="527">
        <v>19000</v>
      </c>
      <c r="E633" s="519">
        <v>1</v>
      </c>
      <c r="F633" s="519">
        <v>4000</v>
      </c>
      <c r="G633" s="1054">
        <v>70</v>
      </c>
      <c r="H633" s="547"/>
      <c r="I633" s="547"/>
      <c r="J633" s="1053" t="s">
        <v>767</v>
      </c>
    </row>
    <row r="634" spans="1:10" x14ac:dyDescent="0.25">
      <c r="A634" s="517" t="s">
        <v>4544</v>
      </c>
      <c r="B634" s="519">
        <v>1</v>
      </c>
      <c r="C634" s="1016"/>
      <c r="D634" s="527">
        <v>19000</v>
      </c>
      <c r="E634" s="519">
        <v>1</v>
      </c>
      <c r="F634" s="519">
        <v>4000</v>
      </c>
      <c r="G634" s="1054">
        <v>70</v>
      </c>
      <c r="H634" s="519"/>
      <c r="I634" s="519"/>
      <c r="J634" s="1053" t="s">
        <v>767</v>
      </c>
    </row>
    <row r="635" spans="1:10" x14ac:dyDescent="0.25">
      <c r="A635" s="517" t="s">
        <v>2045</v>
      </c>
      <c r="B635" s="519">
        <v>1</v>
      </c>
      <c r="C635" s="527">
        <v>16000</v>
      </c>
      <c r="D635" s="527"/>
      <c r="E635" s="519"/>
      <c r="F635" s="519"/>
      <c r="G635" s="1054"/>
      <c r="H635" s="519"/>
      <c r="I635" s="519"/>
      <c r="J635" s="1053"/>
    </row>
    <row r="636" spans="1:10" x14ac:dyDescent="0.25">
      <c r="A636" s="517" t="s">
        <v>2187</v>
      </c>
      <c r="B636" s="519">
        <v>1</v>
      </c>
      <c r="C636" s="527">
        <v>12000</v>
      </c>
      <c r="D636" s="527"/>
      <c r="E636" s="519">
        <v>1</v>
      </c>
      <c r="F636" s="519">
        <v>3000</v>
      </c>
      <c r="G636" s="1054">
        <v>60</v>
      </c>
      <c r="H636" s="519"/>
      <c r="I636" s="519"/>
      <c r="J636" s="1053"/>
    </row>
    <row r="637" spans="1:10" x14ac:dyDescent="0.25">
      <c r="A637" s="517" t="s">
        <v>3354</v>
      </c>
      <c r="B637" s="519">
        <v>1</v>
      </c>
      <c r="C637" s="527">
        <v>13000</v>
      </c>
      <c r="D637" s="527"/>
      <c r="E637" s="519">
        <v>1</v>
      </c>
      <c r="F637" s="519">
        <v>3000</v>
      </c>
      <c r="G637" s="1054">
        <v>60</v>
      </c>
      <c r="H637" s="519"/>
      <c r="I637" s="519"/>
      <c r="J637" s="2229" t="s">
        <v>5222</v>
      </c>
    </row>
    <row r="638" spans="1:10" x14ac:dyDescent="0.25">
      <c r="A638" s="517" t="s">
        <v>3354</v>
      </c>
      <c r="B638" s="519">
        <v>1</v>
      </c>
      <c r="C638" s="527">
        <v>13000</v>
      </c>
      <c r="D638" s="527"/>
      <c r="E638" s="519">
        <v>1</v>
      </c>
      <c r="F638" s="519">
        <v>3000</v>
      </c>
      <c r="G638" s="1054">
        <v>60</v>
      </c>
      <c r="H638" s="519"/>
      <c r="I638" s="519"/>
      <c r="J638" s="2231"/>
    </row>
    <row r="639" spans="1:10" x14ac:dyDescent="0.25">
      <c r="A639" s="517" t="s">
        <v>4819</v>
      </c>
      <c r="B639" s="519">
        <v>1</v>
      </c>
      <c r="C639" s="527">
        <v>14000</v>
      </c>
      <c r="D639" s="527"/>
      <c r="E639" s="519">
        <v>1</v>
      </c>
      <c r="F639" s="519">
        <v>3000</v>
      </c>
      <c r="G639" s="1054">
        <v>60</v>
      </c>
      <c r="H639" s="519"/>
      <c r="I639" s="519"/>
      <c r="J639" s="1053"/>
    </row>
    <row r="640" spans="1:10" x14ac:dyDescent="0.25">
      <c r="A640" s="517" t="s">
        <v>2856</v>
      </c>
      <c r="B640" s="519">
        <v>1</v>
      </c>
      <c r="C640" s="527"/>
      <c r="D640" s="527">
        <v>26000</v>
      </c>
      <c r="E640" s="519">
        <v>1</v>
      </c>
      <c r="F640" s="519">
        <v>4000</v>
      </c>
      <c r="G640" s="1054">
        <v>70</v>
      </c>
      <c r="H640" s="519"/>
      <c r="I640" s="519"/>
      <c r="J640" s="1053" t="s">
        <v>767</v>
      </c>
    </row>
    <row r="641" spans="1:10" x14ac:dyDescent="0.25">
      <c r="A641" s="517" t="s">
        <v>349</v>
      </c>
      <c r="B641" s="519">
        <v>1</v>
      </c>
      <c r="C641" s="527">
        <v>13000</v>
      </c>
      <c r="D641" s="527"/>
      <c r="E641" s="519">
        <v>1</v>
      </c>
      <c r="F641" s="519">
        <v>2000</v>
      </c>
      <c r="G641" s="1054">
        <v>50</v>
      </c>
      <c r="H641" s="519"/>
      <c r="I641" s="519"/>
      <c r="J641" s="1053"/>
    </row>
    <row r="642" spans="1:10" x14ac:dyDescent="0.25">
      <c r="A642" s="517" t="s">
        <v>649</v>
      </c>
      <c r="B642" s="519">
        <v>1</v>
      </c>
      <c r="C642" s="527"/>
      <c r="D642" s="527">
        <v>18000</v>
      </c>
      <c r="E642" s="519"/>
      <c r="F642" s="519"/>
      <c r="G642" s="1054"/>
      <c r="H642" s="519"/>
      <c r="I642" s="519"/>
      <c r="J642" s="781" t="s">
        <v>5223</v>
      </c>
    </row>
    <row r="643" spans="1:10" x14ac:dyDescent="0.25">
      <c r="A643" s="517" t="s">
        <v>2199</v>
      </c>
      <c r="B643" s="519">
        <v>1</v>
      </c>
      <c r="C643" s="527">
        <v>19000</v>
      </c>
      <c r="D643" s="527"/>
      <c r="E643" s="519"/>
      <c r="F643" s="519"/>
      <c r="G643" s="1054"/>
      <c r="H643" s="519"/>
      <c r="I643" s="519"/>
      <c r="J643" s="1053"/>
    </row>
    <row r="644" spans="1:10" x14ac:dyDescent="0.25">
      <c r="A644" s="517" t="s">
        <v>101</v>
      </c>
      <c r="B644" s="519">
        <v>1</v>
      </c>
      <c r="C644" s="527"/>
      <c r="D644" s="527">
        <v>18000</v>
      </c>
      <c r="E644" s="519"/>
      <c r="F644" s="519"/>
      <c r="G644" s="1054"/>
      <c r="H644" s="519"/>
      <c r="I644" s="519"/>
      <c r="J644" s="1053" t="s">
        <v>5224</v>
      </c>
    </row>
    <row r="645" spans="1:10" x14ac:dyDescent="0.25">
      <c r="A645" s="517" t="s">
        <v>2895</v>
      </c>
      <c r="B645" s="519">
        <v>1</v>
      </c>
      <c r="C645" s="527"/>
      <c r="D645" s="527">
        <v>31000</v>
      </c>
      <c r="E645" s="519">
        <v>1</v>
      </c>
      <c r="F645" s="519">
        <v>3000</v>
      </c>
      <c r="G645" s="1054">
        <v>60</v>
      </c>
      <c r="H645" s="519"/>
      <c r="I645" s="519"/>
      <c r="J645" s="1053" t="s">
        <v>767</v>
      </c>
    </row>
    <row r="646" spans="1:10" x14ac:dyDescent="0.25">
      <c r="A646" s="517" t="s">
        <v>609</v>
      </c>
      <c r="B646" s="519">
        <v>1</v>
      </c>
      <c r="C646" s="527"/>
      <c r="D646" s="527">
        <v>16000</v>
      </c>
      <c r="E646" s="519">
        <v>1</v>
      </c>
      <c r="F646" s="519">
        <v>4000</v>
      </c>
      <c r="G646" s="1054">
        <v>70</v>
      </c>
      <c r="H646" s="519"/>
      <c r="I646" s="519"/>
      <c r="J646" s="1053"/>
    </row>
    <row r="647" spans="1:10" x14ac:dyDescent="0.25">
      <c r="A647" s="517" t="s">
        <v>646</v>
      </c>
      <c r="B647" s="519">
        <v>1</v>
      </c>
      <c r="C647" s="527">
        <v>14000</v>
      </c>
      <c r="D647" s="527"/>
      <c r="E647" s="519">
        <v>1</v>
      </c>
      <c r="F647" s="519">
        <v>3000</v>
      </c>
      <c r="G647" s="1054">
        <v>60</v>
      </c>
      <c r="H647" s="519"/>
      <c r="I647" s="519"/>
      <c r="J647" s="1053"/>
    </row>
    <row r="648" spans="1:10" x14ac:dyDescent="0.25">
      <c r="A648" s="517" t="s">
        <v>101</v>
      </c>
      <c r="B648" s="519">
        <v>1</v>
      </c>
      <c r="C648" s="527"/>
      <c r="D648" s="527">
        <v>18000</v>
      </c>
      <c r="E648" s="519"/>
      <c r="F648" s="519"/>
      <c r="G648" s="1054"/>
      <c r="H648" s="519"/>
      <c r="I648" s="519"/>
      <c r="J648" s="1067" t="s">
        <v>5240</v>
      </c>
    </row>
    <row r="649" spans="1:10" x14ac:dyDescent="0.25">
      <c r="A649" s="755" t="s">
        <v>2048</v>
      </c>
      <c r="B649" s="757">
        <f>SUM(B629:B648)</f>
        <v>20</v>
      </c>
      <c r="C649" s="757">
        <f>SUM(C629:C648)</f>
        <v>174500</v>
      </c>
      <c r="D649" s="757">
        <f>SUM(D629:D648)</f>
        <v>165000</v>
      </c>
      <c r="E649" s="757">
        <f>SUM(E629:E648)</f>
        <v>14</v>
      </c>
      <c r="F649" s="756"/>
      <c r="G649" s="922"/>
      <c r="H649" s="756"/>
      <c r="I649" s="756"/>
      <c r="J649" s="756"/>
    </row>
    <row r="650" spans="1:10" ht="17.25" x14ac:dyDescent="0.25">
      <c r="A650" s="2233" t="s">
        <v>4463</v>
      </c>
      <c r="B650" s="2234"/>
      <c r="C650" s="2234"/>
      <c r="D650" s="2234"/>
      <c r="E650" s="2234"/>
      <c r="F650" s="2234"/>
      <c r="G650" s="2234"/>
      <c r="H650" s="2248"/>
      <c r="I650" s="2248"/>
      <c r="J650" s="2249"/>
    </row>
    <row r="651" spans="1:10" ht="17.25" x14ac:dyDescent="0.25">
      <c r="A651" s="782"/>
      <c r="B651" s="783"/>
      <c r="C651" s="944"/>
      <c r="D651" s="784"/>
      <c r="E651" s="909"/>
      <c r="F651" s="909"/>
      <c r="G651" s="909"/>
      <c r="H651" s="909"/>
      <c r="I651" s="909"/>
      <c r="J651" s="764"/>
    </row>
    <row r="652" spans="1:10" ht="17.25" x14ac:dyDescent="0.25">
      <c r="A652" s="782"/>
      <c r="B652" s="783"/>
      <c r="C652" s="944"/>
      <c r="D652" s="784"/>
      <c r="E652" s="909"/>
      <c r="F652" s="909"/>
      <c r="G652" s="909"/>
      <c r="H652" s="909"/>
      <c r="I652" s="909"/>
      <c r="J652" s="764"/>
    </row>
    <row r="653" spans="1:10" x14ac:dyDescent="0.25">
      <c r="A653" s="755" t="s">
        <v>2048</v>
      </c>
      <c r="B653" s="213">
        <f>SUM(B651:B652)</f>
        <v>0</v>
      </c>
      <c r="C653" s="213">
        <f>SUM(C651:C652)</f>
        <v>0</v>
      </c>
      <c r="D653" s="213">
        <f>SUM(D651:D651)</f>
        <v>0</v>
      </c>
      <c r="E653" s="213"/>
      <c r="F653" s="213"/>
      <c r="G653" s="213"/>
      <c r="H653" s="213"/>
      <c r="I653" s="213"/>
      <c r="J653" s="213"/>
    </row>
    <row r="656" spans="1:10" x14ac:dyDescent="0.25">
      <c r="F656" s="2206" t="s">
        <v>4777</v>
      </c>
      <c r="G656" s="2206"/>
      <c r="H656" s="2206"/>
      <c r="I656" s="2206"/>
    </row>
    <row r="657" spans="1:10" ht="15.75" x14ac:dyDescent="0.25">
      <c r="A657" s="2264" t="s">
        <v>4861</v>
      </c>
      <c r="B657" s="2264"/>
      <c r="C657" s="757">
        <f>C649</f>
        <v>174500</v>
      </c>
    </row>
    <row r="659" spans="1:10" ht="15.75" x14ac:dyDescent="0.25">
      <c r="A659" s="2265" t="s">
        <v>4825</v>
      </c>
      <c r="B659" s="2266"/>
      <c r="C659" s="213">
        <f>C653</f>
        <v>0</v>
      </c>
    </row>
    <row r="663" spans="1:10" ht="15.75" x14ac:dyDescent="0.25">
      <c r="A663" s="2232" t="s">
        <v>5228</v>
      </c>
      <c r="B663" s="2232"/>
      <c r="C663" s="2232"/>
      <c r="D663" s="2232"/>
      <c r="E663" s="2232"/>
      <c r="F663" s="2232"/>
      <c r="G663" s="2232"/>
      <c r="H663" s="2232"/>
      <c r="I663" s="2232"/>
      <c r="J663" s="2232"/>
    </row>
    <row r="664" spans="1:10" x14ac:dyDescent="0.25">
      <c r="A664" s="198" t="s">
        <v>14</v>
      </c>
      <c r="B664" s="198" t="s">
        <v>5</v>
      </c>
      <c r="C664" s="198" t="s">
        <v>10</v>
      </c>
      <c r="D664" s="198" t="s">
        <v>11</v>
      </c>
      <c r="E664" s="198" t="s">
        <v>753</v>
      </c>
      <c r="F664" s="198" t="s">
        <v>27</v>
      </c>
      <c r="G664" s="1057" t="s">
        <v>2013</v>
      </c>
      <c r="H664" s="198" t="s">
        <v>2776</v>
      </c>
      <c r="I664" s="198" t="s">
        <v>2777</v>
      </c>
      <c r="J664" s="198" t="s">
        <v>32</v>
      </c>
    </row>
    <row r="665" spans="1:10" x14ac:dyDescent="0.25">
      <c r="A665" s="517" t="s">
        <v>3352</v>
      </c>
      <c r="B665" s="519">
        <v>1</v>
      </c>
      <c r="C665" s="519">
        <v>27000</v>
      </c>
      <c r="D665" s="198"/>
      <c r="E665" s="1057"/>
      <c r="F665" s="198"/>
      <c r="G665" s="1057"/>
      <c r="H665" s="198"/>
      <c r="I665" s="198"/>
      <c r="J665" s="1060"/>
    </row>
    <row r="666" spans="1:10" x14ac:dyDescent="0.25">
      <c r="A666" s="777" t="s">
        <v>2199</v>
      </c>
      <c r="B666" s="764">
        <v>1</v>
      </c>
      <c r="C666" s="630"/>
      <c r="D666" s="630">
        <v>19000</v>
      </c>
      <c r="E666" s="921"/>
      <c r="F666" s="764"/>
      <c r="G666" s="764"/>
      <c r="H666" s="764"/>
      <c r="I666" s="764"/>
      <c r="J666" s="1061" t="s">
        <v>767</v>
      </c>
    </row>
    <row r="667" spans="1:10" x14ac:dyDescent="0.25">
      <c r="A667" s="777" t="s">
        <v>4757</v>
      </c>
      <c r="B667" s="764">
        <v>1</v>
      </c>
      <c r="C667" s="630"/>
      <c r="D667" s="630">
        <v>21000</v>
      </c>
      <c r="E667" s="921"/>
      <c r="F667" s="764"/>
      <c r="G667" s="764"/>
      <c r="H667" s="764"/>
      <c r="I667" s="764"/>
      <c r="J667" s="1061" t="s">
        <v>5229</v>
      </c>
    </row>
    <row r="668" spans="1:10" x14ac:dyDescent="0.25">
      <c r="A668" s="777" t="s">
        <v>5055</v>
      </c>
      <c r="B668" s="764">
        <v>1</v>
      </c>
      <c r="C668" s="1042">
        <v>18000</v>
      </c>
      <c r="D668" s="630"/>
      <c r="E668" s="764">
        <v>1</v>
      </c>
      <c r="F668" s="764">
        <v>3000</v>
      </c>
      <c r="G668" s="921">
        <v>60</v>
      </c>
      <c r="H668" s="764"/>
      <c r="I668" s="764"/>
      <c r="J668" s="1061"/>
    </row>
    <row r="669" spans="1:10" x14ac:dyDescent="0.25">
      <c r="A669" s="777" t="s">
        <v>3043</v>
      </c>
      <c r="B669" s="764">
        <v>1</v>
      </c>
      <c r="C669" s="630"/>
      <c r="D669" s="630">
        <v>14000</v>
      </c>
      <c r="E669" s="764">
        <v>1</v>
      </c>
      <c r="F669" s="764">
        <v>4000</v>
      </c>
      <c r="G669" s="921">
        <v>75</v>
      </c>
      <c r="H669" s="764"/>
      <c r="I669" s="764"/>
      <c r="J669" s="1061" t="s">
        <v>767</v>
      </c>
    </row>
    <row r="670" spans="1:10" x14ac:dyDescent="0.25">
      <c r="A670" s="777" t="s">
        <v>563</v>
      </c>
      <c r="B670" s="764">
        <v>1</v>
      </c>
      <c r="C670" s="630"/>
      <c r="D670" s="630">
        <v>16000</v>
      </c>
      <c r="E670" s="764">
        <v>1</v>
      </c>
      <c r="F670" s="764">
        <v>4000</v>
      </c>
      <c r="G670" s="921">
        <v>70</v>
      </c>
      <c r="H670" s="956"/>
      <c r="I670" s="956"/>
      <c r="J670" s="1061" t="s">
        <v>3581</v>
      </c>
    </row>
    <row r="671" spans="1:10" x14ac:dyDescent="0.25">
      <c r="A671" s="777" t="s">
        <v>170</v>
      </c>
      <c r="B671" s="764">
        <v>1</v>
      </c>
      <c r="C671" s="1042">
        <v>20000</v>
      </c>
      <c r="D671" s="630"/>
      <c r="E671" s="764">
        <v>1</v>
      </c>
      <c r="F671" s="764">
        <v>5000</v>
      </c>
      <c r="G671" s="921">
        <v>100</v>
      </c>
      <c r="H671" s="764"/>
      <c r="I671" s="764"/>
      <c r="J671" s="1061"/>
    </row>
    <row r="672" spans="1:10" x14ac:dyDescent="0.25">
      <c r="A672" s="777" t="s">
        <v>3657</v>
      </c>
      <c r="B672" s="764">
        <v>1</v>
      </c>
      <c r="C672" s="630"/>
      <c r="D672" s="630">
        <v>38000</v>
      </c>
      <c r="E672" s="764"/>
      <c r="F672" s="764"/>
      <c r="G672" s="921"/>
      <c r="H672" s="764"/>
      <c r="I672" s="764"/>
      <c r="J672" s="1061" t="s">
        <v>5230</v>
      </c>
    </row>
    <row r="673" spans="1:10" x14ac:dyDescent="0.25">
      <c r="A673" s="702" t="s">
        <v>4392</v>
      </c>
      <c r="B673" s="703">
        <v>1</v>
      </c>
      <c r="C673" s="640"/>
      <c r="D673" s="640"/>
      <c r="E673" s="703"/>
      <c r="F673" s="703"/>
      <c r="G673" s="1058"/>
      <c r="H673" s="703"/>
      <c r="I673" s="703"/>
      <c r="J673" s="781" t="s">
        <v>4885</v>
      </c>
    </row>
    <row r="674" spans="1:10" x14ac:dyDescent="0.25">
      <c r="A674" s="777" t="s">
        <v>5231</v>
      </c>
      <c r="B674" s="764">
        <v>1</v>
      </c>
      <c r="C674" s="630">
        <v>21000</v>
      </c>
      <c r="D674" s="630"/>
      <c r="E674" s="764">
        <v>1</v>
      </c>
      <c r="F674" s="764">
        <v>4000</v>
      </c>
      <c r="G674" s="921">
        <v>75</v>
      </c>
      <c r="H674" s="764"/>
      <c r="I674" s="764"/>
      <c r="J674" s="956"/>
    </row>
    <row r="675" spans="1:10" x14ac:dyDescent="0.25">
      <c r="A675" s="777" t="s">
        <v>1266</v>
      </c>
      <c r="B675" s="764">
        <v>1</v>
      </c>
      <c r="C675" s="630"/>
      <c r="D675" s="630">
        <v>11000</v>
      </c>
      <c r="E675" s="764">
        <v>1</v>
      </c>
      <c r="F675" s="764">
        <v>3000</v>
      </c>
      <c r="G675" s="921">
        <v>60</v>
      </c>
      <c r="H675" s="764"/>
      <c r="I675" s="764"/>
      <c r="J675" s="764" t="s">
        <v>3581</v>
      </c>
    </row>
    <row r="676" spans="1:10" x14ac:dyDescent="0.25">
      <c r="A676" s="777" t="s">
        <v>172</v>
      </c>
      <c r="B676" s="764">
        <v>1</v>
      </c>
      <c r="C676" s="630"/>
      <c r="D676" s="630">
        <v>39000</v>
      </c>
      <c r="E676" s="764">
        <v>1</v>
      </c>
      <c r="F676" s="764">
        <v>5000</v>
      </c>
      <c r="G676" s="921">
        <v>90</v>
      </c>
      <c r="H676" s="764"/>
      <c r="I676" s="764"/>
      <c r="J676" s="1061" t="s">
        <v>767</v>
      </c>
    </row>
    <row r="677" spans="1:10" x14ac:dyDescent="0.25">
      <c r="A677" s="777" t="s">
        <v>3657</v>
      </c>
      <c r="B677" s="764">
        <v>1</v>
      </c>
      <c r="C677" s="630">
        <v>38000</v>
      </c>
      <c r="D677" s="630"/>
      <c r="E677" s="764"/>
      <c r="F677" s="764"/>
      <c r="G677" s="921"/>
      <c r="H677" s="764"/>
      <c r="I677" s="764"/>
      <c r="J677" s="1061"/>
    </row>
    <row r="678" spans="1:10" x14ac:dyDescent="0.25">
      <c r="A678" s="702" t="s">
        <v>4708</v>
      </c>
      <c r="B678" s="703">
        <v>1</v>
      </c>
      <c r="C678" s="640"/>
      <c r="D678" s="640"/>
      <c r="E678" s="703"/>
      <c r="F678" s="703"/>
      <c r="G678" s="1058"/>
      <c r="H678" s="703"/>
      <c r="I678" s="703"/>
      <c r="J678" s="781" t="s">
        <v>4942</v>
      </c>
    </row>
    <row r="679" spans="1:10" x14ac:dyDescent="0.25">
      <c r="A679" s="702" t="s">
        <v>4954</v>
      </c>
      <c r="B679" s="703">
        <v>1</v>
      </c>
      <c r="C679" s="640"/>
      <c r="D679" s="640"/>
      <c r="E679" s="703"/>
      <c r="F679" s="703"/>
      <c r="G679" s="1058"/>
      <c r="H679" s="703"/>
      <c r="I679" s="703"/>
      <c r="J679" s="781" t="s">
        <v>5232</v>
      </c>
    </row>
    <row r="680" spans="1:10" x14ac:dyDescent="0.25">
      <c r="A680" s="777" t="s">
        <v>622</v>
      </c>
      <c r="B680" s="764">
        <v>1</v>
      </c>
      <c r="C680" s="630">
        <v>32000</v>
      </c>
      <c r="D680" s="630"/>
      <c r="E680" s="764">
        <v>1</v>
      </c>
      <c r="F680" s="764">
        <v>4000</v>
      </c>
      <c r="G680" s="921">
        <v>70</v>
      </c>
      <c r="H680" s="764"/>
      <c r="I680" s="764"/>
      <c r="J680" s="1061"/>
    </row>
    <row r="681" spans="1:10" x14ac:dyDescent="0.25">
      <c r="A681" s="777" t="s">
        <v>4785</v>
      </c>
      <c r="B681" s="764">
        <v>1</v>
      </c>
      <c r="C681" s="630"/>
      <c r="D681" s="630">
        <v>13000</v>
      </c>
      <c r="E681" s="764">
        <v>1</v>
      </c>
      <c r="F681" s="764">
        <v>3000</v>
      </c>
      <c r="G681" s="921">
        <v>60</v>
      </c>
      <c r="H681" s="764"/>
      <c r="I681" s="764"/>
      <c r="J681" s="1061" t="s">
        <v>767</v>
      </c>
    </row>
    <row r="682" spans="1:10" x14ac:dyDescent="0.25">
      <c r="A682" s="777" t="s">
        <v>4627</v>
      </c>
      <c r="B682" s="764">
        <v>1</v>
      </c>
      <c r="C682" s="630"/>
      <c r="D682" s="630">
        <v>20000</v>
      </c>
      <c r="E682" s="764">
        <v>1</v>
      </c>
      <c r="F682" s="764">
        <v>3000</v>
      </c>
      <c r="G682" s="921">
        <v>60</v>
      </c>
      <c r="H682" s="764"/>
      <c r="I682" s="764"/>
      <c r="J682" s="764" t="s">
        <v>3581</v>
      </c>
    </row>
    <row r="683" spans="1:10" x14ac:dyDescent="0.25">
      <c r="A683" s="777"/>
      <c r="B683" s="764"/>
      <c r="C683" s="630"/>
      <c r="D683" s="630"/>
      <c r="E683" s="764"/>
      <c r="F683" s="764"/>
      <c r="G683" s="921"/>
      <c r="H683" s="764"/>
      <c r="I683" s="764"/>
      <c r="J683" s="1061"/>
    </row>
    <row r="684" spans="1:10" x14ac:dyDescent="0.25">
      <c r="A684" s="777"/>
      <c r="B684" s="764"/>
      <c r="C684" s="630"/>
      <c r="D684" s="630"/>
      <c r="E684" s="764"/>
      <c r="F684" s="764"/>
      <c r="G684" s="921"/>
      <c r="H684" s="764"/>
      <c r="I684" s="764"/>
      <c r="J684" s="1061"/>
    </row>
    <row r="685" spans="1:10" x14ac:dyDescent="0.25">
      <c r="A685" s="777"/>
      <c r="B685" s="764"/>
      <c r="C685" s="630"/>
      <c r="D685" s="630"/>
      <c r="E685" s="764"/>
      <c r="F685" s="764"/>
      <c r="G685" s="921"/>
      <c r="H685" s="764"/>
      <c r="I685" s="764"/>
      <c r="J685" s="764"/>
    </row>
    <row r="686" spans="1:10" x14ac:dyDescent="0.25">
      <c r="A686" s="777"/>
      <c r="B686" s="764"/>
      <c r="C686" s="630"/>
      <c r="D686" s="630"/>
      <c r="E686" s="764"/>
      <c r="F686" s="764"/>
      <c r="G686" s="921"/>
      <c r="H686" s="764"/>
      <c r="I686" s="764"/>
      <c r="J686" s="1061"/>
    </row>
    <row r="687" spans="1:10" x14ac:dyDescent="0.25">
      <c r="A687" s="517"/>
      <c r="B687" s="519"/>
      <c r="C687" s="527"/>
      <c r="D687" s="527"/>
      <c r="E687" s="519"/>
      <c r="F687" s="519"/>
      <c r="G687" s="1054"/>
      <c r="H687" s="519"/>
      <c r="I687" s="519"/>
      <c r="J687" s="1059"/>
    </row>
    <row r="688" spans="1:10" x14ac:dyDescent="0.25">
      <c r="A688" s="755" t="s">
        <v>2048</v>
      </c>
      <c r="B688" s="757">
        <f>SUM(B665:B687)</f>
        <v>18</v>
      </c>
      <c r="C688" s="757">
        <f>SUM(C665:C687)</f>
        <v>156000</v>
      </c>
      <c r="D688" s="757">
        <f>SUM(D665:D687)</f>
        <v>191000</v>
      </c>
      <c r="E688" s="757">
        <f>SUM(E665:E687)</f>
        <v>10</v>
      </c>
      <c r="F688" s="756"/>
      <c r="G688" s="922"/>
      <c r="H688" s="756"/>
      <c r="I688" s="756"/>
      <c r="J688" s="756"/>
    </row>
    <row r="689" spans="1:10" ht="17.25" x14ac:dyDescent="0.25">
      <c r="A689" s="2233" t="s">
        <v>4463</v>
      </c>
      <c r="B689" s="2234"/>
      <c r="C689" s="2234"/>
      <c r="D689" s="2234"/>
      <c r="E689" s="2234"/>
      <c r="F689" s="2234"/>
      <c r="G689" s="2234"/>
      <c r="H689" s="2248"/>
      <c r="I689" s="2248"/>
      <c r="J689" s="2249"/>
    </row>
    <row r="690" spans="1:10" ht="17.25" x14ac:dyDescent="0.25">
      <c r="A690" s="782"/>
      <c r="B690" s="783"/>
      <c r="C690" s="944"/>
      <c r="D690" s="784"/>
      <c r="E690" s="909"/>
      <c r="F690" s="909"/>
      <c r="G690" s="909"/>
      <c r="H690" s="909"/>
      <c r="I690" s="909"/>
      <c r="J690" s="764"/>
    </row>
    <row r="691" spans="1:10" ht="17.25" x14ac:dyDescent="0.25">
      <c r="A691" s="782"/>
      <c r="B691" s="783"/>
      <c r="C691" s="944"/>
      <c r="D691" s="784"/>
      <c r="E691" s="909"/>
      <c r="F691" s="909"/>
      <c r="G691" s="909"/>
      <c r="H691" s="909"/>
      <c r="I691" s="909"/>
      <c r="J691" s="764"/>
    </row>
    <row r="692" spans="1:10" x14ac:dyDescent="0.25">
      <c r="A692" s="755" t="s">
        <v>2048</v>
      </c>
      <c r="B692" s="213">
        <f>SUM(B690:B691)</f>
        <v>0</v>
      </c>
      <c r="C692" s="213">
        <f>SUM(C690:C691)</f>
        <v>0</v>
      </c>
      <c r="D692" s="213">
        <f>SUM(D690:D690)</f>
        <v>0</v>
      </c>
      <c r="E692" s="213"/>
      <c r="F692" s="213"/>
      <c r="G692" s="213"/>
      <c r="H692" s="213"/>
      <c r="I692" s="213"/>
      <c r="J692" s="213"/>
    </row>
    <row r="695" spans="1:10" x14ac:dyDescent="0.25">
      <c r="F695" s="2206" t="s">
        <v>4777</v>
      </c>
      <c r="G695" s="2206"/>
      <c r="H695" s="2206"/>
      <c r="I695" s="2206"/>
    </row>
    <row r="696" spans="1:10" ht="15.75" x14ac:dyDescent="0.25">
      <c r="A696" s="2264" t="s">
        <v>4861</v>
      </c>
      <c r="B696" s="2264"/>
      <c r="C696" s="757">
        <f>C688</f>
        <v>156000</v>
      </c>
    </row>
    <row r="698" spans="1:10" ht="15.75" x14ac:dyDescent="0.25">
      <c r="A698" s="2265" t="s">
        <v>4825</v>
      </c>
      <c r="B698" s="2266"/>
      <c r="C698" s="213">
        <f>C692</f>
        <v>0</v>
      </c>
    </row>
    <row r="702" spans="1:10" ht="15.75" x14ac:dyDescent="0.25">
      <c r="A702" s="2232" t="s">
        <v>5234</v>
      </c>
      <c r="B702" s="2232"/>
      <c r="C702" s="2232"/>
      <c r="D702" s="2232"/>
      <c r="E702" s="2232"/>
      <c r="F702" s="2232"/>
      <c r="G702" s="2232"/>
      <c r="H702" s="2232"/>
      <c r="I702" s="2232"/>
      <c r="J702" s="2232"/>
    </row>
    <row r="703" spans="1:10" x14ac:dyDescent="0.25">
      <c r="A703" s="198" t="s">
        <v>14</v>
      </c>
      <c r="B703" s="198" t="s">
        <v>5</v>
      </c>
      <c r="C703" s="198" t="s">
        <v>10</v>
      </c>
      <c r="D703" s="198" t="s">
        <v>11</v>
      </c>
      <c r="E703" s="198" t="s">
        <v>753</v>
      </c>
      <c r="F703" s="198" t="s">
        <v>27</v>
      </c>
      <c r="G703" s="1062" t="s">
        <v>2013</v>
      </c>
      <c r="H703" s="198" t="s">
        <v>2776</v>
      </c>
      <c r="I703" s="198" t="s">
        <v>2777</v>
      </c>
      <c r="J703" s="198" t="s">
        <v>32</v>
      </c>
    </row>
    <row r="704" spans="1:10" x14ac:dyDescent="0.25">
      <c r="A704" s="777" t="s">
        <v>563</v>
      </c>
      <c r="B704" s="764">
        <v>1</v>
      </c>
      <c r="C704" s="764"/>
      <c r="D704" s="764">
        <v>20000</v>
      </c>
      <c r="E704" s="921"/>
      <c r="F704" s="764"/>
      <c r="G704" s="921"/>
      <c r="H704" s="764"/>
      <c r="I704" s="764"/>
      <c r="J704" s="1063" t="s">
        <v>767</v>
      </c>
    </row>
    <row r="705" spans="1:10" x14ac:dyDescent="0.25">
      <c r="A705" s="777" t="s">
        <v>3733</v>
      </c>
      <c r="B705" s="764">
        <v>1</v>
      </c>
      <c r="C705" s="630">
        <v>38000</v>
      </c>
      <c r="D705" s="630"/>
      <c r="E705" s="921"/>
      <c r="F705" s="764"/>
      <c r="G705" s="764"/>
      <c r="H705" s="764"/>
      <c r="I705" s="764"/>
      <c r="J705" s="1063"/>
    </row>
    <row r="706" spans="1:10" x14ac:dyDescent="0.25">
      <c r="A706" s="777" t="s">
        <v>622</v>
      </c>
      <c r="B706" s="764">
        <v>1</v>
      </c>
      <c r="C706" s="630"/>
      <c r="D706" s="630">
        <v>32000</v>
      </c>
      <c r="E706" s="921">
        <v>1</v>
      </c>
      <c r="F706" s="764">
        <v>4000</v>
      </c>
      <c r="G706" s="764">
        <v>75</v>
      </c>
      <c r="H706" s="764"/>
      <c r="I706" s="764"/>
      <c r="J706" s="1063" t="s">
        <v>767</v>
      </c>
    </row>
    <row r="707" spans="1:10" x14ac:dyDescent="0.25">
      <c r="A707" s="777" t="s">
        <v>5235</v>
      </c>
      <c r="B707" s="764">
        <v>1</v>
      </c>
      <c r="C707" s="1042"/>
      <c r="D707" s="630">
        <v>17000</v>
      </c>
      <c r="E707" s="764"/>
      <c r="F707" s="764"/>
      <c r="G707" s="921"/>
      <c r="H707" s="764"/>
      <c r="I707" s="764"/>
      <c r="J707" s="1063" t="s">
        <v>5187</v>
      </c>
    </row>
    <row r="708" spans="1:10" x14ac:dyDescent="0.25">
      <c r="A708" s="777" t="s">
        <v>563</v>
      </c>
      <c r="B708" s="764">
        <v>1</v>
      </c>
      <c r="C708" s="630">
        <v>16000</v>
      </c>
      <c r="D708" s="630"/>
      <c r="E708" s="764">
        <v>1</v>
      </c>
      <c r="F708" s="764">
        <v>4000</v>
      </c>
      <c r="G708" s="921">
        <v>70</v>
      </c>
      <c r="H708" s="764"/>
      <c r="I708" s="764"/>
      <c r="J708" s="1063"/>
    </row>
    <row r="709" spans="1:10" x14ac:dyDescent="0.25">
      <c r="A709" s="777" t="s">
        <v>172</v>
      </c>
      <c r="B709" s="764">
        <v>1</v>
      </c>
      <c r="C709" s="630">
        <v>39000</v>
      </c>
      <c r="D709" s="630"/>
      <c r="E709" s="764">
        <v>1</v>
      </c>
      <c r="F709" s="764">
        <v>5000</v>
      </c>
      <c r="G709" s="921">
        <v>100</v>
      </c>
      <c r="H709" s="956"/>
      <c r="I709" s="956"/>
      <c r="J709" s="1063"/>
    </row>
    <row r="710" spans="1:10" x14ac:dyDescent="0.25">
      <c r="A710" s="777" t="s">
        <v>3955</v>
      </c>
      <c r="B710" s="764">
        <v>1</v>
      </c>
      <c r="C710" s="1042"/>
      <c r="D710" s="630">
        <v>40000</v>
      </c>
      <c r="E710" s="764"/>
      <c r="F710" s="764"/>
      <c r="G710" s="921"/>
      <c r="H710" s="764"/>
      <c r="I710" s="764"/>
      <c r="J710" s="1063" t="s">
        <v>767</v>
      </c>
    </row>
    <row r="711" spans="1:10" x14ac:dyDescent="0.25">
      <c r="A711" s="777" t="s">
        <v>3657</v>
      </c>
      <c r="B711" s="764">
        <v>1</v>
      </c>
      <c r="C711" s="630">
        <v>33000</v>
      </c>
      <c r="D711" s="630"/>
      <c r="E711" s="764">
        <v>1</v>
      </c>
      <c r="F711" s="764">
        <v>5000</v>
      </c>
      <c r="G711" s="921">
        <v>100</v>
      </c>
      <c r="H711" s="764"/>
      <c r="I711" s="764"/>
      <c r="J711" s="1063"/>
    </row>
    <row r="712" spans="1:10" x14ac:dyDescent="0.25">
      <c r="A712" s="777" t="s">
        <v>3689</v>
      </c>
      <c r="B712" s="764">
        <v>1</v>
      </c>
      <c r="C712" s="630">
        <v>84000</v>
      </c>
      <c r="D712" s="630"/>
      <c r="E712" s="764"/>
      <c r="F712" s="764"/>
      <c r="G712" s="921"/>
      <c r="H712" s="764"/>
      <c r="I712" s="764"/>
      <c r="J712" s="1063"/>
    </row>
    <row r="713" spans="1:10" x14ac:dyDescent="0.25">
      <c r="A713" s="777" t="s">
        <v>172</v>
      </c>
      <c r="B713" s="764">
        <v>1</v>
      </c>
      <c r="C713" s="630">
        <v>44000</v>
      </c>
      <c r="D713" s="630"/>
      <c r="E713" s="764"/>
      <c r="F713" s="764"/>
      <c r="G713" s="921"/>
      <c r="H713" s="764"/>
      <c r="I713" s="764"/>
      <c r="J713" s="956"/>
    </row>
    <row r="714" spans="1:10" x14ac:dyDescent="0.25">
      <c r="A714" s="777" t="s">
        <v>5057</v>
      </c>
      <c r="B714" s="764">
        <v>1</v>
      </c>
      <c r="C714" s="630">
        <v>14000</v>
      </c>
      <c r="D714" s="630"/>
      <c r="E714" s="764">
        <v>1</v>
      </c>
      <c r="F714" s="764">
        <v>3000</v>
      </c>
      <c r="G714" s="921">
        <v>60</v>
      </c>
      <c r="H714" s="764"/>
      <c r="I714" s="764"/>
      <c r="J714" s="764"/>
    </row>
    <row r="715" spans="1:10" x14ac:dyDescent="0.25">
      <c r="A715" s="777" t="s">
        <v>208</v>
      </c>
      <c r="B715" s="764">
        <v>1</v>
      </c>
      <c r="C715" s="630">
        <v>45000</v>
      </c>
      <c r="D715" s="630"/>
      <c r="E715" s="764">
        <v>1</v>
      </c>
      <c r="F715" s="764">
        <v>5000</v>
      </c>
      <c r="G715" s="921">
        <v>90</v>
      </c>
      <c r="H715" s="764"/>
      <c r="I715" s="764"/>
      <c r="J715" s="1063"/>
    </row>
    <row r="716" spans="1:10" x14ac:dyDescent="0.25">
      <c r="A716" s="777" t="s">
        <v>370</v>
      </c>
      <c r="B716" s="764">
        <v>1</v>
      </c>
      <c r="C716" s="630">
        <v>28000</v>
      </c>
      <c r="D716" s="630">
        <v>11000</v>
      </c>
      <c r="E716" s="764">
        <v>1</v>
      </c>
      <c r="F716" s="764">
        <v>5000</v>
      </c>
      <c r="G716" s="921">
        <v>90</v>
      </c>
      <c r="H716" s="764"/>
      <c r="I716" s="764"/>
      <c r="J716" s="1063" t="s">
        <v>767</v>
      </c>
    </row>
    <row r="717" spans="1:10" x14ac:dyDescent="0.25">
      <c r="A717" s="777" t="s">
        <v>1290</v>
      </c>
      <c r="B717" s="764">
        <v>1</v>
      </c>
      <c r="C717" s="630"/>
      <c r="D717" s="630">
        <v>55000</v>
      </c>
      <c r="E717" s="764"/>
      <c r="F717" s="764"/>
      <c r="G717" s="921"/>
      <c r="H717" s="764"/>
      <c r="I717" s="764"/>
      <c r="J717" s="1063"/>
    </row>
    <row r="718" spans="1:10" x14ac:dyDescent="0.25">
      <c r="A718" s="777" t="s">
        <v>161</v>
      </c>
      <c r="B718" s="764">
        <v>1</v>
      </c>
      <c r="C718" s="630">
        <v>26000</v>
      </c>
      <c r="D718" s="630"/>
      <c r="E718" s="764">
        <v>1</v>
      </c>
      <c r="F718" s="764">
        <v>3000</v>
      </c>
      <c r="G718" s="921">
        <v>60</v>
      </c>
      <c r="H718" s="764"/>
      <c r="I718" s="764"/>
      <c r="J718" s="1064"/>
    </row>
    <row r="719" spans="1:10" x14ac:dyDescent="0.25">
      <c r="A719" s="755" t="s">
        <v>2048</v>
      </c>
      <c r="B719" s="757">
        <f>SUM(B704:B718)</f>
        <v>15</v>
      </c>
      <c r="C719" s="757">
        <f>SUM(C704:C718)</f>
        <v>367000</v>
      </c>
      <c r="D719" s="757">
        <f>SUM(D704:D718)</f>
        <v>175000</v>
      </c>
      <c r="E719" s="757">
        <f>SUM(E704:E716)</f>
        <v>7</v>
      </c>
      <c r="F719" s="756"/>
      <c r="G719" s="922"/>
      <c r="H719" s="756"/>
      <c r="I719" s="756"/>
      <c r="J719" s="756"/>
    </row>
    <row r="720" spans="1:10" ht="17.25" x14ac:dyDescent="0.25">
      <c r="A720" s="2233" t="s">
        <v>4463</v>
      </c>
      <c r="B720" s="2234"/>
      <c r="C720" s="2234"/>
      <c r="D720" s="2234"/>
      <c r="E720" s="2234"/>
      <c r="F720" s="2234"/>
      <c r="G720" s="2234"/>
      <c r="H720" s="2248"/>
      <c r="I720" s="2248"/>
      <c r="J720" s="2249"/>
    </row>
    <row r="721" spans="1:10" ht="17.25" x14ac:dyDescent="0.25">
      <c r="A721" s="782" t="s">
        <v>4055</v>
      </c>
      <c r="B721" s="783">
        <v>2</v>
      </c>
      <c r="C721" s="944">
        <v>1800</v>
      </c>
      <c r="D721" s="784">
        <v>1800</v>
      </c>
      <c r="E721" s="909"/>
      <c r="F721" s="909"/>
      <c r="G721" s="909"/>
      <c r="H721" s="909"/>
      <c r="I721" s="909"/>
      <c r="J721" s="764"/>
    </row>
    <row r="722" spans="1:10" ht="17.25" x14ac:dyDescent="0.25">
      <c r="A722" s="782" t="s">
        <v>5236</v>
      </c>
      <c r="B722" s="783">
        <v>2</v>
      </c>
      <c r="C722" s="944">
        <v>400</v>
      </c>
      <c r="D722" s="784"/>
      <c r="E722" s="909"/>
      <c r="F722" s="909"/>
      <c r="G722" s="909"/>
      <c r="H722" s="909"/>
      <c r="I722" s="909"/>
      <c r="J722" s="764"/>
    </row>
    <row r="723" spans="1:10" ht="17.25" x14ac:dyDescent="0.25">
      <c r="A723" s="782" t="s">
        <v>5238</v>
      </c>
      <c r="B723" s="783">
        <v>1</v>
      </c>
      <c r="C723" s="944"/>
      <c r="D723" s="784">
        <v>3500</v>
      </c>
      <c r="E723" s="909"/>
      <c r="F723" s="909"/>
      <c r="G723" s="909"/>
      <c r="H723" s="909"/>
      <c r="I723" s="909"/>
      <c r="J723" s="764"/>
    </row>
    <row r="724" spans="1:10" ht="17.25" x14ac:dyDescent="0.25">
      <c r="A724" s="782" t="s">
        <v>5237</v>
      </c>
      <c r="B724" s="783">
        <v>1</v>
      </c>
      <c r="C724" s="944">
        <v>850</v>
      </c>
      <c r="D724" s="784"/>
      <c r="E724" s="909"/>
      <c r="F724" s="909"/>
      <c r="G724" s="909"/>
      <c r="H724" s="909"/>
      <c r="I724" s="909"/>
      <c r="J724" s="764"/>
    </row>
    <row r="725" spans="1:10" x14ac:dyDescent="0.25">
      <c r="A725" s="755" t="s">
        <v>2048</v>
      </c>
      <c r="B725" s="213">
        <f>SUM(B721:B724)</f>
        <v>6</v>
      </c>
      <c r="C725" s="213">
        <f>SUM(C721:C724)</f>
        <v>3050</v>
      </c>
      <c r="D725" s="213">
        <f>SUM(D721:D724)</f>
        <v>5300</v>
      </c>
      <c r="E725" s="213"/>
      <c r="F725" s="213"/>
      <c r="G725" s="213"/>
      <c r="H725" s="213"/>
      <c r="I725" s="213"/>
      <c r="J725" s="213"/>
    </row>
    <row r="728" spans="1:10" x14ac:dyDescent="0.25">
      <c r="F728" s="2206" t="s">
        <v>4777</v>
      </c>
      <c r="G728" s="2206"/>
      <c r="H728" s="2206"/>
      <c r="I728" s="2206"/>
    </row>
    <row r="729" spans="1:10" ht="15.75" x14ac:dyDescent="0.25">
      <c r="A729" s="2264" t="s">
        <v>4861</v>
      </c>
      <c r="B729" s="2264"/>
      <c r="C729" s="757">
        <f>C719</f>
        <v>367000</v>
      </c>
    </row>
    <row r="731" spans="1:10" ht="15.75" x14ac:dyDescent="0.25">
      <c r="A731" s="2265" t="s">
        <v>4825</v>
      </c>
      <c r="B731" s="2266"/>
      <c r="C731" s="213">
        <f>C725</f>
        <v>3050</v>
      </c>
    </row>
    <row r="735" spans="1:10" ht="15.75" x14ac:dyDescent="0.25">
      <c r="A735" s="2232" t="s">
        <v>5239</v>
      </c>
      <c r="B735" s="2232"/>
      <c r="C735" s="2232"/>
      <c r="D735" s="2232"/>
      <c r="E735" s="2232"/>
      <c r="F735" s="2232"/>
      <c r="G735" s="2232"/>
      <c r="H735" s="2232"/>
      <c r="I735" s="2232"/>
      <c r="J735" s="2232"/>
    </row>
    <row r="736" spans="1:10" x14ac:dyDescent="0.25">
      <c r="A736" s="198" t="s">
        <v>14</v>
      </c>
      <c r="B736" s="198" t="s">
        <v>5</v>
      </c>
      <c r="C736" s="198" t="s">
        <v>10</v>
      </c>
      <c r="D736" s="198" t="s">
        <v>11</v>
      </c>
      <c r="E736" s="198" t="s">
        <v>753</v>
      </c>
      <c r="F736" s="198" t="s">
        <v>27</v>
      </c>
      <c r="G736" s="1065" t="s">
        <v>2013</v>
      </c>
      <c r="H736" s="198" t="s">
        <v>2776</v>
      </c>
      <c r="I736" s="198" t="s">
        <v>2777</v>
      </c>
      <c r="J736" s="198" t="s">
        <v>32</v>
      </c>
    </row>
    <row r="737" spans="1:10" x14ac:dyDescent="0.25">
      <c r="A737" s="777" t="s">
        <v>5241</v>
      </c>
      <c r="B737" s="764">
        <v>1</v>
      </c>
      <c r="C737" s="764"/>
      <c r="D737" s="764">
        <v>19000</v>
      </c>
      <c r="E737" s="921">
        <v>1</v>
      </c>
      <c r="F737" s="764">
        <v>4000</v>
      </c>
      <c r="G737" s="921">
        <v>70</v>
      </c>
      <c r="H737" s="764"/>
      <c r="I737" s="764"/>
      <c r="J737" s="1066" t="s">
        <v>767</v>
      </c>
    </row>
    <row r="738" spans="1:10" x14ac:dyDescent="0.25">
      <c r="A738" s="777" t="s">
        <v>291</v>
      </c>
      <c r="B738" s="764">
        <v>1</v>
      </c>
      <c r="C738" s="630"/>
      <c r="D738" s="630">
        <v>18000</v>
      </c>
      <c r="E738" s="921"/>
      <c r="F738" s="764"/>
      <c r="G738" s="764"/>
      <c r="H738" s="764"/>
      <c r="I738" s="764"/>
      <c r="J738" s="1068" t="s">
        <v>767</v>
      </c>
    </row>
    <row r="739" spans="1:10" x14ac:dyDescent="0.25">
      <c r="A739" s="777" t="s">
        <v>4404</v>
      </c>
      <c r="B739" s="764">
        <v>1</v>
      </c>
      <c r="C739" s="630">
        <v>42000</v>
      </c>
      <c r="D739" s="630"/>
      <c r="E739" s="921">
        <v>1</v>
      </c>
      <c r="F739" s="764">
        <v>4000</v>
      </c>
      <c r="G739" s="764">
        <v>70</v>
      </c>
      <c r="H739" s="764"/>
      <c r="I739" s="764"/>
      <c r="J739" s="1066"/>
    </row>
    <row r="740" spans="1:10" x14ac:dyDescent="0.25">
      <c r="A740" s="777" t="s">
        <v>2978</v>
      </c>
      <c r="B740" s="764">
        <v>1</v>
      </c>
      <c r="C740" s="1042"/>
      <c r="D740" s="630">
        <v>40000</v>
      </c>
      <c r="E740" s="764">
        <v>1</v>
      </c>
      <c r="F740" s="764">
        <v>11000</v>
      </c>
      <c r="G740" s="921">
        <v>190</v>
      </c>
      <c r="H740" s="764"/>
      <c r="I740" s="764"/>
      <c r="J740" s="1066"/>
    </row>
    <row r="741" spans="1:10" x14ac:dyDescent="0.25">
      <c r="A741" s="777" t="s">
        <v>2199</v>
      </c>
      <c r="B741" s="764">
        <v>1</v>
      </c>
      <c r="C741" s="630">
        <v>15000</v>
      </c>
      <c r="D741" s="630"/>
      <c r="E741" s="764">
        <v>1</v>
      </c>
      <c r="F741" s="764">
        <v>4000</v>
      </c>
      <c r="G741" s="921">
        <v>70</v>
      </c>
      <c r="H741" s="764"/>
      <c r="I741" s="764"/>
      <c r="J741" s="1066"/>
    </row>
    <row r="742" spans="1:10" x14ac:dyDescent="0.25">
      <c r="A742" s="777" t="s">
        <v>144</v>
      </c>
      <c r="B742" s="764">
        <v>1</v>
      </c>
      <c r="C742" s="630">
        <v>28000</v>
      </c>
      <c r="D742" s="630"/>
      <c r="E742" s="764">
        <v>1</v>
      </c>
      <c r="F742" s="764">
        <v>4000</v>
      </c>
      <c r="G742" s="921">
        <v>70</v>
      </c>
      <c r="H742" s="956"/>
      <c r="I742" s="956"/>
      <c r="J742" s="1066"/>
    </row>
    <row r="743" spans="1:10" x14ac:dyDescent="0.25">
      <c r="A743" s="777" t="s">
        <v>2221</v>
      </c>
      <c r="B743" s="764">
        <v>1</v>
      </c>
      <c r="C743" s="1042"/>
      <c r="D743" s="630">
        <v>13000</v>
      </c>
      <c r="E743" s="764">
        <v>1</v>
      </c>
      <c r="F743" s="764">
        <v>3000</v>
      </c>
      <c r="G743" s="921">
        <v>60</v>
      </c>
      <c r="H743" s="764"/>
      <c r="I743" s="764"/>
      <c r="J743" s="1068" t="s">
        <v>767</v>
      </c>
    </row>
    <row r="744" spans="1:10" x14ac:dyDescent="0.25">
      <c r="A744" s="777" t="s">
        <v>5060</v>
      </c>
      <c r="B744" s="764">
        <v>2</v>
      </c>
      <c r="C744" s="630">
        <v>40000</v>
      </c>
      <c r="D744" s="630"/>
      <c r="E744" s="764">
        <v>2</v>
      </c>
      <c r="F744" s="764">
        <v>10000</v>
      </c>
      <c r="G744" s="921">
        <v>100</v>
      </c>
      <c r="H744" s="764"/>
      <c r="I744" s="764"/>
      <c r="J744" s="1066"/>
    </row>
    <row r="745" spans="1:10" x14ac:dyDescent="0.25">
      <c r="A745" s="777" t="s">
        <v>2187</v>
      </c>
      <c r="B745" s="764">
        <v>1</v>
      </c>
      <c r="C745" s="630">
        <v>12000</v>
      </c>
      <c r="D745" s="630"/>
      <c r="E745" s="764">
        <v>1</v>
      </c>
      <c r="F745" s="764">
        <v>3000</v>
      </c>
      <c r="G745" s="921">
        <v>60</v>
      </c>
      <c r="H745" s="764"/>
      <c r="I745" s="764"/>
      <c r="J745" s="1066"/>
    </row>
    <row r="746" spans="1:10" x14ac:dyDescent="0.25">
      <c r="A746" s="777" t="s">
        <v>563</v>
      </c>
      <c r="B746" s="764">
        <v>1</v>
      </c>
      <c r="C746" s="630">
        <v>5000</v>
      </c>
      <c r="D746" s="630">
        <v>11000</v>
      </c>
      <c r="E746" s="764">
        <v>1</v>
      </c>
      <c r="F746" s="764">
        <v>4000</v>
      </c>
      <c r="G746" s="921">
        <v>70</v>
      </c>
      <c r="H746" s="764"/>
      <c r="I746" s="764"/>
      <c r="J746" s="1068" t="s">
        <v>767</v>
      </c>
    </row>
    <row r="747" spans="1:10" x14ac:dyDescent="0.25">
      <c r="A747" s="777" t="s">
        <v>5242</v>
      </c>
      <c r="B747" s="764">
        <v>1</v>
      </c>
      <c r="C747" s="630"/>
      <c r="D747" s="630">
        <v>16000</v>
      </c>
      <c r="E747" s="764"/>
      <c r="F747" s="764"/>
      <c r="G747" s="921"/>
      <c r="H747" s="764"/>
      <c r="I747" s="764"/>
      <c r="J747" s="1068" t="s">
        <v>767</v>
      </c>
    </row>
    <row r="748" spans="1:10" x14ac:dyDescent="0.25">
      <c r="A748" s="777" t="s">
        <v>5241</v>
      </c>
      <c r="B748" s="764">
        <v>2</v>
      </c>
      <c r="C748" s="630">
        <v>38000</v>
      </c>
      <c r="D748" s="630"/>
      <c r="E748" s="764">
        <v>2</v>
      </c>
      <c r="F748" s="764">
        <v>8000</v>
      </c>
      <c r="G748" s="921">
        <v>75</v>
      </c>
      <c r="H748" s="764"/>
      <c r="I748" s="764"/>
      <c r="J748" s="1066"/>
    </row>
    <row r="749" spans="1:10" x14ac:dyDescent="0.25">
      <c r="A749" s="777" t="s">
        <v>1526</v>
      </c>
      <c r="B749" s="764">
        <v>1</v>
      </c>
      <c r="C749" s="630">
        <v>14000</v>
      </c>
      <c r="D749" s="630"/>
      <c r="E749" s="764">
        <v>1</v>
      </c>
      <c r="F749" s="764">
        <v>3000</v>
      </c>
      <c r="G749" s="921">
        <v>60</v>
      </c>
      <c r="H749" s="764"/>
      <c r="I749" s="764"/>
      <c r="J749" s="1068"/>
    </row>
    <row r="750" spans="1:10" x14ac:dyDescent="0.25">
      <c r="A750" s="777" t="s">
        <v>563</v>
      </c>
      <c r="B750" s="764">
        <v>1</v>
      </c>
      <c r="C750" s="630"/>
      <c r="D750" s="630">
        <v>21000</v>
      </c>
      <c r="E750" s="764"/>
      <c r="F750" s="764"/>
      <c r="G750" s="921"/>
      <c r="H750" s="764"/>
      <c r="I750" s="764"/>
      <c r="J750" s="1068" t="s">
        <v>5243</v>
      </c>
    </row>
    <row r="751" spans="1:10" x14ac:dyDescent="0.25">
      <c r="A751" s="777" t="s">
        <v>3545</v>
      </c>
      <c r="B751" s="764">
        <v>1</v>
      </c>
      <c r="C751" s="630">
        <v>11000</v>
      </c>
      <c r="D751" s="630"/>
      <c r="E751" s="764">
        <v>1</v>
      </c>
      <c r="F751" s="764">
        <v>5000</v>
      </c>
      <c r="G751" s="921">
        <v>100</v>
      </c>
      <c r="H751" s="764"/>
      <c r="I751" s="764"/>
      <c r="J751" s="1068"/>
    </row>
    <row r="752" spans="1:10" x14ac:dyDescent="0.25">
      <c r="A752" s="777" t="s">
        <v>563</v>
      </c>
      <c r="B752" s="764">
        <v>1</v>
      </c>
      <c r="C752" s="630">
        <v>16000</v>
      </c>
      <c r="D752" s="630"/>
      <c r="E752" s="764">
        <v>1</v>
      </c>
      <c r="F752" s="764">
        <v>4000</v>
      </c>
      <c r="G752" s="921">
        <v>75</v>
      </c>
      <c r="H752" s="764"/>
      <c r="I752" s="764"/>
      <c r="J752" s="1068"/>
    </row>
    <row r="753" spans="1:10" x14ac:dyDescent="0.25">
      <c r="A753" s="777" t="s">
        <v>276</v>
      </c>
      <c r="B753" s="764">
        <v>2</v>
      </c>
      <c r="C753" s="630"/>
      <c r="D753" s="630">
        <v>100000</v>
      </c>
      <c r="E753" s="764"/>
      <c r="F753" s="764"/>
      <c r="G753" s="921"/>
      <c r="H753" s="764"/>
      <c r="I753" s="764"/>
      <c r="J753" s="1068" t="s">
        <v>5244</v>
      </c>
    </row>
    <row r="754" spans="1:10" x14ac:dyDescent="0.25">
      <c r="A754" s="777" t="s">
        <v>2978</v>
      </c>
      <c r="B754" s="764">
        <v>1</v>
      </c>
      <c r="C754" s="630">
        <v>27000</v>
      </c>
      <c r="D754" s="630">
        <v>13000</v>
      </c>
      <c r="E754" s="764">
        <v>1</v>
      </c>
      <c r="F754" s="764">
        <v>11000</v>
      </c>
      <c r="G754" s="921">
        <v>190</v>
      </c>
      <c r="H754" s="764"/>
      <c r="I754" s="764"/>
      <c r="J754" s="1068" t="s">
        <v>3581</v>
      </c>
    </row>
    <row r="755" spans="1:10" x14ac:dyDescent="0.25">
      <c r="A755" s="777" t="s">
        <v>5242</v>
      </c>
      <c r="B755" s="764">
        <v>1</v>
      </c>
      <c r="C755" s="630">
        <v>13000</v>
      </c>
      <c r="D755" s="630"/>
      <c r="E755" s="764">
        <v>1</v>
      </c>
      <c r="F755" s="764">
        <v>3000</v>
      </c>
      <c r="G755" s="921">
        <v>60</v>
      </c>
      <c r="H755" s="764"/>
      <c r="I755" s="764"/>
      <c r="J755" s="1068"/>
    </row>
    <row r="756" spans="1:10" x14ac:dyDescent="0.25">
      <c r="A756" s="777" t="s">
        <v>785</v>
      </c>
      <c r="B756" s="764">
        <v>1</v>
      </c>
      <c r="C756" s="630">
        <v>24000</v>
      </c>
      <c r="D756" s="630"/>
      <c r="E756" s="764"/>
      <c r="F756" s="764"/>
      <c r="G756" s="921"/>
      <c r="H756" s="764"/>
      <c r="I756" s="764"/>
      <c r="J756" s="1068"/>
    </row>
    <row r="757" spans="1:10" x14ac:dyDescent="0.25">
      <c r="A757" s="777" t="s">
        <v>641</v>
      </c>
      <c r="B757" s="764">
        <v>1</v>
      </c>
      <c r="C757" s="630"/>
      <c r="D757" s="630">
        <v>14000</v>
      </c>
      <c r="E757" s="764"/>
      <c r="F757" s="764"/>
      <c r="G757" s="921"/>
      <c r="H757" s="764"/>
      <c r="I757" s="764"/>
      <c r="J757" s="1066"/>
    </row>
    <row r="758" spans="1:10" x14ac:dyDescent="0.25">
      <c r="A758" s="777" t="s">
        <v>3955</v>
      </c>
      <c r="B758" s="764">
        <v>1</v>
      </c>
      <c r="C758" s="630"/>
      <c r="D758" s="630">
        <v>36000</v>
      </c>
      <c r="E758" s="764">
        <v>1</v>
      </c>
      <c r="F758" s="764">
        <v>4000</v>
      </c>
      <c r="G758" s="921">
        <v>70</v>
      </c>
      <c r="H758" s="764"/>
      <c r="I758" s="764"/>
      <c r="J758" s="1068" t="s">
        <v>767</v>
      </c>
    </row>
    <row r="759" spans="1:10" x14ac:dyDescent="0.25">
      <c r="A759" s="777" t="s">
        <v>3545</v>
      </c>
      <c r="B759" s="764">
        <v>1</v>
      </c>
      <c r="C759" s="630"/>
      <c r="D759" s="630">
        <v>13000</v>
      </c>
      <c r="E759" s="764">
        <v>1</v>
      </c>
      <c r="F759" s="764">
        <v>3000</v>
      </c>
      <c r="G759" s="921">
        <v>60</v>
      </c>
      <c r="H759" s="764"/>
      <c r="I759" s="764"/>
      <c r="J759" s="1068" t="s">
        <v>3581</v>
      </c>
    </row>
    <row r="760" spans="1:10" x14ac:dyDescent="0.25">
      <c r="A760" s="777" t="s">
        <v>3702</v>
      </c>
      <c r="B760" s="764">
        <v>1</v>
      </c>
      <c r="C760" s="630"/>
      <c r="D760" s="630">
        <v>13000</v>
      </c>
      <c r="E760" s="764">
        <v>1</v>
      </c>
      <c r="F760" s="764">
        <v>2000</v>
      </c>
      <c r="G760" s="921">
        <v>50</v>
      </c>
      <c r="H760" s="764"/>
      <c r="I760" s="764"/>
      <c r="J760" s="1068" t="s">
        <v>767</v>
      </c>
    </row>
    <row r="761" spans="1:10" x14ac:dyDescent="0.25">
      <c r="A761" s="755" t="s">
        <v>2048</v>
      </c>
      <c r="B761" s="757">
        <f>SUM(B737:B760)</f>
        <v>27</v>
      </c>
      <c r="C761" s="757">
        <f>SUM(C737:C760)</f>
        <v>285000</v>
      </c>
      <c r="D761" s="757">
        <f>SUM(D737:D760)</f>
        <v>327000</v>
      </c>
      <c r="E761" s="757">
        <f>SUM(E737:E760)</f>
        <v>20</v>
      </c>
      <c r="F761" s="756"/>
      <c r="G761" s="922"/>
      <c r="H761" s="756"/>
      <c r="I761" s="756"/>
      <c r="J761" s="756"/>
    </row>
    <row r="762" spans="1:10" ht="17.25" x14ac:dyDescent="0.25">
      <c r="A762" s="2233" t="s">
        <v>4463</v>
      </c>
      <c r="B762" s="2234"/>
      <c r="C762" s="2234"/>
      <c r="D762" s="2234"/>
      <c r="E762" s="2234"/>
      <c r="F762" s="2234"/>
      <c r="G762" s="2234"/>
      <c r="H762" s="2248"/>
      <c r="I762" s="2248"/>
      <c r="J762" s="2249"/>
    </row>
    <row r="763" spans="1:10" ht="17.25" x14ac:dyDescent="0.25">
      <c r="A763" s="782" t="s">
        <v>4351</v>
      </c>
      <c r="B763" s="783">
        <v>1</v>
      </c>
      <c r="C763" s="944">
        <v>1500</v>
      </c>
      <c r="D763" s="784"/>
      <c r="E763" s="909"/>
      <c r="F763" s="909"/>
      <c r="G763" s="909"/>
      <c r="H763" s="909"/>
      <c r="I763" s="909"/>
      <c r="J763" s="764"/>
    </row>
    <row r="764" spans="1:10" x14ac:dyDescent="0.25">
      <c r="A764" s="755" t="s">
        <v>2048</v>
      </c>
      <c r="B764" s="213">
        <f>SUM(B763:B763)</f>
        <v>1</v>
      </c>
      <c r="C764" s="213">
        <f>SUM(C763:C763)</f>
        <v>1500</v>
      </c>
      <c r="D764" s="213">
        <f>SUM(D763:D763)</f>
        <v>0</v>
      </c>
      <c r="E764" s="213"/>
      <c r="F764" s="213"/>
      <c r="G764" s="213"/>
      <c r="H764" s="213"/>
      <c r="I764" s="213"/>
      <c r="J764" s="213"/>
    </row>
    <row r="767" spans="1:10" x14ac:dyDescent="0.25">
      <c r="F767" s="2206" t="s">
        <v>4777</v>
      </c>
      <c r="G767" s="2206"/>
      <c r="H767" s="2206"/>
      <c r="I767" s="2206"/>
    </row>
    <row r="768" spans="1:10" ht="15.75" x14ac:dyDescent="0.25">
      <c r="A768" s="2264" t="s">
        <v>4861</v>
      </c>
      <c r="B768" s="2264"/>
      <c r="C768" s="757">
        <f>C761</f>
        <v>285000</v>
      </c>
    </row>
    <row r="770" spans="1:10" ht="15.75" x14ac:dyDescent="0.25">
      <c r="A770" s="2265" t="s">
        <v>4825</v>
      </c>
      <c r="B770" s="2266"/>
      <c r="C770" s="213">
        <f>C764</f>
        <v>1500</v>
      </c>
    </row>
    <row r="774" spans="1:10" ht="15.75" x14ac:dyDescent="0.25">
      <c r="A774" s="2232" t="s">
        <v>5245</v>
      </c>
      <c r="B774" s="2232"/>
      <c r="C774" s="2232"/>
      <c r="D774" s="2232"/>
      <c r="E774" s="2232"/>
      <c r="F774" s="2232"/>
      <c r="G774" s="2232"/>
      <c r="H774" s="2232"/>
      <c r="I774" s="2232"/>
      <c r="J774" s="2232"/>
    </row>
    <row r="775" spans="1:10" x14ac:dyDescent="0.25">
      <c r="A775" s="198" t="s">
        <v>14</v>
      </c>
      <c r="B775" s="198" t="s">
        <v>5</v>
      </c>
      <c r="C775" s="198" t="s">
        <v>10</v>
      </c>
      <c r="D775" s="198" t="s">
        <v>11</v>
      </c>
      <c r="E775" s="198" t="s">
        <v>753</v>
      </c>
      <c r="F775" s="198" t="s">
        <v>27</v>
      </c>
      <c r="G775" s="1069" t="s">
        <v>2013</v>
      </c>
      <c r="H775" s="198" t="s">
        <v>2776</v>
      </c>
      <c r="I775" s="198" t="s">
        <v>2777</v>
      </c>
      <c r="J775" s="198" t="s">
        <v>32</v>
      </c>
    </row>
    <row r="776" spans="1:10" x14ac:dyDescent="0.25">
      <c r="A776" s="777" t="s">
        <v>3707</v>
      </c>
      <c r="B776" s="764">
        <v>1</v>
      </c>
      <c r="C776" s="764">
        <v>20000</v>
      </c>
      <c r="D776" s="764"/>
      <c r="E776" s="921"/>
      <c r="F776" s="764"/>
      <c r="G776" s="921"/>
      <c r="H776" s="764"/>
      <c r="I776" s="764"/>
      <c r="J776" s="1070" t="s">
        <v>5246</v>
      </c>
    </row>
    <row r="777" spans="1:10" x14ac:dyDescent="0.25">
      <c r="A777" s="777" t="s">
        <v>4796</v>
      </c>
      <c r="B777" s="764">
        <v>1</v>
      </c>
      <c r="C777" s="630">
        <v>13000</v>
      </c>
      <c r="D777" s="630"/>
      <c r="E777" s="921">
        <v>1</v>
      </c>
      <c r="F777" s="764">
        <v>3000</v>
      </c>
      <c r="G777" s="764">
        <v>60</v>
      </c>
      <c r="H777" s="764"/>
      <c r="I777" s="764"/>
      <c r="J777" s="1070"/>
    </row>
    <row r="778" spans="1:10" x14ac:dyDescent="0.25">
      <c r="A778" s="777" t="s">
        <v>4954</v>
      </c>
      <c r="B778" s="764">
        <v>1</v>
      </c>
      <c r="C778" s="630"/>
      <c r="D778" s="630">
        <v>14000</v>
      </c>
      <c r="E778" s="921">
        <v>1</v>
      </c>
      <c r="F778" s="764">
        <v>3000</v>
      </c>
      <c r="G778" s="764">
        <v>60</v>
      </c>
      <c r="H778" s="764"/>
      <c r="I778" s="764"/>
      <c r="J778" s="1070" t="s">
        <v>3581</v>
      </c>
    </row>
    <row r="779" spans="1:10" x14ac:dyDescent="0.25">
      <c r="A779" s="777" t="s">
        <v>622</v>
      </c>
      <c r="B779" s="764">
        <v>1</v>
      </c>
      <c r="C779" s="1042">
        <v>32000</v>
      </c>
      <c r="D779" s="630"/>
      <c r="E779" s="764">
        <v>1</v>
      </c>
      <c r="F779" s="764">
        <v>4000</v>
      </c>
      <c r="G779" s="921">
        <v>70</v>
      </c>
      <c r="H779" s="764"/>
      <c r="I779" s="764"/>
      <c r="J779" s="1070"/>
    </row>
    <row r="780" spans="1:10" x14ac:dyDescent="0.25">
      <c r="A780" s="777" t="s">
        <v>2199</v>
      </c>
      <c r="B780" s="764">
        <v>1</v>
      </c>
      <c r="C780" s="630">
        <v>15000</v>
      </c>
      <c r="D780" s="630"/>
      <c r="E780" s="764">
        <v>1</v>
      </c>
      <c r="F780" s="764">
        <v>4000</v>
      </c>
      <c r="G780" s="921">
        <v>75</v>
      </c>
      <c r="H780" s="764"/>
      <c r="I780" s="764"/>
      <c r="J780" s="1070"/>
    </row>
    <row r="781" spans="1:10" x14ac:dyDescent="0.25">
      <c r="A781" s="777" t="s">
        <v>563</v>
      </c>
      <c r="B781" s="764">
        <v>1</v>
      </c>
      <c r="C781" s="630"/>
      <c r="D781" s="630">
        <v>21000</v>
      </c>
      <c r="E781" s="764"/>
      <c r="F781" s="764"/>
      <c r="G781" s="921"/>
      <c r="H781" s="956"/>
      <c r="I781" s="956"/>
      <c r="J781" s="1070" t="s">
        <v>5247</v>
      </c>
    </row>
    <row r="782" spans="1:10" x14ac:dyDescent="0.25">
      <c r="A782" s="777" t="s">
        <v>3702</v>
      </c>
      <c r="B782" s="764">
        <v>1</v>
      </c>
      <c r="C782" s="1042">
        <v>13000</v>
      </c>
      <c r="D782" s="630"/>
      <c r="E782" s="764">
        <v>1</v>
      </c>
      <c r="F782" s="764">
        <v>2000</v>
      </c>
      <c r="G782" s="921">
        <v>50</v>
      </c>
      <c r="H782" s="764"/>
      <c r="I782" s="764"/>
      <c r="J782" s="1070"/>
    </row>
    <row r="783" spans="1:10" x14ac:dyDescent="0.25">
      <c r="A783" s="777" t="s">
        <v>563</v>
      </c>
      <c r="B783" s="764">
        <v>1</v>
      </c>
      <c r="C783" s="630">
        <v>16000</v>
      </c>
      <c r="D783" s="630"/>
      <c r="E783" s="764">
        <v>1</v>
      </c>
      <c r="F783" s="764">
        <v>4000</v>
      </c>
      <c r="G783" s="921">
        <v>75</v>
      </c>
      <c r="H783" s="764"/>
      <c r="I783" s="764"/>
      <c r="J783" s="1070"/>
    </row>
    <row r="784" spans="1:10" x14ac:dyDescent="0.25">
      <c r="A784" s="777" t="s">
        <v>3657</v>
      </c>
      <c r="B784" s="764">
        <v>1</v>
      </c>
      <c r="C784" s="630">
        <v>33000</v>
      </c>
      <c r="D784" s="630"/>
      <c r="E784" s="764">
        <v>1</v>
      </c>
      <c r="F784" s="764">
        <v>5000</v>
      </c>
      <c r="G784" s="921">
        <v>100</v>
      </c>
      <c r="H784" s="764"/>
      <c r="I784" s="764"/>
      <c r="J784" s="1070"/>
    </row>
    <row r="785" spans="1:10" x14ac:dyDescent="0.25">
      <c r="A785" s="777" t="s">
        <v>255</v>
      </c>
      <c r="B785" s="764">
        <v>1</v>
      </c>
      <c r="C785" s="630">
        <v>21000</v>
      </c>
      <c r="D785" s="630"/>
      <c r="E785" s="764">
        <v>1</v>
      </c>
      <c r="F785" s="764">
        <v>3000</v>
      </c>
      <c r="G785" s="921">
        <v>60</v>
      </c>
      <c r="H785" s="764"/>
      <c r="I785" s="764"/>
      <c r="J785" s="1070"/>
    </row>
    <row r="786" spans="1:10" x14ac:dyDescent="0.25">
      <c r="A786" s="777" t="s">
        <v>5248</v>
      </c>
      <c r="B786" s="764">
        <v>1</v>
      </c>
      <c r="C786" s="630">
        <v>14000</v>
      </c>
      <c r="D786" s="630"/>
      <c r="E786" s="764">
        <v>1</v>
      </c>
      <c r="F786" s="764">
        <v>8000</v>
      </c>
      <c r="G786" s="921">
        <v>140</v>
      </c>
      <c r="H786" s="764"/>
      <c r="I786" s="764"/>
      <c r="J786" s="1070"/>
    </row>
    <row r="787" spans="1:10" x14ac:dyDescent="0.25">
      <c r="A787" s="777" t="s">
        <v>629</v>
      </c>
      <c r="B787" s="764">
        <v>1</v>
      </c>
      <c r="C787" s="630">
        <v>27000</v>
      </c>
      <c r="D787" s="630"/>
      <c r="E787" s="764">
        <v>1</v>
      </c>
      <c r="F787" s="764">
        <v>8000</v>
      </c>
      <c r="G787" s="921">
        <v>140</v>
      </c>
      <c r="H787" s="764"/>
      <c r="I787" s="764"/>
      <c r="J787" s="1070"/>
    </row>
    <row r="788" spans="1:10" x14ac:dyDescent="0.25">
      <c r="A788" s="777" t="s">
        <v>3938</v>
      </c>
      <c r="B788" s="764">
        <v>1</v>
      </c>
      <c r="C788" s="630">
        <v>20000</v>
      </c>
      <c r="D788" s="630"/>
      <c r="E788" s="764">
        <v>1</v>
      </c>
      <c r="F788" s="764">
        <v>5000</v>
      </c>
      <c r="G788" s="921">
        <v>100</v>
      </c>
      <c r="H788" s="764"/>
      <c r="I788" s="764"/>
      <c r="J788" s="1070"/>
    </row>
    <row r="789" spans="1:10" x14ac:dyDescent="0.25">
      <c r="A789" s="777" t="s">
        <v>172</v>
      </c>
      <c r="B789" s="764">
        <v>1</v>
      </c>
      <c r="C789" s="630"/>
      <c r="D789" s="630">
        <v>44000</v>
      </c>
      <c r="E789" s="764"/>
      <c r="F789" s="764"/>
      <c r="G789" s="921"/>
      <c r="H789" s="764"/>
      <c r="I789" s="764"/>
      <c r="J789" s="1070" t="s">
        <v>5249</v>
      </c>
    </row>
    <row r="790" spans="1:10" x14ac:dyDescent="0.25">
      <c r="A790" s="777" t="s">
        <v>294</v>
      </c>
      <c r="B790" s="764">
        <v>1</v>
      </c>
      <c r="C790" s="630">
        <v>16000</v>
      </c>
      <c r="D790" s="630"/>
      <c r="E790" s="764">
        <v>1</v>
      </c>
      <c r="F790" s="764">
        <v>5000</v>
      </c>
      <c r="G790" s="921">
        <v>100</v>
      </c>
      <c r="H790" s="764"/>
      <c r="I790" s="764"/>
      <c r="J790" s="1070"/>
    </row>
    <row r="791" spans="1:10" x14ac:dyDescent="0.25">
      <c r="A791" s="777" t="s">
        <v>4954</v>
      </c>
      <c r="B791" s="764">
        <v>1</v>
      </c>
      <c r="C791" s="630">
        <v>14000</v>
      </c>
      <c r="D791" s="630"/>
      <c r="E791" s="764">
        <v>1</v>
      </c>
      <c r="F791" s="764">
        <v>3000</v>
      </c>
      <c r="G791" s="921">
        <v>60</v>
      </c>
      <c r="H791" s="764"/>
      <c r="I791" s="764"/>
      <c r="J791" s="1070"/>
    </row>
    <row r="792" spans="1:10" x14ac:dyDescent="0.25">
      <c r="A792" s="777" t="s">
        <v>3702</v>
      </c>
      <c r="B792" s="764">
        <v>1</v>
      </c>
      <c r="C792" s="630"/>
      <c r="D792" s="630">
        <v>15000</v>
      </c>
      <c r="E792" s="764"/>
      <c r="F792" s="764"/>
      <c r="G792" s="921"/>
      <c r="H792" s="764"/>
      <c r="I792" s="764"/>
      <c r="J792" s="1070" t="s">
        <v>3581</v>
      </c>
    </row>
    <row r="793" spans="1:10" x14ac:dyDescent="0.25">
      <c r="A793" s="777" t="s">
        <v>144</v>
      </c>
      <c r="B793" s="764">
        <v>1</v>
      </c>
      <c r="C793" s="630"/>
      <c r="D793" s="630">
        <v>28000</v>
      </c>
      <c r="E793" s="764">
        <v>1</v>
      </c>
      <c r="F793" s="764">
        <v>4000</v>
      </c>
      <c r="G793" s="921">
        <v>70</v>
      </c>
      <c r="H793" s="764"/>
      <c r="I793" s="764"/>
      <c r="J793" s="1070" t="s">
        <v>767</v>
      </c>
    </row>
    <row r="794" spans="1:10" x14ac:dyDescent="0.25">
      <c r="A794" s="777" t="s">
        <v>4418</v>
      </c>
      <c r="B794" s="764">
        <v>1</v>
      </c>
      <c r="C794" s="630">
        <v>50000</v>
      </c>
      <c r="D794" s="630"/>
      <c r="E794" s="764"/>
      <c r="F794" s="764"/>
      <c r="G794" s="921"/>
      <c r="H794" s="764"/>
      <c r="I794" s="764"/>
      <c r="J794" s="1070"/>
    </row>
    <row r="795" spans="1:10" x14ac:dyDescent="0.25">
      <c r="A795" s="777" t="s">
        <v>136</v>
      </c>
      <c r="B795" s="764">
        <v>1</v>
      </c>
      <c r="C795" s="630"/>
      <c r="D795" s="630"/>
      <c r="E795" s="764"/>
      <c r="F795" s="764"/>
      <c r="G795" s="921"/>
      <c r="H795" s="764"/>
      <c r="I795" s="764"/>
      <c r="J795" s="1070" t="s">
        <v>5250</v>
      </c>
    </row>
    <row r="796" spans="1:10" x14ac:dyDescent="0.25">
      <c r="A796" s="777" t="s">
        <v>563</v>
      </c>
      <c r="B796" s="764">
        <v>1</v>
      </c>
      <c r="C796" s="630"/>
      <c r="D796" s="630">
        <v>16000</v>
      </c>
      <c r="E796" s="764">
        <v>1</v>
      </c>
      <c r="F796" s="764">
        <v>4000</v>
      </c>
      <c r="G796" s="921">
        <v>70</v>
      </c>
      <c r="H796" s="764"/>
      <c r="I796" s="764"/>
      <c r="J796" s="1070" t="s">
        <v>767</v>
      </c>
    </row>
    <row r="797" spans="1:10" x14ac:dyDescent="0.25">
      <c r="A797" s="777" t="s">
        <v>3545</v>
      </c>
      <c r="B797" s="764">
        <v>1</v>
      </c>
      <c r="C797" s="630">
        <v>1000</v>
      </c>
      <c r="D797" s="630">
        <v>15000</v>
      </c>
      <c r="E797" s="764"/>
      <c r="F797" s="764"/>
      <c r="G797" s="921"/>
      <c r="H797" s="764"/>
      <c r="I797" s="764"/>
      <c r="J797" s="1070" t="s">
        <v>3581</v>
      </c>
    </row>
    <row r="798" spans="1:10" x14ac:dyDescent="0.25">
      <c r="A798" s="777" t="s">
        <v>563</v>
      </c>
      <c r="B798" s="764">
        <v>1</v>
      </c>
      <c r="C798" s="630">
        <v>20000</v>
      </c>
      <c r="D798" s="630"/>
      <c r="E798" s="764"/>
      <c r="F798" s="764"/>
      <c r="G798" s="921"/>
      <c r="H798" s="764"/>
      <c r="I798" s="764"/>
      <c r="J798" s="1070" t="s">
        <v>5251</v>
      </c>
    </row>
    <row r="799" spans="1:10" x14ac:dyDescent="0.25">
      <c r="A799" s="777" t="s">
        <v>5002</v>
      </c>
      <c r="B799" s="764">
        <v>1</v>
      </c>
      <c r="C799" s="630">
        <v>12000</v>
      </c>
      <c r="D799" s="630"/>
      <c r="E799" s="764">
        <v>1</v>
      </c>
      <c r="F799" s="764">
        <v>3000</v>
      </c>
      <c r="G799" s="921">
        <v>60</v>
      </c>
      <c r="H799" s="764"/>
      <c r="I799" s="764"/>
      <c r="J799" s="1070"/>
    </row>
    <row r="800" spans="1:10" x14ac:dyDescent="0.25">
      <c r="A800" s="755" t="s">
        <v>2048</v>
      </c>
      <c r="B800" s="757">
        <f>SUM(B776:B799)</f>
        <v>24</v>
      </c>
      <c r="C800" s="757">
        <f>SUM(C776:C799)</f>
        <v>337000</v>
      </c>
      <c r="D800" s="757">
        <f>SUM(D776:D799)</f>
        <v>153000</v>
      </c>
      <c r="E800" s="757">
        <f>SUM(E776:E799)</f>
        <v>16</v>
      </c>
      <c r="F800" s="756"/>
      <c r="G800" s="922"/>
      <c r="H800" s="756"/>
      <c r="I800" s="756"/>
      <c r="J800" s="756"/>
    </row>
    <row r="801" spans="1:10" ht="17.25" x14ac:dyDescent="0.25">
      <c r="A801" s="2233" t="s">
        <v>4463</v>
      </c>
      <c r="B801" s="2234"/>
      <c r="C801" s="2234"/>
      <c r="D801" s="2234"/>
      <c r="E801" s="2234"/>
      <c r="F801" s="2234"/>
      <c r="G801" s="2234"/>
      <c r="H801" s="2248"/>
      <c r="I801" s="2248"/>
      <c r="J801" s="2249"/>
    </row>
    <row r="802" spans="1:10" ht="17.25" x14ac:dyDescent="0.25">
      <c r="A802" s="782" t="s">
        <v>4351</v>
      </c>
      <c r="B802" s="783">
        <v>1</v>
      </c>
      <c r="C802" s="944">
        <v>1500</v>
      </c>
      <c r="D802" s="784"/>
      <c r="E802" s="909"/>
      <c r="F802" s="909"/>
      <c r="G802" s="909"/>
      <c r="H802" s="909"/>
      <c r="I802" s="909"/>
      <c r="J802" s="764"/>
    </row>
    <row r="803" spans="1:10" x14ac:dyDescent="0.25">
      <c r="A803" s="755" t="s">
        <v>2048</v>
      </c>
      <c r="B803" s="213">
        <f>SUM(B802:B802)</f>
        <v>1</v>
      </c>
      <c r="C803" s="213">
        <f>SUM(C802:C802)</f>
        <v>1500</v>
      </c>
      <c r="D803" s="213">
        <f>SUM(D802:D802)</f>
        <v>0</v>
      </c>
      <c r="E803" s="213"/>
      <c r="F803" s="213"/>
      <c r="G803" s="213"/>
      <c r="H803" s="213"/>
      <c r="I803" s="213"/>
      <c r="J803" s="213"/>
    </row>
    <row r="806" spans="1:10" x14ac:dyDescent="0.25">
      <c r="F806" s="2206" t="s">
        <v>4777</v>
      </c>
      <c r="G806" s="2206"/>
      <c r="H806" s="2206"/>
      <c r="I806" s="2206"/>
    </row>
    <row r="807" spans="1:10" ht="15.75" x14ac:dyDescent="0.25">
      <c r="A807" s="2264" t="s">
        <v>4861</v>
      </c>
      <c r="B807" s="2264"/>
      <c r="C807" s="757">
        <f>C800</f>
        <v>337000</v>
      </c>
    </row>
    <row r="809" spans="1:10" ht="15.75" x14ac:dyDescent="0.25">
      <c r="A809" s="2265" t="s">
        <v>4825</v>
      </c>
      <c r="B809" s="2266"/>
      <c r="C809" s="213">
        <f>C803</f>
        <v>1500</v>
      </c>
    </row>
    <row r="814" spans="1:10" ht="15.75" x14ac:dyDescent="0.25">
      <c r="A814" s="2232" t="s">
        <v>5252</v>
      </c>
      <c r="B814" s="2232"/>
      <c r="C814" s="2232"/>
      <c r="D814" s="2232"/>
      <c r="E814" s="2232"/>
      <c r="F814" s="2232"/>
      <c r="G814" s="2232"/>
      <c r="H814" s="2232"/>
      <c r="I814" s="2232"/>
      <c r="J814" s="2232"/>
    </row>
    <row r="815" spans="1:10" x14ac:dyDescent="0.25">
      <c r="A815" s="198" t="s">
        <v>14</v>
      </c>
      <c r="B815" s="198" t="s">
        <v>5</v>
      </c>
      <c r="C815" s="198" t="s">
        <v>10</v>
      </c>
      <c r="D815" s="198" t="s">
        <v>11</v>
      </c>
      <c r="E815" s="198" t="s">
        <v>753</v>
      </c>
      <c r="F815" s="198" t="s">
        <v>27</v>
      </c>
      <c r="G815" s="1071" t="s">
        <v>2013</v>
      </c>
      <c r="H815" s="198" t="s">
        <v>2776</v>
      </c>
      <c r="I815" s="198" t="s">
        <v>2777</v>
      </c>
      <c r="J815" s="198" t="s">
        <v>32</v>
      </c>
    </row>
    <row r="816" spans="1:10" x14ac:dyDescent="0.25">
      <c r="A816" s="777" t="s">
        <v>4853</v>
      </c>
      <c r="B816" s="764">
        <v>1</v>
      </c>
      <c r="C816" s="764"/>
      <c r="D816" s="764">
        <v>23000</v>
      </c>
      <c r="E816" s="921"/>
      <c r="F816" s="764"/>
      <c r="G816" s="921"/>
      <c r="H816" s="764"/>
      <c r="I816" s="764"/>
      <c r="J816" s="1072" t="s">
        <v>3581</v>
      </c>
    </row>
    <row r="817" spans="1:10" x14ac:dyDescent="0.25">
      <c r="A817" s="777" t="s">
        <v>1290</v>
      </c>
      <c r="B817" s="764">
        <v>2</v>
      </c>
      <c r="C817" s="630">
        <v>35000</v>
      </c>
      <c r="D817" s="630">
        <v>75000</v>
      </c>
      <c r="E817" s="921"/>
      <c r="F817" s="764"/>
      <c r="G817" s="764"/>
      <c r="H817" s="764"/>
      <c r="I817" s="764"/>
      <c r="J817" s="1072" t="s">
        <v>3581</v>
      </c>
    </row>
    <row r="818" spans="1:10" x14ac:dyDescent="0.25">
      <c r="A818" s="777" t="s">
        <v>1246</v>
      </c>
      <c r="B818" s="764">
        <v>1</v>
      </c>
      <c r="C818" s="630">
        <v>26000</v>
      </c>
      <c r="D818" s="630"/>
      <c r="E818" s="921"/>
      <c r="F818" s="764"/>
      <c r="G818" s="764"/>
      <c r="H818" s="764"/>
      <c r="I818" s="764"/>
      <c r="J818" s="1072"/>
    </row>
    <row r="819" spans="1:10" x14ac:dyDescent="0.25">
      <c r="A819" s="777" t="s">
        <v>5253</v>
      </c>
      <c r="B819" s="764">
        <v>1</v>
      </c>
      <c r="C819" s="1042"/>
      <c r="D819" s="630"/>
      <c r="E819" s="764"/>
      <c r="F819" s="764"/>
      <c r="G819" s="921"/>
      <c r="H819" s="764"/>
      <c r="I819" s="764"/>
      <c r="J819" s="1072" t="s">
        <v>5254</v>
      </c>
    </row>
    <row r="820" spans="1:10" x14ac:dyDescent="0.25">
      <c r="A820" s="777" t="s">
        <v>441</v>
      </c>
      <c r="B820" s="764">
        <v>1</v>
      </c>
      <c r="C820" s="630">
        <v>21000</v>
      </c>
      <c r="D820" s="630"/>
      <c r="E820" s="764">
        <v>1</v>
      </c>
      <c r="F820" s="764">
        <v>4000</v>
      </c>
      <c r="G820" s="921">
        <v>75</v>
      </c>
      <c r="H820" s="764"/>
      <c r="I820" s="764"/>
      <c r="J820" s="1072"/>
    </row>
    <row r="821" spans="1:10" x14ac:dyDescent="0.25">
      <c r="A821" s="777" t="s">
        <v>563</v>
      </c>
      <c r="B821" s="764">
        <v>1</v>
      </c>
      <c r="C821" s="630">
        <v>17000</v>
      </c>
      <c r="D821" s="630"/>
      <c r="E821" s="764">
        <v>1</v>
      </c>
      <c r="F821" s="764">
        <v>3000</v>
      </c>
      <c r="G821" s="921">
        <v>60</v>
      </c>
      <c r="H821" s="956"/>
      <c r="I821" s="956"/>
      <c r="J821" s="1072"/>
    </row>
    <row r="822" spans="1:10" x14ac:dyDescent="0.25">
      <c r="A822" s="777" t="s">
        <v>3733</v>
      </c>
      <c r="B822" s="764">
        <v>1</v>
      </c>
      <c r="C822" s="1042"/>
      <c r="D822" s="630">
        <v>35000</v>
      </c>
      <c r="E822" s="764"/>
      <c r="F822" s="764"/>
      <c r="G822" s="921"/>
      <c r="H822" s="764"/>
      <c r="I822" s="764"/>
      <c r="J822" s="1072" t="s">
        <v>5255</v>
      </c>
    </row>
    <row r="823" spans="1:10" x14ac:dyDescent="0.25">
      <c r="A823" s="777" t="s">
        <v>3536</v>
      </c>
      <c r="B823" s="764">
        <v>1</v>
      </c>
      <c r="C823" s="630">
        <v>26000</v>
      </c>
      <c r="D823" s="630"/>
      <c r="E823" s="764">
        <v>1</v>
      </c>
      <c r="F823" s="764">
        <v>4000</v>
      </c>
      <c r="G823" s="921">
        <v>70</v>
      </c>
      <c r="H823" s="764"/>
      <c r="I823" s="764"/>
      <c r="J823" s="1072"/>
    </row>
    <row r="824" spans="1:10" x14ac:dyDescent="0.25">
      <c r="A824" s="777" t="s">
        <v>4354</v>
      </c>
      <c r="B824" s="764">
        <v>1</v>
      </c>
      <c r="C824" s="630"/>
      <c r="D824" s="630">
        <v>59000</v>
      </c>
      <c r="E824" s="764">
        <v>1</v>
      </c>
      <c r="F824" s="764">
        <v>3000</v>
      </c>
      <c r="G824" s="921">
        <v>60</v>
      </c>
      <c r="H824" s="764"/>
      <c r="I824" s="764"/>
      <c r="J824" s="1072" t="s">
        <v>767</v>
      </c>
    </row>
    <row r="825" spans="1:10" x14ac:dyDescent="0.25">
      <c r="A825" s="777" t="s">
        <v>2834</v>
      </c>
      <c r="B825" s="764">
        <v>1</v>
      </c>
      <c r="C825" s="630">
        <v>14000</v>
      </c>
      <c r="D825" s="630"/>
      <c r="E825" s="764"/>
      <c r="F825" s="764"/>
      <c r="G825" s="921"/>
      <c r="H825" s="764"/>
      <c r="I825" s="764"/>
      <c r="J825" s="1072"/>
    </row>
    <row r="826" spans="1:10" x14ac:dyDescent="0.25">
      <c r="A826" s="755" t="s">
        <v>2048</v>
      </c>
      <c r="B826" s="757">
        <f>SUM(B816:B825)</f>
        <v>11</v>
      </c>
      <c r="C826" s="757">
        <f>SUM(C816:C825)</f>
        <v>139000</v>
      </c>
      <c r="D826" s="757">
        <f>SUM(D816:D825)</f>
        <v>192000</v>
      </c>
      <c r="E826" s="757">
        <f>SUM(E816:E825)</f>
        <v>4</v>
      </c>
      <c r="F826" s="756"/>
      <c r="G826" s="922"/>
      <c r="H826" s="756"/>
      <c r="I826" s="756"/>
      <c r="J826" s="756"/>
    </row>
    <row r="827" spans="1:10" ht="17.25" x14ac:dyDescent="0.25">
      <c r="A827" s="2233" t="s">
        <v>4463</v>
      </c>
      <c r="B827" s="2234"/>
      <c r="C827" s="2234"/>
      <c r="D827" s="2234"/>
      <c r="E827" s="2234"/>
      <c r="F827" s="2234"/>
      <c r="G827" s="2234"/>
      <c r="H827" s="2248"/>
      <c r="I827" s="2248"/>
      <c r="J827" s="2249"/>
    </row>
    <row r="828" spans="1:10" ht="17.25" x14ac:dyDescent="0.25">
      <c r="A828" s="782" t="s">
        <v>5256</v>
      </c>
      <c r="B828" s="783">
        <v>2</v>
      </c>
      <c r="C828" s="944">
        <v>1500</v>
      </c>
      <c r="D828" s="784"/>
      <c r="E828" s="909"/>
      <c r="F828" s="909"/>
      <c r="G828" s="909"/>
      <c r="H828" s="909"/>
      <c r="I828" s="909"/>
      <c r="J828" s="764"/>
    </row>
    <row r="829" spans="1:10" x14ac:dyDescent="0.25">
      <c r="A829" s="755" t="s">
        <v>2048</v>
      </c>
      <c r="B829" s="213">
        <f>SUM(B828:B828)</f>
        <v>2</v>
      </c>
      <c r="C829" s="213">
        <f>SUM(C828:C828)</f>
        <v>1500</v>
      </c>
      <c r="D829" s="213">
        <f>SUM(D828:D828)</f>
        <v>0</v>
      </c>
      <c r="E829" s="213"/>
      <c r="F829" s="213"/>
      <c r="G829" s="213"/>
      <c r="H829" s="213"/>
      <c r="I829" s="213"/>
      <c r="J829" s="213"/>
    </row>
    <row r="832" spans="1:10" x14ac:dyDescent="0.25">
      <c r="F832" s="2206" t="s">
        <v>4777</v>
      </c>
      <c r="G832" s="2206"/>
      <c r="H832" s="2206"/>
      <c r="I832" s="2206"/>
    </row>
    <row r="833" spans="1:10" ht="15.75" x14ac:dyDescent="0.25">
      <c r="A833" s="2264" t="s">
        <v>4861</v>
      </c>
      <c r="B833" s="2264"/>
      <c r="C833" s="757">
        <f>C826</f>
        <v>139000</v>
      </c>
    </row>
    <row r="835" spans="1:10" ht="15.75" x14ac:dyDescent="0.25">
      <c r="A835" s="2265" t="s">
        <v>4825</v>
      </c>
      <c r="B835" s="2266"/>
      <c r="C835" s="213">
        <f>C829</f>
        <v>1500</v>
      </c>
    </row>
    <row r="839" spans="1:10" ht="15.75" x14ac:dyDescent="0.25">
      <c r="A839" s="2232" t="s">
        <v>5257</v>
      </c>
      <c r="B839" s="2232"/>
      <c r="C839" s="2232"/>
      <c r="D839" s="2232"/>
      <c r="E839" s="2232"/>
      <c r="F839" s="2232"/>
      <c r="G839" s="2232"/>
      <c r="H839" s="2232"/>
      <c r="I839" s="2232"/>
      <c r="J839" s="2232"/>
    </row>
    <row r="840" spans="1:10" x14ac:dyDescent="0.25">
      <c r="A840" s="198" t="s">
        <v>14</v>
      </c>
      <c r="B840" s="198" t="s">
        <v>5</v>
      </c>
      <c r="C840" s="198" t="s">
        <v>10</v>
      </c>
      <c r="D840" s="198" t="s">
        <v>11</v>
      </c>
      <c r="E840" s="198" t="s">
        <v>753</v>
      </c>
      <c r="F840" s="198" t="s">
        <v>27</v>
      </c>
      <c r="G840" s="1073" t="s">
        <v>2013</v>
      </c>
      <c r="H840" s="198" t="s">
        <v>2776</v>
      </c>
      <c r="I840" s="198" t="s">
        <v>2777</v>
      </c>
      <c r="J840" s="198" t="s">
        <v>32</v>
      </c>
    </row>
    <row r="841" spans="1:10" x14ac:dyDescent="0.25">
      <c r="A841" s="777" t="s">
        <v>563</v>
      </c>
      <c r="B841" s="764">
        <v>1</v>
      </c>
      <c r="C841" s="630">
        <v>16000</v>
      </c>
      <c r="D841" s="764"/>
      <c r="E841" s="921">
        <v>1</v>
      </c>
      <c r="F841" s="764">
        <v>4000</v>
      </c>
      <c r="G841" s="921">
        <v>70</v>
      </c>
      <c r="H841" s="764"/>
      <c r="I841" s="764"/>
      <c r="J841" s="1074"/>
    </row>
    <row r="842" spans="1:10" x14ac:dyDescent="0.25">
      <c r="A842" s="777" t="s">
        <v>3947</v>
      </c>
      <c r="B842" s="764">
        <v>1</v>
      </c>
      <c r="C842" s="630">
        <v>21000</v>
      </c>
      <c r="D842" s="630"/>
      <c r="E842" s="921"/>
      <c r="F842" s="764"/>
      <c r="G842" s="764"/>
      <c r="H842" s="764"/>
      <c r="I842" s="764"/>
      <c r="J842" s="1074"/>
    </row>
    <row r="843" spans="1:10" x14ac:dyDescent="0.25">
      <c r="A843" s="777" t="s">
        <v>291</v>
      </c>
      <c r="B843" s="764">
        <v>1</v>
      </c>
      <c r="C843" s="630">
        <v>15000</v>
      </c>
      <c r="D843" s="630"/>
      <c r="E843" s="921">
        <v>1</v>
      </c>
      <c r="F843" s="764">
        <v>3000</v>
      </c>
      <c r="G843" s="764">
        <v>60</v>
      </c>
      <c r="H843" s="764"/>
      <c r="I843" s="764"/>
      <c r="J843" s="1074"/>
    </row>
    <row r="844" spans="1:10" x14ac:dyDescent="0.25">
      <c r="A844" s="777" t="s">
        <v>3295</v>
      </c>
      <c r="B844" s="764">
        <v>1</v>
      </c>
      <c r="C844" s="1042"/>
      <c r="D844" s="630">
        <v>34000</v>
      </c>
      <c r="E844" s="764"/>
      <c r="F844" s="764"/>
      <c r="G844" s="921"/>
      <c r="H844" s="764"/>
      <c r="I844" s="764"/>
      <c r="J844" s="1074" t="s">
        <v>5258</v>
      </c>
    </row>
    <row r="845" spans="1:10" x14ac:dyDescent="0.25">
      <c r="A845" s="777" t="s">
        <v>144</v>
      </c>
      <c r="B845" s="764">
        <v>1</v>
      </c>
      <c r="C845" s="630"/>
      <c r="D845" s="630">
        <v>28000</v>
      </c>
      <c r="E845" s="764">
        <v>1</v>
      </c>
      <c r="F845" s="764">
        <v>4000</v>
      </c>
      <c r="G845" s="921">
        <v>70</v>
      </c>
      <c r="H845" s="764"/>
      <c r="I845" s="764"/>
      <c r="J845" s="1074" t="s">
        <v>767</v>
      </c>
    </row>
    <row r="846" spans="1:10" x14ac:dyDescent="0.25">
      <c r="A846" s="777" t="s">
        <v>2187</v>
      </c>
      <c r="B846" s="764">
        <v>1</v>
      </c>
      <c r="C846" s="630">
        <v>12000</v>
      </c>
      <c r="D846" s="630"/>
      <c r="E846" s="764">
        <v>1</v>
      </c>
      <c r="F846" s="764">
        <v>3000</v>
      </c>
      <c r="G846" s="921">
        <v>60</v>
      </c>
      <c r="H846" s="956"/>
      <c r="I846" s="956"/>
      <c r="J846" s="1074"/>
    </row>
    <row r="847" spans="1:10" x14ac:dyDescent="0.25">
      <c r="A847" s="777" t="s">
        <v>2912</v>
      </c>
      <c r="B847" s="764">
        <v>1</v>
      </c>
      <c r="C847" s="1042">
        <v>20000</v>
      </c>
      <c r="D847" s="630"/>
      <c r="E847" s="764">
        <v>1</v>
      </c>
      <c r="F847" s="764">
        <v>3000</v>
      </c>
      <c r="G847" s="921">
        <v>60</v>
      </c>
      <c r="H847" s="764"/>
      <c r="I847" s="764"/>
      <c r="J847" s="1074"/>
    </row>
    <row r="848" spans="1:10" x14ac:dyDescent="0.25">
      <c r="A848" s="777" t="s">
        <v>4838</v>
      </c>
      <c r="B848" s="764">
        <v>1</v>
      </c>
      <c r="C848" s="630">
        <v>16000</v>
      </c>
      <c r="D848" s="630"/>
      <c r="E848" s="764">
        <v>1</v>
      </c>
      <c r="F848" s="764">
        <v>4000</v>
      </c>
      <c r="G848" s="921">
        <v>75</v>
      </c>
      <c r="H848" s="764"/>
      <c r="I848" s="764"/>
      <c r="J848" s="1074"/>
    </row>
    <row r="849" spans="1:10" x14ac:dyDescent="0.25">
      <c r="A849" s="777" t="s">
        <v>622</v>
      </c>
      <c r="B849" s="764">
        <v>1</v>
      </c>
      <c r="C849" s="630">
        <v>32000</v>
      </c>
      <c r="D849" s="630"/>
      <c r="E849" s="764">
        <v>1</v>
      </c>
      <c r="F849" s="764">
        <v>4000</v>
      </c>
      <c r="G849" s="921">
        <v>70</v>
      </c>
      <c r="H849" s="764"/>
      <c r="I849" s="764"/>
      <c r="J849" s="1074"/>
    </row>
    <row r="850" spans="1:10" x14ac:dyDescent="0.25">
      <c r="A850" s="777" t="s">
        <v>3545</v>
      </c>
      <c r="B850" s="764">
        <v>1</v>
      </c>
      <c r="C850" s="630"/>
      <c r="D850" s="630">
        <v>16000</v>
      </c>
      <c r="E850" s="764"/>
      <c r="F850" s="764"/>
      <c r="G850" s="921"/>
      <c r="H850" s="764"/>
      <c r="I850" s="764"/>
      <c r="J850" s="1074" t="s">
        <v>3581</v>
      </c>
    </row>
    <row r="851" spans="1:10" x14ac:dyDescent="0.25">
      <c r="A851" s="777" t="s">
        <v>4733</v>
      </c>
      <c r="B851" s="764">
        <v>1</v>
      </c>
      <c r="C851" s="630"/>
      <c r="D851" s="630">
        <v>17000</v>
      </c>
      <c r="E851" s="764"/>
      <c r="F851" s="764"/>
      <c r="G851" s="921"/>
      <c r="H851" s="764"/>
      <c r="I851" s="764"/>
      <c r="J851" s="1074" t="s">
        <v>767</v>
      </c>
    </row>
    <row r="852" spans="1:10" x14ac:dyDescent="0.25">
      <c r="A852" s="702" t="s">
        <v>3547</v>
      </c>
      <c r="B852" s="703">
        <v>1</v>
      </c>
      <c r="C852" s="640"/>
      <c r="D852" s="640"/>
      <c r="E852" s="703"/>
      <c r="F852" s="703"/>
      <c r="G852" s="1078"/>
      <c r="H852" s="703"/>
      <c r="I852" s="703"/>
      <c r="J852" s="781" t="s">
        <v>5259</v>
      </c>
    </row>
    <row r="853" spans="1:10" x14ac:dyDescent="0.25">
      <c r="A853" s="777" t="s">
        <v>163</v>
      </c>
      <c r="B853" s="764">
        <v>1</v>
      </c>
      <c r="C853" s="630"/>
      <c r="D853" s="630">
        <v>21000</v>
      </c>
      <c r="E853" s="764">
        <v>1</v>
      </c>
      <c r="F853" s="764">
        <v>3000</v>
      </c>
      <c r="G853" s="921">
        <v>60</v>
      </c>
      <c r="H853" s="764"/>
      <c r="I853" s="764"/>
      <c r="J853" s="1074" t="s">
        <v>767</v>
      </c>
    </row>
    <row r="854" spans="1:10" x14ac:dyDescent="0.25">
      <c r="A854" s="777" t="s">
        <v>3036</v>
      </c>
      <c r="B854" s="764">
        <v>1</v>
      </c>
      <c r="C854" s="630"/>
      <c r="D854" s="630">
        <v>22000</v>
      </c>
      <c r="E854" s="764"/>
      <c r="F854" s="764"/>
      <c r="G854" s="921"/>
      <c r="H854" s="764"/>
      <c r="I854" s="764"/>
      <c r="J854" s="1074" t="s">
        <v>5260</v>
      </c>
    </row>
    <row r="855" spans="1:10" x14ac:dyDescent="0.25">
      <c r="A855" s="777" t="s">
        <v>622</v>
      </c>
      <c r="B855" s="764">
        <v>1</v>
      </c>
      <c r="C855" s="630"/>
      <c r="D855" s="630">
        <v>35000</v>
      </c>
      <c r="E855" s="764"/>
      <c r="F855" s="764"/>
      <c r="G855" s="921"/>
      <c r="H855" s="764"/>
      <c r="I855" s="764"/>
      <c r="J855" s="1074" t="s">
        <v>767</v>
      </c>
    </row>
    <row r="856" spans="1:10" x14ac:dyDescent="0.25">
      <c r="A856" s="777" t="s">
        <v>184</v>
      </c>
      <c r="B856" s="764">
        <v>1</v>
      </c>
      <c r="C856" s="630"/>
      <c r="D856" s="630">
        <v>16000</v>
      </c>
      <c r="E856" s="764">
        <v>1</v>
      </c>
      <c r="F856" s="764">
        <v>4000</v>
      </c>
      <c r="G856" s="921">
        <v>75</v>
      </c>
      <c r="H856" s="764"/>
      <c r="I856" s="764"/>
      <c r="J856" s="1074" t="s">
        <v>3581</v>
      </c>
    </row>
    <row r="857" spans="1:10" x14ac:dyDescent="0.25">
      <c r="A857" s="777" t="s">
        <v>4954</v>
      </c>
      <c r="B857" s="764">
        <v>1</v>
      </c>
      <c r="C857" s="630"/>
      <c r="D857" s="630">
        <v>17000</v>
      </c>
      <c r="E857" s="764"/>
      <c r="F857" s="764"/>
      <c r="G857" s="921"/>
      <c r="H857" s="764"/>
      <c r="I857" s="764"/>
      <c r="J857" s="1074"/>
    </row>
    <row r="858" spans="1:10" x14ac:dyDescent="0.25">
      <c r="A858" s="777" t="s">
        <v>4839</v>
      </c>
      <c r="B858" s="764">
        <v>1</v>
      </c>
      <c r="C858" s="630"/>
      <c r="D858" s="630">
        <v>18000</v>
      </c>
      <c r="E858" s="764"/>
      <c r="F858" s="764"/>
      <c r="G858" s="921"/>
      <c r="H858" s="764"/>
      <c r="I858" s="764"/>
      <c r="J858" s="1074" t="s">
        <v>5261</v>
      </c>
    </row>
    <row r="859" spans="1:10" x14ac:dyDescent="0.25">
      <c r="A859" s="777" t="s">
        <v>1290</v>
      </c>
      <c r="B859" s="764">
        <v>1</v>
      </c>
      <c r="C859" s="630"/>
      <c r="D859" s="630">
        <v>56000</v>
      </c>
      <c r="E859" s="764"/>
      <c r="F859" s="764"/>
      <c r="G859" s="921"/>
      <c r="H859" s="764"/>
      <c r="I859" s="764"/>
      <c r="J859" s="1074" t="s">
        <v>5262</v>
      </c>
    </row>
    <row r="860" spans="1:10" x14ac:dyDescent="0.25">
      <c r="A860" s="777" t="s">
        <v>2187</v>
      </c>
      <c r="B860" s="764">
        <v>1</v>
      </c>
      <c r="C860" s="630"/>
      <c r="D860" s="630">
        <v>12000</v>
      </c>
      <c r="E860" s="764">
        <v>1</v>
      </c>
      <c r="F860" s="764">
        <v>3000</v>
      </c>
      <c r="G860" s="921">
        <v>60</v>
      </c>
      <c r="H860" s="764"/>
      <c r="I860" s="764"/>
      <c r="J860" s="1074" t="s">
        <v>3581</v>
      </c>
    </row>
    <row r="861" spans="1:10" x14ac:dyDescent="0.25">
      <c r="A861" s="777" t="s">
        <v>170</v>
      </c>
      <c r="B861" s="764">
        <v>1</v>
      </c>
      <c r="C861" s="630">
        <v>25000</v>
      </c>
      <c r="D861" s="630"/>
      <c r="E861" s="764"/>
      <c r="F861" s="764"/>
      <c r="G861" s="921"/>
      <c r="H861" s="764"/>
      <c r="I861" s="764"/>
      <c r="J861" s="1074"/>
    </row>
    <row r="862" spans="1:10" x14ac:dyDescent="0.25">
      <c r="A862" s="777" t="s">
        <v>622</v>
      </c>
      <c r="B862" s="764">
        <v>1</v>
      </c>
      <c r="C862" s="630">
        <v>36000</v>
      </c>
      <c r="D862" s="630"/>
      <c r="E862" s="764"/>
      <c r="F862" s="764"/>
      <c r="G862" s="921"/>
      <c r="H862" s="764"/>
      <c r="I862" s="764"/>
      <c r="J862" s="1074"/>
    </row>
    <row r="863" spans="1:10" x14ac:dyDescent="0.25">
      <c r="A863" s="777" t="s">
        <v>170</v>
      </c>
      <c r="B863" s="8">
        <v>1</v>
      </c>
      <c r="C863" s="1"/>
      <c r="D863" s="630">
        <v>25000</v>
      </c>
      <c r="E863" s="764"/>
      <c r="F863" s="764"/>
      <c r="G863" s="921"/>
      <c r="H863" s="764"/>
      <c r="I863" s="764"/>
      <c r="J863" s="1074" t="s">
        <v>3581</v>
      </c>
    </row>
    <row r="864" spans="1:10" x14ac:dyDescent="0.25">
      <c r="A864" s="755" t="s">
        <v>2048</v>
      </c>
      <c r="B864" s="757">
        <f>SUM(B841:B863)</f>
        <v>23</v>
      </c>
      <c r="C864" s="757">
        <f>SUM(C841:C863)</f>
        <v>193000</v>
      </c>
      <c r="D864" s="757">
        <f>SUM(D841:D863)</f>
        <v>317000</v>
      </c>
      <c r="E864" s="757">
        <f>SUM(E841:E863)</f>
        <v>10</v>
      </c>
      <c r="F864" s="756"/>
      <c r="G864" s="922"/>
      <c r="H864" s="756"/>
      <c r="I864" s="756"/>
      <c r="J864" s="756"/>
    </row>
    <row r="865" spans="1:10" ht="17.25" x14ac:dyDescent="0.25">
      <c r="A865" s="2233" t="s">
        <v>4463</v>
      </c>
      <c r="B865" s="2234"/>
      <c r="C865" s="2234"/>
      <c r="D865" s="2234"/>
      <c r="E865" s="2234"/>
      <c r="F865" s="2234"/>
      <c r="G865" s="2234"/>
      <c r="H865" s="2248"/>
      <c r="I865" s="2248"/>
      <c r="J865" s="2249"/>
    </row>
    <row r="866" spans="1:10" ht="17.25" x14ac:dyDescent="0.25">
      <c r="A866" s="782"/>
      <c r="B866" s="783"/>
      <c r="C866" s="944"/>
      <c r="D866" s="784"/>
      <c r="E866" s="909"/>
      <c r="F866" s="909"/>
      <c r="G866" s="909"/>
      <c r="H866" s="909"/>
      <c r="I866" s="909"/>
      <c r="J866" s="764"/>
    </row>
    <row r="867" spans="1:10" x14ac:dyDescent="0.25">
      <c r="A867" s="755" t="s">
        <v>2048</v>
      </c>
      <c r="B867" s="213">
        <f>SUM(B866:B866)</f>
        <v>0</v>
      </c>
      <c r="C867" s="213">
        <f>SUM(C866:C866)</f>
        <v>0</v>
      </c>
      <c r="D867" s="213">
        <f>SUM(D866:D866)</f>
        <v>0</v>
      </c>
      <c r="E867" s="213"/>
      <c r="F867" s="213"/>
      <c r="G867" s="213"/>
      <c r="H867" s="213"/>
      <c r="I867" s="213"/>
      <c r="J867" s="213"/>
    </row>
    <row r="870" spans="1:10" x14ac:dyDescent="0.25">
      <c r="F870" s="2206" t="s">
        <v>4777</v>
      </c>
      <c r="G870" s="2206"/>
      <c r="H870" s="2206"/>
      <c r="I870" s="2206"/>
    </row>
    <row r="871" spans="1:10" ht="15.75" x14ac:dyDescent="0.25">
      <c r="A871" s="2264" t="s">
        <v>4861</v>
      </c>
      <c r="B871" s="2264"/>
      <c r="C871" s="757">
        <f>C864</f>
        <v>193000</v>
      </c>
    </row>
    <row r="873" spans="1:10" ht="15.75" x14ac:dyDescent="0.25">
      <c r="A873" s="2265" t="s">
        <v>4825</v>
      </c>
      <c r="B873" s="2266"/>
      <c r="C873" s="213">
        <f>C867</f>
        <v>0</v>
      </c>
    </row>
    <row r="877" spans="1:10" ht="15.75" x14ac:dyDescent="0.25">
      <c r="A877" s="2232" t="s">
        <v>5275</v>
      </c>
      <c r="B877" s="2232"/>
      <c r="C877" s="2232"/>
      <c r="D877" s="2232"/>
      <c r="E877" s="2232"/>
      <c r="F877" s="2232"/>
      <c r="G877" s="2232"/>
      <c r="H877" s="2232"/>
      <c r="I877" s="2232"/>
      <c r="J877" s="2232"/>
    </row>
    <row r="878" spans="1:10" x14ac:dyDescent="0.25">
      <c r="A878" s="198" t="s">
        <v>14</v>
      </c>
      <c r="B878" s="198" t="s">
        <v>5</v>
      </c>
      <c r="C878" s="198" t="s">
        <v>10</v>
      </c>
      <c r="D878" s="198" t="s">
        <v>11</v>
      </c>
      <c r="E878" s="198" t="s">
        <v>753</v>
      </c>
      <c r="F878" s="198" t="s">
        <v>27</v>
      </c>
      <c r="G878" s="1075" t="s">
        <v>2013</v>
      </c>
      <c r="H878" s="198" t="s">
        <v>2776</v>
      </c>
      <c r="I878" s="198" t="s">
        <v>2777</v>
      </c>
      <c r="J878" s="198" t="s">
        <v>32</v>
      </c>
    </row>
    <row r="879" spans="1:10" x14ac:dyDescent="0.25">
      <c r="A879" s="777" t="s">
        <v>355</v>
      </c>
      <c r="B879" s="764">
        <v>1</v>
      </c>
      <c r="C879" s="630">
        <v>17000</v>
      </c>
      <c r="D879" s="764"/>
      <c r="E879" s="921"/>
      <c r="F879" s="764"/>
      <c r="G879" s="921"/>
      <c r="H879" s="764"/>
      <c r="I879" s="764"/>
      <c r="J879" s="1076"/>
    </row>
    <row r="880" spans="1:10" x14ac:dyDescent="0.25">
      <c r="A880" s="777" t="s">
        <v>4853</v>
      </c>
      <c r="B880" s="764">
        <v>1</v>
      </c>
      <c r="C880" s="630">
        <v>19000</v>
      </c>
      <c r="D880" s="630"/>
      <c r="E880" s="921">
        <v>1</v>
      </c>
      <c r="F880" s="764">
        <v>4000</v>
      </c>
      <c r="G880" s="764">
        <v>75</v>
      </c>
      <c r="H880" s="764"/>
      <c r="I880" s="764"/>
      <c r="J880" s="1076"/>
    </row>
    <row r="881" spans="1:10" x14ac:dyDescent="0.25">
      <c r="A881" s="777" t="s">
        <v>4483</v>
      </c>
      <c r="B881" s="764">
        <v>1</v>
      </c>
      <c r="C881" s="630"/>
      <c r="D881" s="630">
        <v>14000</v>
      </c>
      <c r="E881" s="921"/>
      <c r="F881" s="764"/>
      <c r="G881" s="764"/>
      <c r="H881" s="764"/>
      <c r="I881" s="764"/>
      <c r="J881" s="1076" t="s">
        <v>767</v>
      </c>
    </row>
    <row r="882" spans="1:10" x14ac:dyDescent="0.25">
      <c r="A882" s="777" t="s">
        <v>4708</v>
      </c>
      <c r="B882" s="764">
        <v>1</v>
      </c>
      <c r="C882" s="1042"/>
      <c r="D882" s="630">
        <v>15000</v>
      </c>
      <c r="E882" s="764"/>
      <c r="F882" s="764"/>
      <c r="G882" s="921"/>
      <c r="H882" s="764"/>
      <c r="I882" s="764"/>
      <c r="J882" s="1076" t="s">
        <v>767</v>
      </c>
    </row>
    <row r="883" spans="1:10" x14ac:dyDescent="0.25">
      <c r="A883" s="777" t="s">
        <v>4954</v>
      </c>
      <c r="B883" s="764">
        <v>1</v>
      </c>
      <c r="C883" s="630"/>
      <c r="D883" s="630">
        <v>14000</v>
      </c>
      <c r="E883" s="764">
        <v>1</v>
      </c>
      <c r="F883" s="764">
        <v>3000</v>
      </c>
      <c r="G883" s="921">
        <v>60</v>
      </c>
      <c r="H883" s="764"/>
      <c r="I883" s="764"/>
      <c r="J883" s="1076" t="s">
        <v>3581</v>
      </c>
    </row>
    <row r="884" spans="1:10" x14ac:dyDescent="0.25">
      <c r="A884" s="777" t="s">
        <v>1541</v>
      </c>
      <c r="B884" s="764">
        <v>2</v>
      </c>
      <c r="C884" s="630"/>
      <c r="D884" s="630">
        <v>118000</v>
      </c>
      <c r="E884" s="764"/>
      <c r="F884" s="764"/>
      <c r="G884" s="921"/>
      <c r="H884" s="956"/>
      <c r="I884" s="956"/>
      <c r="J884" s="1076" t="s">
        <v>5263</v>
      </c>
    </row>
    <row r="885" spans="1:10" x14ac:dyDescent="0.25">
      <c r="A885" s="777" t="s">
        <v>4483</v>
      </c>
      <c r="B885" s="764">
        <v>1</v>
      </c>
      <c r="C885" s="1042">
        <v>13000</v>
      </c>
      <c r="D885" s="630"/>
      <c r="E885" s="764">
        <v>1</v>
      </c>
      <c r="F885" s="764">
        <v>4000</v>
      </c>
      <c r="G885" s="921">
        <v>75</v>
      </c>
      <c r="H885" s="764"/>
      <c r="I885" s="764"/>
      <c r="J885" s="1076"/>
    </row>
    <row r="886" spans="1:10" x14ac:dyDescent="0.25">
      <c r="A886" s="777" t="s">
        <v>209</v>
      </c>
      <c r="B886" s="764">
        <v>1</v>
      </c>
      <c r="C886" s="630">
        <v>34000</v>
      </c>
      <c r="D886" s="630"/>
      <c r="E886" s="764">
        <v>1</v>
      </c>
      <c r="F886" s="764">
        <v>4000</v>
      </c>
      <c r="G886" s="921">
        <v>70</v>
      </c>
      <c r="H886" s="764"/>
      <c r="I886" s="764"/>
      <c r="J886" s="1076"/>
    </row>
    <row r="887" spans="1:10" x14ac:dyDescent="0.25">
      <c r="A887" s="777" t="s">
        <v>136</v>
      </c>
      <c r="B887" s="764">
        <v>1</v>
      </c>
      <c r="C887" s="630"/>
      <c r="D887" s="630">
        <v>8000</v>
      </c>
      <c r="E887" s="764">
        <v>2</v>
      </c>
      <c r="F887" s="764">
        <v>10000</v>
      </c>
      <c r="G887" s="921">
        <v>100</v>
      </c>
      <c r="H887" s="764"/>
      <c r="I887" s="764"/>
      <c r="J887" s="1076" t="s">
        <v>767</v>
      </c>
    </row>
    <row r="888" spans="1:10" x14ac:dyDescent="0.25">
      <c r="A888" s="777" t="s">
        <v>184</v>
      </c>
      <c r="B888" s="764">
        <v>1</v>
      </c>
      <c r="C888" s="630">
        <v>16000</v>
      </c>
      <c r="D888" s="630"/>
      <c r="E888" s="764">
        <v>1</v>
      </c>
      <c r="F888" s="764">
        <v>4000</v>
      </c>
      <c r="G888" s="921">
        <v>70</v>
      </c>
      <c r="H888" s="764"/>
      <c r="I888" s="764"/>
      <c r="J888" s="1076"/>
    </row>
    <row r="889" spans="1:10" x14ac:dyDescent="0.25">
      <c r="A889" s="702" t="s">
        <v>222</v>
      </c>
      <c r="B889" s="703">
        <v>1</v>
      </c>
      <c r="C889" s="640"/>
      <c r="D889" s="640"/>
      <c r="E889" s="703"/>
      <c r="F889" s="703"/>
      <c r="G889" s="1078"/>
      <c r="H889" s="703"/>
      <c r="I889" s="703"/>
      <c r="J889" s="781" t="s">
        <v>5264</v>
      </c>
    </row>
    <row r="890" spans="1:10" x14ac:dyDescent="0.25">
      <c r="A890" s="702" t="s">
        <v>1871</v>
      </c>
      <c r="B890" s="703">
        <v>1</v>
      </c>
      <c r="C890" s="640"/>
      <c r="D890" s="640"/>
      <c r="E890" s="703"/>
      <c r="F890" s="703"/>
      <c r="G890" s="1078"/>
      <c r="H890" s="703"/>
      <c r="I890" s="703"/>
      <c r="J890" s="781" t="s">
        <v>5204</v>
      </c>
    </row>
    <row r="891" spans="1:10" x14ac:dyDescent="0.25">
      <c r="A891" s="777" t="s">
        <v>2187</v>
      </c>
      <c r="B891" s="764">
        <v>1</v>
      </c>
      <c r="C891" s="630">
        <v>14000</v>
      </c>
      <c r="D891" s="630"/>
      <c r="E891" s="764"/>
      <c r="F891" s="764"/>
      <c r="G891" s="921"/>
      <c r="H891" s="764"/>
      <c r="I891" s="764"/>
      <c r="J891" s="1076"/>
    </row>
    <row r="892" spans="1:10" x14ac:dyDescent="0.25">
      <c r="A892" s="777" t="s">
        <v>4708</v>
      </c>
      <c r="B892" s="764">
        <v>1</v>
      </c>
      <c r="C892" s="630">
        <v>12000</v>
      </c>
      <c r="D892" s="630"/>
      <c r="E892" s="764">
        <v>1</v>
      </c>
      <c r="F892" s="764">
        <v>2000</v>
      </c>
      <c r="G892" s="921">
        <v>50</v>
      </c>
      <c r="H892" s="764"/>
      <c r="I892" s="764"/>
      <c r="J892" s="1076"/>
    </row>
    <row r="893" spans="1:10" x14ac:dyDescent="0.25">
      <c r="A893" s="777" t="s">
        <v>563</v>
      </c>
      <c r="B893" s="764">
        <v>1</v>
      </c>
      <c r="C893" s="630"/>
      <c r="D893" s="630">
        <v>21000</v>
      </c>
      <c r="E893" s="764"/>
      <c r="F893" s="764"/>
      <c r="G893" s="921"/>
      <c r="H893" s="764"/>
      <c r="I893" s="764"/>
      <c r="J893" s="1076" t="s">
        <v>5265</v>
      </c>
    </row>
    <row r="894" spans="1:10" x14ac:dyDescent="0.25">
      <c r="A894" s="777" t="s">
        <v>4757</v>
      </c>
      <c r="B894" s="764">
        <v>1</v>
      </c>
      <c r="C894" s="630"/>
      <c r="D894" s="630">
        <v>21000</v>
      </c>
      <c r="E894" s="764"/>
      <c r="F894" s="764"/>
      <c r="G894" s="921"/>
      <c r="H894" s="764"/>
      <c r="I894" s="764"/>
      <c r="J894" s="1076" t="s">
        <v>5271</v>
      </c>
    </row>
    <row r="895" spans="1:10" x14ac:dyDescent="0.25">
      <c r="A895" s="777" t="s">
        <v>5266</v>
      </c>
      <c r="B895" s="764">
        <v>1</v>
      </c>
      <c r="C895" s="630"/>
      <c r="D895" s="630">
        <v>12000</v>
      </c>
      <c r="E895" s="764">
        <v>3</v>
      </c>
      <c r="F895" s="764">
        <v>11000</v>
      </c>
      <c r="G895" s="764" t="s">
        <v>5267</v>
      </c>
      <c r="H895" s="764"/>
      <c r="I895" s="764"/>
      <c r="J895" s="1076" t="s">
        <v>767</v>
      </c>
    </row>
    <row r="896" spans="1:10" x14ac:dyDescent="0.25">
      <c r="A896" s="777" t="s">
        <v>5268</v>
      </c>
      <c r="B896" s="764">
        <v>1</v>
      </c>
      <c r="C896" s="630"/>
      <c r="D896" s="630">
        <v>19000</v>
      </c>
      <c r="E896" s="764"/>
      <c r="F896" s="764"/>
      <c r="G896" s="921"/>
      <c r="H896" s="764"/>
      <c r="I896" s="764"/>
      <c r="J896" s="1076" t="s">
        <v>3581</v>
      </c>
    </row>
    <row r="897" spans="1:10" x14ac:dyDescent="0.25">
      <c r="A897" s="777" t="s">
        <v>1807</v>
      </c>
      <c r="B897" s="764">
        <v>1</v>
      </c>
      <c r="C897" s="630">
        <v>26000</v>
      </c>
      <c r="D897" s="630"/>
      <c r="E897" s="764">
        <v>1</v>
      </c>
      <c r="F897" s="764">
        <v>3000</v>
      </c>
      <c r="G897" s="921">
        <v>60</v>
      </c>
      <c r="H897" s="764"/>
      <c r="I897" s="764"/>
      <c r="J897" s="1076"/>
    </row>
    <row r="898" spans="1:10" x14ac:dyDescent="0.25">
      <c r="A898" s="777" t="s">
        <v>3938</v>
      </c>
      <c r="B898" s="764">
        <v>2</v>
      </c>
      <c r="C898" s="630">
        <v>50000</v>
      </c>
      <c r="D898" s="630"/>
      <c r="E898" s="764"/>
      <c r="F898" s="764"/>
      <c r="G898" s="921"/>
      <c r="H898" s="764"/>
      <c r="I898" s="764"/>
      <c r="J898" s="1076"/>
    </row>
    <row r="899" spans="1:10" x14ac:dyDescent="0.25">
      <c r="A899" s="777" t="s">
        <v>5269</v>
      </c>
      <c r="B899" s="764">
        <v>2</v>
      </c>
      <c r="C899" s="630"/>
      <c r="D899" s="630">
        <v>100000</v>
      </c>
      <c r="E899" s="764"/>
      <c r="F899" s="764"/>
      <c r="G899" s="921"/>
      <c r="H899" s="764"/>
      <c r="I899" s="764"/>
      <c r="J899" s="1076" t="s">
        <v>5270</v>
      </c>
    </row>
    <row r="900" spans="1:10" x14ac:dyDescent="0.25">
      <c r="A900" s="777" t="s">
        <v>255</v>
      </c>
      <c r="B900" s="764">
        <v>1</v>
      </c>
      <c r="C900" s="630">
        <v>24000</v>
      </c>
      <c r="D900" s="630"/>
      <c r="E900" s="764"/>
      <c r="F900" s="764"/>
      <c r="G900" s="921"/>
      <c r="H900" s="764"/>
      <c r="I900" s="764"/>
      <c r="J900" s="1076"/>
    </row>
    <row r="901" spans="1:10" x14ac:dyDescent="0.25">
      <c r="A901" s="777" t="s">
        <v>653</v>
      </c>
      <c r="B901" s="764">
        <v>1</v>
      </c>
      <c r="C901" s="630"/>
      <c r="D901" s="630">
        <v>39000</v>
      </c>
      <c r="E901" s="764"/>
      <c r="F901" s="764"/>
      <c r="G901" s="921"/>
      <c r="H901" s="764"/>
      <c r="I901" s="764"/>
      <c r="J901" s="1076" t="s">
        <v>5272</v>
      </c>
    </row>
    <row r="902" spans="1:10" x14ac:dyDescent="0.25">
      <c r="A902" s="777" t="s">
        <v>2199</v>
      </c>
      <c r="B902" s="764">
        <v>1</v>
      </c>
      <c r="C902" s="630">
        <v>19000</v>
      </c>
      <c r="D902" s="630"/>
      <c r="E902" s="764"/>
      <c r="F902" s="764"/>
      <c r="G902" s="921"/>
      <c r="H902" s="764"/>
      <c r="I902" s="764"/>
      <c r="J902" s="1076"/>
    </row>
    <row r="903" spans="1:10" x14ac:dyDescent="0.25">
      <c r="A903" s="777" t="s">
        <v>3536</v>
      </c>
      <c r="B903" s="764">
        <v>1</v>
      </c>
      <c r="C903" s="630"/>
      <c r="D903" s="630">
        <v>30000</v>
      </c>
      <c r="E903" s="764"/>
      <c r="F903" s="764"/>
      <c r="G903" s="921"/>
      <c r="H903" s="764"/>
      <c r="I903" s="764"/>
      <c r="J903" s="1076" t="s">
        <v>767</v>
      </c>
    </row>
    <row r="904" spans="1:10" x14ac:dyDescent="0.25">
      <c r="A904" s="777" t="s">
        <v>1248</v>
      </c>
      <c r="B904" s="764">
        <v>2</v>
      </c>
      <c r="C904" s="630">
        <v>102000</v>
      </c>
      <c r="D904" s="630"/>
      <c r="E904" s="764"/>
      <c r="F904" s="764"/>
      <c r="G904" s="921"/>
      <c r="H904" s="764"/>
      <c r="I904" s="764"/>
      <c r="J904" s="1076" t="s">
        <v>5273</v>
      </c>
    </row>
    <row r="905" spans="1:10" x14ac:dyDescent="0.25">
      <c r="A905" s="777" t="s">
        <v>291</v>
      </c>
      <c r="B905" s="764">
        <v>1</v>
      </c>
      <c r="C905" s="630"/>
      <c r="D905" s="630">
        <v>15000</v>
      </c>
      <c r="E905" s="764">
        <v>1</v>
      </c>
      <c r="F905" s="764">
        <v>3000</v>
      </c>
      <c r="G905" s="921">
        <v>60</v>
      </c>
      <c r="H905" s="764"/>
      <c r="I905" s="764"/>
      <c r="J905" s="1076" t="s">
        <v>767</v>
      </c>
    </row>
    <row r="906" spans="1:10" x14ac:dyDescent="0.25">
      <c r="A906" s="755" t="s">
        <v>2048</v>
      </c>
      <c r="B906" s="757">
        <f>SUM(B879:B905)</f>
        <v>31</v>
      </c>
      <c r="C906" s="757">
        <f>SUM(C879:C905)</f>
        <v>346000</v>
      </c>
      <c r="D906" s="757">
        <f>SUM(D879:D905)</f>
        <v>426000</v>
      </c>
      <c r="E906" s="757">
        <f>SUM(E879:E905)</f>
        <v>13</v>
      </c>
      <c r="F906" s="756"/>
      <c r="G906" s="922"/>
      <c r="H906" s="756"/>
      <c r="I906" s="756"/>
      <c r="J906" s="756"/>
    </row>
    <row r="907" spans="1:10" ht="17.25" x14ac:dyDescent="0.25">
      <c r="A907" s="2233" t="s">
        <v>4463</v>
      </c>
      <c r="B907" s="2234"/>
      <c r="C907" s="2234"/>
      <c r="D907" s="2234"/>
      <c r="E907" s="2234"/>
      <c r="F907" s="2234"/>
      <c r="G907" s="2234"/>
      <c r="H907" s="2248"/>
      <c r="I907" s="2248"/>
      <c r="J907" s="2249"/>
    </row>
    <row r="908" spans="1:10" ht="17.25" x14ac:dyDescent="0.25">
      <c r="A908" s="782" t="s">
        <v>5274</v>
      </c>
      <c r="B908" s="783">
        <v>2</v>
      </c>
      <c r="C908" s="944">
        <v>4000</v>
      </c>
      <c r="D908" s="784"/>
      <c r="E908" s="909"/>
      <c r="F908" s="909"/>
      <c r="G908" s="909"/>
      <c r="H908" s="909"/>
      <c r="I908" s="909"/>
      <c r="J908" s="764"/>
    </row>
    <row r="909" spans="1:10" x14ac:dyDescent="0.25">
      <c r="A909" s="755" t="s">
        <v>2048</v>
      </c>
      <c r="B909" s="213">
        <f>SUM(B908:B908)</f>
        <v>2</v>
      </c>
      <c r="C909" s="213">
        <f>SUM(C908:C908)</f>
        <v>4000</v>
      </c>
      <c r="D909" s="213">
        <f>SUM(D908:D908)</f>
        <v>0</v>
      </c>
      <c r="E909" s="213"/>
      <c r="F909" s="213"/>
      <c r="G909" s="213"/>
      <c r="H909" s="213"/>
      <c r="I909" s="213"/>
      <c r="J909" s="213"/>
    </row>
    <row r="912" spans="1:10" x14ac:dyDescent="0.25">
      <c r="F912" s="2206" t="s">
        <v>4777</v>
      </c>
      <c r="G912" s="2206"/>
      <c r="H912" s="2206"/>
      <c r="I912" s="2206"/>
    </row>
    <row r="913" spans="1:10" ht="15.75" x14ac:dyDescent="0.25">
      <c r="A913" s="2264" t="s">
        <v>4861</v>
      </c>
      <c r="B913" s="2264"/>
      <c r="C913" s="757">
        <f>C906</f>
        <v>346000</v>
      </c>
    </row>
    <row r="915" spans="1:10" ht="15.75" x14ac:dyDescent="0.25">
      <c r="A915" s="2265" t="s">
        <v>4825</v>
      </c>
      <c r="B915" s="2266"/>
      <c r="C915" s="213">
        <f>C909</f>
        <v>4000</v>
      </c>
    </row>
    <row r="918" spans="1:10" ht="15.75" x14ac:dyDescent="0.25">
      <c r="A918" s="2232" t="s">
        <v>5276</v>
      </c>
      <c r="B918" s="2232"/>
      <c r="C918" s="2232"/>
      <c r="D918" s="2232"/>
      <c r="E918" s="2232"/>
      <c r="F918" s="2232"/>
      <c r="G918" s="2232"/>
      <c r="H918" s="2232"/>
      <c r="I918" s="2232"/>
      <c r="J918" s="2232"/>
    </row>
    <row r="919" spans="1:10" x14ac:dyDescent="0.25">
      <c r="A919" s="198" t="s">
        <v>14</v>
      </c>
      <c r="B919" s="198" t="s">
        <v>5</v>
      </c>
      <c r="C919" s="198" t="s">
        <v>10</v>
      </c>
      <c r="D919" s="198" t="s">
        <v>11</v>
      </c>
      <c r="E919" s="198" t="s">
        <v>753</v>
      </c>
      <c r="F919" s="198" t="s">
        <v>27</v>
      </c>
      <c r="G919" s="1077" t="s">
        <v>2013</v>
      </c>
      <c r="H919" s="198" t="s">
        <v>2776</v>
      </c>
      <c r="I919" s="198" t="s">
        <v>2777</v>
      </c>
      <c r="J919" s="198" t="s">
        <v>32</v>
      </c>
    </row>
    <row r="920" spans="1:10" x14ac:dyDescent="0.25">
      <c r="A920" s="777" t="s">
        <v>3352</v>
      </c>
      <c r="B920" s="764">
        <v>1</v>
      </c>
      <c r="C920" s="630">
        <v>18000</v>
      </c>
      <c r="D920" s="764"/>
      <c r="E920" s="921">
        <v>2</v>
      </c>
      <c r="F920" s="764">
        <v>8000</v>
      </c>
      <c r="G920" s="921">
        <v>70</v>
      </c>
      <c r="H920" s="764"/>
      <c r="I920" s="764"/>
      <c r="J920" s="1079"/>
    </row>
    <row r="921" spans="1:10" x14ac:dyDescent="0.25">
      <c r="A921" s="777" t="s">
        <v>2622</v>
      </c>
      <c r="B921" s="764">
        <v>1</v>
      </c>
      <c r="C921" s="630">
        <v>33000</v>
      </c>
      <c r="D921" s="630"/>
      <c r="E921" s="921">
        <v>1</v>
      </c>
      <c r="F921" s="764">
        <v>5000</v>
      </c>
      <c r="G921" s="764">
        <v>100</v>
      </c>
      <c r="H921" s="764"/>
      <c r="I921" s="764"/>
      <c r="J921" s="1079"/>
    </row>
    <row r="922" spans="1:10" x14ac:dyDescent="0.25">
      <c r="A922" s="777" t="s">
        <v>1810</v>
      </c>
      <c r="B922" s="764">
        <v>1</v>
      </c>
      <c r="C922" s="630">
        <v>1000</v>
      </c>
      <c r="D922" s="630">
        <v>10000</v>
      </c>
      <c r="E922" s="921">
        <v>1</v>
      </c>
      <c r="F922" s="764">
        <v>3000</v>
      </c>
      <c r="G922" s="764">
        <v>60</v>
      </c>
      <c r="H922" s="764"/>
      <c r="I922" s="764"/>
      <c r="J922" s="1079" t="s">
        <v>767</v>
      </c>
    </row>
    <row r="923" spans="1:10" x14ac:dyDescent="0.25">
      <c r="A923" s="777" t="s">
        <v>94</v>
      </c>
      <c r="B923" s="764">
        <v>1</v>
      </c>
      <c r="C923" s="1042"/>
      <c r="D923" s="630">
        <v>28000</v>
      </c>
      <c r="E923" s="764">
        <v>1</v>
      </c>
      <c r="F923" s="764">
        <v>4000</v>
      </c>
      <c r="G923" s="921">
        <v>70</v>
      </c>
      <c r="H923" s="764"/>
      <c r="I923" s="764"/>
      <c r="J923" s="1079" t="s">
        <v>767</v>
      </c>
    </row>
    <row r="924" spans="1:10" x14ac:dyDescent="0.25">
      <c r="A924" s="777" t="s">
        <v>93</v>
      </c>
      <c r="B924" s="764">
        <v>1</v>
      </c>
      <c r="C924" s="630"/>
      <c r="D924" s="630">
        <v>20000</v>
      </c>
      <c r="E924" s="764"/>
      <c r="F924" s="764"/>
      <c r="G924" s="921"/>
      <c r="H924" s="764"/>
      <c r="I924" s="764"/>
      <c r="J924" s="1079" t="s">
        <v>767</v>
      </c>
    </row>
    <row r="925" spans="1:10" x14ac:dyDescent="0.25">
      <c r="A925" s="777" t="s">
        <v>1251</v>
      </c>
      <c r="B925" s="764">
        <v>1</v>
      </c>
      <c r="C925" s="630"/>
      <c r="D925" s="630">
        <v>13000</v>
      </c>
      <c r="E925" s="764">
        <v>1</v>
      </c>
      <c r="F925" s="764">
        <v>1000</v>
      </c>
      <c r="G925" s="921">
        <v>40</v>
      </c>
      <c r="H925" s="956"/>
      <c r="I925" s="956"/>
      <c r="J925" s="1079" t="s">
        <v>767</v>
      </c>
    </row>
    <row r="926" spans="1:10" x14ac:dyDescent="0.25">
      <c r="A926" s="777" t="s">
        <v>853</v>
      </c>
      <c r="B926" s="764">
        <v>1</v>
      </c>
      <c r="C926" s="1042"/>
      <c r="D926" s="630">
        <v>50000</v>
      </c>
      <c r="E926" s="764"/>
      <c r="F926" s="764"/>
      <c r="G926" s="921"/>
      <c r="H926" s="764"/>
      <c r="I926" s="764"/>
      <c r="J926" s="1079" t="s">
        <v>767</v>
      </c>
    </row>
    <row r="927" spans="1:10" x14ac:dyDescent="0.25">
      <c r="A927" s="702" t="s">
        <v>3545</v>
      </c>
      <c r="B927" s="703">
        <v>1</v>
      </c>
      <c r="C927" s="640"/>
      <c r="D927" s="640"/>
      <c r="E927" s="703"/>
      <c r="F927" s="703"/>
      <c r="G927" s="1078"/>
      <c r="H927" s="703"/>
      <c r="I927" s="703"/>
      <c r="J927" s="781" t="s">
        <v>5277</v>
      </c>
    </row>
    <row r="928" spans="1:10" x14ac:dyDescent="0.25">
      <c r="A928" s="777" t="s">
        <v>1816</v>
      </c>
      <c r="B928" s="764">
        <v>1</v>
      </c>
      <c r="C928" s="630"/>
      <c r="D928" s="630">
        <v>25000</v>
      </c>
      <c r="E928" s="764"/>
      <c r="F928" s="764"/>
      <c r="G928" s="921"/>
      <c r="H928" s="764"/>
      <c r="I928" s="764"/>
      <c r="J928" s="1079" t="s">
        <v>5278</v>
      </c>
    </row>
    <row r="929" spans="1:10" x14ac:dyDescent="0.25">
      <c r="A929" s="777" t="s">
        <v>892</v>
      </c>
      <c r="B929" s="764">
        <v>1</v>
      </c>
      <c r="C929" s="630">
        <v>36000</v>
      </c>
      <c r="D929" s="630"/>
      <c r="E929" s="764">
        <v>1</v>
      </c>
      <c r="F929" s="764">
        <v>4000</v>
      </c>
      <c r="G929" s="921">
        <v>70</v>
      </c>
      <c r="H929" s="764"/>
      <c r="I929" s="764"/>
      <c r="J929" s="1079"/>
    </row>
    <row r="930" spans="1:10" x14ac:dyDescent="0.25">
      <c r="A930" s="777" t="s">
        <v>1863</v>
      </c>
      <c r="B930" s="764">
        <v>1</v>
      </c>
      <c r="C930" s="630"/>
      <c r="D930" s="630">
        <v>20000</v>
      </c>
      <c r="E930" s="764"/>
      <c r="F930" s="764"/>
      <c r="G930" s="921"/>
      <c r="H930" s="764"/>
      <c r="I930" s="764"/>
      <c r="J930" s="1079" t="s">
        <v>5279</v>
      </c>
    </row>
    <row r="931" spans="1:10" x14ac:dyDescent="0.25">
      <c r="A931" s="777" t="s">
        <v>94</v>
      </c>
      <c r="B931" s="764">
        <v>1</v>
      </c>
      <c r="C931" s="1042"/>
      <c r="D931" s="630">
        <v>33000</v>
      </c>
      <c r="E931" s="764"/>
      <c r="F931" s="764"/>
      <c r="G931" s="921"/>
      <c r="H931" s="764"/>
      <c r="I931" s="764"/>
      <c r="J931" s="1079" t="s">
        <v>5280</v>
      </c>
    </row>
    <row r="932" spans="1:10" x14ac:dyDescent="0.25">
      <c r="A932" s="777" t="s">
        <v>932</v>
      </c>
      <c r="B932" s="764">
        <v>1</v>
      </c>
      <c r="C932" s="630"/>
      <c r="D932" s="630">
        <v>33000</v>
      </c>
      <c r="E932" s="764"/>
      <c r="F932" s="764"/>
      <c r="G932" s="921"/>
      <c r="H932" s="764"/>
      <c r="I932" s="764"/>
      <c r="J932" s="1079" t="s">
        <v>5281</v>
      </c>
    </row>
    <row r="933" spans="1:10" x14ac:dyDescent="0.25">
      <c r="A933" s="777" t="s">
        <v>1810</v>
      </c>
      <c r="B933" s="764">
        <v>1</v>
      </c>
      <c r="C933" s="630">
        <v>11000</v>
      </c>
      <c r="D933" s="630"/>
      <c r="E933" s="764">
        <v>1</v>
      </c>
      <c r="F933" s="764">
        <v>3000</v>
      </c>
      <c r="G933" s="921">
        <v>60</v>
      </c>
      <c r="H933" s="764"/>
      <c r="I933" s="764"/>
      <c r="J933" s="1079"/>
    </row>
    <row r="934" spans="1:10" x14ac:dyDescent="0.25">
      <c r="A934" s="777" t="s">
        <v>609</v>
      </c>
      <c r="B934" s="764">
        <v>1</v>
      </c>
      <c r="C934" s="630">
        <v>16000</v>
      </c>
      <c r="D934" s="630"/>
      <c r="E934" s="764">
        <v>1</v>
      </c>
      <c r="F934" s="764">
        <v>4000</v>
      </c>
      <c r="G934" s="921">
        <v>70</v>
      </c>
      <c r="H934" s="764"/>
      <c r="I934" s="764"/>
      <c r="J934" s="1079"/>
    </row>
    <row r="935" spans="1:10" x14ac:dyDescent="0.25">
      <c r="A935" s="755" t="s">
        <v>2048</v>
      </c>
      <c r="B935" s="757">
        <f>SUM(B920:B934)</f>
        <v>15</v>
      </c>
      <c r="C935" s="757">
        <f>SUM(C920:C934)</f>
        <v>115000</v>
      </c>
      <c r="D935" s="757">
        <f>SUM(D920:D934)</f>
        <v>232000</v>
      </c>
      <c r="E935" s="757">
        <f>SUM(E920:E934)</f>
        <v>9</v>
      </c>
      <c r="F935" s="756"/>
      <c r="G935" s="922"/>
      <c r="H935" s="756"/>
      <c r="I935" s="756"/>
      <c r="J935" s="756"/>
    </row>
    <row r="936" spans="1:10" ht="17.25" x14ac:dyDescent="0.25">
      <c r="A936" s="2233" t="s">
        <v>4463</v>
      </c>
      <c r="B936" s="2234"/>
      <c r="C936" s="2234"/>
      <c r="D936" s="2234"/>
      <c r="E936" s="2234"/>
      <c r="F936" s="2234"/>
      <c r="G936" s="2234"/>
      <c r="H936" s="2248"/>
      <c r="I936" s="2248"/>
      <c r="J936" s="2249"/>
    </row>
    <row r="937" spans="1:10" ht="17.25" x14ac:dyDescent="0.25">
      <c r="A937" s="782" t="s">
        <v>5282</v>
      </c>
      <c r="B937" s="783">
        <v>1</v>
      </c>
      <c r="C937" s="944">
        <v>1800</v>
      </c>
      <c r="D937" s="784"/>
      <c r="E937" s="909"/>
      <c r="F937" s="909"/>
      <c r="G937" s="909"/>
      <c r="H937" s="909"/>
      <c r="I937" s="909"/>
      <c r="J937" s="764"/>
    </row>
    <row r="938" spans="1:10" x14ac:dyDescent="0.25">
      <c r="A938" s="755" t="s">
        <v>2048</v>
      </c>
      <c r="B938" s="213">
        <f>SUM(B937:B937)</f>
        <v>1</v>
      </c>
      <c r="C938" s="213">
        <f>SUM(C937:C937)</f>
        <v>1800</v>
      </c>
      <c r="D938" s="213">
        <f>SUM(D937:D937)</f>
        <v>0</v>
      </c>
      <c r="E938" s="213"/>
      <c r="F938" s="213"/>
      <c r="G938" s="213"/>
      <c r="H938" s="213"/>
      <c r="I938" s="213"/>
      <c r="J938" s="213"/>
    </row>
    <row r="941" spans="1:10" x14ac:dyDescent="0.25">
      <c r="F941" s="2206" t="s">
        <v>4777</v>
      </c>
      <c r="G941" s="2206"/>
      <c r="H941" s="2206"/>
      <c r="I941" s="2206"/>
    </row>
    <row r="942" spans="1:10" ht="15.75" x14ac:dyDescent="0.25">
      <c r="A942" s="2264" t="s">
        <v>4861</v>
      </c>
      <c r="B942" s="2264"/>
      <c r="C942" s="757">
        <f>C935</f>
        <v>115000</v>
      </c>
    </row>
    <row r="944" spans="1:10" ht="15.75" x14ac:dyDescent="0.25">
      <c r="A944" s="2265" t="s">
        <v>4825</v>
      </c>
      <c r="B944" s="2266"/>
      <c r="C944" s="213">
        <f>C938</f>
        <v>1800</v>
      </c>
    </row>
    <row r="946" spans="1:10" x14ac:dyDescent="0.25">
      <c r="E946" s="18">
        <f>C942+C944+C915+C913+C871</f>
        <v>659800</v>
      </c>
    </row>
    <row r="947" spans="1:10" x14ac:dyDescent="0.25">
      <c r="E947">
        <v>500000</v>
      </c>
    </row>
    <row r="948" spans="1:10" x14ac:dyDescent="0.25">
      <c r="E948" s="18">
        <f>E946-E947</f>
        <v>159800</v>
      </c>
    </row>
    <row r="949" spans="1:10" x14ac:dyDescent="0.25">
      <c r="E949">
        <v>157800</v>
      </c>
    </row>
    <row r="950" spans="1:10" x14ac:dyDescent="0.25">
      <c r="E950" s="18">
        <f>E948-E949</f>
        <v>2000</v>
      </c>
    </row>
    <row r="952" spans="1:10" ht="15.75" x14ac:dyDescent="0.25">
      <c r="A952" s="2232" t="s">
        <v>5297</v>
      </c>
      <c r="B952" s="2232"/>
      <c r="C952" s="2232"/>
      <c r="D952" s="2232"/>
      <c r="E952" s="2232"/>
      <c r="F952" s="2232"/>
      <c r="G952" s="2232"/>
      <c r="H952" s="2232"/>
      <c r="I952" s="2232"/>
      <c r="J952" s="2232"/>
    </row>
    <row r="953" spans="1:10" x14ac:dyDescent="0.25">
      <c r="A953" s="198" t="s">
        <v>14</v>
      </c>
      <c r="B953" s="198" t="s">
        <v>5</v>
      </c>
      <c r="C953" s="198" t="s">
        <v>10</v>
      </c>
      <c r="D953" s="198" t="s">
        <v>11</v>
      </c>
      <c r="E953" s="198" t="s">
        <v>753</v>
      </c>
      <c r="F953" s="198" t="s">
        <v>27</v>
      </c>
      <c r="G953" s="1081" t="s">
        <v>2013</v>
      </c>
      <c r="H953" s="198" t="s">
        <v>2776</v>
      </c>
      <c r="I953" s="198" t="s">
        <v>2777</v>
      </c>
      <c r="J953" s="198" t="s">
        <v>32</v>
      </c>
    </row>
    <row r="954" spans="1:10" x14ac:dyDescent="0.25">
      <c r="A954" s="777" t="s">
        <v>5283</v>
      </c>
      <c r="B954" s="764">
        <v>1</v>
      </c>
      <c r="C954" s="630"/>
      <c r="D954" s="764">
        <v>26000</v>
      </c>
      <c r="E954" s="921">
        <v>1</v>
      </c>
      <c r="F954" s="764">
        <v>3000</v>
      </c>
      <c r="G954" s="921">
        <v>60</v>
      </c>
      <c r="H954" s="764"/>
      <c r="I954" s="764"/>
      <c r="J954" s="1084" t="s">
        <v>883</v>
      </c>
    </row>
    <row r="955" spans="1:10" x14ac:dyDescent="0.25">
      <c r="A955" s="777" t="s">
        <v>5284</v>
      </c>
      <c r="B955" s="764">
        <v>1</v>
      </c>
      <c r="C955" s="630"/>
      <c r="D955" s="630">
        <v>49000</v>
      </c>
      <c r="E955" s="921"/>
      <c r="F955" s="764"/>
      <c r="G955" s="764"/>
      <c r="H955" s="764"/>
      <c r="I955" s="764"/>
      <c r="J955" s="1084" t="s">
        <v>5285</v>
      </c>
    </row>
    <row r="956" spans="1:10" x14ac:dyDescent="0.25">
      <c r="A956" s="702" t="s">
        <v>5286</v>
      </c>
      <c r="B956" s="703">
        <v>2</v>
      </c>
      <c r="C956" s="640"/>
      <c r="D956" s="640"/>
      <c r="E956" s="1082"/>
      <c r="F956" s="703"/>
      <c r="G956" s="703"/>
      <c r="H956" s="703"/>
      <c r="I956" s="703"/>
      <c r="J956" s="781" t="s">
        <v>5287</v>
      </c>
    </row>
    <row r="957" spans="1:10" x14ac:dyDescent="0.25">
      <c r="A957" s="777" t="s">
        <v>4839</v>
      </c>
      <c r="B957" s="764">
        <v>1</v>
      </c>
      <c r="C957" s="1042">
        <v>17000</v>
      </c>
      <c r="D957" s="630"/>
      <c r="E957" s="764"/>
      <c r="F957" s="764"/>
      <c r="G957" s="921"/>
      <c r="H957" s="764"/>
      <c r="I957" s="764"/>
      <c r="J957" s="1084"/>
    </row>
    <row r="958" spans="1:10" x14ac:dyDescent="0.25">
      <c r="A958" s="777" t="s">
        <v>5288</v>
      </c>
      <c r="B958" s="764">
        <v>1</v>
      </c>
      <c r="C958" s="630"/>
      <c r="D958" s="630">
        <v>14000</v>
      </c>
      <c r="E958" s="764">
        <v>1</v>
      </c>
      <c r="F958" s="764">
        <v>3000</v>
      </c>
      <c r="G958" s="921">
        <v>60</v>
      </c>
      <c r="H958" s="764"/>
      <c r="I958" s="764"/>
      <c r="J958" s="1084"/>
    </row>
    <row r="959" spans="1:10" x14ac:dyDescent="0.25">
      <c r="A959" s="777" t="s">
        <v>94</v>
      </c>
      <c r="B959" s="764">
        <v>1</v>
      </c>
      <c r="C959" s="630"/>
      <c r="D959" s="630">
        <v>28000</v>
      </c>
      <c r="E959" s="764">
        <v>1</v>
      </c>
      <c r="F959" s="764">
        <v>4000</v>
      </c>
      <c r="G959" s="921">
        <v>70</v>
      </c>
      <c r="H959" s="956"/>
      <c r="I959" s="956"/>
      <c r="J959" s="1084" t="s">
        <v>883</v>
      </c>
    </row>
    <row r="960" spans="1:10" x14ac:dyDescent="0.25">
      <c r="A960" s="777" t="s">
        <v>5288</v>
      </c>
      <c r="B960" s="764">
        <v>1</v>
      </c>
      <c r="C960" s="1042">
        <v>17000</v>
      </c>
      <c r="D960" s="630"/>
      <c r="E960" s="764"/>
      <c r="F960" s="764"/>
      <c r="G960" s="921"/>
      <c r="H960" s="764"/>
      <c r="I960" s="764"/>
      <c r="J960" s="1084"/>
    </row>
    <row r="961" spans="1:10" x14ac:dyDescent="0.25">
      <c r="A961" s="517" t="s">
        <v>5289</v>
      </c>
      <c r="B961" s="519">
        <v>1</v>
      </c>
      <c r="C961" s="527">
        <v>20000</v>
      </c>
      <c r="D961" s="527"/>
      <c r="E961" s="519"/>
      <c r="F961" s="519"/>
      <c r="G961" s="1054"/>
      <c r="H961" s="519"/>
      <c r="I961" s="519"/>
      <c r="J961" s="1083"/>
    </row>
    <row r="962" spans="1:10" x14ac:dyDescent="0.25">
      <c r="A962" s="777" t="s">
        <v>4757</v>
      </c>
      <c r="B962" s="764">
        <v>1</v>
      </c>
      <c r="C962" s="630"/>
      <c r="D962" s="630">
        <v>16000</v>
      </c>
      <c r="E962" s="921">
        <v>1</v>
      </c>
      <c r="F962" s="764">
        <v>4000</v>
      </c>
      <c r="G962" s="764">
        <v>70</v>
      </c>
      <c r="H962" s="764"/>
      <c r="I962" s="764"/>
      <c r="J962" s="1084" t="s">
        <v>3581</v>
      </c>
    </row>
    <row r="963" spans="1:10" x14ac:dyDescent="0.25">
      <c r="A963" s="777" t="s">
        <v>4757</v>
      </c>
      <c r="B963" s="764">
        <v>1</v>
      </c>
      <c r="C963" s="630"/>
      <c r="D963" s="630">
        <v>16000</v>
      </c>
      <c r="E963" s="921">
        <v>1</v>
      </c>
      <c r="F963" s="764">
        <v>4000</v>
      </c>
      <c r="G963" s="764">
        <v>70</v>
      </c>
      <c r="H963" s="764"/>
      <c r="I963" s="764"/>
      <c r="J963" s="1084" t="s">
        <v>883</v>
      </c>
    </row>
    <row r="964" spans="1:10" x14ac:dyDescent="0.25">
      <c r="A964" s="777" t="s">
        <v>622</v>
      </c>
      <c r="B964" s="764">
        <v>1</v>
      </c>
      <c r="C964" s="1042">
        <v>32000</v>
      </c>
      <c r="D964" s="630"/>
      <c r="E964" s="764">
        <v>1</v>
      </c>
      <c r="F964" s="764">
        <v>4000</v>
      </c>
      <c r="G964" s="921">
        <v>70</v>
      </c>
      <c r="H964" s="764"/>
      <c r="I964" s="764"/>
      <c r="J964" s="1084"/>
    </row>
    <row r="965" spans="1:10" x14ac:dyDescent="0.25">
      <c r="A965" s="777" t="s">
        <v>4943</v>
      </c>
      <c r="B965" s="764">
        <v>1</v>
      </c>
      <c r="C965" s="630">
        <v>20000</v>
      </c>
      <c r="D965" s="630"/>
      <c r="E965" s="764">
        <v>1</v>
      </c>
      <c r="F965" s="764">
        <v>5000</v>
      </c>
      <c r="G965" s="921">
        <v>100</v>
      </c>
      <c r="H965" s="764"/>
      <c r="I965" s="764"/>
      <c r="J965" s="1084"/>
    </row>
    <row r="966" spans="1:10" x14ac:dyDescent="0.25">
      <c r="A966" s="777" t="s">
        <v>5290</v>
      </c>
      <c r="B966" s="764">
        <v>1</v>
      </c>
      <c r="C966" s="630"/>
      <c r="D966" s="630">
        <v>17000</v>
      </c>
      <c r="E966" s="764"/>
      <c r="F966" s="764"/>
      <c r="G966" s="921"/>
      <c r="H966" s="956"/>
      <c r="I966" s="956"/>
      <c r="J966" s="1084" t="s">
        <v>5291</v>
      </c>
    </row>
    <row r="967" spans="1:10" x14ac:dyDescent="0.25">
      <c r="A967" s="777" t="s">
        <v>5288</v>
      </c>
      <c r="B967" s="764">
        <v>1</v>
      </c>
      <c r="C967" s="1042"/>
      <c r="D967" s="630">
        <v>14000</v>
      </c>
      <c r="E967" s="764">
        <v>1</v>
      </c>
      <c r="F967" s="764">
        <v>3000</v>
      </c>
      <c r="G967" s="921">
        <v>60</v>
      </c>
      <c r="H967" s="764"/>
      <c r="I967" s="764"/>
      <c r="J967" s="1084" t="s">
        <v>883</v>
      </c>
    </row>
    <row r="968" spans="1:10" x14ac:dyDescent="0.25">
      <c r="A968" s="777" t="s">
        <v>5292</v>
      </c>
      <c r="B968" s="764">
        <v>1</v>
      </c>
      <c r="C968" s="630"/>
      <c r="D968" s="630">
        <v>5000</v>
      </c>
      <c r="E968" s="764"/>
      <c r="F968" s="764"/>
      <c r="G968" s="921"/>
      <c r="H968" s="764"/>
      <c r="I968" s="764"/>
      <c r="J968" s="1084" t="s">
        <v>3581</v>
      </c>
    </row>
    <row r="969" spans="1:10" x14ac:dyDescent="0.25">
      <c r="A969" s="777" t="s">
        <v>209</v>
      </c>
      <c r="B969" s="764">
        <v>1</v>
      </c>
      <c r="C969" s="630"/>
      <c r="D969" s="630">
        <v>34000</v>
      </c>
      <c r="E969" s="764">
        <v>1</v>
      </c>
      <c r="F969" s="764">
        <v>4000</v>
      </c>
      <c r="G969" s="921">
        <v>70</v>
      </c>
      <c r="H969" s="956"/>
      <c r="I969" s="956"/>
      <c r="J969" s="1084" t="s">
        <v>3581</v>
      </c>
    </row>
    <row r="970" spans="1:10" x14ac:dyDescent="0.25">
      <c r="A970" s="777" t="s">
        <v>93</v>
      </c>
      <c r="B970" s="764">
        <v>1</v>
      </c>
      <c r="C970" s="1042">
        <v>16000</v>
      </c>
      <c r="D970" s="630"/>
      <c r="E970" s="764">
        <v>1</v>
      </c>
      <c r="F970" s="764">
        <v>4000</v>
      </c>
      <c r="G970" s="921">
        <v>70</v>
      </c>
      <c r="H970" s="764"/>
      <c r="I970" s="764"/>
      <c r="J970" s="1084"/>
    </row>
    <row r="971" spans="1:10" ht="17.25" x14ac:dyDescent="0.25">
      <c r="A971" s="777" t="s">
        <v>93</v>
      </c>
      <c r="B971" s="764">
        <v>1</v>
      </c>
      <c r="C971" s="1042">
        <v>16000</v>
      </c>
      <c r="D971" s="630"/>
      <c r="E971" s="764">
        <v>1</v>
      </c>
      <c r="F971" s="764">
        <v>4000</v>
      </c>
      <c r="G971" s="921">
        <v>70</v>
      </c>
      <c r="H971" s="909"/>
      <c r="I971" s="909"/>
      <c r="J971" s="764"/>
    </row>
    <row r="972" spans="1:10" x14ac:dyDescent="0.25">
      <c r="A972" s="777" t="s">
        <v>1863</v>
      </c>
      <c r="B972" s="527">
        <v>1</v>
      </c>
      <c r="C972" s="527"/>
      <c r="D972" s="527">
        <v>15000</v>
      </c>
      <c r="E972" s="527">
        <v>1</v>
      </c>
      <c r="F972" s="527">
        <v>4000</v>
      </c>
      <c r="G972" s="527">
        <v>70</v>
      </c>
      <c r="H972" s="527"/>
      <c r="I972" s="527"/>
      <c r="J972" s="527" t="s">
        <v>883</v>
      </c>
    </row>
    <row r="973" spans="1:10" x14ac:dyDescent="0.25">
      <c r="A973" s="777" t="s">
        <v>5293</v>
      </c>
      <c r="B973" s="764">
        <v>1</v>
      </c>
      <c r="C973" s="1042">
        <v>49000</v>
      </c>
      <c r="D973" s="630"/>
      <c r="E973" s="764"/>
      <c r="F973" s="764"/>
      <c r="G973" s="921"/>
      <c r="H973" s="764"/>
      <c r="I973" s="764"/>
      <c r="J973" s="1084"/>
    </row>
    <row r="974" spans="1:10" ht="17.25" x14ac:dyDescent="0.25">
      <c r="A974" s="517" t="s">
        <v>93</v>
      </c>
      <c r="B974" s="519">
        <v>1</v>
      </c>
      <c r="C974" s="694">
        <v>7000</v>
      </c>
      <c r="D974" s="527">
        <v>10000</v>
      </c>
      <c r="E974" s="764">
        <v>1</v>
      </c>
      <c r="F974" s="764">
        <v>3000</v>
      </c>
      <c r="G974" s="764">
        <v>60</v>
      </c>
      <c r="H974" s="1092"/>
      <c r="I974" s="1092"/>
      <c r="J974" s="764" t="s">
        <v>883</v>
      </c>
    </row>
    <row r="975" spans="1:10" s="548" customFormat="1" x14ac:dyDescent="0.25">
      <c r="A975" s="777" t="s">
        <v>5294</v>
      </c>
      <c r="B975" s="527">
        <v>1</v>
      </c>
      <c r="C975" s="527">
        <v>25000</v>
      </c>
      <c r="D975" s="527"/>
      <c r="E975" s="527"/>
      <c r="F975" s="527"/>
      <c r="G975" s="527"/>
      <c r="H975" s="527"/>
      <c r="I975" s="527"/>
      <c r="J975" s="527"/>
    </row>
    <row r="976" spans="1:10" x14ac:dyDescent="0.25">
      <c r="A976" s="755" t="s">
        <v>2048</v>
      </c>
      <c r="B976" s="213">
        <f>SUM(B954:B975)</f>
        <v>23</v>
      </c>
      <c r="C976" s="213">
        <f>SUM(C954:C975)</f>
        <v>219000</v>
      </c>
      <c r="D976" s="213">
        <f>SUM(D954:D975)</f>
        <v>244000</v>
      </c>
      <c r="E976" s="213">
        <f>SUM(E954:E975)</f>
        <v>13</v>
      </c>
      <c r="F976" s="213"/>
      <c r="G976" s="213"/>
      <c r="H976" s="213"/>
      <c r="I976" s="213"/>
      <c r="J976" s="213"/>
    </row>
    <row r="977" spans="1:10" ht="17.25" x14ac:dyDescent="0.25">
      <c r="A977" s="2233" t="s">
        <v>4463</v>
      </c>
      <c r="B977" s="2234"/>
      <c r="C977" s="2234"/>
      <c r="D977" s="2234"/>
      <c r="E977" s="2234"/>
      <c r="F977" s="2234"/>
      <c r="G977" s="2234"/>
      <c r="H977" s="2248"/>
      <c r="I977" s="2248"/>
      <c r="J977" s="2249"/>
    </row>
    <row r="978" spans="1:10" ht="17.25" x14ac:dyDescent="0.25">
      <c r="A978" s="782" t="s">
        <v>5295</v>
      </c>
      <c r="B978" s="783">
        <v>1</v>
      </c>
      <c r="C978" s="944">
        <v>1500</v>
      </c>
      <c r="D978" s="784"/>
      <c r="E978" s="909"/>
      <c r="F978" s="909"/>
      <c r="G978" s="909"/>
      <c r="H978" s="909"/>
      <c r="I978" s="909"/>
      <c r="J978" s="764"/>
    </row>
    <row r="979" spans="1:10" ht="17.25" x14ac:dyDescent="0.25">
      <c r="A979" s="782" t="s">
        <v>5296</v>
      </c>
      <c r="B979" s="783">
        <v>2</v>
      </c>
      <c r="C979" s="944">
        <v>3000</v>
      </c>
      <c r="D979" s="784"/>
      <c r="E979" s="909"/>
      <c r="F979" s="909"/>
      <c r="G979" s="909"/>
      <c r="H979" s="909"/>
      <c r="I979" s="909"/>
      <c r="J979" s="764"/>
    </row>
    <row r="980" spans="1:10" x14ac:dyDescent="0.25">
      <c r="A980" s="755" t="s">
        <v>2048</v>
      </c>
      <c r="B980" s="213">
        <v>3</v>
      </c>
      <c r="C980" s="213">
        <f>SUM(C978:C979)</f>
        <v>4500</v>
      </c>
      <c r="D980" s="213">
        <v>0</v>
      </c>
      <c r="E980" s="213"/>
      <c r="F980" s="213"/>
      <c r="G980" s="213"/>
      <c r="H980" s="213"/>
      <c r="I980" s="213"/>
      <c r="J980" s="213"/>
    </row>
    <row r="982" spans="1:10" x14ac:dyDescent="0.25">
      <c r="F982" s="1080" t="s">
        <v>4777</v>
      </c>
      <c r="G982" s="1080"/>
      <c r="H982" s="1080"/>
      <c r="I982" s="1080"/>
    </row>
    <row r="983" spans="1:10" ht="15.75" x14ac:dyDescent="0.25">
      <c r="A983" s="2262" t="s">
        <v>4861</v>
      </c>
      <c r="B983" s="2263"/>
      <c r="C983" s="757">
        <v>219000</v>
      </c>
    </row>
    <row r="985" spans="1:10" ht="15.75" x14ac:dyDescent="0.25">
      <c r="A985" s="1085" t="s">
        <v>4825</v>
      </c>
      <c r="B985" s="1086"/>
      <c r="C985" s="213">
        <v>4500</v>
      </c>
    </row>
    <row r="989" spans="1:10" ht="15.75" x14ac:dyDescent="0.25">
      <c r="A989" s="2232" t="s">
        <v>5298</v>
      </c>
      <c r="B989" s="2232"/>
      <c r="C989" s="2232"/>
      <c r="D989" s="2232"/>
      <c r="E989" s="2232"/>
      <c r="F989" s="2232"/>
      <c r="G989" s="2232"/>
      <c r="H989" s="2232"/>
      <c r="I989" s="2232"/>
      <c r="J989" s="2232"/>
    </row>
    <row r="990" spans="1:10" x14ac:dyDescent="0.25">
      <c r="A990" s="198" t="s">
        <v>14</v>
      </c>
      <c r="B990" s="198" t="s">
        <v>5</v>
      </c>
      <c r="C990" s="198" t="s">
        <v>10</v>
      </c>
      <c r="D990" s="198" t="s">
        <v>11</v>
      </c>
      <c r="E990" s="198" t="s">
        <v>753</v>
      </c>
      <c r="F990" s="198" t="s">
        <v>27</v>
      </c>
      <c r="G990" s="1088" t="s">
        <v>2013</v>
      </c>
      <c r="H990" s="198" t="s">
        <v>2776</v>
      </c>
      <c r="I990" s="198" t="s">
        <v>2777</v>
      </c>
      <c r="J990" s="198" t="s">
        <v>32</v>
      </c>
    </row>
    <row r="991" spans="1:10" x14ac:dyDescent="0.25">
      <c r="A991" s="517" t="s">
        <v>355</v>
      </c>
      <c r="B991" s="519">
        <v>1</v>
      </c>
      <c r="C991" s="527">
        <v>14000</v>
      </c>
      <c r="D991" s="519"/>
      <c r="E991" s="1054">
        <v>1</v>
      </c>
      <c r="F991" s="519">
        <v>3000</v>
      </c>
      <c r="G991" s="1054">
        <v>60</v>
      </c>
      <c r="H991" s="519"/>
      <c r="I991" s="519"/>
      <c r="J991" s="1089"/>
    </row>
    <row r="992" spans="1:10" x14ac:dyDescent="0.25">
      <c r="A992" s="517" t="s">
        <v>170</v>
      </c>
      <c r="B992" s="519">
        <v>1</v>
      </c>
      <c r="C992" s="527"/>
      <c r="D992" s="527">
        <v>26000</v>
      </c>
      <c r="E992" s="1054"/>
      <c r="F992" s="519"/>
      <c r="G992" s="519"/>
      <c r="H992" s="519"/>
      <c r="I992" s="519"/>
      <c r="J992" s="1089" t="s">
        <v>5299</v>
      </c>
    </row>
    <row r="993" spans="1:10" x14ac:dyDescent="0.25">
      <c r="A993" s="517" t="s">
        <v>1863</v>
      </c>
      <c r="B993" s="519">
        <v>1</v>
      </c>
      <c r="C993" s="527"/>
      <c r="D993" s="527">
        <v>20000</v>
      </c>
      <c r="E993" s="1054"/>
      <c r="F993" s="519"/>
      <c r="G993" s="519"/>
      <c r="H993" s="519"/>
      <c r="I993" s="519"/>
      <c r="J993" s="1089" t="s">
        <v>5300</v>
      </c>
    </row>
    <row r="994" spans="1:10" x14ac:dyDescent="0.25">
      <c r="A994" s="517" t="s">
        <v>254</v>
      </c>
      <c r="B994" s="519">
        <v>1</v>
      </c>
      <c r="C994" s="1016"/>
      <c r="D994" s="527">
        <v>19000</v>
      </c>
      <c r="E994" s="519"/>
      <c r="F994" s="519"/>
      <c r="G994" s="1054"/>
      <c r="H994" s="519"/>
      <c r="I994" s="519"/>
      <c r="J994" s="1089" t="s">
        <v>5301</v>
      </c>
    </row>
    <row r="995" spans="1:10" x14ac:dyDescent="0.25">
      <c r="A995" s="517" t="s">
        <v>498</v>
      </c>
      <c r="B995" s="519">
        <v>1</v>
      </c>
      <c r="C995" s="527"/>
      <c r="D995" s="527">
        <v>14000</v>
      </c>
      <c r="E995" s="519"/>
      <c r="F995" s="519"/>
      <c r="G995" s="1054"/>
      <c r="H995" s="519"/>
      <c r="I995" s="519"/>
      <c r="J995" s="1089" t="s">
        <v>767</v>
      </c>
    </row>
    <row r="996" spans="1:10" x14ac:dyDescent="0.25">
      <c r="A996" s="517" t="s">
        <v>4202</v>
      </c>
      <c r="B996" s="519">
        <v>1</v>
      </c>
      <c r="C996" s="527"/>
      <c r="D996" s="527">
        <v>34000</v>
      </c>
      <c r="E996" s="519"/>
      <c r="F996" s="519"/>
      <c r="G996" s="1054"/>
      <c r="H996" s="547"/>
      <c r="I996" s="547"/>
      <c r="J996" s="1089" t="s">
        <v>5302</v>
      </c>
    </row>
    <row r="997" spans="1:10" x14ac:dyDescent="0.25">
      <c r="A997" s="517" t="s">
        <v>5013</v>
      </c>
      <c r="B997" s="519">
        <v>1</v>
      </c>
      <c r="C997" s="1016"/>
      <c r="D997" s="527"/>
      <c r="E997" s="519"/>
      <c r="F997" s="519"/>
      <c r="G997" s="1054"/>
      <c r="H997" s="519"/>
      <c r="I997" s="519"/>
      <c r="J997" s="1089" t="s">
        <v>5303</v>
      </c>
    </row>
    <row r="998" spans="1:10" x14ac:dyDescent="0.25">
      <c r="A998" s="517" t="s">
        <v>5013</v>
      </c>
      <c r="B998" s="519">
        <v>1</v>
      </c>
      <c r="C998" s="527"/>
      <c r="D998" s="527"/>
      <c r="E998" s="519"/>
      <c r="F998" s="519"/>
      <c r="G998" s="1054"/>
      <c r="H998" s="519"/>
      <c r="I998" s="519"/>
      <c r="J998" s="1089" t="s">
        <v>5304</v>
      </c>
    </row>
    <row r="999" spans="1:10" x14ac:dyDescent="0.25">
      <c r="A999" s="517" t="s">
        <v>2045</v>
      </c>
      <c r="B999" s="519">
        <v>1</v>
      </c>
      <c r="C999" s="527">
        <v>13000</v>
      </c>
      <c r="D999" s="527"/>
      <c r="E999" s="1054">
        <v>1</v>
      </c>
      <c r="F999" s="519">
        <v>3000</v>
      </c>
      <c r="G999" s="519">
        <v>60</v>
      </c>
      <c r="H999" s="519"/>
      <c r="I999" s="519"/>
      <c r="J999" s="1089"/>
    </row>
    <row r="1000" spans="1:10" x14ac:dyDescent="0.25">
      <c r="A1000" s="517" t="s">
        <v>2187</v>
      </c>
      <c r="B1000" s="519">
        <v>1</v>
      </c>
      <c r="C1000" s="527"/>
      <c r="D1000" s="527">
        <v>16000</v>
      </c>
      <c r="E1000" s="1054"/>
      <c r="F1000" s="519"/>
      <c r="G1000" s="519"/>
      <c r="H1000" s="519"/>
      <c r="I1000" s="519"/>
      <c r="J1000" s="1089" t="s">
        <v>5305</v>
      </c>
    </row>
    <row r="1001" spans="1:10" x14ac:dyDescent="0.25">
      <c r="A1001" s="517" t="s">
        <v>276</v>
      </c>
      <c r="B1001" s="519">
        <v>2</v>
      </c>
      <c r="C1001" s="1016"/>
      <c r="D1001" s="527">
        <v>98000</v>
      </c>
      <c r="E1001" s="519"/>
      <c r="F1001" s="519"/>
      <c r="G1001" s="1054"/>
      <c r="H1001" s="519"/>
      <c r="I1001" s="519"/>
      <c r="J1001" s="1089" t="s">
        <v>3581</v>
      </c>
    </row>
    <row r="1002" spans="1:10" x14ac:dyDescent="0.25">
      <c r="A1002" s="517" t="s">
        <v>1348</v>
      </c>
      <c r="B1002" s="519">
        <v>1</v>
      </c>
      <c r="C1002" s="527">
        <v>13000</v>
      </c>
      <c r="D1002" s="527"/>
      <c r="E1002" s="519">
        <v>1</v>
      </c>
      <c r="F1002" s="519">
        <v>3000</v>
      </c>
      <c r="G1002" s="1054">
        <v>60</v>
      </c>
      <c r="H1002" s="519"/>
      <c r="I1002" s="519"/>
      <c r="J1002" s="1089"/>
    </row>
    <row r="1003" spans="1:10" x14ac:dyDescent="0.25">
      <c r="A1003" s="517" t="s">
        <v>390</v>
      </c>
      <c r="B1003" s="519">
        <v>1</v>
      </c>
      <c r="C1003" s="527">
        <v>28000</v>
      </c>
      <c r="D1003" s="527"/>
      <c r="E1003" s="519">
        <v>1</v>
      </c>
      <c r="F1003" s="519">
        <v>4000</v>
      </c>
      <c r="G1003" s="1054">
        <v>70</v>
      </c>
      <c r="H1003" s="547"/>
      <c r="I1003" s="547"/>
      <c r="J1003" s="1089"/>
    </row>
    <row r="1004" spans="1:10" x14ac:dyDescent="0.25">
      <c r="A1004" s="517" t="s">
        <v>2045</v>
      </c>
      <c r="B1004" s="519">
        <v>1</v>
      </c>
      <c r="C1004" s="1016">
        <v>13000</v>
      </c>
      <c r="D1004" s="527"/>
      <c r="E1004" s="519">
        <v>1</v>
      </c>
      <c r="F1004" s="519">
        <v>3000</v>
      </c>
      <c r="G1004" s="1054">
        <v>60</v>
      </c>
      <c r="H1004" s="519"/>
      <c r="I1004" s="519"/>
      <c r="J1004" s="1089"/>
    </row>
    <row r="1005" spans="1:10" x14ac:dyDescent="0.25">
      <c r="A1005" s="517" t="s">
        <v>4757</v>
      </c>
      <c r="B1005" s="519">
        <v>1</v>
      </c>
      <c r="C1005" s="527"/>
      <c r="D1005" s="527">
        <v>21000</v>
      </c>
      <c r="E1005" s="519"/>
      <c r="F1005" s="519"/>
      <c r="G1005" s="1054"/>
      <c r="H1005" s="519"/>
      <c r="I1005" s="519"/>
      <c r="J1005" s="1089" t="s">
        <v>5306</v>
      </c>
    </row>
    <row r="1006" spans="1:10" x14ac:dyDescent="0.25">
      <c r="A1006" s="517" t="s">
        <v>734</v>
      </c>
      <c r="B1006" s="519">
        <v>1</v>
      </c>
      <c r="C1006" s="527"/>
      <c r="D1006" s="527">
        <v>18000</v>
      </c>
      <c r="E1006" s="519"/>
      <c r="F1006" s="519"/>
      <c r="G1006" s="1054"/>
      <c r="H1006" s="547"/>
      <c r="I1006" s="547"/>
      <c r="J1006" s="1089" t="s">
        <v>5307</v>
      </c>
    </row>
    <row r="1007" spans="1:10" x14ac:dyDescent="0.25">
      <c r="A1007" s="517" t="s">
        <v>5308</v>
      </c>
      <c r="B1007" s="519">
        <v>1</v>
      </c>
      <c r="C1007" s="1016"/>
      <c r="D1007" s="527"/>
      <c r="E1007" s="519"/>
      <c r="F1007" s="519"/>
      <c r="G1007" s="1054"/>
      <c r="H1007" s="519"/>
      <c r="I1007" s="519"/>
      <c r="J1007" s="1089" t="s">
        <v>570</v>
      </c>
    </row>
    <row r="1008" spans="1:10" ht="17.25" x14ac:dyDescent="0.25">
      <c r="A1008" s="517" t="s">
        <v>390</v>
      </c>
      <c r="B1008" s="519">
        <v>1</v>
      </c>
      <c r="C1008" s="1016">
        <v>32000</v>
      </c>
      <c r="D1008" s="527"/>
      <c r="E1008" s="519"/>
      <c r="F1008" s="519"/>
      <c r="G1008" s="1054"/>
      <c r="H1008" s="1093"/>
      <c r="I1008" s="1093"/>
      <c r="J1008" s="519"/>
    </row>
    <row r="1009" spans="1:10" ht="17.25" x14ac:dyDescent="0.25">
      <c r="A1009" s="517" t="s">
        <v>423</v>
      </c>
      <c r="B1009" s="519">
        <v>1</v>
      </c>
      <c r="C1009" s="1016"/>
      <c r="D1009" s="527">
        <v>17000</v>
      </c>
      <c r="E1009" s="519">
        <v>1</v>
      </c>
      <c r="F1009" s="519">
        <v>3000</v>
      </c>
      <c r="G1009" s="1054">
        <v>60</v>
      </c>
      <c r="H1009" s="1093"/>
      <c r="I1009" s="1093"/>
      <c r="J1009" s="1089" t="s">
        <v>767</v>
      </c>
    </row>
    <row r="1010" spans="1:10" ht="17.25" x14ac:dyDescent="0.25">
      <c r="A1010" s="517" t="s">
        <v>5309</v>
      </c>
      <c r="B1010" s="519">
        <v>1</v>
      </c>
      <c r="C1010" s="1016"/>
      <c r="D1010" s="527">
        <v>18000</v>
      </c>
      <c r="E1010" s="519"/>
      <c r="F1010" s="519"/>
      <c r="G1010" s="1054"/>
      <c r="H1010" s="1093"/>
      <c r="I1010" s="1093"/>
      <c r="J1010" s="1089" t="s">
        <v>5310</v>
      </c>
    </row>
    <row r="1011" spans="1:10" ht="17.25" x14ac:dyDescent="0.25">
      <c r="A1011" s="517" t="s">
        <v>123</v>
      </c>
      <c r="B1011" s="519">
        <v>1</v>
      </c>
      <c r="C1011" s="1016"/>
      <c r="D1011" s="527">
        <v>11000</v>
      </c>
      <c r="E1011" s="519">
        <v>1</v>
      </c>
      <c r="F1011" s="519">
        <v>3000</v>
      </c>
      <c r="G1011" s="1054">
        <v>60</v>
      </c>
      <c r="H1011" s="1093"/>
      <c r="I1011" s="1093"/>
      <c r="J1011" s="519"/>
    </row>
    <row r="1012" spans="1:10" ht="17.25" x14ac:dyDescent="0.25">
      <c r="A1012" s="517" t="s">
        <v>1348</v>
      </c>
      <c r="B1012" s="519">
        <v>1</v>
      </c>
      <c r="C1012" s="1016">
        <v>12000</v>
      </c>
      <c r="D1012" s="527"/>
      <c r="E1012" s="519">
        <v>1</v>
      </c>
      <c r="F1012" s="519">
        <v>4000</v>
      </c>
      <c r="G1012" s="1054">
        <v>75</v>
      </c>
      <c r="H1012" s="1093"/>
      <c r="I1012" s="1093"/>
      <c r="J1012" s="519"/>
    </row>
    <row r="1013" spans="1:10" ht="17.25" x14ac:dyDescent="0.25">
      <c r="A1013" s="517" t="s">
        <v>255</v>
      </c>
      <c r="B1013" s="519">
        <v>1</v>
      </c>
      <c r="C1013" s="1016"/>
      <c r="D1013" s="527">
        <v>21000</v>
      </c>
      <c r="E1013" s="519">
        <v>1</v>
      </c>
      <c r="F1013" s="519">
        <v>3000</v>
      </c>
      <c r="G1013" s="1054">
        <v>60</v>
      </c>
      <c r="H1013" s="1093"/>
      <c r="I1013" s="1093"/>
      <c r="J1013" s="519"/>
    </row>
    <row r="1014" spans="1:10" ht="17.25" x14ac:dyDescent="0.25">
      <c r="A1014" s="517" t="s">
        <v>184</v>
      </c>
      <c r="B1014" s="519">
        <v>1</v>
      </c>
      <c r="C1014" s="1016">
        <v>16000</v>
      </c>
      <c r="D1014" s="527"/>
      <c r="E1014" s="519">
        <v>1</v>
      </c>
      <c r="F1014" s="519">
        <v>4000</v>
      </c>
      <c r="G1014" s="1054">
        <v>70</v>
      </c>
      <c r="H1014" s="1093"/>
      <c r="I1014" s="1093"/>
      <c r="J1014" s="519"/>
    </row>
    <row r="1015" spans="1:10" ht="17.25" x14ac:dyDescent="0.25">
      <c r="A1015" s="517" t="s">
        <v>3938</v>
      </c>
      <c r="B1015" s="519">
        <v>1</v>
      </c>
      <c r="C1015" s="1016"/>
      <c r="D1015" s="527">
        <v>20000</v>
      </c>
      <c r="E1015" s="519">
        <v>1</v>
      </c>
      <c r="F1015" s="519">
        <v>5000</v>
      </c>
      <c r="G1015" s="1054">
        <v>100</v>
      </c>
      <c r="H1015" s="1093"/>
      <c r="I1015" s="1093"/>
      <c r="J1015" s="1089" t="s">
        <v>767</v>
      </c>
    </row>
    <row r="1016" spans="1:10" ht="17.25" x14ac:dyDescent="0.25">
      <c r="A1016" s="517" t="s">
        <v>4757</v>
      </c>
      <c r="B1016" s="519">
        <v>1</v>
      </c>
      <c r="C1016" s="1016"/>
      <c r="D1016" s="527">
        <v>21000</v>
      </c>
      <c r="E1016" s="519"/>
      <c r="F1016" s="519"/>
      <c r="G1016" s="1054"/>
      <c r="H1016" s="1093"/>
      <c r="I1016" s="1093"/>
      <c r="J1016" s="1089" t="s">
        <v>5311</v>
      </c>
    </row>
    <row r="1017" spans="1:10" x14ac:dyDescent="0.25">
      <c r="A1017" s="517" t="s">
        <v>3938</v>
      </c>
      <c r="B1017" s="527">
        <v>1</v>
      </c>
      <c r="C1017" s="527"/>
      <c r="D1017" s="527">
        <v>26000</v>
      </c>
      <c r="E1017" s="527"/>
      <c r="F1017" s="527"/>
      <c r="G1017" s="527"/>
      <c r="H1017" s="527"/>
      <c r="I1017" s="527"/>
      <c r="J1017" s="527" t="s">
        <v>5312</v>
      </c>
    </row>
    <row r="1018" spans="1:10" x14ac:dyDescent="0.25">
      <c r="A1018" s="517" t="s">
        <v>3036</v>
      </c>
      <c r="B1018" s="519">
        <v>1</v>
      </c>
      <c r="C1018" s="1016"/>
      <c r="D1018" s="527">
        <v>22000</v>
      </c>
      <c r="E1018" s="519"/>
      <c r="F1018" s="519"/>
      <c r="G1018" s="1054"/>
      <c r="H1018" s="519"/>
      <c r="I1018" s="519"/>
      <c r="J1018" s="527" t="s">
        <v>5312</v>
      </c>
    </row>
    <row r="1019" spans="1:10" x14ac:dyDescent="0.25">
      <c r="A1019" s="517" t="s">
        <v>170</v>
      </c>
      <c r="B1019" s="519">
        <v>1</v>
      </c>
      <c r="C1019" s="1016">
        <v>25000</v>
      </c>
      <c r="D1019" s="527"/>
      <c r="E1019" s="519"/>
      <c r="F1019" s="519"/>
      <c r="G1019" s="1054"/>
      <c r="H1019" s="519"/>
      <c r="I1019" s="519"/>
      <c r="J1019" s="527"/>
    </row>
    <row r="1020" spans="1:10" x14ac:dyDescent="0.25">
      <c r="A1020" s="517" t="s">
        <v>3536</v>
      </c>
      <c r="B1020" s="519">
        <v>1</v>
      </c>
      <c r="C1020" s="1016">
        <v>27000</v>
      </c>
      <c r="D1020" s="527"/>
      <c r="E1020" s="519">
        <v>1</v>
      </c>
      <c r="F1020" s="519">
        <v>3000</v>
      </c>
      <c r="G1020" s="1054">
        <v>60</v>
      </c>
      <c r="H1020" s="519"/>
      <c r="I1020" s="519"/>
      <c r="J1020" s="527"/>
    </row>
    <row r="1021" spans="1:10" x14ac:dyDescent="0.25">
      <c r="A1021" s="517" t="s">
        <v>423</v>
      </c>
      <c r="B1021" s="519">
        <v>1</v>
      </c>
      <c r="C1021" s="1016"/>
      <c r="D1021" s="527">
        <v>16000</v>
      </c>
      <c r="E1021" s="519">
        <v>1</v>
      </c>
      <c r="F1021" s="519">
        <v>4000</v>
      </c>
      <c r="G1021" s="1054">
        <v>70</v>
      </c>
      <c r="H1021" s="519"/>
      <c r="I1021" s="519"/>
      <c r="J1021" s="1089" t="s">
        <v>767</v>
      </c>
    </row>
    <row r="1022" spans="1:10" x14ac:dyDescent="0.25">
      <c r="A1022" s="517" t="s">
        <v>1863</v>
      </c>
      <c r="B1022" s="519">
        <v>1</v>
      </c>
      <c r="C1022" s="1016"/>
      <c r="D1022" s="527">
        <v>20000</v>
      </c>
      <c r="E1022" s="519"/>
      <c r="F1022" s="519"/>
      <c r="G1022" s="1054"/>
      <c r="H1022" s="519"/>
      <c r="I1022" s="519"/>
      <c r="J1022" s="1089" t="s">
        <v>5313</v>
      </c>
    </row>
    <row r="1023" spans="1:10" ht="17.25" x14ac:dyDescent="0.25">
      <c r="A1023" s="517" t="s">
        <v>3629</v>
      </c>
      <c r="B1023" s="519">
        <v>1</v>
      </c>
      <c r="C1023" s="694"/>
      <c r="D1023" s="527">
        <v>23000</v>
      </c>
      <c r="E1023" s="519">
        <v>1</v>
      </c>
      <c r="F1023" s="519">
        <v>4000</v>
      </c>
      <c r="G1023" s="519">
        <v>70</v>
      </c>
      <c r="H1023" s="1094"/>
      <c r="I1023" s="1094"/>
      <c r="J1023" s="1089" t="s">
        <v>767</v>
      </c>
    </row>
    <row r="1024" spans="1:10" x14ac:dyDescent="0.25">
      <c r="A1024" s="517" t="s">
        <v>170</v>
      </c>
      <c r="B1024" s="527">
        <v>1</v>
      </c>
      <c r="C1024" s="527"/>
      <c r="D1024" s="527">
        <v>20000</v>
      </c>
      <c r="E1024" s="527">
        <v>1</v>
      </c>
      <c r="F1024" s="527">
        <v>5000</v>
      </c>
      <c r="G1024" s="527">
        <v>100</v>
      </c>
      <c r="H1024" s="527"/>
      <c r="I1024" s="527"/>
      <c r="J1024" s="1089" t="s">
        <v>767</v>
      </c>
    </row>
    <row r="1025" spans="1:10" x14ac:dyDescent="0.25">
      <c r="A1025" s="755" t="s">
        <v>2048</v>
      </c>
      <c r="B1025" s="213">
        <f>SUM(B991:B1024)</f>
        <v>35</v>
      </c>
      <c r="C1025" s="213">
        <f>SUM(C991:C1024)</f>
        <v>193000</v>
      </c>
      <c r="D1025" s="213">
        <f>SUM(D991:D1024)</f>
        <v>501000</v>
      </c>
      <c r="E1025" s="213">
        <f>SUM(E991:E1024)</f>
        <v>15</v>
      </c>
      <c r="F1025" s="213"/>
      <c r="G1025" s="213"/>
      <c r="H1025" s="213"/>
      <c r="I1025" s="213"/>
      <c r="J1025" s="213"/>
    </row>
    <row r="1026" spans="1:10" ht="17.25" x14ac:dyDescent="0.25">
      <c r="A1026" s="2233" t="s">
        <v>4463</v>
      </c>
      <c r="B1026" s="2234"/>
      <c r="C1026" s="2234"/>
      <c r="D1026" s="2234"/>
      <c r="E1026" s="2234"/>
      <c r="F1026" s="2234"/>
      <c r="G1026" s="2234"/>
      <c r="H1026" s="2248"/>
      <c r="I1026" s="2248"/>
      <c r="J1026" s="2249"/>
    </row>
    <row r="1027" spans="1:10" ht="17.25" x14ac:dyDescent="0.25">
      <c r="A1027" s="782" t="s">
        <v>5314</v>
      </c>
      <c r="B1027" s="783">
        <v>1</v>
      </c>
      <c r="C1027" s="944">
        <v>800</v>
      </c>
      <c r="D1027" s="784"/>
      <c r="E1027" s="909"/>
      <c r="F1027" s="909"/>
      <c r="G1027" s="909"/>
      <c r="H1027" s="909"/>
      <c r="I1027" s="909"/>
      <c r="J1027" s="764"/>
    </row>
    <row r="1028" spans="1:10" x14ac:dyDescent="0.25">
      <c r="A1028" s="755" t="s">
        <v>2048</v>
      </c>
      <c r="B1028" s="213">
        <f>SUM(B1027)</f>
        <v>1</v>
      </c>
      <c r="C1028" s="213">
        <f>SUM(C1027:C1027)</f>
        <v>800</v>
      </c>
      <c r="D1028" s="213">
        <v>0</v>
      </c>
      <c r="E1028" s="213"/>
      <c r="F1028" s="213"/>
      <c r="G1028" s="213"/>
      <c r="H1028" s="213"/>
      <c r="I1028" s="213"/>
      <c r="J1028" s="213"/>
    </row>
    <row r="1030" spans="1:10" x14ac:dyDescent="0.25">
      <c r="F1030" s="1087" t="s">
        <v>4777</v>
      </c>
      <c r="G1030" s="1087"/>
      <c r="H1030" s="1087"/>
      <c r="I1030" s="1087"/>
    </row>
    <row r="1031" spans="1:10" ht="15.75" x14ac:dyDescent="0.25">
      <c r="A1031" s="2262" t="s">
        <v>4861</v>
      </c>
      <c r="B1031" s="2263"/>
      <c r="C1031" s="757">
        <f>C1025</f>
        <v>193000</v>
      </c>
    </row>
    <row r="1033" spans="1:10" ht="15.75" x14ac:dyDescent="0.25">
      <c r="A1033" s="1090" t="s">
        <v>4825</v>
      </c>
      <c r="B1033" s="1091"/>
      <c r="C1033" s="213">
        <f>C1028</f>
        <v>800</v>
      </c>
    </row>
    <row r="1037" spans="1:10" ht="15.75" x14ac:dyDescent="0.25">
      <c r="A1037" s="2232" t="s">
        <v>5332</v>
      </c>
      <c r="B1037" s="2232"/>
      <c r="C1037" s="2232"/>
      <c r="D1037" s="2232"/>
      <c r="E1037" s="2232"/>
      <c r="F1037" s="2232"/>
      <c r="G1037" s="2232"/>
      <c r="H1037" s="2232"/>
      <c r="I1037" s="2232"/>
      <c r="J1037" s="2232"/>
    </row>
    <row r="1038" spans="1:10" x14ac:dyDescent="0.25">
      <c r="A1038" s="198" t="s">
        <v>14</v>
      </c>
      <c r="B1038" s="198" t="s">
        <v>5</v>
      </c>
      <c r="C1038" s="198" t="s">
        <v>10</v>
      </c>
      <c r="D1038" s="198" t="s">
        <v>11</v>
      </c>
      <c r="E1038" s="198" t="s">
        <v>753</v>
      </c>
      <c r="F1038" s="198" t="s">
        <v>27</v>
      </c>
      <c r="G1038" s="1096" t="s">
        <v>2013</v>
      </c>
      <c r="H1038" s="198" t="s">
        <v>2776</v>
      </c>
      <c r="I1038" s="198" t="s">
        <v>2777</v>
      </c>
      <c r="J1038" s="198" t="s">
        <v>32</v>
      </c>
    </row>
    <row r="1039" spans="1:10" x14ac:dyDescent="0.25">
      <c r="A1039" s="517" t="s">
        <v>3352</v>
      </c>
      <c r="B1039" s="519">
        <v>1</v>
      </c>
      <c r="C1039" s="527"/>
      <c r="D1039" s="519">
        <v>22000</v>
      </c>
      <c r="E1039" s="1054">
        <v>1</v>
      </c>
      <c r="F1039" s="519">
        <v>4000</v>
      </c>
      <c r="G1039" s="1054">
        <v>75</v>
      </c>
      <c r="H1039" s="519"/>
      <c r="I1039" s="519"/>
      <c r="J1039" s="1098" t="s">
        <v>5315</v>
      </c>
    </row>
    <row r="1040" spans="1:10" x14ac:dyDescent="0.25">
      <c r="A1040" s="517" t="s">
        <v>208</v>
      </c>
      <c r="B1040" s="519">
        <v>1</v>
      </c>
      <c r="C1040" s="527">
        <v>50000</v>
      </c>
      <c r="D1040" s="527"/>
      <c r="E1040" s="1054"/>
      <c r="F1040" s="519"/>
      <c r="G1040" s="519"/>
      <c r="H1040" s="519"/>
      <c r="I1040" s="519"/>
      <c r="J1040" s="1098"/>
    </row>
    <row r="1041" spans="1:10" x14ac:dyDescent="0.25">
      <c r="A1041" s="517" t="s">
        <v>5231</v>
      </c>
      <c r="B1041" s="519">
        <v>1</v>
      </c>
      <c r="C1041" s="527">
        <v>25000</v>
      </c>
      <c r="D1041" s="527"/>
      <c r="E1041" s="1054"/>
      <c r="F1041" s="519"/>
      <c r="G1041" s="519"/>
      <c r="H1041" s="519"/>
      <c r="I1041" s="519"/>
      <c r="J1041" s="1098"/>
    </row>
    <row r="1042" spans="1:10" x14ac:dyDescent="0.25">
      <c r="A1042" s="517" t="s">
        <v>423</v>
      </c>
      <c r="B1042" s="519">
        <v>1</v>
      </c>
      <c r="C1042" s="1016">
        <v>16000</v>
      </c>
      <c r="D1042" s="527"/>
      <c r="E1042" s="519">
        <v>1</v>
      </c>
      <c r="F1042" s="519">
        <v>4000</v>
      </c>
      <c r="G1042" s="1054">
        <v>70</v>
      </c>
      <c r="H1042" s="519"/>
      <c r="I1042" s="519"/>
      <c r="J1042" s="1098"/>
    </row>
    <row r="1043" spans="1:10" x14ac:dyDescent="0.25">
      <c r="A1043" s="702" t="s">
        <v>3538</v>
      </c>
      <c r="B1043" s="703">
        <v>1</v>
      </c>
      <c r="C1043" s="640"/>
      <c r="D1043" s="640"/>
      <c r="E1043" s="703"/>
      <c r="F1043" s="703"/>
      <c r="G1043" s="1097"/>
      <c r="H1043" s="703"/>
      <c r="I1043" s="703"/>
      <c r="J1043" s="781" t="s">
        <v>5303</v>
      </c>
    </row>
    <row r="1044" spans="1:10" x14ac:dyDescent="0.25">
      <c r="A1044" s="517" t="s">
        <v>5055</v>
      </c>
      <c r="B1044" s="519">
        <v>1</v>
      </c>
      <c r="C1044" s="527"/>
      <c r="D1044" s="527">
        <v>17000</v>
      </c>
      <c r="E1044" s="519">
        <v>1</v>
      </c>
      <c r="F1044" s="519">
        <v>3000</v>
      </c>
      <c r="G1044" s="1054">
        <v>60</v>
      </c>
      <c r="H1044" s="547"/>
      <c r="I1044" s="547"/>
      <c r="J1044" s="1098"/>
    </row>
    <row r="1045" spans="1:10" x14ac:dyDescent="0.25">
      <c r="A1045" s="517" t="s">
        <v>1541</v>
      </c>
      <c r="B1045" s="519">
        <v>2</v>
      </c>
      <c r="C1045" s="1016"/>
      <c r="D1045" s="527">
        <v>118000</v>
      </c>
      <c r="E1045" s="519"/>
      <c r="F1045" s="519"/>
      <c r="G1045" s="1054"/>
      <c r="H1045" s="519"/>
      <c r="I1045" s="519"/>
      <c r="J1045" s="1098" t="s">
        <v>5316</v>
      </c>
    </row>
    <row r="1046" spans="1:10" x14ac:dyDescent="0.25">
      <c r="A1046" s="517" t="s">
        <v>4880</v>
      </c>
      <c r="B1046" s="519">
        <v>1</v>
      </c>
      <c r="C1046" s="527"/>
      <c r="D1046" s="527">
        <v>22000</v>
      </c>
      <c r="E1046" s="519"/>
      <c r="F1046" s="519"/>
      <c r="G1046" s="1054"/>
      <c r="H1046" s="519"/>
      <c r="I1046" s="519"/>
      <c r="J1046" s="1098" t="s">
        <v>5317</v>
      </c>
    </row>
    <row r="1047" spans="1:10" x14ac:dyDescent="0.25">
      <c r="A1047" s="517" t="s">
        <v>4708</v>
      </c>
      <c r="B1047" s="519">
        <v>1</v>
      </c>
      <c r="C1047" s="527">
        <v>13000</v>
      </c>
      <c r="D1047" s="527"/>
      <c r="E1047" s="1054">
        <v>1</v>
      </c>
      <c r="F1047" s="519">
        <v>2000</v>
      </c>
      <c r="G1047" s="519">
        <v>50</v>
      </c>
      <c r="H1047" s="519"/>
      <c r="I1047" s="519"/>
      <c r="J1047" s="1098"/>
    </row>
    <row r="1048" spans="1:10" x14ac:dyDescent="0.25">
      <c r="A1048" s="517" t="s">
        <v>4418</v>
      </c>
      <c r="B1048" s="519">
        <v>3</v>
      </c>
      <c r="C1048" s="527">
        <v>115500</v>
      </c>
      <c r="D1048" s="527"/>
      <c r="E1048" s="1054">
        <v>3</v>
      </c>
      <c r="F1048" s="519">
        <v>33000</v>
      </c>
      <c r="G1048" s="519">
        <v>190</v>
      </c>
      <c r="H1048" s="519"/>
      <c r="I1048" s="519"/>
      <c r="J1048" s="1098"/>
    </row>
    <row r="1049" spans="1:10" x14ac:dyDescent="0.25">
      <c r="A1049" s="517" t="s">
        <v>5318</v>
      </c>
      <c r="B1049" s="519">
        <v>1</v>
      </c>
      <c r="C1049" s="1016">
        <v>45000</v>
      </c>
      <c r="D1049" s="527"/>
      <c r="E1049" s="519">
        <v>1</v>
      </c>
      <c r="F1049" s="519">
        <v>11000</v>
      </c>
      <c r="G1049" s="1054">
        <v>190</v>
      </c>
      <c r="H1049" s="519"/>
      <c r="I1049" s="519"/>
      <c r="J1049" s="1098"/>
    </row>
    <row r="1050" spans="1:10" x14ac:dyDescent="0.25">
      <c r="A1050" s="517" t="s">
        <v>4839</v>
      </c>
      <c r="B1050" s="519">
        <v>1</v>
      </c>
      <c r="C1050" s="527">
        <v>14000</v>
      </c>
      <c r="D1050" s="527"/>
      <c r="E1050" s="519">
        <v>1</v>
      </c>
      <c r="F1050" s="519">
        <v>3000</v>
      </c>
      <c r="G1050" s="1054">
        <v>60</v>
      </c>
      <c r="H1050" s="519"/>
      <c r="I1050" s="519"/>
      <c r="J1050" s="1098"/>
    </row>
    <row r="1051" spans="1:10" x14ac:dyDescent="0.25">
      <c r="A1051" s="517" t="s">
        <v>3352</v>
      </c>
      <c r="B1051" s="519">
        <v>1</v>
      </c>
      <c r="C1051" s="527">
        <v>22000</v>
      </c>
      <c r="D1051" s="527"/>
      <c r="E1051" s="519">
        <v>1</v>
      </c>
      <c r="F1051" s="519">
        <v>4000</v>
      </c>
      <c r="G1051" s="1054">
        <v>75</v>
      </c>
      <c r="H1051" s="547"/>
      <c r="I1051" s="547"/>
      <c r="J1051" s="1098"/>
    </row>
    <row r="1052" spans="1:10" x14ac:dyDescent="0.25">
      <c r="A1052" s="517" t="s">
        <v>3536</v>
      </c>
      <c r="B1052" s="519">
        <v>1</v>
      </c>
      <c r="C1052" s="1016">
        <v>26000</v>
      </c>
      <c r="D1052" s="527"/>
      <c r="E1052" s="519">
        <v>1</v>
      </c>
      <c r="F1052" s="519">
        <v>4000</v>
      </c>
      <c r="G1052" s="1054">
        <v>75</v>
      </c>
      <c r="H1052" s="519"/>
      <c r="I1052" s="519"/>
      <c r="J1052" s="1098"/>
    </row>
    <row r="1053" spans="1:10" x14ac:dyDescent="0.25">
      <c r="A1053" s="517" t="s">
        <v>4844</v>
      </c>
      <c r="B1053" s="519">
        <v>1</v>
      </c>
      <c r="C1053" s="527">
        <v>15000</v>
      </c>
      <c r="D1053" s="527"/>
      <c r="E1053" s="519">
        <v>1</v>
      </c>
      <c r="F1053" s="519">
        <v>4000</v>
      </c>
      <c r="G1053" s="1054">
        <v>70</v>
      </c>
      <c r="H1053" s="519"/>
      <c r="I1053" s="519"/>
      <c r="J1053" s="1098"/>
    </row>
    <row r="1054" spans="1:10" x14ac:dyDescent="0.25">
      <c r="A1054" s="517" t="s">
        <v>4812</v>
      </c>
      <c r="B1054" s="519">
        <v>1</v>
      </c>
      <c r="C1054" s="527"/>
      <c r="D1054" s="527">
        <v>16000</v>
      </c>
      <c r="E1054" s="519"/>
      <c r="F1054" s="519"/>
      <c r="G1054" s="1054"/>
      <c r="H1054" s="547"/>
      <c r="I1054" s="547"/>
      <c r="J1054" s="1098" t="s">
        <v>5319</v>
      </c>
    </row>
    <row r="1055" spans="1:10" x14ac:dyDescent="0.25">
      <c r="A1055" s="517" t="s">
        <v>3539</v>
      </c>
      <c r="B1055" s="519">
        <v>1</v>
      </c>
      <c r="C1055" s="1016">
        <v>50000</v>
      </c>
      <c r="D1055" s="527"/>
      <c r="E1055" s="519"/>
      <c r="F1055" s="519"/>
      <c r="G1055" s="1054"/>
      <c r="H1055" s="519"/>
      <c r="I1055" s="519"/>
      <c r="J1055" s="1098"/>
    </row>
    <row r="1056" spans="1:10" ht="17.25" x14ac:dyDescent="0.25">
      <c r="A1056" s="517" t="s">
        <v>222</v>
      </c>
      <c r="B1056" s="519">
        <v>1</v>
      </c>
      <c r="C1056" s="1016">
        <v>30000</v>
      </c>
      <c r="D1056" s="527"/>
      <c r="E1056" s="519"/>
      <c r="F1056" s="519"/>
      <c r="G1056" s="1054"/>
      <c r="H1056" s="1093"/>
      <c r="I1056" s="1093"/>
      <c r="J1056" s="519"/>
    </row>
    <row r="1057" spans="1:10" ht="17.25" x14ac:dyDescent="0.25">
      <c r="A1057" s="517" t="s">
        <v>4757</v>
      </c>
      <c r="B1057" s="519">
        <v>1</v>
      </c>
      <c r="C1057" s="1016">
        <v>16000</v>
      </c>
      <c r="D1057" s="527"/>
      <c r="E1057" s="519">
        <v>1</v>
      </c>
      <c r="F1057" s="519">
        <v>4000</v>
      </c>
      <c r="G1057" s="1054">
        <v>75</v>
      </c>
      <c r="H1057" s="1093"/>
      <c r="I1057" s="1093"/>
      <c r="J1057" s="1098"/>
    </row>
    <row r="1058" spans="1:10" ht="17.25" x14ac:dyDescent="0.25">
      <c r="A1058" s="517" t="s">
        <v>4951</v>
      </c>
      <c r="B1058" s="519">
        <v>1</v>
      </c>
      <c r="C1058" s="1016"/>
      <c r="D1058" s="527">
        <v>21000</v>
      </c>
      <c r="E1058" s="519">
        <v>1</v>
      </c>
      <c r="F1058" s="519">
        <v>3000</v>
      </c>
      <c r="G1058" s="1054">
        <v>60</v>
      </c>
      <c r="H1058" s="1093"/>
      <c r="I1058" s="1093"/>
      <c r="J1058" s="1098" t="s">
        <v>3581</v>
      </c>
    </row>
    <row r="1059" spans="1:10" ht="17.25" x14ac:dyDescent="0.25">
      <c r="A1059" s="517" t="s">
        <v>2187</v>
      </c>
      <c r="B1059" s="519">
        <v>1</v>
      </c>
      <c r="C1059" s="1016"/>
      <c r="D1059" s="527">
        <v>16000</v>
      </c>
      <c r="E1059" s="519"/>
      <c r="F1059" s="519"/>
      <c r="G1059" s="1054"/>
      <c r="H1059" s="1093"/>
      <c r="I1059" s="1093"/>
      <c r="J1059" s="1098" t="s">
        <v>5320</v>
      </c>
    </row>
    <row r="1060" spans="1:10" ht="17.25" x14ac:dyDescent="0.25">
      <c r="A1060" s="517" t="s">
        <v>441</v>
      </c>
      <c r="B1060" s="519">
        <v>1</v>
      </c>
      <c r="C1060" s="1016"/>
      <c r="D1060" s="527">
        <v>26000</v>
      </c>
      <c r="E1060" s="519"/>
      <c r="F1060" s="519"/>
      <c r="G1060" s="1054"/>
      <c r="H1060" s="1093"/>
      <c r="I1060" s="1093"/>
      <c r="J1060" s="1098" t="s">
        <v>5321</v>
      </c>
    </row>
    <row r="1061" spans="1:10" ht="17.25" x14ac:dyDescent="0.25">
      <c r="A1061" s="517" t="s">
        <v>2187</v>
      </c>
      <c r="B1061" s="519">
        <v>1</v>
      </c>
      <c r="C1061" s="1016"/>
      <c r="D1061" s="527">
        <v>16000</v>
      </c>
      <c r="E1061" s="519"/>
      <c r="F1061" s="519"/>
      <c r="G1061" s="1054"/>
      <c r="H1061" s="1093"/>
      <c r="I1061" s="1093"/>
      <c r="J1061" s="1098" t="s">
        <v>5322</v>
      </c>
    </row>
    <row r="1062" spans="1:10" ht="17.25" x14ac:dyDescent="0.25">
      <c r="A1062" s="517" t="s">
        <v>3036</v>
      </c>
      <c r="B1062" s="519">
        <v>1</v>
      </c>
      <c r="C1062" s="1016">
        <v>17000</v>
      </c>
      <c r="D1062" s="527"/>
      <c r="E1062" s="519">
        <v>1</v>
      </c>
      <c r="F1062" s="519">
        <v>5000</v>
      </c>
      <c r="G1062" s="1054">
        <v>100</v>
      </c>
      <c r="H1062" s="1093"/>
      <c r="I1062" s="1093"/>
      <c r="J1062" s="519"/>
    </row>
    <row r="1063" spans="1:10" ht="17.25" x14ac:dyDescent="0.25">
      <c r="A1063" s="517" t="s">
        <v>170</v>
      </c>
      <c r="B1063" s="519">
        <v>1</v>
      </c>
      <c r="C1063" s="1016"/>
      <c r="D1063" s="527">
        <v>26000</v>
      </c>
      <c r="E1063" s="519"/>
      <c r="F1063" s="519"/>
      <c r="G1063" s="1054"/>
      <c r="H1063" s="1093"/>
      <c r="I1063" s="1093"/>
      <c r="J1063" s="1098" t="s">
        <v>5323</v>
      </c>
    </row>
    <row r="1064" spans="1:10" ht="17.25" x14ac:dyDescent="0.25">
      <c r="A1064" s="517" t="s">
        <v>1807</v>
      </c>
      <c r="B1064" s="519">
        <v>1</v>
      </c>
      <c r="C1064" s="1016"/>
      <c r="D1064" s="527">
        <v>26000</v>
      </c>
      <c r="E1064" s="519">
        <v>1</v>
      </c>
      <c r="F1064" s="519">
        <v>3000</v>
      </c>
      <c r="G1064" s="1054">
        <v>60</v>
      </c>
      <c r="H1064" s="1093"/>
      <c r="I1064" s="1093"/>
      <c r="J1064" s="1098" t="s">
        <v>767</v>
      </c>
    </row>
    <row r="1065" spans="1:10" x14ac:dyDescent="0.25">
      <c r="A1065" s="517" t="s">
        <v>107</v>
      </c>
      <c r="B1065" s="527">
        <v>1</v>
      </c>
      <c r="C1065" s="527"/>
      <c r="D1065" s="527">
        <v>15000</v>
      </c>
      <c r="E1065" s="527"/>
      <c r="F1065" s="527"/>
      <c r="G1065" s="527"/>
      <c r="H1065" s="527"/>
      <c r="I1065" s="527"/>
      <c r="J1065" s="1098" t="s">
        <v>5324</v>
      </c>
    </row>
    <row r="1066" spans="1:10" x14ac:dyDescent="0.25">
      <c r="A1066" s="517" t="s">
        <v>5325</v>
      </c>
      <c r="B1066" s="519">
        <v>1</v>
      </c>
      <c r="C1066" s="1016"/>
      <c r="D1066" s="527">
        <v>20000</v>
      </c>
      <c r="E1066" s="519"/>
      <c r="F1066" s="519"/>
      <c r="G1066" s="1054"/>
      <c r="H1066" s="519"/>
      <c r="I1066" s="519"/>
      <c r="J1066" s="1098" t="s">
        <v>5326</v>
      </c>
    </row>
    <row r="1067" spans="1:10" x14ac:dyDescent="0.25">
      <c r="A1067" s="517" t="s">
        <v>4839</v>
      </c>
      <c r="B1067" s="519">
        <v>1</v>
      </c>
      <c r="C1067" s="1016">
        <v>14000</v>
      </c>
      <c r="D1067" s="527"/>
      <c r="E1067" s="519">
        <v>1</v>
      </c>
      <c r="F1067" s="519">
        <v>3000</v>
      </c>
      <c r="G1067" s="1054">
        <v>60</v>
      </c>
      <c r="H1067" s="519"/>
      <c r="I1067" s="519"/>
      <c r="J1067" s="527"/>
    </row>
    <row r="1068" spans="1:10" x14ac:dyDescent="0.25">
      <c r="A1068" s="517" t="s">
        <v>504</v>
      </c>
      <c r="B1068" s="519">
        <v>1</v>
      </c>
      <c r="C1068" s="1016"/>
      <c r="D1068" s="527">
        <v>15000</v>
      </c>
      <c r="E1068" s="519"/>
      <c r="F1068" s="519"/>
      <c r="G1068" s="1054"/>
      <c r="H1068" s="519"/>
      <c r="I1068" s="519"/>
      <c r="J1068" s="1098" t="s">
        <v>5327</v>
      </c>
    </row>
    <row r="1069" spans="1:10" x14ac:dyDescent="0.25">
      <c r="A1069" s="517" t="s">
        <v>2187</v>
      </c>
      <c r="B1069" s="519">
        <v>1</v>
      </c>
      <c r="C1069" s="1016"/>
      <c r="D1069" s="527">
        <v>16000</v>
      </c>
      <c r="E1069" s="519"/>
      <c r="F1069" s="519"/>
      <c r="G1069" s="1054"/>
      <c r="H1069" s="519"/>
      <c r="I1069" s="519"/>
      <c r="J1069" s="1098" t="s">
        <v>5328</v>
      </c>
    </row>
    <row r="1070" spans="1:10" x14ac:dyDescent="0.25">
      <c r="A1070" s="517" t="s">
        <v>3036</v>
      </c>
      <c r="B1070" s="519">
        <v>1</v>
      </c>
      <c r="C1070" s="1016">
        <v>22000</v>
      </c>
      <c r="D1070" s="527"/>
      <c r="E1070" s="519"/>
      <c r="F1070" s="519"/>
      <c r="G1070" s="1054"/>
      <c r="H1070" s="519"/>
      <c r="I1070" s="519"/>
      <c r="J1070" s="1098"/>
    </row>
    <row r="1071" spans="1:10" ht="17.25" x14ac:dyDescent="0.25">
      <c r="A1071" s="517" t="s">
        <v>1248</v>
      </c>
      <c r="B1071" s="519">
        <v>1</v>
      </c>
      <c r="C1071" s="694"/>
      <c r="D1071" s="527">
        <v>52000</v>
      </c>
      <c r="E1071" s="519"/>
      <c r="F1071" s="519"/>
      <c r="G1071" s="519"/>
      <c r="H1071" s="1094"/>
      <c r="I1071" s="1094"/>
      <c r="J1071" s="1098" t="s">
        <v>5329</v>
      </c>
    </row>
    <row r="1072" spans="1:10" x14ac:dyDescent="0.25">
      <c r="A1072" s="517" t="s">
        <v>1248</v>
      </c>
      <c r="B1072" s="519">
        <v>1</v>
      </c>
      <c r="C1072" s="694"/>
      <c r="D1072" s="527">
        <v>52000</v>
      </c>
      <c r="E1072" s="527"/>
      <c r="F1072" s="527"/>
      <c r="G1072" s="527"/>
      <c r="H1072" s="527"/>
      <c r="I1072" s="527"/>
      <c r="J1072" s="1098" t="s">
        <v>5330</v>
      </c>
    </row>
    <row r="1073" spans="1:10" x14ac:dyDescent="0.25">
      <c r="A1073" s="517" t="s">
        <v>4838</v>
      </c>
      <c r="B1073" s="519">
        <v>1</v>
      </c>
      <c r="C1073" s="694"/>
      <c r="D1073" s="527">
        <v>20000</v>
      </c>
      <c r="E1073" s="527"/>
      <c r="F1073" s="527"/>
      <c r="G1073" s="527"/>
      <c r="H1073" s="527"/>
      <c r="I1073" s="527"/>
      <c r="J1073" s="1098"/>
    </row>
    <row r="1074" spans="1:10" x14ac:dyDescent="0.25">
      <c r="A1074" s="517" t="s">
        <v>734</v>
      </c>
      <c r="B1074" s="519">
        <v>1</v>
      </c>
      <c r="C1074" s="694"/>
      <c r="D1074" s="527">
        <v>18000</v>
      </c>
      <c r="E1074" s="527"/>
      <c r="F1074" s="527"/>
      <c r="G1074" s="527"/>
      <c r="H1074" s="527"/>
      <c r="I1074" s="527"/>
      <c r="J1074" s="1098" t="s">
        <v>5331</v>
      </c>
    </row>
    <row r="1075" spans="1:10" x14ac:dyDescent="0.25">
      <c r="A1075" s="755" t="s">
        <v>2048</v>
      </c>
      <c r="B1075" s="213">
        <f>SUM(B1039:B1074)</f>
        <v>39</v>
      </c>
      <c r="C1075" s="213">
        <f>SUM(C1039:C1074)</f>
        <v>490500</v>
      </c>
      <c r="D1075" s="213">
        <f>SUM(D1039:D1074)</f>
        <v>534000</v>
      </c>
      <c r="E1075" s="213">
        <f>SUM(E1039:E1074)</f>
        <v>17</v>
      </c>
      <c r="F1075" s="213"/>
      <c r="G1075" s="213"/>
      <c r="H1075" s="213"/>
      <c r="I1075" s="213"/>
      <c r="J1075" s="213"/>
    </row>
    <row r="1076" spans="1:10" ht="17.25" x14ac:dyDescent="0.25">
      <c r="A1076" s="2233" t="s">
        <v>4463</v>
      </c>
      <c r="B1076" s="2234"/>
      <c r="C1076" s="2234"/>
      <c r="D1076" s="2234"/>
      <c r="E1076" s="2234"/>
      <c r="F1076" s="2234"/>
      <c r="G1076" s="2234"/>
      <c r="H1076" s="2248"/>
      <c r="I1076" s="2248"/>
      <c r="J1076" s="2249"/>
    </row>
    <row r="1077" spans="1:10" ht="17.25" x14ac:dyDescent="0.25">
      <c r="A1077" s="782" t="s">
        <v>5314</v>
      </c>
      <c r="B1077" s="783">
        <v>1</v>
      </c>
      <c r="C1077" s="944">
        <v>800</v>
      </c>
      <c r="D1077" s="784"/>
      <c r="E1077" s="909"/>
      <c r="F1077" s="909"/>
      <c r="G1077" s="909"/>
      <c r="H1077" s="909"/>
      <c r="I1077" s="909"/>
      <c r="J1077" s="764"/>
    </row>
    <row r="1078" spans="1:10" x14ac:dyDescent="0.25">
      <c r="A1078" s="755" t="s">
        <v>2048</v>
      </c>
      <c r="B1078" s="213">
        <f>SUM(B1077)</f>
        <v>1</v>
      </c>
      <c r="C1078" s="213">
        <f>SUM(C1077:C1077)</f>
        <v>800</v>
      </c>
      <c r="D1078" s="213">
        <v>0</v>
      </c>
      <c r="E1078" s="213"/>
      <c r="F1078" s="213"/>
      <c r="G1078" s="213"/>
      <c r="H1078" s="213"/>
      <c r="I1078" s="213"/>
      <c r="J1078" s="213"/>
    </row>
    <row r="1080" spans="1:10" x14ac:dyDescent="0.25">
      <c r="F1080" s="1095" t="s">
        <v>4777</v>
      </c>
      <c r="G1080" s="1095"/>
      <c r="H1080" s="1095"/>
      <c r="I1080" s="1095"/>
    </row>
    <row r="1081" spans="1:10" ht="15.75" x14ac:dyDescent="0.25">
      <c r="A1081" s="2262" t="s">
        <v>4861</v>
      </c>
      <c r="B1081" s="2263"/>
      <c r="C1081" s="757">
        <f>C1075</f>
        <v>490500</v>
      </c>
    </row>
    <row r="1083" spans="1:10" ht="15.75" x14ac:dyDescent="0.25">
      <c r="A1083" s="1099" t="s">
        <v>4825</v>
      </c>
      <c r="B1083" s="1100"/>
      <c r="C1083" s="213">
        <f>C1078</f>
        <v>800</v>
      </c>
    </row>
    <row r="1087" spans="1:10" ht="15.75" x14ac:dyDescent="0.25">
      <c r="A1087" s="2232" t="s">
        <v>5333</v>
      </c>
      <c r="B1087" s="2232"/>
      <c r="C1087" s="2232"/>
      <c r="D1087" s="2232"/>
      <c r="E1087" s="2232"/>
      <c r="F1087" s="2232"/>
      <c r="G1087" s="2232"/>
      <c r="H1087" s="2232"/>
      <c r="I1087" s="2232"/>
      <c r="J1087" s="2232"/>
    </row>
    <row r="1088" spans="1:10" x14ac:dyDescent="0.25">
      <c r="A1088" s="198" t="s">
        <v>14</v>
      </c>
      <c r="B1088" s="198" t="s">
        <v>5</v>
      </c>
      <c r="C1088" s="198" t="s">
        <v>10</v>
      </c>
      <c r="D1088" s="198" t="s">
        <v>11</v>
      </c>
      <c r="E1088" s="198" t="s">
        <v>753</v>
      </c>
      <c r="F1088" s="198" t="s">
        <v>27</v>
      </c>
      <c r="G1088" s="1102" t="s">
        <v>2013</v>
      </c>
      <c r="H1088" s="198" t="s">
        <v>2776</v>
      </c>
      <c r="I1088" s="198" t="s">
        <v>2777</v>
      </c>
      <c r="J1088" s="198" t="s">
        <v>32</v>
      </c>
    </row>
    <row r="1089" spans="1:10" x14ac:dyDescent="0.25">
      <c r="A1089" s="777" t="s">
        <v>1348</v>
      </c>
      <c r="B1089" s="764">
        <v>1</v>
      </c>
      <c r="C1089" s="630">
        <v>12000</v>
      </c>
      <c r="D1089" s="764"/>
      <c r="E1089" s="921">
        <v>1</v>
      </c>
      <c r="F1089" s="764">
        <v>4000</v>
      </c>
      <c r="G1089" s="921">
        <v>70</v>
      </c>
      <c r="H1089" s="764"/>
      <c r="I1089" s="764"/>
      <c r="J1089" s="1103"/>
    </row>
    <row r="1090" spans="1:10" x14ac:dyDescent="0.25">
      <c r="A1090" s="777" t="s">
        <v>563</v>
      </c>
      <c r="B1090" s="764">
        <v>1</v>
      </c>
      <c r="C1090" s="630">
        <v>16000</v>
      </c>
      <c r="D1090" s="630"/>
      <c r="E1090" s="921">
        <v>1</v>
      </c>
      <c r="F1090" s="764">
        <v>4000</v>
      </c>
      <c r="G1090" s="764">
        <v>75</v>
      </c>
      <c r="H1090" s="764"/>
      <c r="I1090" s="764"/>
      <c r="J1090" s="1103"/>
    </row>
    <row r="1091" spans="1:10" x14ac:dyDescent="0.25">
      <c r="A1091" s="777" t="s">
        <v>2187</v>
      </c>
      <c r="B1091" s="764">
        <v>1</v>
      </c>
      <c r="C1091" s="630"/>
      <c r="D1091" s="630">
        <v>16000</v>
      </c>
      <c r="E1091" s="921"/>
      <c r="F1091" s="764"/>
      <c r="G1091" s="764"/>
      <c r="H1091" s="764"/>
      <c r="I1091" s="764"/>
      <c r="J1091" s="1103" t="s">
        <v>5334</v>
      </c>
    </row>
    <row r="1092" spans="1:10" x14ac:dyDescent="0.25">
      <c r="A1092" s="777" t="s">
        <v>563</v>
      </c>
      <c r="B1092" s="764">
        <v>1</v>
      </c>
      <c r="C1092" s="1042"/>
      <c r="D1092" s="630">
        <v>21000</v>
      </c>
      <c r="E1092" s="764"/>
      <c r="F1092" s="764"/>
      <c r="G1092" s="921"/>
      <c r="H1092" s="764"/>
      <c r="I1092" s="764"/>
      <c r="J1092" s="1103" t="s">
        <v>5335</v>
      </c>
    </row>
    <row r="1093" spans="1:10" x14ac:dyDescent="0.25">
      <c r="A1093" s="777" t="s">
        <v>3707</v>
      </c>
      <c r="B1093" s="764">
        <v>1</v>
      </c>
      <c r="C1093" s="630"/>
      <c r="D1093" s="630">
        <v>16000</v>
      </c>
      <c r="E1093" s="764">
        <v>1</v>
      </c>
      <c r="F1093" s="921">
        <v>4000</v>
      </c>
      <c r="G1093" s="921">
        <v>75</v>
      </c>
      <c r="H1093" s="764"/>
      <c r="I1093" s="764"/>
      <c r="J1093" s="1103" t="s">
        <v>767</v>
      </c>
    </row>
    <row r="1094" spans="1:10" x14ac:dyDescent="0.25">
      <c r="A1094" s="782" t="s">
        <v>550</v>
      </c>
      <c r="B1094" s="783">
        <v>1</v>
      </c>
      <c r="C1094" s="784"/>
      <c r="D1094" s="784">
        <v>34000</v>
      </c>
      <c r="E1094" s="783"/>
      <c r="F1094" s="941"/>
      <c r="G1094" s="941"/>
      <c r="H1094" s="783"/>
      <c r="I1094" s="783"/>
      <c r="J1094" s="1112" t="s">
        <v>3448</v>
      </c>
    </row>
    <row r="1095" spans="1:10" x14ac:dyDescent="0.25">
      <c r="A1095" s="777" t="s">
        <v>3955</v>
      </c>
      <c r="B1095" s="764">
        <v>1</v>
      </c>
      <c r="C1095" s="630"/>
      <c r="D1095" s="630">
        <v>36000</v>
      </c>
      <c r="E1095" s="764">
        <v>1</v>
      </c>
      <c r="F1095" s="921">
        <v>4000</v>
      </c>
      <c r="G1095" s="921">
        <v>70</v>
      </c>
      <c r="H1095" s="956"/>
      <c r="I1095" s="956"/>
      <c r="J1095" s="1103" t="s">
        <v>767</v>
      </c>
    </row>
    <row r="1096" spans="1:10" x14ac:dyDescent="0.25">
      <c r="A1096" s="777" t="s">
        <v>4943</v>
      </c>
      <c r="B1096" s="764">
        <v>1</v>
      </c>
      <c r="C1096" s="1042"/>
      <c r="D1096" s="630">
        <v>25000</v>
      </c>
      <c r="E1096" s="764"/>
      <c r="F1096" s="764"/>
      <c r="G1096" s="921"/>
      <c r="H1096" s="764"/>
      <c r="I1096" s="764"/>
      <c r="J1096" s="1103"/>
    </row>
    <row r="1097" spans="1:10" x14ac:dyDescent="0.25">
      <c r="A1097" s="777" t="s">
        <v>734</v>
      </c>
      <c r="B1097" s="764">
        <v>2</v>
      </c>
      <c r="C1097" s="630">
        <v>34000</v>
      </c>
      <c r="D1097" s="630"/>
      <c r="E1097" s="764"/>
      <c r="F1097" s="764"/>
      <c r="G1097" s="921"/>
      <c r="H1097" s="764"/>
      <c r="I1097" s="764"/>
      <c r="J1097" s="1103"/>
    </row>
    <row r="1098" spans="1:10" x14ac:dyDescent="0.25">
      <c r="A1098" s="777" t="s">
        <v>1946</v>
      </c>
      <c r="B1098" s="764">
        <v>1</v>
      </c>
      <c r="C1098" s="630"/>
      <c r="D1098" s="630">
        <v>30000</v>
      </c>
      <c r="E1098" s="921">
        <v>1</v>
      </c>
      <c r="F1098" s="764">
        <v>5000</v>
      </c>
      <c r="G1098" s="764">
        <v>100</v>
      </c>
      <c r="H1098" s="764"/>
      <c r="I1098" s="764"/>
      <c r="J1098" s="1103" t="s">
        <v>767</v>
      </c>
    </row>
    <row r="1099" spans="1:10" x14ac:dyDescent="0.25">
      <c r="A1099" s="777" t="s">
        <v>5126</v>
      </c>
      <c r="B1099" s="764">
        <v>1</v>
      </c>
      <c r="C1099" s="630"/>
      <c r="D1099" s="630">
        <v>16000</v>
      </c>
      <c r="E1099" s="921"/>
      <c r="F1099" s="764"/>
      <c r="G1099" s="764"/>
      <c r="H1099" s="764"/>
      <c r="I1099" s="764"/>
      <c r="J1099" s="1103" t="s">
        <v>5336</v>
      </c>
    </row>
    <row r="1100" spans="1:10" x14ac:dyDescent="0.25">
      <c r="A1100" s="777" t="s">
        <v>3689</v>
      </c>
      <c r="B1100" s="764">
        <v>1</v>
      </c>
      <c r="C1100" s="1042"/>
      <c r="D1100" s="630">
        <v>84000</v>
      </c>
      <c r="E1100" s="764"/>
      <c r="F1100" s="764"/>
      <c r="G1100" s="921"/>
      <c r="H1100" s="764"/>
      <c r="I1100" s="764"/>
      <c r="J1100" s="1103" t="s">
        <v>5337</v>
      </c>
    </row>
    <row r="1101" spans="1:10" x14ac:dyDescent="0.25">
      <c r="A1101" s="777" t="s">
        <v>355</v>
      </c>
      <c r="B1101" s="764">
        <v>1</v>
      </c>
      <c r="C1101" s="630">
        <v>14000</v>
      </c>
      <c r="D1101" s="630"/>
      <c r="E1101" s="764">
        <v>1</v>
      </c>
      <c r="F1101" s="764">
        <v>3000</v>
      </c>
      <c r="G1101" s="921">
        <v>60</v>
      </c>
      <c r="H1101" s="764"/>
      <c r="I1101" s="764"/>
      <c r="J1101" s="1103"/>
    </row>
    <row r="1102" spans="1:10" x14ac:dyDescent="0.25">
      <c r="A1102" s="777" t="s">
        <v>563</v>
      </c>
      <c r="B1102" s="764">
        <v>1</v>
      </c>
      <c r="C1102" s="630"/>
      <c r="D1102" s="630">
        <v>21000</v>
      </c>
      <c r="E1102" s="764"/>
      <c r="F1102" s="764"/>
      <c r="G1102" s="921"/>
      <c r="H1102" s="956"/>
      <c r="I1102" s="956"/>
      <c r="J1102" s="1103" t="s">
        <v>5338</v>
      </c>
    </row>
    <row r="1103" spans="1:10" x14ac:dyDescent="0.25">
      <c r="A1103" s="777" t="s">
        <v>3545</v>
      </c>
      <c r="B1103" s="764">
        <v>1</v>
      </c>
      <c r="C1103" s="1042">
        <v>13000</v>
      </c>
      <c r="D1103" s="630"/>
      <c r="E1103" s="764">
        <v>1</v>
      </c>
      <c r="F1103" s="764">
        <v>3000</v>
      </c>
      <c r="G1103" s="921">
        <v>60</v>
      </c>
      <c r="H1103" s="764"/>
      <c r="I1103" s="764"/>
      <c r="J1103" s="1103"/>
    </row>
    <row r="1104" spans="1:10" x14ac:dyDescent="0.25">
      <c r="A1104" s="777" t="s">
        <v>151</v>
      </c>
      <c r="B1104" s="764">
        <v>1</v>
      </c>
      <c r="C1104" s="630"/>
      <c r="D1104" s="630">
        <v>24000</v>
      </c>
      <c r="E1104" s="764"/>
      <c r="F1104" s="764"/>
      <c r="G1104" s="921"/>
      <c r="H1104" s="764"/>
      <c r="I1104" s="764"/>
      <c r="J1104" s="1103" t="s">
        <v>5339</v>
      </c>
    </row>
    <row r="1105" spans="1:10" x14ac:dyDescent="0.25">
      <c r="A1105" s="777" t="s">
        <v>5340</v>
      </c>
      <c r="B1105" s="764">
        <v>1</v>
      </c>
      <c r="C1105" s="630">
        <v>14000</v>
      </c>
      <c r="D1105" s="630"/>
      <c r="E1105" s="764">
        <v>1</v>
      </c>
      <c r="F1105" s="764">
        <v>3000</v>
      </c>
      <c r="G1105" s="921">
        <v>60</v>
      </c>
      <c r="H1105" s="956"/>
      <c r="I1105" s="956"/>
      <c r="J1105" s="1103"/>
    </row>
    <row r="1106" spans="1:10" x14ac:dyDescent="0.25">
      <c r="A1106" s="777" t="s">
        <v>355</v>
      </c>
      <c r="B1106" s="764">
        <v>1</v>
      </c>
      <c r="C1106" s="1042"/>
      <c r="D1106" s="630">
        <v>14000</v>
      </c>
      <c r="E1106" s="764">
        <v>1</v>
      </c>
      <c r="F1106" s="764">
        <v>3000</v>
      </c>
      <c r="G1106" s="921">
        <v>60</v>
      </c>
      <c r="H1106" s="764"/>
      <c r="I1106" s="764"/>
      <c r="J1106" s="1103" t="s">
        <v>767</v>
      </c>
    </row>
    <row r="1107" spans="1:10" ht="17.25" x14ac:dyDescent="0.25">
      <c r="A1107" s="777" t="s">
        <v>4708</v>
      </c>
      <c r="B1107" s="764">
        <v>1</v>
      </c>
      <c r="C1107" s="1042">
        <v>13000</v>
      </c>
      <c r="D1107" s="630"/>
      <c r="E1107" s="764">
        <v>1</v>
      </c>
      <c r="F1107" s="764">
        <v>2000</v>
      </c>
      <c r="G1107" s="921">
        <v>50</v>
      </c>
      <c r="H1107" s="909"/>
      <c r="I1107" s="909"/>
      <c r="J1107" s="764"/>
    </row>
    <row r="1108" spans="1:10" ht="17.25" x14ac:dyDescent="0.25">
      <c r="A1108" s="777" t="s">
        <v>3536</v>
      </c>
      <c r="B1108" s="764">
        <v>1</v>
      </c>
      <c r="C1108" s="1042"/>
      <c r="D1108" s="630">
        <v>30000</v>
      </c>
      <c r="E1108" s="764"/>
      <c r="F1108" s="764"/>
      <c r="G1108" s="921"/>
      <c r="H1108" s="909"/>
      <c r="I1108" s="909"/>
      <c r="J1108" s="1103" t="s">
        <v>3581</v>
      </c>
    </row>
    <row r="1109" spans="1:10" ht="17.25" x14ac:dyDescent="0.25">
      <c r="A1109" s="777" t="s">
        <v>5341</v>
      </c>
      <c r="B1109" s="764">
        <v>2</v>
      </c>
      <c r="C1109" s="1042"/>
      <c r="D1109" s="630">
        <v>32000</v>
      </c>
      <c r="E1109" s="764">
        <v>2</v>
      </c>
      <c r="F1109" s="764">
        <v>10000</v>
      </c>
      <c r="G1109" s="921">
        <v>100</v>
      </c>
      <c r="H1109" s="909"/>
      <c r="I1109" s="909"/>
      <c r="J1109" s="1103"/>
    </row>
    <row r="1110" spans="1:10" ht="17.25" x14ac:dyDescent="0.25">
      <c r="A1110" s="777" t="s">
        <v>3536</v>
      </c>
      <c r="B1110" s="764">
        <v>1</v>
      </c>
      <c r="C1110" s="1042">
        <v>26000</v>
      </c>
      <c r="D1110" s="630"/>
      <c r="E1110" s="764">
        <v>1</v>
      </c>
      <c r="F1110" s="764">
        <v>4000</v>
      </c>
      <c r="G1110" s="921">
        <v>70</v>
      </c>
      <c r="H1110" s="909"/>
      <c r="I1110" s="909"/>
      <c r="J1110" s="1103"/>
    </row>
    <row r="1111" spans="1:10" ht="17.25" x14ac:dyDescent="0.25">
      <c r="A1111" s="777" t="s">
        <v>2904</v>
      </c>
      <c r="B1111" s="764">
        <v>1</v>
      </c>
      <c r="C1111" s="1042">
        <v>17000</v>
      </c>
      <c r="D1111" s="630"/>
      <c r="E1111" s="764">
        <v>1</v>
      </c>
      <c r="F1111" s="764">
        <v>3000</v>
      </c>
      <c r="G1111" s="921">
        <v>60</v>
      </c>
      <c r="H1111" s="909"/>
      <c r="I1111" s="909"/>
      <c r="J1111" s="1103"/>
    </row>
    <row r="1112" spans="1:10" ht="17.25" x14ac:dyDescent="0.25">
      <c r="A1112" s="777" t="s">
        <v>563</v>
      </c>
      <c r="B1112" s="764">
        <v>1</v>
      </c>
      <c r="C1112" s="1042"/>
      <c r="D1112" s="630">
        <v>21000</v>
      </c>
      <c r="E1112" s="764"/>
      <c r="F1112" s="764"/>
      <c r="G1112" s="921"/>
      <c r="H1112" s="909"/>
      <c r="I1112" s="909"/>
      <c r="J1112" s="1103" t="s">
        <v>5342</v>
      </c>
    </row>
    <row r="1113" spans="1:10" ht="17.25" x14ac:dyDescent="0.25">
      <c r="A1113" s="777" t="s">
        <v>5231</v>
      </c>
      <c r="B1113" s="764">
        <v>1</v>
      </c>
      <c r="C1113" s="1042"/>
      <c r="D1113" s="630">
        <v>22000</v>
      </c>
      <c r="E1113" s="764">
        <v>1</v>
      </c>
      <c r="F1113" s="764">
        <v>3000</v>
      </c>
      <c r="G1113" s="921">
        <v>60</v>
      </c>
      <c r="H1113" s="909"/>
      <c r="I1113" s="909"/>
      <c r="J1113" s="764"/>
    </row>
    <row r="1114" spans="1:10" ht="17.25" x14ac:dyDescent="0.25">
      <c r="A1114" s="777" t="s">
        <v>3657</v>
      </c>
      <c r="B1114" s="764">
        <v>1</v>
      </c>
      <c r="C1114" s="1042"/>
      <c r="D1114" s="630">
        <v>39000</v>
      </c>
      <c r="E1114" s="764"/>
      <c r="F1114" s="764"/>
      <c r="G1114" s="921"/>
      <c r="H1114" s="909"/>
      <c r="I1114" s="909"/>
      <c r="J1114" s="1103" t="s">
        <v>5343</v>
      </c>
    </row>
    <row r="1115" spans="1:10" ht="17.25" x14ac:dyDescent="0.25">
      <c r="A1115" s="777" t="s">
        <v>4838</v>
      </c>
      <c r="B1115" s="764">
        <v>1</v>
      </c>
      <c r="C1115" s="1042">
        <v>16000</v>
      </c>
      <c r="D1115" s="630"/>
      <c r="E1115" s="764">
        <v>1</v>
      </c>
      <c r="F1115" s="764">
        <v>4000</v>
      </c>
      <c r="G1115" s="921">
        <v>70</v>
      </c>
      <c r="H1115" s="909"/>
      <c r="I1115" s="909"/>
      <c r="J1115" s="1103"/>
    </row>
    <row r="1116" spans="1:10" x14ac:dyDescent="0.25">
      <c r="A1116" s="777" t="s">
        <v>5344</v>
      </c>
      <c r="B1116" s="630">
        <v>1</v>
      </c>
      <c r="C1116" s="630"/>
      <c r="D1116" s="630">
        <v>24000</v>
      </c>
      <c r="E1116" s="630">
        <v>1</v>
      </c>
      <c r="F1116" s="630">
        <v>4000</v>
      </c>
      <c r="G1116" s="630">
        <v>100</v>
      </c>
      <c r="H1116" s="630"/>
      <c r="I1116" s="630"/>
      <c r="J1116" s="1103" t="s">
        <v>5345</v>
      </c>
    </row>
    <row r="1117" spans="1:10" x14ac:dyDescent="0.25">
      <c r="A1117" s="777" t="s">
        <v>4954</v>
      </c>
      <c r="B1117" s="764">
        <v>1</v>
      </c>
      <c r="C1117" s="1042"/>
      <c r="D1117" s="630">
        <v>14000</v>
      </c>
      <c r="E1117" s="764">
        <v>1</v>
      </c>
      <c r="F1117" s="764">
        <v>3000</v>
      </c>
      <c r="G1117" s="921">
        <v>60</v>
      </c>
      <c r="H1117" s="764"/>
      <c r="I1117" s="764"/>
      <c r="J1117" s="1103" t="s">
        <v>767</v>
      </c>
    </row>
    <row r="1118" spans="1:10" x14ac:dyDescent="0.25">
      <c r="A1118" s="755" t="s">
        <v>2048</v>
      </c>
      <c r="B1118" s="213">
        <f>SUM(B1089:B1117)</f>
        <v>31</v>
      </c>
      <c r="C1118" s="213">
        <f>SUM(C1089:C1117)</f>
        <v>175000</v>
      </c>
      <c r="D1118" s="213">
        <f>SUM(D1089:D1117)</f>
        <v>519000</v>
      </c>
      <c r="E1118" s="213">
        <f>SUM(E1089:E1117)</f>
        <v>18</v>
      </c>
      <c r="F1118" s="213"/>
      <c r="G1118" s="213"/>
      <c r="H1118" s="213"/>
      <c r="I1118" s="213"/>
      <c r="J1118" s="213"/>
    </row>
    <row r="1119" spans="1:10" ht="17.25" x14ac:dyDescent="0.25">
      <c r="A1119" s="2233" t="s">
        <v>4463</v>
      </c>
      <c r="B1119" s="2234"/>
      <c r="C1119" s="2234"/>
      <c r="D1119" s="2234"/>
      <c r="E1119" s="2234"/>
      <c r="F1119" s="2234"/>
      <c r="G1119" s="2234"/>
      <c r="H1119" s="2248"/>
      <c r="I1119" s="2248"/>
      <c r="J1119" s="2249"/>
    </row>
    <row r="1120" spans="1:10" ht="17.25" x14ac:dyDescent="0.25">
      <c r="A1120" s="782" t="s">
        <v>5314</v>
      </c>
      <c r="B1120" s="783">
        <v>1</v>
      </c>
      <c r="C1120" s="944">
        <v>800</v>
      </c>
      <c r="D1120" s="784"/>
      <c r="E1120" s="909"/>
      <c r="F1120" s="909"/>
      <c r="G1120" s="909"/>
      <c r="H1120" s="909"/>
      <c r="I1120" s="909"/>
      <c r="J1120" s="764"/>
    </row>
    <row r="1121" spans="1:10" x14ac:dyDescent="0.25">
      <c r="A1121" s="755" t="s">
        <v>2048</v>
      </c>
      <c r="B1121" s="213">
        <f>SUM(B1120)</f>
        <v>1</v>
      </c>
      <c r="C1121" s="213">
        <f>SUM(C1120:C1120)</f>
        <v>800</v>
      </c>
      <c r="D1121" s="213">
        <v>0</v>
      </c>
      <c r="E1121" s="213"/>
      <c r="F1121" s="213"/>
      <c r="G1121" s="213"/>
      <c r="H1121" s="213"/>
      <c r="I1121" s="213"/>
      <c r="J1121" s="213"/>
    </row>
    <row r="1123" spans="1:10" x14ac:dyDescent="0.25">
      <c r="F1123" s="1101" t="s">
        <v>4777</v>
      </c>
      <c r="G1123" s="1101"/>
      <c r="H1123" s="1101"/>
      <c r="I1123" s="1101"/>
    </row>
    <row r="1124" spans="1:10" ht="15.75" x14ac:dyDescent="0.25">
      <c r="A1124" s="2262" t="s">
        <v>4861</v>
      </c>
      <c r="B1124" s="2263"/>
      <c r="C1124" s="757">
        <f>C1118</f>
        <v>175000</v>
      </c>
    </row>
    <row r="1126" spans="1:10" ht="15.75" x14ac:dyDescent="0.25">
      <c r="A1126" s="1104" t="s">
        <v>4825</v>
      </c>
      <c r="B1126" s="1105"/>
      <c r="C1126" s="213">
        <f>C1121</f>
        <v>800</v>
      </c>
    </row>
  </sheetData>
  <mergeCells count="117">
    <mergeCell ref="A624:B624"/>
    <mergeCell ref="A814:J814"/>
    <mergeCell ref="A827:J827"/>
    <mergeCell ref="F832:I832"/>
    <mergeCell ref="A833:B833"/>
    <mergeCell ref="A735:J735"/>
    <mergeCell ref="A762:J762"/>
    <mergeCell ref="F767:I767"/>
    <mergeCell ref="A768:B768"/>
    <mergeCell ref="A770:B770"/>
    <mergeCell ref="A702:J702"/>
    <mergeCell ref="A720:J720"/>
    <mergeCell ref="F728:I728"/>
    <mergeCell ref="A729:B729"/>
    <mergeCell ref="A731:B731"/>
    <mergeCell ref="A698:B698"/>
    <mergeCell ref="A663:J663"/>
    <mergeCell ref="A689:J689"/>
    <mergeCell ref="F695:I695"/>
    <mergeCell ref="A696:B696"/>
    <mergeCell ref="A774:J774"/>
    <mergeCell ref="A801:J801"/>
    <mergeCell ref="F806:I806"/>
    <mergeCell ref="A807:B807"/>
    <mergeCell ref="A68:J68"/>
    <mergeCell ref="A496:J496"/>
    <mergeCell ref="A391:J391"/>
    <mergeCell ref="A411:J411"/>
    <mergeCell ref="F416:I416"/>
    <mergeCell ref="A423:J423"/>
    <mergeCell ref="A451:J451"/>
    <mergeCell ref="A172:J172"/>
    <mergeCell ref="J329:J332"/>
    <mergeCell ref="A380:J380"/>
    <mergeCell ref="F385:I385"/>
    <mergeCell ref="A202:J202"/>
    <mergeCell ref="F207:I207"/>
    <mergeCell ref="A264:J264"/>
    <mergeCell ref="A351:J351"/>
    <mergeCell ref="A298:J298"/>
    <mergeCell ref="F303:I303"/>
    <mergeCell ref="A214:J214"/>
    <mergeCell ref="I289:I290"/>
    <mergeCell ref="A251:J251"/>
    <mergeCell ref="F256:I256"/>
    <mergeCell ref="A310:J310"/>
    <mergeCell ref="A590:J590"/>
    <mergeCell ref="A615:J615"/>
    <mergeCell ref="F621:I621"/>
    <mergeCell ref="A622:B622"/>
    <mergeCell ref="A1:J1"/>
    <mergeCell ref="F32:I32"/>
    <mergeCell ref="J12:J13"/>
    <mergeCell ref="A37:J37"/>
    <mergeCell ref="J59:J60"/>
    <mergeCell ref="A137:J137"/>
    <mergeCell ref="A160:J160"/>
    <mergeCell ref="F100:I100"/>
    <mergeCell ref="F129:I129"/>
    <mergeCell ref="F459:I459"/>
    <mergeCell ref="F501:I501"/>
    <mergeCell ref="A340:J340"/>
    <mergeCell ref="F345:I345"/>
    <mergeCell ref="D329:D332"/>
    <mergeCell ref="A466:J466"/>
    <mergeCell ref="F165:I165"/>
    <mergeCell ref="J48:J49"/>
    <mergeCell ref="F63:I63"/>
    <mergeCell ref="A105:J105"/>
    <mergeCell ref="A124:J124"/>
    <mergeCell ref="A544:B544"/>
    <mergeCell ref="A502:B502"/>
    <mergeCell ref="A586:B586"/>
    <mergeCell ref="A546:B546"/>
    <mergeCell ref="A584:B584"/>
    <mergeCell ref="A504:B504"/>
    <mergeCell ref="A550:J550"/>
    <mergeCell ref="A577:J577"/>
    <mergeCell ref="F583:I583"/>
    <mergeCell ref="A508:J508"/>
    <mergeCell ref="A538:J538"/>
    <mergeCell ref="F543:I543"/>
    <mergeCell ref="A809:B809"/>
    <mergeCell ref="A835:B835"/>
    <mergeCell ref="A627:J627"/>
    <mergeCell ref="A650:J650"/>
    <mergeCell ref="F656:I656"/>
    <mergeCell ref="A657:B657"/>
    <mergeCell ref="A659:B659"/>
    <mergeCell ref="J637:J638"/>
    <mergeCell ref="A877:J877"/>
    <mergeCell ref="A839:J839"/>
    <mergeCell ref="A865:J865"/>
    <mergeCell ref="F870:I870"/>
    <mergeCell ref="A871:B871"/>
    <mergeCell ref="A873:B873"/>
    <mergeCell ref="A1124:B1124"/>
    <mergeCell ref="A1037:J1037"/>
    <mergeCell ref="A1076:J1076"/>
    <mergeCell ref="A1081:B1081"/>
    <mergeCell ref="A1031:B1031"/>
    <mergeCell ref="A983:B983"/>
    <mergeCell ref="A907:J907"/>
    <mergeCell ref="F912:I912"/>
    <mergeCell ref="A913:B913"/>
    <mergeCell ref="A915:B915"/>
    <mergeCell ref="A989:J989"/>
    <mergeCell ref="A1026:J1026"/>
    <mergeCell ref="A952:J952"/>
    <mergeCell ref="A977:J977"/>
    <mergeCell ref="A918:J918"/>
    <mergeCell ref="A936:J936"/>
    <mergeCell ref="F941:I941"/>
    <mergeCell ref="A942:B942"/>
    <mergeCell ref="A944:B944"/>
    <mergeCell ref="A1087:J1087"/>
    <mergeCell ref="A1119:J1119"/>
  </mergeCells>
  <pageMargins left="0" right="0" top="0" bottom="0" header="0.31496062992125984" footer="0.31496062992125984"/>
  <pageSetup paperSize="9" scale="1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228"/>
  <sheetViews>
    <sheetView topLeftCell="A1036" workbookViewId="0">
      <selection activeCell="H1047" sqref="H1047"/>
    </sheetView>
  </sheetViews>
  <sheetFormatPr defaultRowHeight="15" x14ac:dyDescent="0.25"/>
  <cols>
    <col min="1" max="1" width="23.42578125" customWidth="1"/>
    <col min="2" max="2" width="18.7109375" customWidth="1"/>
    <col min="4" max="4" width="9.85546875" customWidth="1"/>
    <col min="5" max="5" width="10.85546875" customWidth="1"/>
    <col min="6" max="6" width="14.28515625" customWidth="1"/>
    <col min="7" max="7" width="10.7109375" bestFit="1" customWidth="1"/>
    <col min="8" max="8" width="46.28515625" customWidth="1"/>
    <col min="9" max="9" width="45" customWidth="1"/>
  </cols>
  <sheetData>
    <row r="1" spans="1:8" ht="15.75" x14ac:dyDescent="0.25">
      <c r="A1" s="2232" t="s">
        <v>5380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98" t="s">
        <v>27</v>
      </c>
      <c r="G2" s="1107" t="s">
        <v>2013</v>
      </c>
      <c r="H2" s="198" t="s">
        <v>32</v>
      </c>
    </row>
    <row r="3" spans="1:8" x14ac:dyDescent="0.25">
      <c r="A3" s="777" t="s">
        <v>4483</v>
      </c>
      <c r="B3" s="764">
        <v>1</v>
      </c>
      <c r="C3" s="630">
        <v>14000</v>
      </c>
      <c r="D3" s="764"/>
      <c r="E3" s="921">
        <v>1</v>
      </c>
      <c r="F3" s="764">
        <v>3000</v>
      </c>
      <c r="G3" s="921">
        <v>60</v>
      </c>
      <c r="H3" s="1109" t="s">
        <v>4276</v>
      </c>
    </row>
    <row r="4" spans="1:8" x14ac:dyDescent="0.25">
      <c r="A4" s="777" t="s">
        <v>656</v>
      </c>
      <c r="B4" s="764">
        <v>1</v>
      </c>
      <c r="C4" s="630">
        <v>19000</v>
      </c>
      <c r="D4" s="630"/>
      <c r="E4" s="921"/>
      <c r="F4" s="764"/>
      <c r="G4" s="764"/>
      <c r="H4" s="1109"/>
    </row>
    <row r="5" spans="1:8" x14ac:dyDescent="0.25">
      <c r="A5" s="777" t="s">
        <v>137</v>
      </c>
      <c r="B5" s="764">
        <v>1</v>
      </c>
      <c r="C5" s="630"/>
      <c r="D5" s="630">
        <v>23000</v>
      </c>
      <c r="E5" s="921">
        <v>1</v>
      </c>
      <c r="F5" s="764">
        <v>4000</v>
      </c>
      <c r="G5" s="764">
        <v>70</v>
      </c>
      <c r="H5" s="1109" t="s">
        <v>767</v>
      </c>
    </row>
    <row r="6" spans="1:8" x14ac:dyDescent="0.25">
      <c r="A6" s="777" t="s">
        <v>144</v>
      </c>
      <c r="B6" s="764">
        <v>1</v>
      </c>
      <c r="C6" s="1042"/>
      <c r="D6" s="630">
        <v>28000</v>
      </c>
      <c r="E6" s="764">
        <v>1</v>
      </c>
      <c r="F6" s="764">
        <v>4000</v>
      </c>
      <c r="G6" s="921">
        <v>70</v>
      </c>
      <c r="H6" s="1109" t="s">
        <v>767</v>
      </c>
    </row>
    <row r="7" spans="1:8" x14ac:dyDescent="0.25">
      <c r="A7" s="702" t="s">
        <v>596</v>
      </c>
      <c r="B7" s="703">
        <v>1</v>
      </c>
      <c r="C7" s="640"/>
      <c r="D7" s="640"/>
      <c r="E7" s="703"/>
      <c r="F7" s="1108"/>
      <c r="G7" s="1108"/>
      <c r="H7" s="781" t="s">
        <v>5346</v>
      </c>
    </row>
    <row r="8" spans="1:8" x14ac:dyDescent="0.25">
      <c r="A8" s="777" t="s">
        <v>107</v>
      </c>
      <c r="B8" s="764">
        <v>1</v>
      </c>
      <c r="C8" s="630"/>
      <c r="D8" s="630">
        <v>11000</v>
      </c>
      <c r="E8" s="764">
        <v>1</v>
      </c>
      <c r="F8" s="921">
        <v>3000</v>
      </c>
      <c r="G8" s="921">
        <v>60</v>
      </c>
      <c r="H8" s="1109" t="s">
        <v>3581</v>
      </c>
    </row>
    <row r="9" spans="1:8" x14ac:dyDescent="0.25">
      <c r="A9" s="777" t="s">
        <v>255</v>
      </c>
      <c r="B9" s="764">
        <v>1</v>
      </c>
      <c r="C9" s="1042"/>
      <c r="D9" s="630">
        <v>21000</v>
      </c>
      <c r="E9" s="764">
        <v>1</v>
      </c>
      <c r="F9" s="764">
        <v>3000</v>
      </c>
      <c r="G9" s="921">
        <v>60</v>
      </c>
      <c r="H9" s="1109" t="s">
        <v>767</v>
      </c>
    </row>
    <row r="10" spans="1:8" x14ac:dyDescent="0.25">
      <c r="A10" s="777" t="s">
        <v>4839</v>
      </c>
      <c r="B10" s="764">
        <v>1</v>
      </c>
      <c r="C10" s="630">
        <v>14000</v>
      </c>
      <c r="D10" s="630"/>
      <c r="E10" s="764">
        <v>1</v>
      </c>
      <c r="F10" s="764">
        <v>3000</v>
      </c>
      <c r="G10" s="921">
        <v>60</v>
      </c>
      <c r="H10" s="1109"/>
    </row>
    <row r="11" spans="1:8" x14ac:dyDescent="0.25">
      <c r="A11" s="777" t="s">
        <v>3707</v>
      </c>
      <c r="B11" s="764">
        <v>2</v>
      </c>
      <c r="C11" s="630">
        <v>40000</v>
      </c>
      <c r="D11" s="630"/>
      <c r="E11" s="921"/>
      <c r="F11" s="764"/>
      <c r="G11" s="764"/>
      <c r="H11" s="1109"/>
    </row>
    <row r="12" spans="1:8" x14ac:dyDescent="0.25">
      <c r="A12" s="777" t="s">
        <v>653</v>
      </c>
      <c r="B12" s="764">
        <v>1</v>
      </c>
      <c r="C12" s="630">
        <v>34000</v>
      </c>
      <c r="D12" s="630"/>
      <c r="E12" s="921">
        <v>1</v>
      </c>
      <c r="F12" s="764">
        <v>4000</v>
      </c>
      <c r="G12" s="764">
        <v>75</v>
      </c>
      <c r="H12" s="1109"/>
    </row>
    <row r="13" spans="1:8" x14ac:dyDescent="0.25">
      <c r="A13" s="777" t="s">
        <v>136</v>
      </c>
      <c r="B13" s="764">
        <v>1</v>
      </c>
      <c r="C13" s="1042"/>
      <c r="D13" s="630">
        <v>18000</v>
      </c>
      <c r="E13" s="764"/>
      <c r="F13" s="764"/>
      <c r="G13" s="921"/>
      <c r="H13" s="1109" t="s">
        <v>5347</v>
      </c>
    </row>
    <row r="14" spans="1:8" x14ac:dyDescent="0.25">
      <c r="A14" s="777" t="s">
        <v>3536</v>
      </c>
      <c r="B14" s="764">
        <v>1</v>
      </c>
      <c r="C14" s="630">
        <v>26000</v>
      </c>
      <c r="D14" s="630"/>
      <c r="E14" s="764">
        <v>1</v>
      </c>
      <c r="F14" s="764">
        <v>4000</v>
      </c>
      <c r="G14" s="921">
        <v>75</v>
      </c>
      <c r="H14" s="1109"/>
    </row>
    <row r="15" spans="1:8" x14ac:dyDescent="0.25">
      <c r="A15" s="777" t="s">
        <v>144</v>
      </c>
      <c r="B15" s="764">
        <v>1</v>
      </c>
      <c r="C15" s="630">
        <v>28000</v>
      </c>
      <c r="D15" s="630"/>
      <c r="E15" s="764">
        <v>1</v>
      </c>
      <c r="F15" s="764">
        <v>4000</v>
      </c>
      <c r="G15" s="921">
        <v>70</v>
      </c>
      <c r="H15" s="1109"/>
    </row>
    <row r="16" spans="1:8" x14ac:dyDescent="0.25">
      <c r="A16" s="777" t="s">
        <v>3513</v>
      </c>
      <c r="B16" s="764">
        <v>1</v>
      </c>
      <c r="C16" s="1042"/>
      <c r="D16" s="630">
        <v>50000</v>
      </c>
      <c r="E16" s="764"/>
      <c r="F16" s="764"/>
      <c r="G16" s="921"/>
      <c r="H16" s="1109" t="s">
        <v>767</v>
      </c>
    </row>
    <row r="17" spans="1:8" x14ac:dyDescent="0.25">
      <c r="A17" s="777" t="s">
        <v>5083</v>
      </c>
      <c r="B17" s="764">
        <v>1</v>
      </c>
      <c r="C17" s="630"/>
      <c r="D17" s="630">
        <v>21000</v>
      </c>
      <c r="E17" s="764"/>
      <c r="F17" s="764"/>
      <c r="G17" s="921"/>
      <c r="H17" s="1109" t="s">
        <v>5348</v>
      </c>
    </row>
    <row r="18" spans="1:8" x14ac:dyDescent="0.25">
      <c r="A18" s="777" t="s">
        <v>3707</v>
      </c>
      <c r="B18" s="764">
        <v>1</v>
      </c>
      <c r="C18" s="630"/>
      <c r="D18" s="630">
        <v>21000</v>
      </c>
      <c r="E18" s="764"/>
      <c r="F18" s="764"/>
      <c r="G18" s="921"/>
      <c r="H18" s="1109" t="s">
        <v>5348</v>
      </c>
    </row>
    <row r="19" spans="1:8" x14ac:dyDescent="0.25">
      <c r="A19" s="777" t="s">
        <v>4892</v>
      </c>
      <c r="B19" s="764">
        <v>1</v>
      </c>
      <c r="C19" s="1042"/>
      <c r="D19" s="630">
        <v>17000</v>
      </c>
      <c r="E19" s="764">
        <v>1</v>
      </c>
      <c r="F19" s="764">
        <v>3000</v>
      </c>
      <c r="G19" s="921">
        <v>60</v>
      </c>
      <c r="H19" s="1109" t="s">
        <v>3581</v>
      </c>
    </row>
    <row r="20" spans="1:8" x14ac:dyDescent="0.25">
      <c r="A20" s="777" t="s">
        <v>4954</v>
      </c>
      <c r="B20" s="764">
        <v>1</v>
      </c>
      <c r="C20" s="1042">
        <v>17000</v>
      </c>
      <c r="D20" s="630"/>
      <c r="E20" s="764"/>
      <c r="F20" s="764"/>
      <c r="G20" s="921"/>
      <c r="H20" s="764"/>
    </row>
    <row r="21" spans="1:8" x14ac:dyDescent="0.25">
      <c r="A21" s="777" t="s">
        <v>4785</v>
      </c>
      <c r="B21" s="764">
        <v>1</v>
      </c>
      <c r="C21" s="1042">
        <v>9000</v>
      </c>
      <c r="D21" s="630"/>
      <c r="E21" s="764">
        <v>2</v>
      </c>
      <c r="F21" s="764">
        <v>7000</v>
      </c>
      <c r="G21" s="921" t="s">
        <v>5349</v>
      </c>
      <c r="H21" s="1109"/>
    </row>
    <row r="22" spans="1:8" x14ac:dyDescent="0.25">
      <c r="A22" s="702" t="s">
        <v>370</v>
      </c>
      <c r="B22" s="703">
        <v>1</v>
      </c>
      <c r="C22" s="725">
        <v>6000</v>
      </c>
      <c r="D22" s="640"/>
      <c r="E22" s="703"/>
      <c r="F22" s="703"/>
      <c r="G22" s="1108"/>
      <c r="H22" s="781" t="s">
        <v>5350</v>
      </c>
    </row>
    <row r="23" spans="1:8" x14ac:dyDescent="0.25">
      <c r="A23" s="702" t="s">
        <v>5235</v>
      </c>
      <c r="B23" s="703">
        <v>1</v>
      </c>
      <c r="C23" s="725"/>
      <c r="D23" s="640"/>
      <c r="E23" s="703"/>
      <c r="F23" s="703"/>
      <c r="G23" s="1108"/>
      <c r="H23" s="781" t="s">
        <v>5351</v>
      </c>
    </row>
    <row r="24" spans="1:8" x14ac:dyDescent="0.25">
      <c r="A24" s="777" t="s">
        <v>5050</v>
      </c>
      <c r="B24" s="764">
        <v>1</v>
      </c>
      <c r="C24" s="1042">
        <v>38000</v>
      </c>
      <c r="D24" s="630"/>
      <c r="E24" s="764"/>
      <c r="F24" s="764"/>
      <c r="G24" s="921"/>
      <c r="H24" s="1109"/>
    </row>
    <row r="25" spans="1:8" x14ac:dyDescent="0.25">
      <c r="A25" s="777" t="s">
        <v>4954</v>
      </c>
      <c r="B25" s="764">
        <v>1</v>
      </c>
      <c r="C25" s="1042">
        <v>14000</v>
      </c>
      <c r="D25" s="630"/>
      <c r="E25" s="764">
        <v>1</v>
      </c>
      <c r="F25" s="764">
        <v>3000</v>
      </c>
      <c r="G25" s="921">
        <v>60</v>
      </c>
      <c r="H25" s="1109"/>
    </row>
    <row r="26" spans="1:8" x14ac:dyDescent="0.25">
      <c r="A26" s="777" t="s">
        <v>1348</v>
      </c>
      <c r="B26" s="764">
        <v>1</v>
      </c>
      <c r="C26" s="1042">
        <v>12000</v>
      </c>
      <c r="D26" s="630"/>
      <c r="E26" s="764">
        <v>1</v>
      </c>
      <c r="F26" s="764">
        <v>4000</v>
      </c>
      <c r="G26" s="921">
        <v>75</v>
      </c>
      <c r="H26" s="764"/>
    </row>
    <row r="27" spans="1:8" x14ac:dyDescent="0.25">
      <c r="A27" s="702" t="s">
        <v>474</v>
      </c>
      <c r="B27" s="703">
        <v>1</v>
      </c>
      <c r="C27" s="725"/>
      <c r="D27" s="640"/>
      <c r="E27" s="703"/>
      <c r="F27" s="703"/>
      <c r="G27" s="1118"/>
      <c r="H27" s="781" t="s">
        <v>5369</v>
      </c>
    </row>
    <row r="28" spans="1:8" x14ac:dyDescent="0.25">
      <c r="A28" s="777" t="s">
        <v>1290</v>
      </c>
      <c r="B28" s="764">
        <v>1</v>
      </c>
      <c r="C28" s="1042"/>
      <c r="D28" s="630">
        <v>56000</v>
      </c>
      <c r="E28" s="764"/>
      <c r="F28" s="764"/>
      <c r="G28" s="921"/>
      <c r="H28" s="1109" t="s">
        <v>5352</v>
      </c>
    </row>
    <row r="29" spans="1:8" x14ac:dyDescent="0.25">
      <c r="A29" s="755" t="s">
        <v>2048</v>
      </c>
      <c r="B29" s="213">
        <f>SUM(B3:B28)</f>
        <v>27</v>
      </c>
      <c r="C29" s="213">
        <f>SUM(C3:C28)</f>
        <v>271000</v>
      </c>
      <c r="D29" s="213">
        <f>SUM(D3:D28)</f>
        <v>266000</v>
      </c>
      <c r="E29" s="213">
        <f>SUM(E3:E28)</f>
        <v>14</v>
      </c>
      <c r="F29" s="213"/>
      <c r="G29" s="213"/>
      <c r="H29" s="213"/>
    </row>
    <row r="30" spans="1:8" ht="17.25" x14ac:dyDescent="0.25">
      <c r="A30" s="2233" t="s">
        <v>4463</v>
      </c>
      <c r="B30" s="2234"/>
      <c r="C30" s="2234"/>
      <c r="D30" s="2234"/>
      <c r="E30" s="2234"/>
      <c r="F30" s="2234"/>
      <c r="G30" s="2234"/>
      <c r="H30" s="2249"/>
    </row>
    <row r="31" spans="1:8" ht="17.25" x14ac:dyDescent="0.25">
      <c r="A31" s="782" t="s">
        <v>5359</v>
      </c>
      <c r="B31" s="783">
        <v>1</v>
      </c>
      <c r="C31" s="944">
        <v>850</v>
      </c>
      <c r="D31" s="784"/>
      <c r="E31" s="909"/>
      <c r="F31" s="909"/>
      <c r="G31" s="909"/>
      <c r="H31" s="764"/>
    </row>
    <row r="32" spans="1:8" x14ac:dyDescent="0.25">
      <c r="A32" s="755" t="s">
        <v>2048</v>
      </c>
      <c r="B32" s="213">
        <f>SUM(B31)</f>
        <v>1</v>
      </c>
      <c r="C32" s="213">
        <f>SUM(C31:C31)</f>
        <v>850</v>
      </c>
      <c r="D32" s="213">
        <v>0</v>
      </c>
      <c r="E32" s="213"/>
      <c r="F32" s="213"/>
      <c r="G32" s="213"/>
      <c r="H32" s="213"/>
    </row>
    <row r="34" spans="1:8" x14ac:dyDescent="0.25">
      <c r="F34" s="1106" t="s">
        <v>4777</v>
      </c>
      <c r="G34" s="1106"/>
    </row>
    <row r="35" spans="1:8" ht="15.75" x14ac:dyDescent="0.25">
      <c r="A35" s="2262" t="s">
        <v>4861</v>
      </c>
      <c r="B35" s="2263"/>
      <c r="C35" s="757">
        <f>C29</f>
        <v>271000</v>
      </c>
    </row>
    <row r="37" spans="1:8" ht="15.75" x14ac:dyDescent="0.25">
      <c r="A37" s="1110" t="s">
        <v>4825</v>
      </c>
      <c r="B37" s="1111"/>
      <c r="C37" s="213">
        <f>C32</f>
        <v>850</v>
      </c>
    </row>
    <row r="41" spans="1:8" ht="15.75" x14ac:dyDescent="0.25">
      <c r="A41" s="2232" t="s">
        <v>5381</v>
      </c>
      <c r="B41" s="2232"/>
      <c r="C41" s="2232"/>
      <c r="D41" s="2232"/>
      <c r="E41" s="2232"/>
      <c r="F41" s="2232"/>
      <c r="G41" s="2232"/>
      <c r="H41" s="2232"/>
    </row>
    <row r="42" spans="1:8" x14ac:dyDescent="0.25">
      <c r="A42" s="198" t="s">
        <v>14</v>
      </c>
      <c r="B42" s="198" t="s">
        <v>5</v>
      </c>
      <c r="C42" s="198" t="s">
        <v>10</v>
      </c>
      <c r="D42" s="198" t="s">
        <v>11</v>
      </c>
      <c r="E42" s="198" t="s">
        <v>753</v>
      </c>
      <c r="F42" s="198" t="s">
        <v>27</v>
      </c>
      <c r="G42" s="1107" t="s">
        <v>2013</v>
      </c>
      <c r="H42" s="198" t="s">
        <v>32</v>
      </c>
    </row>
    <row r="43" spans="1:8" x14ac:dyDescent="0.25">
      <c r="A43" s="777" t="s">
        <v>2187</v>
      </c>
      <c r="B43" s="764">
        <v>1</v>
      </c>
      <c r="C43" s="630">
        <v>11000</v>
      </c>
      <c r="D43" s="630"/>
      <c r="E43" s="921">
        <v>1</v>
      </c>
      <c r="F43" s="764">
        <v>4000</v>
      </c>
      <c r="G43" s="764">
        <v>70</v>
      </c>
      <c r="H43" s="1109"/>
    </row>
    <row r="44" spans="1:8" x14ac:dyDescent="0.25">
      <c r="A44" s="777" t="s">
        <v>4943</v>
      </c>
      <c r="B44" s="764">
        <v>1</v>
      </c>
      <c r="C44" s="630">
        <v>19000</v>
      </c>
      <c r="D44" s="630"/>
      <c r="E44" s="921">
        <v>1</v>
      </c>
      <c r="F44" s="764">
        <v>5000</v>
      </c>
      <c r="G44" s="764">
        <v>100</v>
      </c>
      <c r="H44" s="1109"/>
    </row>
    <row r="45" spans="1:8" x14ac:dyDescent="0.25">
      <c r="A45" s="777" t="s">
        <v>4708</v>
      </c>
      <c r="B45" s="764">
        <v>1</v>
      </c>
      <c r="C45" s="1042">
        <v>15000</v>
      </c>
      <c r="D45" s="630"/>
      <c r="E45" s="764"/>
      <c r="F45" s="764"/>
      <c r="G45" s="921"/>
      <c r="H45" s="1109"/>
    </row>
    <row r="46" spans="1:8" x14ac:dyDescent="0.25">
      <c r="A46" s="702" t="s">
        <v>2194</v>
      </c>
      <c r="B46" s="703">
        <v>1</v>
      </c>
      <c r="C46" s="725"/>
      <c r="D46" s="640"/>
      <c r="E46" s="703"/>
      <c r="F46" s="1118"/>
      <c r="G46" s="1118"/>
      <c r="H46" s="781" t="s">
        <v>5066</v>
      </c>
    </row>
    <row r="47" spans="1:8" x14ac:dyDescent="0.25">
      <c r="A47" s="777" t="s">
        <v>785</v>
      </c>
      <c r="B47" s="764">
        <v>1</v>
      </c>
      <c r="C47" s="630">
        <v>1000</v>
      </c>
      <c r="D47" s="630">
        <v>20000</v>
      </c>
      <c r="E47" s="764">
        <v>1</v>
      </c>
      <c r="F47" s="921">
        <v>3000</v>
      </c>
      <c r="G47" s="921">
        <v>60</v>
      </c>
      <c r="H47" s="1109" t="s">
        <v>5353</v>
      </c>
    </row>
    <row r="48" spans="1:8" x14ac:dyDescent="0.25">
      <c r="A48" s="777" t="s">
        <v>4839</v>
      </c>
      <c r="B48" s="764">
        <v>1</v>
      </c>
      <c r="C48" s="630">
        <v>14000</v>
      </c>
      <c r="D48" s="630"/>
      <c r="E48" s="764">
        <v>1</v>
      </c>
      <c r="F48" s="921">
        <v>3000</v>
      </c>
      <c r="G48" s="921">
        <v>60</v>
      </c>
      <c r="H48" s="1109"/>
    </row>
    <row r="49" spans="1:8" x14ac:dyDescent="0.25">
      <c r="A49" s="777" t="s">
        <v>584</v>
      </c>
      <c r="B49" s="764">
        <v>1</v>
      </c>
      <c r="C49" s="1042">
        <v>42000</v>
      </c>
      <c r="D49" s="630"/>
      <c r="E49" s="764">
        <v>1</v>
      </c>
      <c r="F49" s="764">
        <v>5000</v>
      </c>
      <c r="G49" s="921">
        <v>100</v>
      </c>
      <c r="H49" s="1109"/>
    </row>
    <row r="50" spans="1:8" x14ac:dyDescent="0.25">
      <c r="A50" s="702" t="s">
        <v>785</v>
      </c>
      <c r="B50" s="703">
        <v>1</v>
      </c>
      <c r="C50" s="725"/>
      <c r="D50" s="640"/>
      <c r="E50" s="703"/>
      <c r="F50" s="703"/>
      <c r="G50" s="1118"/>
      <c r="H50" s="781" t="s">
        <v>5370</v>
      </c>
    </row>
    <row r="51" spans="1:8" x14ac:dyDescent="0.25">
      <c r="A51" s="777" t="s">
        <v>2185</v>
      </c>
      <c r="B51" s="764">
        <v>1</v>
      </c>
      <c r="C51" s="630"/>
      <c r="D51" s="630">
        <v>32000</v>
      </c>
      <c r="E51" s="764">
        <v>1</v>
      </c>
      <c r="F51" s="764">
        <v>3000</v>
      </c>
      <c r="G51" s="921">
        <v>60</v>
      </c>
      <c r="H51" s="1109" t="s">
        <v>767</v>
      </c>
    </row>
    <row r="52" spans="1:8" x14ac:dyDescent="0.25">
      <c r="A52" s="777" t="s">
        <v>2924</v>
      </c>
      <c r="B52" s="764">
        <v>1</v>
      </c>
      <c r="C52" s="630">
        <v>11000</v>
      </c>
      <c r="D52" s="630"/>
      <c r="E52" s="921">
        <v>1</v>
      </c>
      <c r="F52" s="764">
        <v>3000</v>
      </c>
      <c r="G52" s="764">
        <v>60</v>
      </c>
      <c r="H52" s="1109"/>
    </row>
    <row r="53" spans="1:8" x14ac:dyDescent="0.25">
      <c r="A53" s="777" t="s">
        <v>656</v>
      </c>
      <c r="B53" s="764">
        <v>1</v>
      </c>
      <c r="C53" s="630">
        <v>6000</v>
      </c>
      <c r="D53" s="630">
        <v>9000</v>
      </c>
      <c r="E53" s="921">
        <v>1</v>
      </c>
      <c r="F53" s="764">
        <v>4000</v>
      </c>
      <c r="G53" s="764">
        <v>75</v>
      </c>
      <c r="H53" s="1109"/>
    </row>
    <row r="54" spans="1:8" x14ac:dyDescent="0.25">
      <c r="A54" s="777" t="s">
        <v>5354</v>
      </c>
      <c r="B54" s="764">
        <v>1</v>
      </c>
      <c r="C54" s="1042">
        <v>5000</v>
      </c>
      <c r="D54" s="630"/>
      <c r="E54" s="764">
        <v>3</v>
      </c>
      <c r="F54" s="764">
        <v>14000</v>
      </c>
      <c r="G54" s="764" t="s">
        <v>5355</v>
      </c>
      <c r="H54" s="1109"/>
    </row>
    <row r="55" spans="1:8" x14ac:dyDescent="0.25">
      <c r="A55" s="777" t="s">
        <v>3955</v>
      </c>
      <c r="B55" s="764">
        <v>1</v>
      </c>
      <c r="C55" s="630"/>
      <c r="D55" s="630">
        <v>36000</v>
      </c>
      <c r="E55" s="764">
        <v>1</v>
      </c>
      <c r="F55" s="764">
        <v>4000</v>
      </c>
      <c r="G55" s="921">
        <v>70</v>
      </c>
      <c r="H55" s="1109" t="s">
        <v>767</v>
      </c>
    </row>
    <row r="56" spans="1:8" x14ac:dyDescent="0.25">
      <c r="A56" s="702" t="s">
        <v>93</v>
      </c>
      <c r="B56" s="703">
        <v>1</v>
      </c>
      <c r="C56" s="640"/>
      <c r="D56" s="640"/>
      <c r="E56" s="703"/>
      <c r="F56" s="703"/>
      <c r="G56" s="1118"/>
      <c r="H56" s="781" t="s">
        <v>5369</v>
      </c>
    </row>
    <row r="57" spans="1:8" x14ac:dyDescent="0.25">
      <c r="A57" s="777" t="s">
        <v>629</v>
      </c>
      <c r="B57" s="764">
        <v>1</v>
      </c>
      <c r="C57" s="630"/>
      <c r="D57" s="630">
        <v>30000</v>
      </c>
      <c r="E57" s="764">
        <v>1</v>
      </c>
      <c r="F57" s="764">
        <v>5000</v>
      </c>
      <c r="G57" s="921">
        <v>100</v>
      </c>
      <c r="H57" s="1109" t="s">
        <v>3581</v>
      </c>
    </row>
    <row r="58" spans="1:8" x14ac:dyDescent="0.25">
      <c r="A58" s="777" t="s">
        <v>622</v>
      </c>
      <c r="B58" s="764">
        <v>1</v>
      </c>
      <c r="C58" s="1042"/>
      <c r="D58" s="630">
        <v>32000</v>
      </c>
      <c r="E58" s="764">
        <v>1</v>
      </c>
      <c r="F58" s="764">
        <v>4000</v>
      </c>
      <c r="G58" s="921">
        <v>70</v>
      </c>
      <c r="H58" s="1109" t="s">
        <v>767</v>
      </c>
    </row>
    <row r="59" spans="1:8" x14ac:dyDescent="0.25">
      <c r="A59" s="777" t="s">
        <v>624</v>
      </c>
      <c r="B59" s="764">
        <v>1</v>
      </c>
      <c r="C59" s="630">
        <v>500</v>
      </c>
      <c r="D59" s="630">
        <v>32500</v>
      </c>
      <c r="E59" s="764"/>
      <c r="F59" s="764"/>
      <c r="G59" s="921"/>
      <c r="H59" s="1109" t="s">
        <v>3581</v>
      </c>
    </row>
    <row r="60" spans="1:8" x14ac:dyDescent="0.25">
      <c r="A60" s="777" t="s">
        <v>2044</v>
      </c>
      <c r="B60" s="764">
        <v>1</v>
      </c>
      <c r="C60" s="630"/>
      <c r="D60" s="630">
        <v>15000</v>
      </c>
      <c r="E60" s="764"/>
      <c r="F60" s="764"/>
      <c r="G60" s="921"/>
      <c r="H60" s="1109" t="s">
        <v>767</v>
      </c>
    </row>
    <row r="61" spans="1:8" x14ac:dyDescent="0.25">
      <c r="A61" s="777" t="s">
        <v>4943</v>
      </c>
      <c r="B61" s="764">
        <v>2</v>
      </c>
      <c r="C61" s="1042">
        <v>10000</v>
      </c>
      <c r="D61" s="630">
        <v>30000</v>
      </c>
      <c r="E61" s="764">
        <v>2</v>
      </c>
      <c r="F61" s="764">
        <v>10000</v>
      </c>
      <c r="G61" s="921">
        <v>100</v>
      </c>
      <c r="H61" s="1109" t="s">
        <v>3581</v>
      </c>
    </row>
    <row r="62" spans="1:8" x14ac:dyDescent="0.25">
      <c r="A62" s="777" t="s">
        <v>622</v>
      </c>
      <c r="B62" s="764">
        <v>1</v>
      </c>
      <c r="C62" s="1042"/>
      <c r="D62" s="630">
        <v>37000</v>
      </c>
      <c r="E62" s="764"/>
      <c r="F62" s="764"/>
      <c r="G62" s="921"/>
      <c r="H62" s="764" t="s">
        <v>5356</v>
      </c>
    </row>
    <row r="63" spans="1:8" x14ac:dyDescent="0.25">
      <c r="A63" s="777" t="s">
        <v>2187</v>
      </c>
      <c r="B63" s="764">
        <v>1</v>
      </c>
      <c r="C63" s="1042"/>
      <c r="D63" s="630">
        <v>12000</v>
      </c>
      <c r="E63" s="764">
        <v>1</v>
      </c>
      <c r="F63" s="764">
        <v>3000</v>
      </c>
      <c r="G63" s="921">
        <v>60</v>
      </c>
      <c r="H63" s="1109" t="s">
        <v>767</v>
      </c>
    </row>
    <row r="64" spans="1:8" x14ac:dyDescent="0.25">
      <c r="A64" s="777" t="s">
        <v>3707</v>
      </c>
      <c r="B64" s="764">
        <v>1</v>
      </c>
      <c r="C64" s="1042">
        <v>9000</v>
      </c>
      <c r="D64" s="630"/>
      <c r="E64" s="764">
        <v>3</v>
      </c>
      <c r="F64" s="764">
        <v>11000</v>
      </c>
      <c r="G64" s="921" t="s">
        <v>5357</v>
      </c>
      <c r="H64" s="1109"/>
    </row>
    <row r="65" spans="1:8" x14ac:dyDescent="0.25">
      <c r="A65" s="702" t="s">
        <v>475</v>
      </c>
      <c r="B65" s="703">
        <v>1</v>
      </c>
      <c r="C65" s="725"/>
      <c r="D65" s="640"/>
      <c r="E65" s="703"/>
      <c r="F65" s="703"/>
      <c r="G65" s="1118"/>
      <c r="H65" s="781" t="s">
        <v>5371</v>
      </c>
    </row>
    <row r="66" spans="1:8" x14ac:dyDescent="0.25">
      <c r="A66" s="777" t="s">
        <v>4954</v>
      </c>
      <c r="B66" s="764">
        <v>1</v>
      </c>
      <c r="C66" s="1042"/>
      <c r="D66" s="630">
        <v>13000</v>
      </c>
      <c r="E66" s="764">
        <v>1</v>
      </c>
      <c r="F66" s="764">
        <v>3000</v>
      </c>
      <c r="G66" s="921">
        <v>60</v>
      </c>
      <c r="H66" s="1109" t="s">
        <v>767</v>
      </c>
    </row>
    <row r="67" spans="1:8" x14ac:dyDescent="0.25">
      <c r="A67" s="777" t="s">
        <v>1807</v>
      </c>
      <c r="B67" s="764">
        <v>1</v>
      </c>
      <c r="C67" s="1042"/>
      <c r="D67" s="630">
        <v>26000</v>
      </c>
      <c r="E67" s="764">
        <v>1</v>
      </c>
      <c r="F67" s="764">
        <v>3000</v>
      </c>
      <c r="G67" s="921">
        <v>60</v>
      </c>
      <c r="H67" s="1109" t="s">
        <v>767</v>
      </c>
    </row>
    <row r="68" spans="1:8" x14ac:dyDescent="0.25">
      <c r="A68" s="777" t="s">
        <v>4169</v>
      </c>
      <c r="B68" s="764">
        <v>1</v>
      </c>
      <c r="C68" s="1042"/>
      <c r="D68" s="630">
        <v>25000</v>
      </c>
      <c r="E68" s="764"/>
      <c r="F68" s="764"/>
      <c r="G68" s="921"/>
      <c r="H68" s="764" t="s">
        <v>5358</v>
      </c>
    </row>
    <row r="69" spans="1:8" x14ac:dyDescent="0.25">
      <c r="A69" s="755" t="s">
        <v>2048</v>
      </c>
      <c r="B69" s="213">
        <f>SUM(B43:B68)</f>
        <v>27</v>
      </c>
      <c r="C69" s="213">
        <f>SUM(C43:C68)</f>
        <v>143500</v>
      </c>
      <c r="D69" s="213">
        <f>SUM(D43:D68)</f>
        <v>349500</v>
      </c>
      <c r="E69" s="213">
        <f>SUM(E43:E68)</f>
        <v>22</v>
      </c>
      <c r="F69" s="213"/>
      <c r="G69" s="213"/>
      <c r="H69" s="213"/>
    </row>
    <row r="70" spans="1:8" ht="17.25" x14ac:dyDescent="0.25">
      <c r="A70" s="2233" t="s">
        <v>4463</v>
      </c>
      <c r="B70" s="2234"/>
      <c r="C70" s="2234"/>
      <c r="D70" s="2234"/>
      <c r="E70" s="2234"/>
      <c r="F70" s="2234"/>
      <c r="G70" s="2234"/>
      <c r="H70" s="2249"/>
    </row>
    <row r="71" spans="1:8" ht="17.25" x14ac:dyDescent="0.25">
      <c r="A71" s="782" t="s">
        <v>5314</v>
      </c>
      <c r="B71" s="783">
        <v>1</v>
      </c>
      <c r="C71" s="944">
        <v>800</v>
      </c>
      <c r="D71" s="784"/>
      <c r="E71" s="909"/>
      <c r="F71" s="909"/>
      <c r="G71" s="909"/>
      <c r="H71" s="764"/>
    </row>
    <row r="72" spans="1:8" x14ac:dyDescent="0.25">
      <c r="A72" s="755" t="s">
        <v>2048</v>
      </c>
      <c r="B72" s="213">
        <f>SUM(B71)</f>
        <v>1</v>
      </c>
      <c r="C72" s="213">
        <f>SUM(C71:C71)</f>
        <v>800</v>
      </c>
      <c r="D72" s="213">
        <v>0</v>
      </c>
      <c r="E72" s="213"/>
      <c r="F72" s="213"/>
      <c r="G72" s="213"/>
      <c r="H72" s="213"/>
    </row>
    <row r="74" spans="1:8" x14ac:dyDescent="0.25">
      <c r="F74" s="1106" t="s">
        <v>4777</v>
      </c>
      <c r="G74" s="1106"/>
    </row>
    <row r="75" spans="1:8" ht="15.75" x14ac:dyDescent="0.25">
      <c r="A75" s="2262" t="s">
        <v>4861</v>
      </c>
      <c r="B75" s="2263"/>
      <c r="C75" s="757">
        <f>C69</f>
        <v>143500</v>
      </c>
    </row>
    <row r="77" spans="1:8" ht="15.75" x14ac:dyDescent="0.25">
      <c r="A77" s="1110" t="s">
        <v>4825</v>
      </c>
      <c r="B77" s="1111"/>
      <c r="C77" s="213">
        <f>C72</f>
        <v>800</v>
      </c>
    </row>
    <row r="80" spans="1:8" ht="15.75" x14ac:dyDescent="0.25">
      <c r="A80" s="2232" t="s">
        <v>5360</v>
      </c>
      <c r="B80" s="2232"/>
      <c r="C80" s="2232"/>
      <c r="D80" s="2232"/>
      <c r="E80" s="2232"/>
      <c r="F80" s="2232"/>
      <c r="G80" s="2232"/>
      <c r="H80" s="2232"/>
    </row>
    <row r="81" spans="1:8" x14ac:dyDescent="0.25">
      <c r="A81" s="198" t="s">
        <v>14</v>
      </c>
      <c r="B81" s="198" t="s">
        <v>5</v>
      </c>
      <c r="C81" s="198" t="s">
        <v>10</v>
      </c>
      <c r="D81" s="198" t="s">
        <v>11</v>
      </c>
      <c r="E81" s="198" t="s">
        <v>753</v>
      </c>
      <c r="F81" s="198" t="s">
        <v>27</v>
      </c>
      <c r="G81" s="1114" t="s">
        <v>2013</v>
      </c>
      <c r="H81" s="198" t="s">
        <v>32</v>
      </c>
    </row>
    <row r="82" spans="1:8" x14ac:dyDescent="0.25">
      <c r="A82" s="777" t="s">
        <v>4824</v>
      </c>
      <c r="B82" s="764">
        <v>1</v>
      </c>
      <c r="C82" s="630">
        <v>17000</v>
      </c>
      <c r="D82" s="764"/>
      <c r="E82" s="921"/>
      <c r="F82" s="764"/>
      <c r="G82" s="921"/>
      <c r="H82" s="1115"/>
    </row>
    <row r="83" spans="1:8" x14ac:dyDescent="0.25">
      <c r="A83" s="702" t="s">
        <v>2187</v>
      </c>
      <c r="B83" s="703">
        <v>1</v>
      </c>
      <c r="C83" s="640"/>
      <c r="D83" s="640"/>
      <c r="E83" s="1118"/>
      <c r="F83" s="703"/>
      <c r="G83" s="703"/>
      <c r="H83" s="781" t="s">
        <v>5373</v>
      </c>
    </row>
    <row r="84" spans="1:8" x14ac:dyDescent="0.25">
      <c r="A84" s="517" t="s">
        <v>3012</v>
      </c>
      <c r="B84" s="519">
        <v>1</v>
      </c>
      <c r="C84" s="527">
        <v>15000</v>
      </c>
      <c r="D84" s="527"/>
      <c r="E84" s="1054"/>
      <c r="F84" s="519"/>
      <c r="G84" s="519"/>
      <c r="H84" s="1119"/>
    </row>
    <row r="85" spans="1:8" x14ac:dyDescent="0.25">
      <c r="A85" s="777" t="s">
        <v>314</v>
      </c>
      <c r="B85" s="764">
        <v>1</v>
      </c>
      <c r="C85" s="630"/>
      <c r="D85" s="630">
        <v>51000</v>
      </c>
      <c r="E85" s="921"/>
      <c r="F85" s="764"/>
      <c r="G85" s="764"/>
      <c r="H85" s="1115" t="s">
        <v>5361</v>
      </c>
    </row>
    <row r="86" spans="1:8" x14ac:dyDescent="0.25">
      <c r="A86" s="777" t="s">
        <v>5372</v>
      </c>
      <c r="B86" s="764">
        <v>1</v>
      </c>
      <c r="C86" s="630"/>
      <c r="D86" s="630"/>
      <c r="E86" s="921"/>
      <c r="F86" s="764"/>
      <c r="G86" s="921"/>
      <c r="H86" s="1120"/>
    </row>
    <row r="87" spans="1:8" x14ac:dyDescent="0.25">
      <c r="A87" s="777" t="s">
        <v>90</v>
      </c>
      <c r="B87" s="764">
        <v>1</v>
      </c>
      <c r="C87" s="1042">
        <v>26000</v>
      </c>
      <c r="D87" s="630"/>
      <c r="E87" s="764">
        <v>1</v>
      </c>
      <c r="F87" s="764">
        <v>3000</v>
      </c>
      <c r="G87" s="921">
        <v>60</v>
      </c>
      <c r="H87" s="1115"/>
    </row>
    <row r="88" spans="1:8" x14ac:dyDescent="0.25">
      <c r="A88" s="777" t="s">
        <v>94</v>
      </c>
      <c r="B88" s="764">
        <v>1</v>
      </c>
      <c r="C88" s="630">
        <v>28000</v>
      </c>
      <c r="D88" s="630"/>
      <c r="E88" s="764">
        <v>1</v>
      </c>
      <c r="F88" s="921">
        <v>4000</v>
      </c>
      <c r="G88" s="921">
        <v>70</v>
      </c>
      <c r="H88" s="1115"/>
    </row>
    <row r="89" spans="1:8" x14ac:dyDescent="0.25">
      <c r="A89" s="702" t="s">
        <v>260</v>
      </c>
      <c r="B89" s="703">
        <v>1</v>
      </c>
      <c r="C89" s="640"/>
      <c r="D89" s="640"/>
      <c r="E89" s="703"/>
      <c r="F89" s="1118"/>
      <c r="G89" s="1118"/>
      <c r="H89" s="781" t="s">
        <v>5374</v>
      </c>
    </row>
    <row r="90" spans="1:8" x14ac:dyDescent="0.25">
      <c r="A90" s="777" t="s">
        <v>2901</v>
      </c>
      <c r="B90" s="764">
        <v>1</v>
      </c>
      <c r="C90" s="630">
        <v>16000</v>
      </c>
      <c r="D90" s="630"/>
      <c r="E90" s="764"/>
      <c r="F90" s="921"/>
      <c r="G90" s="921"/>
      <c r="H90" s="1120"/>
    </row>
    <row r="91" spans="1:8" x14ac:dyDescent="0.25">
      <c r="A91" s="777" t="s">
        <v>90</v>
      </c>
      <c r="B91" s="764">
        <v>1</v>
      </c>
      <c r="C91" s="1042">
        <v>26000</v>
      </c>
      <c r="D91" s="630"/>
      <c r="E91" s="764">
        <v>1</v>
      </c>
      <c r="F91" s="764">
        <v>3000</v>
      </c>
      <c r="G91" s="921">
        <v>60</v>
      </c>
      <c r="H91" s="1115"/>
    </row>
    <row r="92" spans="1:8" x14ac:dyDescent="0.25">
      <c r="A92" s="777" t="s">
        <v>5362</v>
      </c>
      <c r="B92" s="764">
        <v>1</v>
      </c>
      <c r="C92" s="630"/>
      <c r="D92" s="630">
        <v>45000</v>
      </c>
      <c r="E92" s="764">
        <v>1</v>
      </c>
      <c r="F92" s="764">
        <v>5000</v>
      </c>
      <c r="G92" s="921">
        <v>100</v>
      </c>
      <c r="H92" s="1115" t="s">
        <v>767</v>
      </c>
    </row>
    <row r="93" spans="1:8" x14ac:dyDescent="0.25">
      <c r="A93" s="777" t="s">
        <v>3460</v>
      </c>
      <c r="B93" s="764">
        <v>1</v>
      </c>
      <c r="C93" s="630">
        <v>20000</v>
      </c>
      <c r="D93" s="630"/>
      <c r="E93" s="921">
        <v>2</v>
      </c>
      <c r="F93" s="764">
        <v>8000</v>
      </c>
      <c r="G93" s="764">
        <v>70</v>
      </c>
      <c r="H93" s="1115"/>
    </row>
    <row r="94" spans="1:8" x14ac:dyDescent="0.25">
      <c r="A94" s="777" t="s">
        <v>713</v>
      </c>
      <c r="B94" s="764">
        <v>1</v>
      </c>
      <c r="C94" s="630"/>
      <c r="D94" s="630">
        <v>14000</v>
      </c>
      <c r="E94" s="921">
        <v>1</v>
      </c>
      <c r="F94" s="764">
        <v>3000</v>
      </c>
      <c r="G94" s="764">
        <v>60</v>
      </c>
      <c r="H94" s="1115" t="s">
        <v>767</v>
      </c>
    </row>
    <row r="95" spans="1:8" x14ac:dyDescent="0.25">
      <c r="A95" s="777" t="s">
        <v>549</v>
      </c>
      <c r="B95" s="764">
        <v>1</v>
      </c>
      <c r="C95" s="1042">
        <v>14000</v>
      </c>
      <c r="D95" s="630"/>
      <c r="E95" s="764">
        <v>1</v>
      </c>
      <c r="F95" s="764">
        <v>3000</v>
      </c>
      <c r="G95" s="764">
        <v>60</v>
      </c>
      <c r="H95" s="1115"/>
    </row>
    <row r="96" spans="1:8" x14ac:dyDescent="0.25">
      <c r="A96" s="777" t="s">
        <v>745</v>
      </c>
      <c r="B96" s="764">
        <v>1</v>
      </c>
      <c r="C96" s="630"/>
      <c r="D96" s="630">
        <v>45000</v>
      </c>
      <c r="E96" s="764">
        <v>1</v>
      </c>
      <c r="F96" s="764">
        <v>5000</v>
      </c>
      <c r="G96" s="921">
        <v>100</v>
      </c>
      <c r="H96" s="1115" t="s">
        <v>767</v>
      </c>
    </row>
    <row r="97" spans="1:8" x14ac:dyDescent="0.25">
      <c r="A97" s="777" t="s">
        <v>5363</v>
      </c>
      <c r="B97" s="764">
        <v>1</v>
      </c>
      <c r="C97" s="630"/>
      <c r="D97" s="630">
        <v>51000</v>
      </c>
      <c r="E97" s="764"/>
      <c r="F97" s="764"/>
      <c r="G97" s="921"/>
      <c r="H97" s="1115" t="s">
        <v>5364</v>
      </c>
    </row>
    <row r="98" spans="1:8" x14ac:dyDescent="0.25">
      <c r="A98" s="777" t="s">
        <v>454</v>
      </c>
      <c r="B98" s="764">
        <v>1</v>
      </c>
      <c r="C98" s="1042">
        <v>20000</v>
      </c>
      <c r="D98" s="630"/>
      <c r="E98" s="764">
        <v>1</v>
      </c>
      <c r="F98" s="764">
        <v>5000</v>
      </c>
      <c r="G98" s="921">
        <v>100</v>
      </c>
      <c r="H98" s="1115"/>
    </row>
    <row r="99" spans="1:8" x14ac:dyDescent="0.25">
      <c r="A99" s="777" t="s">
        <v>269</v>
      </c>
      <c r="B99" s="764">
        <v>1</v>
      </c>
      <c r="C99" s="630">
        <v>8000</v>
      </c>
      <c r="D99" s="630"/>
      <c r="E99" s="764">
        <v>1</v>
      </c>
      <c r="F99" s="764">
        <v>2000</v>
      </c>
      <c r="G99" s="921">
        <v>50</v>
      </c>
      <c r="H99" s="1115"/>
    </row>
    <row r="100" spans="1:8" x14ac:dyDescent="0.25">
      <c r="A100" s="777" t="s">
        <v>3354</v>
      </c>
      <c r="B100" s="764">
        <v>1</v>
      </c>
      <c r="C100" s="630">
        <v>9000</v>
      </c>
      <c r="D100" s="630"/>
      <c r="E100" s="764">
        <v>2</v>
      </c>
      <c r="F100" s="764">
        <v>7000</v>
      </c>
      <c r="G100" s="921" t="s">
        <v>2018</v>
      </c>
      <c r="H100" s="1115"/>
    </row>
    <row r="101" spans="1:8" x14ac:dyDescent="0.25">
      <c r="A101" s="777" t="s">
        <v>657</v>
      </c>
      <c r="B101" s="764">
        <v>1</v>
      </c>
      <c r="C101" s="1042"/>
      <c r="D101" s="630">
        <v>32000</v>
      </c>
      <c r="E101" s="764">
        <v>1</v>
      </c>
      <c r="F101" s="764">
        <v>3000</v>
      </c>
      <c r="G101" s="921">
        <v>60</v>
      </c>
      <c r="H101" s="1115" t="s">
        <v>767</v>
      </c>
    </row>
    <row r="102" spans="1:8" x14ac:dyDescent="0.25">
      <c r="A102" s="777" t="s">
        <v>93</v>
      </c>
      <c r="B102" s="764">
        <v>1</v>
      </c>
      <c r="C102" s="1042"/>
      <c r="D102" s="630">
        <v>15000</v>
      </c>
      <c r="E102" s="764">
        <v>1</v>
      </c>
      <c r="F102" s="764">
        <v>4000</v>
      </c>
      <c r="G102" s="921">
        <v>70</v>
      </c>
      <c r="H102" s="1115" t="s">
        <v>767</v>
      </c>
    </row>
    <row r="103" spans="1:8" x14ac:dyDescent="0.25">
      <c r="A103" s="777" t="s">
        <v>4904</v>
      </c>
      <c r="B103" s="764">
        <v>1</v>
      </c>
      <c r="C103" s="1042">
        <v>10000</v>
      </c>
      <c r="D103" s="630"/>
      <c r="E103" s="764"/>
      <c r="F103" s="764"/>
      <c r="G103" s="921"/>
      <c r="H103" s="1115"/>
    </row>
    <row r="104" spans="1:8" x14ac:dyDescent="0.25">
      <c r="A104" s="777" t="s">
        <v>271</v>
      </c>
      <c r="B104" s="764">
        <v>1</v>
      </c>
      <c r="C104" s="1042"/>
      <c r="D104" s="630">
        <v>16000</v>
      </c>
      <c r="E104" s="764">
        <v>1</v>
      </c>
      <c r="F104" s="764">
        <v>4000</v>
      </c>
      <c r="G104" s="921">
        <v>70</v>
      </c>
      <c r="H104" s="1115" t="s">
        <v>767</v>
      </c>
    </row>
    <row r="105" spans="1:8" x14ac:dyDescent="0.25">
      <c r="A105" s="777" t="s">
        <v>5365</v>
      </c>
      <c r="B105" s="764">
        <v>2</v>
      </c>
      <c r="C105" s="1042">
        <v>28000</v>
      </c>
      <c r="D105" s="630"/>
      <c r="E105" s="764">
        <v>2</v>
      </c>
      <c r="F105" s="764">
        <v>8000</v>
      </c>
      <c r="G105" s="921">
        <v>70</v>
      </c>
      <c r="H105" s="1115"/>
    </row>
    <row r="106" spans="1:8" x14ac:dyDescent="0.25">
      <c r="A106" s="777" t="s">
        <v>5083</v>
      </c>
      <c r="B106" s="764">
        <v>1</v>
      </c>
      <c r="C106" s="1042"/>
      <c r="D106" s="630">
        <v>20000</v>
      </c>
      <c r="E106" s="764"/>
      <c r="F106" s="764"/>
      <c r="G106" s="921"/>
      <c r="H106" s="1115" t="s">
        <v>5366</v>
      </c>
    </row>
    <row r="107" spans="1:8" x14ac:dyDescent="0.25">
      <c r="A107" s="702" t="s">
        <v>2896</v>
      </c>
      <c r="B107" s="703">
        <v>1</v>
      </c>
      <c r="C107" s="725"/>
      <c r="D107" s="640"/>
      <c r="E107" s="703"/>
      <c r="F107" s="703"/>
      <c r="G107" s="1118"/>
      <c r="H107" s="781" t="s">
        <v>5375</v>
      </c>
    </row>
    <row r="108" spans="1:8" x14ac:dyDescent="0.25">
      <c r="A108" s="777" t="s">
        <v>3929</v>
      </c>
      <c r="B108" s="764">
        <v>1</v>
      </c>
      <c r="C108" s="1042">
        <v>24000</v>
      </c>
      <c r="D108" s="630"/>
      <c r="E108" s="764"/>
      <c r="F108" s="764"/>
      <c r="G108" s="921"/>
      <c r="H108" s="1115"/>
    </row>
    <row r="109" spans="1:8" x14ac:dyDescent="0.25">
      <c r="A109" s="777" t="s">
        <v>2912</v>
      </c>
      <c r="B109" s="764">
        <v>1</v>
      </c>
      <c r="C109" s="1042">
        <v>23000</v>
      </c>
      <c r="D109" s="630"/>
      <c r="E109" s="764"/>
      <c r="F109" s="764"/>
      <c r="G109" s="921"/>
      <c r="H109" s="1115"/>
    </row>
    <row r="110" spans="1:8" x14ac:dyDescent="0.25">
      <c r="A110" s="702" t="s">
        <v>2893</v>
      </c>
      <c r="B110" s="703">
        <v>1</v>
      </c>
      <c r="C110" s="725"/>
      <c r="D110" s="640"/>
      <c r="E110" s="703"/>
      <c r="F110" s="703"/>
      <c r="G110" s="1118"/>
      <c r="H110" s="781" t="s">
        <v>5376</v>
      </c>
    </row>
    <row r="111" spans="1:8" x14ac:dyDescent="0.25">
      <c r="A111" s="777" t="s">
        <v>2913</v>
      </c>
      <c r="B111" s="764">
        <v>1</v>
      </c>
      <c r="C111" s="1042">
        <v>18000</v>
      </c>
      <c r="D111" s="630"/>
      <c r="E111" s="764"/>
      <c r="F111" s="764"/>
      <c r="G111" s="921"/>
      <c r="H111" s="1115"/>
    </row>
    <row r="112" spans="1:8" x14ac:dyDescent="0.25">
      <c r="A112" s="777" t="s">
        <v>3019</v>
      </c>
      <c r="B112" s="764">
        <v>1</v>
      </c>
      <c r="C112" s="1042"/>
      <c r="D112" s="630">
        <v>28000</v>
      </c>
      <c r="E112" s="764"/>
      <c r="F112" s="764"/>
      <c r="G112" s="921"/>
      <c r="H112" s="1115" t="s">
        <v>5367</v>
      </c>
    </row>
    <row r="113" spans="1:8" x14ac:dyDescent="0.25">
      <c r="A113" s="702" t="s">
        <v>388</v>
      </c>
      <c r="B113" s="703">
        <v>2</v>
      </c>
      <c r="C113" s="725">
        <v>3000</v>
      </c>
      <c r="D113" s="640"/>
      <c r="E113" s="703"/>
      <c r="F113" s="703"/>
      <c r="G113" s="1118"/>
      <c r="H113" s="781" t="s">
        <v>5377</v>
      </c>
    </row>
    <row r="114" spans="1:8" x14ac:dyDescent="0.25">
      <c r="A114" s="777" t="s">
        <v>2042</v>
      </c>
      <c r="B114" s="764">
        <v>1</v>
      </c>
      <c r="C114" s="1042">
        <v>25000</v>
      </c>
      <c r="D114" s="630"/>
      <c r="E114" s="764"/>
      <c r="F114" s="764"/>
      <c r="G114" s="921"/>
      <c r="H114" s="1115"/>
    </row>
    <row r="115" spans="1:8" x14ac:dyDescent="0.25">
      <c r="A115" s="702" t="s">
        <v>453</v>
      </c>
      <c r="B115" s="703">
        <v>1</v>
      </c>
      <c r="C115" s="725">
        <v>2000</v>
      </c>
      <c r="D115" s="640"/>
      <c r="E115" s="703"/>
      <c r="F115" s="703"/>
      <c r="G115" s="1118"/>
      <c r="H115" s="781" t="s">
        <v>5378</v>
      </c>
    </row>
    <row r="116" spans="1:8" x14ac:dyDescent="0.25">
      <c r="A116" s="777" t="s">
        <v>1065</v>
      </c>
      <c r="B116" s="764">
        <v>1</v>
      </c>
      <c r="C116" s="1042">
        <v>16000</v>
      </c>
      <c r="D116" s="630"/>
      <c r="E116" s="764">
        <v>1</v>
      </c>
      <c r="F116" s="764">
        <v>4000</v>
      </c>
      <c r="G116" s="921">
        <v>70</v>
      </c>
      <c r="H116" s="1115"/>
    </row>
    <row r="117" spans="1:8" x14ac:dyDescent="0.25">
      <c r="A117" s="777" t="s">
        <v>646</v>
      </c>
      <c r="B117" s="764">
        <v>1</v>
      </c>
      <c r="C117" s="1042"/>
      <c r="D117" s="630">
        <v>14000</v>
      </c>
      <c r="E117" s="764">
        <v>1</v>
      </c>
      <c r="F117" s="764">
        <v>3000</v>
      </c>
      <c r="G117" s="921">
        <v>60</v>
      </c>
      <c r="H117" s="1115" t="s">
        <v>767</v>
      </c>
    </row>
    <row r="118" spans="1:8" x14ac:dyDescent="0.25">
      <c r="A118" s="777" t="s">
        <v>94</v>
      </c>
      <c r="B118" s="764">
        <v>1</v>
      </c>
      <c r="C118" s="1042"/>
      <c r="D118" s="630">
        <v>29000</v>
      </c>
      <c r="E118" s="764">
        <v>1</v>
      </c>
      <c r="F118" s="764">
        <v>3000</v>
      </c>
      <c r="G118" s="921">
        <v>60</v>
      </c>
      <c r="H118" s="1115" t="s">
        <v>767</v>
      </c>
    </row>
    <row r="119" spans="1:8" x14ac:dyDescent="0.25">
      <c r="A119" s="777" t="s">
        <v>91</v>
      </c>
      <c r="B119" s="764">
        <v>1</v>
      </c>
      <c r="C119" s="1042">
        <v>16000</v>
      </c>
      <c r="D119" s="630"/>
      <c r="E119" s="764">
        <v>1</v>
      </c>
      <c r="F119" s="764">
        <v>4000</v>
      </c>
      <c r="G119" s="921">
        <v>70</v>
      </c>
      <c r="H119" s="1115"/>
    </row>
    <row r="120" spans="1:8" x14ac:dyDescent="0.25">
      <c r="A120" s="777" t="s">
        <v>4823</v>
      </c>
      <c r="B120" s="764">
        <v>1</v>
      </c>
      <c r="C120" s="1042"/>
      <c r="D120" s="630">
        <v>13000</v>
      </c>
      <c r="E120" s="764">
        <v>1</v>
      </c>
      <c r="F120" s="764">
        <v>2000</v>
      </c>
      <c r="G120" s="921">
        <v>50</v>
      </c>
      <c r="H120" s="1115" t="s">
        <v>767</v>
      </c>
    </row>
    <row r="121" spans="1:8" x14ac:dyDescent="0.25">
      <c r="A121" s="777" t="s">
        <v>549</v>
      </c>
      <c r="B121" s="764">
        <v>1</v>
      </c>
      <c r="C121" s="1042"/>
      <c r="D121" s="630">
        <v>18000</v>
      </c>
      <c r="E121" s="764"/>
      <c r="F121" s="764"/>
      <c r="G121" s="921"/>
      <c r="H121" s="1115" t="s">
        <v>5368</v>
      </c>
    </row>
    <row r="122" spans="1:8" x14ac:dyDescent="0.25">
      <c r="A122" s="777" t="s">
        <v>656</v>
      </c>
      <c r="B122" s="764">
        <v>1</v>
      </c>
      <c r="C122" s="1042"/>
      <c r="D122" s="630">
        <v>19000</v>
      </c>
      <c r="E122" s="764"/>
      <c r="F122" s="764"/>
      <c r="G122" s="921"/>
      <c r="H122" s="1115" t="s">
        <v>767</v>
      </c>
    </row>
    <row r="123" spans="1:8" x14ac:dyDescent="0.25">
      <c r="A123" s="777" t="s">
        <v>5379</v>
      </c>
      <c r="B123" s="764">
        <v>1</v>
      </c>
      <c r="C123" s="1042">
        <v>25000</v>
      </c>
      <c r="D123" s="630"/>
      <c r="E123" s="764"/>
      <c r="F123" s="764"/>
      <c r="G123" s="921"/>
      <c r="H123" s="1120"/>
    </row>
    <row r="124" spans="1:8" x14ac:dyDescent="0.25">
      <c r="A124" s="777" t="s">
        <v>2050</v>
      </c>
      <c r="B124" s="764">
        <v>1</v>
      </c>
      <c r="C124" s="1042">
        <v>27000</v>
      </c>
      <c r="D124" s="630"/>
      <c r="E124" s="764"/>
      <c r="F124" s="764"/>
      <c r="G124" s="921"/>
      <c r="H124" s="1120"/>
    </row>
    <row r="125" spans="1:8" x14ac:dyDescent="0.25">
      <c r="A125" s="755" t="s">
        <v>2048</v>
      </c>
      <c r="B125" s="213">
        <f>SUM(B82:B124)</f>
        <v>45</v>
      </c>
      <c r="C125" s="213">
        <f>SUM(C82:C124)</f>
        <v>416000</v>
      </c>
      <c r="D125" s="213">
        <f>SUM(D82:D124)</f>
        <v>410000</v>
      </c>
      <c r="E125" s="213">
        <f>SUM(E82:E124)</f>
        <v>23</v>
      </c>
      <c r="F125" s="213"/>
      <c r="G125" s="213"/>
      <c r="H125" s="213"/>
    </row>
    <row r="126" spans="1:8" ht="17.25" x14ac:dyDescent="0.25">
      <c r="A126" s="2233" t="s">
        <v>4463</v>
      </c>
      <c r="B126" s="2234"/>
      <c r="C126" s="2234"/>
      <c r="D126" s="2234"/>
      <c r="E126" s="2234"/>
      <c r="F126" s="2234"/>
      <c r="G126" s="2234"/>
      <c r="H126" s="2249"/>
    </row>
    <row r="127" spans="1:8" ht="17.25" x14ac:dyDescent="0.25">
      <c r="A127" s="782"/>
      <c r="B127" s="783"/>
      <c r="C127" s="944"/>
      <c r="D127" s="784"/>
      <c r="E127" s="909"/>
      <c r="F127" s="909"/>
      <c r="G127" s="909"/>
      <c r="H127" s="764"/>
    </row>
    <row r="128" spans="1:8" x14ac:dyDescent="0.25">
      <c r="A128" s="755" t="s">
        <v>2048</v>
      </c>
      <c r="B128" s="213">
        <f>SUM(B127)</f>
        <v>0</v>
      </c>
      <c r="C128" s="213">
        <f>SUM(C127:C127)</f>
        <v>0</v>
      </c>
      <c r="D128" s="213">
        <v>0</v>
      </c>
      <c r="E128" s="213"/>
      <c r="F128" s="213"/>
      <c r="G128" s="213"/>
      <c r="H128" s="213"/>
    </row>
    <row r="130" spans="1:8" x14ac:dyDescent="0.25">
      <c r="F130" s="1113" t="s">
        <v>4777</v>
      </c>
      <c r="G130" s="1113"/>
    </row>
    <row r="131" spans="1:8" ht="15.75" x14ac:dyDescent="0.25">
      <c r="A131" s="2262" t="s">
        <v>4861</v>
      </c>
      <c r="B131" s="2263"/>
      <c r="C131" s="757">
        <f>C125</f>
        <v>416000</v>
      </c>
    </row>
    <row r="133" spans="1:8" ht="15.75" x14ac:dyDescent="0.25">
      <c r="A133" s="1116" t="s">
        <v>4825</v>
      </c>
      <c r="B133" s="1117"/>
      <c r="C133" s="213">
        <f>C128</f>
        <v>0</v>
      </c>
    </row>
    <row r="137" spans="1:8" ht="15.75" x14ac:dyDescent="0.25">
      <c r="A137" s="2232" t="s">
        <v>5382</v>
      </c>
      <c r="B137" s="2232"/>
      <c r="C137" s="2232"/>
      <c r="D137" s="2232"/>
      <c r="E137" s="2232"/>
      <c r="F137" s="2232"/>
      <c r="G137" s="2232"/>
      <c r="H137" s="2232"/>
    </row>
    <row r="138" spans="1:8" x14ac:dyDescent="0.25">
      <c r="A138" s="198" t="s">
        <v>14</v>
      </c>
      <c r="B138" s="198" t="s">
        <v>5</v>
      </c>
      <c r="C138" s="198" t="s">
        <v>10</v>
      </c>
      <c r="D138" s="198" t="s">
        <v>11</v>
      </c>
      <c r="E138" s="198" t="s">
        <v>753</v>
      </c>
      <c r="F138" s="198" t="s">
        <v>27</v>
      </c>
      <c r="G138" s="1122" t="s">
        <v>2013</v>
      </c>
      <c r="H138" s="198" t="s">
        <v>32</v>
      </c>
    </row>
    <row r="139" spans="1:8" x14ac:dyDescent="0.25">
      <c r="A139" s="517" t="s">
        <v>388</v>
      </c>
      <c r="B139" s="519">
        <v>1</v>
      </c>
      <c r="C139" s="527">
        <v>12500</v>
      </c>
      <c r="D139" s="519"/>
      <c r="E139" s="1054">
        <v>3</v>
      </c>
      <c r="F139" s="519">
        <v>9000</v>
      </c>
      <c r="G139" s="1054">
        <v>60</v>
      </c>
      <c r="H139" s="1123"/>
    </row>
    <row r="140" spans="1:8" x14ac:dyDescent="0.25">
      <c r="A140" s="517" t="s">
        <v>3929</v>
      </c>
      <c r="B140" s="519">
        <v>1</v>
      </c>
      <c r="C140" s="527">
        <v>21000</v>
      </c>
      <c r="D140" s="527"/>
      <c r="E140" s="1054">
        <v>1</v>
      </c>
      <c r="F140" s="519">
        <v>3000</v>
      </c>
      <c r="G140" s="519">
        <v>60</v>
      </c>
      <c r="H140" s="1123" t="s">
        <v>5383</v>
      </c>
    </row>
    <row r="141" spans="1:8" x14ac:dyDescent="0.25">
      <c r="A141" s="517" t="s">
        <v>4823</v>
      </c>
      <c r="B141" s="519">
        <v>1</v>
      </c>
      <c r="C141" s="527">
        <v>13500</v>
      </c>
      <c r="D141" s="527"/>
      <c r="E141" s="1054">
        <v>2</v>
      </c>
      <c r="F141" s="519" t="s">
        <v>5384</v>
      </c>
      <c r="G141" s="519">
        <v>1500</v>
      </c>
      <c r="H141" s="1123"/>
    </row>
    <row r="142" spans="1:8" x14ac:dyDescent="0.25">
      <c r="A142" s="517" t="s">
        <v>2856</v>
      </c>
      <c r="B142" s="519">
        <v>1</v>
      </c>
      <c r="C142" s="527"/>
      <c r="D142" s="527">
        <v>26000</v>
      </c>
      <c r="E142" s="1054">
        <v>1</v>
      </c>
      <c r="F142" s="519">
        <v>4000</v>
      </c>
      <c r="G142" s="519">
        <v>70</v>
      </c>
      <c r="H142" s="1123" t="s">
        <v>767</v>
      </c>
    </row>
    <row r="143" spans="1:8" x14ac:dyDescent="0.25">
      <c r="A143" s="702" t="s">
        <v>657</v>
      </c>
      <c r="B143" s="703">
        <v>1</v>
      </c>
      <c r="C143" s="640"/>
      <c r="D143" s="640"/>
      <c r="E143" s="1124"/>
      <c r="F143" s="703"/>
      <c r="G143" s="1124"/>
      <c r="H143" s="781" t="s">
        <v>4986</v>
      </c>
    </row>
    <row r="144" spans="1:8" x14ac:dyDescent="0.25">
      <c r="A144" s="517" t="s">
        <v>3019</v>
      </c>
      <c r="B144" s="519">
        <v>1</v>
      </c>
      <c r="C144" s="1016"/>
      <c r="D144" s="527">
        <v>27000</v>
      </c>
      <c r="E144" s="519"/>
      <c r="F144" s="519"/>
      <c r="G144" s="1054"/>
      <c r="H144" s="1123" t="s">
        <v>3596</v>
      </c>
    </row>
    <row r="145" spans="1:8" x14ac:dyDescent="0.25">
      <c r="A145" s="517" t="s">
        <v>1251</v>
      </c>
      <c r="B145" s="519">
        <v>1</v>
      </c>
      <c r="C145" s="527">
        <v>13000</v>
      </c>
      <c r="D145" s="527"/>
      <c r="E145" s="519">
        <v>1</v>
      </c>
      <c r="F145" s="1054">
        <v>1000</v>
      </c>
      <c r="G145" s="1054">
        <v>40</v>
      </c>
      <c r="H145" s="1123"/>
    </row>
    <row r="146" spans="1:8" x14ac:dyDescent="0.25">
      <c r="A146" s="517" t="s">
        <v>2617</v>
      </c>
      <c r="B146" s="519">
        <v>1</v>
      </c>
      <c r="C146" s="527"/>
      <c r="D146" s="527">
        <v>18000</v>
      </c>
      <c r="E146" s="519"/>
      <c r="F146" s="1054"/>
      <c r="G146" s="1054"/>
      <c r="H146" s="1123" t="s">
        <v>5385</v>
      </c>
    </row>
    <row r="147" spans="1:8" x14ac:dyDescent="0.25">
      <c r="A147" s="517" t="s">
        <v>654</v>
      </c>
      <c r="B147" s="519">
        <v>1</v>
      </c>
      <c r="C147" s="527">
        <v>36000</v>
      </c>
      <c r="D147" s="527"/>
      <c r="E147" s="519">
        <v>1</v>
      </c>
      <c r="F147" s="1054">
        <v>4000</v>
      </c>
      <c r="G147" s="1054">
        <v>70</v>
      </c>
      <c r="H147" s="1123"/>
    </row>
    <row r="148" spans="1:8" x14ac:dyDescent="0.25">
      <c r="A148" s="517" t="s">
        <v>5386</v>
      </c>
      <c r="B148" s="519">
        <v>1</v>
      </c>
      <c r="C148" s="1016">
        <v>13000</v>
      </c>
      <c r="D148" s="527"/>
      <c r="E148" s="519">
        <v>1</v>
      </c>
      <c r="F148" s="519">
        <v>3000</v>
      </c>
      <c r="G148" s="1054">
        <v>60</v>
      </c>
      <c r="H148" s="1123"/>
    </row>
    <row r="149" spans="1:8" x14ac:dyDescent="0.25">
      <c r="A149" s="517" t="s">
        <v>4819</v>
      </c>
      <c r="B149" s="519">
        <v>1</v>
      </c>
      <c r="C149" s="527">
        <v>14000</v>
      </c>
      <c r="D149" s="527"/>
      <c r="E149" s="519">
        <v>1</v>
      </c>
      <c r="F149" s="519">
        <v>3000</v>
      </c>
      <c r="G149" s="1054">
        <v>60</v>
      </c>
      <c r="H149" s="1123"/>
    </row>
    <row r="150" spans="1:8" x14ac:dyDescent="0.25">
      <c r="A150" s="517" t="s">
        <v>2193</v>
      </c>
      <c r="B150" s="519">
        <v>1</v>
      </c>
      <c r="C150" s="527"/>
      <c r="D150" s="527">
        <v>27000</v>
      </c>
      <c r="E150" s="1054"/>
      <c r="F150" s="519"/>
      <c r="G150" s="519"/>
      <c r="H150" s="1123" t="s">
        <v>5387</v>
      </c>
    </row>
    <row r="151" spans="1:8" x14ac:dyDescent="0.25">
      <c r="A151" s="517" t="s">
        <v>2627</v>
      </c>
      <c r="B151" s="519">
        <v>1</v>
      </c>
      <c r="C151" s="527"/>
      <c r="D151" s="527">
        <v>28800</v>
      </c>
      <c r="E151" s="1054">
        <v>1</v>
      </c>
      <c r="F151" s="519">
        <v>2000</v>
      </c>
      <c r="G151" s="519">
        <v>50</v>
      </c>
      <c r="H151" s="1123" t="s">
        <v>767</v>
      </c>
    </row>
    <row r="152" spans="1:8" x14ac:dyDescent="0.25">
      <c r="A152" s="517" t="s">
        <v>609</v>
      </c>
      <c r="B152" s="519">
        <v>1</v>
      </c>
      <c r="C152" s="1016"/>
      <c r="D152" s="527">
        <v>17000</v>
      </c>
      <c r="E152" s="519">
        <v>1</v>
      </c>
      <c r="F152" s="519">
        <v>3000</v>
      </c>
      <c r="G152" s="519">
        <v>60</v>
      </c>
      <c r="H152" s="1123" t="s">
        <v>767</v>
      </c>
    </row>
    <row r="153" spans="1:8" x14ac:dyDescent="0.25">
      <c r="A153" s="702" t="s">
        <v>122</v>
      </c>
      <c r="B153" s="703">
        <v>1</v>
      </c>
      <c r="C153" s="640"/>
      <c r="D153" s="640"/>
      <c r="E153" s="703"/>
      <c r="F153" s="703"/>
      <c r="G153" s="1124"/>
      <c r="H153" s="781" t="s">
        <v>5388</v>
      </c>
    </row>
    <row r="154" spans="1:8" x14ac:dyDescent="0.25">
      <c r="A154" s="702" t="s">
        <v>3036</v>
      </c>
      <c r="B154" s="703">
        <v>1</v>
      </c>
      <c r="C154" s="640"/>
      <c r="D154" s="640"/>
      <c r="E154" s="703"/>
      <c r="F154" s="703"/>
      <c r="G154" s="1124"/>
      <c r="H154" s="781" t="s">
        <v>4910</v>
      </c>
    </row>
    <row r="155" spans="1:8" x14ac:dyDescent="0.25">
      <c r="A155" s="517" t="s">
        <v>877</v>
      </c>
      <c r="B155" s="519">
        <v>1</v>
      </c>
      <c r="C155" s="1016">
        <v>16000</v>
      </c>
      <c r="D155" s="527"/>
      <c r="E155" s="519">
        <v>1</v>
      </c>
      <c r="F155" s="519">
        <v>4000</v>
      </c>
      <c r="G155" s="1054">
        <v>70</v>
      </c>
      <c r="H155" s="1123"/>
    </row>
    <row r="156" spans="1:8" x14ac:dyDescent="0.25">
      <c r="A156" s="517" t="s">
        <v>3461</v>
      </c>
      <c r="B156" s="519">
        <v>1</v>
      </c>
      <c r="C156" s="527">
        <v>2000</v>
      </c>
      <c r="D156" s="527">
        <v>18000</v>
      </c>
      <c r="E156" s="519"/>
      <c r="F156" s="519"/>
      <c r="G156" s="1054"/>
      <c r="H156" s="1123" t="s">
        <v>5389</v>
      </c>
    </row>
    <row r="157" spans="1:8" x14ac:dyDescent="0.25">
      <c r="A157" s="517" t="s">
        <v>388</v>
      </c>
      <c r="B157" s="519">
        <v>1</v>
      </c>
      <c r="C157" s="527">
        <v>17500</v>
      </c>
      <c r="D157" s="519"/>
      <c r="E157" s="1054">
        <v>1</v>
      </c>
      <c r="F157" s="519">
        <v>4000</v>
      </c>
      <c r="G157" s="1054">
        <v>70</v>
      </c>
      <c r="H157" s="1123"/>
    </row>
    <row r="158" spans="1:8" x14ac:dyDescent="0.25">
      <c r="A158" s="517" t="s">
        <v>2914</v>
      </c>
      <c r="B158" s="519">
        <v>1</v>
      </c>
      <c r="C158" s="1016">
        <v>24000</v>
      </c>
      <c r="D158" s="527"/>
      <c r="E158" s="519"/>
      <c r="F158" s="519"/>
      <c r="G158" s="1054"/>
      <c r="H158" s="1123"/>
    </row>
    <row r="159" spans="1:8" x14ac:dyDescent="0.25">
      <c r="A159" s="517" t="s">
        <v>3354</v>
      </c>
      <c r="B159" s="519">
        <v>1</v>
      </c>
      <c r="C159" s="1016">
        <v>13000</v>
      </c>
      <c r="D159" s="527"/>
      <c r="E159" s="519">
        <v>1</v>
      </c>
      <c r="F159" s="519">
        <v>3000</v>
      </c>
      <c r="G159" s="1054">
        <v>60</v>
      </c>
      <c r="H159" s="1123"/>
    </row>
    <row r="160" spans="1:8" x14ac:dyDescent="0.25">
      <c r="A160" s="517" t="s">
        <v>2856</v>
      </c>
      <c r="B160" s="519">
        <v>1</v>
      </c>
      <c r="C160" s="1016"/>
      <c r="D160" s="527">
        <v>26000</v>
      </c>
      <c r="E160" s="519">
        <v>1</v>
      </c>
      <c r="F160" s="519">
        <v>4000</v>
      </c>
      <c r="G160" s="1054">
        <v>70</v>
      </c>
      <c r="H160" s="1123" t="s">
        <v>767</v>
      </c>
    </row>
    <row r="161" spans="1:8" x14ac:dyDescent="0.25">
      <c r="A161" s="517" t="s">
        <v>657</v>
      </c>
      <c r="B161" s="519">
        <v>1</v>
      </c>
      <c r="C161" s="1016">
        <v>32000</v>
      </c>
      <c r="D161" s="527"/>
      <c r="E161" s="519">
        <v>1</v>
      </c>
      <c r="F161" s="519">
        <v>4000</v>
      </c>
      <c r="G161" s="1054">
        <v>70</v>
      </c>
      <c r="H161" s="1123"/>
    </row>
    <row r="162" spans="1:8" x14ac:dyDescent="0.25">
      <c r="A162" s="517" t="s">
        <v>94</v>
      </c>
      <c r="B162" s="519">
        <v>1</v>
      </c>
      <c r="C162" s="1016">
        <v>28000</v>
      </c>
      <c r="D162" s="527"/>
      <c r="E162" s="519">
        <v>1</v>
      </c>
      <c r="F162" s="519">
        <v>4000</v>
      </c>
      <c r="G162" s="1054">
        <v>70</v>
      </c>
      <c r="H162" s="1123"/>
    </row>
    <row r="163" spans="1:8" x14ac:dyDescent="0.25">
      <c r="A163" s="517" t="s">
        <v>1065</v>
      </c>
      <c r="B163" s="519">
        <v>1</v>
      </c>
      <c r="C163" s="1016">
        <v>17000</v>
      </c>
      <c r="D163" s="527"/>
      <c r="E163" s="519">
        <v>1</v>
      </c>
      <c r="F163" s="519">
        <v>4000</v>
      </c>
      <c r="G163" s="1054">
        <v>70</v>
      </c>
      <c r="H163" s="1123"/>
    </row>
    <row r="164" spans="1:8" x14ac:dyDescent="0.25">
      <c r="A164" s="517" t="s">
        <v>2045</v>
      </c>
      <c r="B164" s="519">
        <v>1</v>
      </c>
      <c r="C164" s="1016">
        <v>13000</v>
      </c>
      <c r="D164" s="527"/>
      <c r="E164" s="519">
        <v>1</v>
      </c>
      <c r="F164" s="519">
        <v>3000</v>
      </c>
      <c r="G164" s="1054">
        <v>60</v>
      </c>
      <c r="H164" s="1123"/>
    </row>
    <row r="165" spans="1:8" x14ac:dyDescent="0.25">
      <c r="A165" s="517" t="s">
        <v>1807</v>
      </c>
      <c r="B165" s="519">
        <v>1</v>
      </c>
      <c r="C165" s="1016">
        <v>26000</v>
      </c>
      <c r="D165" s="527"/>
      <c r="E165" s="519">
        <v>1</v>
      </c>
      <c r="F165" s="519">
        <v>3000</v>
      </c>
      <c r="G165" s="1054">
        <v>60</v>
      </c>
      <c r="H165" s="1123"/>
    </row>
    <row r="166" spans="1:8" x14ac:dyDescent="0.25">
      <c r="A166" s="517" t="s">
        <v>91</v>
      </c>
      <c r="B166" s="519">
        <v>1</v>
      </c>
      <c r="C166" s="1016">
        <v>15000</v>
      </c>
      <c r="D166" s="527">
        <v>5000</v>
      </c>
      <c r="E166" s="519"/>
      <c r="F166" s="519"/>
      <c r="G166" s="1054"/>
      <c r="H166" s="1123" t="s">
        <v>767</v>
      </c>
    </row>
    <row r="167" spans="1:8" x14ac:dyDescent="0.25">
      <c r="A167" s="517" t="s">
        <v>656</v>
      </c>
      <c r="B167" s="519">
        <v>1</v>
      </c>
      <c r="C167" s="1016"/>
      <c r="D167" s="527">
        <v>15000</v>
      </c>
      <c r="E167" s="519">
        <v>1</v>
      </c>
      <c r="F167" s="519">
        <v>4000</v>
      </c>
      <c r="G167" s="1054">
        <v>70</v>
      </c>
      <c r="H167" s="1123" t="s">
        <v>767</v>
      </c>
    </row>
    <row r="168" spans="1:8" x14ac:dyDescent="0.25">
      <c r="A168" s="702" t="s">
        <v>2912</v>
      </c>
      <c r="B168" s="703">
        <v>1</v>
      </c>
      <c r="C168" s="725"/>
      <c r="D168" s="640"/>
      <c r="E168" s="703"/>
      <c r="F168" s="703"/>
      <c r="G168" s="1124"/>
      <c r="H168" s="781" t="s">
        <v>4675</v>
      </c>
    </row>
    <row r="169" spans="1:8" x14ac:dyDescent="0.25">
      <c r="A169" s="517" t="s">
        <v>1251</v>
      </c>
      <c r="B169" s="519">
        <v>1</v>
      </c>
      <c r="C169" s="1016"/>
      <c r="D169" s="527">
        <v>13000</v>
      </c>
      <c r="E169" s="519">
        <v>1</v>
      </c>
      <c r="F169" s="519">
        <v>1000</v>
      </c>
      <c r="G169" s="1054">
        <v>40</v>
      </c>
      <c r="H169" s="1123" t="s">
        <v>767</v>
      </c>
    </row>
    <row r="170" spans="1:8" x14ac:dyDescent="0.25">
      <c r="A170" s="517" t="s">
        <v>4147</v>
      </c>
      <c r="B170" s="519">
        <v>1</v>
      </c>
      <c r="C170" s="1016"/>
      <c r="D170" s="527">
        <v>34000</v>
      </c>
      <c r="E170" s="519">
        <v>1</v>
      </c>
      <c r="F170" s="519">
        <v>4000</v>
      </c>
      <c r="G170" s="1054">
        <v>70</v>
      </c>
      <c r="H170" s="1123" t="s">
        <v>767</v>
      </c>
    </row>
    <row r="171" spans="1:8" x14ac:dyDescent="0.25">
      <c r="A171" s="755" t="s">
        <v>2048</v>
      </c>
      <c r="B171" s="213">
        <f>SUM(B139:B170)</f>
        <v>32</v>
      </c>
      <c r="C171" s="213">
        <f>SUM(C139:C170)</f>
        <v>326500</v>
      </c>
      <c r="D171" s="213">
        <f>SUM(D139:D170)</f>
        <v>254800</v>
      </c>
      <c r="E171" s="213">
        <f>SUM(E139:E170)</f>
        <v>25</v>
      </c>
      <c r="F171" s="213"/>
      <c r="G171" s="213"/>
      <c r="H171" s="213"/>
    </row>
    <row r="172" spans="1:8" ht="17.25" x14ac:dyDescent="0.25">
      <c r="A172" s="2233" t="s">
        <v>4463</v>
      </c>
      <c r="B172" s="2234"/>
      <c r="C172" s="2234"/>
      <c r="D172" s="2234"/>
      <c r="E172" s="2234"/>
      <c r="F172" s="2234"/>
      <c r="G172" s="2234"/>
      <c r="H172" s="2249"/>
    </row>
    <row r="173" spans="1:8" ht="17.25" x14ac:dyDescent="0.25">
      <c r="A173" s="782" t="s">
        <v>5390</v>
      </c>
      <c r="B173" s="783">
        <v>2</v>
      </c>
      <c r="C173" s="944">
        <v>3000</v>
      </c>
      <c r="D173" s="784"/>
      <c r="E173" s="909"/>
      <c r="F173" s="909"/>
      <c r="G173" s="909"/>
      <c r="H173" s="764"/>
    </row>
    <row r="174" spans="1:8" x14ac:dyDescent="0.25">
      <c r="A174" s="755" t="s">
        <v>2048</v>
      </c>
      <c r="B174" s="213">
        <f>SUM(B173)</f>
        <v>2</v>
      </c>
      <c r="C174" s="213">
        <f>SUM(C173:C173)</f>
        <v>3000</v>
      </c>
      <c r="D174" s="213">
        <v>0</v>
      </c>
      <c r="E174" s="213"/>
      <c r="F174" s="213"/>
      <c r="G174" s="213">
        <v>7</v>
      </c>
      <c r="H174" s="213"/>
    </row>
    <row r="176" spans="1:8" x14ac:dyDescent="0.25">
      <c r="F176" s="1121" t="s">
        <v>4777</v>
      </c>
      <c r="G176" s="1121"/>
    </row>
    <row r="177" spans="1:8" ht="15.75" x14ac:dyDescent="0.25">
      <c r="A177" s="2262" t="s">
        <v>4861</v>
      </c>
      <c r="B177" s="2263"/>
      <c r="C177" s="757">
        <f>C171</f>
        <v>326500</v>
      </c>
    </row>
    <row r="179" spans="1:8" ht="15.75" x14ac:dyDescent="0.25">
      <c r="A179" s="1125" t="s">
        <v>4825</v>
      </c>
      <c r="B179" s="1126"/>
      <c r="C179" s="213">
        <f>C174</f>
        <v>3000</v>
      </c>
    </row>
    <row r="183" spans="1:8" ht="15.75" x14ac:dyDescent="0.25">
      <c r="A183" s="2232" t="s">
        <v>5391</v>
      </c>
      <c r="B183" s="2232"/>
      <c r="C183" s="2232"/>
      <c r="D183" s="2232"/>
      <c r="E183" s="2232"/>
      <c r="F183" s="2232"/>
      <c r="G183" s="2232"/>
      <c r="H183" s="2232"/>
    </row>
    <row r="184" spans="1:8" x14ac:dyDescent="0.25">
      <c r="A184" s="198" t="s">
        <v>14</v>
      </c>
      <c r="B184" s="198" t="s">
        <v>5</v>
      </c>
      <c r="C184" s="198" t="s">
        <v>10</v>
      </c>
      <c r="D184" s="198" t="s">
        <v>11</v>
      </c>
      <c r="E184" s="198" t="s">
        <v>753</v>
      </c>
      <c r="F184" s="198" t="s">
        <v>27</v>
      </c>
      <c r="G184" s="1128" t="s">
        <v>2013</v>
      </c>
      <c r="H184" s="198" t="s">
        <v>32</v>
      </c>
    </row>
    <row r="185" spans="1:8" x14ac:dyDescent="0.25">
      <c r="A185" s="517" t="s">
        <v>286</v>
      </c>
      <c r="B185" s="519">
        <v>1</v>
      </c>
      <c r="D185" s="1016">
        <v>85000</v>
      </c>
      <c r="E185" s="1054"/>
      <c r="F185" s="519"/>
      <c r="G185" s="1054"/>
      <c r="H185" s="1129" t="s">
        <v>883</v>
      </c>
    </row>
    <row r="186" spans="1:8" x14ac:dyDescent="0.25">
      <c r="A186" s="517" t="s">
        <v>5392</v>
      </c>
      <c r="B186" s="519">
        <v>2</v>
      </c>
      <c r="C186" s="527"/>
      <c r="D186" s="527">
        <v>98000</v>
      </c>
      <c r="E186" s="1054"/>
      <c r="F186" s="519"/>
      <c r="G186" s="519"/>
      <c r="H186" s="1129" t="s">
        <v>2325</v>
      </c>
    </row>
    <row r="187" spans="1:8" x14ac:dyDescent="0.25">
      <c r="A187" s="517" t="s">
        <v>261</v>
      </c>
      <c r="B187" s="519">
        <v>1</v>
      </c>
      <c r="C187" s="527"/>
      <c r="D187" s="527">
        <v>17000</v>
      </c>
      <c r="E187" s="1054"/>
      <c r="F187" s="519"/>
      <c r="G187" s="519"/>
      <c r="H187" s="1129" t="s">
        <v>767</v>
      </c>
    </row>
    <row r="188" spans="1:8" x14ac:dyDescent="0.25">
      <c r="A188" s="517" t="s">
        <v>3938</v>
      </c>
      <c r="B188" s="519">
        <v>1</v>
      </c>
      <c r="C188" s="527"/>
      <c r="D188" s="527">
        <v>20000</v>
      </c>
      <c r="E188" s="1054">
        <v>1</v>
      </c>
      <c r="F188" s="519">
        <v>5000</v>
      </c>
      <c r="G188" s="519">
        <v>100</v>
      </c>
      <c r="H188" s="1132" t="s">
        <v>767</v>
      </c>
    </row>
    <row r="189" spans="1:8" x14ac:dyDescent="0.25">
      <c r="A189" s="517" t="s">
        <v>1852</v>
      </c>
      <c r="B189" s="519">
        <v>1</v>
      </c>
      <c r="C189" s="527"/>
      <c r="D189" s="527">
        <v>15000</v>
      </c>
      <c r="E189" s="1054">
        <v>1</v>
      </c>
      <c r="F189" s="519">
        <v>3000</v>
      </c>
      <c r="G189" s="1054">
        <v>60</v>
      </c>
      <c r="H189" s="1132" t="s">
        <v>767</v>
      </c>
    </row>
    <row r="190" spans="1:8" x14ac:dyDescent="0.25">
      <c r="A190" s="517" t="s">
        <v>2923</v>
      </c>
      <c r="B190" s="519">
        <v>1</v>
      </c>
      <c r="C190" s="1016"/>
      <c r="D190" s="527">
        <v>11000</v>
      </c>
      <c r="E190" s="519">
        <v>1</v>
      </c>
      <c r="F190" s="519">
        <v>3000</v>
      </c>
      <c r="G190" s="1054">
        <v>60</v>
      </c>
      <c r="H190" s="1132" t="s">
        <v>767</v>
      </c>
    </row>
    <row r="191" spans="1:8" x14ac:dyDescent="0.25">
      <c r="A191" s="517" t="s">
        <v>4202</v>
      </c>
      <c r="B191" s="519">
        <v>1</v>
      </c>
      <c r="C191" s="527"/>
      <c r="D191" s="527">
        <v>30000</v>
      </c>
      <c r="E191" s="519">
        <v>1</v>
      </c>
      <c r="F191" s="1054">
        <v>3000</v>
      </c>
      <c r="G191" s="1054">
        <v>60</v>
      </c>
      <c r="H191" s="1132" t="s">
        <v>767</v>
      </c>
    </row>
    <row r="192" spans="1:8" x14ac:dyDescent="0.25">
      <c r="A192" s="517" t="s">
        <v>877</v>
      </c>
      <c r="B192" s="519">
        <v>1</v>
      </c>
      <c r="C192" s="527">
        <v>20000</v>
      </c>
      <c r="D192" s="527"/>
      <c r="E192" s="519"/>
      <c r="F192" s="1054"/>
      <c r="G192" s="1054"/>
      <c r="H192" s="1129"/>
    </row>
    <row r="193" spans="1:8" x14ac:dyDescent="0.25">
      <c r="A193" s="517" t="s">
        <v>646</v>
      </c>
      <c r="B193" s="519">
        <v>1</v>
      </c>
      <c r="C193" s="527">
        <v>14000</v>
      </c>
      <c r="D193" s="527"/>
      <c r="E193" s="519">
        <v>1</v>
      </c>
      <c r="F193" s="1054">
        <v>3000</v>
      </c>
      <c r="G193" s="1054">
        <v>60</v>
      </c>
      <c r="H193" s="1129"/>
    </row>
    <row r="194" spans="1:8" x14ac:dyDescent="0.25">
      <c r="A194" s="517" t="s">
        <v>5393</v>
      </c>
      <c r="B194" s="519">
        <v>1</v>
      </c>
      <c r="C194" s="1016">
        <v>15000</v>
      </c>
      <c r="D194" s="527"/>
      <c r="E194" s="519"/>
      <c r="F194" s="519"/>
      <c r="G194" s="1054"/>
      <c r="H194" s="1129"/>
    </row>
    <row r="195" spans="1:8" x14ac:dyDescent="0.25">
      <c r="A195" s="517" t="s">
        <v>94</v>
      </c>
      <c r="B195" s="519">
        <v>1</v>
      </c>
      <c r="C195" s="527"/>
      <c r="D195" s="527">
        <v>28000</v>
      </c>
      <c r="E195" s="519">
        <v>1</v>
      </c>
      <c r="F195" s="519">
        <v>4000</v>
      </c>
      <c r="G195" s="1054">
        <v>70</v>
      </c>
      <c r="H195" s="1132" t="s">
        <v>767</v>
      </c>
    </row>
    <row r="196" spans="1:8" x14ac:dyDescent="0.25">
      <c r="A196" s="517" t="s">
        <v>5050</v>
      </c>
      <c r="B196" s="519">
        <v>1</v>
      </c>
      <c r="C196" s="527"/>
      <c r="D196" s="527">
        <v>39000</v>
      </c>
      <c r="E196" s="1054"/>
      <c r="F196" s="519"/>
      <c r="G196" s="519"/>
      <c r="H196" s="1129" t="s">
        <v>5394</v>
      </c>
    </row>
    <row r="197" spans="1:8" x14ac:dyDescent="0.25">
      <c r="A197" s="517" t="s">
        <v>252</v>
      </c>
      <c r="B197" s="519">
        <v>1</v>
      </c>
      <c r="C197" s="527">
        <v>17000</v>
      </c>
      <c r="D197" s="527"/>
      <c r="E197" s="1054">
        <v>1</v>
      </c>
      <c r="F197" s="519">
        <v>4000</v>
      </c>
      <c r="G197" s="519">
        <v>75</v>
      </c>
      <c r="H197" s="1132"/>
    </row>
    <row r="198" spans="1:8" x14ac:dyDescent="0.25">
      <c r="A198" s="517" t="s">
        <v>3012</v>
      </c>
      <c r="B198" s="519">
        <v>1</v>
      </c>
      <c r="C198" s="1016"/>
      <c r="D198" s="527">
        <v>12000</v>
      </c>
      <c r="E198" s="519">
        <v>1</v>
      </c>
      <c r="F198" s="519">
        <v>3000</v>
      </c>
      <c r="G198" s="519">
        <v>60</v>
      </c>
      <c r="H198" s="1132" t="s">
        <v>767</v>
      </c>
    </row>
    <row r="199" spans="1:8" x14ac:dyDescent="0.25">
      <c r="A199" s="517" t="s">
        <v>653</v>
      </c>
      <c r="B199" s="519">
        <v>1</v>
      </c>
      <c r="C199" s="527">
        <v>30000</v>
      </c>
      <c r="D199" s="527">
        <v>8000</v>
      </c>
      <c r="E199" s="519"/>
      <c r="F199" s="519"/>
      <c r="G199" s="1054"/>
      <c r="H199" s="1132" t="s">
        <v>767</v>
      </c>
    </row>
    <row r="200" spans="1:8" x14ac:dyDescent="0.25">
      <c r="A200" s="517" t="s">
        <v>2616</v>
      </c>
      <c r="B200" s="519">
        <v>1</v>
      </c>
      <c r="C200" s="527">
        <v>21000</v>
      </c>
      <c r="D200" s="527"/>
      <c r="E200" s="519">
        <v>1</v>
      </c>
      <c r="F200" s="519">
        <v>3000</v>
      </c>
      <c r="G200" s="1054">
        <v>60</v>
      </c>
      <c r="H200" s="1129"/>
    </row>
    <row r="201" spans="1:8" x14ac:dyDescent="0.25">
      <c r="A201" s="517" t="s">
        <v>653</v>
      </c>
      <c r="B201" s="519">
        <v>1</v>
      </c>
      <c r="C201" s="1016">
        <v>34000</v>
      </c>
      <c r="D201" s="527"/>
      <c r="E201" s="519">
        <v>1</v>
      </c>
      <c r="F201" s="519">
        <v>4000</v>
      </c>
      <c r="G201" s="1054">
        <v>70</v>
      </c>
      <c r="H201" s="1129"/>
    </row>
    <row r="202" spans="1:8" x14ac:dyDescent="0.25">
      <c r="A202" s="517" t="s">
        <v>2900</v>
      </c>
      <c r="B202" s="519">
        <v>1</v>
      </c>
      <c r="C202" s="527">
        <v>24000</v>
      </c>
      <c r="D202" s="527"/>
      <c r="E202" s="519"/>
      <c r="F202" s="519"/>
      <c r="G202" s="1054"/>
      <c r="H202" s="1129"/>
    </row>
    <row r="203" spans="1:8" x14ac:dyDescent="0.25">
      <c r="A203" s="517" t="s">
        <v>2616</v>
      </c>
      <c r="B203" s="519">
        <v>1</v>
      </c>
      <c r="C203" s="527"/>
      <c r="D203" s="519">
        <v>24000</v>
      </c>
      <c r="E203" s="1054"/>
      <c r="F203" s="519"/>
      <c r="G203" s="1054"/>
      <c r="H203" s="1129"/>
    </row>
    <row r="204" spans="1:8" x14ac:dyDescent="0.25">
      <c r="A204" s="517" t="s">
        <v>1251</v>
      </c>
      <c r="B204" s="519">
        <v>1</v>
      </c>
      <c r="C204" s="1016">
        <v>13000</v>
      </c>
      <c r="D204" s="527"/>
      <c r="E204" s="519"/>
      <c r="F204" s="519"/>
      <c r="G204" s="1054"/>
      <c r="H204" s="1129"/>
    </row>
    <row r="205" spans="1:8" x14ac:dyDescent="0.25">
      <c r="A205" s="517" t="s">
        <v>349</v>
      </c>
      <c r="B205" s="519">
        <v>1</v>
      </c>
      <c r="C205" s="1016"/>
      <c r="D205" s="527"/>
      <c r="E205" s="519">
        <v>4</v>
      </c>
      <c r="F205" s="519" t="s">
        <v>5395</v>
      </c>
      <c r="G205" s="1054">
        <v>15000</v>
      </c>
      <c r="H205" s="1129"/>
    </row>
    <row r="206" spans="1:8" x14ac:dyDescent="0.25">
      <c r="A206" s="517" t="s">
        <v>1290</v>
      </c>
      <c r="B206" s="519">
        <v>1</v>
      </c>
      <c r="C206" s="1016"/>
      <c r="D206" s="527">
        <v>56000</v>
      </c>
      <c r="E206" s="519"/>
      <c r="F206" s="519"/>
      <c r="G206" s="1054"/>
      <c r="H206" s="1132" t="s">
        <v>5396</v>
      </c>
    </row>
    <row r="207" spans="1:8" x14ac:dyDescent="0.25">
      <c r="A207" s="517" t="s">
        <v>91</v>
      </c>
      <c r="B207" s="519">
        <v>1</v>
      </c>
      <c r="C207" s="1016">
        <v>17000</v>
      </c>
      <c r="D207" s="527"/>
      <c r="E207" s="519">
        <v>1</v>
      </c>
      <c r="F207" s="519">
        <v>3000</v>
      </c>
      <c r="G207" s="1054">
        <v>60</v>
      </c>
      <c r="H207" s="1129"/>
    </row>
    <row r="208" spans="1:8" x14ac:dyDescent="0.25">
      <c r="A208" s="517" t="s">
        <v>2900</v>
      </c>
      <c r="B208" s="519">
        <v>1</v>
      </c>
      <c r="C208" s="1016"/>
      <c r="D208" s="527">
        <v>24000</v>
      </c>
      <c r="E208" s="519">
        <v>1</v>
      </c>
      <c r="F208" s="519">
        <v>3000</v>
      </c>
      <c r="G208" s="1054">
        <v>60</v>
      </c>
      <c r="H208" s="1132" t="s">
        <v>767</v>
      </c>
    </row>
    <row r="209" spans="1:8" x14ac:dyDescent="0.25">
      <c r="A209" s="755" t="s">
        <v>2048</v>
      </c>
      <c r="B209" s="213">
        <f>SUM(B185:B208)</f>
        <v>25</v>
      </c>
      <c r="C209" s="213">
        <f>SUM(C185:C208)</f>
        <v>205000</v>
      </c>
      <c r="D209" s="213">
        <f>SUM(D185:D208)</f>
        <v>467000</v>
      </c>
      <c r="E209" s="213">
        <f>SUM(E185:E208)</f>
        <v>16</v>
      </c>
      <c r="F209" s="213"/>
      <c r="G209" s="213"/>
      <c r="H209" s="213"/>
    </row>
    <row r="210" spans="1:8" ht="17.25" x14ac:dyDescent="0.25">
      <c r="A210" s="2233" t="s">
        <v>4463</v>
      </c>
      <c r="B210" s="2234"/>
      <c r="C210" s="2234"/>
      <c r="D210" s="2234"/>
      <c r="E210" s="2234"/>
      <c r="F210" s="2234"/>
      <c r="G210" s="2234"/>
      <c r="H210" s="2249"/>
    </row>
    <row r="211" spans="1:8" ht="17.25" x14ac:dyDescent="0.25">
      <c r="A211" s="782"/>
      <c r="B211" s="783"/>
      <c r="C211" s="944"/>
      <c r="D211" s="784"/>
      <c r="E211" s="909"/>
      <c r="F211" s="909"/>
      <c r="G211" s="909"/>
      <c r="H211" s="764"/>
    </row>
    <row r="212" spans="1:8" x14ac:dyDescent="0.25">
      <c r="A212" s="755" t="s">
        <v>2048</v>
      </c>
      <c r="B212" s="213">
        <f>SUM(B211)</f>
        <v>0</v>
      </c>
      <c r="C212" s="213">
        <f>SUM(C211:C211)</f>
        <v>0</v>
      </c>
      <c r="D212" s="213">
        <v>0</v>
      </c>
      <c r="E212" s="213"/>
      <c r="F212" s="213"/>
      <c r="G212" s="213">
        <v>7</v>
      </c>
      <c r="H212" s="213"/>
    </row>
    <row r="214" spans="1:8" x14ac:dyDescent="0.25">
      <c r="F214" s="1127" t="s">
        <v>4777</v>
      </c>
      <c r="G214" s="1127"/>
    </row>
    <row r="215" spans="1:8" ht="15.75" x14ac:dyDescent="0.25">
      <c r="A215" s="2262" t="s">
        <v>4861</v>
      </c>
      <c r="B215" s="2263"/>
      <c r="C215" s="757">
        <f>C209</f>
        <v>205000</v>
      </c>
    </row>
    <row r="217" spans="1:8" ht="15.75" x14ac:dyDescent="0.25">
      <c r="A217" s="1130" t="s">
        <v>4825</v>
      </c>
      <c r="B217" s="1131"/>
      <c r="C217" s="213">
        <f>C212</f>
        <v>0</v>
      </c>
    </row>
    <row r="221" spans="1:8" ht="15.75" x14ac:dyDescent="0.25">
      <c r="A221" s="2232" t="s">
        <v>5409</v>
      </c>
      <c r="B221" s="2232"/>
      <c r="C221" s="2232"/>
      <c r="D221" s="2232"/>
      <c r="E221" s="2232"/>
      <c r="F221" s="2232"/>
      <c r="G221" s="2232"/>
      <c r="H221" s="2232"/>
    </row>
    <row r="222" spans="1:8" x14ac:dyDescent="0.25">
      <c r="A222" s="198" t="s">
        <v>14</v>
      </c>
      <c r="B222" s="198" t="s">
        <v>5</v>
      </c>
      <c r="C222" s="198" t="s">
        <v>10</v>
      </c>
      <c r="D222" s="198" t="s">
        <v>11</v>
      </c>
      <c r="E222" s="198" t="s">
        <v>753</v>
      </c>
      <c r="F222" s="198" t="s">
        <v>27</v>
      </c>
      <c r="G222" s="1134" t="s">
        <v>2013</v>
      </c>
      <c r="H222" s="198" t="s">
        <v>32</v>
      </c>
    </row>
    <row r="223" spans="1:8" x14ac:dyDescent="0.25">
      <c r="A223" s="777" t="s">
        <v>423</v>
      </c>
      <c r="B223" s="764">
        <v>1</v>
      </c>
      <c r="C223" s="630">
        <v>17000</v>
      </c>
      <c r="D223" s="764"/>
      <c r="E223" s="921">
        <v>1</v>
      </c>
      <c r="F223" s="764">
        <v>4000</v>
      </c>
      <c r="G223" s="921">
        <v>75</v>
      </c>
      <c r="H223" s="1135"/>
    </row>
    <row r="224" spans="1:8" x14ac:dyDescent="0.25">
      <c r="A224" s="777" t="s">
        <v>5397</v>
      </c>
      <c r="B224" s="764">
        <v>1</v>
      </c>
      <c r="C224" s="630">
        <v>15000</v>
      </c>
      <c r="D224" s="630"/>
      <c r="E224" s="921"/>
      <c r="F224" s="764"/>
      <c r="G224" s="764"/>
      <c r="H224" s="1135"/>
    </row>
    <row r="225" spans="1:8" x14ac:dyDescent="0.25">
      <c r="A225" s="777" t="s">
        <v>132</v>
      </c>
      <c r="B225" s="764">
        <v>1</v>
      </c>
      <c r="C225" s="630"/>
      <c r="D225" s="630">
        <v>15000</v>
      </c>
      <c r="E225" s="921"/>
      <c r="F225" s="764"/>
      <c r="G225" s="764"/>
      <c r="H225" s="1135" t="s">
        <v>5398</v>
      </c>
    </row>
    <row r="226" spans="1:8" x14ac:dyDescent="0.25">
      <c r="A226" s="777" t="s">
        <v>3536</v>
      </c>
      <c r="B226" s="764">
        <v>1</v>
      </c>
      <c r="C226" s="630">
        <v>21000</v>
      </c>
      <c r="D226" s="630"/>
      <c r="E226" s="921">
        <v>2</v>
      </c>
      <c r="F226" s="764">
        <v>9000</v>
      </c>
      <c r="G226" s="764" t="s">
        <v>5399</v>
      </c>
      <c r="H226" s="1135"/>
    </row>
    <row r="227" spans="1:8" x14ac:dyDescent="0.25">
      <c r="A227" s="777" t="s">
        <v>4116</v>
      </c>
      <c r="B227" s="764">
        <v>1</v>
      </c>
      <c r="C227" s="630">
        <v>21000</v>
      </c>
      <c r="D227" s="630"/>
      <c r="E227" s="921">
        <v>2</v>
      </c>
      <c r="F227" s="764">
        <v>9000</v>
      </c>
      <c r="G227" s="921" t="s">
        <v>5399</v>
      </c>
      <c r="H227" s="1135"/>
    </row>
    <row r="228" spans="1:8" x14ac:dyDescent="0.25">
      <c r="A228" s="777" t="s">
        <v>2044</v>
      </c>
      <c r="B228" s="764">
        <v>1</v>
      </c>
      <c r="C228" s="1042"/>
      <c r="D228" s="630">
        <v>12000</v>
      </c>
      <c r="E228" s="764">
        <v>1</v>
      </c>
      <c r="F228" s="764">
        <v>3000</v>
      </c>
      <c r="G228" s="921">
        <v>60</v>
      </c>
      <c r="H228" s="1135"/>
    </row>
    <row r="229" spans="1:8" x14ac:dyDescent="0.25">
      <c r="A229" s="777" t="s">
        <v>1541</v>
      </c>
      <c r="B229" s="764">
        <v>2</v>
      </c>
      <c r="C229" s="630">
        <v>94000</v>
      </c>
      <c r="D229" s="630"/>
      <c r="E229" s="764">
        <v>2</v>
      </c>
      <c r="F229" s="921">
        <v>22000</v>
      </c>
      <c r="G229" s="921">
        <v>190</v>
      </c>
      <c r="H229" s="1135"/>
    </row>
    <row r="230" spans="1:8" x14ac:dyDescent="0.25">
      <c r="A230" s="777" t="s">
        <v>4943</v>
      </c>
      <c r="B230" s="764">
        <v>1</v>
      </c>
      <c r="C230" s="630"/>
      <c r="D230" s="630">
        <v>21000</v>
      </c>
      <c r="E230" s="764">
        <v>1</v>
      </c>
      <c r="F230" s="921">
        <v>5000</v>
      </c>
      <c r="G230" s="921">
        <v>90</v>
      </c>
      <c r="H230" s="1135"/>
    </row>
    <row r="231" spans="1:8" x14ac:dyDescent="0.25">
      <c r="A231" s="777" t="s">
        <v>1268</v>
      </c>
      <c r="B231" s="764">
        <v>2</v>
      </c>
      <c r="C231" s="630"/>
      <c r="D231" s="630">
        <v>49000</v>
      </c>
      <c r="E231" s="764">
        <v>1</v>
      </c>
      <c r="F231" s="921">
        <v>5000</v>
      </c>
      <c r="G231" s="921">
        <v>90</v>
      </c>
      <c r="H231" s="1135"/>
    </row>
    <row r="232" spans="1:8" x14ac:dyDescent="0.25">
      <c r="A232" s="777" t="s">
        <v>5400</v>
      </c>
      <c r="B232" s="764">
        <v>1</v>
      </c>
      <c r="C232" s="1042"/>
      <c r="D232" s="630">
        <v>34000</v>
      </c>
      <c r="E232" s="764"/>
      <c r="F232" s="764"/>
      <c r="G232" s="921"/>
      <c r="H232" s="1135" t="s">
        <v>5401</v>
      </c>
    </row>
    <row r="233" spans="1:8" x14ac:dyDescent="0.25">
      <c r="A233" s="777" t="s">
        <v>504</v>
      </c>
      <c r="B233" s="764">
        <v>1</v>
      </c>
      <c r="C233" s="630"/>
      <c r="D233" s="630">
        <v>14000</v>
      </c>
      <c r="E233" s="764"/>
      <c r="F233" s="764"/>
      <c r="G233" s="921"/>
      <c r="H233" s="1135" t="s">
        <v>3581</v>
      </c>
    </row>
    <row r="234" spans="1:8" x14ac:dyDescent="0.25">
      <c r="A234" s="777" t="s">
        <v>3536</v>
      </c>
      <c r="B234" s="764">
        <v>1</v>
      </c>
      <c r="C234" s="630">
        <v>26000</v>
      </c>
      <c r="D234" s="630"/>
      <c r="E234" s="921">
        <v>1</v>
      </c>
      <c r="F234" s="764">
        <v>4000</v>
      </c>
      <c r="G234" s="764">
        <v>70</v>
      </c>
      <c r="H234" s="1135"/>
    </row>
    <row r="235" spans="1:8" x14ac:dyDescent="0.25">
      <c r="A235" s="777" t="s">
        <v>137</v>
      </c>
      <c r="B235" s="764">
        <v>1</v>
      </c>
      <c r="C235" s="630"/>
      <c r="D235" s="630">
        <v>23000</v>
      </c>
      <c r="E235" s="921">
        <v>1</v>
      </c>
      <c r="F235" s="764">
        <v>4000</v>
      </c>
      <c r="G235" s="764">
        <v>75</v>
      </c>
      <c r="H235" s="1135"/>
    </row>
    <row r="236" spans="1:8" x14ac:dyDescent="0.25">
      <c r="A236" s="777" t="s">
        <v>222</v>
      </c>
      <c r="B236" s="764">
        <v>1</v>
      </c>
      <c r="C236" s="1042">
        <v>28000</v>
      </c>
      <c r="D236" s="630"/>
      <c r="E236" s="764">
        <v>1</v>
      </c>
      <c r="F236" s="764">
        <v>2000</v>
      </c>
      <c r="G236" s="764">
        <v>50</v>
      </c>
      <c r="H236" s="1135"/>
    </row>
    <row r="237" spans="1:8" x14ac:dyDescent="0.25">
      <c r="A237" s="777" t="s">
        <v>1268</v>
      </c>
      <c r="B237" s="764">
        <v>1</v>
      </c>
      <c r="C237" s="630"/>
      <c r="D237" s="630">
        <v>27000</v>
      </c>
      <c r="E237" s="764"/>
      <c r="F237" s="764"/>
      <c r="G237" s="921"/>
      <c r="H237" s="1135" t="s">
        <v>5402</v>
      </c>
    </row>
    <row r="238" spans="1:8" x14ac:dyDescent="0.25">
      <c r="A238" s="777" t="s">
        <v>2779</v>
      </c>
      <c r="B238" s="764">
        <v>1</v>
      </c>
      <c r="C238" s="630">
        <v>11000</v>
      </c>
      <c r="D238" s="630">
        <v>17000</v>
      </c>
      <c r="E238" s="764">
        <v>1</v>
      </c>
      <c r="F238" s="764">
        <v>5000</v>
      </c>
      <c r="G238" s="921">
        <v>100</v>
      </c>
      <c r="H238" s="1135" t="s">
        <v>767</v>
      </c>
    </row>
    <row r="239" spans="1:8" x14ac:dyDescent="0.25">
      <c r="A239" s="777" t="s">
        <v>4847</v>
      </c>
      <c r="B239" s="764">
        <v>2</v>
      </c>
      <c r="C239" s="1042"/>
      <c r="D239" s="630">
        <v>50000</v>
      </c>
      <c r="E239" s="764"/>
      <c r="F239" s="764"/>
      <c r="G239" s="921"/>
      <c r="H239" s="1135" t="s">
        <v>2143</v>
      </c>
    </row>
    <row r="240" spans="1:8" x14ac:dyDescent="0.25">
      <c r="A240" s="777" t="s">
        <v>144</v>
      </c>
      <c r="B240" s="764">
        <v>1</v>
      </c>
      <c r="C240" s="630"/>
      <c r="D240" s="630">
        <v>26000</v>
      </c>
      <c r="E240" s="764">
        <v>1</v>
      </c>
      <c r="F240" s="764">
        <v>4000</v>
      </c>
      <c r="G240" s="921">
        <v>70</v>
      </c>
      <c r="H240" s="1135" t="s">
        <v>767</v>
      </c>
    </row>
    <row r="241" spans="1:8" x14ac:dyDescent="0.25">
      <c r="A241" s="777" t="s">
        <v>423</v>
      </c>
      <c r="B241" s="764">
        <v>1</v>
      </c>
      <c r="C241" s="630">
        <v>15000</v>
      </c>
      <c r="D241" s="764"/>
      <c r="E241" s="921">
        <v>1</v>
      </c>
      <c r="F241" s="764">
        <v>5000</v>
      </c>
      <c r="G241" s="921">
        <v>100</v>
      </c>
      <c r="H241" s="1135"/>
    </row>
    <row r="242" spans="1:8" x14ac:dyDescent="0.25">
      <c r="A242" s="777" t="s">
        <v>3545</v>
      </c>
      <c r="B242" s="764">
        <v>1</v>
      </c>
      <c r="C242" s="1042"/>
      <c r="D242" s="630">
        <v>12000</v>
      </c>
      <c r="E242" s="764">
        <v>1</v>
      </c>
      <c r="F242" s="764">
        <v>3000</v>
      </c>
      <c r="G242" s="921">
        <v>60</v>
      </c>
      <c r="H242" s="1135" t="s">
        <v>5403</v>
      </c>
    </row>
    <row r="243" spans="1:8" x14ac:dyDescent="0.25">
      <c r="A243" s="777" t="s">
        <v>5405</v>
      </c>
      <c r="B243" s="764">
        <v>1</v>
      </c>
      <c r="C243" s="1042"/>
      <c r="D243" s="630">
        <v>17000</v>
      </c>
      <c r="E243" s="764"/>
      <c r="F243" s="764"/>
      <c r="G243" s="921"/>
      <c r="H243" s="1135" t="s">
        <v>5404</v>
      </c>
    </row>
    <row r="244" spans="1:8" x14ac:dyDescent="0.25">
      <c r="A244" s="777" t="s">
        <v>3437</v>
      </c>
      <c r="B244" s="764">
        <v>1</v>
      </c>
      <c r="C244" s="1042">
        <v>20000</v>
      </c>
      <c r="D244" s="630"/>
      <c r="E244" s="764"/>
      <c r="F244" s="764"/>
      <c r="G244" s="921"/>
      <c r="H244" s="1135"/>
    </row>
    <row r="245" spans="1:8" x14ac:dyDescent="0.25">
      <c r="A245" s="777" t="s">
        <v>4418</v>
      </c>
      <c r="B245" s="764">
        <v>2</v>
      </c>
      <c r="C245" s="1042">
        <v>100000</v>
      </c>
      <c r="D245" s="630"/>
      <c r="E245" s="764"/>
      <c r="F245" s="764"/>
      <c r="G245" s="921"/>
      <c r="H245" s="1135"/>
    </row>
    <row r="246" spans="1:8" x14ac:dyDescent="0.25">
      <c r="A246" s="777" t="s">
        <v>622</v>
      </c>
      <c r="B246" s="764">
        <v>1</v>
      </c>
      <c r="C246" s="1042"/>
      <c r="D246" s="630">
        <v>32000</v>
      </c>
      <c r="E246" s="764">
        <v>1</v>
      </c>
      <c r="F246" s="764">
        <v>4000</v>
      </c>
      <c r="G246" s="921">
        <v>75</v>
      </c>
      <c r="H246" s="1135" t="s">
        <v>767</v>
      </c>
    </row>
    <row r="247" spans="1:8" x14ac:dyDescent="0.25">
      <c r="A247" s="777" t="s">
        <v>1268</v>
      </c>
      <c r="B247" s="764">
        <v>1</v>
      </c>
      <c r="C247" s="1042">
        <v>23000</v>
      </c>
      <c r="D247" s="630"/>
      <c r="E247" s="764">
        <v>1</v>
      </c>
      <c r="F247" s="764">
        <v>4000</v>
      </c>
      <c r="G247" s="921">
        <v>75</v>
      </c>
      <c r="H247" s="1135"/>
    </row>
    <row r="248" spans="1:8" x14ac:dyDescent="0.25">
      <c r="A248" s="777" t="s">
        <v>5406</v>
      </c>
      <c r="B248" s="764">
        <v>1</v>
      </c>
      <c r="C248" s="1042"/>
      <c r="D248" s="630">
        <v>20000</v>
      </c>
      <c r="E248" s="764">
        <v>1</v>
      </c>
      <c r="F248" s="764">
        <v>5000</v>
      </c>
      <c r="G248" s="921">
        <v>100</v>
      </c>
      <c r="H248" s="1135" t="s">
        <v>5407</v>
      </c>
    </row>
    <row r="249" spans="1:8" x14ac:dyDescent="0.25">
      <c r="A249" s="777" t="s">
        <v>291</v>
      </c>
      <c r="B249" s="764">
        <v>1</v>
      </c>
      <c r="C249" s="1042"/>
      <c r="D249" s="630">
        <v>19000</v>
      </c>
      <c r="E249" s="764"/>
      <c r="F249" s="764"/>
      <c r="G249" s="921"/>
      <c r="H249" s="1135" t="s">
        <v>5408</v>
      </c>
    </row>
    <row r="250" spans="1:8" x14ac:dyDescent="0.25">
      <c r="A250" s="777" t="s">
        <v>163</v>
      </c>
      <c r="B250" s="764">
        <v>1</v>
      </c>
      <c r="C250" s="1042">
        <v>24000</v>
      </c>
      <c r="D250" s="630"/>
      <c r="E250" s="764"/>
      <c r="F250" s="764"/>
      <c r="G250" s="921"/>
      <c r="H250" s="1135"/>
    </row>
    <row r="251" spans="1:8" x14ac:dyDescent="0.25">
      <c r="A251" s="777" t="s">
        <v>4847</v>
      </c>
      <c r="B251" s="764">
        <v>1</v>
      </c>
      <c r="C251" s="1042">
        <v>20000</v>
      </c>
      <c r="D251" s="630"/>
      <c r="E251" s="764">
        <v>1</v>
      </c>
      <c r="F251" s="764">
        <v>5000</v>
      </c>
      <c r="G251" s="921">
        <v>100</v>
      </c>
      <c r="H251" s="1135"/>
    </row>
    <row r="252" spans="1:8" x14ac:dyDescent="0.25">
      <c r="A252" s="777" t="s">
        <v>1807</v>
      </c>
      <c r="B252" s="764">
        <v>1</v>
      </c>
      <c r="C252" s="1042"/>
      <c r="D252" s="630">
        <v>27000</v>
      </c>
      <c r="E252" s="764">
        <v>1</v>
      </c>
      <c r="F252" s="764">
        <v>3000</v>
      </c>
      <c r="G252" s="921">
        <v>60</v>
      </c>
      <c r="H252" s="1135" t="s">
        <v>767</v>
      </c>
    </row>
    <row r="253" spans="1:8" x14ac:dyDescent="0.25">
      <c r="A253" s="777" t="s">
        <v>1852</v>
      </c>
      <c r="B253" s="764">
        <v>1</v>
      </c>
      <c r="C253" s="1042"/>
      <c r="D253" s="630">
        <v>14000</v>
      </c>
      <c r="E253" s="764">
        <v>1</v>
      </c>
      <c r="F253" s="764">
        <v>4000</v>
      </c>
      <c r="G253" s="921">
        <v>70</v>
      </c>
      <c r="H253" s="1135" t="s">
        <v>767</v>
      </c>
    </row>
    <row r="254" spans="1:8" x14ac:dyDescent="0.25">
      <c r="A254" s="777"/>
      <c r="B254" s="764"/>
      <c r="C254" s="1042"/>
      <c r="D254" s="630"/>
      <c r="E254" s="764"/>
      <c r="F254" s="764"/>
      <c r="G254" s="921"/>
      <c r="H254" s="1135"/>
    </row>
    <row r="255" spans="1:8" x14ac:dyDescent="0.25">
      <c r="A255" s="755" t="s">
        <v>2048</v>
      </c>
      <c r="B255" s="213">
        <f>SUM(B223:B254)</f>
        <v>35</v>
      </c>
      <c r="C255" s="213">
        <f>SUM(C223:C254)</f>
        <v>435000</v>
      </c>
      <c r="D255" s="213">
        <f>SUM(D223:D254)</f>
        <v>429000</v>
      </c>
      <c r="E255" s="213">
        <f>SUM(E223:E254)</f>
        <v>23</v>
      </c>
      <c r="F255" s="213"/>
      <c r="G255" s="213"/>
      <c r="H255" s="213"/>
    </row>
    <row r="256" spans="1:8" ht="17.25" x14ac:dyDescent="0.25">
      <c r="A256" s="2233" t="s">
        <v>4463</v>
      </c>
      <c r="B256" s="2234"/>
      <c r="C256" s="2234"/>
      <c r="D256" s="2234"/>
      <c r="E256" s="2234"/>
      <c r="F256" s="2234"/>
      <c r="G256" s="2234"/>
      <c r="H256" s="2249"/>
    </row>
    <row r="257" spans="1:8" ht="17.25" x14ac:dyDescent="0.25">
      <c r="A257" s="782"/>
      <c r="B257" s="783"/>
      <c r="C257" s="944"/>
      <c r="D257" s="784"/>
      <c r="E257" s="909"/>
      <c r="F257" s="909"/>
      <c r="G257" s="909"/>
      <c r="H257" s="764"/>
    </row>
    <row r="258" spans="1:8" x14ac:dyDescent="0.25">
      <c r="A258" s="755" t="s">
        <v>2048</v>
      </c>
      <c r="B258" s="213">
        <f>SUM(B257)</f>
        <v>0</v>
      </c>
      <c r="C258" s="213">
        <f>SUM(C257:C257)</f>
        <v>0</v>
      </c>
      <c r="D258" s="213">
        <v>0</v>
      </c>
      <c r="E258" s="213"/>
      <c r="F258" s="213"/>
      <c r="G258" s="213">
        <v>7</v>
      </c>
      <c r="H258" s="213"/>
    </row>
    <row r="260" spans="1:8" x14ac:dyDescent="0.25">
      <c r="F260" s="1133" t="s">
        <v>4777</v>
      </c>
      <c r="G260" s="1133"/>
    </row>
    <row r="261" spans="1:8" ht="15.75" x14ac:dyDescent="0.25">
      <c r="A261" s="2262" t="s">
        <v>4861</v>
      </c>
      <c r="B261" s="2263"/>
      <c r="C261" s="757">
        <f>C255-G263</f>
        <v>401040</v>
      </c>
    </row>
    <row r="263" spans="1:8" ht="15.75" x14ac:dyDescent="0.25">
      <c r="A263" s="1136" t="s">
        <v>4825</v>
      </c>
      <c r="B263" s="1137"/>
      <c r="C263" s="213">
        <f>C258</f>
        <v>0</v>
      </c>
      <c r="E263" s="2269" t="s">
        <v>5410</v>
      </c>
      <c r="F263" s="2269"/>
      <c r="G263" s="1138">
        <v>33960</v>
      </c>
    </row>
    <row r="268" spans="1:8" ht="15.75" x14ac:dyDescent="0.25">
      <c r="A268" s="2232" t="s">
        <v>5418</v>
      </c>
      <c r="B268" s="2232"/>
      <c r="C268" s="2232"/>
      <c r="D268" s="2232"/>
      <c r="E268" s="2232"/>
      <c r="F268" s="2232"/>
      <c r="G268" s="2232"/>
      <c r="H268" s="2232"/>
    </row>
    <row r="269" spans="1:8" x14ac:dyDescent="0.25">
      <c r="A269" s="198" t="s">
        <v>14</v>
      </c>
      <c r="B269" s="198" t="s">
        <v>5</v>
      </c>
      <c r="C269" s="198" t="s">
        <v>10</v>
      </c>
      <c r="D269" s="198" t="s">
        <v>11</v>
      </c>
      <c r="E269" s="198" t="s">
        <v>753</v>
      </c>
      <c r="F269" s="198" t="s">
        <v>27</v>
      </c>
      <c r="G269" s="1140" t="s">
        <v>2013</v>
      </c>
      <c r="H269" s="198" t="s">
        <v>32</v>
      </c>
    </row>
    <row r="270" spans="1:8" x14ac:dyDescent="0.25">
      <c r="A270" s="777" t="s">
        <v>4702</v>
      </c>
      <c r="B270" s="764">
        <v>1</v>
      </c>
      <c r="C270" s="630"/>
      <c r="D270" s="764">
        <v>13000</v>
      </c>
      <c r="E270" s="921">
        <v>1</v>
      </c>
      <c r="F270" s="764">
        <v>1000</v>
      </c>
      <c r="G270" s="921">
        <v>40</v>
      </c>
      <c r="H270" s="1141" t="s">
        <v>5411</v>
      </c>
    </row>
    <row r="271" spans="1:8" x14ac:dyDescent="0.25">
      <c r="A271" s="777" t="s">
        <v>209</v>
      </c>
      <c r="B271" s="764">
        <v>1</v>
      </c>
      <c r="C271" s="630"/>
      <c r="D271" s="630">
        <v>39000</v>
      </c>
      <c r="E271" s="921"/>
      <c r="F271" s="764"/>
      <c r="G271" s="764"/>
      <c r="H271" s="1141" t="s">
        <v>5412</v>
      </c>
    </row>
    <row r="272" spans="1:8" x14ac:dyDescent="0.25">
      <c r="A272" s="702" t="s">
        <v>778</v>
      </c>
      <c r="B272" s="703">
        <v>1</v>
      </c>
      <c r="C272" s="640"/>
      <c r="D272" s="640"/>
      <c r="E272" s="1144"/>
      <c r="F272" s="703"/>
      <c r="G272" s="703"/>
      <c r="H272" s="781" t="s">
        <v>5413</v>
      </c>
    </row>
    <row r="273" spans="1:8" x14ac:dyDescent="0.25">
      <c r="A273" s="777" t="s">
        <v>3036</v>
      </c>
      <c r="B273" s="764">
        <v>1</v>
      </c>
      <c r="C273" s="630">
        <v>14000</v>
      </c>
      <c r="D273" s="630"/>
      <c r="E273" s="921">
        <v>2</v>
      </c>
      <c r="F273" s="764">
        <v>8000</v>
      </c>
      <c r="G273" s="764">
        <v>75</v>
      </c>
      <c r="H273" s="1141"/>
    </row>
    <row r="274" spans="1:8" x14ac:dyDescent="0.25">
      <c r="A274" s="777" t="s">
        <v>3898</v>
      </c>
      <c r="B274" s="764">
        <v>1</v>
      </c>
      <c r="C274" s="630"/>
      <c r="D274" s="630">
        <v>32000</v>
      </c>
      <c r="E274" s="921"/>
      <c r="F274" s="764"/>
      <c r="G274" s="921"/>
      <c r="H274" s="1141" t="s">
        <v>5414</v>
      </c>
    </row>
    <row r="275" spans="1:8" x14ac:dyDescent="0.25">
      <c r="A275" s="777" t="s">
        <v>441</v>
      </c>
      <c r="B275" s="764">
        <v>1</v>
      </c>
      <c r="C275" s="1042"/>
      <c r="D275" s="630">
        <v>25000</v>
      </c>
      <c r="E275" s="764"/>
      <c r="F275" s="764"/>
      <c r="G275" s="921"/>
      <c r="H275" s="1141" t="s">
        <v>767</v>
      </c>
    </row>
    <row r="276" spans="1:8" x14ac:dyDescent="0.25">
      <c r="A276" s="777" t="s">
        <v>4793</v>
      </c>
      <c r="B276" s="764">
        <v>1</v>
      </c>
      <c r="C276" s="630"/>
      <c r="D276" s="630">
        <v>14000</v>
      </c>
      <c r="E276" s="764">
        <v>1</v>
      </c>
      <c r="F276" s="921">
        <v>3000</v>
      </c>
      <c r="G276" s="921">
        <v>60</v>
      </c>
      <c r="H276" s="1141" t="s">
        <v>5414</v>
      </c>
    </row>
    <row r="277" spans="1:8" x14ac:dyDescent="0.25">
      <c r="A277" s="777" t="s">
        <v>3657</v>
      </c>
      <c r="B277" s="764">
        <v>1</v>
      </c>
      <c r="C277" s="630">
        <v>20000</v>
      </c>
      <c r="D277" s="630">
        <v>18000</v>
      </c>
      <c r="E277" s="764"/>
      <c r="F277" s="921"/>
      <c r="G277" s="921"/>
      <c r="H277" s="1141" t="s">
        <v>767</v>
      </c>
    </row>
    <row r="278" spans="1:8" x14ac:dyDescent="0.25">
      <c r="A278" s="777" t="s">
        <v>4757</v>
      </c>
      <c r="B278" s="764">
        <v>1</v>
      </c>
      <c r="C278" s="630">
        <v>16000</v>
      </c>
      <c r="D278" s="630"/>
      <c r="E278" s="764">
        <v>1</v>
      </c>
      <c r="F278" s="921">
        <v>4000</v>
      </c>
      <c r="G278" s="921">
        <v>75</v>
      </c>
      <c r="H278" s="1141"/>
    </row>
    <row r="279" spans="1:8" x14ac:dyDescent="0.25">
      <c r="A279" s="777" t="s">
        <v>5293</v>
      </c>
      <c r="B279" s="764">
        <v>1</v>
      </c>
      <c r="C279" s="1042">
        <v>50000</v>
      </c>
      <c r="D279" s="630"/>
      <c r="E279" s="764"/>
      <c r="F279" s="764"/>
      <c r="G279" s="921"/>
      <c r="H279" s="1141"/>
    </row>
    <row r="280" spans="1:8" x14ac:dyDescent="0.25">
      <c r="A280" s="777" t="s">
        <v>4951</v>
      </c>
      <c r="B280" s="764">
        <v>1</v>
      </c>
      <c r="C280" s="630">
        <v>20000</v>
      </c>
      <c r="D280" s="630"/>
      <c r="E280" s="764">
        <v>1</v>
      </c>
      <c r="F280" s="764">
        <v>4000</v>
      </c>
      <c r="G280" s="921">
        <v>75</v>
      </c>
      <c r="H280" s="1141"/>
    </row>
    <row r="281" spans="1:8" x14ac:dyDescent="0.25">
      <c r="A281" s="777" t="s">
        <v>5288</v>
      </c>
      <c r="B281" s="764">
        <v>1</v>
      </c>
      <c r="C281" s="630"/>
      <c r="D281" s="630">
        <v>17000</v>
      </c>
      <c r="E281" s="921"/>
      <c r="F281" s="764"/>
      <c r="G281" s="764"/>
      <c r="H281" s="1141" t="s">
        <v>5414</v>
      </c>
    </row>
    <row r="282" spans="1:8" x14ac:dyDescent="0.25">
      <c r="A282" s="777" t="s">
        <v>4951</v>
      </c>
      <c r="B282" s="764">
        <v>1</v>
      </c>
      <c r="C282" s="630">
        <v>21000</v>
      </c>
      <c r="D282" s="630"/>
      <c r="E282" s="921">
        <v>1</v>
      </c>
      <c r="F282" s="764">
        <v>3000</v>
      </c>
      <c r="G282" s="764">
        <v>60</v>
      </c>
      <c r="H282" s="1141" t="s">
        <v>5415</v>
      </c>
    </row>
    <row r="283" spans="1:8" x14ac:dyDescent="0.25">
      <c r="A283" s="777" t="s">
        <v>4951</v>
      </c>
      <c r="B283" s="764">
        <v>1</v>
      </c>
      <c r="C283" s="1042">
        <v>21000</v>
      </c>
      <c r="D283" s="630"/>
      <c r="E283" s="764">
        <v>1</v>
      </c>
      <c r="F283" s="764">
        <v>3000</v>
      </c>
      <c r="G283" s="764">
        <v>60</v>
      </c>
      <c r="H283" s="1141"/>
    </row>
    <row r="284" spans="1:8" x14ac:dyDescent="0.25">
      <c r="A284" s="777" t="s">
        <v>163</v>
      </c>
      <c r="B284" s="764">
        <v>1</v>
      </c>
      <c r="C284" s="630">
        <v>20000</v>
      </c>
      <c r="D284" s="630"/>
      <c r="E284" s="764">
        <v>1</v>
      </c>
      <c r="F284" s="764">
        <v>4000</v>
      </c>
      <c r="G284" s="921">
        <v>70</v>
      </c>
      <c r="H284" s="1141"/>
    </row>
    <row r="285" spans="1:8" x14ac:dyDescent="0.25">
      <c r="A285" s="777" t="s">
        <v>4951</v>
      </c>
      <c r="B285" s="764">
        <v>1</v>
      </c>
      <c r="C285" s="630">
        <v>21000</v>
      </c>
      <c r="D285" s="630"/>
      <c r="E285" s="764">
        <v>1</v>
      </c>
      <c r="F285" s="764">
        <v>3000</v>
      </c>
      <c r="G285" s="921">
        <v>60</v>
      </c>
      <c r="H285" s="1141"/>
    </row>
    <row r="286" spans="1:8" x14ac:dyDescent="0.25">
      <c r="A286" s="777" t="s">
        <v>4202</v>
      </c>
      <c r="B286" s="764">
        <v>1</v>
      </c>
      <c r="C286" s="1042"/>
      <c r="D286" s="630">
        <v>33000</v>
      </c>
      <c r="E286" s="764"/>
      <c r="F286" s="764"/>
      <c r="G286" s="921"/>
      <c r="H286" s="1141" t="s">
        <v>767</v>
      </c>
    </row>
    <row r="287" spans="1:8" x14ac:dyDescent="0.25">
      <c r="A287" s="777" t="s">
        <v>1946</v>
      </c>
      <c r="B287" s="764">
        <v>1</v>
      </c>
      <c r="C287" s="630"/>
      <c r="D287" s="630">
        <v>30000</v>
      </c>
      <c r="E287" s="764">
        <v>1</v>
      </c>
      <c r="F287" s="764">
        <v>5000</v>
      </c>
      <c r="G287" s="921">
        <v>100</v>
      </c>
      <c r="H287" s="1141"/>
    </row>
    <row r="288" spans="1:8" x14ac:dyDescent="0.25">
      <c r="A288" s="777" t="s">
        <v>3707</v>
      </c>
      <c r="B288" s="764">
        <v>1</v>
      </c>
      <c r="C288" s="630">
        <v>16000</v>
      </c>
      <c r="D288" s="764"/>
      <c r="E288" s="921">
        <v>1</v>
      </c>
      <c r="F288" s="764">
        <v>4000</v>
      </c>
      <c r="G288" s="921">
        <v>70</v>
      </c>
      <c r="H288" s="1141"/>
    </row>
    <row r="289" spans="1:8" x14ac:dyDescent="0.25">
      <c r="A289" s="777" t="s">
        <v>1871</v>
      </c>
      <c r="B289" s="764">
        <v>1</v>
      </c>
      <c r="C289" s="1042"/>
      <c r="D289" s="630">
        <v>40000</v>
      </c>
      <c r="E289" s="764"/>
      <c r="F289" s="764"/>
      <c r="G289" s="921"/>
      <c r="H289" s="1141" t="s">
        <v>2006</v>
      </c>
    </row>
    <row r="290" spans="1:8" x14ac:dyDescent="0.25">
      <c r="A290" s="702" t="s">
        <v>498</v>
      </c>
      <c r="B290" s="703">
        <v>1</v>
      </c>
      <c r="C290" s="725"/>
      <c r="D290" s="640"/>
      <c r="E290" s="703"/>
      <c r="F290" s="703"/>
      <c r="G290" s="1144"/>
      <c r="H290" s="781" t="s">
        <v>5250</v>
      </c>
    </row>
    <row r="291" spans="1:8" x14ac:dyDescent="0.25">
      <c r="A291" s="777" t="s">
        <v>5416</v>
      </c>
      <c r="B291" s="764">
        <v>1</v>
      </c>
      <c r="C291" s="1042"/>
      <c r="D291" s="630">
        <v>29000</v>
      </c>
      <c r="E291" s="764">
        <v>2</v>
      </c>
      <c r="F291" s="764">
        <v>1000</v>
      </c>
      <c r="G291" s="921">
        <v>17</v>
      </c>
      <c r="H291" s="1141" t="s">
        <v>767</v>
      </c>
    </row>
    <row r="292" spans="1:8" x14ac:dyDescent="0.25">
      <c r="A292" s="777" t="s">
        <v>423</v>
      </c>
      <c r="B292" s="764">
        <v>1</v>
      </c>
      <c r="C292" s="1042">
        <v>17000</v>
      </c>
      <c r="D292" s="630"/>
      <c r="E292" s="764">
        <v>1</v>
      </c>
      <c r="F292" s="764">
        <v>3000</v>
      </c>
      <c r="G292" s="921">
        <v>60</v>
      </c>
      <c r="H292" s="1141"/>
    </row>
    <row r="293" spans="1:8" x14ac:dyDescent="0.25">
      <c r="A293" s="777" t="s">
        <v>563</v>
      </c>
      <c r="B293" s="764">
        <v>1</v>
      </c>
      <c r="C293" s="1042">
        <v>17000</v>
      </c>
      <c r="D293" s="630"/>
      <c r="E293" s="764">
        <v>1</v>
      </c>
      <c r="F293" s="764">
        <v>3000</v>
      </c>
      <c r="G293" s="921">
        <v>60</v>
      </c>
      <c r="H293" s="1141"/>
    </row>
    <row r="294" spans="1:8" x14ac:dyDescent="0.25">
      <c r="A294" s="777" t="s">
        <v>3629</v>
      </c>
      <c r="B294" s="764">
        <v>1</v>
      </c>
      <c r="C294" s="1042">
        <v>25000</v>
      </c>
      <c r="D294" s="630"/>
      <c r="E294" s="764">
        <v>1</v>
      </c>
      <c r="F294" s="764">
        <v>3000</v>
      </c>
      <c r="G294" s="921">
        <v>60</v>
      </c>
      <c r="H294" s="1141"/>
    </row>
    <row r="295" spans="1:8" x14ac:dyDescent="0.25">
      <c r="A295" s="777" t="s">
        <v>5288</v>
      </c>
      <c r="B295" s="764">
        <v>1</v>
      </c>
      <c r="C295" s="1042">
        <v>8000</v>
      </c>
      <c r="D295" s="630"/>
      <c r="E295" s="764">
        <v>2</v>
      </c>
      <c r="F295" s="764">
        <v>8000</v>
      </c>
      <c r="G295" s="921" t="s">
        <v>2059</v>
      </c>
      <c r="H295" s="1141"/>
    </row>
    <row r="296" spans="1:8" x14ac:dyDescent="0.25">
      <c r="A296" s="777" t="s">
        <v>624</v>
      </c>
      <c r="B296" s="764">
        <v>1</v>
      </c>
      <c r="C296" s="1042">
        <v>30000</v>
      </c>
      <c r="D296" s="630"/>
      <c r="E296" s="764">
        <v>1</v>
      </c>
      <c r="F296" s="764">
        <v>3000</v>
      </c>
      <c r="G296" s="921">
        <v>60</v>
      </c>
      <c r="H296" s="1141"/>
    </row>
    <row r="297" spans="1:8" x14ac:dyDescent="0.25">
      <c r="A297" s="755" t="s">
        <v>2048</v>
      </c>
      <c r="B297" s="213">
        <f>SUM(B270:B296)</f>
        <v>27</v>
      </c>
      <c r="C297" s="213">
        <f>SUM(C270:C296)</f>
        <v>316000</v>
      </c>
      <c r="D297" s="213">
        <f>SUM(D270:D296)</f>
        <v>290000</v>
      </c>
      <c r="E297" s="213">
        <f>SUM(E270:E296)</f>
        <v>20</v>
      </c>
      <c r="F297" s="213"/>
      <c r="G297" s="213"/>
      <c r="H297" s="213"/>
    </row>
    <row r="298" spans="1:8" ht="17.25" x14ac:dyDescent="0.25">
      <c r="A298" s="2233" t="s">
        <v>4463</v>
      </c>
      <c r="B298" s="2234"/>
      <c r="C298" s="2234"/>
      <c r="D298" s="2234"/>
      <c r="E298" s="2234"/>
      <c r="F298" s="2234"/>
      <c r="G298" s="2234"/>
      <c r="H298" s="2249"/>
    </row>
    <row r="299" spans="1:8" ht="17.25" x14ac:dyDescent="0.25">
      <c r="A299" s="782" t="s">
        <v>5417</v>
      </c>
      <c r="B299" s="783">
        <v>1</v>
      </c>
      <c r="C299" s="944">
        <v>2000</v>
      </c>
      <c r="D299" s="784"/>
      <c r="E299" s="909"/>
      <c r="F299" s="909"/>
      <c r="G299" s="909"/>
      <c r="H299" s="764"/>
    </row>
    <row r="300" spans="1:8" x14ac:dyDescent="0.25">
      <c r="A300" s="755" t="s">
        <v>2048</v>
      </c>
      <c r="B300" s="213">
        <f>SUM(B299)</f>
        <v>1</v>
      </c>
      <c r="C300" s="213">
        <f>SUM(C299:C299)</f>
        <v>2000</v>
      </c>
      <c r="D300" s="213">
        <v>0</v>
      </c>
      <c r="E300" s="213"/>
      <c r="F300" s="213"/>
      <c r="G300" s="213"/>
      <c r="H300" s="213"/>
    </row>
    <row r="302" spans="1:8" x14ac:dyDescent="0.25">
      <c r="F302" s="1139" t="s">
        <v>4777</v>
      </c>
      <c r="G302" s="1139"/>
    </row>
    <row r="303" spans="1:8" ht="15.75" x14ac:dyDescent="0.25">
      <c r="A303" s="2262" t="s">
        <v>4861</v>
      </c>
      <c r="B303" s="2263"/>
      <c r="C303" s="757">
        <f>C297-G305</f>
        <v>316000</v>
      </c>
    </row>
    <row r="305" spans="1:8" ht="15.75" x14ac:dyDescent="0.25">
      <c r="A305" s="1142" t="s">
        <v>4825</v>
      </c>
      <c r="B305" s="1143"/>
      <c r="C305" s="213">
        <f>C300</f>
        <v>2000</v>
      </c>
      <c r="E305" s="1145"/>
      <c r="F305" s="1145"/>
      <c r="G305" s="1145"/>
      <c r="H305" s="13"/>
    </row>
    <row r="310" spans="1:8" ht="15.75" x14ac:dyDescent="0.25">
      <c r="A310" s="2232" t="s">
        <v>5419</v>
      </c>
      <c r="B310" s="2232"/>
      <c r="C310" s="2232"/>
      <c r="D310" s="2232"/>
      <c r="E310" s="2232"/>
      <c r="F310" s="2232"/>
      <c r="G310" s="2232"/>
      <c r="H310" s="2232"/>
    </row>
    <row r="311" spans="1:8" x14ac:dyDescent="0.25">
      <c r="A311" s="198" t="s">
        <v>14</v>
      </c>
      <c r="B311" s="198" t="s">
        <v>5</v>
      </c>
      <c r="C311" s="198" t="s">
        <v>10</v>
      </c>
      <c r="D311" s="198" t="s">
        <v>11</v>
      </c>
      <c r="E311" s="198" t="s">
        <v>753</v>
      </c>
      <c r="F311" s="198" t="s">
        <v>27</v>
      </c>
      <c r="G311" s="1147" t="s">
        <v>2013</v>
      </c>
      <c r="H311" s="198" t="s">
        <v>32</v>
      </c>
    </row>
    <row r="312" spans="1:8" x14ac:dyDescent="0.25">
      <c r="A312" s="777" t="s">
        <v>4847</v>
      </c>
      <c r="B312" s="764">
        <v>1</v>
      </c>
      <c r="C312" s="630">
        <v>25000</v>
      </c>
      <c r="D312" s="764"/>
      <c r="E312" s="921"/>
      <c r="F312" s="764"/>
      <c r="G312" s="921"/>
      <c r="H312" s="1148"/>
    </row>
    <row r="313" spans="1:8" x14ac:dyDescent="0.25">
      <c r="A313" s="777" t="s">
        <v>2828</v>
      </c>
      <c r="B313" s="764">
        <v>1</v>
      </c>
      <c r="C313" s="630"/>
      <c r="D313" s="630">
        <v>18000</v>
      </c>
      <c r="E313" s="921"/>
      <c r="F313" s="764"/>
      <c r="G313" s="764"/>
      <c r="H313" s="1148" t="s">
        <v>767</v>
      </c>
    </row>
    <row r="314" spans="1:8" x14ac:dyDescent="0.25">
      <c r="A314" s="777" t="s">
        <v>184</v>
      </c>
      <c r="B314" s="764">
        <v>1</v>
      </c>
      <c r="C314" s="630"/>
      <c r="D314" s="630">
        <v>16000</v>
      </c>
      <c r="E314" s="921">
        <v>1</v>
      </c>
      <c r="F314" s="764">
        <v>4000</v>
      </c>
      <c r="G314" s="764">
        <v>75</v>
      </c>
      <c r="H314" s="1148" t="s">
        <v>767</v>
      </c>
    </row>
    <row r="315" spans="1:8" x14ac:dyDescent="0.25">
      <c r="A315" s="777" t="s">
        <v>3629</v>
      </c>
      <c r="B315" s="764">
        <v>1</v>
      </c>
      <c r="C315" s="630">
        <v>24000</v>
      </c>
      <c r="D315" s="630"/>
      <c r="E315" s="921">
        <v>1</v>
      </c>
      <c r="F315" s="764">
        <v>3000</v>
      </c>
      <c r="G315" s="764">
        <v>60</v>
      </c>
      <c r="H315" s="1148"/>
    </row>
    <row r="316" spans="1:8" x14ac:dyDescent="0.25">
      <c r="A316" s="777" t="s">
        <v>4202</v>
      </c>
      <c r="B316" s="764">
        <v>1</v>
      </c>
      <c r="C316" s="630">
        <v>31000</v>
      </c>
      <c r="D316" s="630"/>
      <c r="E316" s="921">
        <v>1</v>
      </c>
      <c r="F316" s="764">
        <v>3000</v>
      </c>
      <c r="G316" s="921">
        <v>60</v>
      </c>
      <c r="H316" s="1148" t="s">
        <v>5420</v>
      </c>
    </row>
    <row r="317" spans="1:8" x14ac:dyDescent="0.25">
      <c r="A317" s="777" t="s">
        <v>208</v>
      </c>
      <c r="B317" s="764">
        <v>1</v>
      </c>
      <c r="C317" s="1042"/>
      <c r="D317" s="630">
        <v>45000</v>
      </c>
      <c r="E317" s="764">
        <v>1</v>
      </c>
      <c r="F317" s="764">
        <v>5000</v>
      </c>
      <c r="G317" s="921">
        <v>100</v>
      </c>
      <c r="H317" s="1148" t="s">
        <v>5421</v>
      </c>
    </row>
    <row r="318" spans="1:8" x14ac:dyDescent="0.25">
      <c r="A318" s="777" t="s">
        <v>170</v>
      </c>
      <c r="B318" s="764">
        <v>1</v>
      </c>
      <c r="C318" s="630">
        <v>20000</v>
      </c>
      <c r="D318" s="630"/>
      <c r="E318" s="764">
        <v>1</v>
      </c>
      <c r="F318" s="921">
        <v>5000</v>
      </c>
      <c r="G318" s="921">
        <v>100</v>
      </c>
      <c r="H318" s="1148"/>
    </row>
    <row r="319" spans="1:8" x14ac:dyDescent="0.25">
      <c r="A319" s="777" t="s">
        <v>441</v>
      </c>
      <c r="B319" s="764">
        <v>1</v>
      </c>
      <c r="C319" s="630">
        <v>20000</v>
      </c>
      <c r="D319" s="630"/>
      <c r="E319" s="764">
        <v>1</v>
      </c>
      <c r="F319" s="921">
        <v>5000</v>
      </c>
      <c r="G319" s="921">
        <v>100</v>
      </c>
      <c r="H319" s="1148"/>
    </row>
    <row r="320" spans="1:8" x14ac:dyDescent="0.25">
      <c r="A320" s="777" t="s">
        <v>370</v>
      </c>
      <c r="B320" s="764">
        <v>1</v>
      </c>
      <c r="C320" s="630">
        <v>39000</v>
      </c>
      <c r="D320" s="630"/>
      <c r="E320" s="764">
        <v>1</v>
      </c>
      <c r="F320" s="921">
        <v>5000</v>
      </c>
      <c r="G320" s="921">
        <v>90</v>
      </c>
      <c r="H320" s="1148"/>
    </row>
    <row r="321" spans="1:8" x14ac:dyDescent="0.25">
      <c r="A321" s="777" t="s">
        <v>596</v>
      </c>
      <c r="B321" s="764">
        <v>1</v>
      </c>
      <c r="C321" s="1042">
        <v>49000</v>
      </c>
      <c r="D321" s="630"/>
      <c r="E321" s="764"/>
      <c r="F321" s="764"/>
      <c r="G321" s="921"/>
      <c r="H321" s="1148"/>
    </row>
    <row r="322" spans="1:8" x14ac:dyDescent="0.25">
      <c r="A322" s="777" t="s">
        <v>1290</v>
      </c>
      <c r="B322" s="764">
        <v>2</v>
      </c>
      <c r="C322" s="630">
        <v>108000</v>
      </c>
      <c r="D322" s="630"/>
      <c r="E322" s="764"/>
      <c r="F322" s="764"/>
      <c r="G322" s="921"/>
      <c r="H322" s="1148"/>
    </row>
    <row r="323" spans="1:8" x14ac:dyDescent="0.25">
      <c r="A323" s="777" t="s">
        <v>355</v>
      </c>
      <c r="B323" s="764">
        <v>1</v>
      </c>
      <c r="C323" s="630">
        <v>3000</v>
      </c>
      <c r="D323" s="630">
        <v>11000</v>
      </c>
      <c r="E323" s="921">
        <v>1</v>
      </c>
      <c r="F323" s="764">
        <v>3000</v>
      </c>
      <c r="G323" s="764">
        <v>60</v>
      </c>
      <c r="H323" s="1148" t="s">
        <v>767</v>
      </c>
    </row>
    <row r="324" spans="1:8" x14ac:dyDescent="0.25">
      <c r="A324" s="777" t="s">
        <v>209</v>
      </c>
      <c r="B324" s="764">
        <v>1</v>
      </c>
      <c r="C324" s="630">
        <v>38000</v>
      </c>
      <c r="D324" s="630"/>
      <c r="E324" s="921"/>
      <c r="F324" s="764"/>
      <c r="G324" s="764"/>
      <c r="H324" s="1148"/>
    </row>
    <row r="325" spans="1:8" x14ac:dyDescent="0.25">
      <c r="A325" s="777" t="s">
        <v>4202</v>
      </c>
      <c r="B325" s="764">
        <v>1</v>
      </c>
      <c r="C325" s="1042">
        <v>30000</v>
      </c>
      <c r="D325" s="630"/>
      <c r="E325" s="764">
        <v>1</v>
      </c>
      <c r="F325" s="764">
        <v>3000</v>
      </c>
      <c r="G325" s="764">
        <v>60</v>
      </c>
      <c r="H325" s="1148" t="s">
        <v>5420</v>
      </c>
    </row>
    <row r="326" spans="1:8" x14ac:dyDescent="0.25">
      <c r="A326" s="777" t="s">
        <v>4627</v>
      </c>
      <c r="B326" s="764">
        <v>1</v>
      </c>
      <c r="C326" s="630"/>
      <c r="D326" s="630">
        <v>23000</v>
      </c>
      <c r="E326" s="764"/>
      <c r="F326" s="764"/>
      <c r="G326" s="921"/>
      <c r="H326" s="1148" t="s">
        <v>3581</v>
      </c>
    </row>
    <row r="327" spans="1:8" x14ac:dyDescent="0.25">
      <c r="A327" s="777" t="s">
        <v>1807</v>
      </c>
      <c r="B327" s="764">
        <v>1</v>
      </c>
      <c r="C327" s="630">
        <v>26000</v>
      </c>
      <c r="D327" s="630"/>
      <c r="E327" s="764">
        <v>1</v>
      </c>
      <c r="F327" s="764">
        <v>3000</v>
      </c>
      <c r="G327" s="921">
        <v>60</v>
      </c>
      <c r="H327" s="1148"/>
    </row>
    <row r="328" spans="1:8" x14ac:dyDescent="0.25">
      <c r="A328" s="777" t="s">
        <v>1742</v>
      </c>
      <c r="B328" s="764">
        <v>1</v>
      </c>
      <c r="C328" s="1042">
        <v>58000</v>
      </c>
      <c r="D328" s="630"/>
      <c r="E328" s="764"/>
      <c r="F328" s="764"/>
      <c r="G328" s="921"/>
      <c r="H328" s="1148"/>
    </row>
    <row r="329" spans="1:8" x14ac:dyDescent="0.25">
      <c r="A329" s="777" t="s">
        <v>653</v>
      </c>
      <c r="B329" s="764">
        <v>1</v>
      </c>
      <c r="C329" s="630"/>
      <c r="D329" s="630">
        <v>34000</v>
      </c>
      <c r="E329" s="764">
        <v>1</v>
      </c>
      <c r="F329" s="764">
        <v>4000</v>
      </c>
      <c r="G329" s="921">
        <v>75</v>
      </c>
      <c r="H329" s="1148" t="s">
        <v>767</v>
      </c>
    </row>
    <row r="330" spans="1:8" x14ac:dyDescent="0.25">
      <c r="A330" s="777" t="s">
        <v>5159</v>
      </c>
      <c r="B330" s="764">
        <v>1</v>
      </c>
      <c r="C330" s="630"/>
      <c r="D330" s="764">
        <v>41000</v>
      </c>
      <c r="E330" s="921"/>
      <c r="F330" s="764"/>
      <c r="G330" s="921"/>
      <c r="H330" s="1148" t="s">
        <v>5422</v>
      </c>
    </row>
    <row r="331" spans="1:8" x14ac:dyDescent="0.25">
      <c r="A331" s="777" t="s">
        <v>3536</v>
      </c>
      <c r="B331" s="764">
        <v>1</v>
      </c>
      <c r="C331" s="1042">
        <v>30000</v>
      </c>
      <c r="D331" s="630"/>
      <c r="E331" s="764"/>
      <c r="F331" s="764"/>
      <c r="G331" s="921"/>
      <c r="H331" s="1148"/>
    </row>
    <row r="332" spans="1:8" x14ac:dyDescent="0.25">
      <c r="A332" s="777" t="s">
        <v>3702</v>
      </c>
      <c r="B332" s="764">
        <v>1</v>
      </c>
      <c r="C332" s="1042">
        <v>6000</v>
      </c>
      <c r="D332" s="630">
        <v>7000</v>
      </c>
      <c r="E332" s="764">
        <v>1</v>
      </c>
      <c r="F332" s="764">
        <v>2000</v>
      </c>
      <c r="G332" s="921">
        <v>50</v>
      </c>
      <c r="H332" s="1148"/>
    </row>
    <row r="333" spans="1:8" x14ac:dyDescent="0.25">
      <c r="A333" s="777" t="s">
        <v>2916</v>
      </c>
      <c r="B333" s="764">
        <v>1</v>
      </c>
      <c r="C333" s="1042"/>
      <c r="D333" s="630">
        <v>51000</v>
      </c>
      <c r="E333" s="764"/>
      <c r="F333" s="764"/>
      <c r="G333" s="921"/>
      <c r="H333" s="1148" t="s">
        <v>5423</v>
      </c>
    </row>
    <row r="334" spans="1:8" x14ac:dyDescent="0.25">
      <c r="A334" s="777" t="s">
        <v>2828</v>
      </c>
      <c r="B334" s="764">
        <v>1</v>
      </c>
      <c r="C334" s="1042"/>
      <c r="D334" s="630">
        <v>18000</v>
      </c>
      <c r="E334" s="764"/>
      <c r="F334" s="764"/>
      <c r="G334" s="921"/>
      <c r="H334" s="1148" t="s">
        <v>3999</v>
      </c>
    </row>
    <row r="335" spans="1:8" x14ac:dyDescent="0.25">
      <c r="A335" s="777" t="s">
        <v>170</v>
      </c>
      <c r="B335" s="764">
        <v>1</v>
      </c>
      <c r="C335" s="1042"/>
      <c r="D335" s="630">
        <v>20000</v>
      </c>
      <c r="E335" s="764">
        <v>1</v>
      </c>
      <c r="F335" s="764">
        <v>5000</v>
      </c>
      <c r="G335" s="921">
        <v>100</v>
      </c>
      <c r="H335" s="1148"/>
    </row>
    <row r="336" spans="1:8" x14ac:dyDescent="0.25">
      <c r="A336" s="777" t="s">
        <v>5424</v>
      </c>
      <c r="B336" s="764">
        <v>2</v>
      </c>
      <c r="C336" s="1042"/>
      <c r="D336" s="630">
        <v>42000</v>
      </c>
      <c r="E336" s="764"/>
      <c r="F336" s="764"/>
      <c r="G336" s="921"/>
      <c r="H336" s="1148" t="s">
        <v>5312</v>
      </c>
    </row>
    <row r="337" spans="1:8" x14ac:dyDescent="0.25">
      <c r="A337" s="777" t="s">
        <v>2187</v>
      </c>
      <c r="B337" s="764">
        <v>1</v>
      </c>
      <c r="C337" s="1042">
        <v>15000</v>
      </c>
      <c r="D337" s="630"/>
      <c r="E337" s="764"/>
      <c r="F337" s="764"/>
      <c r="G337" s="921"/>
      <c r="H337" s="1148"/>
    </row>
    <row r="338" spans="1:8" x14ac:dyDescent="0.25">
      <c r="A338" s="777" t="s">
        <v>3657</v>
      </c>
      <c r="B338" s="764">
        <v>1</v>
      </c>
      <c r="C338" s="1042"/>
      <c r="D338" s="630">
        <v>38000</v>
      </c>
      <c r="E338" s="764"/>
      <c r="F338" s="764"/>
      <c r="G338" s="921"/>
      <c r="H338" s="1148" t="s">
        <v>767</v>
      </c>
    </row>
    <row r="339" spans="1:8" x14ac:dyDescent="0.25">
      <c r="A339" s="777" t="s">
        <v>807</v>
      </c>
      <c r="B339" s="764">
        <v>1</v>
      </c>
      <c r="C339" s="1042">
        <v>21000</v>
      </c>
      <c r="D339" s="630"/>
      <c r="E339" s="764"/>
      <c r="F339" s="764"/>
      <c r="G339" s="921"/>
      <c r="H339" s="1148" t="s">
        <v>5425</v>
      </c>
    </row>
    <row r="340" spans="1:8" x14ac:dyDescent="0.25">
      <c r="A340" s="777" t="s">
        <v>141</v>
      </c>
      <c r="B340" s="764">
        <v>1</v>
      </c>
      <c r="C340" s="1042">
        <v>21000</v>
      </c>
      <c r="D340" s="630"/>
      <c r="E340" s="764"/>
      <c r="F340" s="764"/>
      <c r="G340" s="921"/>
      <c r="H340" s="1148" t="s">
        <v>5425</v>
      </c>
    </row>
    <row r="341" spans="1:8" x14ac:dyDescent="0.25">
      <c r="A341" s="777" t="s">
        <v>132</v>
      </c>
      <c r="B341" s="764">
        <v>1</v>
      </c>
      <c r="C341" s="1042"/>
      <c r="D341" s="630">
        <v>15000</v>
      </c>
      <c r="E341" s="764"/>
      <c r="F341" s="764"/>
      <c r="G341" s="921"/>
      <c r="H341" s="1148" t="s">
        <v>5426</v>
      </c>
    </row>
    <row r="342" spans="1:8" x14ac:dyDescent="0.25">
      <c r="A342" s="777" t="s">
        <v>4202</v>
      </c>
      <c r="B342" s="764">
        <v>1</v>
      </c>
      <c r="C342" s="1042">
        <v>30000</v>
      </c>
      <c r="D342" s="630"/>
      <c r="E342" s="764">
        <v>1</v>
      </c>
      <c r="F342" s="764">
        <v>3000</v>
      </c>
      <c r="G342" s="921">
        <v>60</v>
      </c>
      <c r="H342" s="1148"/>
    </row>
    <row r="343" spans="1:8" x14ac:dyDescent="0.25">
      <c r="A343" s="777" t="s">
        <v>4847</v>
      </c>
      <c r="B343" s="764">
        <v>1</v>
      </c>
      <c r="C343" s="1042">
        <v>20000</v>
      </c>
      <c r="D343" s="630"/>
      <c r="E343" s="764">
        <v>1</v>
      </c>
      <c r="F343" s="764">
        <v>5000</v>
      </c>
      <c r="G343" s="921">
        <v>100</v>
      </c>
      <c r="H343" s="1148"/>
    </row>
    <row r="344" spans="1:8" x14ac:dyDescent="0.25">
      <c r="A344" s="777" t="s">
        <v>4943</v>
      </c>
      <c r="B344" s="764">
        <v>1</v>
      </c>
      <c r="C344" s="1042">
        <v>20000</v>
      </c>
      <c r="D344" s="630"/>
      <c r="E344" s="764">
        <v>1</v>
      </c>
      <c r="F344" s="764">
        <v>5000</v>
      </c>
      <c r="G344" s="921">
        <v>100</v>
      </c>
      <c r="H344" s="1148"/>
    </row>
    <row r="345" spans="1:8" x14ac:dyDescent="0.25">
      <c r="A345" s="777" t="s">
        <v>734</v>
      </c>
      <c r="B345" s="764">
        <v>1</v>
      </c>
      <c r="C345" s="1042">
        <v>14000</v>
      </c>
      <c r="D345" s="630"/>
      <c r="E345" s="764">
        <v>1</v>
      </c>
      <c r="F345" s="764">
        <v>3000</v>
      </c>
      <c r="G345" s="921">
        <v>60</v>
      </c>
      <c r="H345" s="1148"/>
    </row>
    <row r="346" spans="1:8" x14ac:dyDescent="0.25">
      <c r="A346" s="777" t="s">
        <v>3536</v>
      </c>
      <c r="B346" s="764">
        <v>1</v>
      </c>
      <c r="C346" s="1042">
        <v>23000</v>
      </c>
      <c r="D346" s="630"/>
      <c r="E346" s="764">
        <v>1</v>
      </c>
      <c r="F346" s="764">
        <v>4000</v>
      </c>
      <c r="G346" s="921">
        <v>70</v>
      </c>
      <c r="H346" s="1148" t="s">
        <v>5427</v>
      </c>
    </row>
    <row r="347" spans="1:8" x14ac:dyDescent="0.25">
      <c r="A347" s="755" t="s">
        <v>2048</v>
      </c>
      <c r="B347" s="213">
        <f>SUM(B312:B346)</f>
        <v>37</v>
      </c>
      <c r="C347" s="213">
        <f>SUM(C312:C346)</f>
        <v>671000</v>
      </c>
      <c r="D347" s="213">
        <f>SUM(D312:D346)</f>
        <v>379000</v>
      </c>
      <c r="E347" s="213">
        <f>SUM(E312:E346)</f>
        <v>18</v>
      </c>
      <c r="F347" s="213" t="s">
        <v>1638</v>
      </c>
      <c r="G347" s="213"/>
      <c r="H347" s="213"/>
    </row>
    <row r="348" spans="1:8" ht="17.25" x14ac:dyDescent="0.25">
      <c r="A348" s="2233" t="s">
        <v>4463</v>
      </c>
      <c r="B348" s="2234"/>
      <c r="C348" s="2234"/>
      <c r="D348" s="2234"/>
      <c r="E348" s="2234"/>
      <c r="F348" s="2234"/>
      <c r="G348" s="2234"/>
      <c r="H348" s="2249"/>
    </row>
    <row r="349" spans="1:8" ht="17.25" x14ac:dyDescent="0.25">
      <c r="A349" s="782"/>
      <c r="B349" s="783"/>
      <c r="C349" s="944"/>
      <c r="D349" s="784"/>
      <c r="E349" s="909"/>
      <c r="F349" s="909"/>
      <c r="G349" s="909"/>
      <c r="H349" s="764"/>
    </row>
    <row r="350" spans="1:8" x14ac:dyDescent="0.25">
      <c r="A350" s="755" t="s">
        <v>2048</v>
      </c>
      <c r="B350" s="213">
        <f>SUM(B349)</f>
        <v>0</v>
      </c>
      <c r="C350" s="213">
        <f>SUM(C349:C349)</f>
        <v>0</v>
      </c>
      <c r="D350" s="213">
        <v>0</v>
      </c>
      <c r="E350" s="213"/>
      <c r="F350" s="213"/>
      <c r="G350" s="213"/>
      <c r="H350" s="213"/>
    </row>
    <row r="351" spans="1:8" x14ac:dyDescent="0.25">
      <c r="E351" s="13"/>
      <c r="F351" s="13"/>
    </row>
    <row r="352" spans="1:8" x14ac:dyDescent="0.25">
      <c r="E352" s="13"/>
      <c r="F352" s="1151" t="s">
        <v>5445</v>
      </c>
      <c r="G352" s="1146"/>
    </row>
    <row r="353" spans="1:8" ht="15.75" x14ac:dyDescent="0.25">
      <c r="A353" s="2262" t="s">
        <v>4861</v>
      </c>
      <c r="B353" s="2263"/>
      <c r="C353" s="757">
        <f>C347-G355</f>
        <v>671000</v>
      </c>
      <c r="E353" s="13"/>
      <c r="F353" s="13"/>
    </row>
    <row r="355" spans="1:8" ht="15.75" x14ac:dyDescent="0.25">
      <c r="A355" s="1149" t="s">
        <v>4825</v>
      </c>
      <c r="B355" s="1150"/>
      <c r="C355" s="213">
        <f>C350</f>
        <v>0</v>
      </c>
      <c r="E355" s="1145"/>
      <c r="F355" s="1145"/>
      <c r="G355" s="1145"/>
    </row>
    <row r="359" spans="1:8" ht="15.75" x14ac:dyDescent="0.25">
      <c r="A359" s="2232" t="s">
        <v>5428</v>
      </c>
      <c r="B359" s="2232"/>
      <c r="C359" s="2232"/>
      <c r="D359" s="2232"/>
      <c r="E359" s="2232"/>
      <c r="F359" s="2232"/>
      <c r="G359" s="2232"/>
      <c r="H359" s="2232"/>
    </row>
    <row r="360" spans="1:8" x14ac:dyDescent="0.25">
      <c r="A360" s="198" t="s">
        <v>14</v>
      </c>
      <c r="B360" s="198" t="s">
        <v>5</v>
      </c>
      <c r="C360" s="198" t="s">
        <v>10</v>
      </c>
      <c r="D360" s="198" t="s">
        <v>11</v>
      </c>
      <c r="E360" s="198" t="s">
        <v>753</v>
      </c>
      <c r="F360" s="198" t="s">
        <v>27</v>
      </c>
      <c r="G360" s="1153" t="s">
        <v>2013</v>
      </c>
      <c r="H360" s="198" t="s">
        <v>32</v>
      </c>
    </row>
    <row r="361" spans="1:8" x14ac:dyDescent="0.25">
      <c r="A361" s="777" t="s">
        <v>5288</v>
      </c>
      <c r="B361" s="764">
        <v>1</v>
      </c>
      <c r="C361" s="630">
        <v>14000</v>
      </c>
      <c r="D361" s="764"/>
      <c r="E361" s="921">
        <v>1</v>
      </c>
      <c r="F361" s="764">
        <v>3000</v>
      </c>
      <c r="G361" s="921">
        <v>60</v>
      </c>
      <c r="H361" s="1154"/>
    </row>
    <row r="362" spans="1:8" x14ac:dyDescent="0.25">
      <c r="A362" s="777" t="s">
        <v>1268</v>
      </c>
      <c r="B362" s="764">
        <v>1</v>
      </c>
      <c r="C362" s="630">
        <v>16000</v>
      </c>
      <c r="D362" s="630"/>
      <c r="E362" s="921">
        <v>3</v>
      </c>
      <c r="F362" s="764">
        <v>11000</v>
      </c>
      <c r="G362" s="764" t="s">
        <v>2429</v>
      </c>
      <c r="H362" s="1154"/>
    </row>
    <row r="363" spans="1:8" x14ac:dyDescent="0.25">
      <c r="A363" s="777" t="s">
        <v>4418</v>
      </c>
      <c r="B363" s="764">
        <v>2</v>
      </c>
      <c r="C363" s="630"/>
      <c r="D363" s="630">
        <v>102000</v>
      </c>
      <c r="E363" s="921"/>
      <c r="F363" s="764"/>
      <c r="G363" s="764"/>
      <c r="H363" s="1154" t="s">
        <v>5429</v>
      </c>
    </row>
    <row r="364" spans="1:8" x14ac:dyDescent="0.25">
      <c r="A364" s="702" t="s">
        <v>2820</v>
      </c>
      <c r="B364" s="703">
        <v>1</v>
      </c>
      <c r="C364" s="640"/>
      <c r="D364" s="640"/>
      <c r="E364" s="1159"/>
      <c r="F364" s="703"/>
      <c r="G364" s="703"/>
      <c r="H364" s="781" t="s">
        <v>5430</v>
      </c>
    </row>
    <row r="365" spans="1:8" x14ac:dyDescent="0.25">
      <c r="A365" s="777" t="s">
        <v>563</v>
      </c>
      <c r="B365" s="764">
        <v>1</v>
      </c>
      <c r="C365" s="630"/>
      <c r="D365" s="630">
        <v>16000</v>
      </c>
      <c r="E365" s="921">
        <v>1</v>
      </c>
      <c r="F365" s="764">
        <v>4000</v>
      </c>
      <c r="G365" s="921">
        <v>70</v>
      </c>
      <c r="H365" s="1154" t="s">
        <v>767</v>
      </c>
    </row>
    <row r="366" spans="1:8" x14ac:dyDescent="0.25">
      <c r="A366" s="777" t="s">
        <v>3536</v>
      </c>
      <c r="B366" s="764">
        <v>1</v>
      </c>
      <c r="C366" s="1042">
        <v>27000</v>
      </c>
      <c r="D366" s="630"/>
      <c r="E366" s="764">
        <v>1</v>
      </c>
      <c r="F366" s="764">
        <v>3000</v>
      </c>
      <c r="G366" s="921">
        <v>60</v>
      </c>
      <c r="H366" s="1154"/>
    </row>
    <row r="367" spans="1:8" x14ac:dyDescent="0.25">
      <c r="A367" s="777" t="s">
        <v>166</v>
      </c>
      <c r="B367" s="764">
        <v>1</v>
      </c>
      <c r="C367" s="630"/>
      <c r="D367" s="630">
        <v>26000</v>
      </c>
      <c r="E367" s="764">
        <v>1</v>
      </c>
      <c r="F367" s="921">
        <v>3000</v>
      </c>
      <c r="G367" s="921">
        <v>60</v>
      </c>
      <c r="H367" s="1154" t="s">
        <v>767</v>
      </c>
    </row>
    <row r="368" spans="1:8" x14ac:dyDescent="0.25">
      <c r="A368" s="777" t="s">
        <v>2820</v>
      </c>
      <c r="B368" s="764">
        <v>1</v>
      </c>
      <c r="C368" s="630"/>
      <c r="D368" s="630">
        <v>11000</v>
      </c>
      <c r="E368" s="764">
        <v>1</v>
      </c>
      <c r="F368" s="921">
        <v>3000</v>
      </c>
      <c r="G368" s="921">
        <v>60</v>
      </c>
      <c r="H368" s="1154" t="s">
        <v>3581</v>
      </c>
    </row>
    <row r="369" spans="1:8" x14ac:dyDescent="0.25">
      <c r="A369" s="777" t="s">
        <v>5431</v>
      </c>
      <c r="B369" s="764">
        <v>1</v>
      </c>
      <c r="C369" s="630">
        <v>13000</v>
      </c>
      <c r="D369" s="630"/>
      <c r="E369" s="764">
        <v>1</v>
      </c>
      <c r="F369" s="921">
        <v>2000</v>
      </c>
      <c r="G369" s="921">
        <v>50</v>
      </c>
      <c r="H369" s="1154"/>
    </row>
    <row r="370" spans="1:8" x14ac:dyDescent="0.25">
      <c r="A370" s="777" t="s">
        <v>4483</v>
      </c>
      <c r="B370" s="764">
        <v>1</v>
      </c>
      <c r="C370" s="1042"/>
      <c r="D370" s="630">
        <v>14000</v>
      </c>
      <c r="E370" s="764">
        <v>1</v>
      </c>
      <c r="F370" s="764">
        <v>3000</v>
      </c>
      <c r="G370" s="921">
        <v>60</v>
      </c>
      <c r="H370" s="1154" t="s">
        <v>767</v>
      </c>
    </row>
    <row r="371" spans="1:8" x14ac:dyDescent="0.25">
      <c r="A371" s="777" t="s">
        <v>563</v>
      </c>
      <c r="B371" s="764">
        <v>1</v>
      </c>
      <c r="C371" s="630"/>
      <c r="D371" s="630">
        <v>14000</v>
      </c>
      <c r="E371" s="764">
        <v>2</v>
      </c>
      <c r="F371" s="764">
        <v>6000</v>
      </c>
      <c r="G371" s="921">
        <v>60</v>
      </c>
      <c r="H371" s="1154" t="s">
        <v>3581</v>
      </c>
    </row>
    <row r="372" spans="1:8" x14ac:dyDescent="0.25">
      <c r="A372" s="777" t="s">
        <v>137</v>
      </c>
      <c r="B372" s="764">
        <v>1</v>
      </c>
      <c r="C372" s="630">
        <v>23000</v>
      </c>
      <c r="D372" s="630"/>
      <c r="E372" s="921">
        <v>1</v>
      </c>
      <c r="F372" s="764">
        <v>4000</v>
      </c>
      <c r="G372" s="764">
        <v>75</v>
      </c>
      <c r="H372" s="1154"/>
    </row>
    <row r="373" spans="1:8" x14ac:dyDescent="0.25">
      <c r="A373" s="777" t="s">
        <v>136</v>
      </c>
      <c r="B373" s="764">
        <v>1</v>
      </c>
      <c r="C373" s="630"/>
      <c r="D373" s="630">
        <v>17000</v>
      </c>
      <c r="E373" s="921">
        <v>1</v>
      </c>
      <c r="F373" s="764">
        <v>3000</v>
      </c>
      <c r="G373" s="764">
        <v>60</v>
      </c>
      <c r="H373" s="1154" t="s">
        <v>767</v>
      </c>
    </row>
    <row r="374" spans="1:8" x14ac:dyDescent="0.25">
      <c r="A374" s="755" t="s">
        <v>2048</v>
      </c>
      <c r="B374" s="213">
        <f>SUM(B361:B373)</f>
        <v>14</v>
      </c>
      <c r="C374" s="213">
        <f>SUM(C361:C373)</f>
        <v>93000</v>
      </c>
      <c r="D374" s="213">
        <f>SUM(D361:D373)</f>
        <v>200000</v>
      </c>
      <c r="E374" s="213">
        <f>SUM(E361:E373)</f>
        <v>14</v>
      </c>
      <c r="F374" s="213"/>
      <c r="G374" s="213"/>
      <c r="H374" s="213"/>
    </row>
    <row r="375" spans="1:8" ht="17.25" x14ac:dyDescent="0.25">
      <c r="A375" s="2233" t="s">
        <v>4463</v>
      </c>
      <c r="B375" s="2234"/>
      <c r="C375" s="2234"/>
      <c r="D375" s="2234"/>
      <c r="E375" s="2234"/>
      <c r="F375" s="2234"/>
      <c r="G375" s="2234"/>
      <c r="H375" s="2249"/>
    </row>
    <row r="376" spans="1:8" ht="17.25" x14ac:dyDescent="0.25">
      <c r="A376" s="782"/>
      <c r="B376" s="783"/>
      <c r="C376" s="944"/>
      <c r="D376" s="784"/>
      <c r="E376" s="909"/>
      <c r="F376" s="909"/>
      <c r="G376" s="909"/>
      <c r="H376" s="764"/>
    </row>
    <row r="377" spans="1:8" x14ac:dyDescent="0.25">
      <c r="A377" s="755" t="s">
        <v>2048</v>
      </c>
      <c r="B377" s="213">
        <f>SUM(B376)</f>
        <v>0</v>
      </c>
      <c r="C377" s="213">
        <f>SUM(C376:C376)</f>
        <v>0</v>
      </c>
      <c r="D377" s="213">
        <v>0</v>
      </c>
      <c r="E377" s="213"/>
      <c r="F377" s="213"/>
      <c r="G377" s="213">
        <v>7</v>
      </c>
      <c r="H377" s="213"/>
    </row>
    <row r="378" spans="1:8" x14ac:dyDescent="0.25">
      <c r="E378" s="13"/>
      <c r="F378" s="13"/>
    </row>
    <row r="379" spans="1:8" x14ac:dyDescent="0.25">
      <c r="E379" s="13"/>
      <c r="F379" s="1151" t="s">
        <v>5445</v>
      </c>
      <c r="G379" s="1152"/>
    </row>
    <row r="380" spans="1:8" ht="15.75" x14ac:dyDescent="0.25">
      <c r="A380" s="2262" t="s">
        <v>4861</v>
      </c>
      <c r="B380" s="2263"/>
      <c r="C380" s="757">
        <f>C374-G382</f>
        <v>93000</v>
      </c>
      <c r="E380" s="13"/>
      <c r="F380" s="13"/>
    </row>
    <row r="382" spans="1:8" ht="15.75" x14ac:dyDescent="0.25">
      <c r="A382" s="1155" t="s">
        <v>4825</v>
      </c>
      <c r="B382" s="1156"/>
      <c r="C382" s="213">
        <f>C377</f>
        <v>0</v>
      </c>
      <c r="E382" s="1145"/>
      <c r="F382" s="1145"/>
      <c r="G382" s="1145"/>
    </row>
    <row r="390" spans="1:8" ht="15.75" x14ac:dyDescent="0.25">
      <c r="A390" s="2232" t="s">
        <v>5432</v>
      </c>
      <c r="B390" s="2232"/>
      <c r="C390" s="2232"/>
      <c r="D390" s="2232"/>
      <c r="E390" s="2232"/>
      <c r="F390" s="2232"/>
      <c r="G390" s="2232"/>
      <c r="H390" s="2232"/>
    </row>
    <row r="391" spans="1:8" x14ac:dyDescent="0.25">
      <c r="A391" s="198" t="s">
        <v>14</v>
      </c>
      <c r="B391" s="198" t="s">
        <v>5</v>
      </c>
      <c r="C391" s="198" t="s">
        <v>10</v>
      </c>
      <c r="D391" s="198" t="s">
        <v>11</v>
      </c>
      <c r="E391" s="198" t="s">
        <v>753</v>
      </c>
      <c r="F391" s="198" t="s">
        <v>27</v>
      </c>
      <c r="G391" s="1158" t="s">
        <v>2013</v>
      </c>
      <c r="H391" s="198" t="s">
        <v>32</v>
      </c>
    </row>
    <row r="392" spans="1:8" x14ac:dyDescent="0.25">
      <c r="A392" s="777" t="s">
        <v>170</v>
      </c>
      <c r="B392" s="764">
        <v>1</v>
      </c>
      <c r="C392" s="630">
        <v>22000</v>
      </c>
      <c r="D392" s="764"/>
      <c r="E392" s="921">
        <v>1</v>
      </c>
      <c r="F392" s="764">
        <v>3000</v>
      </c>
      <c r="G392" s="921">
        <v>60</v>
      </c>
      <c r="H392" s="1160"/>
    </row>
    <row r="393" spans="1:8" x14ac:dyDescent="0.25">
      <c r="A393" s="777" t="s">
        <v>172</v>
      </c>
      <c r="B393" s="764">
        <v>1</v>
      </c>
      <c r="C393" s="630">
        <v>44000</v>
      </c>
      <c r="D393" s="630"/>
      <c r="E393" s="921"/>
      <c r="F393" s="764"/>
      <c r="G393" s="764"/>
      <c r="H393" s="1160"/>
    </row>
    <row r="394" spans="1:8" x14ac:dyDescent="0.25">
      <c r="A394" s="777" t="s">
        <v>3707</v>
      </c>
      <c r="B394" s="764">
        <v>1</v>
      </c>
      <c r="C394" s="630"/>
      <c r="D394" s="630">
        <v>16000</v>
      </c>
      <c r="E394" s="921">
        <v>1</v>
      </c>
      <c r="F394" s="764">
        <v>4000</v>
      </c>
      <c r="G394" s="764">
        <v>70</v>
      </c>
      <c r="H394" s="1160" t="s">
        <v>3581</v>
      </c>
    </row>
    <row r="395" spans="1:8" x14ac:dyDescent="0.25">
      <c r="A395" s="777" t="s">
        <v>2187</v>
      </c>
      <c r="B395" s="764">
        <v>1</v>
      </c>
      <c r="C395" s="630"/>
      <c r="D395" s="630">
        <v>12000</v>
      </c>
      <c r="E395" s="921">
        <v>1</v>
      </c>
      <c r="F395" s="764">
        <v>3000</v>
      </c>
      <c r="G395" s="764">
        <v>60</v>
      </c>
      <c r="H395" s="1160" t="s">
        <v>767</v>
      </c>
    </row>
    <row r="396" spans="1:8" x14ac:dyDescent="0.25">
      <c r="A396" s="777" t="s">
        <v>184</v>
      </c>
      <c r="B396" s="764">
        <v>1</v>
      </c>
      <c r="C396" s="630">
        <v>16000</v>
      </c>
      <c r="D396" s="630"/>
      <c r="E396" s="921">
        <v>1</v>
      </c>
      <c r="F396" s="764">
        <v>4000</v>
      </c>
      <c r="G396" s="921">
        <v>70</v>
      </c>
      <c r="H396" s="1160"/>
    </row>
    <row r="397" spans="1:8" x14ac:dyDescent="0.25">
      <c r="A397" s="777" t="s">
        <v>5433</v>
      </c>
      <c r="B397" s="764">
        <v>1</v>
      </c>
      <c r="C397" s="1042">
        <v>14000</v>
      </c>
      <c r="D397" s="630"/>
      <c r="E397" s="764">
        <v>1</v>
      </c>
      <c r="F397" s="764">
        <v>4000</v>
      </c>
      <c r="G397" s="921">
        <v>70</v>
      </c>
      <c r="H397" s="1160"/>
    </row>
    <row r="398" spans="1:8" x14ac:dyDescent="0.25">
      <c r="A398" s="777" t="s">
        <v>3978</v>
      </c>
      <c r="B398" s="764">
        <v>1</v>
      </c>
      <c r="C398" s="630">
        <v>29000</v>
      </c>
      <c r="D398" s="630"/>
      <c r="E398" s="764"/>
      <c r="F398" s="921"/>
      <c r="G398" s="921"/>
      <c r="H398" s="1160"/>
    </row>
    <row r="399" spans="1:8" x14ac:dyDescent="0.25">
      <c r="A399" s="777" t="s">
        <v>3536</v>
      </c>
      <c r="B399" s="764">
        <v>1</v>
      </c>
      <c r="C399" s="630">
        <v>26000</v>
      </c>
      <c r="D399" s="630"/>
      <c r="E399" s="764">
        <v>1</v>
      </c>
      <c r="F399" s="921">
        <v>4000</v>
      </c>
      <c r="G399" s="921">
        <v>70</v>
      </c>
      <c r="H399" s="1160"/>
    </row>
    <row r="400" spans="1:8" x14ac:dyDescent="0.25">
      <c r="A400" s="777" t="s">
        <v>190</v>
      </c>
      <c r="B400" s="764">
        <v>1</v>
      </c>
      <c r="C400" s="630"/>
      <c r="D400" s="630">
        <v>26000</v>
      </c>
      <c r="E400" s="764">
        <v>1</v>
      </c>
      <c r="F400" s="921">
        <v>60</v>
      </c>
      <c r="G400" s="921">
        <v>3000</v>
      </c>
      <c r="H400" s="1160" t="s">
        <v>767</v>
      </c>
    </row>
    <row r="401" spans="1:8" x14ac:dyDescent="0.25">
      <c r="A401" s="702" t="s">
        <v>5434</v>
      </c>
      <c r="B401" s="703">
        <v>1</v>
      </c>
      <c r="C401" s="640"/>
      <c r="D401" s="640"/>
      <c r="E401" s="703"/>
      <c r="F401" s="1159"/>
      <c r="G401" s="1159"/>
      <c r="H401" s="781" t="s">
        <v>5435</v>
      </c>
    </row>
    <row r="402" spans="1:8" x14ac:dyDescent="0.25">
      <c r="A402" s="777" t="s">
        <v>3163</v>
      </c>
      <c r="B402" s="764">
        <v>1</v>
      </c>
      <c r="C402" s="630">
        <v>10000</v>
      </c>
      <c r="D402" s="630"/>
      <c r="E402" s="764">
        <v>1</v>
      </c>
      <c r="F402" s="921">
        <v>60</v>
      </c>
      <c r="G402" s="921">
        <v>3000</v>
      </c>
      <c r="H402" s="1160" t="s">
        <v>5436</v>
      </c>
    </row>
    <row r="403" spans="1:8" x14ac:dyDescent="0.25">
      <c r="A403" s="777" t="s">
        <v>2042</v>
      </c>
      <c r="B403" s="764">
        <v>1</v>
      </c>
      <c r="C403" s="630"/>
      <c r="D403" s="630">
        <v>21000</v>
      </c>
      <c r="E403" s="764">
        <v>1</v>
      </c>
      <c r="F403" s="921">
        <v>70</v>
      </c>
      <c r="G403" s="921">
        <v>4000</v>
      </c>
      <c r="H403" s="1160" t="s">
        <v>3581</v>
      </c>
    </row>
    <row r="404" spans="1:8" x14ac:dyDescent="0.25">
      <c r="A404" s="777" t="s">
        <v>3532</v>
      </c>
      <c r="B404" s="764">
        <v>1</v>
      </c>
      <c r="C404" s="630"/>
      <c r="D404" s="630">
        <v>34000</v>
      </c>
      <c r="E404" s="764">
        <v>1</v>
      </c>
      <c r="F404" s="921">
        <v>70</v>
      </c>
      <c r="G404" s="921">
        <v>4000</v>
      </c>
      <c r="H404" s="1160" t="s">
        <v>767</v>
      </c>
    </row>
    <row r="405" spans="1:8" x14ac:dyDescent="0.25">
      <c r="A405" s="777" t="s">
        <v>4757</v>
      </c>
      <c r="B405" s="764">
        <v>1</v>
      </c>
      <c r="C405" s="630">
        <v>17000</v>
      </c>
      <c r="D405" s="630"/>
      <c r="E405" s="764">
        <v>1</v>
      </c>
      <c r="F405" s="921">
        <v>60</v>
      </c>
      <c r="G405" s="921">
        <v>3000</v>
      </c>
      <c r="H405" s="1160"/>
    </row>
    <row r="406" spans="1:8" x14ac:dyDescent="0.25">
      <c r="A406" s="777" t="s">
        <v>5437</v>
      </c>
      <c r="B406" s="764">
        <v>1</v>
      </c>
      <c r="C406" s="630">
        <v>38000</v>
      </c>
      <c r="D406" s="630"/>
      <c r="E406" s="764"/>
      <c r="F406" s="921"/>
      <c r="G406" s="921"/>
      <c r="H406" s="1160"/>
    </row>
    <row r="407" spans="1:8" x14ac:dyDescent="0.25">
      <c r="A407" s="777" t="s">
        <v>3707</v>
      </c>
      <c r="B407" s="764">
        <v>1</v>
      </c>
      <c r="C407" s="1042">
        <v>19000</v>
      </c>
      <c r="D407" s="630"/>
      <c r="E407" s="764"/>
      <c r="F407" s="764"/>
      <c r="G407" s="921"/>
      <c r="H407" s="1160" t="s">
        <v>5438</v>
      </c>
    </row>
    <row r="408" spans="1:8" x14ac:dyDescent="0.25">
      <c r="A408" s="777" t="s">
        <v>3536</v>
      </c>
      <c r="B408" s="764">
        <v>1</v>
      </c>
      <c r="C408" s="1042"/>
      <c r="D408" s="630">
        <v>26000</v>
      </c>
      <c r="E408" s="764">
        <v>1</v>
      </c>
      <c r="F408" s="764">
        <v>70</v>
      </c>
      <c r="G408" s="921">
        <v>4000</v>
      </c>
      <c r="H408" s="1160" t="s">
        <v>767</v>
      </c>
    </row>
    <row r="409" spans="1:8" x14ac:dyDescent="0.25">
      <c r="A409" s="777" t="s">
        <v>166</v>
      </c>
      <c r="B409" s="764">
        <v>1</v>
      </c>
      <c r="C409" s="1042"/>
      <c r="D409" s="630">
        <v>26000</v>
      </c>
      <c r="E409" s="764">
        <v>1</v>
      </c>
      <c r="F409" s="764">
        <v>60</v>
      </c>
      <c r="G409" s="921">
        <v>3000</v>
      </c>
      <c r="H409" s="1170" t="s">
        <v>767</v>
      </c>
    </row>
    <row r="410" spans="1:8" x14ac:dyDescent="0.25">
      <c r="A410" s="777" t="s">
        <v>5439</v>
      </c>
      <c r="B410" s="764">
        <v>1</v>
      </c>
      <c r="C410" s="1042"/>
      <c r="D410" s="630">
        <v>27000</v>
      </c>
      <c r="E410" s="764"/>
      <c r="F410" s="764"/>
      <c r="G410" s="921"/>
      <c r="H410" s="1170" t="s">
        <v>767</v>
      </c>
    </row>
    <row r="411" spans="1:8" x14ac:dyDescent="0.25">
      <c r="A411" s="777" t="s">
        <v>3955</v>
      </c>
      <c r="B411" s="764">
        <v>1</v>
      </c>
      <c r="C411" s="1042"/>
      <c r="D411" s="630">
        <v>41000</v>
      </c>
      <c r="E411" s="764"/>
      <c r="F411" s="764"/>
      <c r="G411" s="921"/>
      <c r="H411" s="1160" t="s">
        <v>5440</v>
      </c>
    </row>
    <row r="412" spans="1:8" x14ac:dyDescent="0.25">
      <c r="A412" s="777" t="s">
        <v>5288</v>
      </c>
      <c r="B412" s="764">
        <v>1</v>
      </c>
      <c r="C412" s="1042">
        <v>15000</v>
      </c>
      <c r="D412" s="630"/>
      <c r="E412" s="764">
        <v>1</v>
      </c>
      <c r="F412" s="764">
        <v>50</v>
      </c>
      <c r="G412" s="921">
        <v>2000</v>
      </c>
      <c r="H412" s="1160"/>
    </row>
    <row r="413" spans="1:8" x14ac:dyDescent="0.25">
      <c r="A413" s="777" t="s">
        <v>172</v>
      </c>
      <c r="B413" s="764">
        <v>1</v>
      </c>
      <c r="C413" s="1042">
        <v>20000</v>
      </c>
      <c r="D413" s="630">
        <v>19000</v>
      </c>
      <c r="E413" s="764">
        <v>1</v>
      </c>
      <c r="F413" s="764">
        <v>100</v>
      </c>
      <c r="G413" s="921">
        <v>5000</v>
      </c>
      <c r="H413" s="1160" t="s">
        <v>5441</v>
      </c>
    </row>
    <row r="414" spans="1:8" x14ac:dyDescent="0.25">
      <c r="A414" s="777" t="s">
        <v>3898</v>
      </c>
      <c r="B414" s="764">
        <v>1</v>
      </c>
      <c r="C414" s="1042">
        <v>29000</v>
      </c>
      <c r="D414" s="630"/>
      <c r="E414" s="764">
        <v>1</v>
      </c>
      <c r="F414" s="764">
        <v>60</v>
      </c>
      <c r="G414" s="921">
        <v>3000</v>
      </c>
      <c r="H414" s="1160"/>
    </row>
    <row r="415" spans="1:8" x14ac:dyDescent="0.25">
      <c r="A415" s="702" t="s">
        <v>137</v>
      </c>
      <c r="B415" s="703">
        <v>1</v>
      </c>
      <c r="C415" s="725"/>
      <c r="D415" s="640"/>
      <c r="E415" s="703"/>
      <c r="F415" s="703"/>
      <c r="G415" s="1159"/>
      <c r="H415" s="781" t="s">
        <v>5442</v>
      </c>
    </row>
    <row r="416" spans="1:8" x14ac:dyDescent="0.25">
      <c r="A416" s="777" t="s">
        <v>563</v>
      </c>
      <c r="B416" s="764">
        <v>1</v>
      </c>
      <c r="C416" s="630"/>
      <c r="D416" s="630">
        <v>17000</v>
      </c>
      <c r="E416" s="764">
        <v>1</v>
      </c>
      <c r="F416" s="764">
        <v>70</v>
      </c>
      <c r="G416" s="921">
        <v>4000</v>
      </c>
      <c r="H416" s="1160" t="s">
        <v>5443</v>
      </c>
    </row>
    <row r="417" spans="1:8" x14ac:dyDescent="0.25">
      <c r="A417" s="777" t="s">
        <v>144</v>
      </c>
      <c r="B417" s="764">
        <v>1</v>
      </c>
      <c r="C417" s="630"/>
      <c r="D417" s="630">
        <v>33000</v>
      </c>
      <c r="E417" s="921"/>
      <c r="F417" s="764"/>
      <c r="G417" s="921"/>
      <c r="H417" s="1160" t="s">
        <v>5444</v>
      </c>
    </row>
    <row r="418" spans="1:8" x14ac:dyDescent="0.25">
      <c r="A418" s="777" t="s">
        <v>170</v>
      </c>
      <c r="B418" s="764">
        <v>1</v>
      </c>
      <c r="C418" s="630">
        <v>20000</v>
      </c>
      <c r="D418" s="630"/>
      <c r="E418" s="921">
        <v>1</v>
      </c>
      <c r="F418" s="764">
        <v>100</v>
      </c>
      <c r="G418" s="921">
        <v>5000</v>
      </c>
      <c r="H418" s="1160"/>
    </row>
    <row r="419" spans="1:8" x14ac:dyDescent="0.25">
      <c r="A419" s="777" t="s">
        <v>2820</v>
      </c>
      <c r="B419" s="764">
        <v>1</v>
      </c>
      <c r="C419" s="630"/>
      <c r="D419" s="630">
        <v>11000</v>
      </c>
      <c r="E419" s="921">
        <v>1</v>
      </c>
      <c r="F419" s="764">
        <v>60</v>
      </c>
      <c r="G419" s="764">
        <v>3000</v>
      </c>
      <c r="H419" s="1170" t="s">
        <v>767</v>
      </c>
    </row>
    <row r="420" spans="1:8" x14ac:dyDescent="0.25">
      <c r="A420" s="777" t="s">
        <v>2820</v>
      </c>
      <c r="B420" s="764">
        <v>1</v>
      </c>
      <c r="C420" s="630"/>
      <c r="D420" s="630">
        <v>11000</v>
      </c>
      <c r="E420" s="921">
        <v>1</v>
      </c>
      <c r="F420" s="764">
        <v>60</v>
      </c>
      <c r="G420" s="764">
        <v>3000</v>
      </c>
      <c r="H420" s="1170" t="s">
        <v>767</v>
      </c>
    </row>
    <row r="421" spans="1:8" x14ac:dyDescent="0.25">
      <c r="A421" s="755" t="s">
        <v>2048</v>
      </c>
      <c r="B421" s="213">
        <f>SUM(B392:B420)</f>
        <v>29</v>
      </c>
      <c r="C421" s="213">
        <f>SUM(C392:C420)</f>
        <v>319000</v>
      </c>
      <c r="D421" s="213">
        <f>SUM(D392:D420)</f>
        <v>320000</v>
      </c>
      <c r="E421" s="213">
        <f>SUM(E392:E420)</f>
        <v>20</v>
      </c>
      <c r="F421" s="213"/>
      <c r="G421" s="213"/>
      <c r="H421" s="213"/>
    </row>
    <row r="422" spans="1:8" ht="17.25" x14ac:dyDescent="0.25">
      <c r="A422" s="2233" t="s">
        <v>4463</v>
      </c>
      <c r="B422" s="2234"/>
      <c r="C422" s="2234"/>
      <c r="D422" s="2234"/>
      <c r="E422" s="2234"/>
      <c r="F422" s="2234"/>
      <c r="G422" s="2234"/>
      <c r="H422" s="2249"/>
    </row>
    <row r="423" spans="1:8" ht="17.25" x14ac:dyDescent="0.25">
      <c r="A423" s="782"/>
      <c r="B423" s="783"/>
      <c r="C423" s="944"/>
      <c r="D423" s="784"/>
      <c r="E423" s="909"/>
      <c r="F423" s="909"/>
      <c r="G423" s="909"/>
      <c r="H423" s="764"/>
    </row>
    <row r="424" spans="1:8" x14ac:dyDescent="0.25">
      <c r="A424" s="755" t="s">
        <v>2048</v>
      </c>
      <c r="B424" s="213">
        <f>SUM(B423)</f>
        <v>0</v>
      </c>
      <c r="C424" s="213">
        <f>SUM(C423:C423)</f>
        <v>0</v>
      </c>
      <c r="D424" s="213">
        <v>0</v>
      </c>
      <c r="E424" s="213"/>
      <c r="F424" s="213"/>
      <c r="G424" s="213"/>
      <c r="H424" s="213"/>
    </row>
    <row r="425" spans="1:8" x14ac:dyDescent="0.25">
      <c r="E425" s="13"/>
      <c r="F425" s="13"/>
    </row>
    <row r="426" spans="1:8" x14ac:dyDescent="0.25">
      <c r="E426" s="13"/>
      <c r="F426" s="1151" t="s">
        <v>5445</v>
      </c>
      <c r="G426" s="1157"/>
    </row>
    <row r="427" spans="1:8" ht="15.75" x14ac:dyDescent="0.25">
      <c r="A427" s="2262" t="s">
        <v>4861</v>
      </c>
      <c r="B427" s="2263"/>
      <c r="C427" s="757">
        <f>C421-G429</f>
        <v>319000</v>
      </c>
      <c r="E427" s="13"/>
      <c r="F427" s="13"/>
    </row>
    <row r="429" spans="1:8" ht="15.75" x14ac:dyDescent="0.25">
      <c r="A429" s="1161" t="s">
        <v>4825</v>
      </c>
      <c r="B429" s="1162"/>
      <c r="C429" s="213">
        <f>C424</f>
        <v>0</v>
      </c>
      <c r="E429" s="1145"/>
      <c r="F429" s="1145"/>
      <c r="G429" s="1145"/>
    </row>
    <row r="433" spans="1:8" ht="15.75" x14ac:dyDescent="0.25">
      <c r="A433" s="2232" t="s">
        <v>5446</v>
      </c>
      <c r="B433" s="2232"/>
      <c r="C433" s="2232"/>
      <c r="D433" s="2232"/>
      <c r="E433" s="2232"/>
      <c r="F433" s="2232"/>
      <c r="G433" s="2232"/>
      <c r="H433" s="2232"/>
    </row>
    <row r="434" spans="1:8" x14ac:dyDescent="0.25">
      <c r="A434" s="198" t="s">
        <v>14</v>
      </c>
      <c r="B434" s="198" t="s">
        <v>5</v>
      </c>
      <c r="C434" s="198" t="s">
        <v>10</v>
      </c>
      <c r="D434" s="198" t="s">
        <v>11</v>
      </c>
      <c r="E434" s="198" t="s">
        <v>753</v>
      </c>
      <c r="F434" s="198" t="s">
        <v>27</v>
      </c>
      <c r="G434" s="1163" t="s">
        <v>2013</v>
      </c>
      <c r="H434" s="198" t="s">
        <v>32</v>
      </c>
    </row>
    <row r="435" spans="1:8" x14ac:dyDescent="0.25">
      <c r="A435" s="777" t="s">
        <v>2828</v>
      </c>
      <c r="B435" s="764">
        <v>1</v>
      </c>
      <c r="C435" s="630">
        <v>18000</v>
      </c>
      <c r="D435" s="764"/>
      <c r="E435" s="921"/>
      <c r="F435" s="764"/>
      <c r="G435" s="921"/>
      <c r="H435" s="1165"/>
    </row>
    <row r="436" spans="1:8" x14ac:dyDescent="0.25">
      <c r="A436" s="777" t="s">
        <v>4645</v>
      </c>
      <c r="B436" s="764">
        <v>2</v>
      </c>
      <c r="C436" s="630">
        <v>76000</v>
      </c>
      <c r="D436" s="630"/>
      <c r="E436" s="921"/>
      <c r="F436" s="764"/>
      <c r="G436" s="764"/>
      <c r="H436" s="1165"/>
    </row>
    <row r="437" spans="1:8" x14ac:dyDescent="0.25">
      <c r="A437" s="702" t="s">
        <v>222</v>
      </c>
      <c r="B437" s="703">
        <v>1</v>
      </c>
      <c r="C437" s="640"/>
      <c r="D437" s="640"/>
      <c r="E437" s="1168"/>
      <c r="F437" s="703"/>
      <c r="G437" s="703"/>
      <c r="H437" s="781" t="s">
        <v>5264</v>
      </c>
    </row>
    <row r="438" spans="1:8" x14ac:dyDescent="0.25">
      <c r="A438" s="777" t="s">
        <v>3536</v>
      </c>
      <c r="B438" s="764">
        <v>1</v>
      </c>
      <c r="C438" s="630"/>
      <c r="D438" s="630">
        <v>31000</v>
      </c>
      <c r="E438" s="921"/>
      <c r="F438" s="764"/>
      <c r="G438" s="764"/>
      <c r="H438" s="1165" t="s">
        <v>5447</v>
      </c>
    </row>
    <row r="439" spans="1:8" x14ac:dyDescent="0.25">
      <c r="A439" s="777" t="s">
        <v>5448</v>
      </c>
      <c r="B439" s="764">
        <v>1</v>
      </c>
      <c r="C439" s="630"/>
      <c r="D439" s="630">
        <v>25000</v>
      </c>
      <c r="E439" s="921"/>
      <c r="F439" s="764"/>
      <c r="G439" s="921"/>
      <c r="H439" s="1165" t="s">
        <v>3581</v>
      </c>
    </row>
    <row r="440" spans="1:8" x14ac:dyDescent="0.25">
      <c r="A440" s="702" t="s">
        <v>5449</v>
      </c>
      <c r="B440" s="703">
        <v>1</v>
      </c>
      <c r="C440" s="725"/>
      <c r="D440" s="640"/>
      <c r="E440" s="703"/>
      <c r="F440" s="703"/>
      <c r="G440" s="1169"/>
      <c r="H440" s="781" t="s">
        <v>5450</v>
      </c>
    </row>
    <row r="441" spans="1:8" x14ac:dyDescent="0.25">
      <c r="A441" s="777" t="s">
        <v>260</v>
      </c>
      <c r="B441" s="764">
        <v>1</v>
      </c>
      <c r="C441" s="630"/>
      <c r="D441" s="630">
        <v>17000</v>
      </c>
      <c r="E441" s="764"/>
      <c r="F441" s="921"/>
      <c r="G441" s="921"/>
      <c r="H441" s="1170" t="s">
        <v>767</v>
      </c>
    </row>
    <row r="442" spans="1:8" x14ac:dyDescent="0.25">
      <c r="A442" s="777" t="s">
        <v>260</v>
      </c>
      <c r="B442" s="764">
        <v>1</v>
      </c>
      <c r="C442" s="630"/>
      <c r="D442" s="630">
        <v>14000</v>
      </c>
      <c r="E442" s="764">
        <v>1</v>
      </c>
      <c r="F442" s="921">
        <v>3000</v>
      </c>
      <c r="G442" s="921">
        <v>60</v>
      </c>
      <c r="H442" s="1165" t="s">
        <v>3581</v>
      </c>
    </row>
    <row r="443" spans="1:8" x14ac:dyDescent="0.25">
      <c r="A443" s="777" t="s">
        <v>5449</v>
      </c>
      <c r="B443" s="764">
        <v>1</v>
      </c>
      <c r="C443" s="630">
        <v>4000</v>
      </c>
      <c r="D443" s="630">
        <v>10000</v>
      </c>
      <c r="E443" s="764">
        <v>1</v>
      </c>
      <c r="F443" s="921">
        <v>3000</v>
      </c>
      <c r="G443" s="921">
        <v>60</v>
      </c>
      <c r="H443" s="1170" t="s">
        <v>767</v>
      </c>
    </row>
    <row r="444" spans="1:8" x14ac:dyDescent="0.25">
      <c r="A444" s="517" t="s">
        <v>1149</v>
      </c>
      <c r="B444" s="519">
        <v>2</v>
      </c>
      <c r="C444" s="527">
        <v>100000</v>
      </c>
      <c r="D444" s="527"/>
      <c r="E444" s="519"/>
      <c r="F444" s="1054"/>
      <c r="G444" s="1054"/>
      <c r="H444" s="1164"/>
    </row>
    <row r="445" spans="1:8" x14ac:dyDescent="0.25">
      <c r="A445" s="517" t="s">
        <v>5521</v>
      </c>
      <c r="B445" s="519">
        <v>1</v>
      </c>
      <c r="C445" s="527"/>
      <c r="D445" s="527">
        <v>27000</v>
      </c>
      <c r="E445" s="519">
        <v>1</v>
      </c>
      <c r="F445" s="1054">
        <v>4000</v>
      </c>
      <c r="G445" s="1054">
        <v>70</v>
      </c>
      <c r="H445" s="1198" t="s">
        <v>767</v>
      </c>
    </row>
    <row r="446" spans="1:8" x14ac:dyDescent="0.25">
      <c r="A446" s="777" t="s">
        <v>537</v>
      </c>
      <c r="B446" s="764">
        <v>1</v>
      </c>
      <c r="C446" s="630">
        <v>14000</v>
      </c>
      <c r="D446" s="630"/>
      <c r="E446" s="764">
        <v>1</v>
      </c>
      <c r="F446" s="921">
        <v>4000</v>
      </c>
      <c r="G446" s="921">
        <v>75</v>
      </c>
      <c r="H446" s="1165"/>
    </row>
    <row r="447" spans="1:8" x14ac:dyDescent="0.25">
      <c r="A447" s="777" t="s">
        <v>4627</v>
      </c>
      <c r="B447" s="764">
        <v>1</v>
      </c>
      <c r="C447" s="630">
        <v>20000</v>
      </c>
      <c r="D447" s="630"/>
      <c r="E447" s="764">
        <v>1</v>
      </c>
      <c r="F447" s="921">
        <v>3000</v>
      </c>
      <c r="G447" s="921">
        <v>60</v>
      </c>
      <c r="H447" s="1165"/>
    </row>
    <row r="448" spans="1:8" x14ac:dyDescent="0.25">
      <c r="A448" s="777" t="s">
        <v>5159</v>
      </c>
      <c r="B448" s="764">
        <v>1</v>
      </c>
      <c r="C448" s="630">
        <v>40000</v>
      </c>
      <c r="D448" s="630"/>
      <c r="E448" s="764"/>
      <c r="F448" s="921"/>
      <c r="G448" s="921"/>
      <c r="H448" s="1165"/>
    </row>
    <row r="449" spans="1:8" x14ac:dyDescent="0.25">
      <c r="A449" s="777" t="s">
        <v>504</v>
      </c>
      <c r="B449" s="764">
        <v>1</v>
      </c>
      <c r="C449" s="630"/>
      <c r="D449" s="630"/>
      <c r="E449" s="764"/>
      <c r="F449" s="921"/>
      <c r="G449" s="921"/>
      <c r="H449" s="1165" t="s">
        <v>5451</v>
      </c>
    </row>
    <row r="450" spans="1:8" x14ac:dyDescent="0.25">
      <c r="A450" s="777" t="s">
        <v>255</v>
      </c>
      <c r="B450" s="764">
        <v>1</v>
      </c>
      <c r="C450" s="630">
        <v>21000</v>
      </c>
      <c r="D450" s="630"/>
      <c r="E450" s="764">
        <v>1</v>
      </c>
      <c r="F450" s="921">
        <v>3000</v>
      </c>
      <c r="G450" s="921">
        <v>60</v>
      </c>
      <c r="H450" s="1165"/>
    </row>
    <row r="451" spans="1:8" x14ac:dyDescent="0.25">
      <c r="A451" s="777" t="s">
        <v>1742</v>
      </c>
      <c r="B451" s="764">
        <v>1</v>
      </c>
      <c r="C451" s="1042"/>
      <c r="D451" s="630">
        <v>43000</v>
      </c>
      <c r="E451" s="764">
        <v>1</v>
      </c>
      <c r="F451" s="764">
        <v>13000</v>
      </c>
      <c r="G451" s="921">
        <v>230</v>
      </c>
      <c r="H451" s="1165"/>
    </row>
    <row r="452" spans="1:8" x14ac:dyDescent="0.25">
      <c r="A452" s="777" t="s">
        <v>1541</v>
      </c>
      <c r="B452" s="764">
        <v>1</v>
      </c>
      <c r="C452" s="1042"/>
      <c r="D452" s="630">
        <v>43000</v>
      </c>
      <c r="E452" s="764">
        <v>1</v>
      </c>
      <c r="F452" s="764">
        <v>13000</v>
      </c>
      <c r="G452" s="921">
        <v>230</v>
      </c>
      <c r="H452" s="1165"/>
    </row>
    <row r="453" spans="1:8" x14ac:dyDescent="0.25">
      <c r="A453" s="777" t="s">
        <v>4202</v>
      </c>
      <c r="B453" s="764">
        <v>1</v>
      </c>
      <c r="C453" s="1042">
        <v>30000</v>
      </c>
      <c r="D453" s="630"/>
      <c r="E453" s="764">
        <v>1</v>
      </c>
      <c r="F453" s="764">
        <v>3000</v>
      </c>
      <c r="G453" s="921">
        <v>60</v>
      </c>
      <c r="H453" s="1165"/>
    </row>
    <row r="454" spans="1:8" x14ac:dyDescent="0.25">
      <c r="A454" s="777" t="s">
        <v>656</v>
      </c>
      <c r="B454" s="764">
        <v>1</v>
      </c>
      <c r="C454" s="1042"/>
      <c r="D454" s="630">
        <v>20000</v>
      </c>
      <c r="E454" s="764"/>
      <c r="F454" s="764"/>
      <c r="G454" s="921"/>
      <c r="H454" s="1165" t="s">
        <v>5452</v>
      </c>
    </row>
    <row r="455" spans="1:8" x14ac:dyDescent="0.25">
      <c r="A455" s="777" t="s">
        <v>550</v>
      </c>
      <c r="B455" s="764">
        <v>4</v>
      </c>
      <c r="C455" s="1042"/>
      <c r="D455" s="630">
        <v>140000</v>
      </c>
      <c r="E455" s="764"/>
      <c r="F455" s="764"/>
      <c r="G455" s="921"/>
      <c r="H455" s="1170" t="s">
        <v>5453</v>
      </c>
    </row>
    <row r="456" spans="1:8" x14ac:dyDescent="0.25">
      <c r="A456" s="777" t="s">
        <v>861</v>
      </c>
      <c r="B456" s="764">
        <v>1</v>
      </c>
      <c r="C456" s="1042"/>
      <c r="D456" s="630">
        <v>31000</v>
      </c>
      <c r="E456" s="764"/>
      <c r="F456" s="764"/>
      <c r="G456" s="921"/>
      <c r="H456" s="1165" t="s">
        <v>5453</v>
      </c>
    </row>
    <row r="457" spans="1:8" x14ac:dyDescent="0.25">
      <c r="A457" s="777" t="s">
        <v>5454</v>
      </c>
      <c r="B457" s="764">
        <v>2</v>
      </c>
      <c r="C457" s="1042"/>
      <c r="D457" s="630">
        <v>122000</v>
      </c>
      <c r="E457" s="764"/>
      <c r="F457" s="764"/>
      <c r="G457" s="921"/>
      <c r="H457" s="1165" t="s">
        <v>5455</v>
      </c>
    </row>
    <row r="458" spans="1:8" x14ac:dyDescent="0.25">
      <c r="A458" s="777" t="s">
        <v>5456</v>
      </c>
      <c r="B458" s="764">
        <v>1</v>
      </c>
      <c r="C458" s="1042">
        <v>25000</v>
      </c>
      <c r="D458" s="630"/>
      <c r="E458" s="764"/>
      <c r="F458" s="764"/>
      <c r="G458" s="921"/>
      <c r="H458" s="1165"/>
    </row>
    <row r="459" spans="1:8" x14ac:dyDescent="0.25">
      <c r="A459" s="517" t="s">
        <v>5037</v>
      </c>
      <c r="B459" s="519">
        <v>2</v>
      </c>
      <c r="C459" s="1016">
        <v>42000</v>
      </c>
      <c r="D459" s="527"/>
      <c r="E459" s="519"/>
      <c r="F459" s="519"/>
      <c r="G459" s="1054"/>
      <c r="H459" s="1164"/>
    </row>
    <row r="460" spans="1:8" x14ac:dyDescent="0.25">
      <c r="A460" s="777" t="s">
        <v>5449</v>
      </c>
      <c r="B460" s="764">
        <v>1</v>
      </c>
      <c r="C460" s="630"/>
      <c r="D460" s="630">
        <v>14000</v>
      </c>
      <c r="E460" s="764">
        <v>1</v>
      </c>
      <c r="F460" s="764">
        <v>3000</v>
      </c>
      <c r="G460" s="921">
        <v>60</v>
      </c>
      <c r="H460" s="1165" t="s">
        <v>3581</v>
      </c>
    </row>
    <row r="461" spans="1:8" x14ac:dyDescent="0.25">
      <c r="A461" s="777" t="s">
        <v>3750</v>
      </c>
      <c r="B461" s="764">
        <v>1</v>
      </c>
      <c r="C461" s="630"/>
      <c r="D461" s="630">
        <v>33000</v>
      </c>
      <c r="E461" s="921"/>
      <c r="F461" s="764"/>
      <c r="G461" s="921"/>
      <c r="H461" s="1170" t="s">
        <v>767</v>
      </c>
    </row>
    <row r="462" spans="1:8" x14ac:dyDescent="0.25">
      <c r="A462" s="777" t="s">
        <v>5037</v>
      </c>
      <c r="B462" s="764">
        <v>1</v>
      </c>
      <c r="C462" s="630">
        <v>17000</v>
      </c>
      <c r="D462" s="630"/>
      <c r="E462" s="921">
        <v>1</v>
      </c>
      <c r="F462" s="764">
        <v>4000</v>
      </c>
      <c r="G462" s="921">
        <v>75</v>
      </c>
      <c r="H462" s="1170"/>
    </row>
    <row r="463" spans="1:8" x14ac:dyDescent="0.25">
      <c r="A463" s="777" t="s">
        <v>370</v>
      </c>
      <c r="B463" s="764">
        <v>1</v>
      </c>
      <c r="C463" s="630"/>
      <c r="D463" s="630"/>
      <c r="E463" s="921"/>
      <c r="F463" s="764"/>
      <c r="G463" s="921"/>
      <c r="H463" s="1170" t="s">
        <v>4913</v>
      </c>
    </row>
    <row r="464" spans="1:8" x14ac:dyDescent="0.25">
      <c r="A464" s="777" t="s">
        <v>3595</v>
      </c>
      <c r="B464" s="764">
        <v>1</v>
      </c>
      <c r="C464" s="630">
        <v>4000</v>
      </c>
      <c r="D464" s="630">
        <v>15000</v>
      </c>
      <c r="E464" s="921">
        <v>1</v>
      </c>
      <c r="F464" s="764">
        <v>5000</v>
      </c>
      <c r="G464" s="921">
        <v>90</v>
      </c>
      <c r="H464" s="1170"/>
    </row>
    <row r="465" spans="1:8" x14ac:dyDescent="0.25">
      <c r="A465" s="777" t="s">
        <v>172</v>
      </c>
      <c r="B465" s="764">
        <v>1</v>
      </c>
      <c r="C465" s="630">
        <v>44000</v>
      </c>
      <c r="D465" s="630"/>
      <c r="E465" s="921"/>
      <c r="F465" s="764"/>
      <c r="G465" s="921"/>
      <c r="H465" s="1170"/>
    </row>
    <row r="466" spans="1:8" x14ac:dyDescent="0.25">
      <c r="A466" s="777" t="s">
        <v>5457</v>
      </c>
      <c r="B466" s="764">
        <v>1</v>
      </c>
      <c r="C466" s="630"/>
      <c r="D466" s="630">
        <v>20000</v>
      </c>
      <c r="E466" s="921">
        <v>1</v>
      </c>
      <c r="F466" s="764">
        <v>5000</v>
      </c>
      <c r="G466" s="921">
        <v>100</v>
      </c>
      <c r="H466" s="1165"/>
    </row>
    <row r="467" spans="1:8" x14ac:dyDescent="0.25">
      <c r="A467" s="777" t="s">
        <v>5083</v>
      </c>
      <c r="B467" s="764">
        <v>1</v>
      </c>
      <c r="C467" s="630">
        <v>19000</v>
      </c>
      <c r="D467" s="630"/>
      <c r="E467" s="921"/>
      <c r="F467" s="764"/>
      <c r="G467" s="764"/>
      <c r="H467" s="1165"/>
    </row>
    <row r="468" spans="1:8" x14ac:dyDescent="0.25">
      <c r="A468" s="777" t="s">
        <v>5458</v>
      </c>
      <c r="B468" s="764">
        <v>1</v>
      </c>
      <c r="C468" s="630">
        <v>8000</v>
      </c>
      <c r="D468" s="630"/>
      <c r="E468" s="921"/>
      <c r="F468" s="764"/>
      <c r="G468" s="764"/>
      <c r="H468" s="1165"/>
    </row>
    <row r="469" spans="1:8" x14ac:dyDescent="0.25">
      <c r="A469" s="755" t="s">
        <v>2048</v>
      </c>
      <c r="B469" s="213">
        <f>SUM(B435:B468)</f>
        <v>41</v>
      </c>
      <c r="C469" s="213">
        <f>SUM(C435:C468)</f>
        <v>482000</v>
      </c>
      <c r="D469" s="213">
        <f>SUM(D435:D468)</f>
        <v>605000</v>
      </c>
      <c r="E469" s="213">
        <f>SUM(E435:E468)</f>
        <v>13</v>
      </c>
      <c r="F469" s="213"/>
      <c r="G469" s="213"/>
      <c r="H469" s="213"/>
    </row>
    <row r="470" spans="1:8" ht="17.25" x14ac:dyDescent="0.25">
      <c r="A470" s="2233" t="s">
        <v>4463</v>
      </c>
      <c r="B470" s="2234"/>
      <c r="C470" s="2234"/>
      <c r="D470" s="2234"/>
      <c r="E470" s="2234"/>
      <c r="F470" s="2234"/>
      <c r="G470" s="2234"/>
      <c r="H470" s="2249"/>
    </row>
    <row r="471" spans="1:8" ht="17.25" x14ac:dyDescent="0.25">
      <c r="A471" s="782"/>
      <c r="B471" s="783"/>
      <c r="C471" s="944"/>
      <c r="D471" s="784"/>
      <c r="E471" s="909"/>
      <c r="F471" s="909"/>
      <c r="G471" s="909"/>
      <c r="H471" s="764"/>
    </row>
    <row r="472" spans="1:8" x14ac:dyDescent="0.25">
      <c r="A472" s="755" t="s">
        <v>2048</v>
      </c>
      <c r="B472" s="213">
        <f>SUM(B471)</f>
        <v>0</v>
      </c>
      <c r="C472" s="213">
        <f>SUM(C471:C471)</f>
        <v>0</v>
      </c>
      <c r="D472" s="213">
        <v>0</v>
      </c>
      <c r="E472" s="213"/>
      <c r="F472" s="213"/>
      <c r="G472" s="213"/>
      <c r="H472" s="213"/>
    </row>
    <row r="473" spans="1:8" x14ac:dyDescent="0.25">
      <c r="E473" s="13"/>
      <c r="F473" s="13"/>
    </row>
    <row r="474" spans="1:8" x14ac:dyDescent="0.25">
      <c r="D474" s="2268" t="s">
        <v>5459</v>
      </c>
      <c r="E474" s="2268"/>
      <c r="F474" s="2268"/>
      <c r="G474" s="2268"/>
    </row>
    <row r="475" spans="1:8" ht="15.75" x14ac:dyDescent="0.25">
      <c r="A475" s="2262" t="s">
        <v>4861</v>
      </c>
      <c r="B475" s="2263"/>
      <c r="C475" s="757">
        <f>C469-G477</f>
        <v>482000</v>
      </c>
      <c r="E475" s="13"/>
      <c r="F475" s="13"/>
    </row>
    <row r="477" spans="1:8" ht="15.75" x14ac:dyDescent="0.25">
      <c r="A477" s="1166" t="s">
        <v>4825</v>
      </c>
      <c r="B477" s="1167"/>
      <c r="C477" s="213">
        <f>C472</f>
        <v>0</v>
      </c>
      <c r="E477" s="1145"/>
      <c r="F477" s="1145"/>
      <c r="G477" s="1145"/>
    </row>
    <row r="480" spans="1:8" ht="15.75" x14ac:dyDescent="0.25">
      <c r="A480" s="2232" t="s">
        <v>5460</v>
      </c>
      <c r="B480" s="2232"/>
      <c r="C480" s="2232"/>
      <c r="D480" s="2232"/>
      <c r="E480" s="2232"/>
      <c r="F480" s="2232"/>
      <c r="G480" s="2232"/>
      <c r="H480" s="2232"/>
    </row>
    <row r="481" spans="1:8" x14ac:dyDescent="0.25">
      <c r="A481" s="198" t="s">
        <v>14</v>
      </c>
      <c r="B481" s="198" t="s">
        <v>5</v>
      </c>
      <c r="C481" s="198" t="s">
        <v>10</v>
      </c>
      <c r="D481" s="198" t="s">
        <v>11</v>
      </c>
      <c r="E481" s="198" t="s">
        <v>753</v>
      </c>
      <c r="F481" s="198" t="s">
        <v>27</v>
      </c>
      <c r="G481" s="1171" t="s">
        <v>2013</v>
      </c>
      <c r="H481" s="198" t="s">
        <v>32</v>
      </c>
    </row>
    <row r="482" spans="1:8" x14ac:dyDescent="0.25">
      <c r="A482" s="777" t="s">
        <v>2045</v>
      </c>
      <c r="B482" s="764">
        <v>1</v>
      </c>
      <c r="C482" s="630">
        <v>13000</v>
      </c>
      <c r="D482" s="764"/>
      <c r="E482" s="921">
        <v>1</v>
      </c>
      <c r="F482" s="764">
        <v>3000</v>
      </c>
      <c r="G482" s="921">
        <v>60</v>
      </c>
      <c r="H482" s="1174"/>
    </row>
    <row r="483" spans="1:8" x14ac:dyDescent="0.25">
      <c r="A483" s="777" t="s">
        <v>144</v>
      </c>
      <c r="B483" s="764">
        <v>1</v>
      </c>
      <c r="C483" s="630">
        <v>29000</v>
      </c>
      <c r="D483" s="630"/>
      <c r="E483" s="921">
        <v>1</v>
      </c>
      <c r="F483" s="764">
        <v>3000</v>
      </c>
      <c r="G483" s="764">
        <v>60</v>
      </c>
      <c r="H483" s="1174"/>
    </row>
    <row r="484" spans="1:8" x14ac:dyDescent="0.25">
      <c r="A484" s="517" t="s">
        <v>423</v>
      </c>
      <c r="B484" s="519">
        <v>1</v>
      </c>
      <c r="C484" s="527"/>
      <c r="D484" s="527">
        <v>16000</v>
      </c>
      <c r="E484" s="1054">
        <v>1</v>
      </c>
      <c r="F484" s="519">
        <v>4000</v>
      </c>
      <c r="G484" s="519">
        <v>75</v>
      </c>
      <c r="H484" s="1172" t="s">
        <v>3581</v>
      </c>
    </row>
    <row r="485" spans="1:8" x14ac:dyDescent="0.25">
      <c r="A485" s="517" t="s">
        <v>3707</v>
      </c>
      <c r="B485" s="519">
        <v>1</v>
      </c>
      <c r="C485" s="527"/>
      <c r="D485" s="527">
        <v>16000</v>
      </c>
      <c r="E485" s="1054">
        <v>1</v>
      </c>
      <c r="F485" s="519">
        <v>4000</v>
      </c>
      <c r="G485" s="519">
        <v>75</v>
      </c>
      <c r="H485" s="1172" t="s">
        <v>3581</v>
      </c>
    </row>
    <row r="486" spans="1:8" x14ac:dyDescent="0.25">
      <c r="A486" s="517" t="s">
        <v>5017</v>
      </c>
      <c r="B486" s="519">
        <v>1</v>
      </c>
      <c r="C486" s="527">
        <v>13000</v>
      </c>
      <c r="D486" s="527"/>
      <c r="E486" s="1054">
        <v>1</v>
      </c>
      <c r="F486" s="519">
        <v>3000</v>
      </c>
      <c r="G486" s="1054">
        <v>60</v>
      </c>
      <c r="H486" s="1172"/>
    </row>
    <row r="487" spans="1:8" x14ac:dyDescent="0.25">
      <c r="A487" s="517" t="s">
        <v>170</v>
      </c>
      <c r="B487" s="519">
        <v>1</v>
      </c>
      <c r="C487" s="1016">
        <v>25000</v>
      </c>
      <c r="D487" s="527"/>
      <c r="E487" s="519"/>
      <c r="F487" s="519"/>
      <c r="G487" s="1054"/>
      <c r="H487" s="1172" t="s">
        <v>5461</v>
      </c>
    </row>
    <row r="488" spans="1:8" x14ac:dyDescent="0.25">
      <c r="A488" s="777" t="s">
        <v>3629</v>
      </c>
      <c r="B488" s="764">
        <v>1</v>
      </c>
      <c r="C488" s="630"/>
      <c r="D488" s="630">
        <v>24000</v>
      </c>
      <c r="E488" s="764">
        <v>1</v>
      </c>
      <c r="F488" s="921">
        <v>3000</v>
      </c>
      <c r="G488" s="921">
        <v>60</v>
      </c>
      <c r="H488" s="1174" t="s">
        <v>767</v>
      </c>
    </row>
    <row r="489" spans="1:8" x14ac:dyDescent="0.25">
      <c r="A489" s="777" t="s">
        <v>4418</v>
      </c>
      <c r="B489" s="764">
        <v>2</v>
      </c>
      <c r="C489" s="630">
        <v>100000</v>
      </c>
      <c r="D489" s="630"/>
      <c r="E489" s="764"/>
      <c r="F489" s="921"/>
      <c r="G489" s="921"/>
      <c r="H489" s="1174"/>
    </row>
    <row r="490" spans="1:8" x14ac:dyDescent="0.25">
      <c r="A490" s="777" t="s">
        <v>222</v>
      </c>
      <c r="B490" s="764">
        <v>1</v>
      </c>
      <c r="C490" s="630">
        <v>28000</v>
      </c>
      <c r="D490" s="630"/>
      <c r="E490" s="764">
        <v>1</v>
      </c>
      <c r="F490" s="921">
        <v>2000</v>
      </c>
      <c r="G490" s="921">
        <v>45</v>
      </c>
      <c r="H490" s="1174"/>
    </row>
    <row r="491" spans="1:8" x14ac:dyDescent="0.25">
      <c r="A491" s="517" t="s">
        <v>144</v>
      </c>
      <c r="B491" s="519">
        <v>1</v>
      </c>
      <c r="C491" s="527">
        <v>28000</v>
      </c>
      <c r="D491" s="527"/>
      <c r="E491" s="519">
        <v>1</v>
      </c>
      <c r="F491" s="1054">
        <v>4000</v>
      </c>
      <c r="G491" s="1054">
        <v>75</v>
      </c>
      <c r="H491" s="1172"/>
    </row>
    <row r="492" spans="1:8" x14ac:dyDescent="0.25">
      <c r="A492" s="777" t="s">
        <v>1862</v>
      </c>
      <c r="B492" s="764">
        <v>1</v>
      </c>
      <c r="C492" s="630">
        <v>27000</v>
      </c>
      <c r="D492" s="630"/>
      <c r="E492" s="764"/>
      <c r="F492" s="921"/>
      <c r="G492" s="921"/>
      <c r="H492" s="1174"/>
    </row>
    <row r="493" spans="1:8" x14ac:dyDescent="0.25">
      <c r="A493" s="777" t="s">
        <v>5294</v>
      </c>
      <c r="B493" s="764">
        <v>1</v>
      </c>
      <c r="C493" s="630">
        <v>25000</v>
      </c>
      <c r="D493" s="630"/>
      <c r="E493" s="764"/>
      <c r="F493" s="921"/>
      <c r="G493" s="921"/>
      <c r="H493" s="1174"/>
    </row>
    <row r="494" spans="1:8" x14ac:dyDescent="0.25">
      <c r="A494" s="777" t="s">
        <v>3532</v>
      </c>
      <c r="B494" s="764">
        <v>1</v>
      </c>
      <c r="C494" s="630">
        <v>38000</v>
      </c>
      <c r="D494" s="630"/>
      <c r="E494" s="764"/>
      <c r="F494" s="921"/>
      <c r="G494" s="921"/>
      <c r="H494" s="1174"/>
    </row>
    <row r="495" spans="1:8" x14ac:dyDescent="0.25">
      <c r="A495" s="777" t="s">
        <v>4793</v>
      </c>
      <c r="B495" s="764">
        <v>1</v>
      </c>
      <c r="C495" s="630">
        <v>14000</v>
      </c>
      <c r="D495" s="630"/>
      <c r="E495" s="764">
        <v>1</v>
      </c>
      <c r="F495" s="921">
        <v>3000</v>
      </c>
      <c r="G495" s="921">
        <v>60</v>
      </c>
      <c r="H495" s="1174"/>
    </row>
    <row r="496" spans="1:8" x14ac:dyDescent="0.25">
      <c r="A496" s="777" t="s">
        <v>1946</v>
      </c>
      <c r="B496" s="764">
        <v>1</v>
      </c>
      <c r="C496" s="630">
        <v>30000</v>
      </c>
      <c r="D496" s="630"/>
      <c r="E496" s="764">
        <v>1</v>
      </c>
      <c r="F496" s="921">
        <v>5000</v>
      </c>
      <c r="G496" s="921">
        <v>100</v>
      </c>
      <c r="H496" s="1174"/>
    </row>
    <row r="497" spans="1:8" x14ac:dyDescent="0.25">
      <c r="A497" s="777" t="s">
        <v>1871</v>
      </c>
      <c r="B497" s="764">
        <v>1</v>
      </c>
      <c r="C497" s="1042">
        <v>30000</v>
      </c>
      <c r="D497" s="630"/>
      <c r="E497" s="764">
        <v>1</v>
      </c>
      <c r="F497" s="764">
        <v>5000</v>
      </c>
      <c r="G497" s="921">
        <v>100</v>
      </c>
      <c r="H497" s="1174"/>
    </row>
    <row r="498" spans="1:8" x14ac:dyDescent="0.25">
      <c r="A498" s="777" t="s">
        <v>423</v>
      </c>
      <c r="B498" s="764">
        <v>1</v>
      </c>
      <c r="C498" s="1042"/>
      <c r="D498" s="630">
        <v>14500</v>
      </c>
      <c r="E498" s="764">
        <v>1</v>
      </c>
      <c r="F498" s="764">
        <v>4000</v>
      </c>
      <c r="G498" s="921">
        <v>75</v>
      </c>
      <c r="H498" s="1174" t="s">
        <v>5462</v>
      </c>
    </row>
    <row r="499" spans="1:8" x14ac:dyDescent="0.25">
      <c r="A499" s="777" t="s">
        <v>3689</v>
      </c>
      <c r="B499" s="764">
        <v>1</v>
      </c>
      <c r="C499" s="1042">
        <v>83000</v>
      </c>
      <c r="D499" s="630"/>
      <c r="E499" s="764"/>
      <c r="F499" s="764"/>
      <c r="G499" s="921"/>
      <c r="H499" s="1174"/>
    </row>
    <row r="500" spans="1:8" x14ac:dyDescent="0.25">
      <c r="A500" s="777" t="s">
        <v>5463</v>
      </c>
      <c r="B500" s="764">
        <v>1</v>
      </c>
      <c r="C500" s="1042">
        <v>20000</v>
      </c>
      <c r="D500" s="630"/>
      <c r="E500" s="764"/>
      <c r="F500" s="764"/>
      <c r="G500" s="921"/>
      <c r="H500" s="1174"/>
    </row>
    <row r="501" spans="1:8" x14ac:dyDescent="0.25">
      <c r="A501" s="777" t="s">
        <v>409</v>
      </c>
      <c r="B501" s="764">
        <v>1</v>
      </c>
      <c r="C501" s="1042">
        <v>17500</v>
      </c>
      <c r="D501" s="630"/>
      <c r="E501" s="764">
        <v>1</v>
      </c>
      <c r="F501" s="764">
        <v>3000</v>
      </c>
      <c r="G501" s="921">
        <v>60</v>
      </c>
      <c r="H501" s="1174"/>
    </row>
    <row r="502" spans="1:8" x14ac:dyDescent="0.25">
      <c r="A502" s="777" t="s">
        <v>5464</v>
      </c>
      <c r="B502" s="764">
        <v>1</v>
      </c>
      <c r="C502" s="1042">
        <v>1000</v>
      </c>
      <c r="D502" s="630"/>
      <c r="E502" s="764">
        <v>16000</v>
      </c>
      <c r="F502" s="764"/>
      <c r="G502" s="921"/>
      <c r="H502" s="1174" t="s">
        <v>5465</v>
      </c>
    </row>
    <row r="503" spans="1:8" x14ac:dyDescent="0.25">
      <c r="A503" s="777" t="s">
        <v>423</v>
      </c>
      <c r="B503" s="764">
        <v>1</v>
      </c>
      <c r="C503" s="1042"/>
      <c r="D503" s="630"/>
      <c r="E503" s="764">
        <v>21000</v>
      </c>
      <c r="F503" s="764"/>
      <c r="G503" s="921"/>
      <c r="H503" s="1174" t="s">
        <v>5466</v>
      </c>
    </row>
    <row r="504" spans="1:8" x14ac:dyDescent="0.25">
      <c r="A504" s="702" t="s">
        <v>172</v>
      </c>
      <c r="B504" s="703">
        <v>1</v>
      </c>
      <c r="C504" s="725"/>
      <c r="D504" s="640"/>
      <c r="E504" s="703"/>
      <c r="F504" s="703"/>
      <c r="G504" s="1173"/>
      <c r="H504" s="781" t="s">
        <v>5467</v>
      </c>
    </row>
    <row r="505" spans="1:8" x14ac:dyDescent="0.25">
      <c r="A505" s="517" t="s">
        <v>423</v>
      </c>
      <c r="B505" s="519">
        <v>1</v>
      </c>
      <c r="C505" s="1016">
        <v>20000</v>
      </c>
      <c r="D505" s="527"/>
      <c r="E505" s="519"/>
      <c r="F505" s="519"/>
      <c r="G505" s="1054"/>
      <c r="H505" s="1172"/>
    </row>
    <row r="506" spans="1:8" x14ac:dyDescent="0.25">
      <c r="A506" s="777" t="s">
        <v>2044</v>
      </c>
      <c r="B506" s="764">
        <v>1</v>
      </c>
      <c r="C506" s="630"/>
      <c r="D506" s="630">
        <v>15000</v>
      </c>
      <c r="E506" s="764"/>
      <c r="F506" s="764"/>
      <c r="G506" s="921"/>
      <c r="H506" s="1174"/>
    </row>
    <row r="507" spans="1:8" x14ac:dyDescent="0.25">
      <c r="A507" s="777" t="s">
        <v>4839</v>
      </c>
      <c r="B507" s="764">
        <v>1</v>
      </c>
      <c r="C507" s="630">
        <v>14000</v>
      </c>
      <c r="D507" s="630"/>
      <c r="E507" s="921">
        <v>1</v>
      </c>
      <c r="F507" s="764">
        <v>3000</v>
      </c>
      <c r="G507" s="921">
        <v>60</v>
      </c>
      <c r="H507" s="1174"/>
    </row>
    <row r="508" spans="1:8" x14ac:dyDescent="0.25">
      <c r="A508" s="777" t="s">
        <v>3538</v>
      </c>
      <c r="B508" s="764">
        <v>1</v>
      </c>
      <c r="C508" s="630">
        <v>10000</v>
      </c>
      <c r="D508" s="630"/>
      <c r="E508" s="921"/>
      <c r="F508" s="764"/>
      <c r="G508" s="921"/>
      <c r="H508" s="1174"/>
    </row>
    <row r="509" spans="1:8" x14ac:dyDescent="0.25">
      <c r="A509" s="777" t="s">
        <v>314</v>
      </c>
      <c r="B509" s="764">
        <v>1</v>
      </c>
      <c r="C509" s="630"/>
      <c r="D509" s="630">
        <v>50000</v>
      </c>
      <c r="E509" s="921"/>
      <c r="F509" s="764"/>
      <c r="G509" s="921"/>
      <c r="H509" s="1174" t="s">
        <v>767</v>
      </c>
    </row>
    <row r="510" spans="1:8" x14ac:dyDescent="0.25">
      <c r="A510" s="777" t="s">
        <v>622</v>
      </c>
      <c r="B510" s="764">
        <v>1</v>
      </c>
      <c r="C510" s="630">
        <v>36000</v>
      </c>
      <c r="D510" s="630"/>
      <c r="E510" s="921"/>
      <c r="F510" s="764"/>
      <c r="G510" s="921"/>
      <c r="H510" s="1174"/>
    </row>
    <row r="511" spans="1:8" x14ac:dyDescent="0.25">
      <c r="A511" s="777" t="s">
        <v>1149</v>
      </c>
      <c r="B511" s="764">
        <v>2</v>
      </c>
      <c r="C511" s="630"/>
      <c r="D511" s="630">
        <v>102000</v>
      </c>
      <c r="E511" s="921"/>
      <c r="F511" s="764"/>
      <c r="G511" s="921"/>
      <c r="H511" s="1174" t="s">
        <v>5312</v>
      </c>
    </row>
    <row r="512" spans="1:8" x14ac:dyDescent="0.25">
      <c r="A512" s="777" t="s">
        <v>5468</v>
      </c>
      <c r="B512" s="764">
        <v>1</v>
      </c>
      <c r="C512" s="630">
        <v>49000</v>
      </c>
      <c r="D512" s="630"/>
      <c r="E512" s="921"/>
      <c r="F512" s="764"/>
      <c r="G512" s="921"/>
      <c r="H512" s="1174" t="s">
        <v>5469</v>
      </c>
    </row>
    <row r="513" spans="1:8" x14ac:dyDescent="0.25">
      <c r="A513" s="777" t="s">
        <v>170</v>
      </c>
      <c r="B513" s="764">
        <v>1</v>
      </c>
      <c r="C513" s="630">
        <v>15000</v>
      </c>
      <c r="D513" s="630"/>
      <c r="E513" s="921">
        <v>2</v>
      </c>
      <c r="F513" s="764">
        <v>10000</v>
      </c>
      <c r="G513" s="764">
        <v>100</v>
      </c>
      <c r="H513" s="1174"/>
    </row>
    <row r="514" spans="1:8" x14ac:dyDescent="0.25">
      <c r="A514" s="777" t="s">
        <v>3536</v>
      </c>
      <c r="B514" s="764">
        <v>1</v>
      </c>
      <c r="C514" s="630">
        <v>16000</v>
      </c>
      <c r="D514" s="630">
        <v>10000</v>
      </c>
      <c r="E514" s="921">
        <v>1</v>
      </c>
      <c r="F514" s="764">
        <v>4000</v>
      </c>
      <c r="G514" s="764">
        <v>70</v>
      </c>
      <c r="H514" s="1174" t="s">
        <v>767</v>
      </c>
    </row>
    <row r="515" spans="1:8" x14ac:dyDescent="0.25">
      <c r="A515" s="702" t="s">
        <v>5470</v>
      </c>
      <c r="B515" s="703">
        <v>1</v>
      </c>
      <c r="C515" s="640"/>
      <c r="D515" s="640"/>
      <c r="E515" s="1173"/>
      <c r="F515" s="703"/>
      <c r="G515" s="703"/>
      <c r="H515" s="781" t="s">
        <v>4942</v>
      </c>
    </row>
    <row r="516" spans="1:8" x14ac:dyDescent="0.25">
      <c r="A516" s="755" t="s">
        <v>2048</v>
      </c>
      <c r="B516" s="213">
        <f>SUM(B482:B515)</f>
        <v>36</v>
      </c>
      <c r="C516" s="213">
        <f>SUM(C482:C515)</f>
        <v>681500</v>
      </c>
      <c r="D516" s="213">
        <f>SUM(D482:D515)</f>
        <v>247500</v>
      </c>
      <c r="E516" s="213">
        <f>SUM(E482:E515)</f>
        <v>37017</v>
      </c>
      <c r="F516" s="213"/>
      <c r="G516" s="213"/>
      <c r="H516" s="213"/>
    </row>
    <row r="517" spans="1:8" ht="17.25" x14ac:dyDescent="0.25">
      <c r="A517" s="2233" t="s">
        <v>4463</v>
      </c>
      <c r="B517" s="2234"/>
      <c r="C517" s="2234"/>
      <c r="D517" s="2234"/>
      <c r="E517" s="2234"/>
      <c r="F517" s="2234"/>
      <c r="G517" s="2234"/>
      <c r="H517" s="2249"/>
    </row>
    <row r="518" spans="1:8" ht="17.25" x14ac:dyDescent="0.25">
      <c r="A518" s="782"/>
      <c r="B518" s="783"/>
      <c r="C518" s="944"/>
      <c r="D518" s="784"/>
      <c r="E518" s="909"/>
      <c r="F518" s="909"/>
      <c r="G518" s="909"/>
      <c r="H518" s="764"/>
    </row>
    <row r="519" spans="1:8" x14ac:dyDescent="0.25">
      <c r="A519" s="755" t="s">
        <v>2048</v>
      </c>
      <c r="B519" s="213">
        <f>SUM(B518)</f>
        <v>0</v>
      </c>
      <c r="C519" s="213">
        <f>SUM(C518:C518)</f>
        <v>0</v>
      </c>
      <c r="D519" s="213">
        <v>0</v>
      </c>
      <c r="E519" s="213"/>
      <c r="F519" s="213"/>
      <c r="G519" s="213"/>
      <c r="H519" s="213"/>
    </row>
    <row r="520" spans="1:8" x14ac:dyDescent="0.25">
      <c r="E520" s="13"/>
      <c r="F520" s="13"/>
    </row>
    <row r="521" spans="1:8" x14ac:dyDescent="0.25">
      <c r="D521" s="2268" t="s">
        <v>5459</v>
      </c>
      <c r="E521" s="2268"/>
      <c r="F521" s="2268"/>
      <c r="G521" s="2268"/>
    </row>
    <row r="522" spans="1:8" ht="15.75" x14ac:dyDescent="0.25">
      <c r="A522" s="2262" t="s">
        <v>4861</v>
      </c>
      <c r="B522" s="2263"/>
      <c r="C522" s="757">
        <f>C516-G524</f>
        <v>681500</v>
      </c>
      <c r="E522" s="13"/>
      <c r="F522" s="13"/>
    </row>
    <row r="524" spans="1:8" ht="15.75" x14ac:dyDescent="0.25">
      <c r="A524" s="1175" t="s">
        <v>4825</v>
      </c>
      <c r="B524" s="1176"/>
      <c r="C524" s="213">
        <f>C519</f>
        <v>0</v>
      </c>
      <c r="E524" s="1145"/>
      <c r="F524" s="1145"/>
      <c r="G524" s="1145"/>
    </row>
    <row r="528" spans="1:8" ht="15.75" x14ac:dyDescent="0.25">
      <c r="A528" s="2232" t="s">
        <v>5471</v>
      </c>
      <c r="B528" s="2232"/>
      <c r="C528" s="2232"/>
      <c r="D528" s="2232"/>
      <c r="E528" s="2232"/>
      <c r="F528" s="2232"/>
      <c r="G528" s="2232"/>
      <c r="H528" s="2232"/>
    </row>
    <row r="529" spans="1:8" x14ac:dyDescent="0.25">
      <c r="A529" s="198" t="s">
        <v>14</v>
      </c>
      <c r="B529" s="198" t="s">
        <v>5</v>
      </c>
      <c r="C529" s="198" t="s">
        <v>10</v>
      </c>
      <c r="D529" s="198" t="s">
        <v>11</v>
      </c>
      <c r="E529" s="198" t="s">
        <v>753</v>
      </c>
      <c r="F529" s="198" t="s">
        <v>27</v>
      </c>
      <c r="G529" s="1177" t="s">
        <v>2013</v>
      </c>
      <c r="H529" s="198" t="s">
        <v>32</v>
      </c>
    </row>
    <row r="530" spans="1:8" x14ac:dyDescent="0.25">
      <c r="A530" s="777" t="s">
        <v>1350</v>
      </c>
      <c r="B530" s="764">
        <v>2</v>
      </c>
      <c r="C530" s="630">
        <v>74000</v>
      </c>
      <c r="D530" s="764"/>
      <c r="E530" s="921">
        <v>2</v>
      </c>
      <c r="F530" s="764">
        <v>16000</v>
      </c>
      <c r="G530" s="921">
        <v>140</v>
      </c>
      <c r="H530" s="1179"/>
    </row>
    <row r="531" spans="1:8" x14ac:dyDescent="0.25">
      <c r="A531" s="702" t="s">
        <v>230</v>
      </c>
      <c r="B531" s="703">
        <v>1</v>
      </c>
      <c r="C531" s="640"/>
      <c r="D531" s="640"/>
      <c r="E531" s="1182"/>
      <c r="F531" s="703"/>
      <c r="G531" s="703"/>
      <c r="H531" s="781" t="s">
        <v>5481</v>
      </c>
    </row>
    <row r="532" spans="1:8" x14ac:dyDescent="0.25">
      <c r="A532" s="517" t="s">
        <v>5037</v>
      </c>
      <c r="B532" s="519">
        <v>1</v>
      </c>
      <c r="C532" s="527"/>
      <c r="D532" s="527">
        <v>17000</v>
      </c>
      <c r="E532" s="1054">
        <v>1</v>
      </c>
      <c r="F532" s="519">
        <v>4000</v>
      </c>
      <c r="G532" s="519">
        <v>70</v>
      </c>
      <c r="H532" s="1178" t="s">
        <v>767</v>
      </c>
    </row>
    <row r="533" spans="1:8" x14ac:dyDescent="0.25">
      <c r="A533" s="517" t="s">
        <v>5472</v>
      </c>
      <c r="B533" s="519">
        <v>1</v>
      </c>
      <c r="C533" s="527"/>
      <c r="D533" s="527">
        <v>24000</v>
      </c>
      <c r="E533" s="1054"/>
      <c r="F533" s="519"/>
      <c r="G533" s="519"/>
      <c r="H533" s="1178" t="s">
        <v>5473</v>
      </c>
    </row>
    <row r="534" spans="1:8" x14ac:dyDescent="0.25">
      <c r="A534" s="517" t="s">
        <v>5474</v>
      </c>
      <c r="B534" s="519">
        <v>2</v>
      </c>
      <c r="C534" s="527"/>
      <c r="D534" s="527">
        <v>101000</v>
      </c>
      <c r="E534" s="1054"/>
      <c r="F534" s="519"/>
      <c r="G534" s="1054"/>
      <c r="H534" s="1178" t="s">
        <v>5478</v>
      </c>
    </row>
    <row r="535" spans="1:8" x14ac:dyDescent="0.25">
      <c r="A535" s="702" t="s">
        <v>5475</v>
      </c>
      <c r="B535" s="703">
        <v>1</v>
      </c>
      <c r="C535" s="725"/>
      <c r="D535" s="640"/>
      <c r="E535" s="703"/>
      <c r="F535" s="703"/>
      <c r="G535" s="1182"/>
      <c r="H535" s="781" t="s">
        <v>5476</v>
      </c>
    </row>
    <row r="536" spans="1:8" x14ac:dyDescent="0.25">
      <c r="A536" s="777" t="s">
        <v>5477</v>
      </c>
      <c r="B536" s="764">
        <v>1</v>
      </c>
      <c r="C536" s="630">
        <v>16000</v>
      </c>
      <c r="D536" s="630"/>
      <c r="E536" s="764">
        <v>1</v>
      </c>
      <c r="F536" s="921">
        <v>4000</v>
      </c>
      <c r="G536" s="921">
        <v>75</v>
      </c>
      <c r="H536" s="1179"/>
    </row>
    <row r="537" spans="1:8" x14ac:dyDescent="0.25">
      <c r="A537" s="777" t="s">
        <v>5479</v>
      </c>
      <c r="B537" s="764">
        <v>1</v>
      </c>
      <c r="C537" s="630">
        <v>20000</v>
      </c>
      <c r="D537" s="630"/>
      <c r="E537" s="764">
        <v>1</v>
      </c>
      <c r="F537" s="921">
        <v>5000</v>
      </c>
      <c r="G537" s="921">
        <v>100</v>
      </c>
      <c r="H537" s="1179"/>
    </row>
    <row r="538" spans="1:8" x14ac:dyDescent="0.25">
      <c r="A538" s="777" t="s">
        <v>132</v>
      </c>
      <c r="B538" s="764">
        <v>1</v>
      </c>
      <c r="C538" s="630">
        <v>11000</v>
      </c>
      <c r="D538" s="630"/>
      <c r="E538" s="764">
        <v>1</v>
      </c>
      <c r="F538" s="921">
        <v>3000</v>
      </c>
      <c r="G538" s="921">
        <v>60</v>
      </c>
      <c r="H538" s="1179"/>
    </row>
    <row r="539" spans="1:8" x14ac:dyDescent="0.25">
      <c r="A539" s="517" t="s">
        <v>622</v>
      </c>
      <c r="B539" s="519">
        <v>1</v>
      </c>
      <c r="C539" s="527"/>
      <c r="D539" s="527">
        <v>32000</v>
      </c>
      <c r="E539" s="519">
        <v>1</v>
      </c>
      <c r="F539" s="1054">
        <v>4000</v>
      </c>
      <c r="G539" s="1054">
        <v>70</v>
      </c>
      <c r="H539" s="1183" t="s">
        <v>767</v>
      </c>
    </row>
    <row r="540" spans="1:8" x14ac:dyDescent="0.25">
      <c r="A540" s="777" t="s">
        <v>5480</v>
      </c>
      <c r="B540" s="764">
        <v>1</v>
      </c>
      <c r="C540" s="630">
        <v>13000</v>
      </c>
      <c r="D540" s="630"/>
      <c r="E540" s="764">
        <v>1</v>
      </c>
      <c r="F540" s="921">
        <v>3000</v>
      </c>
      <c r="G540" s="921">
        <v>60</v>
      </c>
      <c r="H540" s="1179"/>
    </row>
    <row r="541" spans="1:8" x14ac:dyDescent="0.25">
      <c r="A541" s="777" t="s">
        <v>5288</v>
      </c>
      <c r="B541" s="764">
        <v>1</v>
      </c>
      <c r="C541" s="630">
        <v>14000</v>
      </c>
      <c r="D541" s="630"/>
      <c r="E541" s="764">
        <v>1</v>
      </c>
      <c r="F541" s="921">
        <v>3000</v>
      </c>
      <c r="G541" s="921">
        <v>60</v>
      </c>
      <c r="H541" s="1179"/>
    </row>
    <row r="542" spans="1:8" x14ac:dyDescent="0.25">
      <c r="A542" s="777" t="s">
        <v>255</v>
      </c>
      <c r="B542" s="764">
        <v>1</v>
      </c>
      <c r="C542" s="630"/>
      <c r="D542" s="630">
        <v>24000</v>
      </c>
      <c r="E542" s="764"/>
      <c r="F542" s="921"/>
      <c r="G542" s="921"/>
      <c r="H542" s="1179" t="s">
        <v>3581</v>
      </c>
    </row>
    <row r="543" spans="1:8" x14ac:dyDescent="0.25">
      <c r="A543" s="777" t="s">
        <v>3657</v>
      </c>
      <c r="B543" s="764">
        <v>1</v>
      </c>
      <c r="C543" s="630">
        <v>33000</v>
      </c>
      <c r="D543" s="630"/>
      <c r="E543" s="764">
        <v>1</v>
      </c>
      <c r="F543" s="921">
        <v>5000</v>
      </c>
      <c r="G543" s="921">
        <v>100</v>
      </c>
      <c r="H543" s="1179"/>
    </row>
    <row r="544" spans="1:8" x14ac:dyDescent="0.25">
      <c r="A544" s="777" t="s">
        <v>137</v>
      </c>
      <c r="B544" s="764">
        <v>1</v>
      </c>
      <c r="C544" s="630">
        <v>27000</v>
      </c>
      <c r="D544" s="630"/>
      <c r="E544" s="764"/>
      <c r="F544" s="921"/>
      <c r="G544" s="921"/>
      <c r="H544" s="1179"/>
    </row>
    <row r="545" spans="1:8" x14ac:dyDescent="0.25">
      <c r="A545" s="702" t="s">
        <v>230</v>
      </c>
      <c r="B545" s="703">
        <v>1</v>
      </c>
      <c r="C545" s="725"/>
      <c r="D545" s="640"/>
      <c r="E545" s="703"/>
      <c r="F545" s="703"/>
      <c r="G545" s="1182"/>
      <c r="H545" s="781" t="s">
        <v>5482</v>
      </c>
    </row>
    <row r="546" spans="1:8" x14ac:dyDescent="0.25">
      <c r="A546" s="777" t="s">
        <v>314</v>
      </c>
      <c r="B546" s="764">
        <v>1</v>
      </c>
      <c r="C546" s="1042"/>
      <c r="D546" s="630">
        <v>51000</v>
      </c>
      <c r="E546" s="764"/>
      <c r="F546" s="764"/>
      <c r="G546" s="921"/>
      <c r="H546" s="1183" t="s">
        <v>5483</v>
      </c>
    </row>
    <row r="547" spans="1:8" x14ac:dyDescent="0.25">
      <c r="A547" s="702" t="s">
        <v>172</v>
      </c>
      <c r="B547" s="703">
        <v>1</v>
      </c>
      <c r="C547" s="725"/>
      <c r="D547" s="640"/>
      <c r="E547" s="703"/>
      <c r="F547" s="703"/>
      <c r="G547" s="1182"/>
      <c r="H547" s="781" t="s">
        <v>3008</v>
      </c>
    </row>
    <row r="548" spans="1:8" x14ac:dyDescent="0.25">
      <c r="A548" s="777" t="s">
        <v>423</v>
      </c>
      <c r="B548" s="764">
        <v>1</v>
      </c>
      <c r="C548" s="1042">
        <v>16000</v>
      </c>
      <c r="D548" s="630"/>
      <c r="E548" s="764">
        <v>1</v>
      </c>
      <c r="F548" s="764">
        <v>4000</v>
      </c>
      <c r="G548" s="921">
        <v>70</v>
      </c>
      <c r="H548" s="1179"/>
    </row>
    <row r="549" spans="1:8" x14ac:dyDescent="0.25">
      <c r="A549" s="517" t="s">
        <v>622</v>
      </c>
      <c r="B549" s="764">
        <v>1</v>
      </c>
      <c r="C549" s="1042">
        <v>36000</v>
      </c>
      <c r="D549" s="630"/>
      <c r="E549" s="764"/>
      <c r="F549" s="764"/>
      <c r="G549" s="921"/>
      <c r="H549" s="1179"/>
    </row>
    <row r="550" spans="1:8" x14ac:dyDescent="0.25">
      <c r="A550" s="777" t="s">
        <v>3733</v>
      </c>
      <c r="B550" s="764">
        <v>1</v>
      </c>
      <c r="C550" s="1042"/>
      <c r="D550" s="630">
        <v>33000</v>
      </c>
      <c r="E550" s="764">
        <v>1</v>
      </c>
      <c r="F550" s="764">
        <v>5000</v>
      </c>
      <c r="G550" s="921">
        <v>100</v>
      </c>
      <c r="H550" s="1183" t="s">
        <v>767</v>
      </c>
    </row>
    <row r="551" spans="1:8" x14ac:dyDescent="0.25">
      <c r="A551" s="777" t="s">
        <v>4850</v>
      </c>
      <c r="B551" s="764">
        <v>2</v>
      </c>
      <c r="C551" s="1042">
        <v>112000</v>
      </c>
      <c r="D551" s="630"/>
      <c r="E551" s="764"/>
      <c r="F551" s="764"/>
      <c r="G551" s="921"/>
      <c r="H551" s="1179"/>
    </row>
    <row r="552" spans="1:8" x14ac:dyDescent="0.25">
      <c r="A552" s="777" t="s">
        <v>291</v>
      </c>
      <c r="B552" s="764">
        <v>1</v>
      </c>
      <c r="C552" s="1042">
        <v>18000</v>
      </c>
      <c r="D552" s="630"/>
      <c r="E552" s="764"/>
      <c r="F552" s="764"/>
      <c r="G552" s="921"/>
      <c r="H552" s="1179"/>
    </row>
    <row r="553" spans="1:8" x14ac:dyDescent="0.25">
      <c r="A553" s="777" t="s">
        <v>2199</v>
      </c>
      <c r="B553" s="764">
        <v>1</v>
      </c>
      <c r="C553" s="1042"/>
      <c r="D553" s="630">
        <v>19000</v>
      </c>
      <c r="E553" s="764"/>
      <c r="F553" s="764"/>
      <c r="G553" s="921"/>
      <c r="H553" s="1183" t="s">
        <v>767</v>
      </c>
    </row>
    <row r="554" spans="1:8" x14ac:dyDescent="0.25">
      <c r="A554" s="777" t="s">
        <v>5083</v>
      </c>
      <c r="B554" s="764">
        <v>1</v>
      </c>
      <c r="C554" s="630"/>
      <c r="D554" s="630">
        <v>19000</v>
      </c>
      <c r="E554" s="764"/>
      <c r="F554" s="764"/>
      <c r="G554" s="921"/>
      <c r="H554" s="1183" t="s">
        <v>767</v>
      </c>
    </row>
    <row r="555" spans="1:8" x14ac:dyDescent="0.25">
      <c r="A555" s="777" t="s">
        <v>5484</v>
      </c>
      <c r="B555" s="764">
        <v>1</v>
      </c>
      <c r="C555" s="630"/>
      <c r="D555" s="630">
        <v>13000</v>
      </c>
      <c r="E555" s="921">
        <v>1</v>
      </c>
      <c r="F555" s="764">
        <v>2000</v>
      </c>
      <c r="G555" s="921">
        <v>50</v>
      </c>
      <c r="H555" s="1179" t="s">
        <v>767</v>
      </c>
    </row>
    <row r="556" spans="1:8" x14ac:dyDescent="0.25">
      <c r="A556" s="777" t="s">
        <v>3545</v>
      </c>
      <c r="B556" s="764">
        <v>1</v>
      </c>
      <c r="C556" s="630"/>
      <c r="D556" s="630">
        <v>17000</v>
      </c>
      <c r="E556" s="921"/>
      <c r="F556" s="764"/>
      <c r="G556" s="921"/>
      <c r="H556" s="1183" t="s">
        <v>5485</v>
      </c>
    </row>
    <row r="557" spans="1:8" x14ac:dyDescent="0.25">
      <c r="A557" s="777" t="s">
        <v>3657</v>
      </c>
      <c r="B557" s="764">
        <v>1</v>
      </c>
      <c r="C557" s="630">
        <v>33000</v>
      </c>
      <c r="D557" s="630"/>
      <c r="E557" s="921"/>
      <c r="F557" s="764"/>
      <c r="G557" s="921"/>
      <c r="H557" s="1179"/>
    </row>
    <row r="558" spans="1:8" x14ac:dyDescent="0.25">
      <c r="A558" s="777" t="s">
        <v>5486</v>
      </c>
      <c r="B558" s="764">
        <v>2</v>
      </c>
      <c r="C558" s="630">
        <v>98000</v>
      </c>
      <c r="D558" s="630"/>
      <c r="E558" s="921"/>
      <c r="F558" s="764"/>
      <c r="G558" s="921"/>
      <c r="H558" s="1179" t="s">
        <v>5487</v>
      </c>
    </row>
    <row r="559" spans="1:8" x14ac:dyDescent="0.25">
      <c r="A559" s="777" t="s">
        <v>5400</v>
      </c>
      <c r="B559" s="764">
        <v>1</v>
      </c>
      <c r="C559" s="630"/>
      <c r="D559" s="630">
        <v>33000</v>
      </c>
      <c r="E559" s="921"/>
      <c r="F559" s="764"/>
      <c r="G559" s="921"/>
      <c r="H559" s="1184" t="s">
        <v>5492</v>
      </c>
    </row>
    <row r="560" spans="1:8" x14ac:dyDescent="0.25">
      <c r="A560" s="777" t="s">
        <v>5488</v>
      </c>
      <c r="B560" s="764">
        <v>1</v>
      </c>
      <c r="C560" s="630">
        <v>13000</v>
      </c>
      <c r="D560" s="630"/>
      <c r="E560" s="921">
        <v>1</v>
      </c>
      <c r="F560" s="764">
        <v>2000</v>
      </c>
      <c r="G560" s="921">
        <v>50</v>
      </c>
      <c r="H560" s="1179"/>
    </row>
    <row r="561" spans="1:8" x14ac:dyDescent="0.25">
      <c r="A561" s="777" t="s">
        <v>291</v>
      </c>
      <c r="B561" s="764">
        <v>1</v>
      </c>
      <c r="C561" s="630"/>
      <c r="D561" s="630">
        <v>19000</v>
      </c>
      <c r="E561" s="921"/>
      <c r="F561" s="764"/>
      <c r="G561" s="921"/>
      <c r="H561" s="1183" t="s">
        <v>5489</v>
      </c>
    </row>
    <row r="562" spans="1:8" x14ac:dyDescent="0.25">
      <c r="A562" s="777" t="s">
        <v>423</v>
      </c>
      <c r="B562" s="764">
        <v>1</v>
      </c>
      <c r="C562" s="630"/>
      <c r="D562" s="630">
        <v>20000</v>
      </c>
      <c r="E562" s="921"/>
      <c r="F562" s="764"/>
      <c r="G562" s="764"/>
      <c r="H562" s="1183" t="s">
        <v>767</v>
      </c>
    </row>
    <row r="563" spans="1:8" x14ac:dyDescent="0.25">
      <c r="A563" s="777" t="s">
        <v>4943</v>
      </c>
      <c r="B563" s="764">
        <v>1</v>
      </c>
      <c r="C563" s="630"/>
      <c r="D563" s="630">
        <v>21000</v>
      </c>
      <c r="E563" s="921">
        <v>1</v>
      </c>
      <c r="F563" s="764">
        <v>4000</v>
      </c>
      <c r="G563" s="764">
        <v>75</v>
      </c>
      <c r="H563" s="1179" t="s">
        <v>3581</v>
      </c>
    </row>
    <row r="564" spans="1:8" x14ac:dyDescent="0.25">
      <c r="A564" s="702" t="s">
        <v>622</v>
      </c>
      <c r="B564" s="703">
        <v>1</v>
      </c>
      <c r="C564" s="640"/>
      <c r="D564" s="640"/>
      <c r="E564" s="1182"/>
      <c r="F564" s="703"/>
      <c r="G564" s="703"/>
      <c r="H564" s="781" t="s">
        <v>5490</v>
      </c>
    </row>
    <row r="565" spans="1:8" x14ac:dyDescent="0.25">
      <c r="A565" s="755" t="s">
        <v>2048</v>
      </c>
      <c r="B565" s="213">
        <f>SUM(B530:B564)</f>
        <v>39</v>
      </c>
      <c r="C565" s="213">
        <f>SUM(C530:C564)</f>
        <v>534000</v>
      </c>
      <c r="D565" s="213">
        <f>SUM(D530:D564)</f>
        <v>443000</v>
      </c>
      <c r="E565" s="213">
        <f>SUM(E530:E564)</f>
        <v>15</v>
      </c>
      <c r="F565" s="213"/>
      <c r="G565" s="213"/>
      <c r="H565" s="213"/>
    </row>
    <row r="566" spans="1:8" ht="17.25" x14ac:dyDescent="0.25">
      <c r="A566" s="2233" t="s">
        <v>4463</v>
      </c>
      <c r="B566" s="2234"/>
      <c r="C566" s="2234"/>
      <c r="D566" s="2234"/>
      <c r="E566" s="2234"/>
      <c r="F566" s="2234"/>
      <c r="G566" s="2234"/>
      <c r="H566" s="2249"/>
    </row>
    <row r="567" spans="1:8" ht="17.25" x14ac:dyDescent="0.25">
      <c r="A567" s="782" t="s">
        <v>5491</v>
      </c>
      <c r="B567" s="783">
        <v>1</v>
      </c>
      <c r="C567" s="944"/>
      <c r="D567" s="784">
        <v>1500</v>
      </c>
      <c r="E567" s="909"/>
      <c r="F567" s="909"/>
      <c r="G567" s="909"/>
      <c r="H567" s="1183" t="s">
        <v>767</v>
      </c>
    </row>
    <row r="568" spans="1:8" x14ac:dyDescent="0.25">
      <c r="A568" s="755" t="s">
        <v>2048</v>
      </c>
      <c r="B568" s="213">
        <f>SUM(B567)</f>
        <v>1</v>
      </c>
      <c r="C568" s="213">
        <f>SUM(C567:C567)</f>
        <v>0</v>
      </c>
      <c r="D568" s="213">
        <v>1500</v>
      </c>
      <c r="E568" s="213"/>
      <c r="F568" s="213"/>
      <c r="G568" s="213"/>
      <c r="H568" s="213"/>
    </row>
    <row r="569" spans="1:8" x14ac:dyDescent="0.25">
      <c r="E569" s="13"/>
      <c r="F569" s="13"/>
    </row>
    <row r="570" spans="1:8" x14ac:dyDescent="0.25">
      <c r="D570" s="2268" t="s">
        <v>5459</v>
      </c>
      <c r="E570" s="2268"/>
      <c r="F570" s="2268"/>
      <c r="G570" s="2268"/>
    </row>
    <row r="571" spans="1:8" ht="15.75" x14ac:dyDescent="0.25">
      <c r="A571" s="2262" t="s">
        <v>4861</v>
      </c>
      <c r="B571" s="2263"/>
      <c r="C571" s="757">
        <f>C565-G573</f>
        <v>534000</v>
      </c>
      <c r="E571" s="13"/>
      <c r="F571" s="13"/>
    </row>
    <row r="573" spans="1:8" ht="15.75" x14ac:dyDescent="0.25">
      <c r="A573" s="1180" t="s">
        <v>4825</v>
      </c>
      <c r="B573" s="1181"/>
      <c r="C573" s="213">
        <f>C568</f>
        <v>0</v>
      </c>
      <c r="E573" s="1145"/>
      <c r="F573" s="1145"/>
      <c r="G573" s="1145"/>
    </row>
    <row r="577" spans="1:8" ht="15.75" x14ac:dyDescent="0.25">
      <c r="A577" s="2232" t="s">
        <v>5502</v>
      </c>
      <c r="B577" s="2232"/>
      <c r="C577" s="2232"/>
      <c r="D577" s="2232"/>
      <c r="E577" s="2232"/>
      <c r="F577" s="2232"/>
      <c r="G577" s="2232"/>
      <c r="H577" s="2232"/>
    </row>
    <row r="578" spans="1:8" x14ac:dyDescent="0.25">
      <c r="A578" s="198" t="s">
        <v>14</v>
      </c>
      <c r="B578" s="198" t="s">
        <v>5</v>
      </c>
      <c r="C578" s="198" t="s">
        <v>10</v>
      </c>
      <c r="D578" s="198" t="s">
        <v>11</v>
      </c>
      <c r="E578" s="198" t="s">
        <v>753</v>
      </c>
      <c r="F578" s="198" t="s">
        <v>27</v>
      </c>
      <c r="G578" s="1185" t="s">
        <v>2013</v>
      </c>
      <c r="H578" s="198" t="s">
        <v>32</v>
      </c>
    </row>
    <row r="579" spans="1:8" x14ac:dyDescent="0.25">
      <c r="A579" s="777" t="s">
        <v>3629</v>
      </c>
      <c r="B579" s="764">
        <v>1</v>
      </c>
      <c r="C579" s="630">
        <v>27000</v>
      </c>
      <c r="D579" s="764"/>
      <c r="E579" s="921"/>
      <c r="F579" s="764"/>
      <c r="G579" s="921"/>
      <c r="H579" s="1188"/>
    </row>
    <row r="580" spans="1:8" x14ac:dyDescent="0.25">
      <c r="A580" s="777" t="s">
        <v>3707</v>
      </c>
      <c r="B580" s="764">
        <v>1</v>
      </c>
      <c r="C580" s="630">
        <v>16000</v>
      </c>
      <c r="D580" s="630"/>
      <c r="E580" s="921">
        <v>1</v>
      </c>
      <c r="F580" s="764">
        <v>3000</v>
      </c>
      <c r="G580" s="764">
        <v>60</v>
      </c>
      <c r="H580" s="1188"/>
    </row>
    <row r="581" spans="1:8" x14ac:dyDescent="0.25">
      <c r="A581" s="777" t="s">
        <v>5493</v>
      </c>
      <c r="B581" s="764">
        <v>1</v>
      </c>
      <c r="C581" s="630"/>
      <c r="D581" s="630">
        <v>23000</v>
      </c>
      <c r="E581" s="921">
        <v>1</v>
      </c>
      <c r="F581" s="764">
        <v>5000</v>
      </c>
      <c r="G581" s="764">
        <v>100</v>
      </c>
      <c r="H581" s="1188"/>
    </row>
    <row r="582" spans="1:8" x14ac:dyDescent="0.25">
      <c r="A582" s="702" t="s">
        <v>2199</v>
      </c>
      <c r="B582" s="703">
        <v>1</v>
      </c>
      <c r="C582" s="640"/>
      <c r="D582" s="640"/>
      <c r="E582" s="1187"/>
      <c r="F582" s="703"/>
      <c r="G582" s="703"/>
      <c r="H582" s="781" t="s">
        <v>4846</v>
      </c>
    </row>
    <row r="583" spans="1:8" x14ac:dyDescent="0.25">
      <c r="A583" s="777" t="s">
        <v>1862</v>
      </c>
      <c r="B583" s="764">
        <v>1</v>
      </c>
      <c r="C583" s="630">
        <v>27000</v>
      </c>
      <c r="D583" s="630"/>
      <c r="E583" s="921"/>
      <c r="F583" s="764"/>
      <c r="G583" s="921"/>
      <c r="H583" s="1188"/>
    </row>
    <row r="584" spans="1:8" x14ac:dyDescent="0.25">
      <c r="A584" s="777" t="s">
        <v>3955</v>
      </c>
      <c r="B584" s="764">
        <v>1</v>
      </c>
      <c r="C584" s="1042">
        <v>36000</v>
      </c>
      <c r="D584" s="630"/>
      <c r="E584" s="764">
        <v>1</v>
      </c>
      <c r="F584" s="764">
        <v>4000</v>
      </c>
      <c r="G584" s="921">
        <v>70</v>
      </c>
      <c r="H584" s="1188"/>
    </row>
    <row r="585" spans="1:8" x14ac:dyDescent="0.25">
      <c r="A585" s="777" t="s">
        <v>4627</v>
      </c>
      <c r="B585" s="764">
        <v>1</v>
      </c>
      <c r="C585" s="630"/>
      <c r="D585" s="630">
        <v>20000</v>
      </c>
      <c r="E585" s="764">
        <v>1</v>
      </c>
      <c r="F585" s="921">
        <v>3000</v>
      </c>
      <c r="G585" s="921">
        <v>60</v>
      </c>
      <c r="H585" s="1188" t="s">
        <v>767</v>
      </c>
    </row>
    <row r="586" spans="1:8" x14ac:dyDescent="0.25">
      <c r="A586" s="777" t="s">
        <v>4116</v>
      </c>
      <c r="B586" s="764">
        <v>1</v>
      </c>
      <c r="C586" s="630"/>
      <c r="D586" s="630">
        <v>25000</v>
      </c>
      <c r="E586" s="764">
        <v>1</v>
      </c>
      <c r="F586" s="921">
        <v>5000</v>
      </c>
      <c r="G586" s="921">
        <v>100</v>
      </c>
      <c r="H586" s="1188" t="s">
        <v>767</v>
      </c>
    </row>
    <row r="587" spans="1:8" x14ac:dyDescent="0.25">
      <c r="A587" s="777" t="s">
        <v>441</v>
      </c>
      <c r="B587" s="764">
        <v>2</v>
      </c>
      <c r="C587" s="630">
        <v>50000</v>
      </c>
      <c r="D587" s="630"/>
      <c r="E587" s="764"/>
      <c r="F587" s="921"/>
      <c r="G587" s="921"/>
      <c r="H587" s="1188"/>
    </row>
    <row r="588" spans="1:8" x14ac:dyDescent="0.25">
      <c r="A588" s="777" t="s">
        <v>390</v>
      </c>
      <c r="B588" s="764">
        <v>1</v>
      </c>
      <c r="C588" s="630"/>
      <c r="D588" s="630">
        <v>28000</v>
      </c>
      <c r="E588" s="764">
        <v>1</v>
      </c>
      <c r="F588" s="921">
        <v>4000</v>
      </c>
      <c r="G588" s="921">
        <v>70</v>
      </c>
      <c r="H588" s="1188"/>
    </row>
    <row r="589" spans="1:8" x14ac:dyDescent="0.25">
      <c r="A589" s="777" t="s">
        <v>504</v>
      </c>
      <c r="B589" s="764">
        <v>1</v>
      </c>
      <c r="C589" s="630"/>
      <c r="D589" s="630">
        <v>14000</v>
      </c>
      <c r="E589" s="764"/>
      <c r="F589" s="921"/>
      <c r="G589" s="921"/>
      <c r="H589" s="1188" t="s">
        <v>5494</v>
      </c>
    </row>
    <row r="590" spans="1:8" x14ac:dyDescent="0.25">
      <c r="A590" s="777" t="s">
        <v>5495</v>
      </c>
      <c r="B590" s="764">
        <v>1</v>
      </c>
      <c r="C590" s="630"/>
      <c r="D590" s="630">
        <v>25000</v>
      </c>
      <c r="E590" s="764"/>
      <c r="F590" s="921"/>
      <c r="G590" s="921"/>
      <c r="H590" s="1188" t="s">
        <v>5505</v>
      </c>
    </row>
    <row r="591" spans="1:8" x14ac:dyDescent="0.25">
      <c r="A591" s="777" t="s">
        <v>5496</v>
      </c>
      <c r="B591" s="764">
        <v>1</v>
      </c>
      <c r="C591" s="630"/>
      <c r="D591" s="630">
        <v>16000</v>
      </c>
      <c r="E591" s="764"/>
      <c r="F591" s="921"/>
      <c r="G591" s="921"/>
      <c r="H591" s="1188" t="s">
        <v>5497</v>
      </c>
    </row>
    <row r="592" spans="1:8" x14ac:dyDescent="0.25">
      <c r="A592" s="777" t="s">
        <v>3689</v>
      </c>
      <c r="B592" s="764">
        <v>1</v>
      </c>
      <c r="C592" s="630"/>
      <c r="D592" s="630">
        <v>80000</v>
      </c>
      <c r="E592" s="764">
        <v>1</v>
      </c>
      <c r="F592" s="921">
        <v>5000</v>
      </c>
      <c r="G592" s="921">
        <v>100</v>
      </c>
      <c r="H592" s="1188" t="s">
        <v>767</v>
      </c>
    </row>
    <row r="593" spans="1:8" x14ac:dyDescent="0.25">
      <c r="A593" s="777" t="s">
        <v>2912</v>
      </c>
      <c r="B593" s="764">
        <v>1</v>
      </c>
      <c r="C593" s="630"/>
      <c r="D593" s="630">
        <v>24000</v>
      </c>
      <c r="E593" s="764"/>
      <c r="F593" s="921"/>
      <c r="G593" s="921"/>
      <c r="H593" s="1188" t="s">
        <v>5498</v>
      </c>
    </row>
    <row r="594" spans="1:8" x14ac:dyDescent="0.25">
      <c r="A594" s="777" t="s">
        <v>163</v>
      </c>
      <c r="B594" s="764">
        <v>1</v>
      </c>
      <c r="C594" s="1042"/>
      <c r="D594" s="630">
        <v>25000</v>
      </c>
      <c r="E594" s="764"/>
      <c r="F594" s="764"/>
      <c r="G594" s="921"/>
      <c r="H594" s="1188" t="s">
        <v>5499</v>
      </c>
    </row>
    <row r="595" spans="1:8" x14ac:dyDescent="0.25">
      <c r="A595" s="777" t="s">
        <v>3538</v>
      </c>
      <c r="B595" s="764">
        <v>1</v>
      </c>
      <c r="C595" s="1042">
        <v>10000</v>
      </c>
      <c r="D595" s="630"/>
      <c r="E595" s="764"/>
      <c r="F595" s="764"/>
      <c r="G595" s="921"/>
      <c r="H595" s="1188" t="s">
        <v>5500</v>
      </c>
    </row>
    <row r="596" spans="1:8" x14ac:dyDescent="0.25">
      <c r="A596" s="777" t="s">
        <v>3536</v>
      </c>
      <c r="B596" s="764">
        <v>1</v>
      </c>
      <c r="C596" s="1042">
        <v>26000</v>
      </c>
      <c r="D596" s="630"/>
      <c r="E596" s="764">
        <v>1</v>
      </c>
      <c r="F596" s="764">
        <v>4000</v>
      </c>
      <c r="G596" s="921">
        <v>75</v>
      </c>
      <c r="H596" s="1188"/>
    </row>
    <row r="597" spans="1:8" x14ac:dyDescent="0.25">
      <c r="A597" s="777" t="s">
        <v>3720</v>
      </c>
      <c r="B597" s="764">
        <v>1</v>
      </c>
      <c r="C597" s="1042">
        <v>19000</v>
      </c>
      <c r="D597" s="630"/>
      <c r="E597" s="764"/>
      <c r="F597" s="764"/>
      <c r="G597" s="921"/>
      <c r="H597" s="1188"/>
    </row>
    <row r="598" spans="1:8" x14ac:dyDescent="0.25">
      <c r="A598" s="777" t="s">
        <v>5495</v>
      </c>
      <c r="B598" s="764">
        <v>1</v>
      </c>
      <c r="C598" s="1042">
        <v>20000</v>
      </c>
      <c r="D598" s="630"/>
      <c r="E598" s="764">
        <v>1</v>
      </c>
      <c r="F598" s="764">
        <v>5000</v>
      </c>
      <c r="G598" s="921">
        <v>100</v>
      </c>
      <c r="H598" s="1188"/>
    </row>
    <row r="599" spans="1:8" x14ac:dyDescent="0.25">
      <c r="A599" s="777" t="s">
        <v>3163</v>
      </c>
      <c r="B599" s="764">
        <v>1</v>
      </c>
      <c r="C599" s="1042"/>
      <c r="D599" s="630">
        <v>15000</v>
      </c>
      <c r="E599" s="764"/>
      <c r="F599" s="764"/>
      <c r="G599" s="921"/>
      <c r="H599" s="1188" t="s">
        <v>5501</v>
      </c>
    </row>
    <row r="600" spans="1:8" x14ac:dyDescent="0.25">
      <c r="A600" s="777" t="s">
        <v>291</v>
      </c>
      <c r="B600" s="764">
        <v>1</v>
      </c>
      <c r="C600" s="1042">
        <v>18000</v>
      </c>
      <c r="D600" s="630"/>
      <c r="E600" s="764"/>
      <c r="F600" s="764"/>
      <c r="G600" s="921"/>
      <c r="H600" s="1188"/>
    </row>
    <row r="601" spans="1:8" x14ac:dyDescent="0.25">
      <c r="A601" s="755" t="s">
        <v>2048</v>
      </c>
      <c r="B601" s="213">
        <f>SUM(B579:B600)</f>
        <v>23</v>
      </c>
      <c r="C601" s="213">
        <f>SUM(C579:C600)</f>
        <v>249000</v>
      </c>
      <c r="D601" s="213">
        <f>SUM(D579:D600)</f>
        <v>295000</v>
      </c>
      <c r="E601" s="213">
        <f>SUM(E579:E600)</f>
        <v>9</v>
      </c>
      <c r="F601" s="213"/>
      <c r="G601" s="213"/>
      <c r="H601" s="213"/>
    </row>
    <row r="602" spans="1:8" ht="17.25" x14ac:dyDescent="0.25">
      <c r="A602" s="2233" t="s">
        <v>4463</v>
      </c>
      <c r="B602" s="2234"/>
      <c r="C602" s="2234"/>
      <c r="D602" s="2234"/>
      <c r="E602" s="2234"/>
      <c r="F602" s="2234"/>
      <c r="G602" s="2234"/>
      <c r="H602" s="2249"/>
    </row>
    <row r="603" spans="1:8" ht="17.25" x14ac:dyDescent="0.25">
      <c r="A603" s="782" t="s">
        <v>5417</v>
      </c>
      <c r="B603" s="783">
        <v>1</v>
      </c>
      <c r="C603" s="944"/>
      <c r="D603" s="784">
        <v>2000</v>
      </c>
      <c r="E603" s="909"/>
      <c r="F603" s="909"/>
      <c r="G603" s="909"/>
      <c r="H603" s="1186" t="s">
        <v>767</v>
      </c>
    </row>
    <row r="604" spans="1:8" ht="17.25" x14ac:dyDescent="0.25">
      <c r="A604" s="782" t="s">
        <v>5417</v>
      </c>
      <c r="B604" s="783">
        <v>1</v>
      </c>
      <c r="C604" s="944"/>
      <c r="D604" s="784">
        <v>200</v>
      </c>
      <c r="E604" s="909"/>
      <c r="F604" s="909"/>
      <c r="G604" s="909"/>
      <c r="H604" s="1186"/>
    </row>
    <row r="605" spans="1:8" x14ac:dyDescent="0.25">
      <c r="A605" s="755" t="s">
        <v>2048</v>
      </c>
      <c r="B605" s="213">
        <f>SUM(B603)</f>
        <v>1</v>
      </c>
      <c r="C605" s="213">
        <f>SUM(C603:C603)</f>
        <v>0</v>
      </c>
      <c r="D605" s="213">
        <f>SUM(D603:D604)</f>
        <v>2200</v>
      </c>
      <c r="E605" s="213"/>
      <c r="F605" s="213"/>
      <c r="G605" s="213"/>
      <c r="H605" s="213"/>
    </row>
    <row r="606" spans="1:8" x14ac:dyDescent="0.25">
      <c r="D606" s="18"/>
      <c r="E606" s="13"/>
      <c r="F606" s="13"/>
    </row>
    <row r="607" spans="1:8" x14ac:dyDescent="0.25">
      <c r="D607" s="2268" t="s">
        <v>5459</v>
      </c>
      <c r="E607" s="2268"/>
      <c r="F607" s="2268"/>
      <c r="G607" s="2268"/>
    </row>
    <row r="608" spans="1:8" ht="15.75" x14ac:dyDescent="0.25">
      <c r="A608" s="2262" t="s">
        <v>4861</v>
      </c>
      <c r="B608" s="2263"/>
      <c r="C608" s="757">
        <f>C601-G610</f>
        <v>249000</v>
      </c>
      <c r="E608" s="13"/>
      <c r="F608" s="13"/>
    </row>
    <row r="610" spans="1:8" ht="15.75" x14ac:dyDescent="0.25">
      <c r="A610" s="1189" t="s">
        <v>4825</v>
      </c>
      <c r="B610" s="1190"/>
      <c r="C610" s="213">
        <f>C605</f>
        <v>0</v>
      </c>
      <c r="E610" s="1145"/>
      <c r="F610" s="1145"/>
      <c r="G610" s="1145"/>
    </row>
    <row r="614" spans="1:8" ht="15.75" x14ac:dyDescent="0.25">
      <c r="A614" s="2232" t="s">
        <v>5503</v>
      </c>
      <c r="B614" s="2232"/>
      <c r="C614" s="2232"/>
      <c r="D614" s="2232"/>
      <c r="E614" s="2232"/>
      <c r="F614" s="2232"/>
      <c r="G614" s="2232"/>
      <c r="H614" s="2232"/>
    </row>
    <row r="615" spans="1:8" x14ac:dyDescent="0.25">
      <c r="A615" s="198" t="s">
        <v>14</v>
      </c>
      <c r="B615" s="198" t="s">
        <v>5</v>
      </c>
      <c r="C615" s="198" t="s">
        <v>10</v>
      </c>
      <c r="D615" s="198" t="s">
        <v>11</v>
      </c>
      <c r="E615" s="198" t="s">
        <v>753</v>
      </c>
      <c r="F615" s="198" t="s">
        <v>27</v>
      </c>
      <c r="G615" s="1185" t="s">
        <v>2013</v>
      </c>
      <c r="H615" s="198" t="s">
        <v>32</v>
      </c>
    </row>
    <row r="616" spans="1:8" x14ac:dyDescent="0.25">
      <c r="A616" s="777" t="s">
        <v>144</v>
      </c>
      <c r="B616" s="764">
        <v>1</v>
      </c>
      <c r="C616" s="630"/>
      <c r="D616" s="764">
        <v>27000</v>
      </c>
      <c r="E616" s="921">
        <v>1</v>
      </c>
      <c r="F616" s="764">
        <v>3000</v>
      </c>
      <c r="G616" s="921">
        <v>60</v>
      </c>
      <c r="H616" s="1188" t="s">
        <v>5508</v>
      </c>
    </row>
    <row r="617" spans="1:8" x14ac:dyDescent="0.25">
      <c r="A617" s="777" t="s">
        <v>1268</v>
      </c>
      <c r="B617" s="764">
        <v>1</v>
      </c>
      <c r="C617" s="630">
        <v>24000</v>
      </c>
      <c r="D617" s="630"/>
      <c r="E617" s="921">
        <v>1</v>
      </c>
      <c r="F617" s="764">
        <v>3000</v>
      </c>
      <c r="G617" s="764">
        <v>60</v>
      </c>
      <c r="H617" s="1188"/>
    </row>
    <row r="618" spans="1:8" x14ac:dyDescent="0.25">
      <c r="A618" s="777" t="s">
        <v>390</v>
      </c>
      <c r="B618" s="764">
        <v>1</v>
      </c>
      <c r="C618" s="630">
        <v>28000</v>
      </c>
      <c r="D618" s="630"/>
      <c r="E618" s="921">
        <v>1</v>
      </c>
      <c r="F618" s="764">
        <v>4000</v>
      </c>
      <c r="G618" s="764">
        <v>70</v>
      </c>
      <c r="H618" s="1188"/>
    </row>
    <row r="619" spans="1:8" x14ac:dyDescent="0.25">
      <c r="A619" s="777" t="s">
        <v>5488</v>
      </c>
      <c r="B619" s="764">
        <v>1</v>
      </c>
      <c r="C619" s="630"/>
      <c r="D619" s="630">
        <v>13000</v>
      </c>
      <c r="E619" s="921">
        <v>1</v>
      </c>
      <c r="F619" s="764">
        <v>2000</v>
      </c>
      <c r="G619" s="764">
        <v>50</v>
      </c>
      <c r="H619" s="1188" t="s">
        <v>3581</v>
      </c>
    </row>
    <row r="620" spans="1:8" x14ac:dyDescent="0.25">
      <c r="A620" s="777" t="s">
        <v>311</v>
      </c>
      <c r="B620" s="764">
        <v>1</v>
      </c>
      <c r="C620" s="630">
        <v>18500</v>
      </c>
      <c r="D620" s="630"/>
      <c r="E620" s="921">
        <v>1</v>
      </c>
      <c r="F620" s="764">
        <v>3000</v>
      </c>
      <c r="G620" s="921">
        <v>60</v>
      </c>
      <c r="H620" s="1188"/>
    </row>
    <row r="621" spans="1:8" x14ac:dyDescent="0.25">
      <c r="A621" s="777" t="s">
        <v>689</v>
      </c>
      <c r="B621" s="764">
        <v>1</v>
      </c>
      <c r="C621" s="1042"/>
      <c r="D621" s="630">
        <v>24000</v>
      </c>
      <c r="E621" s="764">
        <v>1</v>
      </c>
      <c r="F621" s="764">
        <v>2000</v>
      </c>
      <c r="G621" s="921">
        <v>50</v>
      </c>
      <c r="H621" s="1188" t="s">
        <v>3581</v>
      </c>
    </row>
    <row r="622" spans="1:8" x14ac:dyDescent="0.25">
      <c r="A622" s="777" t="s">
        <v>4943</v>
      </c>
      <c r="B622" s="764">
        <v>1</v>
      </c>
      <c r="C622" s="630">
        <v>20000</v>
      </c>
      <c r="D622" s="630"/>
      <c r="E622" s="764">
        <v>1</v>
      </c>
      <c r="F622" s="921">
        <v>5000</v>
      </c>
      <c r="G622" s="921">
        <v>100</v>
      </c>
      <c r="H622" s="1188"/>
    </row>
    <row r="623" spans="1:8" x14ac:dyDescent="0.25">
      <c r="A623" s="777" t="s">
        <v>624</v>
      </c>
      <c r="B623" s="764">
        <v>1</v>
      </c>
      <c r="C623" s="630"/>
      <c r="D623" s="630">
        <v>30000</v>
      </c>
      <c r="E623" s="764">
        <v>1</v>
      </c>
      <c r="F623" s="921">
        <v>3000</v>
      </c>
      <c r="G623" s="921">
        <v>60</v>
      </c>
      <c r="H623" s="1188" t="s">
        <v>767</v>
      </c>
    </row>
    <row r="624" spans="1:8" x14ac:dyDescent="0.25">
      <c r="A624" s="777" t="s">
        <v>166</v>
      </c>
      <c r="B624" s="764">
        <v>1</v>
      </c>
      <c r="C624" s="630">
        <v>26000</v>
      </c>
      <c r="D624" s="630"/>
      <c r="E624" s="764">
        <v>1</v>
      </c>
      <c r="F624" s="921">
        <v>3000</v>
      </c>
      <c r="G624" s="921">
        <v>60</v>
      </c>
      <c r="H624" s="1188"/>
    </row>
    <row r="625" spans="1:8" x14ac:dyDescent="0.25">
      <c r="A625" s="777" t="s">
        <v>170</v>
      </c>
      <c r="B625" s="764">
        <v>1</v>
      </c>
      <c r="C625" s="630">
        <v>20000</v>
      </c>
      <c r="D625" s="630"/>
      <c r="E625" s="764">
        <v>1</v>
      </c>
      <c r="F625" s="921">
        <v>5000</v>
      </c>
      <c r="G625" s="921">
        <v>100</v>
      </c>
      <c r="H625" s="1188" t="s">
        <v>5504</v>
      </c>
    </row>
    <row r="626" spans="1:8" x14ac:dyDescent="0.25">
      <c r="A626" s="777" t="s">
        <v>4943</v>
      </c>
      <c r="B626" s="764">
        <v>2</v>
      </c>
      <c r="C626" s="630">
        <v>49000</v>
      </c>
      <c r="D626" s="630"/>
      <c r="E626" s="764"/>
      <c r="F626" s="921"/>
      <c r="G626" s="921"/>
      <c r="H626" s="1188"/>
    </row>
    <row r="627" spans="1:8" x14ac:dyDescent="0.25">
      <c r="A627" s="777" t="s">
        <v>3545</v>
      </c>
      <c r="B627" s="764">
        <v>1</v>
      </c>
      <c r="C627" s="630">
        <v>9000</v>
      </c>
      <c r="D627" s="630"/>
      <c r="E627" s="764">
        <v>1</v>
      </c>
      <c r="F627" s="921">
        <v>3000</v>
      </c>
      <c r="G627" s="921">
        <v>60</v>
      </c>
      <c r="H627" s="1188"/>
    </row>
    <row r="628" spans="1:8" x14ac:dyDescent="0.25">
      <c r="A628" s="777" t="s">
        <v>1268</v>
      </c>
      <c r="B628" s="764">
        <v>1</v>
      </c>
      <c r="C628" s="630"/>
      <c r="D628" s="630">
        <v>23000</v>
      </c>
      <c r="E628" s="764">
        <v>1</v>
      </c>
      <c r="F628" s="921">
        <v>4000</v>
      </c>
      <c r="G628" s="921">
        <v>75</v>
      </c>
      <c r="H628" s="1188"/>
    </row>
    <row r="629" spans="1:8" x14ac:dyDescent="0.25">
      <c r="A629" s="777" t="s">
        <v>355</v>
      </c>
      <c r="B629" s="764">
        <v>1</v>
      </c>
      <c r="C629" s="630"/>
      <c r="D629" s="630">
        <v>17000</v>
      </c>
      <c r="E629" s="764"/>
      <c r="F629" s="921"/>
      <c r="G629" s="921"/>
      <c r="H629" s="1188"/>
    </row>
    <row r="630" spans="1:8" x14ac:dyDescent="0.25">
      <c r="A630" s="777" t="s">
        <v>3629</v>
      </c>
      <c r="B630" s="764">
        <v>1</v>
      </c>
      <c r="C630" s="630"/>
      <c r="D630" s="630">
        <v>27500</v>
      </c>
      <c r="E630" s="764"/>
      <c r="F630" s="921"/>
      <c r="G630" s="921"/>
      <c r="H630" s="1188" t="s">
        <v>5506</v>
      </c>
    </row>
    <row r="631" spans="1:8" x14ac:dyDescent="0.25">
      <c r="A631" s="777" t="s">
        <v>3352</v>
      </c>
      <c r="B631" s="764">
        <v>1</v>
      </c>
      <c r="C631" s="1042"/>
      <c r="D631" s="630">
        <v>23000</v>
      </c>
      <c r="E631" s="764">
        <v>1</v>
      </c>
      <c r="F631" s="764">
        <v>3000</v>
      </c>
      <c r="G631" s="921">
        <v>60</v>
      </c>
      <c r="H631" s="1188" t="s">
        <v>767</v>
      </c>
    </row>
    <row r="632" spans="1:8" x14ac:dyDescent="0.25">
      <c r="A632" s="777" t="s">
        <v>5493</v>
      </c>
      <c r="B632" s="764">
        <v>2</v>
      </c>
      <c r="C632" s="1042"/>
      <c r="D632" s="630">
        <v>47000</v>
      </c>
      <c r="E632" s="764">
        <v>2</v>
      </c>
      <c r="F632" s="764">
        <v>9000</v>
      </c>
      <c r="G632" s="921" t="s">
        <v>5120</v>
      </c>
      <c r="H632" s="1188" t="s">
        <v>5507</v>
      </c>
    </row>
    <row r="633" spans="1:8" x14ac:dyDescent="0.25">
      <c r="A633" s="777" t="s">
        <v>4757</v>
      </c>
      <c r="B633" s="764">
        <v>1</v>
      </c>
      <c r="C633" s="1042">
        <v>16000</v>
      </c>
      <c r="D633" s="630"/>
      <c r="E633" s="764">
        <v>1</v>
      </c>
      <c r="F633" s="764">
        <v>4000</v>
      </c>
      <c r="G633" s="921">
        <v>75</v>
      </c>
      <c r="H633" s="1188"/>
    </row>
    <row r="634" spans="1:8" x14ac:dyDescent="0.25">
      <c r="A634" s="777" t="s">
        <v>4951</v>
      </c>
      <c r="B634" s="764">
        <v>1</v>
      </c>
      <c r="C634" s="1042">
        <v>21000</v>
      </c>
      <c r="D634" s="630"/>
      <c r="E634" s="764">
        <v>1</v>
      </c>
      <c r="F634" s="764">
        <v>3000</v>
      </c>
      <c r="G634" s="921">
        <v>60</v>
      </c>
      <c r="H634" s="1188"/>
    </row>
    <row r="635" spans="1:8" x14ac:dyDescent="0.25">
      <c r="A635" s="777" t="s">
        <v>132</v>
      </c>
      <c r="B635" s="764">
        <v>1</v>
      </c>
      <c r="C635" s="1042">
        <v>14000</v>
      </c>
      <c r="D635" s="630"/>
      <c r="E635" s="764"/>
      <c r="F635" s="764"/>
      <c r="G635" s="921"/>
      <c r="H635" s="1188"/>
    </row>
    <row r="636" spans="1:8" x14ac:dyDescent="0.25">
      <c r="A636" s="777" t="s">
        <v>4797</v>
      </c>
      <c r="B636" s="764">
        <v>1</v>
      </c>
      <c r="C636" s="1042"/>
      <c r="D636" s="630">
        <v>40000</v>
      </c>
      <c r="E636" s="764"/>
      <c r="F636" s="764"/>
      <c r="G636" s="921"/>
      <c r="H636" s="1188"/>
    </row>
    <row r="637" spans="1:8" x14ac:dyDescent="0.25">
      <c r="A637" s="777" t="s">
        <v>5288</v>
      </c>
      <c r="B637" s="764">
        <v>1</v>
      </c>
      <c r="C637" s="1042"/>
      <c r="D637" s="630">
        <v>14000</v>
      </c>
      <c r="E637" s="764">
        <v>1</v>
      </c>
      <c r="F637" s="764">
        <v>3000</v>
      </c>
      <c r="G637" s="921">
        <v>60</v>
      </c>
      <c r="H637" s="1191" t="s">
        <v>767</v>
      </c>
    </row>
    <row r="638" spans="1:8" x14ac:dyDescent="0.25">
      <c r="A638" s="755" t="s">
        <v>2048</v>
      </c>
      <c r="B638" s="213">
        <f>SUM(B616:B637)</f>
        <v>24</v>
      </c>
      <c r="C638" s="213">
        <f>SUM(C616:C637)</f>
        <v>245500</v>
      </c>
      <c r="D638" s="213">
        <f>SUM(D616:D637)</f>
        <v>285500</v>
      </c>
      <c r="E638" s="213">
        <f>SUM(E616:E637)</f>
        <v>18</v>
      </c>
      <c r="F638" s="213"/>
      <c r="G638" s="213"/>
      <c r="H638" s="213"/>
    </row>
    <row r="639" spans="1:8" ht="17.25" x14ac:dyDescent="0.25">
      <c r="A639" s="2233" t="s">
        <v>4463</v>
      </c>
      <c r="B639" s="2234"/>
      <c r="C639" s="2234"/>
      <c r="D639" s="2234"/>
      <c r="E639" s="2234"/>
      <c r="F639" s="2234"/>
      <c r="G639" s="2234"/>
      <c r="H639" s="2249"/>
    </row>
    <row r="640" spans="1:8" ht="17.25" x14ac:dyDescent="0.25">
      <c r="A640" s="782"/>
      <c r="B640" s="783"/>
      <c r="C640" s="944"/>
      <c r="D640" s="784"/>
      <c r="E640" s="909"/>
      <c r="F640" s="909"/>
      <c r="G640" s="909"/>
      <c r="H640" s="1186"/>
    </row>
    <row r="641" spans="1:8" ht="17.25" x14ac:dyDescent="0.25">
      <c r="A641" s="782"/>
      <c r="B641" s="783"/>
      <c r="C641" s="944"/>
      <c r="D641" s="784"/>
      <c r="E641" s="909"/>
      <c r="F641" s="909"/>
      <c r="G641" s="909"/>
      <c r="H641" s="1186"/>
    </row>
    <row r="642" spans="1:8" x14ac:dyDescent="0.25">
      <c r="A642" s="755" t="s">
        <v>2048</v>
      </c>
      <c r="B642" s="213">
        <f>SUM(B640)</f>
        <v>0</v>
      </c>
      <c r="C642" s="213">
        <f>SUM(C640:C640)</f>
        <v>0</v>
      </c>
      <c r="D642" s="213">
        <f>SUM(D640:D641)</f>
        <v>0</v>
      </c>
      <c r="E642" s="213"/>
      <c r="F642" s="213"/>
      <c r="G642" s="213"/>
      <c r="H642" s="213"/>
    </row>
    <row r="643" spans="1:8" x14ac:dyDescent="0.25">
      <c r="D643" s="18"/>
      <c r="E643" s="13"/>
      <c r="F643" s="13"/>
    </row>
    <row r="644" spans="1:8" x14ac:dyDescent="0.25">
      <c r="D644" s="2268" t="s">
        <v>5459</v>
      </c>
      <c r="E644" s="2268"/>
      <c r="F644" s="2268"/>
      <c r="G644" s="2268"/>
    </row>
    <row r="645" spans="1:8" ht="15.75" x14ac:dyDescent="0.25">
      <c r="A645" s="2262" t="s">
        <v>4861</v>
      </c>
      <c r="B645" s="2263"/>
      <c r="C645" s="757">
        <f>C638-G647</f>
        <v>245500</v>
      </c>
      <c r="E645" s="13"/>
      <c r="F645" s="13"/>
    </row>
    <row r="647" spans="1:8" ht="15.75" x14ac:dyDescent="0.25">
      <c r="A647" s="1189" t="s">
        <v>4825</v>
      </c>
      <c r="B647" s="1190"/>
      <c r="C647" s="213">
        <f>C642</f>
        <v>0</v>
      </c>
      <c r="E647" s="1145"/>
      <c r="F647" s="1145"/>
      <c r="G647" s="1145"/>
    </row>
    <row r="651" spans="1:8" ht="15.75" x14ac:dyDescent="0.25">
      <c r="A651" s="2232" t="s">
        <v>5518</v>
      </c>
      <c r="B651" s="2232"/>
      <c r="C651" s="2232"/>
      <c r="D651" s="2232"/>
      <c r="E651" s="2232"/>
      <c r="F651" s="2232"/>
      <c r="G651" s="2232"/>
      <c r="H651" s="2232"/>
    </row>
    <row r="652" spans="1:8" x14ac:dyDescent="0.25">
      <c r="A652" s="198" t="s">
        <v>14</v>
      </c>
      <c r="B652" s="198" t="s">
        <v>5</v>
      </c>
      <c r="C652" s="198" t="s">
        <v>10</v>
      </c>
      <c r="D652" s="198" t="s">
        <v>11</v>
      </c>
      <c r="E652" s="198" t="s">
        <v>753</v>
      </c>
      <c r="F652" s="198" t="s">
        <v>27</v>
      </c>
      <c r="G652" s="1192" t="s">
        <v>2013</v>
      </c>
      <c r="H652" s="198" t="s">
        <v>32</v>
      </c>
    </row>
    <row r="653" spans="1:8" x14ac:dyDescent="0.25">
      <c r="A653" s="777" t="s">
        <v>5509</v>
      </c>
      <c r="B653" s="764">
        <v>1</v>
      </c>
      <c r="C653" s="630">
        <v>22000</v>
      </c>
      <c r="D653" s="764"/>
      <c r="E653" s="921">
        <v>1</v>
      </c>
      <c r="F653" s="764">
        <v>5000</v>
      </c>
      <c r="G653" s="921">
        <v>100</v>
      </c>
      <c r="H653" s="1195"/>
    </row>
    <row r="654" spans="1:8" x14ac:dyDescent="0.25">
      <c r="A654" s="702" t="s">
        <v>5510</v>
      </c>
      <c r="B654" s="703">
        <v>1</v>
      </c>
      <c r="C654" s="640"/>
      <c r="D654" s="640"/>
      <c r="E654" s="1194"/>
      <c r="F654" s="703"/>
      <c r="G654" s="703"/>
      <c r="H654" s="781" t="s">
        <v>5511</v>
      </c>
    </row>
    <row r="655" spans="1:8" x14ac:dyDescent="0.25">
      <c r="A655" s="777" t="s">
        <v>5512</v>
      </c>
      <c r="B655" s="764">
        <v>1</v>
      </c>
      <c r="C655" s="630"/>
      <c r="D655" s="630">
        <v>23000</v>
      </c>
      <c r="E655" s="921">
        <v>1</v>
      </c>
      <c r="F655" s="764">
        <v>4000</v>
      </c>
      <c r="G655" s="764">
        <v>70</v>
      </c>
      <c r="H655" s="1195" t="s">
        <v>767</v>
      </c>
    </row>
    <row r="656" spans="1:8" x14ac:dyDescent="0.25">
      <c r="A656" s="777" t="s">
        <v>5513</v>
      </c>
      <c r="B656" s="764">
        <v>1</v>
      </c>
      <c r="C656" s="630">
        <v>20000</v>
      </c>
      <c r="D656" s="630"/>
      <c r="E656" s="921"/>
      <c r="F656" s="764"/>
      <c r="G656" s="764"/>
      <c r="H656" s="1195"/>
    </row>
    <row r="657" spans="1:8" x14ac:dyDescent="0.25">
      <c r="A657" s="777" t="s">
        <v>5513</v>
      </c>
      <c r="B657" s="764">
        <v>1</v>
      </c>
      <c r="C657" s="630">
        <v>20000</v>
      </c>
      <c r="D657" s="630"/>
      <c r="E657" s="921"/>
      <c r="F657" s="764"/>
      <c r="G657" s="921"/>
      <c r="H657" s="1195"/>
    </row>
    <row r="658" spans="1:8" x14ac:dyDescent="0.25">
      <c r="A658" s="777" t="s">
        <v>3978</v>
      </c>
      <c r="B658" s="764">
        <v>1</v>
      </c>
      <c r="C658" s="1042"/>
      <c r="D658" s="630">
        <v>27000</v>
      </c>
      <c r="E658" s="764">
        <v>1</v>
      </c>
      <c r="F658" s="764">
        <v>2000</v>
      </c>
      <c r="G658" s="921">
        <v>50</v>
      </c>
      <c r="H658" s="1195" t="s">
        <v>3581</v>
      </c>
    </row>
    <row r="659" spans="1:8" x14ac:dyDescent="0.25">
      <c r="A659" s="777" t="s">
        <v>209</v>
      </c>
      <c r="B659" s="764">
        <v>1</v>
      </c>
      <c r="C659" s="630">
        <v>34000</v>
      </c>
      <c r="D659" s="630"/>
      <c r="E659" s="764">
        <v>1</v>
      </c>
      <c r="F659" s="921">
        <v>4000</v>
      </c>
      <c r="G659" s="921">
        <v>70</v>
      </c>
      <c r="H659" s="1195"/>
    </row>
    <row r="660" spans="1:8" x14ac:dyDescent="0.25">
      <c r="A660" s="777" t="s">
        <v>4943</v>
      </c>
      <c r="B660" s="764">
        <v>1</v>
      </c>
      <c r="C660" s="630">
        <v>20000</v>
      </c>
      <c r="D660" s="630"/>
      <c r="E660" s="764">
        <v>1</v>
      </c>
      <c r="F660" s="921">
        <v>5000</v>
      </c>
      <c r="G660" s="921">
        <v>100</v>
      </c>
      <c r="H660" s="1195"/>
    </row>
    <row r="661" spans="1:8" x14ac:dyDescent="0.25">
      <c r="A661" s="777" t="s">
        <v>3547</v>
      </c>
      <c r="B661" s="764">
        <v>1</v>
      </c>
      <c r="C661" s="630"/>
      <c r="D661" s="630">
        <v>30000</v>
      </c>
      <c r="E661" s="764">
        <v>1</v>
      </c>
      <c r="F661" s="921">
        <v>5000</v>
      </c>
      <c r="G661" s="921">
        <v>100</v>
      </c>
      <c r="H661" s="1195" t="s">
        <v>767</v>
      </c>
    </row>
    <row r="662" spans="1:8" x14ac:dyDescent="0.25">
      <c r="A662" s="777" t="s">
        <v>504</v>
      </c>
      <c r="B662" s="764">
        <v>1</v>
      </c>
      <c r="C662" s="630">
        <v>11000</v>
      </c>
      <c r="D662" s="630"/>
      <c r="E662" s="764">
        <v>1</v>
      </c>
      <c r="F662" s="921">
        <v>3000</v>
      </c>
      <c r="G662" s="921">
        <v>60</v>
      </c>
      <c r="H662" s="1195"/>
    </row>
    <row r="663" spans="1:8" x14ac:dyDescent="0.25">
      <c r="A663" s="777" t="s">
        <v>5514</v>
      </c>
      <c r="B663" s="764">
        <v>1</v>
      </c>
      <c r="C663" s="630"/>
      <c r="D663" s="630">
        <v>31000</v>
      </c>
      <c r="E663" s="764"/>
      <c r="F663" s="921"/>
      <c r="G663" s="921"/>
      <c r="H663" s="1195" t="s">
        <v>5515</v>
      </c>
    </row>
    <row r="664" spans="1:8" x14ac:dyDescent="0.25">
      <c r="A664" s="777" t="s">
        <v>779</v>
      </c>
      <c r="B664" s="764">
        <v>1</v>
      </c>
      <c r="C664" s="630"/>
      <c r="D664" s="630">
        <v>28000</v>
      </c>
      <c r="E664" s="764">
        <v>1</v>
      </c>
      <c r="F664" s="921">
        <v>4000</v>
      </c>
      <c r="G664" s="921">
        <v>70</v>
      </c>
      <c r="H664" s="1195" t="s">
        <v>3581</v>
      </c>
    </row>
    <row r="665" spans="1:8" x14ac:dyDescent="0.25">
      <c r="A665" s="777" t="s">
        <v>3432</v>
      </c>
      <c r="B665" s="764">
        <v>1</v>
      </c>
      <c r="C665" s="630">
        <v>12000</v>
      </c>
      <c r="D665" s="630"/>
      <c r="E665" s="764">
        <v>2</v>
      </c>
      <c r="F665" s="921">
        <v>8000</v>
      </c>
      <c r="G665" s="921">
        <v>70</v>
      </c>
      <c r="H665" s="1195"/>
    </row>
    <row r="666" spans="1:8" x14ac:dyDescent="0.25">
      <c r="A666" s="777" t="s">
        <v>5516</v>
      </c>
      <c r="B666" s="764">
        <v>1</v>
      </c>
      <c r="C666" s="630"/>
      <c r="D666" s="630">
        <v>25000</v>
      </c>
      <c r="E666" s="764"/>
      <c r="F666" s="921"/>
      <c r="G666" s="921"/>
      <c r="H666" s="1195" t="s">
        <v>3581</v>
      </c>
    </row>
    <row r="667" spans="1:8" x14ac:dyDescent="0.25">
      <c r="A667" s="777" t="s">
        <v>4757</v>
      </c>
      <c r="B667" s="764">
        <v>1</v>
      </c>
      <c r="C667" s="630">
        <v>16000</v>
      </c>
      <c r="D667" s="630"/>
      <c r="E667" s="764">
        <v>1</v>
      </c>
      <c r="F667" s="921">
        <v>4000</v>
      </c>
      <c r="G667" s="921">
        <v>70</v>
      </c>
      <c r="H667" s="1195"/>
    </row>
    <row r="668" spans="1:8" x14ac:dyDescent="0.25">
      <c r="A668" s="777" t="s">
        <v>779</v>
      </c>
      <c r="B668" s="764">
        <v>1</v>
      </c>
      <c r="C668" s="1042">
        <v>28000</v>
      </c>
      <c r="D668" s="630"/>
      <c r="E668" s="764">
        <v>1</v>
      </c>
      <c r="F668" s="764">
        <v>4000</v>
      </c>
      <c r="G668" s="921">
        <v>70</v>
      </c>
      <c r="H668" s="1195"/>
    </row>
    <row r="669" spans="1:8" x14ac:dyDescent="0.25">
      <c r="A669" s="777" t="s">
        <v>4757</v>
      </c>
      <c r="B669" s="764">
        <v>1</v>
      </c>
      <c r="C669" s="1042"/>
      <c r="D669" s="630">
        <v>20000</v>
      </c>
      <c r="E669" s="764"/>
      <c r="F669" s="764"/>
      <c r="G669" s="921"/>
      <c r="H669" s="1195" t="s">
        <v>3581</v>
      </c>
    </row>
    <row r="670" spans="1:8" x14ac:dyDescent="0.25">
      <c r="A670" s="777" t="s">
        <v>624</v>
      </c>
      <c r="B670" s="764">
        <v>1</v>
      </c>
      <c r="C670" s="1042">
        <v>31000</v>
      </c>
      <c r="D670" s="630"/>
      <c r="E670" s="764">
        <v>1</v>
      </c>
      <c r="F670" s="764">
        <v>3000</v>
      </c>
      <c r="G670" s="921">
        <v>60</v>
      </c>
      <c r="H670" s="1195" t="s">
        <v>1389</v>
      </c>
    </row>
    <row r="671" spans="1:8" x14ac:dyDescent="0.25">
      <c r="A671" s="777" t="s">
        <v>5517</v>
      </c>
      <c r="B671" s="764">
        <v>1</v>
      </c>
      <c r="C671" s="1042"/>
      <c r="D671" s="630">
        <v>14000</v>
      </c>
      <c r="E671" s="764">
        <v>1</v>
      </c>
      <c r="F671" s="764">
        <v>3000</v>
      </c>
      <c r="G671" s="921">
        <v>60</v>
      </c>
      <c r="H671" s="1195" t="s">
        <v>767</v>
      </c>
    </row>
    <row r="672" spans="1:8" x14ac:dyDescent="0.25">
      <c r="A672" s="777" t="s">
        <v>3701</v>
      </c>
      <c r="B672" s="764">
        <v>1</v>
      </c>
      <c r="C672" s="1042">
        <v>40000</v>
      </c>
      <c r="D672" s="630"/>
      <c r="E672" s="764"/>
      <c r="F672" s="764"/>
      <c r="G672" s="921"/>
      <c r="H672" s="1195"/>
    </row>
    <row r="673" spans="1:8" x14ac:dyDescent="0.25">
      <c r="A673" s="777" t="s">
        <v>4757</v>
      </c>
      <c r="B673" s="764">
        <v>1</v>
      </c>
      <c r="C673" s="1042"/>
      <c r="D673" s="630">
        <v>20000</v>
      </c>
      <c r="E673" s="764"/>
      <c r="F673" s="764"/>
      <c r="G673" s="921"/>
      <c r="H673" s="1195" t="s">
        <v>767</v>
      </c>
    </row>
    <row r="674" spans="1:8" x14ac:dyDescent="0.25">
      <c r="A674" s="777" t="s">
        <v>552</v>
      </c>
      <c r="B674" s="764">
        <v>1</v>
      </c>
      <c r="C674" s="1042">
        <v>14000</v>
      </c>
      <c r="D674" s="630"/>
      <c r="E674" s="764">
        <v>1</v>
      </c>
      <c r="F674" s="764">
        <v>4000</v>
      </c>
      <c r="G674" s="921">
        <v>70</v>
      </c>
      <c r="H674" s="1195"/>
    </row>
    <row r="675" spans="1:8" x14ac:dyDescent="0.25">
      <c r="A675" s="777" t="s">
        <v>4757</v>
      </c>
      <c r="B675" s="764">
        <v>1</v>
      </c>
      <c r="C675" s="1042">
        <v>16000</v>
      </c>
      <c r="D675" s="630"/>
      <c r="E675" s="764">
        <v>1</v>
      </c>
      <c r="F675" s="764">
        <v>4000</v>
      </c>
      <c r="G675" s="921">
        <v>70</v>
      </c>
      <c r="H675" s="1195"/>
    </row>
    <row r="676" spans="1:8" x14ac:dyDescent="0.25">
      <c r="A676" s="777" t="s">
        <v>5520</v>
      </c>
      <c r="B676" s="764">
        <v>1</v>
      </c>
      <c r="C676" s="1042">
        <v>3000</v>
      </c>
      <c r="D676" s="630">
        <v>14000</v>
      </c>
      <c r="E676" s="764">
        <v>1</v>
      </c>
      <c r="F676" s="764">
        <v>3000</v>
      </c>
      <c r="G676" s="921">
        <v>60</v>
      </c>
      <c r="H676" s="1195" t="s">
        <v>767</v>
      </c>
    </row>
    <row r="677" spans="1:8" x14ac:dyDescent="0.25">
      <c r="A677" s="755" t="s">
        <v>2048</v>
      </c>
      <c r="B677" s="213">
        <f>SUM(B653:B676)</f>
        <v>24</v>
      </c>
      <c r="C677" s="213">
        <f>SUM(C653:C676)</f>
        <v>287000</v>
      </c>
      <c r="D677" s="213">
        <f>SUM(D653:D676)</f>
        <v>232000</v>
      </c>
      <c r="E677" s="213">
        <f>SUM(E653:E676)</f>
        <v>17</v>
      </c>
      <c r="F677" s="213"/>
      <c r="G677" s="213"/>
      <c r="H677" s="213"/>
    </row>
    <row r="678" spans="1:8" ht="17.25" x14ac:dyDescent="0.25">
      <c r="A678" s="2233" t="s">
        <v>4463</v>
      </c>
      <c r="B678" s="2234"/>
      <c r="C678" s="2234"/>
      <c r="D678" s="2234"/>
      <c r="E678" s="2234"/>
      <c r="F678" s="2234"/>
      <c r="G678" s="2234"/>
      <c r="H678" s="2249"/>
    </row>
    <row r="679" spans="1:8" ht="17.25" x14ac:dyDescent="0.25">
      <c r="A679" s="782"/>
      <c r="B679" s="783"/>
      <c r="C679" s="944"/>
      <c r="D679" s="784"/>
      <c r="E679" s="909"/>
      <c r="F679" s="909"/>
      <c r="G679" s="909"/>
      <c r="H679" s="1193"/>
    </row>
    <row r="680" spans="1:8" ht="17.25" x14ac:dyDescent="0.25">
      <c r="A680" s="782"/>
      <c r="B680" s="783"/>
      <c r="C680" s="944"/>
      <c r="D680" s="784"/>
      <c r="E680" s="909"/>
      <c r="F680" s="909"/>
      <c r="G680" s="909"/>
      <c r="H680" s="1193"/>
    </row>
    <row r="681" spans="1:8" x14ac:dyDescent="0.25">
      <c r="A681" s="755" t="s">
        <v>2048</v>
      </c>
      <c r="B681" s="213">
        <f>SUM(B679)</f>
        <v>0</v>
      </c>
      <c r="C681" s="213">
        <f>SUM(C679:C679)</f>
        <v>0</v>
      </c>
      <c r="D681" s="213">
        <f>SUM(D679:D680)</f>
        <v>0</v>
      </c>
      <c r="E681" s="213"/>
      <c r="F681" s="213"/>
      <c r="G681" s="213"/>
      <c r="H681" s="213"/>
    </row>
    <row r="682" spans="1:8" x14ac:dyDescent="0.25">
      <c r="D682" s="18"/>
      <c r="E682" s="13"/>
      <c r="F682" s="13"/>
    </row>
    <row r="683" spans="1:8" x14ac:dyDescent="0.25">
      <c r="D683" s="2268" t="s">
        <v>5459</v>
      </c>
      <c r="E683" s="2268"/>
      <c r="F683" s="2268"/>
      <c r="G683" s="2268"/>
    </row>
    <row r="684" spans="1:8" ht="15.75" x14ac:dyDescent="0.25">
      <c r="A684" s="2262" t="s">
        <v>4861</v>
      </c>
      <c r="B684" s="2263"/>
      <c r="C684" s="757">
        <f>C677-G686</f>
        <v>287000</v>
      </c>
      <c r="E684" s="13"/>
      <c r="F684" s="13"/>
    </row>
    <row r="686" spans="1:8" ht="15.75" x14ac:dyDescent="0.25">
      <c r="A686" s="1196" t="s">
        <v>4825</v>
      </c>
      <c r="B686" s="1197"/>
      <c r="C686" s="213">
        <f>C681</f>
        <v>0</v>
      </c>
      <c r="E686" s="1145"/>
      <c r="F686" s="1145"/>
      <c r="G686" s="1145"/>
    </row>
    <row r="690" spans="1:8" ht="15.75" x14ac:dyDescent="0.25">
      <c r="A690" s="2232" t="s">
        <v>5519</v>
      </c>
      <c r="B690" s="2232"/>
      <c r="C690" s="2232"/>
      <c r="D690" s="2232"/>
      <c r="E690" s="2232"/>
      <c r="F690" s="2232"/>
      <c r="G690" s="2232"/>
      <c r="H690" s="2232"/>
    </row>
    <row r="691" spans="1:8" x14ac:dyDescent="0.25">
      <c r="A691" s="198" t="s">
        <v>14</v>
      </c>
      <c r="B691" s="198" t="s">
        <v>5</v>
      </c>
      <c r="C691" s="198" t="s">
        <v>10</v>
      </c>
      <c r="D691" s="198" t="s">
        <v>11</v>
      </c>
      <c r="E691" s="198" t="s">
        <v>753</v>
      </c>
      <c r="F691" s="198" t="s">
        <v>27</v>
      </c>
      <c r="G691" s="1192" t="s">
        <v>2013</v>
      </c>
      <c r="H691" s="198" t="s">
        <v>32</v>
      </c>
    </row>
    <row r="692" spans="1:8" x14ac:dyDescent="0.25">
      <c r="A692" s="777" t="s">
        <v>2912</v>
      </c>
      <c r="B692" s="764">
        <v>1</v>
      </c>
      <c r="C692" s="630">
        <v>20000</v>
      </c>
      <c r="D692" s="764"/>
      <c r="E692" s="921">
        <v>1</v>
      </c>
      <c r="F692" s="764">
        <v>3000</v>
      </c>
      <c r="G692" s="921">
        <v>60</v>
      </c>
      <c r="H692" s="1195"/>
    </row>
    <row r="693" spans="1:8" x14ac:dyDescent="0.25">
      <c r="A693" s="702" t="s">
        <v>4757</v>
      </c>
      <c r="B693" s="703">
        <v>1</v>
      </c>
      <c r="C693" s="640"/>
      <c r="D693" s="640"/>
      <c r="E693" s="1194"/>
      <c r="F693" s="703"/>
      <c r="G693" s="703"/>
      <c r="H693" s="781" t="s">
        <v>5522</v>
      </c>
    </row>
    <row r="694" spans="1:8" x14ac:dyDescent="0.25">
      <c r="A694" s="777" t="s">
        <v>504</v>
      </c>
      <c r="B694" s="764">
        <v>1</v>
      </c>
      <c r="C694" s="630"/>
      <c r="D694" s="630">
        <v>14000</v>
      </c>
      <c r="E694" s="921"/>
      <c r="F694" s="764"/>
      <c r="G694" s="764"/>
      <c r="H694" s="1195" t="s">
        <v>3581</v>
      </c>
    </row>
    <row r="695" spans="1:8" x14ac:dyDescent="0.25">
      <c r="A695" s="777" t="s">
        <v>4134</v>
      </c>
      <c r="B695" s="764">
        <v>1</v>
      </c>
      <c r="C695" s="630">
        <v>76000</v>
      </c>
      <c r="D695" s="630"/>
      <c r="E695" s="921">
        <v>3</v>
      </c>
      <c r="F695" s="764">
        <v>14000</v>
      </c>
      <c r="G695" s="764" t="s">
        <v>2344</v>
      </c>
      <c r="H695" s="1195"/>
    </row>
    <row r="696" spans="1:8" x14ac:dyDescent="0.25">
      <c r="A696" s="777" t="s">
        <v>5464</v>
      </c>
      <c r="B696" s="764">
        <v>1</v>
      </c>
      <c r="C696" s="630"/>
      <c r="D696" s="630">
        <v>16000</v>
      </c>
      <c r="E696" s="921"/>
      <c r="F696" s="764"/>
      <c r="G696" s="921"/>
      <c r="H696" s="1195" t="s">
        <v>767</v>
      </c>
    </row>
    <row r="697" spans="1:8" x14ac:dyDescent="0.25">
      <c r="A697" s="777" t="s">
        <v>144</v>
      </c>
      <c r="B697" s="764">
        <v>1</v>
      </c>
      <c r="C697" s="1042"/>
      <c r="D697" s="630">
        <v>28000</v>
      </c>
      <c r="E697" s="764">
        <v>1</v>
      </c>
      <c r="F697" s="764">
        <v>4000</v>
      </c>
      <c r="G697" s="921">
        <v>70</v>
      </c>
      <c r="H697" s="1198" t="s">
        <v>767</v>
      </c>
    </row>
    <row r="698" spans="1:8" x14ac:dyDescent="0.25">
      <c r="A698" s="777" t="s">
        <v>166</v>
      </c>
      <c r="B698" s="764">
        <v>1</v>
      </c>
      <c r="C698" s="630">
        <v>26000</v>
      </c>
      <c r="D698" s="630"/>
      <c r="E698" s="764">
        <v>1</v>
      </c>
      <c r="F698" s="921">
        <v>3000</v>
      </c>
      <c r="G698" s="921">
        <v>60</v>
      </c>
      <c r="H698" s="1195"/>
    </row>
    <row r="699" spans="1:8" x14ac:dyDescent="0.25">
      <c r="A699" s="777" t="s">
        <v>163</v>
      </c>
      <c r="B699" s="764">
        <v>1</v>
      </c>
      <c r="C699" s="630"/>
      <c r="D699" s="630">
        <v>21000</v>
      </c>
      <c r="E699" s="764">
        <v>1</v>
      </c>
      <c r="F699" s="921">
        <v>3000</v>
      </c>
      <c r="G699" s="921">
        <v>60</v>
      </c>
      <c r="H699" s="1195"/>
    </row>
    <row r="700" spans="1:8" x14ac:dyDescent="0.25">
      <c r="A700" s="777" t="s">
        <v>4627</v>
      </c>
      <c r="B700" s="764">
        <v>1</v>
      </c>
      <c r="C700" s="630"/>
      <c r="D700" s="630">
        <v>20000</v>
      </c>
      <c r="E700" s="764">
        <v>1</v>
      </c>
      <c r="F700" s="921">
        <v>3000</v>
      </c>
      <c r="G700" s="921">
        <v>60</v>
      </c>
      <c r="H700" s="1195" t="s">
        <v>3581</v>
      </c>
    </row>
    <row r="701" spans="1:8" x14ac:dyDescent="0.25">
      <c r="A701" s="777" t="s">
        <v>2044</v>
      </c>
      <c r="B701" s="764">
        <v>1</v>
      </c>
      <c r="C701" s="630"/>
      <c r="D701" s="630">
        <v>12000</v>
      </c>
      <c r="E701" s="764">
        <v>1</v>
      </c>
      <c r="F701" s="921">
        <v>3000</v>
      </c>
      <c r="G701" s="921">
        <v>60</v>
      </c>
      <c r="H701" s="1198" t="s">
        <v>767</v>
      </c>
    </row>
    <row r="702" spans="1:8" x14ac:dyDescent="0.25">
      <c r="A702" s="777" t="s">
        <v>5288</v>
      </c>
      <c r="B702" s="764">
        <v>1</v>
      </c>
      <c r="C702" s="630">
        <v>14000</v>
      </c>
      <c r="D702" s="630"/>
      <c r="E702" s="764">
        <v>1</v>
      </c>
      <c r="F702" s="921">
        <v>3000</v>
      </c>
      <c r="G702" s="921">
        <v>60</v>
      </c>
      <c r="H702" s="1195"/>
    </row>
    <row r="703" spans="1:8" x14ac:dyDescent="0.25">
      <c r="A703" s="755" t="s">
        <v>2048</v>
      </c>
      <c r="B703" s="213">
        <f>SUM(B692:B702)</f>
        <v>11</v>
      </c>
      <c r="C703" s="213">
        <f>SUM(C692:C702)</f>
        <v>136000</v>
      </c>
      <c r="D703" s="213">
        <f>SUM(D692:D702)</f>
        <v>111000</v>
      </c>
      <c r="E703" s="213">
        <f>SUM(E692:E702)</f>
        <v>10</v>
      </c>
      <c r="F703" s="213"/>
      <c r="G703" s="213"/>
      <c r="H703" s="213"/>
    </row>
    <row r="704" spans="1:8" ht="17.25" x14ac:dyDescent="0.25">
      <c r="A704" s="2233" t="s">
        <v>4463</v>
      </c>
      <c r="B704" s="2234"/>
      <c r="C704" s="2234"/>
      <c r="D704" s="2234"/>
      <c r="E704" s="2234"/>
      <c r="F704" s="2234"/>
      <c r="G704" s="2234"/>
      <c r="H704" s="2249"/>
    </row>
    <row r="705" spans="1:8" ht="17.25" x14ac:dyDescent="0.25">
      <c r="A705" s="782"/>
      <c r="B705" s="783"/>
      <c r="C705" s="944"/>
      <c r="D705" s="784"/>
      <c r="E705" s="909"/>
      <c r="F705" s="909"/>
      <c r="G705" s="909"/>
      <c r="H705" s="1193"/>
    </row>
    <row r="706" spans="1:8" ht="17.25" x14ac:dyDescent="0.25">
      <c r="A706" s="782"/>
      <c r="B706" s="783"/>
      <c r="C706" s="944"/>
      <c r="D706" s="784"/>
      <c r="E706" s="909"/>
      <c r="F706" s="909"/>
      <c r="G706" s="909"/>
      <c r="H706" s="1193"/>
    </row>
    <row r="707" spans="1:8" x14ac:dyDescent="0.25">
      <c r="A707" s="755" t="s">
        <v>2048</v>
      </c>
      <c r="B707" s="213">
        <f>SUM(B705)</f>
        <v>0</v>
      </c>
      <c r="C707" s="213">
        <f>SUM(C705:C705)</f>
        <v>0</v>
      </c>
      <c r="D707" s="213">
        <f>SUM(D705:D706)</f>
        <v>0</v>
      </c>
      <c r="E707" s="213"/>
      <c r="F707" s="213"/>
      <c r="G707" s="213"/>
      <c r="H707" s="213"/>
    </row>
    <row r="708" spans="1:8" x14ac:dyDescent="0.25">
      <c r="D708" s="18"/>
      <c r="E708" s="13"/>
      <c r="F708" s="13"/>
    </row>
    <row r="709" spans="1:8" x14ac:dyDescent="0.25">
      <c r="D709" s="2268" t="s">
        <v>5459</v>
      </c>
      <c r="E709" s="2268"/>
      <c r="F709" s="2268"/>
      <c r="G709" s="2268"/>
    </row>
    <row r="710" spans="1:8" ht="15.75" x14ac:dyDescent="0.25">
      <c r="A710" s="2262" t="s">
        <v>4861</v>
      </c>
      <c r="B710" s="2263"/>
      <c r="C710" s="757">
        <f>C703-G712</f>
        <v>136000</v>
      </c>
      <c r="E710" s="13"/>
      <c r="F710" s="13"/>
    </row>
    <row r="712" spans="1:8" ht="15.75" x14ac:dyDescent="0.25">
      <c r="A712" s="1196" t="s">
        <v>4825</v>
      </c>
      <c r="B712" s="1197"/>
      <c r="C712" s="213">
        <f>C707</f>
        <v>0</v>
      </c>
      <c r="E712" s="1145"/>
      <c r="F712" s="1145"/>
      <c r="G712" s="1145"/>
    </row>
    <row r="716" spans="1:8" ht="15.75" x14ac:dyDescent="0.25">
      <c r="A716" s="2232" t="s">
        <v>5523</v>
      </c>
      <c r="B716" s="2232"/>
      <c r="C716" s="2232"/>
      <c r="D716" s="2232"/>
      <c r="E716" s="2232"/>
      <c r="F716" s="2232"/>
      <c r="G716" s="2232"/>
      <c r="H716" s="2232"/>
    </row>
    <row r="717" spans="1:8" x14ac:dyDescent="0.25">
      <c r="A717" s="198" t="s">
        <v>14</v>
      </c>
      <c r="B717" s="198" t="s">
        <v>5</v>
      </c>
      <c r="C717" s="198" t="s">
        <v>10</v>
      </c>
      <c r="D717" s="198" t="s">
        <v>11</v>
      </c>
      <c r="E717" s="198" t="s">
        <v>753</v>
      </c>
      <c r="F717" s="198" t="s">
        <v>27</v>
      </c>
      <c r="G717" s="1199" t="s">
        <v>2013</v>
      </c>
      <c r="H717" s="198" t="s">
        <v>32</v>
      </c>
    </row>
    <row r="718" spans="1:8" x14ac:dyDescent="0.25">
      <c r="A718" s="702" t="s">
        <v>2912</v>
      </c>
      <c r="B718" s="703">
        <v>1</v>
      </c>
      <c r="C718" s="640"/>
      <c r="D718" s="703"/>
      <c r="E718" s="1205"/>
      <c r="F718" s="703"/>
      <c r="G718" s="1205"/>
      <c r="H718" s="781" t="s">
        <v>5066</v>
      </c>
    </row>
    <row r="719" spans="1:8" x14ac:dyDescent="0.25">
      <c r="A719" s="777" t="s">
        <v>5524</v>
      </c>
      <c r="B719" s="764">
        <v>1</v>
      </c>
      <c r="C719" s="630"/>
      <c r="D719" s="630">
        <v>19000</v>
      </c>
      <c r="E719" s="921">
        <v>1</v>
      </c>
      <c r="F719" s="764">
        <v>4000</v>
      </c>
      <c r="G719" s="764">
        <v>75</v>
      </c>
      <c r="H719" s="1201"/>
    </row>
    <row r="720" spans="1:8" x14ac:dyDescent="0.25">
      <c r="A720" s="777" t="s">
        <v>3657</v>
      </c>
      <c r="B720" s="764">
        <v>1</v>
      </c>
      <c r="C720" s="630">
        <v>38000</v>
      </c>
      <c r="D720" s="630"/>
      <c r="E720" s="921"/>
      <c r="F720" s="764"/>
      <c r="G720" s="764"/>
      <c r="H720" s="1201" t="s">
        <v>5525</v>
      </c>
    </row>
    <row r="721" spans="1:8" x14ac:dyDescent="0.25">
      <c r="A721" s="777" t="s">
        <v>136</v>
      </c>
      <c r="B721" s="764">
        <v>1</v>
      </c>
      <c r="C721" s="630">
        <v>17000</v>
      </c>
      <c r="D721" s="630"/>
      <c r="E721" s="921"/>
      <c r="F721" s="764"/>
      <c r="G721" s="764"/>
      <c r="H721" s="1201"/>
    </row>
    <row r="722" spans="1:8" x14ac:dyDescent="0.25">
      <c r="A722" s="777" t="s">
        <v>1541</v>
      </c>
      <c r="B722" s="764">
        <v>2</v>
      </c>
      <c r="C722" s="630"/>
      <c r="D722" s="630">
        <v>118000</v>
      </c>
      <c r="E722" s="921"/>
      <c r="F722" s="764"/>
      <c r="G722" s="921"/>
      <c r="H722" s="1201" t="s">
        <v>5526</v>
      </c>
    </row>
    <row r="723" spans="1:8" x14ac:dyDescent="0.25">
      <c r="A723" s="777" t="s">
        <v>503</v>
      </c>
      <c r="B723" s="764">
        <v>1</v>
      </c>
      <c r="C723" s="1042"/>
      <c r="D723" s="630">
        <v>14000</v>
      </c>
      <c r="E723" s="764"/>
      <c r="F723" s="764"/>
      <c r="G723" s="921"/>
      <c r="H723" s="1201" t="s">
        <v>767</v>
      </c>
    </row>
    <row r="724" spans="1:8" x14ac:dyDescent="0.25">
      <c r="A724" s="777" t="s">
        <v>537</v>
      </c>
      <c r="B724" s="764">
        <v>1</v>
      </c>
      <c r="C724" s="630">
        <v>16000</v>
      </c>
      <c r="D724" s="630"/>
      <c r="E724" s="764"/>
      <c r="F724" s="921"/>
      <c r="G724" s="921"/>
      <c r="H724" s="1201" t="s">
        <v>5527</v>
      </c>
    </row>
    <row r="725" spans="1:8" x14ac:dyDescent="0.25">
      <c r="A725" s="777" t="s">
        <v>5524</v>
      </c>
      <c r="B725" s="764">
        <v>1</v>
      </c>
      <c r="C725" s="630">
        <v>23000</v>
      </c>
      <c r="D725" s="630"/>
      <c r="E725" s="764"/>
      <c r="F725" s="921"/>
      <c r="G725" s="921"/>
      <c r="H725" s="1201" t="s">
        <v>5527</v>
      </c>
    </row>
    <row r="726" spans="1:8" x14ac:dyDescent="0.25">
      <c r="A726" s="777" t="s">
        <v>4793</v>
      </c>
      <c r="B726" s="764">
        <v>1</v>
      </c>
      <c r="C726" s="630">
        <v>10000</v>
      </c>
      <c r="D726" s="630"/>
      <c r="E726" s="764">
        <v>2</v>
      </c>
      <c r="F726" s="921">
        <v>7000</v>
      </c>
      <c r="G726" s="921" t="s">
        <v>1431</v>
      </c>
      <c r="H726" s="1201"/>
    </row>
    <row r="727" spans="1:8" x14ac:dyDescent="0.25">
      <c r="A727" s="777" t="s">
        <v>1862</v>
      </c>
      <c r="B727" s="764">
        <v>1</v>
      </c>
      <c r="C727" s="630">
        <v>23000</v>
      </c>
      <c r="D727" s="630"/>
      <c r="E727" s="764">
        <v>1</v>
      </c>
      <c r="F727" s="921">
        <v>4000</v>
      </c>
      <c r="G727" s="921">
        <v>70</v>
      </c>
      <c r="H727" s="1201"/>
    </row>
    <row r="728" spans="1:8" x14ac:dyDescent="0.25">
      <c r="A728" s="777" t="s">
        <v>5293</v>
      </c>
      <c r="B728" s="764">
        <v>1</v>
      </c>
      <c r="C728" s="630">
        <v>45000</v>
      </c>
      <c r="D728" s="630"/>
      <c r="E728" s="764">
        <v>1</v>
      </c>
      <c r="F728" s="921">
        <v>5000</v>
      </c>
      <c r="G728" s="921">
        <v>100</v>
      </c>
      <c r="H728" s="1201"/>
    </row>
    <row r="729" spans="1:8" x14ac:dyDescent="0.25">
      <c r="A729" s="777" t="s">
        <v>5528</v>
      </c>
      <c r="B729" s="764">
        <v>1</v>
      </c>
      <c r="C729" s="630">
        <v>56000</v>
      </c>
      <c r="D729" s="630"/>
      <c r="E729" s="764"/>
      <c r="F729" s="921"/>
      <c r="G729" s="921"/>
      <c r="H729" s="1201"/>
    </row>
    <row r="730" spans="1:8" x14ac:dyDescent="0.25">
      <c r="A730" s="777" t="s">
        <v>209</v>
      </c>
      <c r="B730" s="764">
        <v>1</v>
      </c>
      <c r="C730" s="630">
        <v>35000</v>
      </c>
      <c r="D730" s="630"/>
      <c r="E730" s="764">
        <v>1</v>
      </c>
      <c r="F730" s="921">
        <v>3000</v>
      </c>
      <c r="G730" s="921">
        <v>60</v>
      </c>
      <c r="H730" s="1201"/>
    </row>
    <row r="731" spans="1:8" x14ac:dyDescent="0.25">
      <c r="A731" s="777" t="s">
        <v>136</v>
      </c>
      <c r="B731" s="764">
        <v>1</v>
      </c>
      <c r="C731" s="630">
        <v>10000</v>
      </c>
      <c r="D731" s="630"/>
      <c r="E731" s="764">
        <v>2</v>
      </c>
      <c r="F731" s="921">
        <v>7000</v>
      </c>
      <c r="G731" s="921" t="s">
        <v>1431</v>
      </c>
      <c r="H731" s="1201"/>
    </row>
    <row r="732" spans="1:8" x14ac:dyDescent="0.25">
      <c r="A732" s="777" t="s">
        <v>5529</v>
      </c>
      <c r="B732" s="764">
        <v>1</v>
      </c>
      <c r="C732" s="630">
        <v>15000</v>
      </c>
      <c r="D732" s="630"/>
      <c r="E732" s="764"/>
      <c r="F732" s="921"/>
      <c r="G732" s="921"/>
      <c r="H732" s="1201"/>
    </row>
    <row r="733" spans="1:8" x14ac:dyDescent="0.25">
      <c r="A733" s="777" t="s">
        <v>5530</v>
      </c>
      <c r="B733" s="764">
        <v>1</v>
      </c>
      <c r="C733" s="1042">
        <v>8000</v>
      </c>
      <c r="D733" s="630"/>
      <c r="E733" s="764"/>
      <c r="F733" s="764"/>
      <c r="G733" s="921"/>
      <c r="H733" s="1201"/>
    </row>
    <row r="734" spans="1:8" x14ac:dyDescent="0.25">
      <c r="A734" s="777" t="s">
        <v>5531</v>
      </c>
      <c r="B734" s="764">
        <v>1</v>
      </c>
      <c r="C734" s="1042"/>
      <c r="D734" s="630">
        <v>15000</v>
      </c>
      <c r="E734" s="764"/>
      <c r="F734" s="764"/>
      <c r="G734" s="921"/>
      <c r="H734" s="1201"/>
    </row>
    <row r="735" spans="1:8" x14ac:dyDescent="0.25">
      <c r="A735" s="777" t="s">
        <v>255</v>
      </c>
      <c r="B735" s="764">
        <v>1</v>
      </c>
      <c r="C735" s="1042"/>
      <c r="D735" s="630">
        <v>21000</v>
      </c>
      <c r="E735" s="764">
        <v>1</v>
      </c>
      <c r="F735" s="764">
        <v>3000</v>
      </c>
      <c r="G735" s="921">
        <v>60</v>
      </c>
      <c r="H735" s="1201"/>
    </row>
    <row r="736" spans="1:8" x14ac:dyDescent="0.25">
      <c r="A736" s="777" t="s">
        <v>5288</v>
      </c>
      <c r="B736" s="764">
        <v>1</v>
      </c>
      <c r="C736" s="1042">
        <v>14000</v>
      </c>
      <c r="D736" s="630"/>
      <c r="E736" s="764">
        <v>1</v>
      </c>
      <c r="F736" s="764">
        <v>3000</v>
      </c>
      <c r="G736" s="921">
        <v>60</v>
      </c>
      <c r="H736" s="1201"/>
    </row>
    <row r="737" spans="1:8" x14ac:dyDescent="0.25">
      <c r="A737" s="777" t="s">
        <v>4847</v>
      </c>
      <c r="B737" s="764">
        <v>1</v>
      </c>
      <c r="C737" s="1042">
        <v>20000</v>
      </c>
      <c r="D737" s="630"/>
      <c r="E737" s="764">
        <v>1</v>
      </c>
      <c r="F737" s="764">
        <v>5000</v>
      </c>
      <c r="G737" s="921">
        <v>100</v>
      </c>
      <c r="H737" s="1201"/>
    </row>
    <row r="738" spans="1:8" x14ac:dyDescent="0.25">
      <c r="A738" s="777" t="s">
        <v>2912</v>
      </c>
      <c r="B738" s="764">
        <v>1</v>
      </c>
      <c r="C738" s="1042"/>
      <c r="D738" s="630">
        <v>20000</v>
      </c>
      <c r="E738" s="764"/>
      <c r="F738" s="764"/>
      <c r="G738" s="921"/>
      <c r="H738" s="1201"/>
    </row>
    <row r="739" spans="1:8" x14ac:dyDescent="0.25">
      <c r="A739" s="777" t="s">
        <v>734</v>
      </c>
      <c r="B739" s="764">
        <v>1</v>
      </c>
      <c r="C739" s="1042"/>
      <c r="D739" s="630">
        <v>14000</v>
      </c>
      <c r="E739" s="764">
        <v>1</v>
      </c>
      <c r="F739" s="764">
        <v>3000</v>
      </c>
      <c r="G739" s="921">
        <v>60</v>
      </c>
      <c r="H739" s="1201"/>
    </row>
    <row r="740" spans="1:8" x14ac:dyDescent="0.25">
      <c r="A740" s="777" t="s">
        <v>5532</v>
      </c>
      <c r="B740" s="764">
        <v>1</v>
      </c>
      <c r="C740" s="1042">
        <v>13000</v>
      </c>
      <c r="D740" s="630"/>
      <c r="E740" s="764">
        <v>1</v>
      </c>
      <c r="F740" s="764">
        <v>2000</v>
      </c>
      <c r="G740" s="921">
        <v>50</v>
      </c>
      <c r="H740" s="1201"/>
    </row>
    <row r="741" spans="1:8" x14ac:dyDescent="0.25">
      <c r="A741" s="777" t="s">
        <v>3485</v>
      </c>
      <c r="B741" s="764">
        <v>1</v>
      </c>
      <c r="C741" s="1042">
        <v>29000</v>
      </c>
      <c r="D741" s="630"/>
      <c r="E741" s="764"/>
      <c r="F741" s="764"/>
      <c r="G741" s="921"/>
      <c r="H741" s="1201"/>
    </row>
    <row r="742" spans="1:8" x14ac:dyDescent="0.25">
      <c r="A742" s="777" t="s">
        <v>5533</v>
      </c>
      <c r="B742" s="764">
        <v>1</v>
      </c>
      <c r="C742" s="1042"/>
      <c r="D742" s="630">
        <v>20000</v>
      </c>
      <c r="E742" s="764"/>
      <c r="F742" s="764"/>
      <c r="G742" s="921"/>
      <c r="H742" s="1201" t="s">
        <v>5534</v>
      </c>
    </row>
    <row r="743" spans="1:8" x14ac:dyDescent="0.25">
      <c r="A743" s="777" t="s">
        <v>5532</v>
      </c>
      <c r="B743" s="764">
        <v>1</v>
      </c>
      <c r="C743" s="1042"/>
      <c r="D743" s="630">
        <v>16000</v>
      </c>
      <c r="E743" s="764"/>
      <c r="F743" s="764"/>
      <c r="G743" s="921"/>
      <c r="H743" s="1201" t="s">
        <v>5535</v>
      </c>
    </row>
    <row r="744" spans="1:8" x14ac:dyDescent="0.25">
      <c r="A744" s="755" t="s">
        <v>2048</v>
      </c>
      <c r="B744" s="213">
        <f>SUM(B718:B743)</f>
        <v>27</v>
      </c>
      <c r="C744" s="213">
        <f>SUM(C718:C743)</f>
        <v>372000</v>
      </c>
      <c r="D744" s="213">
        <f>SUM(D718:D743)</f>
        <v>257000</v>
      </c>
      <c r="E744" s="213">
        <f>SUM(E718:E741)</f>
        <v>13</v>
      </c>
      <c r="F744" s="213"/>
      <c r="G744" s="213"/>
      <c r="H744" s="213"/>
    </row>
    <row r="745" spans="1:8" ht="17.25" x14ac:dyDescent="0.25">
      <c r="A745" s="2233" t="s">
        <v>4463</v>
      </c>
      <c r="B745" s="2234"/>
      <c r="C745" s="2234"/>
      <c r="D745" s="2234"/>
      <c r="E745" s="2234"/>
      <c r="F745" s="2234"/>
      <c r="G745" s="2234"/>
      <c r="H745" s="2249"/>
    </row>
    <row r="746" spans="1:8" ht="17.25" x14ac:dyDescent="0.25">
      <c r="A746" s="782"/>
      <c r="B746" s="783"/>
      <c r="C746" s="944"/>
      <c r="D746" s="784"/>
      <c r="E746" s="909"/>
      <c r="F746" s="909"/>
      <c r="G746" s="909"/>
      <c r="H746" s="1200"/>
    </row>
    <row r="747" spans="1:8" ht="17.25" x14ac:dyDescent="0.25">
      <c r="A747" s="782"/>
      <c r="B747" s="783"/>
      <c r="C747" s="944"/>
      <c r="D747" s="784"/>
      <c r="E747" s="909"/>
      <c r="F747" s="909"/>
      <c r="G747" s="909"/>
      <c r="H747" s="1200"/>
    </row>
    <row r="748" spans="1:8" x14ac:dyDescent="0.25">
      <c r="A748" s="755" t="s">
        <v>2048</v>
      </c>
      <c r="B748" s="213">
        <f>SUM(B746)</f>
        <v>0</v>
      </c>
      <c r="C748" s="213">
        <f>SUM(C746:C746)</f>
        <v>0</v>
      </c>
      <c r="D748" s="213">
        <f>SUM(D746:D747)</f>
        <v>0</v>
      </c>
      <c r="E748" s="213"/>
      <c r="F748" s="213"/>
      <c r="G748" s="213"/>
      <c r="H748" s="213"/>
    </row>
    <row r="749" spans="1:8" x14ac:dyDescent="0.25">
      <c r="D749" s="18"/>
      <c r="E749" s="13"/>
      <c r="F749" s="13"/>
    </row>
    <row r="750" spans="1:8" x14ac:dyDescent="0.25">
      <c r="D750" s="2268" t="s">
        <v>5459</v>
      </c>
      <c r="E750" s="2268"/>
      <c r="F750" s="2268"/>
      <c r="G750" s="2268"/>
    </row>
    <row r="751" spans="1:8" ht="15.75" x14ac:dyDescent="0.25">
      <c r="A751" s="2262" t="s">
        <v>4861</v>
      </c>
      <c r="B751" s="2263"/>
      <c r="C751" s="757">
        <f>C744-G753</f>
        <v>372000</v>
      </c>
      <c r="E751" s="13"/>
      <c r="F751" s="13"/>
    </row>
    <row r="753" spans="1:8" ht="15.75" x14ac:dyDescent="0.25">
      <c r="A753" s="1202" t="s">
        <v>4825</v>
      </c>
      <c r="B753" s="1203"/>
      <c r="C753" s="213">
        <f>C748</f>
        <v>0</v>
      </c>
      <c r="E753" s="1145"/>
      <c r="F753" s="1145"/>
      <c r="G753" s="1145"/>
    </row>
    <row r="756" spans="1:8" ht="15.75" x14ac:dyDescent="0.25">
      <c r="A756" s="2232" t="s">
        <v>5536</v>
      </c>
      <c r="B756" s="2232"/>
      <c r="C756" s="2232"/>
      <c r="D756" s="2232"/>
      <c r="E756" s="2232"/>
      <c r="F756" s="2232"/>
      <c r="G756" s="2232"/>
      <c r="H756" s="2232"/>
    </row>
    <row r="757" spans="1:8" x14ac:dyDescent="0.25">
      <c r="A757" s="198" t="s">
        <v>14</v>
      </c>
      <c r="B757" s="198" t="s">
        <v>5</v>
      </c>
      <c r="C757" s="198" t="s">
        <v>10</v>
      </c>
      <c r="D757" s="198" t="s">
        <v>11</v>
      </c>
      <c r="E757" s="198" t="s">
        <v>753</v>
      </c>
      <c r="F757" s="198" t="s">
        <v>27</v>
      </c>
      <c r="G757" s="1204" t="s">
        <v>2013</v>
      </c>
      <c r="H757" s="198" t="s">
        <v>32</v>
      </c>
    </row>
    <row r="758" spans="1:8" x14ac:dyDescent="0.25">
      <c r="A758" s="777" t="s">
        <v>2912</v>
      </c>
      <c r="B758" s="764">
        <v>1</v>
      </c>
      <c r="C758" s="630">
        <v>23000</v>
      </c>
      <c r="D758" s="764"/>
      <c r="E758" s="921"/>
      <c r="F758" s="764"/>
      <c r="G758" s="921"/>
      <c r="H758" s="1207"/>
    </row>
    <row r="759" spans="1:8" x14ac:dyDescent="0.25">
      <c r="A759" s="777" t="s">
        <v>638</v>
      </c>
      <c r="B759" s="764">
        <v>1</v>
      </c>
      <c r="C759" s="630"/>
      <c r="D759" s="630">
        <v>32000</v>
      </c>
      <c r="E759" s="921">
        <v>1</v>
      </c>
      <c r="F759" s="764">
        <v>3000</v>
      </c>
      <c r="G759" s="764">
        <v>60</v>
      </c>
      <c r="H759" s="1207" t="s">
        <v>767</v>
      </c>
    </row>
    <row r="760" spans="1:8" x14ac:dyDescent="0.25">
      <c r="A760" s="777" t="s">
        <v>5537</v>
      </c>
      <c r="B760" s="764">
        <v>1</v>
      </c>
      <c r="C760" s="630"/>
      <c r="D760" s="630">
        <v>13000</v>
      </c>
      <c r="E760" s="921">
        <v>1</v>
      </c>
      <c r="F760" s="764">
        <v>3000</v>
      </c>
      <c r="G760" s="764">
        <v>60</v>
      </c>
      <c r="H760" s="1207" t="s">
        <v>767</v>
      </c>
    </row>
    <row r="761" spans="1:8" x14ac:dyDescent="0.25">
      <c r="A761" s="702" t="s">
        <v>3477</v>
      </c>
      <c r="B761" s="703">
        <v>1</v>
      </c>
      <c r="C761" s="640"/>
      <c r="D761" s="640"/>
      <c r="E761" s="1205"/>
      <c r="F761" s="703"/>
      <c r="G761" s="703"/>
      <c r="H761" s="781" t="s">
        <v>5490</v>
      </c>
    </row>
    <row r="762" spans="1:8" x14ac:dyDescent="0.25">
      <c r="A762" s="777" t="s">
        <v>3978</v>
      </c>
      <c r="B762" s="764">
        <v>1</v>
      </c>
      <c r="C762" s="630">
        <v>19000</v>
      </c>
      <c r="D762" s="630">
        <v>8000</v>
      </c>
      <c r="E762" s="921">
        <v>1</v>
      </c>
      <c r="F762" s="764">
        <v>2000</v>
      </c>
      <c r="G762" s="921">
        <v>50</v>
      </c>
      <c r="H762" s="1207" t="s">
        <v>767</v>
      </c>
    </row>
    <row r="763" spans="1:8" x14ac:dyDescent="0.25">
      <c r="A763" s="702" t="s">
        <v>5538</v>
      </c>
      <c r="B763" s="703">
        <v>1</v>
      </c>
      <c r="C763" s="725"/>
      <c r="D763" s="640"/>
      <c r="E763" s="703"/>
      <c r="F763" s="703"/>
      <c r="G763" s="1205"/>
      <c r="H763" s="781" t="s">
        <v>5539</v>
      </c>
    </row>
    <row r="764" spans="1:8" x14ac:dyDescent="0.25">
      <c r="A764" s="517" t="s">
        <v>3626</v>
      </c>
      <c r="B764" s="519">
        <v>1</v>
      </c>
      <c r="C764" s="527"/>
      <c r="D764" s="527">
        <v>25000</v>
      </c>
      <c r="E764" s="519"/>
      <c r="F764" s="1054"/>
      <c r="G764" s="1054"/>
      <c r="H764" s="1206" t="s">
        <v>5540</v>
      </c>
    </row>
    <row r="765" spans="1:8" x14ac:dyDescent="0.25">
      <c r="A765" s="517" t="s">
        <v>5541</v>
      </c>
      <c r="B765" s="519">
        <v>2</v>
      </c>
      <c r="C765" s="527"/>
      <c r="D765" s="527">
        <v>70000</v>
      </c>
      <c r="E765" s="519"/>
      <c r="F765" s="1054"/>
      <c r="G765" s="1054"/>
      <c r="H765" s="1206" t="s">
        <v>5540</v>
      </c>
    </row>
    <row r="766" spans="1:8" x14ac:dyDescent="0.25">
      <c r="A766" s="517" t="s">
        <v>3876</v>
      </c>
      <c r="B766" s="519">
        <v>2</v>
      </c>
      <c r="C766" s="527"/>
      <c r="D766" s="527">
        <v>54000</v>
      </c>
      <c r="E766" s="519"/>
      <c r="F766" s="1054"/>
      <c r="G766" s="1054"/>
      <c r="H766" s="1206" t="s">
        <v>5540</v>
      </c>
    </row>
    <row r="767" spans="1:8" x14ac:dyDescent="0.25">
      <c r="A767" s="777" t="s">
        <v>3750</v>
      </c>
      <c r="B767" s="764">
        <v>1</v>
      </c>
      <c r="C767" s="630"/>
      <c r="D767" s="630">
        <v>34000</v>
      </c>
      <c r="E767" s="764"/>
      <c r="F767" s="921"/>
      <c r="G767" s="921"/>
      <c r="H767" s="1207" t="s">
        <v>5542</v>
      </c>
    </row>
    <row r="768" spans="1:8" x14ac:dyDescent="0.25">
      <c r="A768" s="777" t="s">
        <v>734</v>
      </c>
      <c r="B768" s="764">
        <v>1</v>
      </c>
      <c r="C768" s="630"/>
      <c r="D768" s="630">
        <v>13000</v>
      </c>
      <c r="E768" s="764">
        <v>1</v>
      </c>
      <c r="F768" s="921">
        <v>4000</v>
      </c>
      <c r="G768" s="921">
        <v>70</v>
      </c>
      <c r="H768" s="1207" t="s">
        <v>3581</v>
      </c>
    </row>
    <row r="769" spans="1:8" x14ac:dyDescent="0.25">
      <c r="A769" s="777" t="s">
        <v>5543</v>
      </c>
      <c r="B769" s="764">
        <v>1</v>
      </c>
      <c r="C769" s="630"/>
      <c r="D769" s="630">
        <v>18000</v>
      </c>
      <c r="E769" s="764">
        <v>1</v>
      </c>
      <c r="F769" s="921">
        <v>3000</v>
      </c>
      <c r="G769" s="921">
        <v>60</v>
      </c>
      <c r="H769" s="1211" t="s">
        <v>5550</v>
      </c>
    </row>
    <row r="770" spans="1:8" x14ac:dyDescent="0.25">
      <c r="A770" s="777" t="s">
        <v>5544</v>
      </c>
      <c r="B770" s="764">
        <v>1</v>
      </c>
      <c r="C770" s="630"/>
      <c r="D770" s="630">
        <v>20000</v>
      </c>
      <c r="E770" s="764"/>
      <c r="F770" s="921"/>
      <c r="G770" s="921"/>
      <c r="H770" s="1207" t="s">
        <v>5545</v>
      </c>
    </row>
    <row r="771" spans="1:8" x14ac:dyDescent="0.25">
      <c r="A771" s="777" t="s">
        <v>2221</v>
      </c>
      <c r="B771" s="764">
        <v>1</v>
      </c>
      <c r="C771" s="630">
        <v>13000</v>
      </c>
      <c r="D771" s="630"/>
      <c r="E771" s="764">
        <v>1</v>
      </c>
      <c r="F771" s="921">
        <v>3000</v>
      </c>
      <c r="G771" s="921">
        <v>60</v>
      </c>
      <c r="H771" s="1207" t="s">
        <v>5546</v>
      </c>
    </row>
    <row r="772" spans="1:8" x14ac:dyDescent="0.25">
      <c r="A772" s="777" t="s">
        <v>5514</v>
      </c>
      <c r="B772" s="764">
        <v>1</v>
      </c>
      <c r="C772" s="630">
        <v>25000</v>
      </c>
      <c r="D772" s="630">
        <v>5000</v>
      </c>
      <c r="E772" s="764">
        <v>1</v>
      </c>
      <c r="F772" s="921">
        <v>3000</v>
      </c>
      <c r="G772" s="921">
        <v>60</v>
      </c>
      <c r="H772" s="1207" t="s">
        <v>5547</v>
      </c>
    </row>
    <row r="773" spans="1:8" x14ac:dyDescent="0.25">
      <c r="A773" s="777" t="s">
        <v>790</v>
      </c>
      <c r="B773" s="764">
        <v>1</v>
      </c>
      <c r="C773" s="1042"/>
      <c r="D773" s="630">
        <v>30000</v>
      </c>
      <c r="E773" s="764"/>
      <c r="F773" s="764"/>
      <c r="G773" s="921"/>
      <c r="H773" s="1207" t="s">
        <v>5548</v>
      </c>
    </row>
    <row r="774" spans="1:8" x14ac:dyDescent="0.25">
      <c r="A774" s="702" t="s">
        <v>3538</v>
      </c>
      <c r="B774" s="703">
        <v>1</v>
      </c>
      <c r="C774" s="725"/>
      <c r="D774" s="640"/>
      <c r="E774" s="703"/>
      <c r="F774" s="703"/>
      <c r="G774" s="1210"/>
      <c r="H774" s="781" t="s">
        <v>5549</v>
      </c>
    </row>
    <row r="775" spans="1:8" x14ac:dyDescent="0.25">
      <c r="A775" s="777" t="s">
        <v>504</v>
      </c>
      <c r="B775" s="764">
        <v>1</v>
      </c>
      <c r="C775" s="1042">
        <v>6000</v>
      </c>
      <c r="D775" s="630">
        <v>5000</v>
      </c>
      <c r="E775" s="764">
        <v>1</v>
      </c>
      <c r="F775" s="764">
        <v>3000</v>
      </c>
      <c r="G775" s="921">
        <v>60</v>
      </c>
      <c r="H775" s="1207" t="s">
        <v>767</v>
      </c>
    </row>
    <row r="776" spans="1:8" x14ac:dyDescent="0.25">
      <c r="A776" s="777" t="s">
        <v>166</v>
      </c>
      <c r="B776" s="764">
        <v>1</v>
      </c>
      <c r="C776" s="1042">
        <v>24000</v>
      </c>
      <c r="D776" s="630">
        <v>2000</v>
      </c>
      <c r="E776" s="764">
        <v>1</v>
      </c>
      <c r="F776" s="764">
        <v>3000</v>
      </c>
      <c r="G776" s="921">
        <v>60</v>
      </c>
      <c r="H776" s="1207" t="s">
        <v>767</v>
      </c>
    </row>
    <row r="777" spans="1:8" x14ac:dyDescent="0.25">
      <c r="A777" s="755" t="s">
        <v>2048</v>
      </c>
      <c r="B777" s="213">
        <f>SUM(B758:B776)</f>
        <v>21</v>
      </c>
      <c r="C777" s="213">
        <f>SUM(C758:C776)</f>
        <v>110000</v>
      </c>
      <c r="D777" s="213">
        <f>SUM(D758:D776)</f>
        <v>329000</v>
      </c>
      <c r="E777" s="213">
        <f>SUM(E758:E776)</f>
        <v>9</v>
      </c>
      <c r="F777" s="213"/>
      <c r="G777" s="213"/>
      <c r="H777" s="213"/>
    </row>
    <row r="778" spans="1:8" ht="17.25" x14ac:dyDescent="0.25">
      <c r="A778" s="2233" t="s">
        <v>4463</v>
      </c>
      <c r="B778" s="2234"/>
      <c r="C778" s="2234"/>
      <c r="D778" s="2234"/>
      <c r="E778" s="2234"/>
      <c r="F778" s="2234"/>
      <c r="G778" s="2234"/>
      <c r="H778" s="2249"/>
    </row>
    <row r="779" spans="1:8" ht="17.25" x14ac:dyDescent="0.25">
      <c r="A779" s="782"/>
      <c r="B779" s="783"/>
      <c r="C779" s="944"/>
      <c r="D779" s="784"/>
      <c r="E779" s="909"/>
      <c r="F779" s="909"/>
      <c r="G779" s="909"/>
      <c r="H779" s="1206"/>
    </row>
    <row r="780" spans="1:8" ht="17.25" x14ac:dyDescent="0.25">
      <c r="A780" s="782"/>
      <c r="B780" s="783"/>
      <c r="C780" s="944"/>
      <c r="D780" s="784"/>
      <c r="E780" s="909"/>
      <c r="F780" s="909"/>
      <c r="G780" s="909"/>
      <c r="H780" s="1206"/>
    </row>
    <row r="781" spans="1:8" x14ac:dyDescent="0.25">
      <c r="A781" s="755" t="s">
        <v>2048</v>
      </c>
      <c r="B781" s="213">
        <f>SUM(B779)</f>
        <v>0</v>
      </c>
      <c r="C781" s="213">
        <f>SUM(C779:C779)</f>
        <v>0</v>
      </c>
      <c r="D781" s="213">
        <f>SUM(D779:D780)</f>
        <v>0</v>
      </c>
      <c r="E781" s="213"/>
      <c r="F781" s="213"/>
      <c r="G781" s="213"/>
      <c r="H781" s="213"/>
    </row>
    <row r="782" spans="1:8" x14ac:dyDescent="0.25">
      <c r="D782" s="18"/>
      <c r="E782" s="13"/>
      <c r="F782" s="13"/>
    </row>
    <row r="783" spans="1:8" x14ac:dyDescent="0.25">
      <c r="D783" s="2268" t="s">
        <v>5459</v>
      </c>
      <c r="E783" s="2268"/>
      <c r="F783" s="2268"/>
      <c r="G783" s="2268"/>
    </row>
    <row r="784" spans="1:8" ht="15.75" x14ac:dyDescent="0.25">
      <c r="A784" s="2262" t="s">
        <v>4861</v>
      </c>
      <c r="B784" s="2263"/>
      <c r="C784" s="757">
        <f>C777-G786</f>
        <v>110000</v>
      </c>
      <c r="E784" s="13"/>
      <c r="F784" s="13"/>
    </row>
    <row r="786" spans="1:8" ht="15.75" x14ac:dyDescent="0.25">
      <c r="A786" s="2262" t="s">
        <v>4825</v>
      </c>
      <c r="B786" s="2263"/>
      <c r="C786" s="213">
        <f>C781</f>
        <v>0</v>
      </c>
      <c r="E786" s="1145"/>
      <c r="F786" s="1145"/>
      <c r="G786" s="1145"/>
    </row>
    <row r="790" spans="1:8" ht="15.75" x14ac:dyDescent="0.25">
      <c r="A790" s="2232" t="s">
        <v>5551</v>
      </c>
      <c r="B790" s="2232"/>
      <c r="C790" s="2232"/>
      <c r="D790" s="2232"/>
      <c r="E790" s="2232"/>
      <c r="F790" s="2232"/>
      <c r="G790" s="2232"/>
      <c r="H790" s="2232"/>
    </row>
    <row r="791" spans="1:8" x14ac:dyDescent="0.25">
      <c r="A791" s="198" t="s">
        <v>14</v>
      </c>
      <c r="B791" s="198" t="s">
        <v>5</v>
      </c>
      <c r="C791" s="198" t="s">
        <v>10</v>
      </c>
      <c r="D791" s="198" t="s">
        <v>11</v>
      </c>
      <c r="E791" s="198" t="s">
        <v>753</v>
      </c>
      <c r="F791" s="198" t="s">
        <v>27</v>
      </c>
      <c r="G791" s="1208" t="s">
        <v>2013</v>
      </c>
      <c r="H791" s="198" t="s">
        <v>32</v>
      </c>
    </row>
    <row r="792" spans="1:8" x14ac:dyDescent="0.25">
      <c r="A792" s="702" t="s">
        <v>5552</v>
      </c>
      <c r="B792" s="703">
        <v>1</v>
      </c>
      <c r="C792" s="640"/>
      <c r="D792" s="703"/>
      <c r="E792" s="1221"/>
      <c r="F792" s="703"/>
      <c r="G792" s="1221"/>
      <c r="H792" s="781" t="s">
        <v>5553</v>
      </c>
    </row>
    <row r="793" spans="1:8" x14ac:dyDescent="0.25">
      <c r="A793" s="777" t="s">
        <v>3477</v>
      </c>
      <c r="B793" s="764">
        <v>1</v>
      </c>
      <c r="C793" s="630"/>
      <c r="D793" s="630">
        <v>38000</v>
      </c>
      <c r="E793" s="921"/>
      <c r="F793" s="764"/>
      <c r="G793" s="764"/>
      <c r="H793" s="1211" t="s">
        <v>5554</v>
      </c>
    </row>
    <row r="794" spans="1:8" x14ac:dyDescent="0.25">
      <c r="A794" s="777" t="s">
        <v>5496</v>
      </c>
      <c r="B794" s="764">
        <v>1</v>
      </c>
      <c r="C794" s="630">
        <v>12000</v>
      </c>
      <c r="D794" s="630">
        <v>1000</v>
      </c>
      <c r="E794" s="921">
        <v>1</v>
      </c>
      <c r="F794" s="764">
        <v>2000</v>
      </c>
      <c r="G794" s="764">
        <v>50</v>
      </c>
      <c r="H794" s="1211" t="s">
        <v>767</v>
      </c>
    </row>
    <row r="795" spans="1:8" x14ac:dyDescent="0.25">
      <c r="A795" s="777" t="s">
        <v>3036</v>
      </c>
      <c r="B795" s="764">
        <v>1</v>
      </c>
      <c r="C795" s="630">
        <v>17000</v>
      </c>
      <c r="D795" s="630"/>
      <c r="E795" s="921">
        <v>1</v>
      </c>
      <c r="F795" s="764">
        <v>5000</v>
      </c>
      <c r="G795" s="764">
        <v>90</v>
      </c>
      <c r="H795" s="1211"/>
    </row>
    <row r="796" spans="1:8" x14ac:dyDescent="0.25">
      <c r="A796" s="777" t="s">
        <v>5537</v>
      </c>
      <c r="B796" s="764">
        <v>1</v>
      </c>
      <c r="C796" s="630"/>
      <c r="D796" s="630">
        <v>13000</v>
      </c>
      <c r="E796" s="921">
        <v>1</v>
      </c>
      <c r="F796" s="764">
        <v>3000</v>
      </c>
      <c r="G796" s="921">
        <v>60</v>
      </c>
      <c r="H796" s="1211" t="s">
        <v>767</v>
      </c>
    </row>
    <row r="797" spans="1:8" x14ac:dyDescent="0.25">
      <c r="A797" s="702" t="s">
        <v>3536</v>
      </c>
      <c r="B797" s="703">
        <v>1</v>
      </c>
      <c r="C797" s="725"/>
      <c r="D797" s="640"/>
      <c r="E797" s="703"/>
      <c r="F797" s="703"/>
      <c r="G797" s="1221"/>
      <c r="H797" s="781" t="s">
        <v>5555</v>
      </c>
    </row>
    <row r="798" spans="1:8" x14ac:dyDescent="0.25">
      <c r="A798" s="702" t="s">
        <v>4116</v>
      </c>
      <c r="B798" s="703">
        <v>1</v>
      </c>
      <c r="C798" s="640"/>
      <c r="D798" s="640"/>
      <c r="E798" s="703"/>
      <c r="F798" s="1221"/>
      <c r="G798" s="1221"/>
      <c r="H798" s="781" t="s">
        <v>5556</v>
      </c>
    </row>
    <row r="799" spans="1:8" x14ac:dyDescent="0.25">
      <c r="A799" s="777" t="s">
        <v>4702</v>
      </c>
      <c r="B799" s="764">
        <v>1</v>
      </c>
      <c r="C799" s="630"/>
      <c r="D799" s="630">
        <v>14000</v>
      </c>
      <c r="E799" s="764"/>
      <c r="F799" s="921"/>
      <c r="G799" s="921"/>
      <c r="H799" s="1211" t="s">
        <v>767</v>
      </c>
    </row>
    <row r="800" spans="1:8" x14ac:dyDescent="0.25">
      <c r="A800" s="777" t="s">
        <v>3536</v>
      </c>
      <c r="B800" s="764">
        <v>1</v>
      </c>
      <c r="C800" s="630">
        <v>27000</v>
      </c>
      <c r="D800" s="630"/>
      <c r="E800" s="764">
        <v>1</v>
      </c>
      <c r="F800" s="921">
        <v>3000</v>
      </c>
      <c r="G800" s="921">
        <v>60</v>
      </c>
      <c r="H800" s="1211"/>
    </row>
    <row r="801" spans="1:8" x14ac:dyDescent="0.25">
      <c r="A801" s="777" t="s">
        <v>3955</v>
      </c>
      <c r="B801" s="764">
        <v>1</v>
      </c>
      <c r="C801" s="630"/>
      <c r="D801" s="630">
        <v>40000</v>
      </c>
      <c r="E801" s="764"/>
      <c r="F801" s="921"/>
      <c r="G801" s="921"/>
      <c r="H801" s="1211"/>
    </row>
    <row r="802" spans="1:8" x14ac:dyDescent="0.25">
      <c r="A802" s="777" t="s">
        <v>5557</v>
      </c>
      <c r="B802" s="764">
        <v>1</v>
      </c>
      <c r="C802" s="630"/>
      <c r="D802" s="630">
        <v>25000</v>
      </c>
      <c r="E802" s="764"/>
      <c r="F802" s="921"/>
      <c r="G802" s="921"/>
      <c r="H802" s="1211" t="s">
        <v>767</v>
      </c>
    </row>
    <row r="803" spans="1:8" x14ac:dyDescent="0.25">
      <c r="A803" s="702" t="s">
        <v>2912</v>
      </c>
      <c r="B803" s="703">
        <v>1</v>
      </c>
      <c r="C803" s="640"/>
      <c r="D803" s="640"/>
      <c r="E803" s="703"/>
      <c r="F803" s="1221"/>
      <c r="G803" s="1221"/>
      <c r="H803" s="781" t="s">
        <v>5066</v>
      </c>
    </row>
    <row r="804" spans="1:8" x14ac:dyDescent="0.25">
      <c r="A804" s="777" t="s">
        <v>132</v>
      </c>
      <c r="B804" s="764">
        <v>2</v>
      </c>
      <c r="C804" s="630">
        <v>28000</v>
      </c>
      <c r="D804" s="630"/>
      <c r="E804" s="764"/>
      <c r="F804" s="921"/>
      <c r="G804" s="921"/>
      <c r="H804" s="1211"/>
    </row>
    <row r="805" spans="1:8" x14ac:dyDescent="0.25">
      <c r="A805" s="777" t="s">
        <v>5400</v>
      </c>
      <c r="B805" s="764">
        <v>1</v>
      </c>
      <c r="C805" s="630"/>
      <c r="D805" s="630">
        <v>29000</v>
      </c>
      <c r="E805" s="764">
        <v>1</v>
      </c>
      <c r="F805" s="921">
        <v>4000</v>
      </c>
      <c r="G805" s="921">
        <v>75</v>
      </c>
      <c r="H805" s="1211" t="s">
        <v>767</v>
      </c>
    </row>
    <row r="806" spans="1:8" x14ac:dyDescent="0.25">
      <c r="A806" s="777" t="s">
        <v>107</v>
      </c>
      <c r="B806" s="764">
        <v>1</v>
      </c>
      <c r="C806" s="630"/>
      <c r="D806" s="630">
        <v>15000</v>
      </c>
      <c r="E806" s="764"/>
      <c r="F806" s="921"/>
      <c r="G806" s="921"/>
      <c r="H806" s="1211" t="s">
        <v>5558</v>
      </c>
    </row>
    <row r="807" spans="1:8" x14ac:dyDescent="0.25">
      <c r="A807" s="777" t="s">
        <v>504</v>
      </c>
      <c r="B807" s="764">
        <v>1</v>
      </c>
      <c r="C807" s="1042">
        <v>11000</v>
      </c>
      <c r="D807" s="630"/>
      <c r="E807" s="764">
        <v>1</v>
      </c>
      <c r="F807" s="764">
        <v>3000</v>
      </c>
      <c r="G807" s="921">
        <v>60</v>
      </c>
      <c r="H807" s="1211"/>
    </row>
    <row r="808" spans="1:8" x14ac:dyDescent="0.25">
      <c r="A808" s="777" t="s">
        <v>1871</v>
      </c>
      <c r="B808" s="764">
        <v>1</v>
      </c>
      <c r="C808" s="1042">
        <v>30000</v>
      </c>
      <c r="D808" s="630"/>
      <c r="E808" s="764">
        <v>1</v>
      </c>
      <c r="F808" s="764">
        <v>5000</v>
      </c>
      <c r="G808" s="921">
        <v>100</v>
      </c>
      <c r="H808" s="1211"/>
    </row>
    <row r="809" spans="1:8" x14ac:dyDescent="0.25">
      <c r="A809" s="777" t="s">
        <v>2044</v>
      </c>
      <c r="B809" s="764">
        <v>1</v>
      </c>
      <c r="C809" s="1042">
        <v>10000</v>
      </c>
      <c r="D809" s="630"/>
      <c r="E809" s="764">
        <v>1</v>
      </c>
      <c r="F809" s="764">
        <v>4000</v>
      </c>
      <c r="G809" s="921">
        <v>75</v>
      </c>
      <c r="H809" s="1211"/>
    </row>
    <row r="810" spans="1:8" x14ac:dyDescent="0.25">
      <c r="A810" s="777" t="s">
        <v>304</v>
      </c>
      <c r="B810" s="764">
        <v>1</v>
      </c>
      <c r="C810" s="1042"/>
      <c r="D810" s="630">
        <v>13000</v>
      </c>
      <c r="E810" s="764">
        <v>1</v>
      </c>
      <c r="F810" s="764">
        <v>3000</v>
      </c>
      <c r="G810" s="921">
        <v>60</v>
      </c>
      <c r="H810" s="1211" t="s">
        <v>3581</v>
      </c>
    </row>
    <row r="811" spans="1:8" x14ac:dyDescent="0.25">
      <c r="A811" s="777" t="s">
        <v>4793</v>
      </c>
      <c r="B811" s="764">
        <v>1</v>
      </c>
      <c r="C811" s="1042">
        <v>14000</v>
      </c>
      <c r="D811" s="630"/>
      <c r="E811" s="764">
        <v>1</v>
      </c>
      <c r="F811" s="764">
        <v>3000</v>
      </c>
      <c r="G811" s="921">
        <v>60</v>
      </c>
      <c r="H811" s="1211"/>
    </row>
    <row r="812" spans="1:8" x14ac:dyDescent="0.25">
      <c r="A812" s="777" t="s">
        <v>291</v>
      </c>
      <c r="B812" s="764">
        <v>1</v>
      </c>
      <c r="C812" s="1042"/>
      <c r="D812" s="630">
        <v>18000</v>
      </c>
      <c r="E812" s="764"/>
      <c r="F812" s="764"/>
      <c r="G812" s="921"/>
      <c r="H812" s="1211" t="s">
        <v>3581</v>
      </c>
    </row>
    <row r="813" spans="1:8" x14ac:dyDescent="0.25">
      <c r="A813" s="755" t="s">
        <v>2048</v>
      </c>
      <c r="B813" s="213">
        <f>SUM(B792:B812)</f>
        <v>22</v>
      </c>
      <c r="C813" s="213">
        <f>SUM(C792:C812)</f>
        <v>149000</v>
      </c>
      <c r="D813" s="213">
        <f>SUM(D792:D812)</f>
        <v>206000</v>
      </c>
      <c r="E813" s="213">
        <f>SUM(E792:E812)</f>
        <v>10</v>
      </c>
      <c r="F813" s="213"/>
      <c r="G813" s="213"/>
      <c r="H813" s="213"/>
    </row>
    <row r="814" spans="1:8" ht="17.25" x14ac:dyDescent="0.25">
      <c r="A814" s="2233" t="s">
        <v>4463</v>
      </c>
      <c r="B814" s="2234"/>
      <c r="C814" s="2234"/>
      <c r="D814" s="2234"/>
      <c r="E814" s="2234"/>
      <c r="F814" s="2234"/>
      <c r="G814" s="2234"/>
      <c r="H814" s="2249"/>
    </row>
    <row r="815" spans="1:8" ht="17.25" x14ac:dyDescent="0.25">
      <c r="A815" s="782" t="s">
        <v>5559</v>
      </c>
      <c r="B815" s="783">
        <v>1</v>
      </c>
      <c r="C815" s="944">
        <v>2000</v>
      </c>
      <c r="D815" s="784"/>
      <c r="E815" s="909"/>
      <c r="F815" s="909"/>
      <c r="G815" s="909"/>
      <c r="H815" s="1209"/>
    </row>
    <row r="816" spans="1:8" ht="17.25" x14ac:dyDescent="0.25">
      <c r="A816" s="782"/>
      <c r="B816" s="783"/>
      <c r="C816" s="944"/>
      <c r="D816" s="784"/>
      <c r="E816" s="909"/>
      <c r="F816" s="909"/>
      <c r="G816" s="909"/>
      <c r="H816" s="1209"/>
    </row>
    <row r="817" spans="1:8" x14ac:dyDescent="0.25">
      <c r="A817" s="755" t="s">
        <v>2048</v>
      </c>
      <c r="B817" s="213">
        <f>SUM(B815)</f>
        <v>1</v>
      </c>
      <c r="C817" s="213">
        <f>SUM(C815:C815)</f>
        <v>2000</v>
      </c>
      <c r="D817" s="213">
        <f>SUM(D815:D816)</f>
        <v>0</v>
      </c>
      <c r="E817" s="213"/>
      <c r="F817" s="213"/>
      <c r="G817" s="213"/>
      <c r="H817" s="213"/>
    </row>
    <row r="818" spans="1:8" x14ac:dyDescent="0.25">
      <c r="D818" s="18"/>
      <c r="E818" s="13"/>
      <c r="F818" s="13"/>
    </row>
    <row r="819" spans="1:8" x14ac:dyDescent="0.25">
      <c r="D819" s="2268" t="s">
        <v>5459</v>
      </c>
      <c r="E819" s="2268"/>
      <c r="F819" s="2268"/>
      <c r="G819" s="2268"/>
    </row>
    <row r="820" spans="1:8" ht="15.75" x14ac:dyDescent="0.25">
      <c r="A820" s="2262" t="s">
        <v>4861</v>
      </c>
      <c r="B820" s="2263"/>
      <c r="C820" s="757">
        <f>C813-G822</f>
        <v>149000</v>
      </c>
      <c r="E820" s="13"/>
      <c r="F820" s="13"/>
    </row>
    <row r="822" spans="1:8" ht="15.75" x14ac:dyDescent="0.25">
      <c r="A822" s="2262" t="s">
        <v>4825</v>
      </c>
      <c r="B822" s="2263"/>
      <c r="C822" s="213">
        <f>C817</f>
        <v>2000</v>
      </c>
      <c r="E822" s="1145"/>
      <c r="F822" s="1145"/>
      <c r="G822" s="1145"/>
    </row>
    <row r="826" spans="1:8" ht="15.75" x14ac:dyDescent="0.25">
      <c r="A826" s="2232" t="s">
        <v>5560</v>
      </c>
      <c r="B826" s="2232"/>
      <c r="C826" s="2232"/>
      <c r="D826" s="2232"/>
      <c r="E826" s="2232"/>
      <c r="F826" s="2232"/>
      <c r="G826" s="2232"/>
      <c r="H826" s="2232"/>
    </row>
    <row r="827" spans="1:8" x14ac:dyDescent="0.25">
      <c r="A827" s="198" t="s">
        <v>14</v>
      </c>
      <c r="B827" s="198" t="s">
        <v>5</v>
      </c>
      <c r="C827" s="198" t="s">
        <v>10</v>
      </c>
      <c r="D827" s="198" t="s">
        <v>11</v>
      </c>
      <c r="E827" s="198" t="s">
        <v>753</v>
      </c>
      <c r="F827" s="198" t="s">
        <v>27</v>
      </c>
      <c r="G827" s="1212" t="s">
        <v>2013</v>
      </c>
      <c r="H827" s="198" t="s">
        <v>32</v>
      </c>
    </row>
    <row r="828" spans="1:8" x14ac:dyDescent="0.25">
      <c r="A828" s="777" t="s">
        <v>5117</v>
      </c>
      <c r="B828" s="764">
        <v>1</v>
      </c>
      <c r="C828" s="630">
        <v>17000</v>
      </c>
      <c r="D828" s="764">
        <v>8000</v>
      </c>
      <c r="E828" s="921"/>
      <c r="F828" s="764"/>
      <c r="G828" s="921"/>
      <c r="H828" s="1214" t="s">
        <v>5561</v>
      </c>
    </row>
    <row r="829" spans="1:8" x14ac:dyDescent="0.25">
      <c r="A829" s="777" t="s">
        <v>5562</v>
      </c>
      <c r="B829" s="764">
        <v>1</v>
      </c>
      <c r="C829" s="630"/>
      <c r="D829" s="630">
        <v>16000</v>
      </c>
      <c r="E829" s="921">
        <v>1</v>
      </c>
      <c r="F829" s="764">
        <v>3000</v>
      </c>
      <c r="G829" s="764">
        <v>60</v>
      </c>
      <c r="H829" s="1214" t="s">
        <v>3581</v>
      </c>
    </row>
    <row r="830" spans="1:8" x14ac:dyDescent="0.25">
      <c r="A830" s="777" t="s">
        <v>5524</v>
      </c>
      <c r="B830" s="764">
        <v>1</v>
      </c>
      <c r="C830" s="630">
        <v>16000</v>
      </c>
      <c r="D830" s="630"/>
      <c r="E830" s="921">
        <v>1</v>
      </c>
      <c r="F830" s="764">
        <v>4000</v>
      </c>
      <c r="G830" s="764">
        <v>70</v>
      </c>
      <c r="H830" s="1214" t="s">
        <v>5563</v>
      </c>
    </row>
    <row r="831" spans="1:8" x14ac:dyDescent="0.25">
      <c r="A831" s="777" t="s">
        <v>5564</v>
      </c>
      <c r="B831" s="764">
        <v>1</v>
      </c>
      <c r="C831" s="630">
        <v>38000</v>
      </c>
      <c r="D831" s="630"/>
      <c r="E831" s="921"/>
      <c r="F831" s="764"/>
      <c r="G831" s="764"/>
      <c r="H831" s="1214" t="s">
        <v>5565</v>
      </c>
    </row>
    <row r="832" spans="1:8" x14ac:dyDescent="0.25">
      <c r="A832" s="777" t="s">
        <v>5566</v>
      </c>
      <c r="B832" s="764">
        <v>1</v>
      </c>
      <c r="C832" s="630">
        <v>12000</v>
      </c>
      <c r="D832" s="630"/>
      <c r="E832" s="921">
        <v>1</v>
      </c>
      <c r="F832" s="764">
        <v>3000</v>
      </c>
      <c r="G832" s="921">
        <v>60</v>
      </c>
      <c r="H832" s="1214"/>
    </row>
    <row r="833" spans="1:8" x14ac:dyDescent="0.25">
      <c r="A833" s="777" t="s">
        <v>5567</v>
      </c>
      <c r="B833" s="764">
        <v>1</v>
      </c>
      <c r="C833" s="1042">
        <v>13000</v>
      </c>
      <c r="D833" s="630"/>
      <c r="E833" s="764">
        <v>1</v>
      </c>
      <c r="F833" s="764">
        <v>2000</v>
      </c>
      <c r="G833" s="921">
        <v>50</v>
      </c>
      <c r="H833" s="1214"/>
    </row>
    <row r="834" spans="1:8" x14ac:dyDescent="0.25">
      <c r="A834" s="777" t="s">
        <v>254</v>
      </c>
      <c r="B834" s="764">
        <v>1</v>
      </c>
      <c r="C834" s="630">
        <v>16000</v>
      </c>
      <c r="D834" s="630"/>
      <c r="E834" s="764">
        <v>1</v>
      </c>
      <c r="F834" s="921">
        <v>4000</v>
      </c>
      <c r="G834" s="921">
        <v>70</v>
      </c>
      <c r="H834" s="1214" t="s">
        <v>5568</v>
      </c>
    </row>
    <row r="835" spans="1:8" x14ac:dyDescent="0.25">
      <c r="A835" s="777" t="s">
        <v>5569</v>
      </c>
      <c r="B835" s="764">
        <v>1</v>
      </c>
      <c r="C835" s="630">
        <v>21000</v>
      </c>
      <c r="D835" s="630"/>
      <c r="E835" s="764"/>
      <c r="F835" s="921"/>
      <c r="G835" s="921"/>
      <c r="H835" s="1214"/>
    </row>
    <row r="836" spans="1:8" x14ac:dyDescent="0.25">
      <c r="A836" s="777" t="s">
        <v>5570</v>
      </c>
      <c r="B836" s="764">
        <v>1</v>
      </c>
      <c r="C836" s="630">
        <v>14000</v>
      </c>
      <c r="D836" s="630"/>
      <c r="E836" s="764">
        <v>1</v>
      </c>
      <c r="F836" s="921">
        <v>3000</v>
      </c>
      <c r="G836" s="921">
        <v>60</v>
      </c>
      <c r="H836" s="1214"/>
    </row>
    <row r="837" spans="1:8" x14ac:dyDescent="0.25">
      <c r="A837" s="777" t="s">
        <v>3146</v>
      </c>
      <c r="B837" s="764">
        <v>2</v>
      </c>
      <c r="C837" s="630"/>
      <c r="D837" s="630">
        <v>47000</v>
      </c>
      <c r="E837" s="764">
        <v>2</v>
      </c>
      <c r="F837" s="921">
        <v>10000</v>
      </c>
      <c r="G837" s="921">
        <v>100</v>
      </c>
      <c r="H837" s="1214" t="s">
        <v>2674</v>
      </c>
    </row>
    <row r="838" spans="1:8" x14ac:dyDescent="0.25">
      <c r="A838" s="777" t="s">
        <v>172</v>
      </c>
      <c r="B838" s="764">
        <v>1</v>
      </c>
      <c r="C838" s="630">
        <v>44000</v>
      </c>
      <c r="D838" s="630"/>
      <c r="E838" s="764"/>
      <c r="F838" s="921"/>
      <c r="G838" s="921"/>
      <c r="H838" s="1214" t="s">
        <v>5571</v>
      </c>
    </row>
    <row r="839" spans="1:8" x14ac:dyDescent="0.25">
      <c r="A839" s="777" t="s">
        <v>3043</v>
      </c>
      <c r="B839" s="764">
        <v>1</v>
      </c>
      <c r="C839" s="630">
        <v>15000</v>
      </c>
      <c r="D839" s="630"/>
      <c r="E839" s="764">
        <v>1</v>
      </c>
      <c r="F839" s="921">
        <v>3000</v>
      </c>
      <c r="G839" s="921">
        <v>60</v>
      </c>
      <c r="H839" s="1214"/>
    </row>
    <row r="840" spans="1:8" x14ac:dyDescent="0.25">
      <c r="A840" s="777" t="s">
        <v>5572</v>
      </c>
      <c r="B840" s="764">
        <v>2</v>
      </c>
      <c r="C840" s="630"/>
      <c r="D840" s="630">
        <v>108000</v>
      </c>
      <c r="E840" s="764"/>
      <c r="F840" s="921"/>
      <c r="G840" s="921"/>
      <c r="H840" s="1214" t="s">
        <v>5573</v>
      </c>
    </row>
    <row r="841" spans="1:8" x14ac:dyDescent="0.25">
      <c r="A841" s="777" t="s">
        <v>5562</v>
      </c>
      <c r="B841" s="764">
        <v>1</v>
      </c>
      <c r="C841" s="630"/>
      <c r="D841" s="630">
        <v>19000</v>
      </c>
      <c r="E841" s="764"/>
      <c r="F841" s="921"/>
      <c r="G841" s="921"/>
      <c r="H841" s="1214" t="s">
        <v>3581</v>
      </c>
    </row>
    <row r="842" spans="1:8" x14ac:dyDescent="0.25">
      <c r="A842" s="777" t="s">
        <v>213</v>
      </c>
      <c r="B842" s="764">
        <v>1</v>
      </c>
      <c r="C842" s="630"/>
      <c r="D842" s="630">
        <v>20000</v>
      </c>
      <c r="E842" s="764">
        <v>1</v>
      </c>
      <c r="F842" s="921">
        <v>5000</v>
      </c>
      <c r="G842" s="921">
        <v>100</v>
      </c>
      <c r="H842" s="1214" t="s">
        <v>5574</v>
      </c>
    </row>
    <row r="843" spans="1:8" x14ac:dyDescent="0.25">
      <c r="A843" s="777" t="s">
        <v>5575</v>
      </c>
      <c r="B843" s="764">
        <v>1</v>
      </c>
      <c r="C843" s="1042"/>
      <c r="D843" s="630">
        <v>17000</v>
      </c>
      <c r="E843" s="764">
        <v>1</v>
      </c>
      <c r="F843" s="764">
        <v>5000</v>
      </c>
      <c r="G843" s="921">
        <v>100</v>
      </c>
      <c r="H843" s="1214" t="s">
        <v>5574</v>
      </c>
    </row>
    <row r="844" spans="1:8" x14ac:dyDescent="0.25">
      <c r="A844" s="777" t="s">
        <v>1384</v>
      </c>
      <c r="B844" s="764">
        <v>2</v>
      </c>
      <c r="C844" s="1042">
        <v>26000</v>
      </c>
      <c r="D844" s="630">
        <v>90000</v>
      </c>
      <c r="E844" s="764"/>
      <c r="F844" s="764"/>
      <c r="G844" s="921"/>
      <c r="H844" s="1214" t="s">
        <v>5574</v>
      </c>
    </row>
    <row r="845" spans="1:8" x14ac:dyDescent="0.25">
      <c r="A845" s="777" t="s">
        <v>5576</v>
      </c>
      <c r="B845" s="764">
        <v>1</v>
      </c>
      <c r="C845" s="1042"/>
      <c r="D845" s="630">
        <v>32000</v>
      </c>
      <c r="E845" s="764"/>
      <c r="F845" s="764"/>
      <c r="G845" s="921"/>
      <c r="H845" s="1214" t="s">
        <v>5577</v>
      </c>
    </row>
    <row r="846" spans="1:8" x14ac:dyDescent="0.25">
      <c r="A846" s="777" t="s">
        <v>5578</v>
      </c>
      <c r="B846" s="764">
        <v>1</v>
      </c>
      <c r="C846" s="1042"/>
      <c r="D846" s="630">
        <v>19000</v>
      </c>
      <c r="E846" s="764"/>
      <c r="F846" s="764"/>
      <c r="G846" s="921"/>
      <c r="H846" s="1217" t="s">
        <v>3581</v>
      </c>
    </row>
    <row r="847" spans="1:8" x14ac:dyDescent="0.25">
      <c r="A847" s="777" t="s">
        <v>2849</v>
      </c>
      <c r="B847" s="764">
        <v>1</v>
      </c>
      <c r="C847" s="1042"/>
      <c r="D847" s="630">
        <v>17000</v>
      </c>
      <c r="E847" s="764"/>
      <c r="F847" s="764"/>
      <c r="G847" s="921"/>
      <c r="H847" s="1214" t="s">
        <v>2613</v>
      </c>
    </row>
    <row r="848" spans="1:8" x14ac:dyDescent="0.25">
      <c r="A848" s="777" t="s">
        <v>136</v>
      </c>
      <c r="B848" s="764">
        <v>1</v>
      </c>
      <c r="C848" s="1042"/>
      <c r="D848" s="630">
        <v>18000</v>
      </c>
      <c r="E848" s="764"/>
      <c r="F848" s="764"/>
      <c r="G848" s="921"/>
      <c r="H848" s="1214" t="s">
        <v>5579</v>
      </c>
    </row>
    <row r="849" spans="1:8" x14ac:dyDescent="0.25">
      <c r="A849" s="777" t="s">
        <v>144</v>
      </c>
      <c r="B849" s="764">
        <v>1</v>
      </c>
      <c r="C849" s="1042">
        <v>25000</v>
      </c>
      <c r="D849" s="630"/>
      <c r="E849" s="764">
        <v>1</v>
      </c>
      <c r="F849" s="764">
        <v>70</v>
      </c>
      <c r="G849" s="921">
        <v>4000</v>
      </c>
      <c r="H849" s="1214" t="s">
        <v>5563</v>
      </c>
    </row>
    <row r="850" spans="1:8" x14ac:dyDescent="0.25">
      <c r="A850" s="777" t="s">
        <v>5578</v>
      </c>
      <c r="B850" s="764">
        <v>1</v>
      </c>
      <c r="C850" s="1042"/>
      <c r="D850" s="630">
        <v>20000</v>
      </c>
      <c r="E850" s="764"/>
      <c r="F850" s="764"/>
      <c r="G850" s="921"/>
      <c r="H850" s="1214" t="s">
        <v>5580</v>
      </c>
    </row>
    <row r="851" spans="1:8" x14ac:dyDescent="0.25">
      <c r="A851" s="777" t="s">
        <v>622</v>
      </c>
      <c r="B851" s="764">
        <v>1</v>
      </c>
      <c r="C851" s="1042"/>
      <c r="D851" s="630">
        <v>36000</v>
      </c>
      <c r="E851" s="764"/>
      <c r="F851" s="764"/>
      <c r="G851" s="921"/>
      <c r="H851" s="1217" t="s">
        <v>2613</v>
      </c>
    </row>
    <row r="852" spans="1:8" x14ac:dyDescent="0.25">
      <c r="A852" s="777" t="s">
        <v>5581</v>
      </c>
      <c r="B852" s="764">
        <v>1</v>
      </c>
      <c r="C852" s="1042">
        <v>18000</v>
      </c>
      <c r="D852" s="630"/>
      <c r="E852" s="764"/>
      <c r="F852" s="764"/>
      <c r="G852" s="921"/>
      <c r="H852" s="1214"/>
    </row>
    <row r="853" spans="1:8" x14ac:dyDescent="0.25">
      <c r="A853" s="777" t="s">
        <v>5578</v>
      </c>
      <c r="B853" s="764">
        <v>1</v>
      </c>
      <c r="C853" s="1042">
        <v>19000</v>
      </c>
      <c r="D853" s="630"/>
      <c r="E853" s="764"/>
      <c r="F853" s="764"/>
      <c r="G853" s="921"/>
      <c r="H853" s="1214"/>
    </row>
    <row r="854" spans="1:8" x14ac:dyDescent="0.25">
      <c r="A854" s="777" t="s">
        <v>5569</v>
      </c>
      <c r="B854" s="764">
        <v>1</v>
      </c>
      <c r="C854" s="1042"/>
      <c r="D854" s="630">
        <v>22000</v>
      </c>
      <c r="E854" s="764"/>
      <c r="F854" s="764"/>
      <c r="G854" s="921"/>
      <c r="H854" s="1217" t="s">
        <v>5582</v>
      </c>
    </row>
    <row r="855" spans="1:8" x14ac:dyDescent="0.25">
      <c r="A855" s="755" t="s">
        <v>2048</v>
      </c>
      <c r="B855" s="213">
        <f>SUM(B828:B854)</f>
        <v>30</v>
      </c>
      <c r="C855" s="213">
        <f>SUM(C828:C854)</f>
        <v>294000</v>
      </c>
      <c r="D855" s="213">
        <f>SUM(D828:D854)</f>
        <v>489000</v>
      </c>
      <c r="E855" s="213">
        <f>SUM(E828:E853)</f>
        <v>12</v>
      </c>
      <c r="F855" s="213"/>
      <c r="G855" s="213"/>
      <c r="H855" s="213"/>
    </row>
    <row r="856" spans="1:8" ht="17.25" x14ac:dyDescent="0.25">
      <c r="A856" s="2233" t="s">
        <v>4463</v>
      </c>
      <c r="B856" s="2234"/>
      <c r="C856" s="2234"/>
      <c r="D856" s="2234"/>
      <c r="E856" s="2234"/>
      <c r="F856" s="2234"/>
      <c r="G856" s="2234"/>
      <c r="H856" s="2249"/>
    </row>
    <row r="857" spans="1:8" ht="17.25" x14ac:dyDescent="0.25">
      <c r="A857" s="782"/>
      <c r="B857" s="783"/>
      <c r="C857" s="944"/>
      <c r="D857" s="784"/>
      <c r="E857" s="909"/>
      <c r="F857" s="909"/>
      <c r="G857" s="909"/>
      <c r="H857" s="1213"/>
    </row>
    <row r="858" spans="1:8" ht="17.25" x14ac:dyDescent="0.25">
      <c r="A858" s="782"/>
      <c r="B858" s="783"/>
      <c r="C858" s="944"/>
      <c r="D858" s="784"/>
      <c r="E858" s="909"/>
      <c r="F858" s="909"/>
      <c r="G858" s="909"/>
      <c r="H858" s="1213"/>
    </row>
    <row r="859" spans="1:8" x14ac:dyDescent="0.25">
      <c r="A859" s="755" t="s">
        <v>2048</v>
      </c>
      <c r="B859" s="213">
        <f>SUM(B857)</f>
        <v>0</v>
      </c>
      <c r="C859" s="213">
        <f>SUM(C857:C857)</f>
        <v>0</v>
      </c>
      <c r="D859" s="213">
        <f>SUM(D857:D858)</f>
        <v>0</v>
      </c>
      <c r="E859" s="213"/>
      <c r="F859" s="213"/>
      <c r="G859" s="213"/>
      <c r="H859" s="213"/>
    </row>
    <row r="860" spans="1:8" x14ac:dyDescent="0.25">
      <c r="D860" s="18"/>
      <c r="E860" s="13"/>
      <c r="F860" s="13"/>
    </row>
    <row r="861" spans="1:8" x14ac:dyDescent="0.25">
      <c r="D861" s="2268" t="s">
        <v>5459</v>
      </c>
      <c r="E861" s="2268"/>
      <c r="F861" s="2268"/>
      <c r="G861" s="2268"/>
    </row>
    <row r="862" spans="1:8" ht="15.75" x14ac:dyDescent="0.25">
      <c r="A862" s="2262" t="s">
        <v>4861</v>
      </c>
      <c r="B862" s="2263"/>
      <c r="C862" s="757">
        <f>C855-G864</f>
        <v>294000</v>
      </c>
      <c r="E862" s="13"/>
      <c r="F862" s="13"/>
    </row>
    <row r="864" spans="1:8" ht="15.75" x14ac:dyDescent="0.25">
      <c r="A864" s="2262" t="s">
        <v>4825</v>
      </c>
      <c r="B864" s="2263"/>
      <c r="C864" s="213">
        <f>C859</f>
        <v>0</v>
      </c>
      <c r="E864" s="1145"/>
      <c r="F864" s="1145"/>
      <c r="G864" s="1145"/>
    </row>
    <row r="867" spans="1:8" ht="15.75" x14ac:dyDescent="0.25">
      <c r="A867" s="2232" t="s">
        <v>5583</v>
      </c>
      <c r="B867" s="2232"/>
      <c r="C867" s="2232"/>
      <c r="D867" s="2232"/>
      <c r="E867" s="2232"/>
      <c r="F867" s="2232"/>
      <c r="G867" s="2232"/>
      <c r="H867" s="2232"/>
    </row>
    <row r="868" spans="1:8" x14ac:dyDescent="0.25">
      <c r="A868" s="198" t="s">
        <v>14</v>
      </c>
      <c r="B868" s="198" t="s">
        <v>5</v>
      </c>
      <c r="C868" s="198" t="s">
        <v>10</v>
      </c>
      <c r="D868" s="198" t="s">
        <v>11</v>
      </c>
      <c r="E868" s="198" t="s">
        <v>753</v>
      </c>
      <c r="F868" s="198" t="s">
        <v>27</v>
      </c>
      <c r="G868" s="1215" t="s">
        <v>2013</v>
      </c>
      <c r="H868" s="198" t="s">
        <v>32</v>
      </c>
    </row>
    <row r="869" spans="1:8" x14ac:dyDescent="0.25">
      <c r="A869" s="777" t="s">
        <v>5584</v>
      </c>
      <c r="B869" s="764">
        <v>1</v>
      </c>
      <c r="C869" s="630">
        <v>30000</v>
      </c>
      <c r="D869" s="764"/>
      <c r="E869" s="921">
        <v>1</v>
      </c>
      <c r="F869" s="764">
        <v>3000</v>
      </c>
      <c r="G869" s="921">
        <v>60</v>
      </c>
      <c r="H869" s="1217"/>
    </row>
    <row r="870" spans="1:8" x14ac:dyDescent="0.25">
      <c r="A870" s="777" t="s">
        <v>5585</v>
      </c>
      <c r="B870" s="764">
        <v>1</v>
      </c>
      <c r="C870" s="630">
        <v>45000</v>
      </c>
      <c r="D870" s="630"/>
      <c r="E870" s="921"/>
      <c r="F870" s="764"/>
      <c r="G870" s="764"/>
      <c r="H870" s="1217"/>
    </row>
    <row r="871" spans="1:8" x14ac:dyDescent="0.25">
      <c r="A871" s="777" t="s">
        <v>150</v>
      </c>
      <c r="B871" s="764">
        <v>2</v>
      </c>
      <c r="C871" s="630">
        <v>6000</v>
      </c>
      <c r="D871" s="630">
        <v>50000</v>
      </c>
      <c r="E871" s="921">
        <v>2</v>
      </c>
      <c r="F871" s="764">
        <v>8000</v>
      </c>
      <c r="G871" s="764">
        <v>70</v>
      </c>
      <c r="H871" s="1217" t="s">
        <v>2613</v>
      </c>
    </row>
    <row r="872" spans="1:8" x14ac:dyDescent="0.25">
      <c r="A872" s="777" t="s">
        <v>3536</v>
      </c>
      <c r="B872" s="764">
        <v>1</v>
      </c>
      <c r="C872" s="630">
        <v>30000</v>
      </c>
      <c r="D872" s="630"/>
      <c r="E872" s="921"/>
      <c r="F872" s="764"/>
      <c r="G872" s="764"/>
      <c r="H872" s="1217"/>
    </row>
    <row r="873" spans="1:8" x14ac:dyDescent="0.25">
      <c r="A873" s="777" t="s">
        <v>5586</v>
      </c>
      <c r="B873" s="764">
        <v>1</v>
      </c>
      <c r="C873" s="630"/>
      <c r="D873" s="630">
        <v>16000</v>
      </c>
      <c r="E873" s="921">
        <v>1</v>
      </c>
      <c r="F873" s="764">
        <v>3000</v>
      </c>
      <c r="G873" s="921">
        <v>60</v>
      </c>
      <c r="H873" s="1217" t="s">
        <v>3581</v>
      </c>
    </row>
    <row r="874" spans="1:8" x14ac:dyDescent="0.25">
      <c r="A874" s="777" t="s">
        <v>172</v>
      </c>
      <c r="B874" s="764">
        <v>1</v>
      </c>
      <c r="C874" s="1042">
        <v>39000</v>
      </c>
      <c r="D874" s="630"/>
      <c r="E874" s="764">
        <v>1</v>
      </c>
      <c r="F874" s="764">
        <v>5000</v>
      </c>
      <c r="G874" s="921">
        <v>100</v>
      </c>
      <c r="H874" s="1217"/>
    </row>
    <row r="875" spans="1:8" x14ac:dyDescent="0.25">
      <c r="A875" s="777" t="s">
        <v>778</v>
      </c>
      <c r="B875" s="764">
        <v>1</v>
      </c>
      <c r="C875" s="630">
        <v>3000</v>
      </c>
      <c r="D875" s="630">
        <v>24000</v>
      </c>
      <c r="E875" s="764"/>
      <c r="F875" s="921"/>
      <c r="G875" s="921"/>
      <c r="H875" s="1217" t="s">
        <v>5587</v>
      </c>
    </row>
    <row r="876" spans="1:8" x14ac:dyDescent="0.25">
      <c r="A876" s="777" t="s">
        <v>5588</v>
      </c>
      <c r="B876" s="764">
        <v>2</v>
      </c>
      <c r="C876" s="630">
        <v>46000</v>
      </c>
      <c r="D876" s="630"/>
      <c r="E876" s="764">
        <v>2</v>
      </c>
      <c r="F876" s="921">
        <v>10000</v>
      </c>
      <c r="G876" s="921">
        <v>100</v>
      </c>
      <c r="H876" s="1217"/>
    </row>
    <row r="877" spans="1:8" x14ac:dyDescent="0.25">
      <c r="A877" s="777" t="s">
        <v>3733</v>
      </c>
      <c r="B877" s="764">
        <v>1</v>
      </c>
      <c r="C877" s="630">
        <v>33000</v>
      </c>
      <c r="D877" s="630"/>
      <c r="E877" s="764">
        <v>1</v>
      </c>
      <c r="F877" s="921">
        <v>90</v>
      </c>
      <c r="G877" s="921">
        <v>5000</v>
      </c>
      <c r="H877" s="1217"/>
    </row>
    <row r="878" spans="1:8" x14ac:dyDescent="0.25">
      <c r="A878" s="777" t="s">
        <v>622</v>
      </c>
      <c r="B878" s="764">
        <v>1</v>
      </c>
      <c r="C878" s="630">
        <v>36000</v>
      </c>
      <c r="D878" s="630"/>
      <c r="E878" s="764"/>
      <c r="F878" s="921"/>
      <c r="G878" s="921"/>
      <c r="H878" s="1217" t="s">
        <v>5589</v>
      </c>
    </row>
    <row r="879" spans="1:8" x14ac:dyDescent="0.25">
      <c r="A879" s="777" t="s">
        <v>5590</v>
      </c>
      <c r="B879" s="764">
        <v>2</v>
      </c>
      <c r="C879" s="630"/>
      <c r="D879" s="630">
        <v>50000</v>
      </c>
      <c r="E879" s="764"/>
      <c r="F879" s="921"/>
      <c r="G879" s="921"/>
      <c r="H879" s="1217" t="s">
        <v>2143</v>
      </c>
    </row>
    <row r="880" spans="1:8" x14ac:dyDescent="0.25">
      <c r="A880" s="777" t="s">
        <v>1021</v>
      </c>
      <c r="B880" s="764">
        <v>1</v>
      </c>
      <c r="C880" s="630"/>
      <c r="D880" s="630">
        <v>15000</v>
      </c>
      <c r="E880" s="764"/>
      <c r="F880" s="921"/>
      <c r="G880" s="921"/>
      <c r="H880" s="1217" t="s">
        <v>5599</v>
      </c>
    </row>
    <row r="881" spans="1:8" x14ac:dyDescent="0.25">
      <c r="A881" s="777" t="s">
        <v>3536</v>
      </c>
      <c r="B881" s="764">
        <v>1</v>
      </c>
      <c r="C881" s="630">
        <v>26000</v>
      </c>
      <c r="D881" s="630"/>
      <c r="E881" s="764">
        <v>1</v>
      </c>
      <c r="F881" s="921">
        <v>4000</v>
      </c>
      <c r="G881" s="921">
        <v>70</v>
      </c>
      <c r="H881" s="1217"/>
    </row>
    <row r="882" spans="1:8" x14ac:dyDescent="0.25">
      <c r="A882" s="777" t="s">
        <v>4116</v>
      </c>
      <c r="B882" s="764">
        <v>1</v>
      </c>
      <c r="C882" s="630">
        <v>22000</v>
      </c>
      <c r="D882" s="630"/>
      <c r="E882" s="764">
        <v>2</v>
      </c>
      <c r="F882" s="921">
        <v>8000</v>
      </c>
      <c r="G882" s="921">
        <v>70</v>
      </c>
      <c r="H882" s="1217"/>
    </row>
    <row r="883" spans="1:8" x14ac:dyDescent="0.25">
      <c r="A883" s="777" t="s">
        <v>5591</v>
      </c>
      <c r="B883" s="764">
        <v>1</v>
      </c>
      <c r="C883" s="630">
        <v>14000</v>
      </c>
      <c r="D883" s="630"/>
      <c r="E883" s="764">
        <v>1</v>
      </c>
      <c r="F883" s="921">
        <v>3000</v>
      </c>
      <c r="G883" s="921">
        <v>60</v>
      </c>
      <c r="H883" s="1217"/>
    </row>
    <row r="884" spans="1:8" x14ac:dyDescent="0.25">
      <c r="A884" s="777" t="s">
        <v>144</v>
      </c>
      <c r="B884" s="764">
        <v>1</v>
      </c>
      <c r="C884" s="1042"/>
      <c r="D884" s="630">
        <v>28000</v>
      </c>
      <c r="E884" s="764">
        <v>1</v>
      </c>
      <c r="F884" s="764">
        <v>4000</v>
      </c>
      <c r="G884" s="921">
        <v>70</v>
      </c>
      <c r="H884" s="1217" t="s">
        <v>2613</v>
      </c>
    </row>
    <row r="885" spans="1:8" x14ac:dyDescent="0.25">
      <c r="A885" s="777" t="s">
        <v>5592</v>
      </c>
      <c r="B885" s="764">
        <v>1</v>
      </c>
      <c r="C885" s="1042">
        <v>16000</v>
      </c>
      <c r="D885" s="630"/>
      <c r="E885" s="764"/>
      <c r="F885" s="764"/>
      <c r="G885" s="921"/>
      <c r="H885" s="1217" t="s">
        <v>5593</v>
      </c>
    </row>
    <row r="886" spans="1:8" x14ac:dyDescent="0.25">
      <c r="A886" s="777" t="s">
        <v>5594</v>
      </c>
      <c r="B886" s="764">
        <v>1</v>
      </c>
      <c r="C886" s="1042">
        <v>20000</v>
      </c>
      <c r="D886" s="630"/>
      <c r="E886" s="764"/>
      <c r="F886" s="764"/>
      <c r="G886" s="921"/>
      <c r="H886" s="1217"/>
    </row>
    <row r="887" spans="1:8" x14ac:dyDescent="0.25">
      <c r="A887" s="777" t="s">
        <v>1021</v>
      </c>
      <c r="B887" s="764">
        <v>1</v>
      </c>
      <c r="C887" s="1042">
        <v>12000</v>
      </c>
      <c r="D887" s="630"/>
      <c r="E887" s="764">
        <v>1</v>
      </c>
      <c r="F887" s="764">
        <v>3000</v>
      </c>
      <c r="G887" s="921">
        <v>60</v>
      </c>
      <c r="H887" s="1217"/>
    </row>
    <row r="888" spans="1:8" x14ac:dyDescent="0.25">
      <c r="A888" s="777" t="s">
        <v>3733</v>
      </c>
      <c r="B888" s="764">
        <v>1</v>
      </c>
      <c r="C888" s="1042"/>
      <c r="D888" s="630">
        <v>38000</v>
      </c>
      <c r="E888" s="764"/>
      <c r="F888" s="764"/>
      <c r="G888" s="921"/>
      <c r="H888" s="1217" t="s">
        <v>5597</v>
      </c>
    </row>
    <row r="889" spans="1:8" x14ac:dyDescent="0.25">
      <c r="A889" s="777" t="s">
        <v>5595</v>
      </c>
      <c r="B889" s="764">
        <v>1</v>
      </c>
      <c r="C889" s="1042"/>
      <c r="D889" s="630">
        <v>24000</v>
      </c>
      <c r="E889" s="764"/>
      <c r="F889" s="764"/>
      <c r="G889" s="921"/>
      <c r="H889" s="1217" t="s">
        <v>5597</v>
      </c>
    </row>
    <row r="890" spans="1:8" x14ac:dyDescent="0.25">
      <c r="A890" s="777" t="s">
        <v>136</v>
      </c>
      <c r="B890" s="764">
        <v>1</v>
      </c>
      <c r="C890" s="1042"/>
      <c r="D890" s="630">
        <v>18000</v>
      </c>
      <c r="E890" s="764"/>
      <c r="F890" s="764"/>
      <c r="G890" s="921"/>
      <c r="H890" s="1217" t="s">
        <v>5596</v>
      </c>
    </row>
    <row r="891" spans="1:8" x14ac:dyDescent="0.25">
      <c r="A891" s="777" t="s">
        <v>5517</v>
      </c>
      <c r="B891" s="764">
        <v>1</v>
      </c>
      <c r="C891" s="1042">
        <v>12000</v>
      </c>
      <c r="D891" s="630"/>
      <c r="E891" s="764">
        <v>1</v>
      </c>
      <c r="F891" s="764">
        <v>3000</v>
      </c>
      <c r="G891" s="921">
        <v>60</v>
      </c>
      <c r="H891" s="1217" t="s">
        <v>5598</v>
      </c>
    </row>
    <row r="892" spans="1:8" x14ac:dyDescent="0.25">
      <c r="A892" s="755" t="s">
        <v>2048</v>
      </c>
      <c r="B892" s="213">
        <f>SUM(B869:B891)</f>
        <v>26</v>
      </c>
      <c r="C892" s="213">
        <f>SUM(C869:C891)</f>
        <v>390000</v>
      </c>
      <c r="D892" s="213">
        <f>SUM(D869:D891)</f>
        <v>263000</v>
      </c>
      <c r="E892" s="213">
        <f>SUM(E869:E891)</f>
        <v>15</v>
      </c>
      <c r="F892" s="213"/>
      <c r="G892" s="213"/>
      <c r="H892" s="213"/>
    </row>
    <row r="893" spans="1:8" ht="17.25" x14ac:dyDescent="0.25">
      <c r="A893" s="2233" t="s">
        <v>4463</v>
      </c>
      <c r="B893" s="2234"/>
      <c r="C893" s="2234"/>
      <c r="D893" s="2234"/>
      <c r="E893" s="2234"/>
      <c r="F893" s="2234"/>
      <c r="G893" s="2234"/>
      <c r="H893" s="2249"/>
    </row>
    <row r="894" spans="1:8" ht="17.25" x14ac:dyDescent="0.25">
      <c r="A894" s="782" t="s">
        <v>5609</v>
      </c>
      <c r="B894" s="783">
        <v>1</v>
      </c>
      <c r="C894" s="944">
        <v>1800</v>
      </c>
      <c r="D894" s="784"/>
      <c r="E894" s="909"/>
      <c r="F894" s="909"/>
      <c r="G894" s="909"/>
      <c r="H894" s="1216"/>
    </row>
    <row r="895" spans="1:8" ht="17.25" x14ac:dyDescent="0.25">
      <c r="A895" s="782"/>
      <c r="B895" s="783"/>
      <c r="C895" s="944"/>
      <c r="D895" s="784"/>
      <c r="E895" s="909"/>
      <c r="F895" s="909"/>
      <c r="G895" s="909"/>
      <c r="H895" s="1216"/>
    </row>
    <row r="896" spans="1:8" x14ac:dyDescent="0.25">
      <c r="A896" s="755" t="s">
        <v>2048</v>
      </c>
      <c r="B896" s="213">
        <f>SUM(B894)</f>
        <v>1</v>
      </c>
      <c r="C896" s="213">
        <f>SUM(C894:C894)</f>
        <v>1800</v>
      </c>
      <c r="D896" s="213">
        <f>SUM(D894:D895)</f>
        <v>0</v>
      </c>
      <c r="E896" s="213"/>
      <c r="F896" s="213"/>
      <c r="G896" s="213"/>
      <c r="H896" s="213"/>
    </row>
    <row r="897" spans="1:8" x14ac:dyDescent="0.25">
      <c r="D897" s="18"/>
      <c r="E897" s="13"/>
      <c r="F897" s="13"/>
    </row>
    <row r="898" spans="1:8" x14ac:dyDescent="0.25">
      <c r="D898" s="2268" t="s">
        <v>5459</v>
      </c>
      <c r="E898" s="2268"/>
      <c r="F898" s="2268"/>
      <c r="G898" s="2268"/>
    </row>
    <row r="899" spans="1:8" ht="15.75" x14ac:dyDescent="0.25">
      <c r="A899" s="2262" t="s">
        <v>4861</v>
      </c>
      <c r="B899" s="2263"/>
      <c r="C899" s="757">
        <f>C892-G901</f>
        <v>390000</v>
      </c>
      <c r="E899" s="13"/>
      <c r="F899" s="13"/>
    </row>
    <row r="901" spans="1:8" ht="15.75" x14ac:dyDescent="0.25">
      <c r="A901" s="2262" t="s">
        <v>4825</v>
      </c>
      <c r="B901" s="2263"/>
      <c r="C901" s="213">
        <f>C896</f>
        <v>1800</v>
      </c>
      <c r="E901" s="1145"/>
      <c r="F901" s="1145"/>
      <c r="G901" s="1145"/>
    </row>
    <row r="905" spans="1:8" ht="15.75" x14ac:dyDescent="0.25">
      <c r="A905" s="2232" t="s">
        <v>5600</v>
      </c>
      <c r="B905" s="2232"/>
      <c r="C905" s="2232"/>
      <c r="D905" s="2232"/>
      <c r="E905" s="2232"/>
      <c r="F905" s="2232"/>
      <c r="G905" s="2232"/>
      <c r="H905" s="2232"/>
    </row>
    <row r="906" spans="1:8" x14ac:dyDescent="0.25">
      <c r="A906" s="198" t="s">
        <v>14</v>
      </c>
      <c r="B906" s="198" t="s">
        <v>5</v>
      </c>
      <c r="C906" s="198" t="s">
        <v>10</v>
      </c>
      <c r="D906" s="198" t="s">
        <v>11</v>
      </c>
      <c r="E906" s="198" t="s">
        <v>753</v>
      </c>
      <c r="F906" s="198" t="s">
        <v>27</v>
      </c>
      <c r="G906" s="1218" t="s">
        <v>2013</v>
      </c>
      <c r="H906" s="198" t="s">
        <v>32</v>
      </c>
    </row>
    <row r="907" spans="1:8" x14ac:dyDescent="0.25">
      <c r="A907" s="777" t="s">
        <v>132</v>
      </c>
      <c r="B907" s="764">
        <v>1</v>
      </c>
      <c r="C907" s="630"/>
      <c r="D907" s="764">
        <v>11000</v>
      </c>
      <c r="E907" s="921">
        <v>1</v>
      </c>
      <c r="F907" s="764">
        <v>3000</v>
      </c>
      <c r="G907" s="921">
        <v>60</v>
      </c>
      <c r="H907" s="1220" t="s">
        <v>3581</v>
      </c>
    </row>
    <row r="908" spans="1:8" x14ac:dyDescent="0.25">
      <c r="A908" s="777" t="s">
        <v>3955</v>
      </c>
      <c r="B908" s="764">
        <v>1</v>
      </c>
      <c r="C908" s="630"/>
      <c r="D908" s="630">
        <v>36000</v>
      </c>
      <c r="E908" s="921">
        <v>1</v>
      </c>
      <c r="F908" s="764">
        <v>4000</v>
      </c>
      <c r="G908" s="764">
        <v>60</v>
      </c>
      <c r="H908" s="1220" t="s">
        <v>767</v>
      </c>
    </row>
    <row r="909" spans="1:8" x14ac:dyDescent="0.25">
      <c r="A909" s="777" t="s">
        <v>5601</v>
      </c>
      <c r="B909" s="764">
        <v>1</v>
      </c>
      <c r="C909" s="630">
        <v>20000</v>
      </c>
      <c r="D909" s="630"/>
      <c r="E909" s="921">
        <v>1</v>
      </c>
      <c r="F909" s="764">
        <v>5000</v>
      </c>
      <c r="G909" s="764">
        <v>100</v>
      </c>
      <c r="H909" s="1220"/>
    </row>
    <row r="910" spans="1:8" x14ac:dyDescent="0.25">
      <c r="A910" s="777" t="s">
        <v>5602</v>
      </c>
      <c r="B910" s="764">
        <v>1</v>
      </c>
      <c r="C910" s="630"/>
      <c r="D910" s="630">
        <v>13000</v>
      </c>
      <c r="E910" s="921">
        <v>1</v>
      </c>
      <c r="F910" s="764">
        <v>3000</v>
      </c>
      <c r="G910" s="764">
        <v>60</v>
      </c>
      <c r="H910" s="1220" t="s">
        <v>767</v>
      </c>
    </row>
    <row r="911" spans="1:8" x14ac:dyDescent="0.25">
      <c r="A911" s="777" t="s">
        <v>503</v>
      </c>
      <c r="B911" s="764">
        <v>1</v>
      </c>
      <c r="C911" s="630"/>
      <c r="D911" s="630">
        <v>14000</v>
      </c>
      <c r="E911" s="921"/>
      <c r="F911" s="764"/>
      <c r="G911" s="921"/>
      <c r="H911" s="1220" t="s">
        <v>3581</v>
      </c>
    </row>
    <row r="912" spans="1:8" x14ac:dyDescent="0.25">
      <c r="A912" s="777" t="s">
        <v>2044</v>
      </c>
      <c r="B912" s="764">
        <v>1</v>
      </c>
      <c r="C912" s="1042"/>
      <c r="D912" s="630">
        <v>12000</v>
      </c>
      <c r="E912" s="764">
        <v>1</v>
      </c>
      <c r="F912" s="764">
        <v>3000</v>
      </c>
      <c r="G912" s="921">
        <v>60</v>
      </c>
      <c r="H912" s="1220" t="s">
        <v>767</v>
      </c>
    </row>
    <row r="913" spans="1:8" x14ac:dyDescent="0.25">
      <c r="A913" s="777" t="s">
        <v>4202</v>
      </c>
      <c r="B913" s="764">
        <v>1</v>
      </c>
      <c r="C913" s="630"/>
      <c r="D913" s="630">
        <v>29000</v>
      </c>
      <c r="E913" s="764"/>
      <c r="F913" s="921"/>
      <c r="G913" s="921"/>
      <c r="H913" s="1220" t="s">
        <v>767</v>
      </c>
    </row>
    <row r="914" spans="1:8" x14ac:dyDescent="0.25">
      <c r="A914" s="777" t="s">
        <v>5532</v>
      </c>
      <c r="B914" s="764">
        <v>1</v>
      </c>
      <c r="C914" s="630">
        <v>8000</v>
      </c>
      <c r="D914" s="630">
        <v>5000</v>
      </c>
      <c r="E914" s="764">
        <v>1</v>
      </c>
      <c r="F914" s="921">
        <v>2000</v>
      </c>
      <c r="G914" s="921">
        <v>50</v>
      </c>
      <c r="H914" s="1220" t="s">
        <v>767</v>
      </c>
    </row>
    <row r="915" spans="1:8" x14ac:dyDescent="0.25">
      <c r="A915" s="777" t="s">
        <v>4322</v>
      </c>
      <c r="B915" s="764">
        <v>1</v>
      </c>
      <c r="C915" s="630"/>
      <c r="D915" s="630">
        <v>43000</v>
      </c>
      <c r="E915" s="764">
        <v>1</v>
      </c>
      <c r="F915" s="921">
        <v>5000</v>
      </c>
      <c r="G915" s="921">
        <v>95</v>
      </c>
      <c r="H915" s="1220" t="s">
        <v>767</v>
      </c>
    </row>
    <row r="916" spans="1:8" x14ac:dyDescent="0.25">
      <c r="A916" s="777" t="s">
        <v>5601</v>
      </c>
      <c r="B916" s="764">
        <v>1</v>
      </c>
      <c r="C916" s="630">
        <v>20000</v>
      </c>
      <c r="D916" s="630"/>
      <c r="E916" s="764">
        <v>1</v>
      </c>
      <c r="F916" s="921">
        <v>5000</v>
      </c>
      <c r="G916" s="921">
        <v>100</v>
      </c>
      <c r="H916" s="1220"/>
    </row>
    <row r="917" spans="1:8" x14ac:dyDescent="0.25">
      <c r="A917" s="777" t="s">
        <v>5603</v>
      </c>
      <c r="B917" s="764">
        <v>2</v>
      </c>
      <c r="C917" s="630"/>
      <c r="D917" s="630">
        <v>58000</v>
      </c>
      <c r="E917" s="764">
        <v>4</v>
      </c>
      <c r="F917" s="921">
        <v>44000</v>
      </c>
      <c r="G917" s="921">
        <v>190</v>
      </c>
      <c r="H917" s="1220" t="s">
        <v>767</v>
      </c>
    </row>
    <row r="918" spans="1:8" x14ac:dyDescent="0.25">
      <c r="A918" s="777" t="s">
        <v>4418</v>
      </c>
      <c r="B918" s="764">
        <v>2</v>
      </c>
      <c r="C918" s="630"/>
      <c r="D918" s="630">
        <v>67000</v>
      </c>
      <c r="E918" s="764">
        <v>3</v>
      </c>
      <c r="F918" s="921">
        <v>33000</v>
      </c>
      <c r="G918" s="921">
        <v>190</v>
      </c>
      <c r="H918" s="1220" t="s">
        <v>767</v>
      </c>
    </row>
    <row r="919" spans="1:8" x14ac:dyDescent="0.25">
      <c r="A919" s="777" t="s">
        <v>2912</v>
      </c>
      <c r="B919" s="764">
        <v>1</v>
      </c>
      <c r="C919" s="630">
        <v>19000</v>
      </c>
      <c r="D919" s="630"/>
      <c r="E919" s="764"/>
      <c r="F919" s="921"/>
      <c r="G919" s="921"/>
      <c r="H919" s="1220"/>
    </row>
    <row r="920" spans="1:8" x14ac:dyDescent="0.25">
      <c r="A920" s="777" t="s">
        <v>1810</v>
      </c>
      <c r="B920" s="764">
        <v>1</v>
      </c>
      <c r="C920" s="630"/>
      <c r="D920" s="630">
        <v>11000</v>
      </c>
      <c r="E920" s="764">
        <v>1</v>
      </c>
      <c r="F920" s="921">
        <v>3000</v>
      </c>
      <c r="G920" s="921">
        <v>60</v>
      </c>
      <c r="H920" s="1220" t="s">
        <v>767</v>
      </c>
    </row>
    <row r="921" spans="1:8" x14ac:dyDescent="0.25">
      <c r="A921" s="777" t="s">
        <v>5604</v>
      </c>
      <c r="B921" s="764">
        <v>1</v>
      </c>
      <c r="C921" s="630">
        <v>9000</v>
      </c>
      <c r="D921" s="630"/>
      <c r="E921" s="764">
        <v>2</v>
      </c>
      <c r="F921" s="921">
        <v>9000</v>
      </c>
      <c r="G921" s="921" t="s">
        <v>5399</v>
      </c>
      <c r="H921" s="1220"/>
    </row>
    <row r="922" spans="1:8" x14ac:dyDescent="0.25">
      <c r="A922" s="777" t="s">
        <v>5605</v>
      </c>
      <c r="B922" s="764">
        <v>2</v>
      </c>
      <c r="C922" s="1042"/>
      <c r="D922" s="630">
        <v>102000</v>
      </c>
      <c r="E922" s="764"/>
      <c r="F922" s="764"/>
      <c r="G922" s="921"/>
      <c r="H922" s="1220" t="s">
        <v>5606</v>
      </c>
    </row>
    <row r="923" spans="1:8" x14ac:dyDescent="0.25">
      <c r="A923" s="777" t="s">
        <v>1268</v>
      </c>
      <c r="B923" s="764">
        <v>1</v>
      </c>
      <c r="C923" s="1042">
        <v>23000</v>
      </c>
      <c r="D923" s="630"/>
      <c r="E923" s="764">
        <v>1</v>
      </c>
      <c r="F923" s="764">
        <v>4000</v>
      </c>
      <c r="G923" s="921">
        <v>70</v>
      </c>
      <c r="H923" s="1220"/>
    </row>
    <row r="924" spans="1:8" x14ac:dyDescent="0.25">
      <c r="A924" s="777" t="s">
        <v>136</v>
      </c>
      <c r="B924" s="764">
        <v>1</v>
      </c>
      <c r="C924" s="1042"/>
      <c r="D924" s="630">
        <v>18000</v>
      </c>
      <c r="E924" s="764"/>
      <c r="F924" s="764"/>
      <c r="G924" s="921"/>
      <c r="H924" s="1220" t="s">
        <v>5607</v>
      </c>
    </row>
    <row r="925" spans="1:8" x14ac:dyDescent="0.25">
      <c r="A925" s="777" t="s">
        <v>3657</v>
      </c>
      <c r="B925" s="764">
        <v>1</v>
      </c>
      <c r="C925" s="1042">
        <v>33000</v>
      </c>
      <c r="D925" s="630"/>
      <c r="E925" s="764">
        <v>1</v>
      </c>
      <c r="F925" s="764">
        <v>5000</v>
      </c>
      <c r="G925" s="921">
        <v>100</v>
      </c>
      <c r="H925" s="1220"/>
    </row>
    <row r="926" spans="1:8" x14ac:dyDescent="0.25">
      <c r="A926" s="777" t="s">
        <v>622</v>
      </c>
      <c r="B926" s="764">
        <v>1</v>
      </c>
      <c r="C926" s="1042">
        <v>32000</v>
      </c>
      <c r="D926" s="630"/>
      <c r="E926" s="764">
        <v>1</v>
      </c>
      <c r="F926" s="764">
        <v>4000</v>
      </c>
      <c r="G926" s="921">
        <v>75</v>
      </c>
      <c r="H926" s="1220"/>
    </row>
    <row r="927" spans="1:8" x14ac:dyDescent="0.25">
      <c r="A927" s="755" t="s">
        <v>2048</v>
      </c>
      <c r="B927" s="213">
        <f>SUM(B907:B926)</f>
        <v>23</v>
      </c>
      <c r="C927" s="213">
        <f>SUM(C907:C926)</f>
        <v>164000</v>
      </c>
      <c r="D927" s="213">
        <f>SUM(D907:D926)</f>
        <v>419000</v>
      </c>
      <c r="E927" s="213">
        <f>SUM(E907:E926)</f>
        <v>21</v>
      </c>
      <c r="F927" s="213"/>
      <c r="G927" s="213"/>
      <c r="H927" s="213"/>
    </row>
    <row r="928" spans="1:8" ht="17.25" x14ac:dyDescent="0.25">
      <c r="A928" s="2233" t="s">
        <v>4463</v>
      </c>
      <c r="B928" s="2234"/>
      <c r="C928" s="2234"/>
      <c r="D928" s="2234"/>
      <c r="E928" s="2234"/>
      <c r="F928" s="2234"/>
      <c r="G928" s="2234"/>
      <c r="H928" s="2249"/>
    </row>
    <row r="929" spans="1:8" ht="17.25" x14ac:dyDescent="0.25">
      <c r="A929" s="782"/>
      <c r="B929" s="783"/>
      <c r="C929" s="944"/>
      <c r="D929" s="784"/>
      <c r="E929" s="909"/>
      <c r="F929" s="909"/>
      <c r="G929" s="909"/>
      <c r="H929" s="1219"/>
    </row>
    <row r="930" spans="1:8" ht="17.25" x14ac:dyDescent="0.25">
      <c r="A930" s="782"/>
      <c r="B930" s="783"/>
      <c r="C930" s="944"/>
      <c r="D930" s="784"/>
      <c r="E930" s="909"/>
      <c r="F930" s="909"/>
      <c r="G930" s="909"/>
      <c r="H930" s="1219"/>
    </row>
    <row r="931" spans="1:8" x14ac:dyDescent="0.25">
      <c r="A931" s="755" t="s">
        <v>2048</v>
      </c>
      <c r="B931" s="213">
        <f>SUM(B929)</f>
        <v>0</v>
      </c>
      <c r="C931" s="213">
        <f>SUM(C929:C929)</f>
        <v>0</v>
      </c>
      <c r="D931" s="213">
        <f>SUM(D929:D930)</f>
        <v>0</v>
      </c>
      <c r="E931" s="213"/>
      <c r="F931" s="213"/>
      <c r="G931" s="213"/>
      <c r="H931" s="213"/>
    </row>
    <row r="932" spans="1:8" x14ac:dyDescent="0.25">
      <c r="D932" s="18"/>
      <c r="E932" s="13"/>
      <c r="F932" s="13"/>
    </row>
    <row r="933" spans="1:8" x14ac:dyDescent="0.25">
      <c r="D933" s="2268" t="s">
        <v>5459</v>
      </c>
      <c r="E933" s="2268"/>
      <c r="F933" s="2268"/>
      <c r="G933" s="2268"/>
    </row>
    <row r="934" spans="1:8" ht="15.75" x14ac:dyDescent="0.25">
      <c r="A934" s="2262" t="s">
        <v>4861</v>
      </c>
      <c r="B934" s="2263"/>
      <c r="C934" s="757">
        <f>C927-G936</f>
        <v>164000</v>
      </c>
      <c r="E934" s="13"/>
      <c r="F934" s="13"/>
    </row>
    <row r="936" spans="1:8" ht="15.75" x14ac:dyDescent="0.25">
      <c r="A936" s="2262" t="s">
        <v>4825</v>
      </c>
      <c r="B936" s="2263"/>
      <c r="C936" s="213">
        <f>C931</f>
        <v>0</v>
      </c>
      <c r="E936" s="1145"/>
      <c r="F936" s="1145"/>
      <c r="G936" s="1145"/>
    </row>
    <row r="940" spans="1:8" ht="15.75" x14ac:dyDescent="0.25">
      <c r="A940" s="2232" t="s">
        <v>5608</v>
      </c>
      <c r="B940" s="2232"/>
      <c r="C940" s="2232"/>
      <c r="D940" s="2232"/>
      <c r="E940" s="2232"/>
      <c r="F940" s="2232"/>
      <c r="G940" s="2232"/>
      <c r="H940" s="2232"/>
    </row>
    <row r="941" spans="1:8" x14ac:dyDescent="0.25">
      <c r="A941" s="198" t="s">
        <v>14</v>
      </c>
      <c r="B941" s="198" t="s">
        <v>5</v>
      </c>
      <c r="C941" s="198" t="s">
        <v>10</v>
      </c>
      <c r="D941" s="198" t="s">
        <v>11</v>
      </c>
      <c r="E941" s="198" t="s">
        <v>753</v>
      </c>
      <c r="F941" s="198" t="s">
        <v>27</v>
      </c>
      <c r="G941" s="1218" t="s">
        <v>2013</v>
      </c>
      <c r="H941" s="198" t="s">
        <v>32</v>
      </c>
    </row>
    <row r="942" spans="1:8" x14ac:dyDescent="0.25">
      <c r="A942" s="777" t="s">
        <v>4943</v>
      </c>
      <c r="B942" s="764">
        <v>1</v>
      </c>
      <c r="C942" s="630"/>
      <c r="D942" s="764">
        <v>20000</v>
      </c>
      <c r="E942" s="921">
        <v>1</v>
      </c>
      <c r="F942" s="764">
        <v>5000</v>
      </c>
      <c r="G942" s="921">
        <v>100</v>
      </c>
      <c r="H942" s="1220" t="s">
        <v>767</v>
      </c>
    </row>
    <row r="943" spans="1:8" x14ac:dyDescent="0.25">
      <c r="A943" s="777" t="s">
        <v>163</v>
      </c>
      <c r="B943" s="764">
        <v>1</v>
      </c>
      <c r="C943" s="630">
        <v>20000</v>
      </c>
      <c r="D943" s="630">
        <v>4000</v>
      </c>
      <c r="E943" s="921"/>
      <c r="F943" s="764"/>
      <c r="G943" s="764"/>
      <c r="H943" s="1220" t="s">
        <v>767</v>
      </c>
    </row>
    <row r="944" spans="1:8" x14ac:dyDescent="0.25">
      <c r="A944" s="777" t="s">
        <v>3536</v>
      </c>
      <c r="B944" s="764">
        <v>1</v>
      </c>
      <c r="C944" s="630">
        <v>30000</v>
      </c>
      <c r="D944" s="630"/>
      <c r="E944" s="921"/>
      <c r="F944" s="764"/>
      <c r="G944" s="764"/>
      <c r="H944" s="1220"/>
    </row>
    <row r="945" spans="1:8" x14ac:dyDescent="0.25">
      <c r="A945" s="777" t="s">
        <v>622</v>
      </c>
      <c r="B945" s="764">
        <v>1</v>
      </c>
      <c r="C945" s="630"/>
      <c r="D945" s="630">
        <v>32000</v>
      </c>
      <c r="E945" s="921">
        <v>1</v>
      </c>
      <c r="F945" s="764">
        <v>4000</v>
      </c>
      <c r="G945" s="764">
        <v>70</v>
      </c>
      <c r="H945" s="1220" t="s">
        <v>3581</v>
      </c>
    </row>
    <row r="946" spans="1:8" x14ac:dyDescent="0.25">
      <c r="A946" s="777" t="s">
        <v>151</v>
      </c>
      <c r="B946" s="764">
        <v>1</v>
      </c>
      <c r="C946" s="630"/>
      <c r="D946" s="630">
        <v>19000</v>
      </c>
      <c r="E946" s="921"/>
      <c r="F946" s="764"/>
      <c r="G946" s="921"/>
      <c r="H946" s="1220" t="s">
        <v>3581</v>
      </c>
    </row>
    <row r="947" spans="1:8" x14ac:dyDescent="0.25">
      <c r="A947" s="777" t="s">
        <v>137</v>
      </c>
      <c r="B947" s="764">
        <v>1</v>
      </c>
      <c r="C947" s="1042"/>
      <c r="D947" s="630">
        <v>23000</v>
      </c>
      <c r="E947" s="764">
        <v>1</v>
      </c>
      <c r="F947" s="764">
        <v>4000</v>
      </c>
      <c r="G947" s="921">
        <v>70</v>
      </c>
      <c r="H947" s="1220" t="s">
        <v>767</v>
      </c>
    </row>
    <row r="948" spans="1:8" x14ac:dyDescent="0.25">
      <c r="A948" s="777" t="s">
        <v>4483</v>
      </c>
      <c r="B948" s="764">
        <v>1</v>
      </c>
      <c r="C948" s="630">
        <v>17000</v>
      </c>
      <c r="D948" s="630"/>
      <c r="E948" s="764"/>
      <c r="F948" s="921"/>
      <c r="G948" s="921"/>
      <c r="H948" s="1220"/>
    </row>
    <row r="949" spans="1:8" x14ac:dyDescent="0.25">
      <c r="A949" s="777" t="s">
        <v>1268</v>
      </c>
      <c r="B949" s="764">
        <v>1</v>
      </c>
      <c r="C949" s="630">
        <v>23000</v>
      </c>
      <c r="D949" s="630"/>
      <c r="E949" s="764">
        <v>1</v>
      </c>
      <c r="F949" s="921">
        <v>4000</v>
      </c>
      <c r="G949" s="921">
        <v>70</v>
      </c>
      <c r="H949" s="1220"/>
    </row>
    <row r="950" spans="1:8" x14ac:dyDescent="0.25">
      <c r="A950" s="777" t="s">
        <v>2912</v>
      </c>
      <c r="B950" s="764">
        <v>1</v>
      </c>
      <c r="C950" s="630"/>
      <c r="D950" s="630">
        <v>16000</v>
      </c>
      <c r="E950" s="764">
        <v>1</v>
      </c>
      <c r="F950" s="921">
        <v>3000</v>
      </c>
      <c r="G950" s="921">
        <v>60</v>
      </c>
      <c r="H950" s="1220" t="s">
        <v>767</v>
      </c>
    </row>
    <row r="951" spans="1:8" x14ac:dyDescent="0.25">
      <c r="A951" s="777" t="s">
        <v>136</v>
      </c>
      <c r="B951" s="764">
        <v>1</v>
      </c>
      <c r="C951" s="630">
        <v>14000</v>
      </c>
      <c r="D951" s="630"/>
      <c r="E951" s="764">
        <v>1</v>
      </c>
      <c r="F951" s="921">
        <v>3000</v>
      </c>
      <c r="G951" s="921">
        <v>60</v>
      </c>
      <c r="H951" s="1220"/>
    </row>
    <row r="952" spans="1:8" x14ac:dyDescent="0.25">
      <c r="A952" s="777" t="s">
        <v>1863</v>
      </c>
      <c r="B952" s="764">
        <v>1</v>
      </c>
      <c r="C952" s="630"/>
      <c r="D952" s="630">
        <v>19000</v>
      </c>
      <c r="E952" s="764"/>
      <c r="F952" s="921"/>
      <c r="G952" s="921"/>
      <c r="H952" s="1220" t="s">
        <v>3581</v>
      </c>
    </row>
    <row r="953" spans="1:8" x14ac:dyDescent="0.25">
      <c r="A953" s="777" t="s">
        <v>4943</v>
      </c>
      <c r="B953" s="764">
        <v>1</v>
      </c>
      <c r="C953" s="630">
        <v>25000</v>
      </c>
      <c r="D953" s="630"/>
      <c r="E953" s="764"/>
      <c r="F953" s="921"/>
      <c r="G953" s="921"/>
      <c r="H953" s="1220"/>
    </row>
    <row r="954" spans="1:8" x14ac:dyDescent="0.25">
      <c r="A954" s="777" t="s">
        <v>107</v>
      </c>
      <c r="B954" s="764">
        <v>1</v>
      </c>
      <c r="C954" s="630"/>
      <c r="D954" s="630">
        <v>10000</v>
      </c>
      <c r="E954" s="764"/>
      <c r="F954" s="921"/>
      <c r="G954" s="921"/>
      <c r="H954" s="1220" t="s">
        <v>767</v>
      </c>
    </row>
    <row r="955" spans="1:8" x14ac:dyDescent="0.25">
      <c r="A955" s="755" t="s">
        <v>2048</v>
      </c>
      <c r="B955" s="213">
        <f>SUM(B942:B954)</f>
        <v>13</v>
      </c>
      <c r="C955" s="213">
        <f>SUM(C942:C954)</f>
        <v>129000</v>
      </c>
      <c r="D955" s="213">
        <f>SUM(D942:D954)</f>
        <v>143000</v>
      </c>
      <c r="E955" s="213">
        <f>SUM(E942:E954)</f>
        <v>6</v>
      </c>
      <c r="F955" s="213"/>
      <c r="G955" s="213"/>
      <c r="H955" s="213"/>
    </row>
    <row r="956" spans="1:8" ht="17.25" x14ac:dyDescent="0.25">
      <c r="A956" s="2233" t="s">
        <v>4463</v>
      </c>
      <c r="B956" s="2234"/>
      <c r="C956" s="2234"/>
      <c r="D956" s="2234"/>
      <c r="E956" s="2234"/>
      <c r="F956" s="2234"/>
      <c r="G956" s="2234"/>
      <c r="H956" s="2249"/>
    </row>
    <row r="957" spans="1:8" ht="17.25" x14ac:dyDescent="0.25">
      <c r="A957" s="782"/>
      <c r="B957" s="783"/>
      <c r="C957" s="944"/>
      <c r="D957" s="784"/>
      <c r="E957" s="909"/>
      <c r="F957" s="909"/>
      <c r="G957" s="909"/>
      <c r="H957" s="1219"/>
    </row>
    <row r="958" spans="1:8" ht="17.25" x14ac:dyDescent="0.25">
      <c r="A958" s="782"/>
      <c r="B958" s="783"/>
      <c r="C958" s="944"/>
      <c r="D958" s="784"/>
      <c r="E958" s="909"/>
      <c r="F958" s="909"/>
      <c r="G958" s="909"/>
      <c r="H958" s="1219"/>
    </row>
    <row r="959" spans="1:8" x14ac:dyDescent="0.25">
      <c r="A959" s="755" t="s">
        <v>2048</v>
      </c>
      <c r="B959" s="213">
        <f>SUM(B957)</f>
        <v>0</v>
      </c>
      <c r="C959" s="213">
        <f>SUM(C957:C957)</f>
        <v>0</v>
      </c>
      <c r="D959" s="213">
        <f>SUM(D957:D958)</f>
        <v>0</v>
      </c>
      <c r="E959" s="213"/>
      <c r="F959" s="213"/>
      <c r="G959" s="213"/>
      <c r="H959" s="213"/>
    </row>
    <row r="960" spans="1:8" x14ac:dyDescent="0.25">
      <c r="D960" s="18"/>
      <c r="E960" s="13"/>
      <c r="F960" s="13"/>
    </row>
    <row r="961" spans="1:8" x14ac:dyDescent="0.25">
      <c r="D961" s="2268" t="s">
        <v>5459</v>
      </c>
      <c r="E961" s="2268"/>
      <c r="F961" s="2268"/>
      <c r="G961" s="2268"/>
    </row>
    <row r="962" spans="1:8" ht="15.75" x14ac:dyDescent="0.25">
      <c r="A962" s="2262" t="s">
        <v>4861</v>
      </c>
      <c r="B962" s="2263"/>
      <c r="C962" s="757">
        <f>C955-G964</f>
        <v>129000</v>
      </c>
      <c r="E962" s="13"/>
      <c r="F962" s="13"/>
    </row>
    <row r="964" spans="1:8" ht="15.75" x14ac:dyDescent="0.25">
      <c r="A964" s="2262" t="s">
        <v>4825</v>
      </c>
      <c r="B964" s="2263"/>
      <c r="C964" s="213">
        <f>C959</f>
        <v>0</v>
      </c>
      <c r="E964" s="1145"/>
      <c r="F964" s="1145"/>
      <c r="G964" s="1145"/>
    </row>
    <row r="968" spans="1:8" ht="15.75" x14ac:dyDescent="0.25">
      <c r="A968" s="2232" t="s">
        <v>5628</v>
      </c>
      <c r="B968" s="2232"/>
      <c r="C968" s="2232"/>
      <c r="D968" s="2232"/>
      <c r="E968" s="2232"/>
      <c r="F968" s="2232"/>
      <c r="G968" s="2232"/>
      <c r="H968" s="2232"/>
    </row>
    <row r="969" spans="1:8" x14ac:dyDescent="0.25">
      <c r="A969" s="198" t="s">
        <v>14</v>
      </c>
      <c r="B969" s="198" t="s">
        <v>5</v>
      </c>
      <c r="C969" s="198" t="s">
        <v>10</v>
      </c>
      <c r="D969" s="198" t="s">
        <v>11</v>
      </c>
      <c r="E969" s="198" t="s">
        <v>753</v>
      </c>
      <c r="F969" s="198" t="s">
        <v>27</v>
      </c>
      <c r="G969" s="1222" t="s">
        <v>2013</v>
      </c>
      <c r="H969" s="198" t="s">
        <v>32</v>
      </c>
    </row>
    <row r="970" spans="1:8" x14ac:dyDescent="0.25">
      <c r="A970" s="777" t="s">
        <v>5610</v>
      </c>
      <c r="B970" s="764">
        <v>4</v>
      </c>
      <c r="C970" s="630"/>
      <c r="D970" s="764">
        <v>104000</v>
      </c>
      <c r="E970" s="921"/>
      <c r="F970" s="764"/>
      <c r="G970" s="921"/>
      <c r="H970" s="1225" t="s">
        <v>5611</v>
      </c>
    </row>
    <row r="971" spans="1:8" x14ac:dyDescent="0.25">
      <c r="A971" s="777" t="s">
        <v>222</v>
      </c>
      <c r="B971" s="764">
        <v>1</v>
      </c>
      <c r="C971" s="630">
        <v>28000</v>
      </c>
      <c r="D971" s="630"/>
      <c r="E971" s="921">
        <v>1</v>
      </c>
      <c r="F971" s="764">
        <v>2000</v>
      </c>
      <c r="G971" s="764">
        <v>50</v>
      </c>
      <c r="H971" s="1225"/>
    </row>
    <row r="972" spans="1:8" x14ac:dyDescent="0.25">
      <c r="A972" s="777" t="s">
        <v>5617</v>
      </c>
      <c r="B972" s="764">
        <v>1</v>
      </c>
      <c r="C972" s="630">
        <v>23000</v>
      </c>
      <c r="D972" s="630"/>
      <c r="E972" s="921"/>
      <c r="F972" s="764"/>
      <c r="G972" s="764"/>
      <c r="H972" s="1225" t="s">
        <v>5612</v>
      </c>
    </row>
    <row r="973" spans="1:8" x14ac:dyDescent="0.25">
      <c r="A973" s="777" t="s">
        <v>5613</v>
      </c>
      <c r="B973" s="764">
        <v>2</v>
      </c>
      <c r="C973" s="630">
        <v>50000</v>
      </c>
      <c r="D973" s="630"/>
      <c r="E973" s="921"/>
      <c r="F973" s="764"/>
      <c r="G973" s="764"/>
      <c r="H973" s="1225"/>
    </row>
    <row r="974" spans="1:8" x14ac:dyDescent="0.25">
      <c r="A974" s="702" t="s">
        <v>5613</v>
      </c>
      <c r="B974" s="703">
        <v>1</v>
      </c>
      <c r="C974" s="640"/>
      <c r="D974" s="640"/>
      <c r="E974" s="1224"/>
      <c r="F974" s="703"/>
      <c r="G974" s="1224"/>
      <c r="H974" s="781" t="s">
        <v>5614</v>
      </c>
    </row>
    <row r="975" spans="1:8" x14ac:dyDescent="0.25">
      <c r="A975" s="777" t="s">
        <v>3536</v>
      </c>
      <c r="B975" s="764">
        <v>1</v>
      </c>
      <c r="C975" s="1042">
        <v>26000</v>
      </c>
      <c r="D975" s="630"/>
      <c r="E975" s="764">
        <v>1</v>
      </c>
      <c r="F975" s="764">
        <v>4000</v>
      </c>
      <c r="G975" s="921">
        <v>70</v>
      </c>
      <c r="H975" s="1225"/>
    </row>
    <row r="976" spans="1:8" x14ac:dyDescent="0.25">
      <c r="A976" s="777" t="s">
        <v>5615</v>
      </c>
      <c r="B976" s="764">
        <v>1</v>
      </c>
      <c r="C976" s="630">
        <v>11000</v>
      </c>
      <c r="D976" s="630"/>
      <c r="E976" s="764">
        <v>1</v>
      </c>
      <c r="F976" s="921">
        <v>3000</v>
      </c>
      <c r="G976" s="921">
        <v>60</v>
      </c>
      <c r="H976" s="1225"/>
    </row>
    <row r="977" spans="1:8" x14ac:dyDescent="0.25">
      <c r="A977" s="777" t="s">
        <v>5616</v>
      </c>
      <c r="B977" s="764">
        <v>1</v>
      </c>
      <c r="C977" s="630"/>
      <c r="D977" s="630">
        <v>28000</v>
      </c>
      <c r="E977" s="764"/>
      <c r="F977" s="921"/>
      <c r="G977" s="921"/>
      <c r="H977" s="1225" t="s">
        <v>767</v>
      </c>
    </row>
    <row r="978" spans="1:8" x14ac:dyDescent="0.25">
      <c r="A978" s="777" t="s">
        <v>170</v>
      </c>
      <c r="B978" s="764">
        <v>1</v>
      </c>
      <c r="C978" s="630">
        <v>20000</v>
      </c>
      <c r="D978" s="630"/>
      <c r="E978" s="764">
        <v>1</v>
      </c>
      <c r="F978" s="921">
        <v>5000</v>
      </c>
      <c r="G978" s="921">
        <v>100</v>
      </c>
      <c r="H978" s="1225"/>
    </row>
    <row r="979" spans="1:8" x14ac:dyDescent="0.25">
      <c r="A979" s="777" t="s">
        <v>5613</v>
      </c>
      <c r="B979" s="764">
        <v>1</v>
      </c>
      <c r="C979" s="527"/>
      <c r="D979" s="527">
        <v>25000</v>
      </c>
      <c r="E979" s="764"/>
      <c r="F979" s="921"/>
      <c r="G979" s="921"/>
      <c r="H979" s="1225" t="s">
        <v>767</v>
      </c>
    </row>
    <row r="980" spans="1:8" x14ac:dyDescent="0.25">
      <c r="A980" s="777" t="s">
        <v>5617</v>
      </c>
      <c r="B980" s="764">
        <v>1</v>
      </c>
      <c r="C980" s="630"/>
      <c r="D980" s="630">
        <v>24000</v>
      </c>
      <c r="E980" s="764"/>
      <c r="F980" s="921"/>
      <c r="G980" s="921"/>
      <c r="H980" s="1225" t="s">
        <v>5618</v>
      </c>
    </row>
    <row r="981" spans="1:8" x14ac:dyDescent="0.25">
      <c r="A981" s="777" t="s">
        <v>5619</v>
      </c>
      <c r="B981" s="764">
        <v>1</v>
      </c>
      <c r="C981" s="630"/>
      <c r="D981" s="630">
        <v>20000</v>
      </c>
      <c r="E981" s="764"/>
      <c r="F981" s="921"/>
      <c r="G981" s="921"/>
      <c r="H981" s="1225" t="s">
        <v>5620</v>
      </c>
    </row>
    <row r="982" spans="1:8" x14ac:dyDescent="0.25">
      <c r="A982" s="777" t="s">
        <v>144</v>
      </c>
      <c r="B982" s="764">
        <v>1</v>
      </c>
      <c r="C982" s="630"/>
      <c r="D982" s="630">
        <v>28000</v>
      </c>
      <c r="E982" s="764">
        <v>1</v>
      </c>
      <c r="F982" s="921">
        <v>4000</v>
      </c>
      <c r="G982" s="921">
        <v>70</v>
      </c>
      <c r="H982" s="1225" t="s">
        <v>3581</v>
      </c>
    </row>
    <row r="983" spans="1:8" x14ac:dyDescent="0.25">
      <c r="A983" s="777" t="s">
        <v>5621</v>
      </c>
      <c r="B983" s="764">
        <v>1</v>
      </c>
      <c r="C983" s="630">
        <v>49000</v>
      </c>
      <c r="D983" s="630"/>
      <c r="E983" s="764"/>
      <c r="F983" s="921"/>
      <c r="G983" s="921"/>
      <c r="H983" s="1225"/>
    </row>
    <row r="984" spans="1:8" x14ac:dyDescent="0.25">
      <c r="A984" s="702" t="s">
        <v>1021</v>
      </c>
      <c r="B984" s="703">
        <v>1</v>
      </c>
      <c r="C984" s="640"/>
      <c r="D984" s="640"/>
      <c r="E984" s="703"/>
      <c r="F984" s="1224"/>
      <c r="G984" s="1224"/>
      <c r="H984" s="781" t="s">
        <v>5622</v>
      </c>
    </row>
    <row r="985" spans="1:8" x14ac:dyDescent="0.25">
      <c r="A985" s="777" t="s">
        <v>5623</v>
      </c>
      <c r="B985" s="764">
        <v>1</v>
      </c>
      <c r="C985" s="1042">
        <v>13000</v>
      </c>
      <c r="D985" s="630"/>
      <c r="E985" s="764">
        <v>1</v>
      </c>
      <c r="F985" s="764">
        <v>3000</v>
      </c>
      <c r="G985" s="921">
        <v>60</v>
      </c>
      <c r="H985" s="1225"/>
    </row>
    <row r="986" spans="1:8" x14ac:dyDescent="0.25">
      <c r="A986" s="777" t="s">
        <v>5617</v>
      </c>
      <c r="B986" s="764">
        <v>1</v>
      </c>
      <c r="C986" s="1042"/>
      <c r="D986" s="630">
        <v>24000</v>
      </c>
      <c r="E986" s="764"/>
      <c r="F986" s="764"/>
      <c r="G986" s="921"/>
      <c r="H986" s="1225" t="s">
        <v>5624</v>
      </c>
    </row>
    <row r="987" spans="1:8" x14ac:dyDescent="0.25">
      <c r="A987" s="777" t="s">
        <v>144</v>
      </c>
      <c r="B987" s="764">
        <v>1</v>
      </c>
      <c r="C987" s="1042"/>
      <c r="D987" s="630">
        <v>28000</v>
      </c>
      <c r="E987" s="764">
        <v>1</v>
      </c>
      <c r="F987" s="764">
        <v>4000</v>
      </c>
      <c r="G987" s="921">
        <v>70</v>
      </c>
      <c r="H987" s="1225" t="s">
        <v>767</v>
      </c>
    </row>
    <row r="988" spans="1:8" x14ac:dyDescent="0.25">
      <c r="A988" s="777" t="s">
        <v>5625</v>
      </c>
      <c r="B988" s="764">
        <v>1</v>
      </c>
      <c r="C988" s="1042">
        <v>22000</v>
      </c>
      <c r="D988" s="630"/>
      <c r="E988" s="764"/>
      <c r="F988" s="764"/>
      <c r="G988" s="921"/>
      <c r="H988" s="1225"/>
    </row>
    <row r="989" spans="1:8" x14ac:dyDescent="0.25">
      <c r="A989" s="777" t="s">
        <v>552</v>
      </c>
      <c r="B989" s="764">
        <v>1</v>
      </c>
      <c r="C989" s="1042"/>
      <c r="D989" s="630">
        <v>19000</v>
      </c>
      <c r="E989" s="764"/>
      <c r="F989" s="764"/>
      <c r="G989" s="921"/>
      <c r="H989" s="1225" t="s">
        <v>5626</v>
      </c>
    </row>
    <row r="990" spans="1:8" x14ac:dyDescent="0.25">
      <c r="A990" s="755" t="s">
        <v>2048</v>
      </c>
      <c r="B990" s="213">
        <f>SUM(B970:B989)</f>
        <v>24</v>
      </c>
      <c r="C990" s="213">
        <f>SUM(C970:C989)</f>
        <v>242000</v>
      </c>
      <c r="D990" s="213">
        <f>SUM(D970:D989)</f>
        <v>300000</v>
      </c>
      <c r="E990" s="213">
        <f>SUM(E971:E989)</f>
        <v>7</v>
      </c>
      <c r="F990" s="213"/>
      <c r="G990" s="213"/>
      <c r="H990" s="213"/>
    </row>
    <row r="991" spans="1:8" ht="17.25" x14ac:dyDescent="0.25">
      <c r="A991" s="2233" t="s">
        <v>4463</v>
      </c>
      <c r="B991" s="2234"/>
      <c r="C991" s="2234"/>
      <c r="D991" s="2234"/>
      <c r="E991" s="2234"/>
      <c r="F991" s="2234"/>
      <c r="G991" s="2234"/>
      <c r="H991" s="2249"/>
    </row>
    <row r="992" spans="1:8" ht="17.25" x14ac:dyDescent="0.25">
      <c r="A992" s="782" t="s">
        <v>5627</v>
      </c>
      <c r="B992" s="783">
        <v>1</v>
      </c>
      <c r="C992" s="944">
        <v>1000</v>
      </c>
      <c r="D992" s="784"/>
      <c r="E992" s="909"/>
      <c r="F992" s="909"/>
      <c r="G992" s="909"/>
      <c r="H992" s="1223"/>
    </row>
    <row r="993" spans="1:8" ht="17.25" x14ac:dyDescent="0.25">
      <c r="A993" s="782"/>
      <c r="B993" s="783"/>
      <c r="C993" s="944"/>
      <c r="D993" s="784"/>
      <c r="E993" s="909"/>
      <c r="F993" s="909"/>
      <c r="G993" s="909"/>
      <c r="H993" s="1223"/>
    </row>
    <row r="994" spans="1:8" x14ac:dyDescent="0.25">
      <c r="A994" s="755" t="s">
        <v>2048</v>
      </c>
      <c r="B994" s="213">
        <f>SUM(B992)</f>
        <v>1</v>
      </c>
      <c r="C994" s="213">
        <f>SUM(C992:C992)</f>
        <v>1000</v>
      </c>
      <c r="D994" s="213">
        <f>SUM(D992:D993)</f>
        <v>0</v>
      </c>
      <c r="E994" s="213"/>
      <c r="F994" s="213"/>
      <c r="G994" s="213"/>
      <c r="H994" s="213"/>
    </row>
    <row r="995" spans="1:8" x14ac:dyDescent="0.25">
      <c r="D995" s="18"/>
      <c r="E995" s="13"/>
      <c r="F995" s="13"/>
    </row>
    <row r="996" spans="1:8" x14ac:dyDescent="0.25">
      <c r="D996" s="2268" t="s">
        <v>5445</v>
      </c>
      <c r="E996" s="2268"/>
      <c r="F996" s="2268"/>
      <c r="G996" s="2268"/>
    </row>
    <row r="997" spans="1:8" ht="15.75" x14ac:dyDescent="0.25">
      <c r="A997" s="2262" t="s">
        <v>4861</v>
      </c>
      <c r="B997" s="2263"/>
      <c r="C997" s="757">
        <f>C990-G999</f>
        <v>242000</v>
      </c>
      <c r="E997" s="13"/>
      <c r="F997" s="13"/>
    </row>
    <row r="999" spans="1:8" ht="15.75" x14ac:dyDescent="0.25">
      <c r="A999" s="2262" t="s">
        <v>4825</v>
      </c>
      <c r="B999" s="2263"/>
      <c r="C999" s="213">
        <f>C994</f>
        <v>1000</v>
      </c>
      <c r="E999" s="1145"/>
      <c r="F999" s="1145"/>
      <c r="G999" s="1145"/>
    </row>
    <row r="1003" spans="1:8" ht="15.75" x14ac:dyDescent="0.25">
      <c r="A1003" s="2232" t="s">
        <v>5629</v>
      </c>
      <c r="B1003" s="2232"/>
      <c r="C1003" s="2232"/>
      <c r="D1003" s="2232"/>
      <c r="E1003" s="2232"/>
      <c r="F1003" s="2232"/>
      <c r="G1003" s="2232"/>
      <c r="H1003" s="2232"/>
    </row>
    <row r="1004" spans="1:8" x14ac:dyDescent="0.25">
      <c r="A1004" s="198" t="s">
        <v>14</v>
      </c>
      <c r="B1004" s="198" t="s">
        <v>5</v>
      </c>
      <c r="C1004" s="198" t="s">
        <v>10</v>
      </c>
      <c r="D1004" s="198" t="s">
        <v>11</v>
      </c>
      <c r="E1004" s="198" t="s">
        <v>753</v>
      </c>
      <c r="F1004" s="198" t="s">
        <v>27</v>
      </c>
      <c r="G1004" s="1226" t="s">
        <v>2013</v>
      </c>
      <c r="H1004" s="198" t="s">
        <v>32</v>
      </c>
    </row>
    <row r="1005" spans="1:8" x14ac:dyDescent="0.25">
      <c r="A1005" s="777" t="s">
        <v>3036</v>
      </c>
      <c r="B1005" s="764">
        <v>1</v>
      </c>
      <c r="C1005" s="630">
        <v>17000</v>
      </c>
      <c r="D1005" s="764"/>
      <c r="E1005" s="921">
        <v>1</v>
      </c>
      <c r="F1005" s="764">
        <v>5000</v>
      </c>
      <c r="G1005" s="921">
        <v>90</v>
      </c>
      <c r="H1005" s="1229"/>
    </row>
    <row r="1006" spans="1:8" x14ac:dyDescent="0.25">
      <c r="A1006" s="777" t="s">
        <v>1139</v>
      </c>
      <c r="B1006" s="764">
        <v>2</v>
      </c>
      <c r="C1006" s="630"/>
      <c r="D1006" s="630">
        <v>76000</v>
      </c>
      <c r="E1006" s="921"/>
      <c r="F1006" s="764"/>
      <c r="G1006" s="764"/>
      <c r="H1006" s="1229" t="s">
        <v>5312</v>
      </c>
    </row>
    <row r="1007" spans="1:8" x14ac:dyDescent="0.25">
      <c r="A1007" s="777" t="s">
        <v>3938</v>
      </c>
      <c r="B1007" s="764">
        <v>1</v>
      </c>
      <c r="C1007" s="630"/>
      <c r="D1007" s="630">
        <v>25000</v>
      </c>
      <c r="E1007" s="921"/>
      <c r="F1007" s="764"/>
      <c r="G1007" s="764"/>
      <c r="H1007" s="1229" t="s">
        <v>5312</v>
      </c>
    </row>
    <row r="1008" spans="1:8" x14ac:dyDescent="0.25">
      <c r="A1008" s="702" t="s">
        <v>4483</v>
      </c>
      <c r="B1008" s="703">
        <v>1</v>
      </c>
      <c r="C1008" s="640"/>
      <c r="D1008" s="640"/>
      <c r="E1008" s="1228"/>
      <c r="F1008" s="703"/>
      <c r="G1008" s="703"/>
      <c r="H1008" s="781" t="s">
        <v>5630</v>
      </c>
    </row>
    <row r="1009" spans="1:8" x14ac:dyDescent="0.25">
      <c r="A1009" s="777" t="s">
        <v>2912</v>
      </c>
      <c r="B1009" s="764">
        <v>1</v>
      </c>
      <c r="C1009" s="630"/>
      <c r="D1009" s="630">
        <v>24000</v>
      </c>
      <c r="E1009" s="921"/>
      <c r="F1009" s="764"/>
      <c r="G1009" s="921"/>
      <c r="H1009" s="1229" t="s">
        <v>5631</v>
      </c>
    </row>
    <row r="1010" spans="1:8" x14ac:dyDescent="0.25">
      <c r="A1010" s="777" t="s">
        <v>144</v>
      </c>
      <c r="B1010" s="764">
        <v>1</v>
      </c>
      <c r="C1010" s="1042">
        <v>32000</v>
      </c>
      <c r="D1010" s="630"/>
      <c r="E1010" s="764"/>
      <c r="F1010" s="764"/>
      <c r="G1010" s="921"/>
      <c r="H1010" s="1229"/>
    </row>
    <row r="1011" spans="1:8" x14ac:dyDescent="0.25">
      <c r="A1011" s="777" t="s">
        <v>138</v>
      </c>
      <c r="B1011" s="764">
        <v>1</v>
      </c>
      <c r="C1011" s="630"/>
      <c r="D1011" s="630">
        <v>16000</v>
      </c>
      <c r="E1011" s="764">
        <v>1</v>
      </c>
      <c r="F1011" s="921">
        <v>3000</v>
      </c>
      <c r="G1011" s="921">
        <v>60</v>
      </c>
      <c r="H1011" s="1229" t="s">
        <v>767</v>
      </c>
    </row>
    <row r="1012" spans="1:8" x14ac:dyDescent="0.25">
      <c r="A1012" s="777" t="s">
        <v>1946</v>
      </c>
      <c r="B1012" s="764">
        <v>1</v>
      </c>
      <c r="C1012" s="630">
        <v>30000</v>
      </c>
      <c r="D1012" s="630"/>
      <c r="E1012" s="764">
        <v>1</v>
      </c>
      <c r="F1012" s="921">
        <v>5000</v>
      </c>
      <c r="G1012" s="921">
        <v>100</v>
      </c>
      <c r="H1012" s="1229"/>
    </row>
    <row r="1013" spans="1:8" x14ac:dyDescent="0.25">
      <c r="A1013" s="777" t="s">
        <v>1348</v>
      </c>
      <c r="B1013" s="764">
        <v>1</v>
      </c>
      <c r="C1013" s="630"/>
      <c r="D1013" s="630">
        <v>13000</v>
      </c>
      <c r="E1013" s="764">
        <v>1</v>
      </c>
      <c r="F1013" s="921">
        <v>3000</v>
      </c>
      <c r="G1013" s="921">
        <v>60</v>
      </c>
      <c r="H1013" s="1229" t="s">
        <v>3581</v>
      </c>
    </row>
    <row r="1014" spans="1:8" x14ac:dyDescent="0.25">
      <c r="A1014" s="777" t="s">
        <v>3536</v>
      </c>
      <c r="B1014" s="764">
        <v>1</v>
      </c>
      <c r="C1014" s="630"/>
      <c r="D1014" s="630">
        <v>26000</v>
      </c>
      <c r="E1014" s="764">
        <v>1</v>
      </c>
      <c r="F1014" s="921">
        <v>4000</v>
      </c>
      <c r="G1014" s="921">
        <v>70</v>
      </c>
      <c r="H1014" s="1229" t="s">
        <v>767</v>
      </c>
    </row>
    <row r="1015" spans="1:8" x14ac:dyDescent="0.25">
      <c r="A1015" s="777" t="s">
        <v>107</v>
      </c>
      <c r="B1015" s="764">
        <v>1</v>
      </c>
      <c r="C1015" s="630"/>
      <c r="D1015" s="630">
        <v>14000</v>
      </c>
      <c r="E1015" s="764"/>
      <c r="F1015" s="921"/>
      <c r="G1015" s="921"/>
      <c r="H1015" s="1229" t="s">
        <v>3581</v>
      </c>
    </row>
    <row r="1016" spans="1:8" x14ac:dyDescent="0.25">
      <c r="A1016" s="777" t="s">
        <v>2187</v>
      </c>
      <c r="B1016" s="764">
        <v>1</v>
      </c>
      <c r="C1016" s="630">
        <v>12000</v>
      </c>
      <c r="D1016" s="630"/>
      <c r="E1016" s="764">
        <v>1</v>
      </c>
      <c r="F1016" s="921">
        <v>3000</v>
      </c>
      <c r="G1016" s="921">
        <v>60</v>
      </c>
      <c r="H1016" s="1229"/>
    </row>
    <row r="1017" spans="1:8" x14ac:dyDescent="0.25">
      <c r="A1017" s="777" t="s">
        <v>4850</v>
      </c>
      <c r="B1017" s="764">
        <v>2</v>
      </c>
      <c r="C1017" s="630">
        <v>81000</v>
      </c>
      <c r="D1017" s="630"/>
      <c r="E1017" s="764">
        <v>2</v>
      </c>
      <c r="F1017" s="921">
        <v>22000</v>
      </c>
      <c r="G1017" s="921">
        <v>190</v>
      </c>
      <c r="H1017" s="1229" t="s">
        <v>5427</v>
      </c>
    </row>
    <row r="1018" spans="1:8" x14ac:dyDescent="0.25">
      <c r="A1018" s="777" t="s">
        <v>2199</v>
      </c>
      <c r="B1018" s="764">
        <v>1</v>
      </c>
      <c r="C1018" s="630"/>
      <c r="D1018" s="630">
        <v>20000</v>
      </c>
      <c r="E1018" s="764"/>
      <c r="F1018" s="921"/>
      <c r="G1018" s="921"/>
      <c r="H1018" s="1229" t="s">
        <v>5632</v>
      </c>
    </row>
    <row r="1019" spans="1:8" x14ac:dyDescent="0.25">
      <c r="A1019" s="702" t="s">
        <v>2199</v>
      </c>
      <c r="B1019" s="703">
        <v>1</v>
      </c>
      <c r="C1019" s="640"/>
      <c r="D1019" s="640"/>
      <c r="E1019" s="703"/>
      <c r="F1019" s="1228"/>
      <c r="G1019" s="1228"/>
      <c r="H1019" s="781" t="s">
        <v>5633</v>
      </c>
    </row>
    <row r="1020" spans="1:8" x14ac:dyDescent="0.25">
      <c r="A1020" s="777" t="s">
        <v>144</v>
      </c>
      <c r="B1020" s="764">
        <v>1</v>
      </c>
      <c r="C1020" s="1042"/>
      <c r="D1020" s="630">
        <v>28000</v>
      </c>
      <c r="E1020" s="764">
        <v>1</v>
      </c>
      <c r="F1020" s="764">
        <v>4000</v>
      </c>
      <c r="G1020" s="921">
        <v>70</v>
      </c>
      <c r="H1020" s="1229" t="s">
        <v>767</v>
      </c>
    </row>
    <row r="1021" spans="1:8" x14ac:dyDescent="0.25">
      <c r="A1021" s="777" t="s">
        <v>5517</v>
      </c>
      <c r="B1021" s="764">
        <v>1</v>
      </c>
      <c r="C1021" s="1042"/>
      <c r="D1021" s="630">
        <v>17000</v>
      </c>
      <c r="E1021" s="764"/>
      <c r="F1021" s="764"/>
      <c r="G1021" s="921"/>
      <c r="H1021" s="1229" t="s">
        <v>3581</v>
      </c>
    </row>
    <row r="1022" spans="1:8" x14ac:dyDescent="0.25">
      <c r="A1022" s="777" t="s">
        <v>5517</v>
      </c>
      <c r="B1022" s="764">
        <v>1</v>
      </c>
      <c r="C1022" s="1042"/>
      <c r="D1022" s="630">
        <v>14000</v>
      </c>
      <c r="E1022" s="764">
        <v>1</v>
      </c>
      <c r="F1022" s="764">
        <v>3000</v>
      </c>
      <c r="G1022" s="921">
        <v>60</v>
      </c>
      <c r="H1022" s="1229" t="s">
        <v>767</v>
      </c>
    </row>
    <row r="1023" spans="1:8" x14ac:dyDescent="0.25">
      <c r="A1023" s="777" t="s">
        <v>2044</v>
      </c>
      <c r="B1023" s="764">
        <v>1</v>
      </c>
      <c r="C1023" s="1042">
        <v>12000</v>
      </c>
      <c r="D1023" s="630"/>
      <c r="E1023" s="764">
        <v>1</v>
      </c>
      <c r="F1023" s="764">
        <v>3000</v>
      </c>
      <c r="G1023" s="921">
        <v>60</v>
      </c>
      <c r="H1023" s="1229"/>
    </row>
    <row r="1024" spans="1:8" x14ac:dyDescent="0.25">
      <c r="A1024" s="777" t="s">
        <v>141</v>
      </c>
      <c r="B1024" s="764">
        <v>1</v>
      </c>
      <c r="C1024" s="1042"/>
      <c r="D1024" s="630">
        <v>22000</v>
      </c>
      <c r="E1024" s="764"/>
      <c r="F1024" s="764"/>
      <c r="G1024" s="921"/>
      <c r="H1024" s="1229" t="s">
        <v>5634</v>
      </c>
    </row>
    <row r="1025" spans="1:12" x14ac:dyDescent="0.25">
      <c r="A1025" s="777" t="s">
        <v>4847</v>
      </c>
      <c r="B1025" s="764">
        <v>1</v>
      </c>
      <c r="C1025" s="1042"/>
      <c r="D1025" s="630">
        <v>20000</v>
      </c>
      <c r="E1025" s="764">
        <v>1</v>
      </c>
      <c r="F1025" s="764">
        <v>5000</v>
      </c>
      <c r="G1025" s="921">
        <v>100</v>
      </c>
      <c r="H1025" s="1229" t="s">
        <v>767</v>
      </c>
    </row>
    <row r="1026" spans="1:12" x14ac:dyDescent="0.25">
      <c r="A1026" s="777" t="s">
        <v>107</v>
      </c>
      <c r="B1026" s="764">
        <v>1</v>
      </c>
      <c r="C1026" s="1042">
        <v>11000</v>
      </c>
      <c r="D1026" s="630"/>
      <c r="E1026" s="764">
        <v>1</v>
      </c>
      <c r="F1026" s="764">
        <v>3000</v>
      </c>
      <c r="G1026" s="921">
        <v>60</v>
      </c>
      <c r="H1026" s="1229"/>
    </row>
    <row r="1027" spans="1:12" x14ac:dyDescent="0.25">
      <c r="A1027" s="755" t="s">
        <v>2048</v>
      </c>
      <c r="B1027" s="213">
        <f>SUM(B1005:B1026)</f>
        <v>24</v>
      </c>
      <c r="C1027" s="213">
        <f>SUM(C1005:C1026)</f>
        <v>195000</v>
      </c>
      <c r="D1027" s="213">
        <f>SUM(D1005:D1026)</f>
        <v>315000</v>
      </c>
      <c r="E1027" s="213">
        <f>SUM(E1005:E1026)</f>
        <v>13</v>
      </c>
      <c r="F1027" s="213"/>
      <c r="G1027" s="213"/>
      <c r="H1027" s="213"/>
    </row>
    <row r="1028" spans="1:12" ht="17.25" x14ac:dyDescent="0.25">
      <c r="A1028" s="2233" t="s">
        <v>4463</v>
      </c>
      <c r="B1028" s="2234"/>
      <c r="C1028" s="2234"/>
      <c r="D1028" s="2234"/>
      <c r="E1028" s="2234"/>
      <c r="F1028" s="2234"/>
      <c r="G1028" s="2234"/>
      <c r="H1028" s="2249"/>
    </row>
    <row r="1029" spans="1:12" ht="17.25" x14ac:dyDescent="0.25">
      <c r="A1029" s="782"/>
      <c r="B1029" s="783"/>
      <c r="C1029" s="944"/>
      <c r="D1029" s="784"/>
      <c r="E1029" s="909"/>
      <c r="F1029" s="909"/>
      <c r="G1029" s="909"/>
      <c r="H1029" s="1227"/>
    </row>
    <row r="1030" spans="1:12" ht="17.25" x14ac:dyDescent="0.25">
      <c r="A1030" s="782"/>
      <c r="B1030" s="783"/>
      <c r="C1030" s="944"/>
      <c r="D1030" s="784"/>
      <c r="E1030" s="909"/>
      <c r="F1030" s="909"/>
      <c r="G1030" s="909"/>
      <c r="H1030" s="1227"/>
    </row>
    <row r="1031" spans="1:12" x14ac:dyDescent="0.25">
      <c r="A1031" s="755" t="s">
        <v>2048</v>
      </c>
      <c r="B1031" s="213">
        <f>SUM(B1029)</f>
        <v>0</v>
      </c>
      <c r="C1031" s="213">
        <f>SUM(C1029:C1029)</f>
        <v>0</v>
      </c>
      <c r="D1031" s="213">
        <f>SUM(D1029:D1030)</f>
        <v>0</v>
      </c>
      <c r="E1031" s="213"/>
      <c r="F1031" s="213"/>
      <c r="G1031" s="213"/>
      <c r="H1031" s="213"/>
    </row>
    <row r="1032" spans="1:12" x14ac:dyDescent="0.25">
      <c r="D1032" s="18"/>
      <c r="E1032" s="13"/>
      <c r="F1032" s="13"/>
    </row>
    <row r="1033" spans="1:12" x14ac:dyDescent="0.25">
      <c r="D1033" s="1230"/>
      <c r="E1033" s="1230"/>
      <c r="F1033" s="2268" t="s">
        <v>5635</v>
      </c>
      <c r="G1033" s="2268"/>
      <c r="H1033" s="2268"/>
    </row>
    <row r="1034" spans="1:12" ht="15.75" x14ac:dyDescent="0.25">
      <c r="A1034" s="2262" t="s">
        <v>4861</v>
      </c>
      <c r="B1034" s="2263"/>
      <c r="C1034" s="757">
        <f>C1027-G1036</f>
        <v>195000</v>
      </c>
      <c r="E1034" s="13"/>
      <c r="F1034" s="13"/>
    </row>
    <row r="1035" spans="1:12" x14ac:dyDescent="0.25">
      <c r="I1035" s="2270"/>
      <c r="J1035" s="2270"/>
      <c r="K1035" s="2270"/>
      <c r="L1035" s="2270"/>
    </row>
    <row r="1036" spans="1:12" ht="15.75" x14ac:dyDescent="0.25">
      <c r="A1036" s="2262" t="s">
        <v>4825</v>
      </c>
      <c r="B1036" s="2263"/>
      <c r="C1036" s="213">
        <f>C1031</f>
        <v>0</v>
      </c>
      <c r="E1036" s="1145"/>
      <c r="F1036" s="1145"/>
      <c r="G1036" s="1145"/>
    </row>
    <row r="1039" spans="1:12" ht="15.75" x14ac:dyDescent="0.25">
      <c r="A1039" s="2232" t="s">
        <v>5646</v>
      </c>
      <c r="B1039" s="2232"/>
      <c r="C1039" s="2232"/>
      <c r="D1039" s="2232"/>
      <c r="E1039" s="2232"/>
      <c r="F1039" s="2232"/>
      <c r="G1039" s="2232"/>
      <c r="H1039" s="2232"/>
    </row>
    <row r="1040" spans="1:12" x14ac:dyDescent="0.25">
      <c r="A1040" s="198" t="s">
        <v>14</v>
      </c>
      <c r="B1040" s="198" t="s">
        <v>5</v>
      </c>
      <c r="C1040" s="198" t="s">
        <v>10</v>
      </c>
      <c r="D1040" s="198" t="s">
        <v>11</v>
      </c>
      <c r="E1040" s="198" t="s">
        <v>753</v>
      </c>
      <c r="F1040" s="198" t="s">
        <v>27</v>
      </c>
      <c r="G1040" s="1231" t="s">
        <v>2013</v>
      </c>
      <c r="H1040" s="198" t="s">
        <v>32</v>
      </c>
    </row>
    <row r="1041" spans="1:8" x14ac:dyDescent="0.25">
      <c r="A1041" s="517" t="s">
        <v>1802</v>
      </c>
      <c r="B1041" s="519">
        <v>1</v>
      </c>
      <c r="C1041" s="527"/>
      <c r="D1041" s="519">
        <v>15000</v>
      </c>
      <c r="E1041" s="1054">
        <v>1</v>
      </c>
      <c r="F1041" s="519">
        <v>3000</v>
      </c>
      <c r="G1041" s="1054">
        <v>60</v>
      </c>
      <c r="H1041" s="1232" t="s">
        <v>767</v>
      </c>
    </row>
    <row r="1042" spans="1:8" x14ac:dyDescent="0.25">
      <c r="A1042" s="517" t="s">
        <v>624</v>
      </c>
      <c r="B1042" s="519">
        <v>1</v>
      </c>
      <c r="C1042" s="527"/>
      <c r="D1042" s="527">
        <v>33000</v>
      </c>
      <c r="E1042" s="1054"/>
      <c r="F1042" s="519"/>
      <c r="G1042" s="519"/>
      <c r="H1042" s="1232" t="s">
        <v>767</v>
      </c>
    </row>
    <row r="1043" spans="1:8" x14ac:dyDescent="0.25">
      <c r="A1043" s="517" t="s">
        <v>163</v>
      </c>
      <c r="B1043" s="519">
        <v>1</v>
      </c>
      <c r="C1043" s="527"/>
      <c r="D1043" s="527">
        <v>21000</v>
      </c>
      <c r="E1043" s="1054">
        <v>1</v>
      </c>
      <c r="F1043" s="519">
        <v>3000</v>
      </c>
      <c r="G1043" s="519">
        <v>60</v>
      </c>
      <c r="H1043" s="1232" t="s">
        <v>767</v>
      </c>
    </row>
    <row r="1044" spans="1:8" x14ac:dyDescent="0.25">
      <c r="A1044" s="702" t="s">
        <v>5605</v>
      </c>
      <c r="B1044" s="703">
        <v>1</v>
      </c>
      <c r="C1044" s="640"/>
      <c r="D1044" s="640"/>
      <c r="E1044" s="1235"/>
      <c r="F1044" s="703"/>
      <c r="G1044" s="703"/>
      <c r="H1044" s="781" t="s">
        <v>5636</v>
      </c>
    </row>
    <row r="1045" spans="1:8" x14ac:dyDescent="0.25">
      <c r="A1045" s="517" t="s">
        <v>4847</v>
      </c>
      <c r="B1045" s="519">
        <v>1</v>
      </c>
      <c r="C1045" s="527">
        <v>20000</v>
      </c>
      <c r="D1045" s="527"/>
      <c r="E1045" s="1054">
        <v>1</v>
      </c>
      <c r="F1045" s="519">
        <v>5000</v>
      </c>
      <c r="G1045" s="1054">
        <v>100</v>
      </c>
      <c r="H1045" s="1232"/>
    </row>
    <row r="1046" spans="1:8" x14ac:dyDescent="0.25">
      <c r="A1046" s="517" t="s">
        <v>3513</v>
      </c>
      <c r="B1046" s="519">
        <v>1</v>
      </c>
      <c r="C1046" s="1016"/>
      <c r="D1046" s="527">
        <v>50000</v>
      </c>
      <c r="E1046" s="519"/>
      <c r="F1046" s="519"/>
      <c r="G1046" s="1054"/>
      <c r="H1046" s="1232" t="s">
        <v>5637</v>
      </c>
    </row>
    <row r="1047" spans="1:8" x14ac:dyDescent="0.25">
      <c r="A1047" s="517" t="s">
        <v>1139</v>
      </c>
      <c r="B1047" s="519">
        <v>2</v>
      </c>
      <c r="C1047" s="527"/>
      <c r="D1047" s="527">
        <v>60000</v>
      </c>
      <c r="E1047" s="519">
        <v>2</v>
      </c>
      <c r="F1047" s="1054">
        <v>16000</v>
      </c>
      <c r="G1047" s="1054">
        <v>140</v>
      </c>
      <c r="H1047" s="1232" t="s">
        <v>5638</v>
      </c>
    </row>
    <row r="1048" spans="1:8" x14ac:dyDescent="0.25">
      <c r="A1048" s="517" t="s">
        <v>166</v>
      </c>
      <c r="B1048" s="519">
        <v>1</v>
      </c>
      <c r="C1048" s="527"/>
      <c r="D1048" s="527">
        <v>29000</v>
      </c>
      <c r="E1048" s="519"/>
      <c r="F1048" s="1054"/>
      <c r="G1048" s="1054"/>
      <c r="H1048" s="1232" t="s">
        <v>767</v>
      </c>
    </row>
    <row r="1049" spans="1:8" x14ac:dyDescent="0.25">
      <c r="A1049" s="517" t="s">
        <v>4169</v>
      </c>
      <c r="B1049" s="519">
        <v>1</v>
      </c>
      <c r="C1049" s="527"/>
      <c r="D1049" s="527">
        <v>25000</v>
      </c>
      <c r="E1049" s="519"/>
      <c r="F1049" s="1054"/>
      <c r="G1049" s="1054"/>
      <c r="H1049" s="1232" t="s">
        <v>767</v>
      </c>
    </row>
    <row r="1050" spans="1:8" x14ac:dyDescent="0.25">
      <c r="A1050" s="517" t="s">
        <v>2199</v>
      </c>
      <c r="B1050" s="519">
        <v>1</v>
      </c>
      <c r="C1050" s="527">
        <v>15000</v>
      </c>
      <c r="D1050" s="527"/>
      <c r="E1050" s="519">
        <v>1</v>
      </c>
      <c r="F1050" s="1054">
        <v>4000</v>
      </c>
      <c r="G1050" s="1054">
        <v>75</v>
      </c>
      <c r="H1050" s="1232"/>
    </row>
    <row r="1051" spans="1:8" x14ac:dyDescent="0.25">
      <c r="A1051" s="517" t="s">
        <v>2912</v>
      </c>
      <c r="B1051" s="519">
        <v>1</v>
      </c>
      <c r="C1051" s="527"/>
      <c r="D1051" s="527">
        <v>23000</v>
      </c>
      <c r="E1051" s="519"/>
      <c r="F1051" s="1054"/>
      <c r="G1051" s="1054"/>
      <c r="H1051" s="1232" t="s">
        <v>5639</v>
      </c>
    </row>
    <row r="1052" spans="1:8" x14ac:dyDescent="0.25">
      <c r="A1052" s="517" t="s">
        <v>136</v>
      </c>
      <c r="B1052" s="519">
        <v>1</v>
      </c>
      <c r="C1052" s="527"/>
      <c r="D1052" s="527">
        <v>18000</v>
      </c>
      <c r="E1052" s="519"/>
      <c r="F1052" s="1054"/>
      <c r="G1052" s="1054"/>
      <c r="H1052" s="1232" t="s">
        <v>5640</v>
      </c>
    </row>
    <row r="1053" spans="1:8" x14ac:dyDescent="0.25">
      <c r="A1053" s="517" t="s">
        <v>5588</v>
      </c>
      <c r="B1053" s="519">
        <v>1</v>
      </c>
      <c r="C1053" s="527">
        <v>28000</v>
      </c>
      <c r="D1053" s="527"/>
      <c r="E1053" s="519"/>
      <c r="F1053" s="1054"/>
      <c r="G1053" s="1054"/>
      <c r="H1053" s="1232"/>
    </row>
    <row r="1054" spans="1:8" x14ac:dyDescent="0.25">
      <c r="A1054" s="517" t="s">
        <v>1863</v>
      </c>
      <c r="B1054" s="519">
        <v>1</v>
      </c>
      <c r="C1054" s="527"/>
      <c r="D1054" s="527">
        <v>20000</v>
      </c>
      <c r="E1054" s="519"/>
      <c r="F1054" s="1054"/>
      <c r="G1054" s="1054"/>
      <c r="H1054" s="1232" t="s">
        <v>5641</v>
      </c>
    </row>
    <row r="1055" spans="1:8" x14ac:dyDescent="0.25">
      <c r="A1055" s="517" t="s">
        <v>255</v>
      </c>
      <c r="B1055" s="519">
        <v>1</v>
      </c>
      <c r="C1055" s="527">
        <v>17000</v>
      </c>
      <c r="D1055" s="527"/>
      <c r="E1055" s="519">
        <v>2</v>
      </c>
      <c r="F1055" s="1054">
        <v>7000</v>
      </c>
      <c r="G1055" s="1054" t="s">
        <v>2018</v>
      </c>
      <c r="H1055" s="1232"/>
    </row>
    <row r="1056" spans="1:8" x14ac:dyDescent="0.25">
      <c r="A1056" s="517" t="s">
        <v>4116</v>
      </c>
      <c r="B1056" s="519">
        <v>2</v>
      </c>
      <c r="C1056" s="1016">
        <v>32000</v>
      </c>
      <c r="D1056" s="527">
        <v>20000</v>
      </c>
      <c r="E1056" s="519">
        <v>2</v>
      </c>
      <c r="F1056" s="519">
        <v>8000</v>
      </c>
      <c r="G1056" s="1054">
        <v>70</v>
      </c>
      <c r="H1056" s="1232" t="s">
        <v>5642</v>
      </c>
    </row>
    <row r="1057" spans="1:8" x14ac:dyDescent="0.25">
      <c r="A1057" s="517" t="s">
        <v>163</v>
      </c>
      <c r="B1057" s="519">
        <v>1</v>
      </c>
      <c r="C1057" s="1016">
        <v>21000</v>
      </c>
      <c r="D1057" s="527"/>
      <c r="E1057" s="519">
        <v>1</v>
      </c>
      <c r="F1057" s="519">
        <v>3000</v>
      </c>
      <c r="G1057" s="1054">
        <v>60</v>
      </c>
      <c r="H1057" s="1232"/>
    </row>
    <row r="1058" spans="1:8" x14ac:dyDescent="0.25">
      <c r="A1058" s="517" t="s">
        <v>161</v>
      </c>
      <c r="B1058" s="519">
        <v>1</v>
      </c>
      <c r="C1058" s="1016">
        <v>29000</v>
      </c>
      <c r="D1058" s="527"/>
      <c r="E1058" s="519"/>
      <c r="F1058" s="519"/>
      <c r="G1058" s="1054"/>
      <c r="H1058" s="1232"/>
    </row>
    <row r="1059" spans="1:8" x14ac:dyDescent="0.25">
      <c r="A1059" s="517" t="s">
        <v>5517</v>
      </c>
      <c r="B1059" s="519">
        <v>1</v>
      </c>
      <c r="C1059" s="1016">
        <v>14000</v>
      </c>
      <c r="D1059" s="527"/>
      <c r="E1059" s="519">
        <v>1</v>
      </c>
      <c r="F1059" s="519">
        <v>3000</v>
      </c>
      <c r="G1059" s="1054">
        <v>60</v>
      </c>
      <c r="H1059" s="1232"/>
    </row>
    <row r="1060" spans="1:8" x14ac:dyDescent="0.25">
      <c r="A1060" s="702" t="s">
        <v>144</v>
      </c>
      <c r="B1060" s="703">
        <v>1</v>
      </c>
      <c r="C1060" s="725"/>
      <c r="D1060" s="640">
        <v>12000</v>
      </c>
      <c r="E1060" s="703"/>
      <c r="F1060" s="703"/>
      <c r="G1060" s="1235"/>
      <c r="H1060" s="781" t="s">
        <v>5643</v>
      </c>
    </row>
    <row r="1061" spans="1:8" x14ac:dyDescent="0.25">
      <c r="A1061" s="517" t="s">
        <v>2044</v>
      </c>
      <c r="B1061" s="519">
        <v>1</v>
      </c>
      <c r="C1061" s="1016"/>
      <c r="D1061" s="527">
        <v>12000</v>
      </c>
      <c r="E1061" s="519">
        <v>1</v>
      </c>
      <c r="F1061" s="519">
        <v>3000</v>
      </c>
      <c r="G1061" s="1054">
        <v>60</v>
      </c>
      <c r="H1061" s="1232" t="s">
        <v>767</v>
      </c>
    </row>
    <row r="1062" spans="1:8" x14ac:dyDescent="0.25">
      <c r="A1062" s="517" t="s">
        <v>136</v>
      </c>
      <c r="B1062" s="519">
        <v>1</v>
      </c>
      <c r="C1062" s="1016">
        <v>14000</v>
      </c>
      <c r="D1062" s="527"/>
      <c r="E1062" s="519">
        <v>1</v>
      </c>
      <c r="F1062" s="519">
        <v>3000</v>
      </c>
      <c r="G1062" s="1054">
        <v>60</v>
      </c>
      <c r="H1062" s="1232"/>
    </row>
    <row r="1063" spans="1:8" x14ac:dyDescent="0.25">
      <c r="A1063" s="517" t="s">
        <v>141</v>
      </c>
      <c r="B1063" s="519">
        <v>1</v>
      </c>
      <c r="C1063" s="1016"/>
      <c r="D1063" s="527">
        <v>22000</v>
      </c>
      <c r="E1063" s="519"/>
      <c r="F1063" s="519"/>
      <c r="G1063" s="1054"/>
      <c r="H1063" s="1232" t="s">
        <v>5644</v>
      </c>
    </row>
    <row r="1064" spans="1:8" x14ac:dyDescent="0.25">
      <c r="A1064" s="517" t="s">
        <v>1863</v>
      </c>
      <c r="B1064" s="519">
        <v>1</v>
      </c>
      <c r="C1064" s="1016"/>
      <c r="D1064" s="527">
        <v>16000</v>
      </c>
      <c r="E1064" s="519">
        <v>1</v>
      </c>
      <c r="F1064" s="519">
        <v>3000</v>
      </c>
      <c r="G1064" s="1054">
        <v>60</v>
      </c>
      <c r="H1064" s="1232" t="s">
        <v>767</v>
      </c>
    </row>
    <row r="1065" spans="1:8" x14ac:dyDescent="0.25">
      <c r="A1065" s="517" t="s">
        <v>1863</v>
      </c>
      <c r="B1065" s="519">
        <v>1</v>
      </c>
      <c r="C1065" s="1016"/>
      <c r="D1065" s="527">
        <v>20000</v>
      </c>
      <c r="E1065" s="519"/>
      <c r="F1065" s="519"/>
      <c r="G1065" s="1054"/>
      <c r="H1065" s="1232" t="s">
        <v>5645</v>
      </c>
    </row>
    <row r="1066" spans="1:8" x14ac:dyDescent="0.25">
      <c r="A1066" s="517" t="s">
        <v>144</v>
      </c>
      <c r="B1066" s="519">
        <v>1</v>
      </c>
      <c r="C1066" s="1016">
        <v>26000</v>
      </c>
      <c r="D1066" s="527">
        <v>3000</v>
      </c>
      <c r="E1066" s="519">
        <v>1</v>
      </c>
      <c r="F1066" s="519">
        <v>3000</v>
      </c>
      <c r="G1066" s="1054">
        <v>60</v>
      </c>
      <c r="H1066" s="1232" t="s">
        <v>767</v>
      </c>
    </row>
    <row r="1067" spans="1:8" x14ac:dyDescent="0.25">
      <c r="A1067" s="517" t="s">
        <v>144</v>
      </c>
      <c r="B1067" s="519">
        <v>1</v>
      </c>
      <c r="C1067" s="1016"/>
      <c r="D1067" s="527">
        <v>32000</v>
      </c>
      <c r="E1067" s="519"/>
      <c r="F1067" s="519"/>
      <c r="G1067" s="1054"/>
      <c r="H1067" s="1232" t="s">
        <v>767</v>
      </c>
    </row>
    <row r="1068" spans="1:8" x14ac:dyDescent="0.25">
      <c r="A1068" s="517" t="s">
        <v>163</v>
      </c>
      <c r="B1068" s="519">
        <v>1</v>
      </c>
      <c r="C1068" s="1016">
        <v>21000</v>
      </c>
      <c r="D1068" s="527"/>
      <c r="E1068" s="519">
        <v>1</v>
      </c>
      <c r="F1068" s="519">
        <v>3000</v>
      </c>
      <c r="G1068" s="1054">
        <v>60</v>
      </c>
      <c r="H1068" s="1232"/>
    </row>
    <row r="1069" spans="1:8" x14ac:dyDescent="0.25">
      <c r="A1069" s="517" t="s">
        <v>4733</v>
      </c>
      <c r="B1069" s="519">
        <v>1</v>
      </c>
      <c r="C1069" s="1016"/>
      <c r="D1069" s="527">
        <v>17000</v>
      </c>
      <c r="E1069" s="519"/>
      <c r="F1069" s="519"/>
      <c r="G1069" s="1054"/>
      <c r="H1069" s="1232" t="s">
        <v>3581</v>
      </c>
    </row>
    <row r="1070" spans="1:8" x14ac:dyDescent="0.25">
      <c r="A1070" s="517" t="s">
        <v>504</v>
      </c>
      <c r="B1070" s="519">
        <v>1</v>
      </c>
      <c r="C1070" s="1016"/>
      <c r="D1070" s="527">
        <v>11000</v>
      </c>
      <c r="E1070" s="519">
        <v>1</v>
      </c>
      <c r="F1070" s="519">
        <v>3000</v>
      </c>
      <c r="G1070" s="1054">
        <v>60</v>
      </c>
      <c r="H1070" s="1232" t="s">
        <v>3581</v>
      </c>
    </row>
    <row r="1071" spans="1:8" x14ac:dyDescent="0.25">
      <c r="A1071" s="755" t="s">
        <v>2048</v>
      </c>
      <c r="B1071" s="213">
        <f>SUM(B1041:B1070)</f>
        <v>32</v>
      </c>
      <c r="C1071" s="213">
        <f>SUM(C1041:C1070)</f>
        <v>237000</v>
      </c>
      <c r="D1071" s="213">
        <f>SUM(D1041:D1070)</f>
        <v>459000</v>
      </c>
      <c r="E1071" s="213">
        <f>SUM(E1041:E1070)</f>
        <v>18</v>
      </c>
      <c r="F1071" s="213"/>
      <c r="G1071" s="213"/>
      <c r="H1071" s="213"/>
    </row>
    <row r="1072" spans="1:8" ht="17.25" x14ac:dyDescent="0.25">
      <c r="A1072" s="2233" t="s">
        <v>4463</v>
      </c>
      <c r="B1072" s="2234"/>
      <c r="C1072" s="2234"/>
      <c r="D1072" s="2234"/>
      <c r="E1072" s="2234"/>
      <c r="F1072" s="2234"/>
      <c r="G1072" s="2234"/>
      <c r="H1072" s="2249"/>
    </row>
    <row r="1073" spans="1:8" ht="17.25" x14ac:dyDescent="0.25">
      <c r="A1073" s="782"/>
      <c r="B1073" s="783"/>
      <c r="C1073" s="944"/>
      <c r="D1073" s="784"/>
      <c r="E1073" s="909"/>
      <c r="F1073" s="909"/>
      <c r="G1073" s="909"/>
      <c r="H1073" s="1232"/>
    </row>
    <row r="1074" spans="1:8" ht="17.25" x14ac:dyDescent="0.25">
      <c r="A1074" s="782"/>
      <c r="B1074" s="783"/>
      <c r="C1074" s="944"/>
      <c r="D1074" s="784"/>
      <c r="E1074" s="909"/>
      <c r="F1074" s="909"/>
      <c r="G1074" s="909"/>
      <c r="H1074" s="1232"/>
    </row>
    <row r="1075" spans="1:8" x14ac:dyDescent="0.25">
      <c r="A1075" s="755" t="s">
        <v>2048</v>
      </c>
      <c r="B1075" s="213">
        <f>SUM(B1073)</f>
        <v>0</v>
      </c>
      <c r="C1075" s="213">
        <f>SUM(C1073:C1073)</f>
        <v>0</v>
      </c>
      <c r="D1075" s="213">
        <f>SUM(D1073:D1074)</f>
        <v>0</v>
      </c>
      <c r="E1075" s="213"/>
      <c r="F1075" s="213"/>
      <c r="G1075" s="213"/>
      <c r="H1075" s="213"/>
    </row>
    <row r="1076" spans="1:8" x14ac:dyDescent="0.25">
      <c r="D1076" s="18"/>
      <c r="E1076" s="13"/>
      <c r="F1076" s="13"/>
    </row>
    <row r="1077" spans="1:8" x14ac:dyDescent="0.25">
      <c r="D1077" s="1230"/>
      <c r="E1077" s="1230"/>
      <c r="F1077" s="2268" t="s">
        <v>5635</v>
      </c>
      <c r="G1077" s="2268"/>
      <c r="H1077" s="2268"/>
    </row>
    <row r="1078" spans="1:8" ht="15.75" x14ac:dyDescent="0.25">
      <c r="A1078" s="2262" t="s">
        <v>4861</v>
      </c>
      <c r="B1078" s="2263"/>
      <c r="C1078" s="757">
        <f>C1071-G1080</f>
        <v>237000</v>
      </c>
      <c r="E1078" s="13"/>
      <c r="F1078" s="13"/>
    </row>
    <row r="1080" spans="1:8" ht="15.75" x14ac:dyDescent="0.25">
      <c r="A1080" s="2262" t="s">
        <v>4825</v>
      </c>
      <c r="B1080" s="2263"/>
      <c r="C1080" s="213">
        <f>C1075</f>
        <v>0</v>
      </c>
      <c r="E1080" s="1145"/>
      <c r="F1080" s="1145"/>
      <c r="G1080" s="1145"/>
    </row>
    <row r="1084" spans="1:8" ht="15.75" x14ac:dyDescent="0.25">
      <c r="A1084" s="2232" t="s">
        <v>5647</v>
      </c>
      <c r="B1084" s="2232"/>
      <c r="C1084" s="2232"/>
      <c r="D1084" s="2232"/>
      <c r="E1084" s="2232"/>
      <c r="F1084" s="2232"/>
      <c r="G1084" s="2232"/>
      <c r="H1084" s="2232"/>
    </row>
    <row r="1085" spans="1:8" x14ac:dyDescent="0.25">
      <c r="A1085" s="198" t="s">
        <v>14</v>
      </c>
      <c r="B1085" s="198" t="s">
        <v>5</v>
      </c>
      <c r="C1085" s="198" t="s">
        <v>10</v>
      </c>
      <c r="D1085" s="198" t="s">
        <v>11</v>
      </c>
      <c r="E1085" s="198" t="s">
        <v>753</v>
      </c>
      <c r="F1085" s="198" t="s">
        <v>27</v>
      </c>
      <c r="G1085" s="1233" t="s">
        <v>2013</v>
      </c>
      <c r="H1085" s="198" t="s">
        <v>32</v>
      </c>
    </row>
    <row r="1086" spans="1:8" x14ac:dyDescent="0.25">
      <c r="A1086" s="517" t="s">
        <v>161</v>
      </c>
      <c r="B1086" s="519">
        <v>1</v>
      </c>
      <c r="C1086" s="527"/>
      <c r="D1086" s="519">
        <v>29000</v>
      </c>
      <c r="E1086" s="1054"/>
      <c r="F1086" s="519"/>
      <c r="G1086" s="1054"/>
      <c r="H1086" s="1234" t="s">
        <v>767</v>
      </c>
    </row>
    <row r="1087" spans="1:8" x14ac:dyDescent="0.25">
      <c r="A1087" s="517" t="s">
        <v>172</v>
      </c>
      <c r="B1087" s="519">
        <v>1</v>
      </c>
      <c r="C1087" s="527">
        <v>40000</v>
      </c>
      <c r="D1087" s="527"/>
      <c r="E1087" s="1054">
        <v>1</v>
      </c>
      <c r="F1087" s="519">
        <v>4000</v>
      </c>
      <c r="G1087" s="519">
        <v>70</v>
      </c>
      <c r="H1087" s="1234"/>
    </row>
    <row r="1088" spans="1:8" x14ac:dyDescent="0.25">
      <c r="A1088" s="517" t="s">
        <v>1871</v>
      </c>
      <c r="B1088" s="519">
        <v>1</v>
      </c>
      <c r="C1088" s="527">
        <v>30000</v>
      </c>
      <c r="D1088" s="527"/>
      <c r="E1088" s="1054">
        <v>1</v>
      </c>
      <c r="F1088" s="519">
        <v>5000</v>
      </c>
      <c r="G1088" s="519">
        <v>100</v>
      </c>
      <c r="H1088" s="1234"/>
    </row>
    <row r="1089" spans="1:8" x14ac:dyDescent="0.25">
      <c r="A1089" s="517" t="s">
        <v>503</v>
      </c>
      <c r="B1089" s="519">
        <v>1</v>
      </c>
      <c r="C1089" s="527">
        <v>10500</v>
      </c>
      <c r="D1089" s="527"/>
      <c r="E1089" s="1054">
        <v>1</v>
      </c>
      <c r="F1089" s="519">
        <v>3000</v>
      </c>
      <c r="G1089" s="519">
        <v>60</v>
      </c>
      <c r="H1089" s="1234"/>
    </row>
    <row r="1090" spans="1:8" x14ac:dyDescent="0.25">
      <c r="A1090" s="517" t="s">
        <v>423</v>
      </c>
      <c r="B1090" s="519">
        <v>1</v>
      </c>
      <c r="C1090" s="527"/>
      <c r="D1090" s="527">
        <v>16000</v>
      </c>
      <c r="E1090" s="1054">
        <v>1</v>
      </c>
      <c r="F1090" s="519">
        <v>4000</v>
      </c>
      <c r="G1090" s="1054">
        <v>75</v>
      </c>
      <c r="H1090" s="1234" t="s">
        <v>767</v>
      </c>
    </row>
    <row r="1091" spans="1:8" x14ac:dyDescent="0.25">
      <c r="A1091" s="517" t="s">
        <v>163</v>
      </c>
      <c r="B1091" s="519">
        <v>1</v>
      </c>
      <c r="C1091" s="1016">
        <v>21000</v>
      </c>
      <c r="D1091" s="527"/>
      <c r="E1091" s="519">
        <v>1</v>
      </c>
      <c r="F1091" s="519">
        <v>3000</v>
      </c>
      <c r="G1091" s="1054">
        <v>60</v>
      </c>
      <c r="H1091" s="1234"/>
    </row>
    <row r="1092" spans="1:8" x14ac:dyDescent="0.25">
      <c r="A1092" s="517" t="s">
        <v>638</v>
      </c>
      <c r="B1092" s="519">
        <v>1</v>
      </c>
      <c r="C1092" s="527">
        <v>32000</v>
      </c>
      <c r="D1092" s="527"/>
      <c r="E1092" s="519">
        <v>1</v>
      </c>
      <c r="F1092" s="1054">
        <v>3000</v>
      </c>
      <c r="G1092" s="1054">
        <v>60</v>
      </c>
      <c r="H1092" s="1234"/>
    </row>
    <row r="1093" spans="1:8" x14ac:dyDescent="0.25">
      <c r="A1093" s="517" t="s">
        <v>255</v>
      </c>
      <c r="B1093" s="519">
        <v>2</v>
      </c>
      <c r="C1093" s="527">
        <v>42000</v>
      </c>
      <c r="D1093" s="527"/>
      <c r="E1093" s="519">
        <v>2</v>
      </c>
      <c r="F1093" s="1054">
        <v>6000</v>
      </c>
      <c r="G1093" s="1054">
        <v>60</v>
      </c>
      <c r="H1093" s="1234" t="s">
        <v>5648</v>
      </c>
    </row>
    <row r="1094" spans="1:8" x14ac:dyDescent="0.25">
      <c r="A1094" s="517" t="s">
        <v>2628</v>
      </c>
      <c r="B1094" s="519">
        <v>1</v>
      </c>
      <c r="C1094" s="527"/>
      <c r="D1094" s="527">
        <v>38000</v>
      </c>
      <c r="E1094" s="519"/>
      <c r="F1094" s="1054"/>
      <c r="G1094" s="1054"/>
      <c r="H1094" s="1234" t="s">
        <v>5312</v>
      </c>
    </row>
    <row r="1095" spans="1:8" x14ac:dyDescent="0.25">
      <c r="A1095" s="517" t="s">
        <v>172</v>
      </c>
      <c r="B1095" s="519">
        <v>1</v>
      </c>
      <c r="C1095" s="527">
        <v>39000</v>
      </c>
      <c r="D1095" s="527"/>
      <c r="E1095" s="519">
        <v>1</v>
      </c>
      <c r="F1095" s="1054">
        <v>5000</v>
      </c>
      <c r="G1095" s="1054">
        <v>100</v>
      </c>
      <c r="H1095" s="1234"/>
    </row>
    <row r="1096" spans="1:8" x14ac:dyDescent="0.25">
      <c r="A1096" s="517" t="s">
        <v>423</v>
      </c>
      <c r="B1096" s="519">
        <v>1</v>
      </c>
      <c r="C1096" s="527"/>
      <c r="D1096" s="527">
        <v>16000</v>
      </c>
      <c r="E1096" s="519">
        <v>1</v>
      </c>
      <c r="F1096" s="1054">
        <v>4000</v>
      </c>
      <c r="G1096" s="1054">
        <v>75</v>
      </c>
      <c r="H1096" s="1234" t="s">
        <v>3581</v>
      </c>
    </row>
    <row r="1097" spans="1:8" x14ac:dyDescent="0.25">
      <c r="A1097" s="517" t="s">
        <v>3036</v>
      </c>
      <c r="B1097" s="519">
        <v>1</v>
      </c>
      <c r="C1097" s="527"/>
      <c r="D1097" s="527">
        <v>22000</v>
      </c>
      <c r="E1097" s="519"/>
      <c r="F1097" s="1054"/>
      <c r="G1097" s="1054"/>
      <c r="H1097" s="1234"/>
    </row>
    <row r="1098" spans="1:8" x14ac:dyDescent="0.25">
      <c r="A1098" s="755" t="s">
        <v>2048</v>
      </c>
      <c r="B1098" s="213">
        <f>SUM(B1086:B1097)</f>
        <v>13</v>
      </c>
      <c r="C1098" s="213">
        <f>SUM(C1086:C1097)</f>
        <v>214500</v>
      </c>
      <c r="D1098" s="213">
        <f>SUM(D1086:D1097)</f>
        <v>121000</v>
      </c>
      <c r="E1098" s="213">
        <f>SUM(E1086:E1097)</f>
        <v>10</v>
      </c>
      <c r="F1098" s="213"/>
      <c r="G1098" s="213"/>
      <c r="H1098" s="213"/>
    </row>
    <row r="1099" spans="1:8" ht="17.25" x14ac:dyDescent="0.25">
      <c r="A1099" s="2233" t="s">
        <v>4463</v>
      </c>
      <c r="B1099" s="2234"/>
      <c r="C1099" s="2234"/>
      <c r="D1099" s="2234"/>
      <c r="E1099" s="2234"/>
      <c r="F1099" s="2234"/>
      <c r="G1099" s="2234"/>
      <c r="H1099" s="2249"/>
    </row>
    <row r="1100" spans="1:8" ht="17.25" x14ac:dyDescent="0.25">
      <c r="A1100" s="782"/>
      <c r="B1100" s="783"/>
      <c r="C1100" s="944"/>
      <c r="D1100" s="784"/>
      <c r="E1100" s="909"/>
      <c r="F1100" s="909"/>
      <c r="G1100" s="909"/>
      <c r="H1100" s="1234"/>
    </row>
    <row r="1101" spans="1:8" ht="17.25" x14ac:dyDescent="0.25">
      <c r="A1101" s="782"/>
      <c r="B1101" s="783"/>
      <c r="C1101" s="944"/>
      <c r="D1101" s="784"/>
      <c r="E1101" s="909"/>
      <c r="F1101" s="909"/>
      <c r="G1101" s="909"/>
      <c r="H1101" s="1234"/>
    </row>
    <row r="1102" spans="1:8" x14ac:dyDescent="0.25">
      <c r="A1102" s="755" t="s">
        <v>2048</v>
      </c>
      <c r="B1102" s="213">
        <f>SUM(B1100)</f>
        <v>0</v>
      </c>
      <c r="C1102" s="213">
        <f>SUM(C1100:C1100)</f>
        <v>0</v>
      </c>
      <c r="D1102" s="213">
        <f>SUM(D1100:D1101)</f>
        <v>0</v>
      </c>
      <c r="E1102" s="213"/>
      <c r="F1102" s="213"/>
      <c r="G1102" s="213"/>
      <c r="H1102" s="213"/>
    </row>
    <row r="1103" spans="1:8" x14ac:dyDescent="0.25">
      <c r="D1103" s="18"/>
      <c r="E1103" s="13"/>
      <c r="F1103" s="13"/>
    </row>
    <row r="1104" spans="1:8" x14ac:dyDescent="0.25">
      <c r="D1104" s="1230"/>
      <c r="E1104" s="1230"/>
      <c r="F1104" s="2268" t="s">
        <v>5635</v>
      </c>
      <c r="G1104" s="2268"/>
      <c r="H1104" s="2268"/>
    </row>
    <row r="1105" spans="1:8" ht="15.75" x14ac:dyDescent="0.25">
      <c r="A1105" s="2262" t="s">
        <v>4861</v>
      </c>
      <c r="B1105" s="2263"/>
      <c r="C1105" s="757">
        <f>C1098-G1107</f>
        <v>214500</v>
      </c>
      <c r="E1105" s="13"/>
      <c r="F1105" s="13"/>
    </row>
    <row r="1107" spans="1:8" ht="15.75" x14ac:dyDescent="0.25">
      <c r="A1107" s="2262" t="s">
        <v>4825</v>
      </c>
      <c r="B1107" s="2263"/>
      <c r="C1107" s="213">
        <f>C1102</f>
        <v>0</v>
      </c>
      <c r="E1107" s="1145"/>
      <c r="F1107" s="1145"/>
      <c r="G1107" s="1145"/>
    </row>
    <row r="1110" spans="1:8" ht="15.75" x14ac:dyDescent="0.25">
      <c r="A1110" s="2232" t="s">
        <v>5649</v>
      </c>
      <c r="B1110" s="2232"/>
      <c r="C1110" s="2232"/>
      <c r="D1110" s="2232"/>
      <c r="E1110" s="2232"/>
      <c r="F1110" s="2232"/>
      <c r="G1110" s="2232"/>
      <c r="H1110" s="2232"/>
    </row>
    <row r="1111" spans="1:8" x14ac:dyDescent="0.25">
      <c r="A1111" s="198" t="s">
        <v>14</v>
      </c>
      <c r="B1111" s="198" t="s">
        <v>5</v>
      </c>
      <c r="C1111" s="198" t="s">
        <v>10</v>
      </c>
      <c r="D1111" s="198" t="s">
        <v>11</v>
      </c>
      <c r="E1111" s="198" t="s">
        <v>753</v>
      </c>
      <c r="F1111" s="198" t="s">
        <v>27</v>
      </c>
      <c r="G1111" s="1236" t="s">
        <v>2013</v>
      </c>
      <c r="H1111" s="198" t="s">
        <v>32</v>
      </c>
    </row>
    <row r="1112" spans="1:8" x14ac:dyDescent="0.25">
      <c r="A1112" s="517" t="s">
        <v>5650</v>
      </c>
      <c r="B1112" s="519">
        <v>1</v>
      </c>
      <c r="C1112" s="527"/>
      <c r="D1112" s="519">
        <v>28000</v>
      </c>
      <c r="E1112" s="1054">
        <v>1</v>
      </c>
      <c r="F1112" s="519">
        <v>4000</v>
      </c>
      <c r="G1112" s="1054">
        <v>70</v>
      </c>
      <c r="H1112" s="1238" t="s">
        <v>767</v>
      </c>
    </row>
    <row r="1113" spans="1:8" x14ac:dyDescent="0.25">
      <c r="A1113" s="517" t="s">
        <v>423</v>
      </c>
      <c r="B1113" s="519">
        <v>1</v>
      </c>
      <c r="C1113" s="527">
        <v>16000</v>
      </c>
      <c r="D1113" s="527"/>
      <c r="E1113" s="1054">
        <v>1</v>
      </c>
      <c r="F1113" s="519">
        <v>4000</v>
      </c>
      <c r="G1113" s="519">
        <v>70</v>
      </c>
      <c r="H1113" s="1238"/>
    </row>
    <row r="1114" spans="1:8" x14ac:dyDescent="0.25">
      <c r="A1114" s="517" t="s">
        <v>107</v>
      </c>
      <c r="B1114" s="519">
        <v>1</v>
      </c>
      <c r="C1114" s="527">
        <v>10000</v>
      </c>
      <c r="D1114" s="527"/>
      <c r="E1114" s="1054">
        <v>1</v>
      </c>
      <c r="F1114" s="519">
        <v>4000</v>
      </c>
      <c r="G1114" s="519">
        <v>70</v>
      </c>
      <c r="H1114" s="1238"/>
    </row>
    <row r="1115" spans="1:8" x14ac:dyDescent="0.25">
      <c r="A1115" s="517" t="s">
        <v>5050</v>
      </c>
      <c r="B1115" s="519">
        <v>1</v>
      </c>
      <c r="C1115" s="527">
        <v>34000</v>
      </c>
      <c r="D1115" s="527"/>
      <c r="E1115" s="1054">
        <v>1</v>
      </c>
      <c r="F1115" s="519">
        <v>4000</v>
      </c>
      <c r="G1115" s="519">
        <v>70</v>
      </c>
      <c r="H1115" s="1238"/>
    </row>
    <row r="1116" spans="1:8" x14ac:dyDescent="0.25">
      <c r="A1116" s="517" t="s">
        <v>423</v>
      </c>
      <c r="B1116" s="519">
        <v>1</v>
      </c>
      <c r="C1116" s="527"/>
      <c r="D1116" s="527">
        <v>20000</v>
      </c>
      <c r="E1116" s="1054"/>
      <c r="F1116" s="519"/>
      <c r="G1116" s="1054"/>
      <c r="H1116" s="1238" t="s">
        <v>767</v>
      </c>
    </row>
    <row r="1117" spans="1:8" x14ac:dyDescent="0.25">
      <c r="A1117" s="517" t="s">
        <v>3701</v>
      </c>
      <c r="B1117" s="519">
        <v>1</v>
      </c>
      <c r="C1117" s="1016"/>
      <c r="D1117" s="527">
        <v>40000</v>
      </c>
      <c r="E1117" s="519"/>
      <c r="F1117" s="519"/>
      <c r="G1117" s="1054"/>
      <c r="H1117" s="1238" t="s">
        <v>767</v>
      </c>
    </row>
    <row r="1118" spans="1:8" x14ac:dyDescent="0.25">
      <c r="A1118" s="517" t="s">
        <v>170</v>
      </c>
      <c r="B1118" s="519">
        <v>1</v>
      </c>
      <c r="C1118" s="527"/>
      <c r="D1118" s="527">
        <v>20000</v>
      </c>
      <c r="E1118" s="519">
        <v>1</v>
      </c>
      <c r="F1118" s="1054">
        <v>5000</v>
      </c>
      <c r="G1118" s="1054">
        <v>100</v>
      </c>
      <c r="H1118" s="1238" t="s">
        <v>5651</v>
      </c>
    </row>
    <row r="1119" spans="1:8" x14ac:dyDescent="0.25">
      <c r="A1119" s="517" t="s">
        <v>441</v>
      </c>
      <c r="B1119" s="519">
        <v>1</v>
      </c>
      <c r="C1119" s="527"/>
      <c r="D1119" s="527">
        <v>20000</v>
      </c>
      <c r="E1119" s="519">
        <v>1</v>
      </c>
      <c r="F1119" s="1054">
        <v>5000</v>
      </c>
      <c r="G1119" s="1054">
        <v>100</v>
      </c>
      <c r="H1119" s="1238" t="s">
        <v>5651</v>
      </c>
    </row>
    <row r="1120" spans="1:8" x14ac:dyDescent="0.25">
      <c r="A1120" s="517" t="s">
        <v>141</v>
      </c>
      <c r="B1120" s="519">
        <v>1</v>
      </c>
      <c r="C1120" s="527"/>
      <c r="D1120" s="527">
        <v>22000</v>
      </c>
      <c r="E1120" s="519"/>
      <c r="F1120" s="1054"/>
      <c r="G1120" s="1054"/>
      <c r="H1120" s="1238" t="s">
        <v>5652</v>
      </c>
    </row>
    <row r="1121" spans="1:8" x14ac:dyDescent="0.25">
      <c r="A1121" s="517" t="s">
        <v>5653</v>
      </c>
      <c r="B1121" s="519">
        <v>1</v>
      </c>
      <c r="C1121" s="527">
        <v>35000</v>
      </c>
      <c r="D1121" s="527"/>
      <c r="E1121" s="519">
        <v>1</v>
      </c>
      <c r="F1121" s="1054">
        <v>5000</v>
      </c>
      <c r="G1121" s="1054">
        <v>100</v>
      </c>
      <c r="H1121" s="1238"/>
    </row>
    <row r="1122" spans="1:8" x14ac:dyDescent="0.25">
      <c r="A1122" s="517" t="s">
        <v>5544</v>
      </c>
      <c r="B1122" s="519">
        <v>1</v>
      </c>
      <c r="C1122" s="527"/>
      <c r="D1122" s="527">
        <v>14000</v>
      </c>
      <c r="E1122" s="519">
        <v>1</v>
      </c>
      <c r="F1122" s="1054">
        <v>4000</v>
      </c>
      <c r="G1122" s="1054">
        <v>70</v>
      </c>
      <c r="H1122" s="1240" t="s">
        <v>767</v>
      </c>
    </row>
    <row r="1123" spans="1:8" x14ac:dyDescent="0.25">
      <c r="A1123" s="777" t="s">
        <v>137</v>
      </c>
      <c r="B1123" s="764">
        <v>1</v>
      </c>
      <c r="C1123" s="630"/>
      <c r="D1123" s="630">
        <v>27000</v>
      </c>
      <c r="E1123" s="764"/>
      <c r="F1123" s="921"/>
      <c r="G1123" s="921"/>
      <c r="H1123" s="1240" t="s">
        <v>767</v>
      </c>
    </row>
    <row r="1124" spans="1:8" x14ac:dyDescent="0.25">
      <c r="A1124" s="517" t="s">
        <v>5544</v>
      </c>
      <c r="B1124" s="519">
        <v>1</v>
      </c>
      <c r="C1124" s="527"/>
      <c r="D1124" s="527">
        <v>16000</v>
      </c>
      <c r="E1124" s="519"/>
      <c r="F1124" s="1054"/>
      <c r="G1124" s="1054"/>
      <c r="H1124" s="1238" t="s">
        <v>5654</v>
      </c>
    </row>
    <row r="1125" spans="1:8" x14ac:dyDescent="0.25">
      <c r="A1125" s="755" t="s">
        <v>2048</v>
      </c>
      <c r="B1125" s="213">
        <f>SUM(B1112:B1124)</f>
        <v>13</v>
      </c>
      <c r="C1125" s="213">
        <f>SUM(C1112:C1124)</f>
        <v>95000</v>
      </c>
      <c r="D1125" s="213">
        <f>SUM(D1112:D1124)</f>
        <v>207000</v>
      </c>
      <c r="E1125" s="213">
        <f>SUM(E1112:E1124)</f>
        <v>8</v>
      </c>
      <c r="F1125" s="213"/>
      <c r="G1125" s="213"/>
      <c r="H1125" s="213"/>
    </row>
    <row r="1126" spans="1:8" ht="17.25" x14ac:dyDescent="0.25">
      <c r="A1126" s="2233" t="s">
        <v>4463</v>
      </c>
      <c r="B1126" s="2234"/>
      <c r="C1126" s="2234"/>
      <c r="D1126" s="2234"/>
      <c r="E1126" s="2234"/>
      <c r="F1126" s="2234"/>
      <c r="G1126" s="2234"/>
      <c r="H1126" s="2249"/>
    </row>
    <row r="1127" spans="1:8" ht="17.25" x14ac:dyDescent="0.25">
      <c r="A1127" s="782"/>
      <c r="B1127" s="783"/>
      <c r="C1127" s="944"/>
      <c r="D1127" s="784"/>
      <c r="E1127" s="909"/>
      <c r="F1127" s="909"/>
      <c r="G1127" s="909"/>
      <c r="H1127" s="1238"/>
    </row>
    <row r="1128" spans="1:8" ht="17.25" x14ac:dyDescent="0.25">
      <c r="A1128" s="782"/>
      <c r="B1128" s="783"/>
      <c r="C1128" s="944"/>
      <c r="D1128" s="784"/>
      <c r="E1128" s="909"/>
      <c r="F1128" s="909"/>
      <c r="G1128" s="909"/>
      <c r="H1128" s="1238"/>
    </row>
    <row r="1129" spans="1:8" x14ac:dyDescent="0.25">
      <c r="A1129" s="755" t="s">
        <v>2048</v>
      </c>
      <c r="B1129" s="213">
        <f>SUM(B1127)</f>
        <v>0</v>
      </c>
      <c r="C1129" s="213">
        <f>SUM(C1127:C1127)</f>
        <v>0</v>
      </c>
      <c r="D1129" s="213">
        <f>SUM(D1127:D1128)</f>
        <v>0</v>
      </c>
      <c r="E1129" s="213"/>
      <c r="F1129" s="213"/>
      <c r="G1129" s="213"/>
      <c r="H1129" s="213"/>
    </row>
    <row r="1130" spans="1:8" x14ac:dyDescent="0.25">
      <c r="D1130" s="18"/>
      <c r="E1130" s="13"/>
      <c r="F1130" s="13"/>
    </row>
    <row r="1131" spans="1:8" x14ac:dyDescent="0.25">
      <c r="D1131" s="1230"/>
      <c r="E1131" s="1230"/>
      <c r="F1131" s="2268" t="s">
        <v>5635</v>
      </c>
      <c r="G1131" s="2268"/>
      <c r="H1131" s="2268"/>
    </row>
    <row r="1132" spans="1:8" ht="15.75" x14ac:dyDescent="0.25">
      <c r="A1132" s="2262" t="s">
        <v>4861</v>
      </c>
      <c r="B1132" s="2263"/>
      <c r="C1132" s="757">
        <f>C1125-G1134</f>
        <v>95000</v>
      </c>
      <c r="E1132" s="13"/>
      <c r="F1132" s="13"/>
    </row>
    <row r="1134" spans="1:8" ht="15.75" x14ac:dyDescent="0.25">
      <c r="A1134" s="2262" t="s">
        <v>4825</v>
      </c>
      <c r="B1134" s="2263"/>
      <c r="C1134" s="213">
        <f>C1129</f>
        <v>0</v>
      </c>
      <c r="E1134" s="1145"/>
      <c r="F1134" s="1145"/>
      <c r="G1134" s="1145"/>
    </row>
    <row r="1137" spans="1:8" ht="15.75" x14ac:dyDescent="0.25">
      <c r="A1137" s="2232" t="s">
        <v>5655</v>
      </c>
      <c r="B1137" s="2232"/>
      <c r="C1137" s="2232"/>
      <c r="D1137" s="2232"/>
      <c r="E1137" s="2232"/>
      <c r="F1137" s="2232"/>
      <c r="G1137" s="2232"/>
      <c r="H1137" s="2232"/>
    </row>
    <row r="1138" spans="1:8" x14ac:dyDescent="0.25">
      <c r="A1138" s="198" t="s">
        <v>14</v>
      </c>
      <c r="B1138" s="198" t="s">
        <v>5</v>
      </c>
      <c r="C1138" s="198" t="s">
        <v>10</v>
      </c>
      <c r="D1138" s="198" t="s">
        <v>11</v>
      </c>
      <c r="E1138" s="198" t="s">
        <v>753</v>
      </c>
      <c r="F1138" s="198" t="s">
        <v>27</v>
      </c>
      <c r="G1138" s="1236" t="s">
        <v>2013</v>
      </c>
      <c r="H1138" s="198" t="s">
        <v>32</v>
      </c>
    </row>
    <row r="1139" spans="1:8" x14ac:dyDescent="0.25">
      <c r="A1139" s="702" t="s">
        <v>5656</v>
      </c>
      <c r="B1139" s="703">
        <v>1</v>
      </c>
      <c r="C1139" s="640"/>
      <c r="D1139" s="703"/>
      <c r="E1139" s="1237"/>
      <c r="F1139" s="703"/>
      <c r="G1139" s="1237"/>
      <c r="H1139" s="781" t="s">
        <v>5657</v>
      </c>
    </row>
    <row r="1140" spans="1:8" x14ac:dyDescent="0.25">
      <c r="A1140" s="517" t="s">
        <v>5617</v>
      </c>
      <c r="B1140" s="519">
        <v>1</v>
      </c>
      <c r="C1140" s="527">
        <v>20000</v>
      </c>
      <c r="D1140" s="527"/>
      <c r="E1140" s="1054">
        <v>1</v>
      </c>
      <c r="F1140" s="519">
        <v>3000</v>
      </c>
      <c r="G1140" s="519">
        <v>60</v>
      </c>
      <c r="H1140" s="1238" t="s">
        <v>5658</v>
      </c>
    </row>
    <row r="1141" spans="1:8" x14ac:dyDescent="0.25">
      <c r="A1141" s="517" t="s">
        <v>3689</v>
      </c>
      <c r="B1141" s="519">
        <v>1</v>
      </c>
      <c r="C1141" s="527">
        <v>85000</v>
      </c>
      <c r="D1141" s="527"/>
      <c r="E1141" s="1054"/>
      <c r="F1141" s="519"/>
      <c r="G1141" s="519"/>
      <c r="H1141" s="1238"/>
    </row>
    <row r="1142" spans="1:8" x14ac:dyDescent="0.25">
      <c r="A1142" s="517" t="s">
        <v>5659</v>
      </c>
      <c r="B1142" s="519">
        <v>1</v>
      </c>
      <c r="C1142" s="527">
        <v>34000</v>
      </c>
      <c r="D1142" s="527"/>
      <c r="E1142" s="1054">
        <v>1</v>
      </c>
      <c r="F1142" s="519">
        <v>4000</v>
      </c>
      <c r="G1142" s="519">
        <v>70</v>
      </c>
      <c r="H1142" s="1238"/>
    </row>
    <row r="1143" spans="1:8" x14ac:dyDescent="0.25">
      <c r="A1143" s="517" t="s">
        <v>5660</v>
      </c>
      <c r="B1143" s="519">
        <v>1</v>
      </c>
      <c r="C1143" s="527">
        <v>34000</v>
      </c>
      <c r="D1143" s="527"/>
      <c r="E1143" s="1054">
        <v>1</v>
      </c>
      <c r="F1143" s="519">
        <v>4000</v>
      </c>
      <c r="G1143" s="1054">
        <v>70</v>
      </c>
      <c r="H1143" s="1238"/>
    </row>
    <row r="1144" spans="1:8" x14ac:dyDescent="0.25">
      <c r="A1144" s="702" t="s">
        <v>423</v>
      </c>
      <c r="B1144" s="703">
        <v>1</v>
      </c>
      <c r="C1144" s="640"/>
      <c r="D1144" s="640"/>
      <c r="E1144" s="1237"/>
      <c r="F1144" s="703"/>
      <c r="G1144" s="1237"/>
      <c r="H1144" s="781" t="s">
        <v>5661</v>
      </c>
    </row>
    <row r="1145" spans="1:8" x14ac:dyDescent="0.25">
      <c r="A1145" s="517" t="s">
        <v>3876</v>
      </c>
      <c r="B1145" s="519">
        <v>1</v>
      </c>
      <c r="C1145" s="527">
        <v>23000</v>
      </c>
      <c r="D1145" s="527"/>
      <c r="E1145" s="1054">
        <v>1</v>
      </c>
      <c r="F1145" s="519">
        <v>4000</v>
      </c>
      <c r="G1145" s="1054">
        <v>70</v>
      </c>
      <c r="H1145" s="1238"/>
    </row>
    <row r="1146" spans="1:8" x14ac:dyDescent="0.25">
      <c r="A1146" s="517" t="s">
        <v>3536</v>
      </c>
      <c r="B1146" s="519">
        <v>1</v>
      </c>
      <c r="C1146" s="527">
        <v>25000</v>
      </c>
      <c r="D1146" s="527"/>
      <c r="E1146" s="1054">
        <v>1</v>
      </c>
      <c r="F1146" s="519">
        <v>5000</v>
      </c>
      <c r="G1146" s="1054">
        <v>80</v>
      </c>
      <c r="H1146" s="1238"/>
    </row>
    <row r="1147" spans="1:8" x14ac:dyDescent="0.25">
      <c r="A1147" s="517" t="s">
        <v>4116</v>
      </c>
      <c r="B1147" s="519">
        <v>1</v>
      </c>
      <c r="C1147" s="527">
        <v>25000</v>
      </c>
      <c r="D1147" s="527"/>
      <c r="E1147" s="1054">
        <v>1</v>
      </c>
      <c r="F1147" s="519">
        <v>5000</v>
      </c>
      <c r="G1147" s="1054">
        <v>100</v>
      </c>
      <c r="H1147" s="1238"/>
    </row>
    <row r="1148" spans="1:8" x14ac:dyDescent="0.25">
      <c r="A1148" s="517" t="s">
        <v>3536</v>
      </c>
      <c r="B1148" s="519">
        <v>1</v>
      </c>
      <c r="C1148" s="1016">
        <v>26000</v>
      </c>
      <c r="D1148" s="527"/>
      <c r="E1148" s="519">
        <v>1</v>
      </c>
      <c r="F1148" s="519">
        <v>4000</v>
      </c>
      <c r="G1148" s="1054">
        <v>70</v>
      </c>
      <c r="H1148" s="1238"/>
    </row>
    <row r="1149" spans="1:8" x14ac:dyDescent="0.25">
      <c r="A1149" s="702" t="s">
        <v>5662</v>
      </c>
      <c r="B1149" s="703">
        <v>1</v>
      </c>
      <c r="C1149" s="640"/>
      <c r="D1149" s="640"/>
      <c r="E1149" s="703"/>
      <c r="F1149" s="1237"/>
      <c r="G1149" s="1237"/>
      <c r="H1149" s="781" t="s">
        <v>4918</v>
      </c>
    </row>
    <row r="1150" spans="1:8" x14ac:dyDescent="0.25">
      <c r="A1150" s="517" t="s">
        <v>5663</v>
      </c>
      <c r="B1150" s="519">
        <v>1</v>
      </c>
      <c r="C1150" s="527"/>
      <c r="D1150" s="527">
        <v>10000</v>
      </c>
      <c r="E1150" s="519"/>
      <c r="F1150" s="1054"/>
      <c r="G1150" s="1054"/>
      <c r="H1150" s="1238" t="s">
        <v>767</v>
      </c>
    </row>
    <row r="1151" spans="1:8" x14ac:dyDescent="0.25">
      <c r="A1151" s="517" t="s">
        <v>5664</v>
      </c>
      <c r="B1151" s="519">
        <v>1</v>
      </c>
      <c r="C1151" s="527"/>
      <c r="D1151" s="527">
        <v>34000</v>
      </c>
      <c r="E1151" s="519">
        <v>1</v>
      </c>
      <c r="F1151" s="1054">
        <v>4000</v>
      </c>
      <c r="G1151" s="1054">
        <v>70</v>
      </c>
      <c r="H1151" s="1238" t="s">
        <v>767</v>
      </c>
    </row>
    <row r="1152" spans="1:8" x14ac:dyDescent="0.25">
      <c r="A1152" s="517" t="s">
        <v>423</v>
      </c>
      <c r="B1152" s="519">
        <v>1</v>
      </c>
      <c r="C1152" s="527">
        <v>15000</v>
      </c>
      <c r="D1152" s="527"/>
      <c r="E1152" s="519">
        <v>1</v>
      </c>
      <c r="F1152" s="1054">
        <v>5000</v>
      </c>
      <c r="G1152" s="1054">
        <v>100</v>
      </c>
      <c r="H1152" s="1238"/>
    </row>
    <row r="1153" spans="1:8" x14ac:dyDescent="0.25">
      <c r="A1153" s="517" t="s">
        <v>5544</v>
      </c>
      <c r="B1153" s="519">
        <v>1</v>
      </c>
      <c r="C1153" s="527">
        <v>19000</v>
      </c>
      <c r="D1153" s="527"/>
      <c r="E1153" s="519"/>
      <c r="F1153" s="1054"/>
      <c r="G1153" s="1054"/>
      <c r="H1153" s="1238"/>
    </row>
    <row r="1154" spans="1:8" x14ac:dyDescent="0.25">
      <c r="A1154" s="517" t="s">
        <v>5665</v>
      </c>
      <c r="B1154" s="519">
        <v>1</v>
      </c>
      <c r="C1154" s="527"/>
      <c r="D1154" s="527">
        <v>12000</v>
      </c>
      <c r="E1154" s="519">
        <v>1</v>
      </c>
      <c r="F1154" s="1054">
        <v>3000</v>
      </c>
      <c r="G1154" s="1054">
        <v>60</v>
      </c>
      <c r="H1154" s="1238" t="s">
        <v>767</v>
      </c>
    </row>
    <row r="1155" spans="1:8" x14ac:dyDescent="0.25">
      <c r="A1155" s="517" t="s">
        <v>209</v>
      </c>
      <c r="B1155" s="519">
        <v>1</v>
      </c>
      <c r="C1155" s="527">
        <v>38000</v>
      </c>
      <c r="D1155" s="527"/>
      <c r="E1155" s="519"/>
      <c r="F1155" s="1054"/>
      <c r="G1155" s="1054"/>
      <c r="H1155" s="1238" t="s">
        <v>5568</v>
      </c>
    </row>
    <row r="1156" spans="1:8" x14ac:dyDescent="0.25">
      <c r="A1156" s="755" t="s">
        <v>2048</v>
      </c>
      <c r="B1156" s="213">
        <f>SUM(B1139:B1155)</f>
        <v>17</v>
      </c>
      <c r="C1156" s="213">
        <f>SUM(C1139:C1155)</f>
        <v>344000</v>
      </c>
      <c r="D1156" s="213">
        <f>SUM(D1139:D1155)</f>
        <v>56000</v>
      </c>
      <c r="E1156" s="213">
        <f>SUM(E1139:E1155)</f>
        <v>10</v>
      </c>
      <c r="F1156" s="213"/>
      <c r="G1156" s="213"/>
      <c r="H1156" s="213"/>
    </row>
    <row r="1157" spans="1:8" ht="17.25" x14ac:dyDescent="0.25">
      <c r="A1157" s="2233" t="s">
        <v>4463</v>
      </c>
      <c r="B1157" s="2234"/>
      <c r="C1157" s="2234"/>
      <c r="D1157" s="2234"/>
      <c r="E1157" s="2234"/>
      <c r="F1157" s="2234"/>
      <c r="G1157" s="2234"/>
      <c r="H1157" s="2249"/>
    </row>
    <row r="1158" spans="1:8" ht="17.25" x14ac:dyDescent="0.25">
      <c r="A1158" s="782"/>
      <c r="B1158" s="783"/>
      <c r="C1158" s="944"/>
      <c r="D1158" s="784"/>
      <c r="E1158" s="909"/>
      <c r="F1158" s="909"/>
      <c r="G1158" s="909"/>
      <c r="H1158" s="1238"/>
    </row>
    <row r="1159" spans="1:8" ht="17.25" x14ac:dyDescent="0.25">
      <c r="A1159" s="782"/>
      <c r="B1159" s="783"/>
      <c r="C1159" s="944"/>
      <c r="D1159" s="784"/>
      <c r="E1159" s="909"/>
      <c r="F1159" s="909"/>
      <c r="G1159" s="909"/>
      <c r="H1159" s="1238"/>
    </row>
    <row r="1160" spans="1:8" x14ac:dyDescent="0.25">
      <c r="A1160" s="755" t="s">
        <v>2048</v>
      </c>
      <c r="B1160" s="213">
        <f>SUM(B1158)</f>
        <v>0</v>
      </c>
      <c r="C1160" s="213">
        <f>SUM(C1158:C1158)</f>
        <v>0</v>
      </c>
      <c r="D1160" s="213">
        <f>SUM(D1158:D1159)</f>
        <v>0</v>
      </c>
      <c r="E1160" s="213"/>
      <c r="F1160" s="213"/>
      <c r="G1160" s="213"/>
      <c r="H1160" s="213"/>
    </row>
    <row r="1161" spans="1:8" x14ac:dyDescent="0.25">
      <c r="D1161" s="18"/>
      <c r="E1161" s="13"/>
      <c r="F1161" s="13"/>
    </row>
    <row r="1162" spans="1:8" x14ac:dyDescent="0.25">
      <c r="D1162" s="1230"/>
      <c r="E1162" s="1230"/>
      <c r="F1162" s="2268" t="s">
        <v>5635</v>
      </c>
      <c r="G1162" s="2268"/>
      <c r="H1162" s="2268"/>
    </row>
    <row r="1163" spans="1:8" ht="15.75" x14ac:dyDescent="0.25">
      <c r="A1163" s="2262" t="s">
        <v>4861</v>
      </c>
      <c r="B1163" s="2263"/>
      <c r="C1163" s="757">
        <f>C1156-G1165</f>
        <v>344000</v>
      </c>
      <c r="E1163" s="13"/>
      <c r="F1163" s="13"/>
    </row>
    <row r="1165" spans="1:8" ht="15.75" x14ac:dyDescent="0.25">
      <c r="A1165" s="2262" t="s">
        <v>4825</v>
      </c>
      <c r="B1165" s="2263"/>
      <c r="C1165" s="213">
        <f>C1160</f>
        <v>0</v>
      </c>
      <c r="E1165" s="1145"/>
      <c r="F1165" s="1145"/>
      <c r="G1165" s="1145"/>
    </row>
    <row r="1169" spans="1:8" ht="15.75" x14ac:dyDescent="0.25">
      <c r="A1169" s="2232" t="s">
        <v>5666</v>
      </c>
      <c r="B1169" s="2232"/>
      <c r="C1169" s="2232"/>
      <c r="D1169" s="2232"/>
      <c r="E1169" s="2232"/>
      <c r="F1169" s="2232"/>
      <c r="G1169" s="2232"/>
      <c r="H1169" s="2232"/>
    </row>
    <row r="1170" spans="1:8" x14ac:dyDescent="0.25">
      <c r="A1170" s="198" t="s">
        <v>14</v>
      </c>
      <c r="B1170" s="198" t="s">
        <v>5</v>
      </c>
      <c r="C1170" s="198" t="s">
        <v>10</v>
      </c>
      <c r="D1170" s="198" t="s">
        <v>11</v>
      </c>
      <c r="E1170" s="198" t="s">
        <v>753</v>
      </c>
      <c r="F1170" s="198" t="s">
        <v>27</v>
      </c>
      <c r="G1170" s="1239" t="s">
        <v>2013</v>
      </c>
      <c r="H1170" s="198" t="s">
        <v>32</v>
      </c>
    </row>
    <row r="1171" spans="1:8" x14ac:dyDescent="0.25">
      <c r="A1171" s="777" t="s">
        <v>622</v>
      </c>
      <c r="B1171" s="764">
        <v>1</v>
      </c>
      <c r="C1171" s="630">
        <v>32000</v>
      </c>
      <c r="D1171" s="764"/>
      <c r="E1171" s="921">
        <v>1</v>
      </c>
      <c r="F1171" s="764">
        <v>4000</v>
      </c>
      <c r="G1171" s="921">
        <v>75</v>
      </c>
      <c r="H1171" s="1241"/>
    </row>
    <row r="1172" spans="1:8" x14ac:dyDescent="0.25">
      <c r="A1172" s="777" t="s">
        <v>2187</v>
      </c>
      <c r="B1172" s="764">
        <v>1</v>
      </c>
      <c r="C1172" s="630">
        <v>15000</v>
      </c>
      <c r="D1172" s="630"/>
      <c r="E1172" s="921"/>
      <c r="F1172" s="764"/>
      <c r="G1172" s="764"/>
      <c r="H1172" s="1241"/>
    </row>
    <row r="1173" spans="1:8" x14ac:dyDescent="0.25">
      <c r="A1173" s="777" t="s">
        <v>137</v>
      </c>
      <c r="B1173" s="764">
        <v>2</v>
      </c>
      <c r="C1173" s="630">
        <v>46000</v>
      </c>
      <c r="D1173" s="630"/>
      <c r="E1173" s="921">
        <v>2</v>
      </c>
      <c r="F1173" s="764">
        <v>8000</v>
      </c>
      <c r="G1173" s="764">
        <v>75</v>
      </c>
      <c r="H1173" s="1241"/>
    </row>
    <row r="1174" spans="1:8" x14ac:dyDescent="0.25">
      <c r="A1174" s="777" t="s">
        <v>423</v>
      </c>
      <c r="B1174" s="764">
        <v>1</v>
      </c>
      <c r="C1174" s="630"/>
      <c r="D1174" s="630">
        <v>16000</v>
      </c>
      <c r="E1174" s="921">
        <v>1</v>
      </c>
      <c r="F1174" s="764">
        <v>4000</v>
      </c>
      <c r="G1174" s="764">
        <v>75</v>
      </c>
      <c r="H1174" s="1241" t="s">
        <v>767</v>
      </c>
    </row>
    <row r="1175" spans="1:8" x14ac:dyDescent="0.25">
      <c r="A1175" s="777" t="s">
        <v>656</v>
      </c>
      <c r="B1175" s="764">
        <v>1</v>
      </c>
      <c r="C1175" s="630">
        <v>15000</v>
      </c>
      <c r="D1175" s="630"/>
      <c r="E1175" s="921">
        <v>1</v>
      </c>
      <c r="F1175" s="764">
        <v>4000</v>
      </c>
      <c r="G1175" s="921">
        <v>75</v>
      </c>
      <c r="H1175" s="1241"/>
    </row>
    <row r="1176" spans="1:8" x14ac:dyDescent="0.25">
      <c r="A1176" s="777" t="s">
        <v>2187</v>
      </c>
      <c r="B1176" s="764">
        <v>1</v>
      </c>
      <c r="C1176" s="1042"/>
      <c r="D1176" s="630">
        <v>15000</v>
      </c>
      <c r="E1176" s="764"/>
      <c r="F1176" s="764"/>
      <c r="G1176" s="921"/>
      <c r="H1176" s="1241" t="s">
        <v>767</v>
      </c>
    </row>
    <row r="1177" spans="1:8" x14ac:dyDescent="0.25">
      <c r="A1177" s="777" t="s">
        <v>4627</v>
      </c>
      <c r="B1177" s="764">
        <v>1</v>
      </c>
      <c r="C1177" s="630"/>
      <c r="D1177" s="630">
        <v>19000</v>
      </c>
      <c r="E1177" s="764"/>
      <c r="F1177" s="921"/>
      <c r="G1177" s="921"/>
      <c r="H1177" s="1241" t="s">
        <v>3581</v>
      </c>
    </row>
    <row r="1178" spans="1:8" x14ac:dyDescent="0.25">
      <c r="A1178" s="777" t="s">
        <v>5431</v>
      </c>
      <c r="B1178" s="764">
        <v>1</v>
      </c>
      <c r="C1178" s="630"/>
      <c r="D1178" s="630">
        <v>16000</v>
      </c>
      <c r="E1178" s="764"/>
      <c r="F1178" s="921"/>
      <c r="G1178" s="921"/>
      <c r="H1178" s="1241" t="s">
        <v>5667</v>
      </c>
    </row>
    <row r="1179" spans="1:8" x14ac:dyDescent="0.25">
      <c r="A1179" s="777" t="s">
        <v>2044</v>
      </c>
      <c r="B1179" s="764">
        <v>1</v>
      </c>
      <c r="C1179" s="630"/>
      <c r="D1179" s="630"/>
      <c r="E1179" s="764"/>
      <c r="F1179" s="921"/>
      <c r="G1179" s="921"/>
      <c r="H1179" s="1241" t="s">
        <v>5373</v>
      </c>
    </row>
    <row r="1180" spans="1:8" x14ac:dyDescent="0.25">
      <c r="A1180" s="777" t="s">
        <v>5668</v>
      </c>
      <c r="B1180" s="764">
        <v>1</v>
      </c>
      <c r="C1180" s="630">
        <v>13000</v>
      </c>
      <c r="D1180" s="630"/>
      <c r="E1180" s="764">
        <v>1</v>
      </c>
      <c r="F1180" s="921">
        <v>2000</v>
      </c>
      <c r="G1180" s="921">
        <v>50</v>
      </c>
      <c r="H1180" s="1241"/>
    </row>
    <row r="1181" spans="1:8" x14ac:dyDescent="0.25">
      <c r="A1181" s="777" t="s">
        <v>163</v>
      </c>
      <c r="B1181" s="764">
        <v>1</v>
      </c>
      <c r="C1181" s="630"/>
      <c r="D1181" s="630">
        <v>21000</v>
      </c>
      <c r="E1181" s="764">
        <v>1</v>
      </c>
      <c r="F1181" s="921">
        <v>3000</v>
      </c>
      <c r="G1181" s="921">
        <v>60</v>
      </c>
      <c r="H1181" s="1241" t="s">
        <v>767</v>
      </c>
    </row>
    <row r="1182" spans="1:8" x14ac:dyDescent="0.25">
      <c r="A1182" s="777" t="s">
        <v>163</v>
      </c>
      <c r="B1182" s="764">
        <v>1</v>
      </c>
      <c r="C1182" s="630"/>
      <c r="D1182" s="630">
        <v>21000</v>
      </c>
      <c r="E1182" s="764">
        <v>1</v>
      </c>
      <c r="F1182" s="921">
        <v>3000</v>
      </c>
      <c r="G1182" s="921">
        <v>60</v>
      </c>
      <c r="H1182" s="1241" t="s">
        <v>767</v>
      </c>
    </row>
    <row r="1183" spans="1:8" x14ac:dyDescent="0.25">
      <c r="A1183" s="777" t="s">
        <v>861</v>
      </c>
      <c r="B1183" s="764">
        <v>1</v>
      </c>
      <c r="C1183" s="630">
        <v>23000</v>
      </c>
      <c r="D1183" s="630">
        <v>5000</v>
      </c>
      <c r="E1183" s="764">
        <v>1</v>
      </c>
      <c r="F1183" s="921">
        <v>4000</v>
      </c>
      <c r="G1183" s="921">
        <v>75</v>
      </c>
      <c r="H1183" s="1241"/>
    </row>
    <row r="1184" spans="1:8" x14ac:dyDescent="0.25">
      <c r="A1184" s="777" t="s">
        <v>138</v>
      </c>
      <c r="B1184" s="764">
        <v>1</v>
      </c>
      <c r="C1184" s="630"/>
      <c r="D1184" s="630">
        <v>16000</v>
      </c>
      <c r="E1184" s="764">
        <v>1</v>
      </c>
      <c r="F1184" s="921">
        <v>3000</v>
      </c>
      <c r="G1184" s="921">
        <v>60</v>
      </c>
      <c r="H1184" s="1241" t="s">
        <v>3581</v>
      </c>
    </row>
    <row r="1185" spans="1:8" x14ac:dyDescent="0.25">
      <c r="A1185" s="777" t="s">
        <v>4733</v>
      </c>
      <c r="B1185" s="764">
        <v>1</v>
      </c>
      <c r="C1185" s="630"/>
      <c r="D1185" s="630">
        <v>14000</v>
      </c>
      <c r="E1185" s="764">
        <v>1</v>
      </c>
      <c r="F1185" s="921">
        <v>3000</v>
      </c>
      <c r="G1185" s="921">
        <v>60</v>
      </c>
      <c r="H1185" s="1241" t="s">
        <v>767</v>
      </c>
    </row>
    <row r="1186" spans="1:8" x14ac:dyDescent="0.25">
      <c r="A1186" s="777" t="s">
        <v>734</v>
      </c>
      <c r="B1186" s="764">
        <v>1</v>
      </c>
      <c r="C1186" s="1042">
        <v>14000</v>
      </c>
      <c r="D1186" s="630"/>
      <c r="E1186" s="764">
        <v>1</v>
      </c>
      <c r="F1186" s="764">
        <v>3000</v>
      </c>
      <c r="G1186" s="921">
        <v>60</v>
      </c>
      <c r="H1186" s="1241"/>
    </row>
    <row r="1187" spans="1:8" x14ac:dyDescent="0.25">
      <c r="A1187" s="777" t="s">
        <v>141</v>
      </c>
      <c r="B1187" s="764">
        <v>1</v>
      </c>
      <c r="C1187" s="1042"/>
      <c r="D1187" s="630">
        <v>22000</v>
      </c>
      <c r="E1187" s="764"/>
      <c r="F1187" s="764"/>
      <c r="G1187" s="921"/>
      <c r="H1187" s="1241" t="s">
        <v>5669</v>
      </c>
    </row>
    <row r="1188" spans="1:8" x14ac:dyDescent="0.25">
      <c r="A1188" s="777" t="s">
        <v>4880</v>
      </c>
      <c r="B1188" s="764">
        <v>1</v>
      </c>
      <c r="C1188" s="1042">
        <v>17000</v>
      </c>
      <c r="D1188" s="630"/>
      <c r="E1188" s="764">
        <v>1</v>
      </c>
      <c r="F1188" s="764">
        <v>4000</v>
      </c>
      <c r="G1188" s="921">
        <v>75</v>
      </c>
      <c r="H1188" s="1241"/>
    </row>
    <row r="1189" spans="1:8" x14ac:dyDescent="0.25">
      <c r="A1189" s="755" t="s">
        <v>2048</v>
      </c>
      <c r="B1189" s="213">
        <f>SUM(B1171:B1188)</f>
        <v>19</v>
      </c>
      <c r="C1189" s="213">
        <f>SUM(C1171:C1188)</f>
        <v>175000</v>
      </c>
      <c r="D1189" s="213">
        <f>SUM(D1171:D1188)</f>
        <v>165000</v>
      </c>
      <c r="E1189" s="213">
        <f>SUM(E1171:E1188)</f>
        <v>13</v>
      </c>
      <c r="F1189" s="213"/>
      <c r="G1189" s="213"/>
      <c r="H1189" s="213"/>
    </row>
    <row r="1190" spans="1:8" ht="17.25" x14ac:dyDescent="0.25">
      <c r="A1190" s="2233" t="s">
        <v>4463</v>
      </c>
      <c r="B1190" s="2234"/>
      <c r="C1190" s="2234"/>
      <c r="D1190" s="2234"/>
      <c r="E1190" s="2234"/>
      <c r="F1190" s="2234"/>
      <c r="G1190" s="2234"/>
      <c r="H1190" s="2249"/>
    </row>
    <row r="1191" spans="1:8" ht="17.25" x14ac:dyDescent="0.25">
      <c r="A1191" s="782"/>
      <c r="B1191" s="783"/>
      <c r="C1191" s="944"/>
      <c r="D1191" s="784"/>
      <c r="E1191" s="909"/>
      <c r="F1191" s="909"/>
      <c r="G1191" s="909"/>
      <c r="H1191" s="1240"/>
    </row>
    <row r="1192" spans="1:8" ht="17.25" x14ac:dyDescent="0.25">
      <c r="A1192" s="782"/>
      <c r="B1192" s="783"/>
      <c r="C1192" s="944"/>
      <c r="D1192" s="784"/>
      <c r="E1192" s="909"/>
      <c r="F1192" s="909"/>
      <c r="G1192" s="909"/>
      <c r="H1192" s="1240"/>
    </row>
    <row r="1193" spans="1:8" x14ac:dyDescent="0.25">
      <c r="A1193" s="755" t="s">
        <v>2048</v>
      </c>
      <c r="B1193" s="213">
        <f>SUM(B1191)</f>
        <v>0</v>
      </c>
      <c r="C1193" s="213">
        <f>SUM(C1191:C1191)</f>
        <v>0</v>
      </c>
      <c r="D1193" s="213">
        <f>SUM(D1191:D1192)</f>
        <v>0</v>
      </c>
      <c r="E1193" s="213"/>
      <c r="F1193" s="213"/>
      <c r="G1193" s="213"/>
      <c r="H1193" s="213"/>
    </row>
    <row r="1194" spans="1:8" x14ac:dyDescent="0.25">
      <c r="D1194" s="18"/>
      <c r="E1194" s="13"/>
      <c r="F1194" s="13"/>
    </row>
    <row r="1195" spans="1:8" x14ac:dyDescent="0.25">
      <c r="D1195" s="1230"/>
      <c r="E1195" s="1230"/>
      <c r="F1195" s="2268" t="s">
        <v>5635</v>
      </c>
      <c r="G1195" s="2268"/>
      <c r="H1195" s="2268"/>
    </row>
    <row r="1196" spans="1:8" ht="15.75" x14ac:dyDescent="0.25">
      <c r="A1196" s="2262" t="s">
        <v>4861</v>
      </c>
      <c r="B1196" s="2263"/>
      <c r="C1196" s="757">
        <f>C1189-G1198</f>
        <v>175000</v>
      </c>
      <c r="E1196" s="13"/>
      <c r="F1196" s="13"/>
    </row>
    <row r="1198" spans="1:8" ht="15.75" x14ac:dyDescent="0.25">
      <c r="A1198" s="2262" t="s">
        <v>4825</v>
      </c>
      <c r="B1198" s="2263"/>
      <c r="C1198" s="213">
        <f>C1193</f>
        <v>0</v>
      </c>
      <c r="E1198" s="1145"/>
      <c r="F1198" s="1145"/>
      <c r="G1198" s="1145"/>
    </row>
    <row r="1202" spans="1:8" ht="15.75" x14ac:dyDescent="0.25">
      <c r="A1202" s="2232" t="s">
        <v>5670</v>
      </c>
      <c r="B1202" s="2232"/>
      <c r="C1202" s="2232"/>
      <c r="D1202" s="2232"/>
      <c r="E1202" s="2232"/>
      <c r="F1202" s="2232"/>
      <c r="G1202" s="2232"/>
      <c r="H1202" s="2232"/>
    </row>
    <row r="1203" spans="1:8" x14ac:dyDescent="0.25">
      <c r="A1203" s="198" t="s">
        <v>14</v>
      </c>
      <c r="B1203" s="198" t="s">
        <v>5</v>
      </c>
      <c r="C1203" s="198" t="s">
        <v>10</v>
      </c>
      <c r="D1203" s="198" t="s">
        <v>11</v>
      </c>
      <c r="E1203" s="198" t="s">
        <v>753</v>
      </c>
      <c r="F1203" s="198" t="s">
        <v>27</v>
      </c>
      <c r="G1203" s="1242" t="s">
        <v>2013</v>
      </c>
      <c r="H1203" s="198" t="s">
        <v>32</v>
      </c>
    </row>
    <row r="1204" spans="1:8" x14ac:dyDescent="0.25">
      <c r="A1204" s="777" t="s">
        <v>504</v>
      </c>
      <c r="B1204" s="764">
        <v>1</v>
      </c>
      <c r="C1204" s="630"/>
      <c r="D1204" s="764">
        <v>5000</v>
      </c>
      <c r="E1204" s="921">
        <v>3</v>
      </c>
      <c r="F1204" s="764">
        <v>9000</v>
      </c>
      <c r="G1204" s="921">
        <v>60</v>
      </c>
      <c r="H1204" s="1244" t="s">
        <v>767</v>
      </c>
    </row>
    <row r="1205" spans="1:8" x14ac:dyDescent="0.25">
      <c r="A1205" s="777" t="s">
        <v>4943</v>
      </c>
      <c r="B1205" s="764">
        <v>1</v>
      </c>
      <c r="C1205" s="630">
        <v>20000</v>
      </c>
      <c r="D1205" s="630"/>
      <c r="E1205" s="921">
        <v>1</v>
      </c>
      <c r="F1205" s="764">
        <v>5000</v>
      </c>
      <c r="G1205" s="764">
        <v>100</v>
      </c>
      <c r="H1205" s="1244"/>
    </row>
    <row r="1206" spans="1:8" x14ac:dyDescent="0.25">
      <c r="A1206" s="777" t="s">
        <v>3610</v>
      </c>
      <c r="B1206" s="764">
        <v>2</v>
      </c>
      <c r="C1206" s="630"/>
      <c r="D1206" s="630">
        <v>124000</v>
      </c>
      <c r="E1206" s="921"/>
      <c r="F1206" s="764"/>
      <c r="G1206" s="764"/>
      <c r="H1206" s="1244" t="s">
        <v>5671</v>
      </c>
    </row>
    <row r="1207" spans="1:8" x14ac:dyDescent="0.25">
      <c r="A1207" s="777" t="s">
        <v>230</v>
      </c>
      <c r="B1207" s="764">
        <v>3</v>
      </c>
      <c r="C1207" s="630"/>
      <c r="D1207" s="630">
        <v>240000</v>
      </c>
      <c r="E1207" s="921"/>
      <c r="F1207" s="764"/>
      <c r="G1207" s="764"/>
      <c r="H1207" s="1244" t="s">
        <v>5672</v>
      </c>
    </row>
    <row r="1208" spans="1:8" x14ac:dyDescent="0.25">
      <c r="A1208" s="777" t="s">
        <v>423</v>
      </c>
      <c r="B1208" s="764">
        <v>1</v>
      </c>
      <c r="C1208" s="630"/>
      <c r="D1208" s="630">
        <v>20000</v>
      </c>
      <c r="E1208" s="921"/>
      <c r="F1208" s="764"/>
      <c r="G1208" s="921"/>
      <c r="H1208" s="1244" t="s">
        <v>5672</v>
      </c>
    </row>
    <row r="1209" spans="1:8" x14ac:dyDescent="0.25">
      <c r="A1209" s="777" t="s">
        <v>5673</v>
      </c>
      <c r="B1209" s="764">
        <v>1</v>
      </c>
      <c r="C1209" s="630">
        <v>22000</v>
      </c>
      <c r="D1209" s="630"/>
      <c r="E1209" s="764">
        <v>1</v>
      </c>
      <c r="F1209" s="921">
        <v>5000</v>
      </c>
      <c r="G1209" s="921">
        <v>100</v>
      </c>
      <c r="H1209" s="1244"/>
    </row>
    <row r="1210" spans="1:8" x14ac:dyDescent="0.25">
      <c r="A1210" s="777" t="s">
        <v>3539</v>
      </c>
      <c r="B1210" s="764">
        <v>2</v>
      </c>
      <c r="C1210" s="630"/>
      <c r="D1210" s="630">
        <v>90000</v>
      </c>
      <c r="E1210" s="764">
        <v>2</v>
      </c>
      <c r="F1210" s="921">
        <v>10000</v>
      </c>
      <c r="G1210" s="921">
        <v>100</v>
      </c>
      <c r="H1210" s="1244" t="s">
        <v>5674</v>
      </c>
    </row>
    <row r="1211" spans="1:8" x14ac:dyDescent="0.25">
      <c r="A1211" s="777" t="s">
        <v>107</v>
      </c>
      <c r="B1211" s="764">
        <v>1</v>
      </c>
      <c r="C1211" s="630">
        <v>11000</v>
      </c>
      <c r="D1211" s="630"/>
      <c r="E1211" s="764">
        <v>1</v>
      </c>
      <c r="F1211" s="921">
        <v>3000</v>
      </c>
      <c r="G1211" s="921">
        <v>60</v>
      </c>
      <c r="H1211" s="1244"/>
    </row>
    <row r="1212" spans="1:8" x14ac:dyDescent="0.25">
      <c r="A1212" s="777" t="s">
        <v>2199</v>
      </c>
      <c r="B1212" s="764">
        <v>1</v>
      </c>
      <c r="C1212" s="630">
        <v>19000</v>
      </c>
      <c r="D1212" s="630"/>
      <c r="E1212" s="764"/>
      <c r="F1212" s="921"/>
      <c r="G1212" s="921"/>
      <c r="H1212" s="1244"/>
    </row>
    <row r="1213" spans="1:8" x14ac:dyDescent="0.25">
      <c r="A1213" s="777" t="s">
        <v>503</v>
      </c>
      <c r="B1213" s="764">
        <v>1</v>
      </c>
      <c r="C1213" s="630">
        <v>11000</v>
      </c>
      <c r="D1213" s="630"/>
      <c r="E1213" s="764">
        <v>1</v>
      </c>
      <c r="F1213" s="921">
        <v>3000</v>
      </c>
      <c r="G1213" s="921">
        <v>60</v>
      </c>
      <c r="H1213" s="1244"/>
    </row>
    <row r="1214" spans="1:8" x14ac:dyDescent="0.25">
      <c r="A1214" s="777" t="s">
        <v>4943</v>
      </c>
      <c r="B1214" s="764">
        <v>2</v>
      </c>
      <c r="C1214" s="630">
        <v>50000</v>
      </c>
      <c r="D1214" s="630"/>
      <c r="E1214" s="764"/>
      <c r="F1214" s="921"/>
      <c r="G1214" s="921"/>
      <c r="H1214" s="1244" t="s">
        <v>5675</v>
      </c>
    </row>
    <row r="1215" spans="1:8" x14ac:dyDescent="0.25">
      <c r="A1215" s="777" t="s">
        <v>1139</v>
      </c>
      <c r="B1215" s="764">
        <v>1</v>
      </c>
      <c r="C1215" s="630"/>
      <c r="D1215" s="630">
        <v>38000</v>
      </c>
      <c r="E1215" s="764"/>
      <c r="F1215" s="921"/>
      <c r="G1215" s="921"/>
      <c r="H1215" s="1244" t="s">
        <v>5676</v>
      </c>
    </row>
    <row r="1216" spans="1:8" x14ac:dyDescent="0.25">
      <c r="A1216" s="777" t="s">
        <v>2199</v>
      </c>
      <c r="B1216" s="764">
        <v>1</v>
      </c>
      <c r="C1216" s="630">
        <v>15000</v>
      </c>
      <c r="D1216" s="630"/>
      <c r="E1216" s="764">
        <v>1</v>
      </c>
      <c r="F1216" s="921">
        <v>4000</v>
      </c>
      <c r="G1216" s="921">
        <v>70</v>
      </c>
      <c r="H1216" s="1244"/>
    </row>
    <row r="1217" spans="1:8" x14ac:dyDescent="0.25">
      <c r="A1217" s="777" t="s">
        <v>563</v>
      </c>
      <c r="B1217" s="764">
        <v>1</v>
      </c>
      <c r="C1217" s="630"/>
      <c r="D1217" s="630">
        <v>21000</v>
      </c>
      <c r="E1217" s="764"/>
      <c r="F1217" s="921"/>
      <c r="G1217" s="921"/>
      <c r="H1217" s="1244" t="s">
        <v>5677</v>
      </c>
    </row>
    <row r="1218" spans="1:8" x14ac:dyDescent="0.25">
      <c r="A1218" s="777" t="s">
        <v>163</v>
      </c>
      <c r="B1218" s="764">
        <v>1</v>
      </c>
      <c r="C1218" s="630"/>
      <c r="D1218" s="630">
        <v>25000</v>
      </c>
      <c r="E1218" s="764"/>
      <c r="F1218" s="921"/>
      <c r="G1218" s="921"/>
      <c r="H1218" s="1244" t="s">
        <v>5678</v>
      </c>
    </row>
    <row r="1219" spans="1:8" x14ac:dyDescent="0.25">
      <c r="A1219" s="755" t="s">
        <v>2048</v>
      </c>
      <c r="B1219" s="213">
        <f>SUM(B1204:B1218)</f>
        <v>20</v>
      </c>
      <c r="C1219" s="213">
        <f>SUM(C1204:C1218)</f>
        <v>148000</v>
      </c>
      <c r="D1219" s="213">
        <f>SUM(D1204:D1218)</f>
        <v>563000</v>
      </c>
      <c r="E1219" s="213">
        <f>SUM(E1204:E1217)</f>
        <v>10</v>
      </c>
      <c r="F1219" s="213"/>
      <c r="G1219" s="213"/>
      <c r="H1219" s="213"/>
    </row>
    <row r="1220" spans="1:8" ht="17.25" x14ac:dyDescent="0.25">
      <c r="A1220" s="2233" t="s">
        <v>4463</v>
      </c>
      <c r="B1220" s="2234"/>
      <c r="C1220" s="2234"/>
      <c r="D1220" s="2234"/>
      <c r="E1220" s="2234"/>
      <c r="F1220" s="2234"/>
      <c r="G1220" s="2234"/>
      <c r="H1220" s="2249"/>
    </row>
    <row r="1221" spans="1:8" ht="17.25" x14ac:dyDescent="0.25">
      <c r="A1221" s="782"/>
      <c r="B1221" s="783"/>
      <c r="C1221" s="944"/>
      <c r="D1221" s="784"/>
      <c r="E1221" s="909"/>
      <c r="F1221" s="909"/>
      <c r="G1221" s="909"/>
      <c r="H1221" s="1243"/>
    </row>
    <row r="1222" spans="1:8" ht="17.25" x14ac:dyDescent="0.25">
      <c r="A1222" s="782"/>
      <c r="B1222" s="783"/>
      <c r="C1222" s="944"/>
      <c r="D1222" s="784"/>
      <c r="E1222" s="909"/>
      <c r="F1222" s="909"/>
      <c r="G1222" s="909"/>
      <c r="H1222" s="1243"/>
    </row>
    <row r="1223" spans="1:8" x14ac:dyDescent="0.25">
      <c r="A1223" s="755" t="s">
        <v>2048</v>
      </c>
      <c r="B1223" s="213">
        <f>SUM(B1221)</f>
        <v>0</v>
      </c>
      <c r="C1223" s="213">
        <f>SUM(C1221:C1221)</f>
        <v>0</v>
      </c>
      <c r="D1223" s="213">
        <f>SUM(D1221:D1222)</f>
        <v>0</v>
      </c>
      <c r="E1223" s="213"/>
      <c r="F1223" s="213"/>
      <c r="G1223" s="213"/>
      <c r="H1223" s="213"/>
    </row>
    <row r="1224" spans="1:8" x14ac:dyDescent="0.25">
      <c r="D1224" s="18"/>
      <c r="E1224" s="13"/>
      <c r="F1224" s="13"/>
    </row>
    <row r="1225" spans="1:8" x14ac:dyDescent="0.25">
      <c r="D1225" s="1230"/>
      <c r="E1225" s="1230"/>
      <c r="F1225" s="2268" t="s">
        <v>5635</v>
      </c>
      <c r="G1225" s="2268"/>
      <c r="H1225" s="2268"/>
    </row>
    <row r="1226" spans="1:8" ht="15.75" x14ac:dyDescent="0.25">
      <c r="A1226" s="2262" t="s">
        <v>4861</v>
      </c>
      <c r="B1226" s="2263"/>
      <c r="C1226" s="757">
        <f>C1219-G1228</f>
        <v>148000</v>
      </c>
      <c r="E1226" s="13"/>
      <c r="F1226" s="13"/>
    </row>
    <row r="1228" spans="1:8" ht="15.75" x14ac:dyDescent="0.25">
      <c r="A1228" s="2262" t="s">
        <v>4825</v>
      </c>
      <c r="B1228" s="2263"/>
      <c r="C1228" s="213">
        <f>C1223</f>
        <v>0</v>
      </c>
      <c r="E1228" s="1145"/>
      <c r="F1228" s="1145"/>
      <c r="G1228" s="1145"/>
    </row>
  </sheetData>
  <mergeCells count="134">
    <mergeCell ref="I1035:L1035"/>
    <mergeCell ref="F1033:H1033"/>
    <mergeCell ref="A1003:H1003"/>
    <mergeCell ref="A1028:H1028"/>
    <mergeCell ref="A1034:B1034"/>
    <mergeCell ref="A1036:B1036"/>
    <mergeCell ref="A1039:H1039"/>
    <mergeCell ref="A1072:H1072"/>
    <mergeCell ref="F1077:H1077"/>
    <mergeCell ref="A856:H856"/>
    <mergeCell ref="D861:G861"/>
    <mergeCell ref="A862:B862"/>
    <mergeCell ref="A864:B864"/>
    <mergeCell ref="A822:B822"/>
    <mergeCell ref="A786:B786"/>
    <mergeCell ref="A790:H790"/>
    <mergeCell ref="A814:H814"/>
    <mergeCell ref="D819:G819"/>
    <mergeCell ref="A820:B820"/>
    <mergeCell ref="A716:H716"/>
    <mergeCell ref="A745:H745"/>
    <mergeCell ref="D750:G750"/>
    <mergeCell ref="A751:B751"/>
    <mergeCell ref="A756:H756"/>
    <mergeCell ref="A778:H778"/>
    <mergeCell ref="D783:G783"/>
    <mergeCell ref="A784:B784"/>
    <mergeCell ref="A826:H826"/>
    <mergeCell ref="A704:H704"/>
    <mergeCell ref="D709:G709"/>
    <mergeCell ref="A710:B710"/>
    <mergeCell ref="A651:H651"/>
    <mergeCell ref="A678:H678"/>
    <mergeCell ref="D683:G683"/>
    <mergeCell ref="A684:B684"/>
    <mergeCell ref="A690:H690"/>
    <mergeCell ref="A639:H639"/>
    <mergeCell ref="D644:G644"/>
    <mergeCell ref="A645:B645"/>
    <mergeCell ref="A577:H577"/>
    <mergeCell ref="A602:H602"/>
    <mergeCell ref="D607:G607"/>
    <mergeCell ref="A608:B608"/>
    <mergeCell ref="A614:H614"/>
    <mergeCell ref="A528:H528"/>
    <mergeCell ref="A566:H566"/>
    <mergeCell ref="D570:G570"/>
    <mergeCell ref="A571:B571"/>
    <mergeCell ref="A75:B75"/>
    <mergeCell ref="A1:H1"/>
    <mergeCell ref="A30:H30"/>
    <mergeCell ref="A35:B35"/>
    <mergeCell ref="A41:H41"/>
    <mergeCell ref="A70:H70"/>
    <mergeCell ref="D521:G521"/>
    <mergeCell ref="A522:B522"/>
    <mergeCell ref="A310:H310"/>
    <mergeCell ref="A348:H348"/>
    <mergeCell ref="A353:B353"/>
    <mergeCell ref="A303:B303"/>
    <mergeCell ref="A390:H390"/>
    <mergeCell ref="A359:H359"/>
    <mergeCell ref="A375:H375"/>
    <mergeCell ref="A480:H480"/>
    <mergeCell ref="A517:H517"/>
    <mergeCell ref="A380:B380"/>
    <mergeCell ref="D474:G474"/>
    <mergeCell ref="A433:H433"/>
    <mergeCell ref="A470:H470"/>
    <mergeCell ref="A475:B475"/>
    <mergeCell ref="A422:H422"/>
    <mergeCell ref="A427:B427"/>
    <mergeCell ref="A80:H80"/>
    <mergeCell ref="A126:H126"/>
    <mergeCell ref="A131:B131"/>
    <mergeCell ref="A268:H268"/>
    <mergeCell ref="A298:H298"/>
    <mergeCell ref="A137:H137"/>
    <mergeCell ref="A172:H172"/>
    <mergeCell ref="A177:B177"/>
    <mergeCell ref="E263:F263"/>
    <mergeCell ref="A183:H183"/>
    <mergeCell ref="A210:H210"/>
    <mergeCell ref="A215:B215"/>
    <mergeCell ref="A221:H221"/>
    <mergeCell ref="A256:H256"/>
    <mergeCell ref="A261:B261"/>
    <mergeCell ref="A867:H867"/>
    <mergeCell ref="A893:H893"/>
    <mergeCell ref="D898:G898"/>
    <mergeCell ref="A899:B899"/>
    <mergeCell ref="A901:B901"/>
    <mergeCell ref="A940:H940"/>
    <mergeCell ref="A956:H956"/>
    <mergeCell ref="D961:G961"/>
    <mergeCell ref="A962:B962"/>
    <mergeCell ref="A905:H905"/>
    <mergeCell ref="A928:H928"/>
    <mergeCell ref="D933:G933"/>
    <mergeCell ref="A934:B934"/>
    <mergeCell ref="A936:B936"/>
    <mergeCell ref="A997:B997"/>
    <mergeCell ref="A999:B999"/>
    <mergeCell ref="A1084:H1084"/>
    <mergeCell ref="A1099:H1099"/>
    <mergeCell ref="F1104:H1104"/>
    <mergeCell ref="A1105:B1105"/>
    <mergeCell ref="A1107:B1107"/>
    <mergeCell ref="A1078:B1078"/>
    <mergeCell ref="A1080:B1080"/>
    <mergeCell ref="F1195:H1195"/>
    <mergeCell ref="A1196:B1196"/>
    <mergeCell ref="A1198:B1198"/>
    <mergeCell ref="A1202:H1202"/>
    <mergeCell ref="A1220:H1220"/>
    <mergeCell ref="F1225:H1225"/>
    <mergeCell ref="A1226:B1226"/>
    <mergeCell ref="A1228:B1228"/>
    <mergeCell ref="A964:B964"/>
    <mergeCell ref="A1169:H1169"/>
    <mergeCell ref="A1190:H1190"/>
    <mergeCell ref="A1132:B1132"/>
    <mergeCell ref="A1134:B1134"/>
    <mergeCell ref="A1137:H1137"/>
    <mergeCell ref="A1157:H1157"/>
    <mergeCell ref="F1162:H1162"/>
    <mergeCell ref="A1163:B1163"/>
    <mergeCell ref="A1165:B1165"/>
    <mergeCell ref="A1110:H1110"/>
    <mergeCell ref="A1126:H1126"/>
    <mergeCell ref="F1131:H1131"/>
    <mergeCell ref="A968:H968"/>
    <mergeCell ref="A991:H991"/>
    <mergeCell ref="D996:G996"/>
  </mergeCells>
  <pageMargins left="0" right="0" top="0" bottom="0" header="0.31496062992125984" footer="0.31496062992125984"/>
  <pageSetup paperSize="9" scale="1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146"/>
  <sheetViews>
    <sheetView topLeftCell="A586" zoomScaleNormal="100" workbookViewId="0">
      <selection activeCell="C552" sqref="C552"/>
    </sheetView>
  </sheetViews>
  <sheetFormatPr defaultRowHeight="15" x14ac:dyDescent="0.25"/>
  <cols>
    <col min="1" max="1" width="28.42578125" bestFit="1" customWidth="1"/>
    <col min="2" max="2" width="9.140625" customWidth="1"/>
    <col min="3" max="3" width="8.85546875" bestFit="1" customWidth="1"/>
    <col min="4" max="4" width="8" bestFit="1" customWidth="1"/>
    <col min="5" max="5" width="8.28515625" bestFit="1" customWidth="1"/>
    <col min="6" max="7" width="15" customWidth="1"/>
    <col min="8" max="8" width="40.42578125" customWidth="1"/>
    <col min="9" max="9" width="38.42578125" customWidth="1"/>
  </cols>
  <sheetData>
    <row r="1" spans="1:8" ht="15.75" x14ac:dyDescent="0.25">
      <c r="A1" s="2232" t="s">
        <v>5695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5</v>
      </c>
      <c r="C2" s="198" t="s">
        <v>10</v>
      </c>
      <c r="D2" s="198" t="s">
        <v>11</v>
      </c>
      <c r="E2" s="198" t="s">
        <v>753</v>
      </c>
      <c r="F2" s="1245" t="s">
        <v>2013</v>
      </c>
      <c r="G2" s="198" t="s">
        <v>27</v>
      </c>
      <c r="H2" s="198" t="s">
        <v>32</v>
      </c>
    </row>
    <row r="3" spans="1:8" x14ac:dyDescent="0.25">
      <c r="A3" s="777" t="s">
        <v>563</v>
      </c>
      <c r="B3" s="764">
        <v>1</v>
      </c>
      <c r="C3" s="630"/>
      <c r="D3" s="764">
        <v>17000</v>
      </c>
      <c r="E3" s="921">
        <v>1</v>
      </c>
      <c r="F3" s="764">
        <v>60</v>
      </c>
      <c r="G3" s="1249">
        <v>3000</v>
      </c>
      <c r="H3" s="1248" t="s">
        <v>3581</v>
      </c>
    </row>
    <row r="4" spans="1:8" x14ac:dyDescent="0.25">
      <c r="A4" s="777" t="s">
        <v>5679</v>
      </c>
      <c r="B4" s="764">
        <v>1</v>
      </c>
      <c r="C4" s="630"/>
      <c r="D4" s="630">
        <v>25000</v>
      </c>
      <c r="E4" s="921">
        <v>1</v>
      </c>
      <c r="F4" s="519">
        <v>50</v>
      </c>
      <c r="G4" s="630">
        <v>2000</v>
      </c>
      <c r="H4" s="1248" t="s">
        <v>767</v>
      </c>
    </row>
    <row r="5" spans="1:8" x14ac:dyDescent="0.25">
      <c r="A5" s="777" t="s">
        <v>151</v>
      </c>
      <c r="B5" s="764">
        <v>1</v>
      </c>
      <c r="C5" s="630">
        <v>19000</v>
      </c>
      <c r="D5" s="630"/>
      <c r="E5" s="921"/>
      <c r="F5" s="764"/>
      <c r="G5" s="630"/>
      <c r="H5" s="1248"/>
    </row>
    <row r="6" spans="1:8" x14ac:dyDescent="0.25">
      <c r="A6" s="777" t="s">
        <v>314</v>
      </c>
      <c r="B6" s="764">
        <v>1</v>
      </c>
      <c r="C6" s="630">
        <v>45000</v>
      </c>
      <c r="D6" s="630"/>
      <c r="E6" s="921">
        <v>1</v>
      </c>
      <c r="F6" s="764">
        <v>100</v>
      </c>
      <c r="G6" s="630">
        <v>5000</v>
      </c>
      <c r="H6" s="1248"/>
    </row>
    <row r="7" spans="1:8" x14ac:dyDescent="0.25">
      <c r="A7" s="777" t="s">
        <v>4483</v>
      </c>
      <c r="B7" s="764">
        <v>1</v>
      </c>
      <c r="C7" s="630">
        <v>14000</v>
      </c>
      <c r="D7" s="630"/>
      <c r="E7" s="921">
        <v>1</v>
      </c>
      <c r="F7" s="764">
        <v>60</v>
      </c>
      <c r="G7" s="1249">
        <v>3000</v>
      </c>
      <c r="H7" s="1248"/>
    </row>
    <row r="8" spans="1:8" x14ac:dyDescent="0.25">
      <c r="A8" s="777" t="s">
        <v>390</v>
      </c>
      <c r="B8" s="764">
        <v>1</v>
      </c>
      <c r="C8" s="630">
        <v>29000</v>
      </c>
      <c r="D8" s="630"/>
      <c r="E8" s="764">
        <v>1</v>
      </c>
      <c r="F8" s="921">
        <v>60</v>
      </c>
      <c r="G8" s="1249">
        <v>3000</v>
      </c>
      <c r="H8" s="1248"/>
    </row>
    <row r="9" spans="1:8" x14ac:dyDescent="0.25">
      <c r="A9" s="777" t="s">
        <v>4483</v>
      </c>
      <c r="B9" s="764">
        <v>1</v>
      </c>
      <c r="C9" s="630"/>
      <c r="D9" s="630">
        <v>14000</v>
      </c>
      <c r="E9" s="764">
        <v>1</v>
      </c>
      <c r="F9" s="921">
        <v>60</v>
      </c>
      <c r="G9" s="1249">
        <v>3000</v>
      </c>
      <c r="H9" s="1248" t="s">
        <v>767</v>
      </c>
    </row>
    <row r="10" spans="1:8" x14ac:dyDescent="0.25">
      <c r="A10" s="777" t="s">
        <v>138</v>
      </c>
      <c r="B10" s="764">
        <v>1</v>
      </c>
      <c r="C10" s="630"/>
      <c r="D10" s="630">
        <v>19000</v>
      </c>
      <c r="E10" s="764"/>
      <c r="F10" s="921"/>
      <c r="G10" s="1249"/>
      <c r="H10" s="1248" t="s">
        <v>767</v>
      </c>
    </row>
    <row r="11" spans="1:8" x14ac:dyDescent="0.25">
      <c r="A11" s="777" t="s">
        <v>2185</v>
      </c>
      <c r="B11" s="764">
        <v>1</v>
      </c>
      <c r="C11" s="630">
        <v>32000</v>
      </c>
      <c r="D11" s="630"/>
      <c r="E11" s="764">
        <v>1</v>
      </c>
      <c r="F11" s="921">
        <v>60</v>
      </c>
      <c r="G11" s="1249">
        <v>3000</v>
      </c>
      <c r="H11" s="1248"/>
    </row>
    <row r="12" spans="1:8" x14ac:dyDescent="0.25">
      <c r="A12" s="777" t="s">
        <v>622</v>
      </c>
      <c r="B12" s="764">
        <v>1</v>
      </c>
      <c r="C12" s="630">
        <v>28000</v>
      </c>
      <c r="D12" s="630"/>
      <c r="E12" s="764">
        <v>2</v>
      </c>
      <c r="F12" s="921">
        <v>70</v>
      </c>
      <c r="G12" s="1249">
        <v>8000</v>
      </c>
      <c r="H12" s="1248"/>
    </row>
    <row r="13" spans="1:8" x14ac:dyDescent="0.25">
      <c r="A13" s="777" t="s">
        <v>5196</v>
      </c>
      <c r="B13" s="764">
        <v>1</v>
      </c>
      <c r="C13" s="630">
        <v>31000</v>
      </c>
      <c r="D13" s="630"/>
      <c r="E13" s="764">
        <v>1</v>
      </c>
      <c r="F13" s="921">
        <v>100</v>
      </c>
      <c r="G13" s="1249">
        <v>5000</v>
      </c>
      <c r="H13" s="1248"/>
    </row>
    <row r="14" spans="1:8" x14ac:dyDescent="0.25">
      <c r="A14" s="777" t="s">
        <v>563</v>
      </c>
      <c r="B14" s="764">
        <v>1</v>
      </c>
      <c r="C14" s="630">
        <v>16000</v>
      </c>
      <c r="D14" s="630"/>
      <c r="E14" s="764">
        <v>1</v>
      </c>
      <c r="F14" s="921">
        <v>75</v>
      </c>
      <c r="G14" s="1249">
        <v>4000</v>
      </c>
      <c r="H14" s="1248"/>
    </row>
    <row r="15" spans="1:8" x14ac:dyDescent="0.25">
      <c r="A15" s="777" t="s">
        <v>107</v>
      </c>
      <c r="B15" s="764">
        <v>1</v>
      </c>
      <c r="C15" s="630">
        <v>11000</v>
      </c>
      <c r="D15" s="630"/>
      <c r="E15" s="764">
        <v>1</v>
      </c>
      <c r="F15" s="921">
        <v>60</v>
      </c>
      <c r="G15" s="1249">
        <v>3000</v>
      </c>
      <c r="H15" s="1248"/>
    </row>
    <row r="16" spans="1:8" x14ac:dyDescent="0.25">
      <c r="A16" s="777" t="s">
        <v>5431</v>
      </c>
      <c r="B16" s="764">
        <v>1</v>
      </c>
      <c r="C16" s="630">
        <v>13000</v>
      </c>
      <c r="D16" s="630"/>
      <c r="E16" s="764">
        <v>1</v>
      </c>
      <c r="F16" s="921">
        <v>50</v>
      </c>
      <c r="G16" s="1249">
        <v>2000</v>
      </c>
      <c r="H16" s="1248"/>
    </row>
    <row r="17" spans="1:8" x14ac:dyDescent="0.25">
      <c r="A17" s="777" t="s">
        <v>4943</v>
      </c>
      <c r="B17" s="764">
        <v>1</v>
      </c>
      <c r="C17" s="630">
        <v>20000</v>
      </c>
      <c r="D17" s="630"/>
      <c r="E17" s="764">
        <v>1</v>
      </c>
      <c r="F17" s="921">
        <v>100</v>
      </c>
      <c r="G17" s="1249">
        <v>5000</v>
      </c>
      <c r="H17" s="1248"/>
    </row>
    <row r="18" spans="1:8" x14ac:dyDescent="0.25">
      <c r="A18" s="777" t="s">
        <v>4483</v>
      </c>
      <c r="B18" s="764">
        <v>1</v>
      </c>
      <c r="C18" s="630"/>
      <c r="D18" s="630">
        <v>14000</v>
      </c>
      <c r="E18" s="764">
        <v>1</v>
      </c>
      <c r="F18" s="921">
        <v>60</v>
      </c>
      <c r="G18" s="1249">
        <v>3000</v>
      </c>
      <c r="H18" s="1248" t="s">
        <v>3581</v>
      </c>
    </row>
    <row r="19" spans="1:8" x14ac:dyDescent="0.25">
      <c r="A19" s="777" t="s">
        <v>5680</v>
      </c>
      <c r="B19" s="764">
        <v>2</v>
      </c>
      <c r="C19" s="630">
        <v>54000</v>
      </c>
      <c r="D19" s="630"/>
      <c r="E19" s="764">
        <v>2</v>
      </c>
      <c r="F19" s="921">
        <v>100</v>
      </c>
      <c r="G19" s="1249">
        <v>10000</v>
      </c>
      <c r="H19" s="1248" t="s">
        <v>5681</v>
      </c>
    </row>
    <row r="20" spans="1:8" x14ac:dyDescent="0.25">
      <c r="A20" s="777" t="s">
        <v>2912</v>
      </c>
      <c r="B20" s="764">
        <v>1</v>
      </c>
      <c r="C20" s="630"/>
      <c r="D20" s="630">
        <v>24000</v>
      </c>
      <c r="E20" s="764"/>
      <c r="F20" s="921"/>
      <c r="G20" s="1249"/>
      <c r="H20" s="1248" t="s">
        <v>5682</v>
      </c>
    </row>
    <row r="21" spans="1:8" x14ac:dyDescent="0.25">
      <c r="A21" s="777" t="s">
        <v>4733</v>
      </c>
      <c r="B21" s="764">
        <v>1</v>
      </c>
      <c r="C21" s="630"/>
      <c r="D21" s="630">
        <v>14000</v>
      </c>
      <c r="E21" s="764">
        <v>1</v>
      </c>
      <c r="F21" s="921">
        <v>60</v>
      </c>
      <c r="G21" s="1249">
        <v>3000</v>
      </c>
      <c r="H21" s="1248" t="s">
        <v>3581</v>
      </c>
    </row>
    <row r="22" spans="1:8" x14ac:dyDescent="0.25">
      <c r="A22" s="777" t="s">
        <v>123</v>
      </c>
      <c r="B22" s="764">
        <v>1</v>
      </c>
      <c r="C22" s="630"/>
      <c r="D22" s="630">
        <v>11000</v>
      </c>
      <c r="E22" s="764">
        <v>1</v>
      </c>
      <c r="F22" s="921">
        <v>60</v>
      </c>
      <c r="G22" s="1249">
        <v>3000</v>
      </c>
      <c r="H22" s="1248" t="s">
        <v>767</v>
      </c>
    </row>
    <row r="23" spans="1:8" x14ac:dyDescent="0.25">
      <c r="A23" s="777" t="s">
        <v>107</v>
      </c>
      <c r="B23" s="764">
        <v>1</v>
      </c>
      <c r="C23" s="630">
        <v>11000</v>
      </c>
      <c r="D23" s="630"/>
      <c r="E23" s="764">
        <v>1</v>
      </c>
      <c r="F23" s="921">
        <v>60</v>
      </c>
      <c r="G23" s="1249">
        <v>3000</v>
      </c>
      <c r="H23" s="1248" t="s">
        <v>5683</v>
      </c>
    </row>
    <row r="24" spans="1:8" x14ac:dyDescent="0.25">
      <c r="A24" s="777" t="s">
        <v>656</v>
      </c>
      <c r="B24" s="764">
        <v>1</v>
      </c>
      <c r="C24" s="630"/>
      <c r="D24" s="630">
        <v>15000</v>
      </c>
      <c r="E24" s="764">
        <v>1</v>
      </c>
      <c r="F24" s="921">
        <v>75</v>
      </c>
      <c r="G24" s="1249">
        <v>4000</v>
      </c>
      <c r="H24" s="1248" t="s">
        <v>767</v>
      </c>
    </row>
    <row r="25" spans="1:8" x14ac:dyDescent="0.25">
      <c r="A25" s="702" t="s">
        <v>4424</v>
      </c>
      <c r="B25" s="703">
        <v>1</v>
      </c>
      <c r="C25" s="640"/>
      <c r="D25" s="640"/>
      <c r="E25" s="703"/>
      <c r="F25" s="1246"/>
      <c r="G25" s="1250"/>
      <c r="H25" s="781" t="s">
        <v>5684</v>
      </c>
    </row>
    <row r="26" spans="1:8" x14ac:dyDescent="0.25">
      <c r="A26" s="777" t="s">
        <v>1541</v>
      </c>
      <c r="B26" s="764">
        <v>2</v>
      </c>
      <c r="C26" s="630">
        <v>116000</v>
      </c>
      <c r="D26" s="630"/>
      <c r="E26" s="764"/>
      <c r="F26" s="921"/>
      <c r="G26" s="1249"/>
      <c r="H26" s="1248"/>
    </row>
    <row r="27" spans="1:8" x14ac:dyDescent="0.25">
      <c r="A27" s="777" t="s">
        <v>563</v>
      </c>
      <c r="B27" s="764">
        <v>1</v>
      </c>
      <c r="C27" s="630"/>
      <c r="D27" s="630">
        <v>21000</v>
      </c>
      <c r="E27" s="764"/>
      <c r="F27" s="921"/>
      <c r="G27" s="1249"/>
      <c r="H27" s="1248" t="s">
        <v>5685</v>
      </c>
    </row>
    <row r="28" spans="1:8" x14ac:dyDescent="0.25">
      <c r="A28" s="777" t="s">
        <v>138</v>
      </c>
      <c r="B28" s="764">
        <v>1</v>
      </c>
      <c r="C28" s="630"/>
      <c r="D28" s="630">
        <v>19000</v>
      </c>
      <c r="E28" s="764"/>
      <c r="F28" s="921"/>
      <c r="G28" s="1249"/>
      <c r="H28" s="1248" t="s">
        <v>3581</v>
      </c>
    </row>
    <row r="29" spans="1:8" x14ac:dyDescent="0.25">
      <c r="A29" s="777" t="s">
        <v>136</v>
      </c>
      <c r="B29" s="764">
        <v>1</v>
      </c>
      <c r="C29" s="630"/>
      <c r="D29" s="630">
        <v>18000</v>
      </c>
      <c r="E29" s="764"/>
      <c r="F29" s="921"/>
      <c r="G29" s="1249"/>
      <c r="H29" s="1248" t="s">
        <v>5686</v>
      </c>
    </row>
    <row r="30" spans="1:8" x14ac:dyDescent="0.25">
      <c r="A30" s="777" t="s">
        <v>503</v>
      </c>
      <c r="B30" s="764">
        <v>1</v>
      </c>
      <c r="C30" s="630">
        <v>11000</v>
      </c>
      <c r="D30" s="630"/>
      <c r="E30" s="764">
        <v>1</v>
      </c>
      <c r="F30" s="921">
        <v>60</v>
      </c>
      <c r="G30" s="1249">
        <v>3000</v>
      </c>
      <c r="H30" s="1248"/>
    </row>
    <row r="31" spans="1:8" x14ac:dyDescent="0.25">
      <c r="A31" s="777" t="s">
        <v>136</v>
      </c>
      <c r="B31" s="764">
        <v>1</v>
      </c>
      <c r="C31" s="630"/>
      <c r="D31" s="630">
        <v>14000</v>
      </c>
      <c r="E31" s="764">
        <v>1</v>
      </c>
      <c r="F31" s="921">
        <v>60</v>
      </c>
      <c r="G31" s="1249">
        <v>3000</v>
      </c>
      <c r="H31" s="1248" t="s">
        <v>5687</v>
      </c>
    </row>
    <row r="32" spans="1:8" x14ac:dyDescent="0.25">
      <c r="A32" s="777" t="s">
        <v>3437</v>
      </c>
      <c r="B32" s="764">
        <v>1</v>
      </c>
      <c r="C32" s="630"/>
      <c r="D32" s="630">
        <v>21000</v>
      </c>
      <c r="E32" s="764"/>
      <c r="F32" s="921"/>
      <c r="G32" s="1249"/>
      <c r="H32" s="1248" t="s">
        <v>5688</v>
      </c>
    </row>
    <row r="33" spans="1:8" x14ac:dyDescent="0.25">
      <c r="A33" s="777" t="s">
        <v>1139</v>
      </c>
      <c r="B33" s="764">
        <v>1</v>
      </c>
      <c r="C33" s="630">
        <v>38000</v>
      </c>
      <c r="D33" s="630"/>
      <c r="E33" s="764"/>
      <c r="F33" s="921"/>
      <c r="G33" s="1249"/>
      <c r="H33" s="1248" t="s">
        <v>5689</v>
      </c>
    </row>
    <row r="34" spans="1:8" x14ac:dyDescent="0.25">
      <c r="A34" s="777" t="s">
        <v>255</v>
      </c>
      <c r="B34" s="764">
        <v>1</v>
      </c>
      <c r="C34" s="630">
        <v>21000</v>
      </c>
      <c r="D34" s="630"/>
      <c r="E34" s="764">
        <v>1</v>
      </c>
      <c r="F34" s="921">
        <v>60</v>
      </c>
      <c r="G34" s="1249">
        <v>3000</v>
      </c>
      <c r="H34" s="1248"/>
    </row>
    <row r="35" spans="1:8" x14ac:dyDescent="0.25">
      <c r="A35" s="777" t="s">
        <v>1248</v>
      </c>
      <c r="B35" s="764">
        <v>2</v>
      </c>
      <c r="C35" s="630"/>
      <c r="D35" s="630">
        <v>102000</v>
      </c>
      <c r="E35" s="764"/>
      <c r="F35" s="921"/>
      <c r="G35" s="1249"/>
      <c r="H35" s="1248" t="s">
        <v>5638</v>
      </c>
    </row>
    <row r="36" spans="1:8" x14ac:dyDescent="0.25">
      <c r="A36" s="777" t="s">
        <v>563</v>
      </c>
      <c r="B36" s="764">
        <v>1</v>
      </c>
      <c r="C36" s="630"/>
      <c r="D36" s="630">
        <v>16000</v>
      </c>
      <c r="E36" s="764">
        <v>1</v>
      </c>
      <c r="F36" s="921">
        <v>75</v>
      </c>
      <c r="G36" s="1249">
        <v>4000</v>
      </c>
      <c r="H36" s="1248"/>
    </row>
    <row r="37" spans="1:8" x14ac:dyDescent="0.25">
      <c r="A37" s="777" t="s">
        <v>144</v>
      </c>
      <c r="B37" s="764">
        <v>1</v>
      </c>
      <c r="C37" s="630">
        <v>28000</v>
      </c>
      <c r="D37" s="630"/>
      <c r="E37" s="764">
        <v>1</v>
      </c>
      <c r="F37" s="921">
        <v>75</v>
      </c>
      <c r="G37" s="1249">
        <v>4000</v>
      </c>
      <c r="H37" s="1248"/>
    </row>
    <row r="38" spans="1:8" x14ac:dyDescent="0.25">
      <c r="A38" s="777" t="s">
        <v>107</v>
      </c>
      <c r="B38" s="764">
        <v>1</v>
      </c>
      <c r="C38" s="630">
        <v>14000</v>
      </c>
      <c r="D38" s="630"/>
      <c r="E38" s="764"/>
      <c r="F38" s="921"/>
      <c r="G38" s="1249"/>
      <c r="H38" s="1248"/>
    </row>
    <row r="39" spans="1:8" x14ac:dyDescent="0.25">
      <c r="A39" s="777" t="s">
        <v>4483</v>
      </c>
      <c r="B39" s="764">
        <v>1</v>
      </c>
      <c r="C39" s="630"/>
      <c r="D39" s="630">
        <v>18000</v>
      </c>
      <c r="E39" s="764"/>
      <c r="F39" s="921"/>
      <c r="G39" s="1249"/>
      <c r="H39" s="1248" t="s">
        <v>5690</v>
      </c>
    </row>
    <row r="40" spans="1:8" x14ac:dyDescent="0.25">
      <c r="A40" s="777" t="s">
        <v>563</v>
      </c>
      <c r="B40" s="764">
        <v>1</v>
      </c>
      <c r="C40" s="630"/>
      <c r="D40" s="630">
        <v>20000</v>
      </c>
      <c r="E40" s="764"/>
      <c r="F40" s="921"/>
      <c r="G40" s="1249"/>
      <c r="H40" s="1248" t="s">
        <v>3581</v>
      </c>
    </row>
    <row r="41" spans="1:8" x14ac:dyDescent="0.25">
      <c r="A41" s="777" t="s">
        <v>1541</v>
      </c>
      <c r="B41" s="764">
        <v>2</v>
      </c>
      <c r="C41" s="630">
        <v>116000</v>
      </c>
      <c r="D41" s="630"/>
      <c r="E41" s="764"/>
      <c r="F41" s="921"/>
      <c r="G41" s="1249"/>
      <c r="H41" s="1248"/>
    </row>
    <row r="42" spans="1:8" x14ac:dyDescent="0.25">
      <c r="A42" s="755" t="s">
        <v>2048</v>
      </c>
      <c r="B42" s="213">
        <f>SUM(B3:B41)</f>
        <v>43</v>
      </c>
      <c r="C42" s="213">
        <f>SUM(C3:C41)</f>
        <v>667000</v>
      </c>
      <c r="D42" s="213">
        <f>SUM(D3:D41)</f>
        <v>402000</v>
      </c>
      <c r="E42" s="213">
        <f>SUM(E3:E41)</f>
        <v>26</v>
      </c>
      <c r="F42" s="213"/>
      <c r="G42" s="213"/>
      <c r="H42" s="213"/>
    </row>
    <row r="43" spans="1:8" ht="17.25" x14ac:dyDescent="0.25">
      <c r="A43" s="2233" t="s">
        <v>4463</v>
      </c>
      <c r="B43" s="2234"/>
      <c r="C43" s="2234"/>
      <c r="D43" s="2234"/>
      <c r="E43" s="2234"/>
      <c r="F43" s="2234"/>
      <c r="G43" s="2234"/>
      <c r="H43" s="2249"/>
    </row>
    <row r="44" spans="1:8" ht="17.25" x14ac:dyDescent="0.25">
      <c r="A44" s="782" t="s">
        <v>5691</v>
      </c>
      <c r="B44" s="783">
        <v>1</v>
      </c>
      <c r="C44" s="944">
        <v>1500</v>
      </c>
      <c r="D44" s="784"/>
      <c r="E44" s="909"/>
      <c r="F44" s="909"/>
      <c r="G44" s="909"/>
      <c r="H44" s="1247"/>
    </row>
    <row r="45" spans="1:8" ht="17.25" x14ac:dyDescent="0.25">
      <c r="A45" s="782" t="s">
        <v>5693</v>
      </c>
      <c r="B45" s="783">
        <v>1</v>
      </c>
      <c r="C45" s="944">
        <v>5000</v>
      </c>
      <c r="D45" s="784"/>
      <c r="E45" s="909"/>
      <c r="F45" s="909"/>
      <c r="G45" s="909"/>
      <c r="H45" s="1247"/>
    </row>
    <row r="46" spans="1:8" ht="17.25" x14ac:dyDescent="0.25">
      <c r="A46" s="782" t="s">
        <v>5694</v>
      </c>
      <c r="B46" s="783">
        <v>1</v>
      </c>
      <c r="C46" s="944">
        <v>1500</v>
      </c>
      <c r="D46" s="784"/>
      <c r="E46" s="909"/>
      <c r="F46" s="909"/>
      <c r="G46" s="909"/>
      <c r="H46" s="1247"/>
    </row>
    <row r="47" spans="1:8" ht="17.25" x14ac:dyDescent="0.25">
      <c r="A47" s="782" t="s">
        <v>5692</v>
      </c>
      <c r="B47" s="783">
        <v>1</v>
      </c>
      <c r="C47" s="944">
        <v>2000</v>
      </c>
      <c r="D47" s="784"/>
      <c r="E47" s="909"/>
      <c r="F47" s="909"/>
      <c r="G47" s="909"/>
      <c r="H47" s="1247"/>
    </row>
    <row r="48" spans="1:8" x14ac:dyDescent="0.25">
      <c r="A48" s="755" t="s">
        <v>2048</v>
      </c>
      <c r="B48" s="213">
        <f>SUM(B44)</f>
        <v>1</v>
      </c>
      <c r="C48" s="213">
        <f>SUM(C44:C47)</f>
        <v>10000</v>
      </c>
      <c r="D48" s="213">
        <f>SUM(D44:D47)</f>
        <v>0</v>
      </c>
      <c r="E48" s="213"/>
      <c r="F48" s="213"/>
      <c r="G48" s="213"/>
      <c r="H48" s="213"/>
    </row>
    <row r="49" spans="1:8" x14ac:dyDescent="0.25">
      <c r="D49" s="18"/>
      <c r="E49" s="13"/>
      <c r="F49" s="13"/>
    </row>
    <row r="50" spans="1:8" x14ac:dyDescent="0.25">
      <c r="D50" s="1230"/>
      <c r="E50" s="1230"/>
      <c r="F50" s="2268" t="s">
        <v>5635</v>
      </c>
      <c r="G50" s="2268"/>
      <c r="H50" s="2268"/>
    </row>
    <row r="51" spans="1:8" ht="15.75" x14ac:dyDescent="0.25">
      <c r="A51" s="2262" t="s">
        <v>4861</v>
      </c>
      <c r="B51" s="2263"/>
      <c r="C51" s="757">
        <f>C42-G53</f>
        <v>667000</v>
      </c>
      <c r="E51" s="13"/>
      <c r="F51" s="13"/>
    </row>
    <row r="53" spans="1:8" ht="15.75" x14ac:dyDescent="0.25">
      <c r="A53" s="2262" t="s">
        <v>4825</v>
      </c>
      <c r="B53" s="2263"/>
      <c r="C53" s="213">
        <f>C48</f>
        <v>10000</v>
      </c>
      <c r="E53" s="1145"/>
      <c r="F53" s="1145"/>
      <c r="G53" s="1145"/>
    </row>
    <row r="56" spans="1:8" ht="15.75" x14ac:dyDescent="0.25">
      <c r="A56" s="2232" t="s">
        <v>5382</v>
      </c>
      <c r="B56" s="2232"/>
      <c r="C56" s="2232"/>
      <c r="D56" s="2232"/>
      <c r="E56" s="2232"/>
      <c r="F56" s="2232"/>
      <c r="G56" s="2232"/>
      <c r="H56" s="2232"/>
    </row>
    <row r="57" spans="1:8" x14ac:dyDescent="0.25">
      <c r="A57" s="198" t="s">
        <v>14</v>
      </c>
      <c r="B57" s="198" t="s">
        <v>5</v>
      </c>
      <c r="C57" s="198" t="s">
        <v>10</v>
      </c>
      <c r="D57" s="198" t="s">
        <v>11</v>
      </c>
      <c r="E57" s="198" t="s">
        <v>753</v>
      </c>
      <c r="F57" s="198" t="s">
        <v>27</v>
      </c>
      <c r="G57" s="1251" t="s">
        <v>2013</v>
      </c>
      <c r="H57" s="198" t="s">
        <v>32</v>
      </c>
    </row>
    <row r="58" spans="1:8" x14ac:dyDescent="0.25">
      <c r="A58" s="777" t="s">
        <v>5696</v>
      </c>
      <c r="B58" s="764">
        <v>1</v>
      </c>
      <c r="C58" s="630">
        <v>32500</v>
      </c>
      <c r="D58" s="764"/>
      <c r="E58" s="921">
        <v>1</v>
      </c>
      <c r="F58" s="764">
        <v>4000</v>
      </c>
      <c r="G58" s="921">
        <v>70</v>
      </c>
      <c r="H58" s="1253"/>
    </row>
    <row r="59" spans="1:8" x14ac:dyDescent="0.25">
      <c r="A59" s="777" t="s">
        <v>5697</v>
      </c>
      <c r="B59" s="764">
        <v>1</v>
      </c>
      <c r="C59" s="630"/>
      <c r="D59" s="630">
        <v>28000</v>
      </c>
      <c r="E59" s="921"/>
      <c r="F59" s="764"/>
      <c r="G59" s="764"/>
      <c r="H59" s="1253" t="s">
        <v>5698</v>
      </c>
    </row>
    <row r="60" spans="1:8" x14ac:dyDescent="0.25">
      <c r="A60" s="777" t="s">
        <v>166</v>
      </c>
      <c r="B60" s="764">
        <v>1</v>
      </c>
      <c r="C60" s="630">
        <v>25000</v>
      </c>
      <c r="D60" s="630"/>
      <c r="E60" s="921">
        <v>1</v>
      </c>
      <c r="F60" s="764">
        <v>4000</v>
      </c>
      <c r="G60" s="764">
        <v>70</v>
      </c>
      <c r="H60" s="1253"/>
    </row>
    <row r="61" spans="1:8" x14ac:dyDescent="0.25">
      <c r="A61" s="777" t="s">
        <v>5696</v>
      </c>
      <c r="B61" s="764">
        <v>1</v>
      </c>
      <c r="C61" s="630">
        <v>32500</v>
      </c>
      <c r="D61" s="630"/>
      <c r="E61" s="921">
        <v>1</v>
      </c>
      <c r="F61" s="764">
        <v>4000</v>
      </c>
      <c r="G61" s="764">
        <v>70</v>
      </c>
      <c r="H61" s="1253"/>
    </row>
    <row r="62" spans="1:8" x14ac:dyDescent="0.25">
      <c r="A62" s="777" t="s">
        <v>5699</v>
      </c>
      <c r="B62" s="764">
        <v>1</v>
      </c>
      <c r="C62" s="630">
        <v>11000</v>
      </c>
      <c r="D62" s="630"/>
      <c r="E62" s="921">
        <v>1</v>
      </c>
      <c r="F62" s="764">
        <v>3000</v>
      </c>
      <c r="G62" s="921">
        <v>60</v>
      </c>
      <c r="H62" s="1253"/>
    </row>
    <row r="63" spans="1:8" x14ac:dyDescent="0.25">
      <c r="A63" s="777" t="s">
        <v>5679</v>
      </c>
      <c r="B63" s="764">
        <v>1</v>
      </c>
      <c r="C63" s="630">
        <v>25000</v>
      </c>
      <c r="D63" s="630"/>
      <c r="E63" s="764">
        <v>1</v>
      </c>
      <c r="F63" s="921">
        <v>2000</v>
      </c>
      <c r="G63" s="921">
        <v>50</v>
      </c>
      <c r="H63" s="1253"/>
    </row>
    <row r="64" spans="1:8" x14ac:dyDescent="0.25">
      <c r="A64" s="777" t="s">
        <v>3689</v>
      </c>
      <c r="B64" s="764">
        <v>1</v>
      </c>
      <c r="C64" s="630">
        <v>79000</v>
      </c>
      <c r="D64" s="630"/>
      <c r="E64" s="764">
        <v>1</v>
      </c>
      <c r="F64" s="921">
        <v>5000</v>
      </c>
      <c r="G64" s="921">
        <v>100</v>
      </c>
      <c r="H64" s="1253" t="s">
        <v>5700</v>
      </c>
    </row>
    <row r="65" spans="1:8" x14ac:dyDescent="0.25">
      <c r="A65" s="777" t="s">
        <v>3572</v>
      </c>
      <c r="B65" s="764">
        <v>1</v>
      </c>
      <c r="C65" s="630">
        <v>21000</v>
      </c>
      <c r="D65" s="630"/>
      <c r="E65" s="764">
        <v>1</v>
      </c>
      <c r="F65" s="921">
        <v>5000</v>
      </c>
      <c r="G65" s="921">
        <v>100</v>
      </c>
      <c r="H65" s="1253" t="s">
        <v>1453</v>
      </c>
    </row>
    <row r="66" spans="1:8" x14ac:dyDescent="0.25">
      <c r="A66" s="777" t="s">
        <v>5701</v>
      </c>
      <c r="B66" s="764">
        <v>1</v>
      </c>
      <c r="C66" s="630"/>
      <c r="D66" s="630">
        <v>13000</v>
      </c>
      <c r="E66" s="764">
        <v>1</v>
      </c>
      <c r="F66" s="921">
        <v>3000</v>
      </c>
      <c r="G66" s="921">
        <v>60</v>
      </c>
      <c r="H66" s="1253" t="s">
        <v>767</v>
      </c>
    </row>
    <row r="67" spans="1:8" x14ac:dyDescent="0.25">
      <c r="A67" s="777" t="s">
        <v>3733</v>
      </c>
      <c r="B67" s="764">
        <v>1</v>
      </c>
      <c r="C67" s="630">
        <v>38000</v>
      </c>
      <c r="D67" s="630"/>
      <c r="E67" s="764"/>
      <c r="F67" s="921"/>
      <c r="G67" s="921"/>
      <c r="H67" s="1253"/>
    </row>
    <row r="68" spans="1:8" x14ac:dyDescent="0.25">
      <c r="A68" s="777" t="s">
        <v>172</v>
      </c>
      <c r="B68" s="764">
        <v>1</v>
      </c>
      <c r="C68" s="630">
        <v>40000</v>
      </c>
      <c r="D68" s="630"/>
      <c r="E68" s="764">
        <v>1</v>
      </c>
      <c r="F68" s="921">
        <v>4000</v>
      </c>
      <c r="G68" s="921">
        <v>70</v>
      </c>
      <c r="H68" s="1253"/>
    </row>
    <row r="69" spans="1:8" x14ac:dyDescent="0.25">
      <c r="A69" s="777" t="s">
        <v>3572</v>
      </c>
      <c r="B69" s="764">
        <v>1</v>
      </c>
      <c r="C69" s="630">
        <v>25000</v>
      </c>
      <c r="D69" s="630"/>
      <c r="E69" s="764"/>
      <c r="F69" s="921"/>
      <c r="G69" s="921"/>
      <c r="H69" s="1253"/>
    </row>
    <row r="70" spans="1:8" x14ac:dyDescent="0.25">
      <c r="A70" s="777" t="s">
        <v>5283</v>
      </c>
      <c r="B70" s="764">
        <v>1</v>
      </c>
      <c r="C70" s="630">
        <v>29000</v>
      </c>
      <c r="D70" s="630"/>
      <c r="E70" s="764"/>
      <c r="F70" s="921"/>
      <c r="G70" s="921"/>
      <c r="H70" s="1253" t="s">
        <v>5702</v>
      </c>
    </row>
    <row r="71" spans="1:8" x14ac:dyDescent="0.25">
      <c r="A71" s="777" t="s">
        <v>3659</v>
      </c>
      <c r="B71" s="764">
        <v>1</v>
      </c>
      <c r="C71" s="630"/>
      <c r="D71" s="630">
        <v>31000</v>
      </c>
      <c r="E71" s="764">
        <v>1</v>
      </c>
      <c r="F71" s="921">
        <v>5000</v>
      </c>
      <c r="G71" s="921">
        <v>100</v>
      </c>
      <c r="H71" s="1253" t="s">
        <v>767</v>
      </c>
    </row>
    <row r="72" spans="1:8" x14ac:dyDescent="0.25">
      <c r="A72" s="777" t="s">
        <v>3539</v>
      </c>
      <c r="B72" s="764">
        <v>1</v>
      </c>
      <c r="C72" s="630">
        <v>46000</v>
      </c>
      <c r="D72" s="630"/>
      <c r="E72" s="764">
        <v>1</v>
      </c>
      <c r="F72" s="921">
        <v>5000</v>
      </c>
      <c r="G72" s="921">
        <v>100</v>
      </c>
      <c r="H72" s="1253"/>
    </row>
    <row r="73" spans="1:8" x14ac:dyDescent="0.25">
      <c r="A73" s="777" t="s">
        <v>5532</v>
      </c>
      <c r="B73" s="764">
        <v>1</v>
      </c>
      <c r="C73" s="630"/>
      <c r="D73" s="630">
        <v>14000</v>
      </c>
      <c r="E73" s="764">
        <v>1</v>
      </c>
      <c r="F73" s="921">
        <v>2000</v>
      </c>
      <c r="G73" s="921">
        <v>50</v>
      </c>
      <c r="H73" s="1253" t="s">
        <v>5703</v>
      </c>
    </row>
    <row r="74" spans="1:8" x14ac:dyDescent="0.25">
      <c r="A74" s="777" t="s">
        <v>5623</v>
      </c>
      <c r="B74" s="764">
        <v>1</v>
      </c>
      <c r="C74" s="630"/>
      <c r="D74" s="630">
        <v>15000</v>
      </c>
      <c r="E74" s="764">
        <v>1</v>
      </c>
      <c r="F74" s="921">
        <v>2000</v>
      </c>
      <c r="G74" s="921">
        <v>50</v>
      </c>
      <c r="H74" s="1253" t="s">
        <v>767</v>
      </c>
    </row>
    <row r="75" spans="1:8" x14ac:dyDescent="0.25">
      <c r="A75" s="777" t="s">
        <v>2916</v>
      </c>
      <c r="B75" s="764">
        <v>2</v>
      </c>
      <c r="C75" s="630">
        <v>88000</v>
      </c>
      <c r="D75" s="630"/>
      <c r="E75" s="764">
        <v>2</v>
      </c>
      <c r="F75" s="921">
        <v>16000</v>
      </c>
      <c r="G75" s="921">
        <v>140</v>
      </c>
      <c r="H75" s="1253"/>
    </row>
    <row r="76" spans="1:8" x14ac:dyDescent="0.25">
      <c r="A76" s="777" t="s">
        <v>563</v>
      </c>
      <c r="B76" s="764">
        <v>1</v>
      </c>
      <c r="C76" s="630">
        <v>17000</v>
      </c>
      <c r="D76" s="630"/>
      <c r="E76" s="764">
        <v>1</v>
      </c>
      <c r="F76" s="921">
        <v>4000</v>
      </c>
      <c r="G76" s="921">
        <v>70</v>
      </c>
      <c r="H76" s="1253"/>
    </row>
    <row r="77" spans="1:8" x14ac:dyDescent="0.25">
      <c r="A77" s="777" t="s">
        <v>5697</v>
      </c>
      <c r="B77" s="764">
        <v>1</v>
      </c>
      <c r="C77" s="630"/>
      <c r="D77" s="630">
        <v>30000</v>
      </c>
      <c r="E77" s="764"/>
      <c r="F77" s="921"/>
      <c r="G77" s="921"/>
      <c r="H77" s="1253" t="s">
        <v>3596</v>
      </c>
    </row>
    <row r="78" spans="1:8" x14ac:dyDescent="0.25">
      <c r="A78" s="777" t="s">
        <v>734</v>
      </c>
      <c r="B78" s="764">
        <v>1</v>
      </c>
      <c r="C78" s="630">
        <v>15000</v>
      </c>
      <c r="D78" s="630"/>
      <c r="E78" s="764">
        <v>1</v>
      </c>
      <c r="F78" s="921">
        <v>3000</v>
      </c>
      <c r="G78" s="921">
        <v>60</v>
      </c>
      <c r="H78" s="1253"/>
    </row>
    <row r="79" spans="1:8" x14ac:dyDescent="0.25">
      <c r="A79" s="777" t="s">
        <v>441</v>
      </c>
      <c r="B79" s="764">
        <v>1</v>
      </c>
      <c r="C79" s="630">
        <v>22000</v>
      </c>
      <c r="D79" s="630"/>
      <c r="E79" s="764">
        <v>1</v>
      </c>
      <c r="F79" s="921">
        <v>5000</v>
      </c>
      <c r="G79" s="921">
        <v>100</v>
      </c>
      <c r="H79" s="1253"/>
    </row>
    <row r="80" spans="1:8" x14ac:dyDescent="0.25">
      <c r="A80" s="777" t="s">
        <v>5704</v>
      </c>
      <c r="B80" s="764">
        <v>1</v>
      </c>
      <c r="C80" s="630"/>
      <c r="D80" s="630">
        <v>13000</v>
      </c>
      <c r="E80" s="764">
        <v>1</v>
      </c>
      <c r="F80" s="921">
        <v>3000</v>
      </c>
      <c r="G80" s="921">
        <v>60</v>
      </c>
      <c r="H80" s="1253"/>
    </row>
    <row r="81" spans="1:8" x14ac:dyDescent="0.25">
      <c r="A81" s="755" t="s">
        <v>2048</v>
      </c>
      <c r="B81" s="213">
        <f>SUM(B58:B80)</f>
        <v>24</v>
      </c>
      <c r="C81" s="213">
        <f>SUM(C58:C80)</f>
        <v>546000</v>
      </c>
      <c r="D81" s="213">
        <f>SUM(D58:D80)</f>
        <v>144000</v>
      </c>
      <c r="E81" s="213">
        <f>SUM(E58:E80)</f>
        <v>19</v>
      </c>
      <c r="F81" s="213"/>
      <c r="G81" s="213"/>
      <c r="H81" s="213"/>
    </row>
    <row r="82" spans="1:8" ht="17.25" x14ac:dyDescent="0.25">
      <c r="A82" s="2233" t="s">
        <v>4463</v>
      </c>
      <c r="B82" s="2234"/>
      <c r="C82" s="2234"/>
      <c r="D82" s="2234"/>
      <c r="E82" s="2234"/>
      <c r="F82" s="2234"/>
      <c r="G82" s="2234"/>
      <c r="H82" s="2249"/>
    </row>
    <row r="83" spans="1:8" ht="17.25" x14ac:dyDescent="0.25">
      <c r="A83" s="782"/>
      <c r="B83" s="783"/>
      <c r="C83" s="944"/>
      <c r="D83" s="784"/>
      <c r="E83" s="909"/>
      <c r="F83" s="909"/>
      <c r="G83" s="909"/>
      <c r="H83" s="1252"/>
    </row>
    <row r="84" spans="1:8" ht="17.25" x14ac:dyDescent="0.25">
      <c r="A84" s="782"/>
      <c r="B84" s="783"/>
      <c r="C84" s="944"/>
      <c r="D84" s="784"/>
      <c r="E84" s="909"/>
      <c r="F84" s="909"/>
      <c r="G84" s="909"/>
      <c r="H84" s="1252"/>
    </row>
    <row r="85" spans="1:8" x14ac:dyDescent="0.25">
      <c r="A85" s="755" t="s">
        <v>2048</v>
      </c>
      <c r="B85" s="213">
        <f>SUM(B83)</f>
        <v>0</v>
      </c>
      <c r="C85" s="213">
        <f>SUM(C83:C83)</f>
        <v>0</v>
      </c>
      <c r="D85" s="213">
        <f>SUM(D83:D84)</f>
        <v>0</v>
      </c>
      <c r="E85" s="213"/>
      <c r="F85" s="213"/>
      <c r="G85" s="213"/>
      <c r="H85" s="213"/>
    </row>
    <row r="86" spans="1:8" x14ac:dyDescent="0.25">
      <c r="D86" s="18"/>
      <c r="E86" s="13"/>
      <c r="F86" s="13"/>
    </row>
    <row r="87" spans="1:8" x14ac:dyDescent="0.25">
      <c r="D87" s="1230"/>
      <c r="E87" s="1230"/>
      <c r="F87" s="2268" t="s">
        <v>5635</v>
      </c>
      <c r="G87" s="2268"/>
      <c r="H87" s="2268"/>
    </row>
    <row r="88" spans="1:8" ht="15.75" x14ac:dyDescent="0.25">
      <c r="A88" s="2262" t="s">
        <v>4861</v>
      </c>
      <c r="B88" s="2263"/>
      <c r="C88" s="757">
        <f>C81-G90</f>
        <v>546000</v>
      </c>
      <c r="E88" s="13"/>
      <c r="F88" s="13"/>
    </row>
    <row r="90" spans="1:8" ht="15.75" x14ac:dyDescent="0.25">
      <c r="A90" s="2262" t="s">
        <v>4825</v>
      </c>
      <c r="B90" s="2263"/>
      <c r="C90" s="213">
        <f>C85</f>
        <v>0</v>
      </c>
      <c r="E90" s="1145"/>
      <c r="F90" s="1145"/>
      <c r="G90" s="1145"/>
    </row>
    <row r="94" spans="1:8" ht="15.75" x14ac:dyDescent="0.25">
      <c r="A94" s="2232" t="s">
        <v>5705</v>
      </c>
      <c r="B94" s="2232"/>
      <c r="C94" s="2232"/>
      <c r="D94" s="2232"/>
      <c r="E94" s="2232"/>
      <c r="F94" s="2232"/>
      <c r="G94" s="2232"/>
      <c r="H94" s="2232"/>
    </row>
    <row r="95" spans="1:8" x14ac:dyDescent="0.25">
      <c r="A95" s="198" t="s">
        <v>14</v>
      </c>
      <c r="B95" s="198" t="s">
        <v>5</v>
      </c>
      <c r="C95" s="198" t="s">
        <v>10</v>
      </c>
      <c r="D95" s="198" t="s">
        <v>11</v>
      </c>
      <c r="E95" s="198" t="s">
        <v>753</v>
      </c>
      <c r="F95" s="1254" t="s">
        <v>2013</v>
      </c>
      <c r="G95" s="198" t="s">
        <v>27</v>
      </c>
      <c r="H95" s="198" t="s">
        <v>32</v>
      </c>
    </row>
    <row r="96" spans="1:8" x14ac:dyDescent="0.25">
      <c r="A96" s="777" t="s">
        <v>144</v>
      </c>
      <c r="B96" s="764">
        <v>1</v>
      </c>
      <c r="C96" s="630">
        <v>34000</v>
      </c>
      <c r="D96" s="764"/>
      <c r="E96" s="921"/>
      <c r="F96" s="764"/>
      <c r="G96" s="1249"/>
      <c r="H96" s="1257" t="s">
        <v>5706</v>
      </c>
    </row>
    <row r="97" spans="1:8" x14ac:dyDescent="0.25">
      <c r="A97" s="777" t="s">
        <v>163</v>
      </c>
      <c r="B97" s="764">
        <v>1</v>
      </c>
      <c r="C97" s="630">
        <v>25000</v>
      </c>
      <c r="D97" s="630"/>
      <c r="E97" s="921"/>
      <c r="F97" s="764"/>
      <c r="G97" s="630"/>
      <c r="H97" s="1257"/>
    </row>
    <row r="98" spans="1:8" x14ac:dyDescent="0.25">
      <c r="A98" s="777" t="s">
        <v>2187</v>
      </c>
      <c r="B98" s="764">
        <v>1</v>
      </c>
      <c r="C98" s="630">
        <v>13000</v>
      </c>
      <c r="D98" s="630"/>
      <c r="E98" s="921">
        <v>1</v>
      </c>
      <c r="F98" s="764">
        <v>60</v>
      </c>
      <c r="G98" s="630">
        <v>3000</v>
      </c>
      <c r="H98" s="1257"/>
    </row>
    <row r="99" spans="1:8" x14ac:dyDescent="0.25">
      <c r="A99" s="777" t="s">
        <v>4202</v>
      </c>
      <c r="B99" s="764">
        <v>1</v>
      </c>
      <c r="C99" s="630">
        <v>31000</v>
      </c>
      <c r="D99" s="630"/>
      <c r="E99" s="921">
        <v>1</v>
      </c>
      <c r="F99" s="764">
        <v>60</v>
      </c>
      <c r="G99" s="630">
        <v>3000</v>
      </c>
      <c r="H99" s="1257"/>
    </row>
    <row r="100" spans="1:8" x14ac:dyDescent="0.25">
      <c r="A100" s="777" t="s">
        <v>563</v>
      </c>
      <c r="B100" s="764">
        <v>1</v>
      </c>
      <c r="C100" s="630">
        <v>21000</v>
      </c>
      <c r="D100" s="630"/>
      <c r="E100" s="921">
        <v>1</v>
      </c>
      <c r="F100" s="764">
        <v>60</v>
      </c>
      <c r="G100" s="1249">
        <v>3000</v>
      </c>
      <c r="H100" s="1257"/>
    </row>
    <row r="101" spans="1:8" x14ac:dyDescent="0.25">
      <c r="A101" s="777" t="s">
        <v>5707</v>
      </c>
      <c r="B101" s="764">
        <v>2</v>
      </c>
      <c r="C101" s="630">
        <v>42000</v>
      </c>
      <c r="D101" s="630"/>
      <c r="E101" s="764"/>
      <c r="F101" s="921"/>
      <c r="G101" s="1249"/>
      <c r="H101" s="1257"/>
    </row>
    <row r="102" spans="1:8" x14ac:dyDescent="0.25">
      <c r="A102" s="777" t="s">
        <v>734</v>
      </c>
      <c r="B102" s="764">
        <v>1</v>
      </c>
      <c r="C102" s="630">
        <v>15000</v>
      </c>
      <c r="D102" s="630"/>
      <c r="E102" s="764">
        <v>1</v>
      </c>
      <c r="F102" s="921">
        <v>60</v>
      </c>
      <c r="G102" s="1249">
        <v>3000</v>
      </c>
      <c r="H102" s="1257"/>
    </row>
    <row r="103" spans="1:8" x14ac:dyDescent="0.25">
      <c r="A103" s="777" t="s">
        <v>144</v>
      </c>
      <c r="B103" s="764">
        <v>1</v>
      </c>
      <c r="C103" s="630">
        <v>30000</v>
      </c>
      <c r="D103" s="630"/>
      <c r="E103" s="764">
        <v>1</v>
      </c>
      <c r="F103" s="921">
        <v>70</v>
      </c>
      <c r="G103" s="1249">
        <v>4000</v>
      </c>
      <c r="H103" s="1257"/>
    </row>
    <row r="104" spans="1:8" x14ac:dyDescent="0.25">
      <c r="A104" s="777" t="s">
        <v>5605</v>
      </c>
      <c r="B104" s="764">
        <v>2</v>
      </c>
      <c r="C104" s="630"/>
      <c r="D104" s="630">
        <v>104000</v>
      </c>
      <c r="E104" s="764"/>
      <c r="F104" s="921"/>
      <c r="G104" s="1249"/>
      <c r="H104" s="1257" t="s">
        <v>3581</v>
      </c>
    </row>
    <row r="105" spans="1:8" x14ac:dyDescent="0.25">
      <c r="A105" s="777" t="s">
        <v>163</v>
      </c>
      <c r="B105" s="764">
        <v>1</v>
      </c>
      <c r="C105" s="630">
        <v>22000</v>
      </c>
      <c r="D105" s="630"/>
      <c r="E105" s="764">
        <v>1</v>
      </c>
      <c r="F105" s="921">
        <v>60</v>
      </c>
      <c r="G105" s="1249">
        <v>3000</v>
      </c>
      <c r="H105" s="1257"/>
    </row>
    <row r="106" spans="1:8" x14ac:dyDescent="0.25">
      <c r="A106" s="777" t="s">
        <v>734</v>
      </c>
      <c r="B106" s="764">
        <v>1</v>
      </c>
      <c r="C106" s="630"/>
      <c r="D106" s="630">
        <v>15000</v>
      </c>
      <c r="E106" s="764">
        <v>1</v>
      </c>
      <c r="F106" s="921">
        <v>60</v>
      </c>
      <c r="G106" s="1249">
        <v>3000</v>
      </c>
      <c r="H106" s="1257" t="s">
        <v>767</v>
      </c>
    </row>
    <row r="107" spans="1:8" x14ac:dyDescent="0.25">
      <c r="A107" s="777" t="s">
        <v>163</v>
      </c>
      <c r="B107" s="764">
        <v>1</v>
      </c>
      <c r="C107" s="630">
        <v>22000</v>
      </c>
      <c r="D107" s="630"/>
      <c r="E107" s="764">
        <v>1</v>
      </c>
      <c r="F107" s="921">
        <v>60</v>
      </c>
      <c r="G107" s="1249">
        <v>3000</v>
      </c>
      <c r="H107" s="1257"/>
    </row>
    <row r="108" spans="1:8" x14ac:dyDescent="0.25">
      <c r="A108" s="777" t="s">
        <v>163</v>
      </c>
      <c r="B108" s="764">
        <v>1</v>
      </c>
      <c r="C108" s="630"/>
      <c r="D108" s="630">
        <v>22000</v>
      </c>
      <c r="E108" s="764">
        <v>1</v>
      </c>
      <c r="F108" s="921">
        <v>60</v>
      </c>
      <c r="G108" s="1249">
        <v>3000</v>
      </c>
      <c r="H108" s="1257" t="s">
        <v>767</v>
      </c>
    </row>
    <row r="109" spans="1:8" x14ac:dyDescent="0.25">
      <c r="A109" s="777" t="s">
        <v>5588</v>
      </c>
      <c r="B109" s="764">
        <v>1</v>
      </c>
      <c r="C109" s="630"/>
      <c r="D109" s="630">
        <v>29000</v>
      </c>
      <c r="E109" s="764"/>
      <c r="F109" s="921"/>
      <c r="G109" s="1249"/>
      <c r="H109" s="1257" t="s">
        <v>5712</v>
      </c>
    </row>
    <row r="110" spans="1:8" x14ac:dyDescent="0.25">
      <c r="A110" s="777" t="s">
        <v>423</v>
      </c>
      <c r="B110" s="764">
        <v>1</v>
      </c>
      <c r="C110" s="630"/>
      <c r="D110" s="630">
        <v>22000</v>
      </c>
      <c r="E110" s="764"/>
      <c r="F110" s="921"/>
      <c r="G110" s="1249"/>
      <c r="H110" s="1257" t="s">
        <v>5708</v>
      </c>
    </row>
    <row r="111" spans="1:8" x14ac:dyDescent="0.25">
      <c r="A111" s="777" t="s">
        <v>3789</v>
      </c>
      <c r="B111" s="764">
        <v>9</v>
      </c>
      <c r="C111" s="630"/>
      <c r="D111" s="630">
        <v>198000</v>
      </c>
      <c r="E111" s="764"/>
      <c r="F111" s="921"/>
      <c r="G111" s="1249"/>
      <c r="H111" s="1257" t="s">
        <v>5708</v>
      </c>
    </row>
    <row r="112" spans="1:8" x14ac:dyDescent="0.25">
      <c r="A112" s="777" t="s">
        <v>4169</v>
      </c>
      <c r="B112" s="764">
        <v>7</v>
      </c>
      <c r="C112" s="630"/>
      <c r="D112" s="630">
        <v>175000</v>
      </c>
      <c r="E112" s="764"/>
      <c r="F112" s="921"/>
      <c r="G112" s="1249"/>
      <c r="H112" s="1257" t="s">
        <v>5708</v>
      </c>
    </row>
    <row r="113" spans="1:8" x14ac:dyDescent="0.25">
      <c r="A113" s="777" t="s">
        <v>4702</v>
      </c>
      <c r="B113" s="764">
        <v>1</v>
      </c>
      <c r="C113" s="630">
        <v>14000</v>
      </c>
      <c r="D113" s="630"/>
      <c r="E113" s="764">
        <v>1</v>
      </c>
      <c r="F113" s="921">
        <v>42</v>
      </c>
      <c r="G113" s="1249">
        <v>1000</v>
      </c>
      <c r="H113" s="1257"/>
    </row>
    <row r="114" spans="1:8" x14ac:dyDescent="0.25">
      <c r="A114" s="777" t="s">
        <v>144</v>
      </c>
      <c r="B114" s="764">
        <v>1</v>
      </c>
      <c r="C114" s="630"/>
      <c r="D114" s="630">
        <v>34000</v>
      </c>
      <c r="E114" s="764"/>
      <c r="F114" s="921"/>
      <c r="G114" s="1249"/>
      <c r="H114" s="1257" t="s">
        <v>4337</v>
      </c>
    </row>
    <row r="115" spans="1:8" x14ac:dyDescent="0.25">
      <c r="A115" s="777" t="s">
        <v>4839</v>
      </c>
      <c r="B115" s="764">
        <v>1</v>
      </c>
      <c r="C115" s="630">
        <v>14000</v>
      </c>
      <c r="D115" s="630"/>
      <c r="E115" s="764">
        <v>2</v>
      </c>
      <c r="F115" s="921">
        <v>60</v>
      </c>
      <c r="G115" s="1249">
        <v>6000</v>
      </c>
      <c r="H115" s="1257"/>
    </row>
    <row r="116" spans="1:8" x14ac:dyDescent="0.25">
      <c r="A116" s="777" t="s">
        <v>107</v>
      </c>
      <c r="B116" s="764">
        <v>1</v>
      </c>
      <c r="C116" s="630">
        <v>12000</v>
      </c>
      <c r="D116" s="630"/>
      <c r="E116" s="764">
        <v>1</v>
      </c>
      <c r="F116" s="921">
        <v>60</v>
      </c>
      <c r="G116" s="1249">
        <v>3000</v>
      </c>
      <c r="H116" s="1257"/>
    </row>
    <row r="117" spans="1:8" x14ac:dyDescent="0.25">
      <c r="A117" s="777" t="s">
        <v>734</v>
      </c>
      <c r="B117" s="764">
        <v>1</v>
      </c>
      <c r="C117" s="630"/>
      <c r="D117" s="630">
        <v>15000</v>
      </c>
      <c r="E117" s="764">
        <v>1</v>
      </c>
      <c r="F117" s="921">
        <v>60</v>
      </c>
      <c r="G117" s="1249">
        <v>3000</v>
      </c>
      <c r="H117" s="1257" t="s">
        <v>3581</v>
      </c>
    </row>
    <row r="118" spans="1:8" x14ac:dyDescent="0.25">
      <c r="A118" s="777" t="s">
        <v>5050</v>
      </c>
      <c r="B118" s="764">
        <v>1</v>
      </c>
      <c r="C118" s="630">
        <v>34000</v>
      </c>
      <c r="D118" s="630"/>
      <c r="E118" s="764">
        <v>1</v>
      </c>
      <c r="F118" s="921">
        <v>100</v>
      </c>
      <c r="G118" s="1249">
        <v>5000</v>
      </c>
      <c r="H118" s="1257"/>
    </row>
    <row r="119" spans="1:8" x14ac:dyDescent="0.25">
      <c r="A119" s="777" t="s">
        <v>3938</v>
      </c>
      <c r="B119" s="764">
        <v>1</v>
      </c>
      <c r="C119" s="630">
        <v>21000</v>
      </c>
      <c r="D119" s="630"/>
      <c r="E119" s="764">
        <v>1</v>
      </c>
      <c r="F119" s="921">
        <v>100</v>
      </c>
      <c r="G119" s="1249">
        <v>5000</v>
      </c>
      <c r="H119" s="1257"/>
    </row>
    <row r="120" spans="1:8" x14ac:dyDescent="0.25">
      <c r="A120" s="777" t="s">
        <v>563</v>
      </c>
      <c r="B120" s="764">
        <v>1</v>
      </c>
      <c r="C120" s="630">
        <v>17000</v>
      </c>
      <c r="D120" s="630"/>
      <c r="E120" s="764">
        <v>1</v>
      </c>
      <c r="F120" s="921">
        <v>75</v>
      </c>
      <c r="G120" s="1249">
        <v>4000</v>
      </c>
      <c r="H120" s="1257"/>
    </row>
    <row r="121" spans="1:8" x14ac:dyDescent="0.25">
      <c r="A121" s="777" t="s">
        <v>161</v>
      </c>
      <c r="B121" s="764">
        <v>1</v>
      </c>
      <c r="C121" s="630"/>
      <c r="D121" s="630">
        <v>29000</v>
      </c>
      <c r="E121" s="764">
        <v>1</v>
      </c>
      <c r="F121" s="921">
        <v>60</v>
      </c>
      <c r="G121" s="1249">
        <v>3000</v>
      </c>
      <c r="H121" s="1257" t="s">
        <v>767</v>
      </c>
    </row>
    <row r="122" spans="1:8" x14ac:dyDescent="0.25">
      <c r="A122" s="777" t="s">
        <v>5709</v>
      </c>
      <c r="B122" s="764">
        <v>1</v>
      </c>
      <c r="C122" s="630"/>
      <c r="D122" s="630">
        <v>28000</v>
      </c>
      <c r="E122" s="764">
        <v>1</v>
      </c>
      <c r="F122" s="921">
        <v>75</v>
      </c>
      <c r="G122" s="1249">
        <v>4000</v>
      </c>
      <c r="H122" s="1257"/>
    </row>
    <row r="123" spans="1:8" x14ac:dyDescent="0.25">
      <c r="A123" s="777" t="s">
        <v>5517</v>
      </c>
      <c r="B123" s="764">
        <v>1</v>
      </c>
      <c r="C123" s="630">
        <v>11000</v>
      </c>
      <c r="D123" s="630">
        <v>4000</v>
      </c>
      <c r="E123" s="764">
        <v>1</v>
      </c>
      <c r="F123" s="921">
        <v>60</v>
      </c>
      <c r="G123" s="1249">
        <v>3000</v>
      </c>
      <c r="H123" s="1257" t="s">
        <v>767</v>
      </c>
    </row>
    <row r="124" spans="1:8" x14ac:dyDescent="0.25">
      <c r="A124" s="702" t="s">
        <v>624</v>
      </c>
      <c r="B124" s="703">
        <v>1</v>
      </c>
      <c r="C124" s="640"/>
      <c r="D124" s="640"/>
      <c r="E124" s="703"/>
      <c r="F124" s="1256"/>
      <c r="G124" s="1250"/>
      <c r="H124" s="781" t="s">
        <v>5710</v>
      </c>
    </row>
    <row r="125" spans="1:8" x14ac:dyDescent="0.25">
      <c r="A125" s="777" t="s">
        <v>734</v>
      </c>
      <c r="B125" s="764">
        <v>1</v>
      </c>
      <c r="C125" s="630"/>
      <c r="D125" s="630">
        <v>15000</v>
      </c>
      <c r="E125" s="764">
        <v>1</v>
      </c>
      <c r="F125" s="921">
        <v>3000</v>
      </c>
      <c r="G125" s="1249">
        <v>60</v>
      </c>
      <c r="H125" s="1257" t="s">
        <v>767</v>
      </c>
    </row>
    <row r="126" spans="1:8" x14ac:dyDescent="0.25">
      <c r="A126" s="702" t="s">
        <v>622</v>
      </c>
      <c r="B126" s="703">
        <v>1</v>
      </c>
      <c r="C126" s="640"/>
      <c r="D126" s="640"/>
      <c r="E126" s="703"/>
      <c r="F126" s="1256"/>
      <c r="G126" s="1250"/>
      <c r="H126" s="781" t="s">
        <v>5490</v>
      </c>
    </row>
    <row r="127" spans="1:8" x14ac:dyDescent="0.25">
      <c r="A127" s="755" t="s">
        <v>2048</v>
      </c>
      <c r="B127" s="213">
        <f>SUM(B96:B126)</f>
        <v>47</v>
      </c>
      <c r="C127" s="213">
        <f>SUM(C96:C126)</f>
        <v>378000</v>
      </c>
      <c r="D127" s="213">
        <f>SUM(D96:D126)</f>
        <v>690000</v>
      </c>
      <c r="E127" s="213">
        <f>SUM(E96:E126)</f>
        <v>21</v>
      </c>
      <c r="F127" s="213"/>
      <c r="G127" s="213"/>
      <c r="H127" s="213"/>
    </row>
    <row r="128" spans="1:8" ht="17.25" x14ac:dyDescent="0.25">
      <c r="A128" s="2233" t="s">
        <v>4463</v>
      </c>
      <c r="B128" s="2234"/>
      <c r="C128" s="2234"/>
      <c r="D128" s="2234"/>
      <c r="E128" s="2234"/>
      <c r="F128" s="2234"/>
      <c r="G128" s="2234"/>
      <c r="H128" s="2249"/>
    </row>
    <row r="129" spans="1:8" ht="17.25" x14ac:dyDescent="0.25">
      <c r="A129" s="782" t="s">
        <v>5711</v>
      </c>
      <c r="B129" s="783">
        <v>1</v>
      </c>
      <c r="C129" s="944"/>
      <c r="D129" s="784">
        <v>3500</v>
      </c>
      <c r="E129" s="909"/>
      <c r="F129" s="909"/>
      <c r="G129" s="909"/>
      <c r="H129" s="1255"/>
    </row>
    <row r="130" spans="1:8" x14ac:dyDescent="0.25">
      <c r="A130" s="755" t="s">
        <v>2048</v>
      </c>
      <c r="B130" s="213">
        <f>SUM(B129)</f>
        <v>1</v>
      </c>
      <c r="C130" s="213">
        <f>SUM(C129:C129)</f>
        <v>0</v>
      </c>
      <c r="D130" s="213">
        <f>SUM(D129:D129)</f>
        <v>3500</v>
      </c>
      <c r="E130" s="213"/>
      <c r="F130" s="213"/>
      <c r="G130" s="213"/>
      <c r="H130" s="213"/>
    </row>
    <row r="131" spans="1:8" x14ac:dyDescent="0.25">
      <c r="D131" s="18"/>
      <c r="E131" s="13"/>
      <c r="F131" s="13"/>
    </row>
    <row r="132" spans="1:8" x14ac:dyDescent="0.25">
      <c r="D132" s="1230"/>
      <c r="E132" s="1230"/>
      <c r="F132" s="2268" t="s">
        <v>5635</v>
      </c>
      <c r="G132" s="2268"/>
      <c r="H132" s="2268"/>
    </row>
    <row r="133" spans="1:8" ht="15.75" x14ac:dyDescent="0.25">
      <c r="A133" s="2262" t="s">
        <v>4861</v>
      </c>
      <c r="B133" s="2263"/>
      <c r="C133" s="757">
        <f>C127-G135</f>
        <v>378000</v>
      </c>
      <c r="E133" s="13"/>
      <c r="F133" s="13"/>
    </row>
    <row r="135" spans="1:8" ht="15.75" x14ac:dyDescent="0.25">
      <c r="A135" s="2262" t="s">
        <v>4825</v>
      </c>
      <c r="B135" s="2263"/>
      <c r="C135" s="213">
        <f>C130</f>
        <v>0</v>
      </c>
      <c r="E135" s="1145"/>
      <c r="F135" s="1145"/>
      <c r="G135" s="1145"/>
    </row>
    <row r="138" spans="1:8" ht="15.75" x14ac:dyDescent="0.25">
      <c r="A138" s="2232" t="s">
        <v>5713</v>
      </c>
      <c r="B138" s="2232"/>
      <c r="C138" s="2232"/>
      <c r="D138" s="2232"/>
      <c r="E138" s="2232"/>
      <c r="F138" s="2232"/>
      <c r="G138" s="2232"/>
      <c r="H138" s="2232"/>
    </row>
    <row r="139" spans="1:8" x14ac:dyDescent="0.25">
      <c r="A139" s="198" t="s">
        <v>14</v>
      </c>
      <c r="B139" s="198" t="s">
        <v>5</v>
      </c>
      <c r="C139" s="198" t="s">
        <v>10</v>
      </c>
      <c r="D139" s="198" t="s">
        <v>11</v>
      </c>
      <c r="E139" s="198" t="s">
        <v>753</v>
      </c>
      <c r="F139" s="1258" t="s">
        <v>2013</v>
      </c>
      <c r="G139" s="198" t="s">
        <v>27</v>
      </c>
      <c r="H139" s="198" t="s">
        <v>32</v>
      </c>
    </row>
    <row r="140" spans="1:8" x14ac:dyDescent="0.25">
      <c r="A140" s="777" t="s">
        <v>5564</v>
      </c>
      <c r="B140" s="764">
        <v>1</v>
      </c>
      <c r="C140" s="630"/>
      <c r="D140" s="764">
        <v>39000</v>
      </c>
      <c r="E140" s="921"/>
      <c r="F140" s="764"/>
      <c r="G140" s="1249"/>
      <c r="H140" s="1261" t="s">
        <v>5714</v>
      </c>
    </row>
    <row r="141" spans="1:8" x14ac:dyDescent="0.25">
      <c r="A141" s="777" t="s">
        <v>5434</v>
      </c>
      <c r="B141" s="764">
        <v>1</v>
      </c>
      <c r="C141" s="630"/>
      <c r="D141" s="630">
        <v>16000</v>
      </c>
      <c r="E141" s="921">
        <v>1</v>
      </c>
      <c r="F141" s="764">
        <v>4000</v>
      </c>
      <c r="G141" s="630">
        <v>70</v>
      </c>
      <c r="H141" s="1261" t="s">
        <v>767</v>
      </c>
    </row>
    <row r="142" spans="1:8" x14ac:dyDescent="0.25">
      <c r="A142" s="777" t="s">
        <v>5715</v>
      </c>
      <c r="B142" s="764">
        <v>2</v>
      </c>
      <c r="C142" s="630"/>
      <c r="D142" s="630">
        <v>104000</v>
      </c>
      <c r="E142" s="921"/>
      <c r="F142" s="764"/>
      <c r="G142" s="630"/>
      <c r="H142" s="1261" t="s">
        <v>5714</v>
      </c>
    </row>
    <row r="143" spans="1:8" x14ac:dyDescent="0.25">
      <c r="A143" s="1267" t="s">
        <v>1021</v>
      </c>
      <c r="B143" s="1268">
        <v>1</v>
      </c>
      <c r="C143" s="1269"/>
      <c r="D143" s="1269"/>
      <c r="E143" s="1270"/>
      <c r="F143" s="1268"/>
      <c r="G143" s="1269"/>
      <c r="H143" s="1271" t="s">
        <v>570</v>
      </c>
    </row>
    <row r="144" spans="1:8" x14ac:dyDescent="0.25">
      <c r="A144" s="777" t="s">
        <v>5716</v>
      </c>
      <c r="B144" s="764">
        <v>1</v>
      </c>
      <c r="C144" s="630"/>
      <c r="D144" s="630">
        <v>26000</v>
      </c>
      <c r="E144" s="921">
        <v>1</v>
      </c>
      <c r="F144" s="764">
        <v>3000</v>
      </c>
      <c r="G144" s="1249">
        <v>60</v>
      </c>
      <c r="H144" s="1261" t="s">
        <v>767</v>
      </c>
    </row>
    <row r="145" spans="1:8" x14ac:dyDescent="0.25">
      <c r="A145" s="777" t="s">
        <v>5032</v>
      </c>
      <c r="B145" s="764">
        <v>2</v>
      </c>
      <c r="C145" s="630"/>
      <c r="D145" s="630">
        <v>114000</v>
      </c>
      <c r="E145" s="764"/>
      <c r="F145" s="921"/>
      <c r="G145" s="1249"/>
      <c r="H145" s="1261" t="s">
        <v>2470</v>
      </c>
    </row>
    <row r="146" spans="1:8" x14ac:dyDescent="0.25">
      <c r="A146" s="777" t="s">
        <v>427</v>
      </c>
      <c r="B146" s="764">
        <v>1</v>
      </c>
      <c r="C146" s="630"/>
      <c r="D146" s="630">
        <v>34000</v>
      </c>
      <c r="E146" s="764"/>
      <c r="F146" s="921"/>
      <c r="G146" s="1249"/>
      <c r="H146" s="1261" t="s">
        <v>767</v>
      </c>
    </row>
    <row r="147" spans="1:8" x14ac:dyDescent="0.25">
      <c r="A147" s="777" t="s">
        <v>563</v>
      </c>
      <c r="B147" s="764">
        <v>1</v>
      </c>
      <c r="C147" s="630">
        <v>17000</v>
      </c>
      <c r="D147" s="630"/>
      <c r="E147" s="764">
        <v>1</v>
      </c>
      <c r="F147" s="921">
        <v>4000</v>
      </c>
      <c r="G147" s="1249">
        <v>70</v>
      </c>
      <c r="H147" s="1261"/>
    </row>
    <row r="148" spans="1:8" x14ac:dyDescent="0.25">
      <c r="A148" s="777" t="s">
        <v>5662</v>
      </c>
      <c r="B148" s="764">
        <v>1</v>
      </c>
      <c r="C148" s="630"/>
      <c r="D148" s="630">
        <v>16000</v>
      </c>
      <c r="E148" s="764"/>
      <c r="F148" s="921"/>
      <c r="G148" s="1249"/>
      <c r="H148" s="1264" t="s">
        <v>767</v>
      </c>
    </row>
    <row r="149" spans="1:8" x14ac:dyDescent="0.25">
      <c r="A149" s="777" t="s">
        <v>427</v>
      </c>
      <c r="B149" s="764">
        <v>1</v>
      </c>
      <c r="C149" s="630"/>
      <c r="D149" s="630">
        <v>34000</v>
      </c>
      <c r="E149" s="764"/>
      <c r="F149" s="921"/>
      <c r="G149" s="1249"/>
      <c r="H149" s="1261" t="s">
        <v>5717</v>
      </c>
    </row>
    <row r="150" spans="1:8" x14ac:dyDescent="0.25">
      <c r="A150" s="777" t="s">
        <v>5517</v>
      </c>
      <c r="B150" s="764">
        <v>1</v>
      </c>
      <c r="C150" s="630"/>
      <c r="D150" s="630">
        <v>15000</v>
      </c>
      <c r="E150" s="764">
        <v>1</v>
      </c>
      <c r="F150" s="921">
        <v>3000</v>
      </c>
      <c r="G150" s="1249">
        <v>60</v>
      </c>
      <c r="H150" s="1261" t="s">
        <v>767</v>
      </c>
    </row>
    <row r="151" spans="1:8" x14ac:dyDescent="0.25">
      <c r="A151" s="777" t="s">
        <v>1695</v>
      </c>
      <c r="B151" s="764">
        <v>1</v>
      </c>
      <c r="C151" s="630"/>
      <c r="D151" s="630">
        <v>39000</v>
      </c>
      <c r="E151" s="764"/>
      <c r="F151" s="921"/>
      <c r="G151" s="1249"/>
      <c r="H151" s="1261" t="s">
        <v>767</v>
      </c>
    </row>
    <row r="152" spans="1:8" x14ac:dyDescent="0.25">
      <c r="A152" s="777" t="s">
        <v>638</v>
      </c>
      <c r="B152" s="764">
        <v>1</v>
      </c>
      <c r="C152" s="630">
        <v>33000</v>
      </c>
      <c r="D152" s="630"/>
      <c r="E152" s="764">
        <v>1</v>
      </c>
      <c r="F152" s="921">
        <v>60</v>
      </c>
      <c r="G152" s="1249">
        <v>3000</v>
      </c>
      <c r="H152" s="1261" t="s">
        <v>767</v>
      </c>
    </row>
    <row r="153" spans="1:8" x14ac:dyDescent="0.25">
      <c r="A153" s="777" t="s">
        <v>5718</v>
      </c>
      <c r="B153" s="764">
        <v>1</v>
      </c>
      <c r="C153" s="630"/>
      <c r="D153" s="630">
        <v>20000</v>
      </c>
      <c r="E153" s="764"/>
      <c r="F153" s="921"/>
      <c r="G153" s="1249"/>
      <c r="H153" s="1261" t="s">
        <v>767</v>
      </c>
    </row>
    <row r="154" spans="1:8" x14ac:dyDescent="0.25">
      <c r="A154" s="777" t="s">
        <v>563</v>
      </c>
      <c r="B154" s="764">
        <v>1</v>
      </c>
      <c r="C154" s="630">
        <v>17000</v>
      </c>
      <c r="D154" s="630"/>
      <c r="E154" s="764">
        <v>1</v>
      </c>
      <c r="F154" s="921">
        <v>4000</v>
      </c>
      <c r="G154" s="1249">
        <v>70</v>
      </c>
      <c r="H154" s="1261"/>
    </row>
    <row r="155" spans="1:8" x14ac:dyDescent="0.25">
      <c r="A155" s="777" t="s">
        <v>4612</v>
      </c>
      <c r="B155" s="764">
        <v>1</v>
      </c>
      <c r="C155" s="630">
        <v>17000</v>
      </c>
      <c r="D155" s="630"/>
      <c r="E155" s="764">
        <v>1</v>
      </c>
      <c r="F155" s="921">
        <v>3000</v>
      </c>
      <c r="G155" s="1249">
        <v>60</v>
      </c>
      <c r="H155" s="1261"/>
    </row>
    <row r="156" spans="1:8" x14ac:dyDescent="0.25">
      <c r="A156" s="777" t="s">
        <v>5668</v>
      </c>
      <c r="B156" s="764">
        <v>1</v>
      </c>
      <c r="C156" s="630">
        <v>14000</v>
      </c>
      <c r="D156" s="630"/>
      <c r="E156" s="764">
        <v>1</v>
      </c>
      <c r="F156" s="921">
        <v>2000</v>
      </c>
      <c r="G156" s="1249">
        <v>50</v>
      </c>
      <c r="H156" s="1261"/>
    </row>
    <row r="157" spans="1:8" x14ac:dyDescent="0.25">
      <c r="A157" s="777" t="s">
        <v>348</v>
      </c>
      <c r="B157" s="764">
        <v>1</v>
      </c>
      <c r="C157" s="630"/>
      <c r="D157" s="630">
        <v>51000</v>
      </c>
      <c r="E157" s="764"/>
      <c r="F157" s="921"/>
      <c r="G157" s="1249"/>
      <c r="H157" s="1261" t="s">
        <v>767</v>
      </c>
    </row>
    <row r="158" spans="1:8" x14ac:dyDescent="0.25">
      <c r="A158" s="777" t="s">
        <v>5293</v>
      </c>
      <c r="B158" s="764">
        <v>1</v>
      </c>
      <c r="C158" s="630"/>
      <c r="D158" s="630">
        <v>51000</v>
      </c>
      <c r="E158" s="764"/>
      <c r="F158" s="921"/>
      <c r="G158" s="1249"/>
      <c r="H158" s="1261" t="s">
        <v>767</v>
      </c>
    </row>
    <row r="159" spans="1:8" x14ac:dyDescent="0.25">
      <c r="A159" s="777" t="s">
        <v>624</v>
      </c>
      <c r="B159" s="764">
        <v>1</v>
      </c>
      <c r="C159" s="630"/>
      <c r="D159" s="630">
        <v>31000</v>
      </c>
      <c r="E159" s="764">
        <v>1</v>
      </c>
      <c r="F159" s="921">
        <v>3000</v>
      </c>
      <c r="G159" s="1249">
        <v>60</v>
      </c>
      <c r="H159" s="1261" t="s">
        <v>767</v>
      </c>
    </row>
    <row r="160" spans="1:8" x14ac:dyDescent="0.25">
      <c r="A160" s="1266" t="s">
        <v>2048</v>
      </c>
      <c r="B160" s="197">
        <f>SUM(B140:B159)</f>
        <v>22</v>
      </c>
      <c r="C160" s="197">
        <f>SUM(C140:C159)</f>
        <v>98000</v>
      </c>
      <c r="D160" s="197">
        <f>SUM(D140:D159)</f>
        <v>590000</v>
      </c>
      <c r="E160" s="197">
        <f>SUM(E140:E159)</f>
        <v>9</v>
      </c>
      <c r="F160" s="197"/>
      <c r="G160" s="197"/>
      <c r="H160" s="197"/>
    </row>
    <row r="161" spans="1:8" ht="17.25" x14ac:dyDescent="0.25">
      <c r="A161" s="2271" t="s">
        <v>4463</v>
      </c>
      <c r="B161" s="2272"/>
      <c r="C161" s="2272"/>
      <c r="D161" s="2272"/>
      <c r="E161" s="2272"/>
      <c r="F161" s="2272"/>
      <c r="G161" s="2272"/>
      <c r="H161" s="2273"/>
    </row>
    <row r="162" spans="1:8" ht="17.25" x14ac:dyDescent="0.25">
      <c r="A162" s="782"/>
      <c r="B162" s="783"/>
      <c r="C162" s="944"/>
      <c r="D162" s="784"/>
      <c r="E162" s="909"/>
      <c r="F162" s="909"/>
      <c r="G162" s="909"/>
      <c r="H162" s="1259"/>
    </row>
    <row r="163" spans="1:8" x14ac:dyDescent="0.25">
      <c r="A163" s="755" t="s">
        <v>2048</v>
      </c>
      <c r="B163" s="213">
        <f>SUM(B162)</f>
        <v>0</v>
      </c>
      <c r="C163" s="213">
        <f>SUM(C162:C162)</f>
        <v>0</v>
      </c>
      <c r="D163" s="213">
        <f>SUM(D162:D162)</f>
        <v>0</v>
      </c>
      <c r="E163" s="213"/>
      <c r="F163" s="213"/>
      <c r="G163" s="213"/>
      <c r="H163" s="213"/>
    </row>
    <row r="164" spans="1:8" x14ac:dyDescent="0.25">
      <c r="D164" s="18"/>
      <c r="E164" s="13"/>
      <c r="F164" s="13"/>
    </row>
    <row r="165" spans="1:8" x14ac:dyDescent="0.25">
      <c r="D165" s="1230"/>
      <c r="E165" s="1230"/>
      <c r="F165" s="2268" t="s">
        <v>5635</v>
      </c>
      <c r="G165" s="2268"/>
      <c r="H165" s="2268"/>
    </row>
    <row r="166" spans="1:8" ht="15.75" x14ac:dyDescent="0.25">
      <c r="A166" s="2262" t="s">
        <v>4861</v>
      </c>
      <c r="B166" s="2263"/>
      <c r="C166" s="757">
        <f>C160-G168</f>
        <v>98000</v>
      </c>
      <c r="E166" s="13"/>
      <c r="F166" s="13"/>
    </row>
    <row r="168" spans="1:8" ht="15.75" x14ac:dyDescent="0.25">
      <c r="A168" s="2262" t="s">
        <v>4825</v>
      </c>
      <c r="B168" s="2263"/>
      <c r="C168" s="213">
        <f>C163</f>
        <v>0</v>
      </c>
      <c r="E168" s="1145"/>
      <c r="F168" s="1145"/>
      <c r="G168" s="1145"/>
    </row>
    <row r="171" spans="1:8" ht="15.75" x14ac:dyDescent="0.25">
      <c r="A171" s="2232" t="s">
        <v>5719</v>
      </c>
      <c r="B171" s="2232"/>
      <c r="C171" s="2232"/>
      <c r="D171" s="2232"/>
      <c r="E171" s="2232"/>
      <c r="F171" s="2232"/>
      <c r="G171" s="2232"/>
      <c r="H171" s="2232"/>
    </row>
    <row r="172" spans="1:8" x14ac:dyDescent="0.25">
      <c r="A172" s="198" t="s">
        <v>14</v>
      </c>
      <c r="B172" s="198" t="s">
        <v>5</v>
      </c>
      <c r="C172" s="198" t="s">
        <v>10</v>
      </c>
      <c r="D172" s="198" t="s">
        <v>11</v>
      </c>
      <c r="E172" s="198" t="s">
        <v>753</v>
      </c>
      <c r="F172" s="1258" t="s">
        <v>2013</v>
      </c>
      <c r="G172" s="198" t="s">
        <v>27</v>
      </c>
      <c r="H172" s="198" t="s">
        <v>32</v>
      </c>
    </row>
    <row r="173" spans="1:8" x14ac:dyDescent="0.25">
      <c r="A173" s="777" t="s">
        <v>5017</v>
      </c>
      <c r="B173" s="764">
        <v>1</v>
      </c>
      <c r="C173" s="630"/>
      <c r="D173" s="764">
        <v>15000</v>
      </c>
      <c r="E173" s="921">
        <v>1</v>
      </c>
      <c r="F173" s="764">
        <v>3000</v>
      </c>
      <c r="G173" s="1249">
        <v>60</v>
      </c>
      <c r="H173" s="1261" t="s">
        <v>767</v>
      </c>
    </row>
    <row r="174" spans="1:8" x14ac:dyDescent="0.25">
      <c r="A174" s="702" t="s">
        <v>563</v>
      </c>
      <c r="B174" s="703">
        <v>1</v>
      </c>
      <c r="C174" s="640"/>
      <c r="D174" s="640"/>
      <c r="E174" s="1260"/>
      <c r="F174" s="703"/>
      <c r="G174" s="640"/>
      <c r="H174" s="781" t="s">
        <v>5522</v>
      </c>
    </row>
    <row r="175" spans="1:8" x14ac:dyDescent="0.25">
      <c r="A175" s="517" t="s">
        <v>5721</v>
      </c>
      <c r="B175" s="519">
        <v>1</v>
      </c>
      <c r="C175" s="527">
        <v>10000</v>
      </c>
      <c r="D175" s="527"/>
      <c r="E175" s="1054">
        <v>1</v>
      </c>
      <c r="F175" s="519">
        <v>5000</v>
      </c>
      <c r="G175" s="527">
        <v>100</v>
      </c>
      <c r="H175" s="1259"/>
    </row>
    <row r="176" spans="1:8" x14ac:dyDescent="0.25">
      <c r="A176" s="517" t="s">
        <v>5544</v>
      </c>
      <c r="B176" s="519">
        <v>1</v>
      </c>
      <c r="C176" s="527"/>
      <c r="D176" s="527">
        <v>20000</v>
      </c>
      <c r="E176" s="1054"/>
      <c r="F176" s="519"/>
      <c r="G176" s="527"/>
      <c r="H176" s="1259" t="s">
        <v>3596</v>
      </c>
    </row>
    <row r="177" spans="1:8" x14ac:dyDescent="0.25">
      <c r="A177" s="517" t="s">
        <v>5738</v>
      </c>
      <c r="B177" s="519">
        <v>2</v>
      </c>
      <c r="C177" s="527">
        <v>104000</v>
      </c>
      <c r="D177" s="527"/>
      <c r="E177" s="1054"/>
      <c r="F177" s="519"/>
      <c r="G177" s="1265"/>
      <c r="H177" s="1263"/>
    </row>
    <row r="178" spans="1:8" x14ac:dyDescent="0.25">
      <c r="A178" s="517" t="s">
        <v>144</v>
      </c>
      <c r="B178" s="519">
        <v>1</v>
      </c>
      <c r="C178" s="527"/>
      <c r="D178" s="527">
        <v>31000</v>
      </c>
      <c r="E178" s="519">
        <v>1</v>
      </c>
      <c r="F178" s="1054">
        <v>3000</v>
      </c>
      <c r="G178" s="1265">
        <v>60</v>
      </c>
      <c r="H178" s="1259" t="s">
        <v>3596</v>
      </c>
    </row>
    <row r="179" spans="1:8" x14ac:dyDescent="0.25">
      <c r="A179" s="517" t="s">
        <v>107</v>
      </c>
      <c r="B179" s="519">
        <v>1</v>
      </c>
      <c r="C179" s="527"/>
      <c r="D179" s="527">
        <v>12000</v>
      </c>
      <c r="E179" s="519">
        <v>1</v>
      </c>
      <c r="F179" s="1054">
        <v>3000</v>
      </c>
      <c r="G179" s="1265">
        <v>60</v>
      </c>
      <c r="H179" s="1259" t="s">
        <v>767</v>
      </c>
    </row>
    <row r="180" spans="1:8" x14ac:dyDescent="0.25">
      <c r="A180" s="517" t="s">
        <v>3536</v>
      </c>
      <c r="B180" s="519">
        <v>1</v>
      </c>
      <c r="C180" s="527"/>
      <c r="D180" s="527">
        <v>31000</v>
      </c>
      <c r="E180" s="519"/>
      <c r="F180" s="1054"/>
      <c r="G180" s="1265"/>
      <c r="H180" s="1259" t="s">
        <v>767</v>
      </c>
    </row>
    <row r="181" spans="1:8" x14ac:dyDescent="0.25">
      <c r="A181" s="517" t="s">
        <v>5517</v>
      </c>
      <c r="B181" s="519">
        <v>1</v>
      </c>
      <c r="C181" s="527"/>
      <c r="D181" s="527">
        <v>13000</v>
      </c>
      <c r="E181" s="519">
        <v>1</v>
      </c>
      <c r="F181" s="1054">
        <v>3000</v>
      </c>
      <c r="G181" s="1265">
        <v>60</v>
      </c>
      <c r="H181" s="1259" t="s">
        <v>5722</v>
      </c>
    </row>
    <row r="182" spans="1:8" x14ac:dyDescent="0.25">
      <c r="A182" s="517" t="s">
        <v>5723</v>
      </c>
      <c r="B182" s="519">
        <v>2</v>
      </c>
      <c r="C182" s="527">
        <v>29000</v>
      </c>
      <c r="D182" s="527"/>
      <c r="E182" s="519">
        <v>5</v>
      </c>
      <c r="F182" s="1054">
        <v>23000</v>
      </c>
      <c r="G182" s="1265" t="s">
        <v>5724</v>
      </c>
      <c r="H182" s="1259"/>
    </row>
    <row r="183" spans="1:8" x14ac:dyDescent="0.25">
      <c r="A183" s="702" t="s">
        <v>5725</v>
      </c>
      <c r="B183" s="703">
        <v>1</v>
      </c>
      <c r="C183" s="640"/>
      <c r="D183" s="640"/>
      <c r="E183" s="703"/>
      <c r="F183" s="1260"/>
      <c r="G183" s="1250"/>
      <c r="H183" s="781" t="s">
        <v>5726</v>
      </c>
    </row>
    <row r="184" spans="1:8" x14ac:dyDescent="0.25">
      <c r="A184" s="517" t="s">
        <v>5727</v>
      </c>
      <c r="B184" s="519">
        <v>1</v>
      </c>
      <c r="C184" s="527">
        <v>24000</v>
      </c>
      <c r="D184" s="527"/>
      <c r="E184" s="519">
        <v>1</v>
      </c>
      <c r="F184" s="1054">
        <v>5000</v>
      </c>
      <c r="G184" s="1265">
        <v>100</v>
      </c>
      <c r="H184" s="1259"/>
    </row>
    <row r="185" spans="1:8" x14ac:dyDescent="0.25">
      <c r="A185" s="517" t="s">
        <v>1871</v>
      </c>
      <c r="B185" s="519">
        <v>1</v>
      </c>
      <c r="C185" s="527">
        <v>31000</v>
      </c>
      <c r="D185" s="527"/>
      <c r="E185" s="519">
        <v>1</v>
      </c>
      <c r="F185" s="1054">
        <v>5000</v>
      </c>
      <c r="G185" s="1265">
        <v>100</v>
      </c>
      <c r="H185" s="1259"/>
    </row>
    <row r="186" spans="1:8" x14ac:dyDescent="0.25">
      <c r="A186" s="517" t="s">
        <v>5533</v>
      </c>
      <c r="B186" s="519">
        <v>2</v>
      </c>
      <c r="C186" s="527"/>
      <c r="D186" s="527">
        <v>40000</v>
      </c>
      <c r="E186" s="519"/>
      <c r="F186" s="1054"/>
      <c r="G186" s="1265"/>
      <c r="H186" s="1259" t="s">
        <v>5638</v>
      </c>
    </row>
    <row r="187" spans="1:8" x14ac:dyDescent="0.25">
      <c r="A187" s="517" t="s">
        <v>5235</v>
      </c>
      <c r="B187" s="519">
        <v>1</v>
      </c>
      <c r="C187" s="527"/>
      <c r="D187" s="527">
        <v>18000</v>
      </c>
      <c r="E187" s="519"/>
      <c r="F187" s="1054"/>
      <c r="G187" s="1265"/>
      <c r="H187" s="1259" t="s">
        <v>767</v>
      </c>
    </row>
    <row r="188" spans="1:8" x14ac:dyDescent="0.25">
      <c r="A188" s="517" t="s">
        <v>144</v>
      </c>
      <c r="B188" s="519">
        <v>1</v>
      </c>
      <c r="C188" s="527"/>
      <c r="D188" s="527">
        <v>30000</v>
      </c>
      <c r="E188" s="519">
        <v>1</v>
      </c>
      <c r="F188" s="1054">
        <v>4000</v>
      </c>
      <c r="G188" s="1265">
        <v>70</v>
      </c>
      <c r="H188" s="1259" t="s">
        <v>767</v>
      </c>
    </row>
    <row r="189" spans="1:8" x14ac:dyDescent="0.25">
      <c r="A189" s="517" t="s">
        <v>5709</v>
      </c>
      <c r="B189" s="519">
        <v>1</v>
      </c>
      <c r="C189" s="527"/>
      <c r="D189" s="527">
        <v>18500</v>
      </c>
      <c r="E189" s="519">
        <v>6</v>
      </c>
      <c r="F189" s="1054">
        <v>13500</v>
      </c>
      <c r="G189" s="1265" t="s">
        <v>5728</v>
      </c>
      <c r="H189" s="1259" t="s">
        <v>767</v>
      </c>
    </row>
    <row r="190" spans="1:8" x14ac:dyDescent="0.25">
      <c r="A190" s="517" t="s">
        <v>5739</v>
      </c>
      <c r="B190" s="519">
        <v>2</v>
      </c>
      <c r="C190" s="527">
        <v>78000</v>
      </c>
      <c r="D190" s="527"/>
      <c r="E190" s="519"/>
      <c r="F190" s="1054"/>
      <c r="G190" s="1265"/>
      <c r="H190" s="1259" t="s">
        <v>5729</v>
      </c>
    </row>
    <row r="191" spans="1:8" x14ac:dyDescent="0.25">
      <c r="A191" s="517" t="s">
        <v>3898</v>
      </c>
      <c r="B191" s="519">
        <v>1</v>
      </c>
      <c r="C191" s="527">
        <v>30000</v>
      </c>
      <c r="D191" s="527"/>
      <c r="E191" s="519">
        <v>1</v>
      </c>
      <c r="F191" s="1054">
        <v>4000</v>
      </c>
      <c r="G191" s="1265">
        <v>70</v>
      </c>
      <c r="H191" s="1259"/>
    </row>
    <row r="192" spans="1:8" x14ac:dyDescent="0.25">
      <c r="A192" s="777" t="s">
        <v>144</v>
      </c>
      <c r="B192" s="764">
        <v>1</v>
      </c>
      <c r="C192" s="630">
        <v>31000</v>
      </c>
      <c r="D192" s="630"/>
      <c r="E192" s="764">
        <v>1</v>
      </c>
      <c r="F192" s="921">
        <v>3000</v>
      </c>
      <c r="G192" s="1249">
        <v>60</v>
      </c>
      <c r="H192" s="1261"/>
    </row>
    <row r="193" spans="1:8" x14ac:dyDescent="0.25">
      <c r="A193" s="777" t="s">
        <v>5529</v>
      </c>
      <c r="B193" s="764">
        <v>1</v>
      </c>
      <c r="C193" s="630"/>
      <c r="D193" s="630">
        <v>12000</v>
      </c>
      <c r="E193" s="764">
        <v>2</v>
      </c>
      <c r="F193" s="921">
        <v>4000</v>
      </c>
      <c r="G193" s="1249">
        <v>50</v>
      </c>
      <c r="H193" s="1261" t="s">
        <v>767</v>
      </c>
    </row>
    <row r="194" spans="1:8" x14ac:dyDescent="0.25">
      <c r="A194" s="777" t="s">
        <v>5730</v>
      </c>
      <c r="B194" s="764">
        <v>1</v>
      </c>
      <c r="C194" s="630">
        <v>20000</v>
      </c>
      <c r="D194" s="630"/>
      <c r="E194" s="764">
        <v>1</v>
      </c>
      <c r="F194" s="921">
        <v>3000</v>
      </c>
      <c r="G194" s="1249">
        <v>60</v>
      </c>
      <c r="H194" s="1261"/>
    </row>
    <row r="195" spans="1:8" x14ac:dyDescent="0.25">
      <c r="A195" s="777" t="s">
        <v>144</v>
      </c>
      <c r="B195" s="764">
        <v>1</v>
      </c>
      <c r="C195" s="630">
        <v>30000</v>
      </c>
      <c r="D195" s="630"/>
      <c r="E195" s="764">
        <v>1</v>
      </c>
      <c r="F195" s="921">
        <v>4000</v>
      </c>
      <c r="G195" s="1249">
        <v>70</v>
      </c>
      <c r="H195" s="1261"/>
    </row>
    <row r="196" spans="1:8" x14ac:dyDescent="0.25">
      <c r="A196" s="1266" t="s">
        <v>2048</v>
      </c>
      <c r="B196" s="197">
        <f>SUM(B173:B195)</f>
        <v>27</v>
      </c>
      <c r="C196" s="197">
        <f>SUM(C173:C195)</f>
        <v>387000</v>
      </c>
      <c r="D196" s="197">
        <f>SUM(D173:D195)</f>
        <v>240500</v>
      </c>
      <c r="E196" s="197">
        <f>SUM(E173:E195)</f>
        <v>25</v>
      </c>
      <c r="F196" s="197"/>
      <c r="G196" s="197"/>
      <c r="H196" s="197"/>
    </row>
    <row r="197" spans="1:8" ht="17.25" x14ac:dyDescent="0.25">
      <c r="A197" s="2271" t="s">
        <v>4463</v>
      </c>
      <c r="B197" s="2272"/>
      <c r="C197" s="2272"/>
      <c r="D197" s="2272"/>
      <c r="E197" s="2272"/>
      <c r="F197" s="2272"/>
      <c r="G197" s="2272"/>
      <c r="H197" s="2273"/>
    </row>
    <row r="198" spans="1:8" ht="17.25" x14ac:dyDescent="0.25">
      <c r="A198" s="782" t="s">
        <v>5737</v>
      </c>
      <c r="B198" s="783">
        <v>1</v>
      </c>
      <c r="C198" s="944">
        <v>1500</v>
      </c>
      <c r="D198" s="784"/>
      <c r="E198" s="909"/>
      <c r="F198" s="909"/>
      <c r="G198" s="909"/>
      <c r="H198" s="1259"/>
    </row>
    <row r="199" spans="1:8" x14ac:dyDescent="0.25">
      <c r="A199" s="755" t="s">
        <v>2048</v>
      </c>
      <c r="B199" s="213">
        <f>SUM(B198)</f>
        <v>1</v>
      </c>
      <c r="C199" s="213">
        <f>SUM(C198:C198)</f>
        <v>1500</v>
      </c>
      <c r="D199" s="213">
        <f>SUM(D198:D198)</f>
        <v>0</v>
      </c>
      <c r="E199" s="213"/>
      <c r="F199" s="213"/>
      <c r="G199" s="213"/>
      <c r="H199" s="213"/>
    </row>
    <row r="200" spans="1:8" x14ac:dyDescent="0.25">
      <c r="D200" s="18"/>
      <c r="E200" s="13"/>
      <c r="F200" s="13"/>
    </row>
    <row r="201" spans="1:8" x14ac:dyDescent="0.25">
      <c r="D201" s="1230"/>
      <c r="E201" s="1230"/>
      <c r="F201" s="2268" t="s">
        <v>5635</v>
      </c>
      <c r="G201" s="2268"/>
      <c r="H201" s="2268"/>
    </row>
    <row r="202" spans="1:8" ht="15.75" x14ac:dyDescent="0.25">
      <c r="A202" s="2262" t="s">
        <v>4861</v>
      </c>
      <c r="B202" s="2263"/>
      <c r="C202" s="757">
        <f>C196-G204</f>
        <v>387000</v>
      </c>
      <c r="E202" s="13"/>
      <c r="F202" s="13"/>
    </row>
    <row r="204" spans="1:8" ht="15.75" x14ac:dyDescent="0.25">
      <c r="A204" s="2262" t="s">
        <v>4825</v>
      </c>
      <c r="B204" s="2263"/>
      <c r="C204" s="213">
        <f>C199</f>
        <v>1500</v>
      </c>
      <c r="E204" s="1145"/>
      <c r="F204" s="1145"/>
      <c r="G204" s="1145"/>
    </row>
    <row r="207" spans="1:8" ht="15.75" x14ac:dyDescent="0.25">
      <c r="A207" s="2232" t="s">
        <v>5720</v>
      </c>
      <c r="B207" s="2232"/>
      <c r="C207" s="2232"/>
      <c r="D207" s="2232"/>
      <c r="E207" s="2232"/>
      <c r="F207" s="2232"/>
      <c r="G207" s="2232"/>
      <c r="H207" s="2232"/>
    </row>
    <row r="208" spans="1:8" x14ac:dyDescent="0.25">
      <c r="A208" s="198" t="s">
        <v>14</v>
      </c>
      <c r="B208" s="198" t="s">
        <v>5</v>
      </c>
      <c r="C208" s="198" t="s">
        <v>10</v>
      </c>
      <c r="D208" s="198" t="s">
        <v>11</v>
      </c>
      <c r="E208" s="198" t="s">
        <v>753</v>
      </c>
      <c r="F208" s="1258" t="s">
        <v>2013</v>
      </c>
      <c r="G208" s="198" t="s">
        <v>27</v>
      </c>
      <c r="H208" s="198" t="s">
        <v>32</v>
      </c>
    </row>
    <row r="209" spans="1:8" x14ac:dyDescent="0.25">
      <c r="A209" s="517" t="s">
        <v>4951</v>
      </c>
      <c r="B209" s="519">
        <v>1</v>
      </c>
      <c r="C209" s="527"/>
      <c r="D209" s="519">
        <v>25000</v>
      </c>
      <c r="E209" s="1054"/>
      <c r="F209" s="519"/>
      <c r="G209" s="1265"/>
      <c r="H209" s="1259" t="s">
        <v>767</v>
      </c>
    </row>
    <row r="210" spans="1:8" x14ac:dyDescent="0.25">
      <c r="A210" s="517" t="s">
        <v>5731</v>
      </c>
      <c r="B210" s="519">
        <v>1</v>
      </c>
      <c r="C210" s="527">
        <v>25000</v>
      </c>
      <c r="D210" s="527"/>
      <c r="E210" s="1054">
        <v>1</v>
      </c>
      <c r="F210" s="519">
        <v>2000</v>
      </c>
      <c r="G210" s="527">
        <v>50</v>
      </c>
      <c r="H210" s="1259"/>
    </row>
    <row r="211" spans="1:8" x14ac:dyDescent="0.25">
      <c r="A211" s="517" t="s">
        <v>563</v>
      </c>
      <c r="B211" s="519">
        <v>1</v>
      </c>
      <c r="C211" s="527">
        <v>21000</v>
      </c>
      <c r="D211" s="527"/>
      <c r="E211" s="1054"/>
      <c r="F211" s="519"/>
      <c r="G211" s="527"/>
      <c r="H211" s="1259"/>
    </row>
    <row r="212" spans="1:8" x14ac:dyDescent="0.25">
      <c r="A212" s="517" t="s">
        <v>5732</v>
      </c>
      <c r="B212" s="519">
        <v>1</v>
      </c>
      <c r="C212" s="527">
        <v>4000</v>
      </c>
      <c r="D212" s="527"/>
      <c r="E212" s="1054"/>
      <c r="F212" s="519"/>
      <c r="G212" s="527"/>
      <c r="H212" s="1259"/>
    </row>
    <row r="213" spans="1:8" x14ac:dyDescent="0.25">
      <c r="A213" s="517" t="s">
        <v>3536</v>
      </c>
      <c r="B213" s="519">
        <v>1</v>
      </c>
      <c r="C213" s="527"/>
      <c r="D213" s="527">
        <v>27000</v>
      </c>
      <c r="E213" s="1054">
        <v>1</v>
      </c>
      <c r="F213" s="519">
        <v>4000</v>
      </c>
      <c r="G213" s="1265">
        <v>70</v>
      </c>
      <c r="H213" s="1259" t="s">
        <v>767</v>
      </c>
    </row>
    <row r="214" spans="1:8" x14ac:dyDescent="0.25">
      <c r="A214" s="702" t="s">
        <v>5733</v>
      </c>
      <c r="B214" s="703">
        <v>1</v>
      </c>
      <c r="C214" s="640"/>
      <c r="D214" s="640"/>
      <c r="E214" s="703"/>
      <c r="F214" s="1262"/>
      <c r="G214" s="1250"/>
      <c r="H214" s="781" t="s">
        <v>5734</v>
      </c>
    </row>
    <row r="215" spans="1:8" x14ac:dyDescent="0.25">
      <c r="A215" s="517" t="s">
        <v>138</v>
      </c>
      <c r="B215" s="519">
        <v>1</v>
      </c>
      <c r="C215" s="527">
        <v>21000</v>
      </c>
      <c r="D215" s="527"/>
      <c r="E215" s="519">
        <v>1</v>
      </c>
      <c r="F215" s="1054">
        <v>3000</v>
      </c>
      <c r="G215" s="1265">
        <v>60</v>
      </c>
      <c r="H215" s="1259"/>
    </row>
    <row r="216" spans="1:8" x14ac:dyDescent="0.25">
      <c r="A216" s="517" t="s">
        <v>5735</v>
      </c>
      <c r="B216" s="519">
        <v>1</v>
      </c>
      <c r="C216" s="527"/>
      <c r="D216" s="527">
        <v>34000</v>
      </c>
      <c r="E216" s="519"/>
      <c r="F216" s="1054"/>
      <c r="G216" s="1265"/>
      <c r="H216" s="1263" t="s">
        <v>767</v>
      </c>
    </row>
    <row r="217" spans="1:8" x14ac:dyDescent="0.25">
      <c r="A217" s="517" t="s">
        <v>5662</v>
      </c>
      <c r="B217" s="519">
        <v>1</v>
      </c>
      <c r="C217" s="527">
        <v>9000</v>
      </c>
      <c r="D217" s="527"/>
      <c r="E217" s="519">
        <v>2</v>
      </c>
      <c r="F217" s="1054">
        <v>7000</v>
      </c>
      <c r="G217" s="1265" t="s">
        <v>5736</v>
      </c>
      <c r="H217" s="1259"/>
    </row>
    <row r="218" spans="1:8" x14ac:dyDescent="0.25">
      <c r="A218" s="517" t="s">
        <v>5662</v>
      </c>
      <c r="B218" s="519">
        <v>1</v>
      </c>
      <c r="C218" s="527">
        <v>13000</v>
      </c>
      <c r="D218" s="527"/>
      <c r="E218" s="519">
        <v>1</v>
      </c>
      <c r="F218" s="1054">
        <v>3000</v>
      </c>
      <c r="G218" s="1265">
        <v>60</v>
      </c>
      <c r="H218" s="1259"/>
    </row>
    <row r="219" spans="1:8" x14ac:dyDescent="0.25">
      <c r="A219" s="517" t="s">
        <v>5529</v>
      </c>
      <c r="B219" s="519">
        <v>1</v>
      </c>
      <c r="C219" s="527">
        <v>16000</v>
      </c>
      <c r="D219" s="527"/>
      <c r="E219" s="519"/>
      <c r="F219" s="1054"/>
      <c r="G219" s="1265"/>
      <c r="H219" s="1259"/>
    </row>
    <row r="220" spans="1:8" x14ac:dyDescent="0.25">
      <c r="A220" s="517" t="s">
        <v>3536</v>
      </c>
      <c r="B220" s="519">
        <v>1</v>
      </c>
      <c r="C220" s="527"/>
      <c r="D220" s="527">
        <v>31000</v>
      </c>
      <c r="E220" s="519"/>
      <c r="F220" s="1054"/>
      <c r="G220" s="1265"/>
      <c r="H220" s="1263" t="s">
        <v>767</v>
      </c>
    </row>
    <row r="221" spans="1:8" x14ac:dyDescent="0.25">
      <c r="A221" s="517" t="s">
        <v>4951</v>
      </c>
      <c r="B221" s="519">
        <v>1</v>
      </c>
      <c r="C221" s="527"/>
      <c r="D221" s="527">
        <v>22000</v>
      </c>
      <c r="E221" s="519">
        <v>1</v>
      </c>
      <c r="F221" s="1054">
        <v>3000</v>
      </c>
      <c r="G221" s="1265">
        <v>60</v>
      </c>
      <c r="H221" s="1263" t="s">
        <v>767</v>
      </c>
    </row>
    <row r="222" spans="1:8" x14ac:dyDescent="0.25">
      <c r="A222" s="517" t="s">
        <v>828</v>
      </c>
      <c r="B222" s="519">
        <v>1</v>
      </c>
      <c r="C222" s="527">
        <v>28000</v>
      </c>
      <c r="D222" s="527"/>
      <c r="E222" s="519">
        <v>1</v>
      </c>
      <c r="F222" s="1054">
        <v>3000</v>
      </c>
      <c r="G222" s="1265">
        <v>60</v>
      </c>
      <c r="H222" s="1259"/>
    </row>
    <row r="223" spans="1:8" x14ac:dyDescent="0.25">
      <c r="A223" s="1266" t="s">
        <v>2048</v>
      </c>
      <c r="B223" s="197">
        <f>SUM(B209:B222)</f>
        <v>14</v>
      </c>
      <c r="C223" s="197">
        <f>SUM(C209:C222)</f>
        <v>137000</v>
      </c>
      <c r="D223" s="197">
        <f>SUM(D209:D222)</f>
        <v>139000</v>
      </c>
      <c r="E223" s="197">
        <f>SUM(E209:E222)</f>
        <v>8</v>
      </c>
      <c r="F223" s="197"/>
      <c r="G223" s="197"/>
      <c r="H223" s="197"/>
    </row>
    <row r="224" spans="1:8" ht="17.25" x14ac:dyDescent="0.25">
      <c r="A224" s="2271" t="s">
        <v>4463</v>
      </c>
      <c r="B224" s="2272"/>
      <c r="C224" s="2272"/>
      <c r="D224" s="2272"/>
      <c r="E224" s="2272"/>
      <c r="F224" s="2272"/>
      <c r="G224" s="2272"/>
      <c r="H224" s="2273"/>
    </row>
    <row r="225" spans="1:8" ht="17.25" x14ac:dyDescent="0.25">
      <c r="A225" s="782"/>
      <c r="B225" s="783"/>
      <c r="C225" s="944"/>
      <c r="D225" s="784"/>
      <c r="E225" s="909"/>
      <c r="F225" s="909"/>
      <c r="G225" s="909"/>
      <c r="H225" s="1259"/>
    </row>
    <row r="226" spans="1:8" x14ac:dyDescent="0.25">
      <c r="A226" s="755" t="s">
        <v>2048</v>
      </c>
      <c r="B226" s="213">
        <f>SUM(B225)</f>
        <v>0</v>
      </c>
      <c r="C226" s="213">
        <f>SUM(C225:C225)</f>
        <v>0</v>
      </c>
      <c r="D226" s="213">
        <f>SUM(D225:D225)</f>
        <v>0</v>
      </c>
      <c r="E226" s="213"/>
      <c r="F226" s="213"/>
      <c r="G226" s="213"/>
      <c r="H226" s="213"/>
    </row>
    <row r="227" spans="1:8" x14ac:dyDescent="0.25">
      <c r="D227" s="18"/>
      <c r="E227" s="13"/>
      <c r="F227" s="13"/>
    </row>
    <row r="228" spans="1:8" x14ac:dyDescent="0.25">
      <c r="D228" s="1230"/>
      <c r="E228" s="1230"/>
      <c r="F228" s="2268" t="s">
        <v>5635</v>
      </c>
      <c r="G228" s="2268"/>
      <c r="H228" s="2268"/>
    </row>
    <row r="229" spans="1:8" ht="15.75" x14ac:dyDescent="0.25">
      <c r="A229" s="2262" t="s">
        <v>4861</v>
      </c>
      <c r="B229" s="2263"/>
      <c r="C229" s="757">
        <f>C223-G231</f>
        <v>137000</v>
      </c>
      <c r="E229" s="13"/>
      <c r="F229" s="13"/>
    </row>
    <row r="231" spans="1:8" ht="15.75" x14ac:dyDescent="0.25">
      <c r="A231" s="2262" t="s">
        <v>4825</v>
      </c>
      <c r="B231" s="2263"/>
      <c r="C231" s="213">
        <f>C226</f>
        <v>0</v>
      </c>
      <c r="E231" s="1145"/>
      <c r="F231" s="1145"/>
      <c r="G231" s="1145"/>
    </row>
    <row r="236" spans="1:8" ht="15.75" x14ac:dyDescent="0.25">
      <c r="A236" s="2232" t="s">
        <v>5740</v>
      </c>
      <c r="B236" s="2232"/>
      <c r="C236" s="2232"/>
      <c r="D236" s="2232"/>
      <c r="E236" s="2232"/>
      <c r="F236" s="2232"/>
      <c r="G236" s="2232"/>
      <c r="H236" s="2232"/>
    </row>
    <row r="237" spans="1:8" x14ac:dyDescent="0.25">
      <c r="A237" s="198" t="s">
        <v>14</v>
      </c>
      <c r="B237" s="198" t="s">
        <v>5</v>
      </c>
      <c r="C237" s="198" t="s">
        <v>10</v>
      </c>
      <c r="D237" s="198" t="s">
        <v>11</v>
      </c>
      <c r="E237" s="198" t="s">
        <v>753</v>
      </c>
      <c r="F237" s="1272" t="s">
        <v>2013</v>
      </c>
      <c r="G237" s="198" t="s">
        <v>27</v>
      </c>
      <c r="H237" s="198" t="s">
        <v>32</v>
      </c>
    </row>
    <row r="238" spans="1:8" x14ac:dyDescent="0.25">
      <c r="A238" s="777" t="s">
        <v>622</v>
      </c>
      <c r="B238" s="764">
        <v>1</v>
      </c>
      <c r="C238" s="630">
        <v>33000</v>
      </c>
      <c r="D238" s="764"/>
      <c r="E238" s="921">
        <v>1</v>
      </c>
      <c r="F238" s="764">
        <v>75</v>
      </c>
      <c r="G238" s="1249">
        <v>4000</v>
      </c>
      <c r="H238" s="1274"/>
    </row>
    <row r="239" spans="1:8" x14ac:dyDescent="0.25">
      <c r="A239" s="777" t="s">
        <v>1862</v>
      </c>
      <c r="B239" s="764">
        <v>1</v>
      </c>
      <c r="C239" s="630">
        <v>24000</v>
      </c>
      <c r="D239" s="630"/>
      <c r="E239" s="921">
        <v>1</v>
      </c>
      <c r="F239" s="764">
        <v>75</v>
      </c>
      <c r="G239" s="630">
        <v>4000</v>
      </c>
      <c r="H239" s="1274"/>
    </row>
    <row r="240" spans="1:8" x14ac:dyDescent="0.25">
      <c r="A240" s="777" t="s">
        <v>563</v>
      </c>
      <c r="B240" s="764">
        <v>1</v>
      </c>
      <c r="C240" s="630">
        <v>21000</v>
      </c>
      <c r="D240" s="630"/>
      <c r="E240" s="921"/>
      <c r="F240" s="764"/>
      <c r="G240" s="630"/>
      <c r="H240" s="1274"/>
    </row>
    <row r="241" spans="1:8" x14ac:dyDescent="0.25">
      <c r="A241" s="777" t="s">
        <v>2199</v>
      </c>
      <c r="B241" s="764">
        <v>1</v>
      </c>
      <c r="C241" s="630"/>
      <c r="D241" s="630">
        <v>17000</v>
      </c>
      <c r="E241" s="921">
        <v>1</v>
      </c>
      <c r="F241" s="764">
        <v>60</v>
      </c>
      <c r="G241" s="630">
        <v>3000</v>
      </c>
      <c r="H241" s="1274"/>
    </row>
    <row r="242" spans="1:8" x14ac:dyDescent="0.25">
      <c r="A242" s="777" t="s">
        <v>3536</v>
      </c>
      <c r="B242" s="764">
        <v>1</v>
      </c>
      <c r="C242" s="630">
        <v>28000</v>
      </c>
      <c r="D242" s="630"/>
      <c r="E242" s="921">
        <v>1</v>
      </c>
      <c r="F242" s="764">
        <v>60</v>
      </c>
      <c r="G242" s="1249">
        <v>3000</v>
      </c>
      <c r="H242" s="1274"/>
    </row>
    <row r="243" spans="1:8" x14ac:dyDescent="0.25">
      <c r="A243" s="777" t="s">
        <v>441</v>
      </c>
      <c r="B243" s="764">
        <v>1</v>
      </c>
      <c r="C243" s="630">
        <v>21000</v>
      </c>
      <c r="D243" s="630"/>
      <c r="E243" s="764">
        <v>1</v>
      </c>
      <c r="F243" s="921">
        <v>100</v>
      </c>
      <c r="G243" s="1249">
        <v>5000</v>
      </c>
      <c r="H243" s="1274"/>
    </row>
    <row r="244" spans="1:8" x14ac:dyDescent="0.25">
      <c r="A244" s="777" t="s">
        <v>563</v>
      </c>
      <c r="B244" s="764">
        <v>1</v>
      </c>
      <c r="C244" s="630">
        <v>18000</v>
      </c>
      <c r="D244" s="630"/>
      <c r="E244" s="764">
        <v>1</v>
      </c>
      <c r="F244" s="921">
        <v>60</v>
      </c>
      <c r="G244" s="1249">
        <v>3000</v>
      </c>
      <c r="H244" s="1274"/>
    </row>
    <row r="245" spans="1:8" x14ac:dyDescent="0.25">
      <c r="A245" s="777" t="s">
        <v>596</v>
      </c>
      <c r="B245" s="764">
        <v>1</v>
      </c>
      <c r="C245" s="630"/>
      <c r="D245" s="630">
        <v>53000</v>
      </c>
      <c r="E245" s="764"/>
      <c r="F245" s="921"/>
      <c r="G245" s="1249"/>
      <c r="H245" s="1274" t="s">
        <v>767</v>
      </c>
    </row>
    <row r="246" spans="1:8" x14ac:dyDescent="0.25">
      <c r="A246" s="777" t="s">
        <v>624</v>
      </c>
      <c r="B246" s="764">
        <v>1</v>
      </c>
      <c r="C246" s="630">
        <v>19000</v>
      </c>
      <c r="D246" s="630">
        <v>12000</v>
      </c>
      <c r="E246" s="764">
        <v>1</v>
      </c>
      <c r="F246" s="921">
        <v>60</v>
      </c>
      <c r="G246" s="1249">
        <v>3000</v>
      </c>
      <c r="H246" s="1274" t="s">
        <v>767</v>
      </c>
    </row>
    <row r="247" spans="1:8" x14ac:dyDescent="0.25">
      <c r="A247" s="777" t="s">
        <v>3938</v>
      </c>
      <c r="B247" s="764">
        <v>1</v>
      </c>
      <c r="C247" s="630"/>
      <c r="D247" s="630">
        <v>26000</v>
      </c>
      <c r="E247" s="764"/>
      <c r="F247" s="921"/>
      <c r="G247" s="1249"/>
      <c r="H247" s="1274" t="s">
        <v>767</v>
      </c>
    </row>
    <row r="248" spans="1:8" x14ac:dyDescent="0.25">
      <c r="A248" s="777" t="s">
        <v>1248</v>
      </c>
      <c r="B248" s="764">
        <v>2</v>
      </c>
      <c r="C248" s="630">
        <v>104000</v>
      </c>
      <c r="D248" s="630"/>
      <c r="E248" s="764"/>
      <c r="F248" s="921"/>
      <c r="G248" s="1249"/>
      <c r="H248" s="1274" t="s">
        <v>5741</v>
      </c>
    </row>
    <row r="249" spans="1:8" x14ac:dyDescent="0.25">
      <c r="A249" s="777" t="s">
        <v>2045</v>
      </c>
      <c r="B249" s="764">
        <v>1</v>
      </c>
      <c r="C249" s="630">
        <v>14000</v>
      </c>
      <c r="D249" s="630"/>
      <c r="E249" s="764">
        <v>1</v>
      </c>
      <c r="F249" s="921">
        <v>60</v>
      </c>
      <c r="G249" s="1249">
        <v>3000</v>
      </c>
      <c r="H249" s="1274"/>
    </row>
    <row r="250" spans="1:8" x14ac:dyDescent="0.25">
      <c r="A250" s="777" t="s">
        <v>4702</v>
      </c>
      <c r="B250" s="764">
        <v>1</v>
      </c>
      <c r="C250" s="630"/>
      <c r="D250" s="630">
        <v>14000</v>
      </c>
      <c r="E250" s="764">
        <v>1</v>
      </c>
      <c r="F250" s="921">
        <v>40</v>
      </c>
      <c r="G250" s="1249">
        <v>1000</v>
      </c>
      <c r="H250" s="1274" t="s">
        <v>767</v>
      </c>
    </row>
    <row r="251" spans="1:8" x14ac:dyDescent="0.25">
      <c r="A251" s="777" t="s">
        <v>2045</v>
      </c>
      <c r="B251" s="764">
        <v>1</v>
      </c>
      <c r="C251" s="630">
        <v>14000</v>
      </c>
      <c r="D251" s="630"/>
      <c r="E251" s="764">
        <v>1</v>
      </c>
      <c r="F251" s="921">
        <v>60</v>
      </c>
      <c r="G251" s="1249">
        <v>3000</v>
      </c>
      <c r="H251" s="1274"/>
    </row>
    <row r="252" spans="1:8" x14ac:dyDescent="0.25">
      <c r="A252" s="777" t="s">
        <v>107</v>
      </c>
      <c r="B252" s="764">
        <v>1</v>
      </c>
      <c r="C252" s="630">
        <v>12000</v>
      </c>
      <c r="D252" s="630"/>
      <c r="E252" s="764">
        <v>1</v>
      </c>
      <c r="F252" s="921">
        <v>60</v>
      </c>
      <c r="G252" s="1249">
        <v>3000</v>
      </c>
      <c r="H252" s="1274"/>
    </row>
    <row r="253" spans="1:8" x14ac:dyDescent="0.25">
      <c r="A253" s="777" t="s">
        <v>2779</v>
      </c>
      <c r="B253" s="764">
        <v>2</v>
      </c>
      <c r="C253" s="630"/>
      <c r="D253" s="630">
        <v>66000</v>
      </c>
      <c r="E253" s="764"/>
      <c r="F253" s="921"/>
      <c r="G253" s="1249"/>
      <c r="H253" s="1274" t="s">
        <v>5648</v>
      </c>
    </row>
    <row r="254" spans="1:8" x14ac:dyDescent="0.25">
      <c r="A254" s="777" t="s">
        <v>5083</v>
      </c>
      <c r="B254" s="764">
        <v>1</v>
      </c>
      <c r="C254" s="630">
        <v>20000</v>
      </c>
      <c r="D254" s="630"/>
      <c r="E254" s="764"/>
      <c r="F254" s="921"/>
      <c r="G254" s="1249"/>
      <c r="H254" s="1274"/>
    </row>
    <row r="255" spans="1:8" x14ac:dyDescent="0.25">
      <c r="A255" s="777" t="s">
        <v>3539</v>
      </c>
      <c r="B255" s="764">
        <v>1</v>
      </c>
      <c r="C255" s="630">
        <v>51000</v>
      </c>
      <c r="D255" s="630"/>
      <c r="E255" s="764"/>
      <c r="F255" s="921"/>
      <c r="G255" s="1249"/>
      <c r="H255" s="1274"/>
    </row>
    <row r="256" spans="1:8" x14ac:dyDescent="0.25">
      <c r="A256" s="777" t="s">
        <v>141</v>
      </c>
      <c r="B256" s="764">
        <v>1</v>
      </c>
      <c r="C256" s="630"/>
      <c r="D256" s="630"/>
      <c r="E256" s="764"/>
      <c r="F256" s="921"/>
      <c r="G256" s="1249"/>
      <c r="H256" s="1274" t="s">
        <v>5742</v>
      </c>
    </row>
    <row r="257" spans="1:8" x14ac:dyDescent="0.25">
      <c r="A257" s="777" t="s">
        <v>5668</v>
      </c>
      <c r="B257" s="764">
        <v>1</v>
      </c>
      <c r="C257" s="630">
        <v>14000</v>
      </c>
      <c r="D257" s="630"/>
      <c r="E257" s="764">
        <v>1</v>
      </c>
      <c r="F257" s="921">
        <v>50</v>
      </c>
      <c r="G257" s="1249">
        <v>2000</v>
      </c>
      <c r="H257" s="1274"/>
    </row>
    <row r="258" spans="1:8" x14ac:dyDescent="0.25">
      <c r="A258" s="1266" t="s">
        <v>2048</v>
      </c>
      <c r="B258" s="197">
        <f>SUM(B238:B257)</f>
        <v>22</v>
      </c>
      <c r="C258" s="197">
        <f>SUM(C238:C257)</f>
        <v>393000</v>
      </c>
      <c r="D258" s="197">
        <f>SUM(D238:D257)</f>
        <v>188000</v>
      </c>
      <c r="E258" s="197">
        <f>SUM(E238:E257)</f>
        <v>12</v>
      </c>
      <c r="F258" s="197"/>
      <c r="G258" s="197"/>
      <c r="H258" s="197"/>
    </row>
    <row r="259" spans="1:8" ht="17.25" x14ac:dyDescent="0.25">
      <c r="A259" s="2271" t="s">
        <v>4463</v>
      </c>
      <c r="B259" s="2272"/>
      <c r="C259" s="2272"/>
      <c r="D259" s="2272"/>
      <c r="E259" s="2272"/>
      <c r="F259" s="2272"/>
      <c r="G259" s="2272"/>
      <c r="H259" s="2273"/>
    </row>
    <row r="260" spans="1:8" ht="17.25" x14ac:dyDescent="0.25">
      <c r="A260" s="782" t="s">
        <v>5743</v>
      </c>
      <c r="B260" s="783">
        <v>1</v>
      </c>
      <c r="C260" s="944"/>
      <c r="D260" s="784"/>
      <c r="E260" s="909"/>
      <c r="F260" s="909"/>
      <c r="G260" s="909"/>
      <c r="H260" s="1273" t="s">
        <v>5745</v>
      </c>
    </row>
    <row r="261" spans="1:8" ht="17.25" x14ac:dyDescent="0.25">
      <c r="A261" s="782" t="s">
        <v>5744</v>
      </c>
      <c r="B261" s="783">
        <v>1</v>
      </c>
      <c r="C261" s="944"/>
      <c r="D261" s="784"/>
      <c r="E261" s="909"/>
      <c r="F261" s="909"/>
      <c r="G261" s="909"/>
      <c r="H261" s="1273" t="s">
        <v>5745</v>
      </c>
    </row>
    <row r="262" spans="1:8" x14ac:dyDescent="0.25">
      <c r="A262" s="755" t="s">
        <v>2048</v>
      </c>
      <c r="B262" s="213">
        <f>SUM(B260)</f>
        <v>1</v>
      </c>
      <c r="C262" s="213">
        <f>SUM(C260:C260)</f>
        <v>0</v>
      </c>
      <c r="D262" s="213">
        <f>SUM(D260:D260)</f>
        <v>0</v>
      </c>
      <c r="E262" s="213"/>
      <c r="F262" s="213"/>
      <c r="G262" s="213"/>
      <c r="H262" s="213"/>
    </row>
    <row r="263" spans="1:8" x14ac:dyDescent="0.25">
      <c r="D263" s="18"/>
      <c r="E263" s="13"/>
      <c r="F263" s="13"/>
    </row>
    <row r="264" spans="1:8" x14ac:dyDescent="0.25">
      <c r="D264" s="1230"/>
      <c r="E264" s="1230"/>
      <c r="F264" s="2268" t="s">
        <v>5635</v>
      </c>
      <c r="G264" s="2268"/>
      <c r="H264" s="2268"/>
    </row>
    <row r="265" spans="1:8" ht="15.75" x14ac:dyDescent="0.25">
      <c r="A265" s="2262" t="s">
        <v>4861</v>
      </c>
      <c r="B265" s="2263"/>
      <c r="C265" s="757">
        <f>C258-G267</f>
        <v>393000</v>
      </c>
      <c r="E265" s="13"/>
      <c r="F265" s="13"/>
    </row>
    <row r="267" spans="1:8" ht="15.75" x14ac:dyDescent="0.25">
      <c r="A267" s="2262" t="s">
        <v>4825</v>
      </c>
      <c r="B267" s="2263"/>
      <c r="C267" s="213">
        <f>C262</f>
        <v>0</v>
      </c>
      <c r="E267" s="1145"/>
      <c r="F267" s="1145"/>
      <c r="G267" s="1145"/>
    </row>
    <row r="271" spans="1:8" ht="15.75" x14ac:dyDescent="0.25">
      <c r="A271" s="2232" t="s">
        <v>5746</v>
      </c>
      <c r="B271" s="2232"/>
      <c r="C271" s="2232"/>
      <c r="D271" s="2232"/>
      <c r="E271" s="2232"/>
      <c r="F271" s="2232"/>
      <c r="G271" s="2232"/>
      <c r="H271" s="2232"/>
    </row>
    <row r="272" spans="1:8" x14ac:dyDescent="0.25">
      <c r="A272" s="198" t="s">
        <v>14</v>
      </c>
      <c r="B272" s="198" t="s">
        <v>5</v>
      </c>
      <c r="C272" s="198" t="s">
        <v>10</v>
      </c>
      <c r="D272" s="198" t="s">
        <v>11</v>
      </c>
      <c r="E272" s="198" t="s">
        <v>753</v>
      </c>
      <c r="F272" s="1275" t="s">
        <v>2013</v>
      </c>
      <c r="G272" s="198" t="s">
        <v>27</v>
      </c>
      <c r="H272" s="198" t="s">
        <v>32</v>
      </c>
    </row>
    <row r="273" spans="1:8" x14ac:dyDescent="0.25">
      <c r="A273" s="777" t="s">
        <v>638</v>
      </c>
      <c r="B273" s="764">
        <v>1</v>
      </c>
      <c r="C273" s="630">
        <v>33000</v>
      </c>
      <c r="D273" s="764"/>
      <c r="E273" s="921">
        <v>1</v>
      </c>
      <c r="F273" s="764">
        <v>60</v>
      </c>
      <c r="G273" s="1249">
        <v>3000</v>
      </c>
      <c r="H273" s="1278"/>
    </row>
    <row r="274" spans="1:8" x14ac:dyDescent="0.25">
      <c r="A274" s="777" t="s">
        <v>5588</v>
      </c>
      <c r="B274" s="764">
        <v>1</v>
      </c>
      <c r="C274" s="630"/>
      <c r="D274" s="630">
        <v>29000</v>
      </c>
      <c r="E274" s="921"/>
      <c r="F274" s="764"/>
      <c r="G274" s="630"/>
      <c r="H274" s="1278" t="s">
        <v>5747</v>
      </c>
    </row>
    <row r="275" spans="1:8" x14ac:dyDescent="0.25">
      <c r="A275" s="777" t="s">
        <v>3657</v>
      </c>
      <c r="B275" s="764">
        <v>1</v>
      </c>
      <c r="C275" s="630"/>
      <c r="D275" s="630">
        <v>39000</v>
      </c>
      <c r="E275" s="921"/>
      <c r="F275" s="764"/>
      <c r="G275" s="630"/>
      <c r="H275" s="1278" t="s">
        <v>5747</v>
      </c>
    </row>
    <row r="276" spans="1:8" x14ac:dyDescent="0.25">
      <c r="A276" s="777" t="s">
        <v>5748</v>
      </c>
      <c r="B276" s="764">
        <v>1</v>
      </c>
      <c r="C276" s="630">
        <v>15000</v>
      </c>
      <c r="D276" s="630"/>
      <c r="E276" s="921">
        <v>1</v>
      </c>
      <c r="F276" s="764">
        <v>60</v>
      </c>
      <c r="G276" s="630">
        <v>3000</v>
      </c>
      <c r="H276" s="1278"/>
    </row>
    <row r="277" spans="1:8" x14ac:dyDescent="0.25">
      <c r="A277" s="777" t="s">
        <v>4850</v>
      </c>
      <c r="B277" s="764">
        <v>2</v>
      </c>
      <c r="C277" s="630">
        <v>92000</v>
      </c>
      <c r="D277" s="630"/>
      <c r="E277" s="921">
        <v>2</v>
      </c>
      <c r="F277" s="764">
        <v>190</v>
      </c>
      <c r="G277" s="1249">
        <v>22000</v>
      </c>
      <c r="H277" s="1278"/>
    </row>
    <row r="278" spans="1:8" x14ac:dyDescent="0.25">
      <c r="A278" s="777" t="s">
        <v>5749</v>
      </c>
      <c r="B278" s="764">
        <v>2</v>
      </c>
      <c r="C278" s="630">
        <v>114000</v>
      </c>
      <c r="D278" s="630"/>
      <c r="E278" s="764"/>
      <c r="F278" s="921"/>
      <c r="G278" s="1249"/>
      <c r="H278" s="1278" t="s">
        <v>5750</v>
      </c>
    </row>
    <row r="279" spans="1:8" x14ac:dyDescent="0.25">
      <c r="A279" s="777" t="s">
        <v>656</v>
      </c>
      <c r="B279" s="764">
        <v>1</v>
      </c>
      <c r="C279" s="630"/>
      <c r="D279" s="630">
        <v>16000</v>
      </c>
      <c r="E279" s="764">
        <v>1</v>
      </c>
      <c r="F279" s="921">
        <v>75</v>
      </c>
      <c r="G279" s="1249">
        <v>4000</v>
      </c>
      <c r="H279" s="1278" t="s">
        <v>5751</v>
      </c>
    </row>
    <row r="280" spans="1:8" x14ac:dyDescent="0.25">
      <c r="A280" s="777" t="s">
        <v>4853</v>
      </c>
      <c r="B280" s="764">
        <v>1</v>
      </c>
      <c r="C280" s="630">
        <v>20000</v>
      </c>
      <c r="D280" s="630"/>
      <c r="E280" s="764">
        <v>1</v>
      </c>
      <c r="F280" s="921">
        <v>75</v>
      </c>
      <c r="G280" s="1249">
        <v>4000</v>
      </c>
      <c r="H280" s="1278"/>
    </row>
    <row r="281" spans="1:8" x14ac:dyDescent="0.25">
      <c r="A281" s="777" t="s">
        <v>563</v>
      </c>
      <c r="B281" s="764">
        <v>1</v>
      </c>
      <c r="C281" s="630">
        <v>17000</v>
      </c>
      <c r="D281" s="630"/>
      <c r="E281" s="764">
        <v>1</v>
      </c>
      <c r="F281" s="921">
        <v>75</v>
      </c>
      <c r="G281" s="1249">
        <v>4000</v>
      </c>
      <c r="H281" s="1278"/>
    </row>
    <row r="282" spans="1:8" x14ac:dyDescent="0.25">
      <c r="A282" s="777" t="s">
        <v>2828</v>
      </c>
      <c r="B282" s="764">
        <v>1</v>
      </c>
      <c r="C282" s="630">
        <v>19000</v>
      </c>
      <c r="D282" s="630"/>
      <c r="E282" s="764"/>
      <c r="F282" s="921"/>
      <c r="G282" s="1249"/>
      <c r="H282" s="1278"/>
    </row>
    <row r="283" spans="1:8" x14ac:dyDescent="0.25">
      <c r="A283" s="777" t="s">
        <v>563</v>
      </c>
      <c r="B283" s="764">
        <v>1</v>
      </c>
      <c r="C283" s="630">
        <v>17000</v>
      </c>
      <c r="D283" s="630"/>
      <c r="E283" s="764">
        <v>1</v>
      </c>
      <c r="F283" s="921">
        <v>70</v>
      </c>
      <c r="G283" s="1249">
        <v>4000</v>
      </c>
      <c r="H283" s="1278"/>
    </row>
    <row r="284" spans="1:8" x14ac:dyDescent="0.25">
      <c r="A284" s="777" t="s">
        <v>5752</v>
      </c>
      <c r="B284" s="764">
        <v>2</v>
      </c>
      <c r="C284" s="630"/>
      <c r="D284" s="630">
        <v>240000</v>
      </c>
      <c r="E284" s="764"/>
      <c r="F284" s="921"/>
      <c r="G284" s="1249"/>
      <c r="H284" s="1278" t="s">
        <v>2006</v>
      </c>
    </row>
    <row r="285" spans="1:8" x14ac:dyDescent="0.25">
      <c r="A285" s="777" t="s">
        <v>138</v>
      </c>
      <c r="B285" s="764">
        <v>1</v>
      </c>
      <c r="C285" s="630"/>
      <c r="D285" s="630">
        <v>21000</v>
      </c>
      <c r="E285" s="764">
        <v>1</v>
      </c>
      <c r="F285" s="921">
        <v>60</v>
      </c>
      <c r="G285" s="1249">
        <v>3000</v>
      </c>
      <c r="H285" s="1278" t="s">
        <v>767</v>
      </c>
    </row>
    <row r="286" spans="1:8" x14ac:dyDescent="0.25">
      <c r="A286" s="777" t="s">
        <v>3938</v>
      </c>
      <c r="B286" s="764">
        <v>1</v>
      </c>
      <c r="C286" s="630">
        <v>21000</v>
      </c>
      <c r="D286" s="630"/>
      <c r="E286" s="764">
        <v>1</v>
      </c>
      <c r="F286" s="921">
        <v>100</v>
      </c>
      <c r="G286" s="1249">
        <v>5000</v>
      </c>
      <c r="H286" s="1278"/>
    </row>
    <row r="287" spans="1:8" x14ac:dyDescent="0.25">
      <c r="A287" s="777" t="s">
        <v>563</v>
      </c>
      <c r="B287" s="764">
        <v>1</v>
      </c>
      <c r="C287" s="630"/>
      <c r="D287" s="630">
        <v>17000</v>
      </c>
      <c r="E287" s="764">
        <v>1</v>
      </c>
      <c r="F287" s="921">
        <v>75</v>
      </c>
      <c r="G287" s="1249">
        <v>4000</v>
      </c>
      <c r="H287" s="1278" t="s">
        <v>767</v>
      </c>
    </row>
    <row r="288" spans="1:8" x14ac:dyDescent="0.25">
      <c r="A288" s="777" t="s">
        <v>5752</v>
      </c>
      <c r="B288" s="764">
        <v>2</v>
      </c>
      <c r="C288" s="630"/>
      <c r="D288" s="630">
        <v>210000</v>
      </c>
      <c r="E288" s="764">
        <v>2</v>
      </c>
      <c r="F288" s="921">
        <v>190</v>
      </c>
      <c r="G288" s="1249">
        <v>22000</v>
      </c>
      <c r="H288" s="1278"/>
    </row>
    <row r="289" spans="1:8" x14ac:dyDescent="0.25">
      <c r="A289" s="777" t="s">
        <v>563</v>
      </c>
      <c r="B289" s="764">
        <v>1</v>
      </c>
      <c r="C289" s="630">
        <v>17000</v>
      </c>
      <c r="D289" s="630"/>
      <c r="E289" s="764">
        <v>1</v>
      </c>
      <c r="F289" s="921">
        <v>75</v>
      </c>
      <c r="G289" s="1249">
        <v>4000</v>
      </c>
      <c r="H289" s="1278"/>
    </row>
    <row r="290" spans="1:8" x14ac:dyDescent="0.25">
      <c r="A290" s="777" t="s">
        <v>691</v>
      </c>
      <c r="B290" s="764">
        <v>1</v>
      </c>
      <c r="C290" s="630">
        <v>18000</v>
      </c>
      <c r="D290" s="630"/>
      <c r="E290" s="764">
        <v>1</v>
      </c>
      <c r="F290" s="921">
        <v>75</v>
      </c>
      <c r="G290" s="1249">
        <v>4000</v>
      </c>
      <c r="H290" s="1278"/>
    </row>
    <row r="291" spans="1:8" x14ac:dyDescent="0.25">
      <c r="A291" s="702" t="s">
        <v>170</v>
      </c>
      <c r="B291" s="703">
        <v>1</v>
      </c>
      <c r="C291" s="640"/>
      <c r="D291" s="640"/>
      <c r="E291" s="703"/>
      <c r="F291" s="1277"/>
      <c r="G291" s="1250"/>
      <c r="H291" s="781" t="s">
        <v>5753</v>
      </c>
    </row>
    <row r="292" spans="1:8" x14ac:dyDescent="0.25">
      <c r="A292" s="777" t="s">
        <v>3898</v>
      </c>
      <c r="B292" s="764">
        <v>2</v>
      </c>
      <c r="C292" s="630">
        <v>68000</v>
      </c>
      <c r="D292" s="630"/>
      <c r="E292" s="764"/>
      <c r="F292" s="921"/>
      <c r="G292" s="1249"/>
      <c r="H292" s="1278" t="s">
        <v>5754</v>
      </c>
    </row>
    <row r="293" spans="1:8" x14ac:dyDescent="0.25">
      <c r="A293" s="777" t="s">
        <v>138</v>
      </c>
      <c r="B293" s="764">
        <v>1</v>
      </c>
      <c r="C293" s="630">
        <v>20000</v>
      </c>
      <c r="D293" s="630"/>
      <c r="E293" s="764">
        <v>1</v>
      </c>
      <c r="F293" s="921">
        <v>60</v>
      </c>
      <c r="G293" s="1249">
        <v>3000</v>
      </c>
      <c r="H293" s="1278"/>
    </row>
    <row r="294" spans="1:8" x14ac:dyDescent="0.25">
      <c r="A294" s="702" t="s">
        <v>563</v>
      </c>
      <c r="B294" s="703">
        <v>1</v>
      </c>
      <c r="C294" s="640"/>
      <c r="D294" s="640"/>
      <c r="E294" s="703"/>
      <c r="F294" s="1277"/>
      <c r="G294" s="1250"/>
      <c r="H294" s="781" t="s">
        <v>5755</v>
      </c>
    </row>
    <row r="295" spans="1:8" x14ac:dyDescent="0.25">
      <c r="A295" s="755" t="s">
        <v>2048</v>
      </c>
      <c r="B295" s="213">
        <f>SUM(B273:B294)</f>
        <v>27</v>
      </c>
      <c r="C295" s="213">
        <f>SUM(C273:C294)</f>
        <v>471000</v>
      </c>
      <c r="D295" s="213">
        <f>SUM(D273:D294)</f>
        <v>572000</v>
      </c>
      <c r="E295" s="213">
        <f>SUM(E273:E294)</f>
        <v>16</v>
      </c>
      <c r="F295" s="213"/>
      <c r="G295" s="213"/>
      <c r="H295" s="213"/>
    </row>
    <row r="296" spans="1:8" ht="17.25" x14ac:dyDescent="0.25">
      <c r="A296" s="2233" t="s">
        <v>4463</v>
      </c>
      <c r="B296" s="2234"/>
      <c r="C296" s="2234"/>
      <c r="D296" s="2234"/>
      <c r="E296" s="2234"/>
      <c r="F296" s="2234"/>
      <c r="G296" s="2234"/>
      <c r="H296" s="2249"/>
    </row>
    <row r="297" spans="1:8" ht="17.25" x14ac:dyDescent="0.25">
      <c r="A297" s="782" t="s">
        <v>5756</v>
      </c>
      <c r="B297" s="783">
        <v>1</v>
      </c>
      <c r="C297" s="944"/>
      <c r="D297" s="784">
        <v>3500</v>
      </c>
      <c r="E297" s="909"/>
      <c r="F297" s="909"/>
      <c r="G297" s="909"/>
      <c r="H297" s="1276"/>
    </row>
    <row r="298" spans="1:8" ht="17.25" x14ac:dyDescent="0.25">
      <c r="A298" s="782" t="s">
        <v>5711</v>
      </c>
      <c r="B298" s="783">
        <v>1</v>
      </c>
      <c r="C298" s="944">
        <v>3500</v>
      </c>
      <c r="D298" s="784"/>
      <c r="E298" s="909"/>
      <c r="F298" s="909"/>
      <c r="G298" s="909"/>
      <c r="H298" s="1276"/>
    </row>
    <row r="299" spans="1:8" ht="17.25" x14ac:dyDescent="0.25">
      <c r="A299" s="782" t="s">
        <v>5757</v>
      </c>
      <c r="B299" s="783">
        <v>1</v>
      </c>
      <c r="C299" s="944">
        <v>2000</v>
      </c>
      <c r="D299" s="784"/>
      <c r="E299" s="909"/>
      <c r="F299" s="909"/>
      <c r="G299" s="909"/>
      <c r="H299" s="1276"/>
    </row>
    <row r="300" spans="1:8" x14ac:dyDescent="0.25">
      <c r="A300" s="755" t="s">
        <v>2048</v>
      </c>
      <c r="B300" s="213">
        <f>SUM(B297)</f>
        <v>1</v>
      </c>
      <c r="C300" s="213">
        <f>SUM(C297:C299)</f>
        <v>5500</v>
      </c>
      <c r="D300" s="213">
        <f>SUM(D297:D297)</f>
        <v>3500</v>
      </c>
      <c r="E300" s="213"/>
      <c r="F300" s="213"/>
      <c r="G300" s="213"/>
      <c r="H300" s="213"/>
    </row>
    <row r="301" spans="1:8" x14ac:dyDescent="0.25">
      <c r="D301" s="18"/>
      <c r="E301" s="13"/>
      <c r="F301" s="13"/>
    </row>
    <row r="302" spans="1:8" x14ac:dyDescent="0.25">
      <c r="D302" s="1230"/>
      <c r="E302" s="1230"/>
      <c r="F302" s="2268" t="s">
        <v>5635</v>
      </c>
      <c r="G302" s="2268"/>
      <c r="H302" s="2268"/>
    </row>
    <row r="303" spans="1:8" ht="15.75" x14ac:dyDescent="0.25">
      <c r="A303" s="2262" t="s">
        <v>4861</v>
      </c>
      <c r="B303" s="2263"/>
      <c r="C303" s="757">
        <f>C295-G305</f>
        <v>471000</v>
      </c>
      <c r="E303" s="13"/>
      <c r="F303" s="13"/>
    </row>
    <row r="305" spans="1:8" ht="15.75" x14ac:dyDescent="0.25">
      <c r="A305" s="2262" t="s">
        <v>4825</v>
      </c>
      <c r="B305" s="2263"/>
      <c r="C305" s="213">
        <f>C300</f>
        <v>5500</v>
      </c>
      <c r="E305" s="1145"/>
      <c r="F305" s="1145"/>
      <c r="G305" s="1145"/>
    </row>
    <row r="309" spans="1:8" ht="15.75" x14ac:dyDescent="0.25">
      <c r="A309" s="2232" t="s">
        <v>5758</v>
      </c>
      <c r="B309" s="2232"/>
      <c r="C309" s="2232"/>
      <c r="D309" s="2232"/>
      <c r="E309" s="2232"/>
      <c r="F309" s="2232"/>
      <c r="G309" s="2232"/>
      <c r="H309" s="2232"/>
    </row>
    <row r="310" spans="1:8" x14ac:dyDescent="0.25">
      <c r="A310" s="198" t="s">
        <v>14</v>
      </c>
      <c r="B310" s="198" t="s">
        <v>5</v>
      </c>
      <c r="C310" s="198" t="s">
        <v>10</v>
      </c>
      <c r="D310" s="198" t="s">
        <v>11</v>
      </c>
      <c r="E310" s="198" t="s">
        <v>753</v>
      </c>
      <c r="F310" s="1279" t="s">
        <v>2013</v>
      </c>
      <c r="G310" s="198" t="s">
        <v>27</v>
      </c>
      <c r="H310" s="198" t="s">
        <v>32</v>
      </c>
    </row>
    <row r="311" spans="1:8" x14ac:dyDescent="0.25">
      <c r="A311" s="777" t="s">
        <v>5363</v>
      </c>
      <c r="B311" s="764">
        <v>1</v>
      </c>
      <c r="C311" s="630">
        <v>51000</v>
      </c>
      <c r="D311" s="764"/>
      <c r="E311" s="921"/>
      <c r="F311" s="764"/>
      <c r="G311" s="1249"/>
      <c r="H311" s="1282"/>
    </row>
    <row r="312" spans="1:8" x14ac:dyDescent="0.25">
      <c r="A312" s="777" t="s">
        <v>5759</v>
      </c>
      <c r="B312" s="764">
        <v>2</v>
      </c>
      <c r="C312" s="630"/>
      <c r="D312" s="630">
        <v>52000</v>
      </c>
      <c r="E312" s="921"/>
      <c r="F312" s="764"/>
      <c r="G312" s="630"/>
      <c r="H312" s="1282" t="s">
        <v>5312</v>
      </c>
    </row>
    <row r="313" spans="1:8" x14ac:dyDescent="0.25">
      <c r="A313" s="702" t="s">
        <v>1946</v>
      </c>
      <c r="B313" s="703">
        <v>1</v>
      </c>
      <c r="C313" s="640"/>
      <c r="D313" s="640"/>
      <c r="E313" s="1281"/>
      <c r="F313" s="703"/>
      <c r="G313" s="640"/>
      <c r="H313" s="781" t="s">
        <v>5204</v>
      </c>
    </row>
    <row r="314" spans="1:8" x14ac:dyDescent="0.25">
      <c r="A314" s="777" t="s">
        <v>230</v>
      </c>
      <c r="B314" s="764">
        <v>2</v>
      </c>
      <c r="C314" s="630"/>
      <c r="D314" s="630">
        <v>136000</v>
      </c>
      <c r="E314" s="921">
        <v>2</v>
      </c>
      <c r="F314" s="764">
        <v>230</v>
      </c>
      <c r="G314" s="630">
        <v>26000</v>
      </c>
      <c r="H314" s="1282" t="s">
        <v>767</v>
      </c>
    </row>
    <row r="315" spans="1:8" x14ac:dyDescent="0.25">
      <c r="A315" s="777" t="s">
        <v>5760</v>
      </c>
      <c r="B315" s="764">
        <v>1</v>
      </c>
      <c r="C315" s="630"/>
      <c r="D315" s="630">
        <v>18000</v>
      </c>
      <c r="E315" s="921"/>
      <c r="F315" s="764"/>
      <c r="G315" s="1249"/>
      <c r="H315" s="1282" t="s">
        <v>3581</v>
      </c>
    </row>
    <row r="316" spans="1:8" x14ac:dyDescent="0.25">
      <c r="A316" s="777" t="s">
        <v>4702</v>
      </c>
      <c r="B316" s="764">
        <v>1</v>
      </c>
      <c r="C316" s="630"/>
      <c r="D316" s="630">
        <v>15000</v>
      </c>
      <c r="E316" s="764"/>
      <c r="F316" s="921"/>
      <c r="G316" s="1249"/>
      <c r="H316" s="1282" t="s">
        <v>767</v>
      </c>
    </row>
    <row r="317" spans="1:8" x14ac:dyDescent="0.25">
      <c r="A317" s="777" t="s">
        <v>4483</v>
      </c>
      <c r="B317" s="764">
        <v>1</v>
      </c>
      <c r="C317" s="630">
        <v>18000</v>
      </c>
      <c r="D317" s="630"/>
      <c r="E317" s="764"/>
      <c r="F317" s="921"/>
      <c r="G317" s="1249"/>
      <c r="H317" s="1282"/>
    </row>
    <row r="318" spans="1:8" x14ac:dyDescent="0.25">
      <c r="A318" s="777" t="s">
        <v>283</v>
      </c>
      <c r="B318" s="764">
        <v>2</v>
      </c>
      <c r="C318" s="630"/>
      <c r="D318" s="630">
        <v>162000</v>
      </c>
      <c r="E318" s="764"/>
      <c r="F318" s="921"/>
      <c r="G318" s="1249"/>
      <c r="H318" s="1282" t="s">
        <v>767</v>
      </c>
    </row>
    <row r="319" spans="1:8" x14ac:dyDescent="0.25">
      <c r="A319" s="777" t="s">
        <v>3536</v>
      </c>
      <c r="B319" s="764">
        <v>1</v>
      </c>
      <c r="C319" s="630">
        <v>27000</v>
      </c>
      <c r="D319" s="630"/>
      <c r="E319" s="764">
        <v>1</v>
      </c>
      <c r="F319" s="921">
        <v>70</v>
      </c>
      <c r="G319" s="1249">
        <v>4000</v>
      </c>
      <c r="H319" s="1282"/>
    </row>
    <row r="320" spans="1:8" x14ac:dyDescent="0.25">
      <c r="A320" s="702" t="s">
        <v>230</v>
      </c>
      <c r="B320" s="703">
        <v>2</v>
      </c>
      <c r="C320" s="640"/>
      <c r="D320" s="640"/>
      <c r="E320" s="703"/>
      <c r="F320" s="1281"/>
      <c r="G320" s="1250"/>
      <c r="H320" s="781" t="s">
        <v>5684</v>
      </c>
    </row>
    <row r="321" spans="1:8" x14ac:dyDescent="0.25">
      <c r="A321" s="777" t="s">
        <v>622</v>
      </c>
      <c r="B321" s="764">
        <v>1</v>
      </c>
      <c r="C321" s="630"/>
      <c r="D321" s="630">
        <v>37000</v>
      </c>
      <c r="E321" s="764"/>
      <c r="F321" s="921"/>
      <c r="G321" s="1249"/>
      <c r="H321" s="1282" t="s">
        <v>5761</v>
      </c>
    </row>
    <row r="322" spans="1:8" x14ac:dyDescent="0.25">
      <c r="A322" s="777" t="s">
        <v>5196</v>
      </c>
      <c r="B322" s="764">
        <v>1</v>
      </c>
      <c r="C322" s="630"/>
      <c r="D322" s="630">
        <v>37000</v>
      </c>
      <c r="E322" s="764"/>
      <c r="F322" s="921"/>
      <c r="G322" s="1249"/>
      <c r="H322" s="1282" t="s">
        <v>5761</v>
      </c>
    </row>
    <row r="323" spans="1:8" x14ac:dyDescent="0.25">
      <c r="A323" s="777" t="s">
        <v>4202</v>
      </c>
      <c r="B323" s="764">
        <v>1</v>
      </c>
      <c r="C323" s="630"/>
      <c r="D323" s="630">
        <v>34000</v>
      </c>
      <c r="E323" s="764"/>
      <c r="F323" s="921"/>
      <c r="G323" s="1249"/>
      <c r="H323" s="1282" t="s">
        <v>767</v>
      </c>
    </row>
    <row r="324" spans="1:8" x14ac:dyDescent="0.25">
      <c r="A324" s="777" t="s">
        <v>4757</v>
      </c>
      <c r="B324" s="764">
        <v>1</v>
      </c>
      <c r="C324" s="630">
        <v>21000</v>
      </c>
      <c r="D324" s="630"/>
      <c r="E324" s="764">
        <v>1</v>
      </c>
      <c r="F324" s="921">
        <v>60</v>
      </c>
      <c r="G324" s="1249">
        <v>3000</v>
      </c>
      <c r="H324" s="1282" t="s">
        <v>5762</v>
      </c>
    </row>
    <row r="325" spans="1:8" x14ac:dyDescent="0.25">
      <c r="A325" s="777" t="s">
        <v>230</v>
      </c>
      <c r="B325" s="764">
        <v>4</v>
      </c>
      <c r="C325" s="630"/>
      <c r="D325" s="630">
        <v>324000</v>
      </c>
      <c r="E325" s="764"/>
      <c r="F325" s="921"/>
      <c r="G325" s="1249"/>
      <c r="H325" s="1282" t="s">
        <v>5763</v>
      </c>
    </row>
    <row r="326" spans="1:8" x14ac:dyDescent="0.25">
      <c r="A326" s="777" t="s">
        <v>563</v>
      </c>
      <c r="B326" s="764">
        <v>2</v>
      </c>
      <c r="C326" s="630"/>
      <c r="D326" s="630">
        <v>42000</v>
      </c>
      <c r="E326" s="764"/>
      <c r="F326" s="921"/>
      <c r="G326" s="1249"/>
      <c r="H326" s="1282" t="s">
        <v>5763</v>
      </c>
    </row>
    <row r="327" spans="1:8" x14ac:dyDescent="0.25">
      <c r="A327" s="777" t="s">
        <v>4757</v>
      </c>
      <c r="B327" s="764">
        <v>1</v>
      </c>
      <c r="C327" s="630">
        <v>20000</v>
      </c>
      <c r="D327" s="630"/>
      <c r="E327" s="764">
        <v>1</v>
      </c>
      <c r="F327" s="921">
        <v>70</v>
      </c>
      <c r="G327" s="1249">
        <v>4000</v>
      </c>
      <c r="H327" s="1282"/>
    </row>
    <row r="328" spans="1:8" x14ac:dyDescent="0.25">
      <c r="A328" s="777" t="s">
        <v>5760</v>
      </c>
      <c r="B328" s="764">
        <v>1</v>
      </c>
      <c r="C328" s="630">
        <v>15000</v>
      </c>
      <c r="D328" s="630"/>
      <c r="E328" s="764">
        <v>1</v>
      </c>
      <c r="F328" s="921">
        <v>60</v>
      </c>
      <c r="G328" s="1249">
        <v>3000</v>
      </c>
      <c r="H328" s="1282"/>
    </row>
    <row r="329" spans="1:8" x14ac:dyDescent="0.25">
      <c r="A329" s="777" t="s">
        <v>137</v>
      </c>
      <c r="B329" s="764">
        <v>1</v>
      </c>
      <c r="C329" s="630">
        <v>28000</v>
      </c>
      <c r="D329" s="630"/>
      <c r="E329" s="764"/>
      <c r="F329" s="921"/>
      <c r="G329" s="1249"/>
      <c r="H329" s="1282"/>
    </row>
    <row r="330" spans="1:8" x14ac:dyDescent="0.25">
      <c r="A330" s="777" t="s">
        <v>5431</v>
      </c>
      <c r="B330" s="764">
        <v>1</v>
      </c>
      <c r="C330" s="630"/>
      <c r="D330" s="630">
        <v>14000</v>
      </c>
      <c r="E330" s="764">
        <v>1</v>
      </c>
      <c r="F330" s="921">
        <v>50</v>
      </c>
      <c r="G330" s="1249">
        <v>2000</v>
      </c>
      <c r="H330" s="1282" t="s">
        <v>767</v>
      </c>
    </row>
    <row r="331" spans="1:8" x14ac:dyDescent="0.25">
      <c r="A331" s="777" t="s">
        <v>1248</v>
      </c>
      <c r="B331" s="764">
        <v>2</v>
      </c>
      <c r="C331" s="630"/>
      <c r="D331" s="630">
        <v>104000</v>
      </c>
      <c r="E331" s="764"/>
      <c r="F331" s="921"/>
      <c r="G331" s="1249"/>
      <c r="H331" s="1282" t="s">
        <v>3581</v>
      </c>
    </row>
    <row r="332" spans="1:8" x14ac:dyDescent="0.25">
      <c r="A332" s="777" t="s">
        <v>2187</v>
      </c>
      <c r="B332" s="764">
        <v>1</v>
      </c>
      <c r="C332" s="630"/>
      <c r="D332" s="630">
        <v>13000</v>
      </c>
      <c r="E332" s="764">
        <v>1</v>
      </c>
      <c r="F332" s="921">
        <v>60</v>
      </c>
      <c r="G332" s="1249">
        <v>3000</v>
      </c>
      <c r="H332" s="1282" t="s">
        <v>3581</v>
      </c>
    </row>
    <row r="333" spans="1:8" x14ac:dyDescent="0.25">
      <c r="A333" s="755" t="s">
        <v>2048</v>
      </c>
      <c r="B333" s="213">
        <f>SUM(B311:B332)</f>
        <v>31</v>
      </c>
      <c r="C333" s="213">
        <f>SUM(C311:C332)</f>
        <v>180000</v>
      </c>
      <c r="D333" s="213">
        <f>SUM(D311:D332)</f>
        <v>988000</v>
      </c>
      <c r="E333" s="213">
        <f>SUM(E311:E332)</f>
        <v>8</v>
      </c>
      <c r="F333" s="213"/>
      <c r="G333" s="213"/>
      <c r="H333" s="213"/>
    </row>
    <row r="334" spans="1:8" ht="17.25" x14ac:dyDescent="0.25">
      <c r="A334" s="2233" t="s">
        <v>4463</v>
      </c>
      <c r="B334" s="2234"/>
      <c r="C334" s="2234"/>
      <c r="D334" s="2234"/>
      <c r="E334" s="2234"/>
      <c r="F334" s="2234"/>
      <c r="G334" s="2234"/>
      <c r="H334" s="2249"/>
    </row>
    <row r="335" spans="1:8" ht="17.25" x14ac:dyDescent="0.25">
      <c r="A335" s="782" t="s">
        <v>5764</v>
      </c>
      <c r="B335" s="783">
        <v>1</v>
      </c>
      <c r="C335" s="944"/>
      <c r="D335" s="784">
        <v>1500</v>
      </c>
      <c r="E335" s="909"/>
      <c r="F335" s="909"/>
      <c r="G335" s="909"/>
      <c r="H335" s="1280"/>
    </row>
    <row r="336" spans="1:8" ht="17.25" x14ac:dyDescent="0.25">
      <c r="A336" s="782" t="s">
        <v>5766</v>
      </c>
      <c r="B336" s="783">
        <v>1</v>
      </c>
      <c r="C336" s="944">
        <v>1500</v>
      </c>
      <c r="D336" s="784"/>
      <c r="E336" s="909"/>
      <c r="F336" s="909"/>
      <c r="G336" s="909"/>
      <c r="H336" s="1280"/>
    </row>
    <row r="337" spans="1:8" ht="17.25" x14ac:dyDescent="0.25">
      <c r="A337" s="782" t="s">
        <v>5765</v>
      </c>
      <c r="B337" s="783">
        <v>1</v>
      </c>
      <c r="C337" s="944">
        <v>1000</v>
      </c>
      <c r="D337" s="784"/>
      <c r="E337" s="909"/>
      <c r="F337" s="909"/>
      <c r="G337" s="909"/>
      <c r="H337" s="1280"/>
    </row>
    <row r="338" spans="1:8" ht="17.25" x14ac:dyDescent="0.25">
      <c r="A338" s="782" t="s">
        <v>5767</v>
      </c>
      <c r="B338" s="783">
        <v>2</v>
      </c>
      <c r="C338" s="944"/>
      <c r="D338" s="784">
        <v>3000</v>
      </c>
      <c r="E338" s="909"/>
      <c r="F338" s="909"/>
      <c r="G338" s="909"/>
      <c r="H338" s="1280"/>
    </row>
    <row r="339" spans="1:8" x14ac:dyDescent="0.25">
      <c r="A339" s="755" t="s">
        <v>2048</v>
      </c>
      <c r="B339" s="213">
        <v>1</v>
      </c>
      <c r="C339" s="213">
        <f>SUM(C335:C338)</f>
        <v>2500</v>
      </c>
      <c r="D339" s="213">
        <f>SUM(D335:D338)</f>
        <v>4500</v>
      </c>
      <c r="E339" s="213"/>
      <c r="F339" s="213"/>
      <c r="G339" s="213"/>
      <c r="H339" s="213"/>
    </row>
    <row r="340" spans="1:8" x14ac:dyDescent="0.25">
      <c r="D340" s="18"/>
      <c r="E340" s="13"/>
      <c r="F340" s="13"/>
    </row>
    <row r="341" spans="1:8" x14ac:dyDescent="0.25">
      <c r="D341" s="1230"/>
      <c r="E341" s="1230"/>
      <c r="F341" s="2268" t="s">
        <v>5635</v>
      </c>
      <c r="G341" s="2268"/>
      <c r="H341" s="2268"/>
    </row>
    <row r="342" spans="1:8" ht="15.75" x14ac:dyDescent="0.25">
      <c r="A342" s="2262" t="s">
        <v>4861</v>
      </c>
      <c r="B342" s="2263"/>
      <c r="C342" s="757">
        <f>C333-G344</f>
        <v>180000</v>
      </c>
      <c r="E342" s="13"/>
      <c r="F342" s="13"/>
    </row>
    <row r="344" spans="1:8" ht="15.75" x14ac:dyDescent="0.25">
      <c r="A344" s="2262" t="s">
        <v>4825</v>
      </c>
      <c r="B344" s="2263"/>
      <c r="C344" s="213">
        <f>D339</f>
        <v>4500</v>
      </c>
      <c r="E344" s="1145"/>
      <c r="F344" s="1145"/>
      <c r="G344" s="1145"/>
    </row>
    <row r="347" spans="1:8" ht="15.75" x14ac:dyDescent="0.25">
      <c r="A347" s="2232" t="s">
        <v>5781</v>
      </c>
      <c r="B347" s="2232"/>
      <c r="C347" s="2232"/>
      <c r="D347" s="2232"/>
      <c r="E347" s="2232"/>
      <c r="F347" s="2232"/>
      <c r="G347" s="2232"/>
      <c r="H347" s="2232"/>
    </row>
    <row r="348" spans="1:8" x14ac:dyDescent="0.25">
      <c r="A348" s="198" t="s">
        <v>14</v>
      </c>
      <c r="B348" s="198" t="s">
        <v>5</v>
      </c>
      <c r="C348" s="198" t="s">
        <v>10</v>
      </c>
      <c r="D348" s="198" t="s">
        <v>11</v>
      </c>
      <c r="E348" s="198" t="s">
        <v>753</v>
      </c>
      <c r="F348" s="1283" t="s">
        <v>2013</v>
      </c>
      <c r="G348" s="198" t="s">
        <v>27</v>
      </c>
      <c r="H348" s="198" t="s">
        <v>32</v>
      </c>
    </row>
    <row r="349" spans="1:8" x14ac:dyDescent="0.25">
      <c r="A349" s="777" t="s">
        <v>3657</v>
      </c>
      <c r="B349" s="764">
        <v>1</v>
      </c>
      <c r="C349" s="630">
        <v>39000</v>
      </c>
      <c r="D349" s="764"/>
      <c r="E349" s="921"/>
      <c r="F349" s="764"/>
      <c r="G349" s="1249"/>
      <c r="H349" s="1286" t="s">
        <v>5768</v>
      </c>
    </row>
    <row r="350" spans="1:8" x14ac:dyDescent="0.25">
      <c r="A350" s="517" t="s">
        <v>5704</v>
      </c>
      <c r="B350" s="519">
        <v>1</v>
      </c>
      <c r="C350" s="527">
        <v>13000</v>
      </c>
      <c r="D350" s="527"/>
      <c r="E350" s="1054">
        <v>1</v>
      </c>
      <c r="F350" s="519">
        <v>60</v>
      </c>
      <c r="G350" s="527">
        <v>3000</v>
      </c>
      <c r="H350" s="1285"/>
    </row>
    <row r="351" spans="1:8" x14ac:dyDescent="0.25">
      <c r="A351" s="517" t="s">
        <v>563</v>
      </c>
      <c r="B351" s="519">
        <v>1</v>
      </c>
      <c r="C351" s="527">
        <v>17000</v>
      </c>
      <c r="D351" s="527"/>
      <c r="E351" s="1054">
        <v>1</v>
      </c>
      <c r="F351" s="519">
        <v>70</v>
      </c>
      <c r="G351" s="527">
        <v>4000</v>
      </c>
      <c r="H351" s="1285"/>
    </row>
    <row r="352" spans="1:8" x14ac:dyDescent="0.25">
      <c r="A352" s="517" t="s">
        <v>5769</v>
      </c>
      <c r="B352" s="519">
        <v>1</v>
      </c>
      <c r="C352" s="527"/>
      <c r="D352" s="527">
        <v>24000</v>
      </c>
      <c r="E352" s="1054"/>
      <c r="F352" s="519"/>
      <c r="G352" s="527"/>
      <c r="H352" s="1285" t="s">
        <v>5770</v>
      </c>
    </row>
    <row r="353" spans="1:8" x14ac:dyDescent="0.25">
      <c r="A353" s="517" t="s">
        <v>5771</v>
      </c>
      <c r="B353" s="519">
        <v>1</v>
      </c>
      <c r="C353" s="527">
        <v>16000</v>
      </c>
      <c r="D353" s="527"/>
      <c r="E353" s="1054">
        <v>1</v>
      </c>
      <c r="F353" s="519">
        <v>60</v>
      </c>
      <c r="G353" s="1265">
        <v>3000</v>
      </c>
      <c r="H353" s="1285"/>
    </row>
    <row r="354" spans="1:8" x14ac:dyDescent="0.25">
      <c r="A354" s="517" t="s">
        <v>5772</v>
      </c>
      <c r="B354" s="519">
        <v>1</v>
      </c>
      <c r="C354" s="527">
        <v>59000</v>
      </c>
      <c r="D354" s="527"/>
      <c r="E354" s="519"/>
      <c r="F354" s="1054"/>
      <c r="G354" s="1265"/>
      <c r="H354" s="1285"/>
    </row>
    <row r="355" spans="1:8" x14ac:dyDescent="0.25">
      <c r="A355" s="517" t="s">
        <v>5769</v>
      </c>
      <c r="B355" s="519">
        <v>1</v>
      </c>
      <c r="C355" s="527">
        <v>20000</v>
      </c>
      <c r="D355" s="527"/>
      <c r="E355" s="519">
        <v>1</v>
      </c>
      <c r="F355" s="1054">
        <v>75</v>
      </c>
      <c r="G355" s="1265">
        <v>4000</v>
      </c>
      <c r="H355" s="1285"/>
    </row>
    <row r="356" spans="1:8" x14ac:dyDescent="0.25">
      <c r="A356" s="517" t="s">
        <v>5431</v>
      </c>
      <c r="B356" s="519">
        <v>1</v>
      </c>
      <c r="C356" s="527"/>
      <c r="D356" s="527">
        <v>14000</v>
      </c>
      <c r="E356" s="519">
        <v>1</v>
      </c>
      <c r="F356" s="1054">
        <v>50</v>
      </c>
      <c r="G356" s="1265">
        <v>2000</v>
      </c>
      <c r="H356" s="1285" t="s">
        <v>767</v>
      </c>
    </row>
    <row r="357" spans="1:8" x14ac:dyDescent="0.25">
      <c r="A357" s="517" t="s">
        <v>270</v>
      </c>
      <c r="B357" s="519">
        <v>1</v>
      </c>
      <c r="C357" s="527">
        <v>29000</v>
      </c>
      <c r="D357" s="527"/>
      <c r="E357" s="519">
        <v>1</v>
      </c>
      <c r="F357" s="1054">
        <v>70</v>
      </c>
      <c r="G357" s="1265">
        <v>4000</v>
      </c>
      <c r="H357" s="1285"/>
    </row>
    <row r="358" spans="1:8" x14ac:dyDescent="0.25">
      <c r="A358" s="517" t="s">
        <v>5517</v>
      </c>
      <c r="B358" s="519">
        <v>1</v>
      </c>
      <c r="C358" s="527">
        <v>15000</v>
      </c>
      <c r="D358" s="527"/>
      <c r="E358" s="519">
        <v>1</v>
      </c>
      <c r="F358" s="1054">
        <v>60</v>
      </c>
      <c r="G358" s="1265">
        <v>3000</v>
      </c>
      <c r="H358" s="1285" t="s">
        <v>5773</v>
      </c>
    </row>
    <row r="359" spans="1:8" x14ac:dyDescent="0.25">
      <c r="A359" s="702" t="s">
        <v>5774</v>
      </c>
      <c r="B359" s="703">
        <v>1</v>
      </c>
      <c r="C359" s="640"/>
      <c r="D359" s="640"/>
      <c r="E359" s="703"/>
      <c r="F359" s="1284"/>
      <c r="G359" s="1250"/>
      <c r="H359" s="781" t="s">
        <v>5775</v>
      </c>
    </row>
    <row r="360" spans="1:8" x14ac:dyDescent="0.25">
      <c r="A360" s="517" t="s">
        <v>622</v>
      </c>
      <c r="B360" s="519">
        <v>1</v>
      </c>
      <c r="C360" s="527">
        <v>32000</v>
      </c>
      <c r="D360" s="527"/>
      <c r="E360" s="519">
        <v>1</v>
      </c>
      <c r="F360" s="1054">
        <v>70</v>
      </c>
      <c r="G360" s="1265">
        <v>4000</v>
      </c>
      <c r="H360" s="1285"/>
    </row>
    <row r="361" spans="1:8" x14ac:dyDescent="0.25">
      <c r="A361" s="517" t="s">
        <v>5776</v>
      </c>
      <c r="B361" s="519">
        <v>2</v>
      </c>
      <c r="C361" s="527">
        <v>92000</v>
      </c>
      <c r="D361" s="527"/>
      <c r="E361" s="519"/>
      <c r="F361" s="1054"/>
      <c r="G361" s="1265"/>
      <c r="H361" s="1285" t="s">
        <v>2684</v>
      </c>
    </row>
    <row r="362" spans="1:8" x14ac:dyDescent="0.25">
      <c r="A362" s="517" t="s">
        <v>5777</v>
      </c>
      <c r="B362" s="519">
        <v>1</v>
      </c>
      <c r="C362" s="527">
        <v>31000</v>
      </c>
      <c r="D362" s="527"/>
      <c r="E362" s="519">
        <v>1</v>
      </c>
      <c r="F362" s="1054">
        <v>60</v>
      </c>
      <c r="G362" s="1265">
        <v>3000</v>
      </c>
      <c r="H362" s="1285"/>
    </row>
    <row r="363" spans="1:8" x14ac:dyDescent="0.25">
      <c r="A363" s="777" t="s">
        <v>144</v>
      </c>
      <c r="B363" s="764">
        <v>1</v>
      </c>
      <c r="C363" s="630"/>
      <c r="D363" s="630">
        <v>30000</v>
      </c>
      <c r="E363" s="764">
        <v>1</v>
      </c>
      <c r="F363" s="921">
        <v>70</v>
      </c>
      <c r="G363" s="1249">
        <v>4000</v>
      </c>
      <c r="H363" s="1286" t="s">
        <v>767</v>
      </c>
    </row>
    <row r="364" spans="1:8" x14ac:dyDescent="0.25">
      <c r="A364" s="777" t="s">
        <v>4757</v>
      </c>
      <c r="B364" s="764">
        <v>1</v>
      </c>
      <c r="C364" s="630">
        <v>20000</v>
      </c>
      <c r="D364" s="630"/>
      <c r="E364" s="764">
        <v>1</v>
      </c>
      <c r="F364" s="921">
        <v>70</v>
      </c>
      <c r="G364" s="1249">
        <v>4000</v>
      </c>
      <c r="H364" s="1286"/>
    </row>
    <row r="365" spans="1:8" x14ac:dyDescent="0.25">
      <c r="A365" s="777" t="s">
        <v>5704</v>
      </c>
      <c r="B365" s="764">
        <v>1</v>
      </c>
      <c r="C365" s="630">
        <v>12000</v>
      </c>
      <c r="D365" s="630"/>
      <c r="E365" s="764">
        <v>1</v>
      </c>
      <c r="F365" s="921">
        <v>60</v>
      </c>
      <c r="G365" s="1249">
        <v>3000</v>
      </c>
      <c r="H365" s="1286" t="s">
        <v>5782</v>
      </c>
    </row>
    <row r="366" spans="1:8" x14ac:dyDescent="0.25">
      <c r="A366" s="777" t="s">
        <v>563</v>
      </c>
      <c r="B366" s="764">
        <v>1</v>
      </c>
      <c r="C366" s="630"/>
      <c r="D366" s="630">
        <v>17000</v>
      </c>
      <c r="E366" s="764">
        <v>1</v>
      </c>
      <c r="F366" s="921">
        <v>70</v>
      </c>
      <c r="G366" s="1249">
        <v>4000</v>
      </c>
      <c r="H366" s="1286" t="s">
        <v>767</v>
      </c>
    </row>
    <row r="367" spans="1:8" x14ac:dyDescent="0.25">
      <c r="A367" s="777" t="s">
        <v>5616</v>
      </c>
      <c r="B367" s="764">
        <v>1</v>
      </c>
      <c r="C367" s="630"/>
      <c r="D367" s="630">
        <v>29000</v>
      </c>
      <c r="E367" s="764"/>
      <c r="F367" s="921"/>
      <c r="G367" s="1249"/>
      <c r="H367" s="1286" t="s">
        <v>5778</v>
      </c>
    </row>
    <row r="368" spans="1:8" x14ac:dyDescent="0.25">
      <c r="A368" s="777" t="s">
        <v>5779</v>
      </c>
      <c r="B368" s="764">
        <v>1</v>
      </c>
      <c r="C368" s="630"/>
      <c r="D368" s="630">
        <v>16000</v>
      </c>
      <c r="E368" s="764">
        <v>1</v>
      </c>
      <c r="F368" s="921">
        <v>50</v>
      </c>
      <c r="G368" s="1249">
        <v>2000</v>
      </c>
      <c r="H368" s="1286" t="s">
        <v>767</v>
      </c>
    </row>
    <row r="369" spans="1:8" x14ac:dyDescent="0.25">
      <c r="A369" s="777" t="s">
        <v>5592</v>
      </c>
      <c r="B369" s="764">
        <v>1</v>
      </c>
      <c r="C369" s="630">
        <v>14000</v>
      </c>
      <c r="D369" s="630"/>
      <c r="E369" s="764">
        <v>1</v>
      </c>
      <c r="F369" s="921">
        <v>60</v>
      </c>
      <c r="G369" s="1249">
        <v>3000</v>
      </c>
      <c r="H369" s="1286" t="s">
        <v>5780</v>
      </c>
    </row>
    <row r="370" spans="1:8" x14ac:dyDescent="0.25">
      <c r="A370" s="777" t="s">
        <v>2834</v>
      </c>
      <c r="B370" s="764">
        <v>1</v>
      </c>
      <c r="C370" s="630">
        <v>12000</v>
      </c>
      <c r="D370" s="630"/>
      <c r="E370" s="764">
        <v>1</v>
      </c>
      <c r="F370" s="921">
        <v>60</v>
      </c>
      <c r="G370" s="1249">
        <v>3000</v>
      </c>
      <c r="H370" s="1286"/>
    </row>
    <row r="371" spans="1:8" x14ac:dyDescent="0.25">
      <c r="A371" s="777" t="s">
        <v>4612</v>
      </c>
      <c r="B371" s="764">
        <v>1</v>
      </c>
      <c r="C371" s="630"/>
      <c r="D371" s="630">
        <v>17000</v>
      </c>
      <c r="E371" s="764">
        <v>1</v>
      </c>
      <c r="F371" s="921">
        <v>60</v>
      </c>
      <c r="G371" s="1249">
        <v>3000</v>
      </c>
      <c r="H371" s="1286" t="s">
        <v>767</v>
      </c>
    </row>
    <row r="372" spans="1:8" x14ac:dyDescent="0.25">
      <c r="A372" s="777" t="s">
        <v>144</v>
      </c>
      <c r="B372" s="764">
        <v>1</v>
      </c>
      <c r="C372" s="630"/>
      <c r="D372" s="630">
        <v>30000</v>
      </c>
      <c r="E372" s="764">
        <v>1</v>
      </c>
      <c r="F372" s="921">
        <v>70</v>
      </c>
      <c r="G372" s="1249">
        <v>4000</v>
      </c>
      <c r="H372" s="1286" t="s">
        <v>767</v>
      </c>
    </row>
    <row r="373" spans="1:8" x14ac:dyDescent="0.25">
      <c r="A373" s="777" t="s">
        <v>170</v>
      </c>
      <c r="B373" s="764">
        <v>1</v>
      </c>
      <c r="C373" s="630"/>
      <c r="D373" s="630">
        <v>22000</v>
      </c>
      <c r="E373" s="764">
        <v>1</v>
      </c>
      <c r="F373" s="921">
        <v>70</v>
      </c>
      <c r="G373" s="1249">
        <v>4000</v>
      </c>
      <c r="H373" s="1286" t="s">
        <v>767</v>
      </c>
    </row>
    <row r="374" spans="1:8" x14ac:dyDescent="0.25">
      <c r="A374" s="777" t="s">
        <v>441</v>
      </c>
      <c r="B374" s="764">
        <v>1</v>
      </c>
      <c r="C374" s="630"/>
      <c r="D374" s="630">
        <v>22000</v>
      </c>
      <c r="E374" s="764">
        <v>1</v>
      </c>
      <c r="F374" s="921">
        <v>70</v>
      </c>
      <c r="G374" s="1249">
        <v>4000</v>
      </c>
      <c r="H374" s="1286" t="s">
        <v>767</v>
      </c>
    </row>
    <row r="375" spans="1:8" x14ac:dyDescent="0.25">
      <c r="A375" s="777" t="s">
        <v>4612</v>
      </c>
      <c r="B375" s="764">
        <v>1</v>
      </c>
      <c r="C375" s="630"/>
      <c r="D375" s="630">
        <v>20000</v>
      </c>
      <c r="E375" s="764"/>
      <c r="F375" s="921"/>
      <c r="G375" s="1249"/>
      <c r="H375" s="1286" t="s">
        <v>767</v>
      </c>
    </row>
    <row r="376" spans="1:8" x14ac:dyDescent="0.25">
      <c r="A376" s="755" t="s">
        <v>2048</v>
      </c>
      <c r="B376" s="213">
        <f>SUM(B349:B375)</f>
        <v>28</v>
      </c>
      <c r="C376" s="213">
        <f>SUM(C349:C375)</f>
        <v>421000</v>
      </c>
      <c r="D376" s="213">
        <f>SUM(D349:D375)</f>
        <v>241000</v>
      </c>
      <c r="E376" s="213">
        <f>SUM(E349:E375)</f>
        <v>20</v>
      </c>
      <c r="F376" s="213"/>
      <c r="G376" s="213"/>
      <c r="H376" s="213"/>
    </row>
    <row r="377" spans="1:8" ht="17.25" x14ac:dyDescent="0.25">
      <c r="A377" s="2233" t="s">
        <v>4463</v>
      </c>
      <c r="B377" s="2234"/>
      <c r="C377" s="2234"/>
      <c r="D377" s="2234"/>
      <c r="E377" s="2234"/>
      <c r="F377" s="2234"/>
      <c r="G377" s="2234"/>
      <c r="H377" s="2249"/>
    </row>
    <row r="378" spans="1:8" ht="17.25" x14ac:dyDescent="0.25">
      <c r="A378" s="782"/>
      <c r="B378" s="783"/>
      <c r="C378" s="944"/>
      <c r="D378" s="784"/>
      <c r="E378" s="909"/>
      <c r="F378" s="909"/>
      <c r="G378" s="909"/>
      <c r="H378" s="1285"/>
    </row>
    <row r="379" spans="1:8" x14ac:dyDescent="0.25">
      <c r="A379" s="755" t="s">
        <v>2048</v>
      </c>
      <c r="B379" s="213"/>
      <c r="C379" s="213">
        <f>SUM(C378:C378)</f>
        <v>0</v>
      </c>
      <c r="D379" s="213">
        <f>SUM(D378:D378)</f>
        <v>0</v>
      </c>
      <c r="E379" s="213"/>
      <c r="F379" s="213"/>
      <c r="G379" s="213"/>
      <c r="H379" s="213"/>
    </row>
    <row r="380" spans="1:8" x14ac:dyDescent="0.25">
      <c r="D380" s="18"/>
      <c r="E380" s="13"/>
      <c r="F380" s="13"/>
    </row>
    <row r="381" spans="1:8" x14ac:dyDescent="0.25">
      <c r="D381" s="1230"/>
      <c r="E381" s="1230"/>
      <c r="F381" s="2268" t="s">
        <v>5783</v>
      </c>
      <c r="G381" s="2268"/>
      <c r="H381" s="2268"/>
    </row>
    <row r="382" spans="1:8" ht="15.75" x14ac:dyDescent="0.25">
      <c r="A382" s="2262" t="s">
        <v>4861</v>
      </c>
      <c r="B382" s="2263"/>
      <c r="C382" s="757">
        <f>C376-G384</f>
        <v>421000</v>
      </c>
      <c r="E382" s="13"/>
      <c r="F382" s="13"/>
    </row>
    <row r="384" spans="1:8" ht="15.75" x14ac:dyDescent="0.25">
      <c r="A384" s="2262" t="s">
        <v>4825</v>
      </c>
      <c r="B384" s="2263"/>
      <c r="C384" s="213">
        <f>D379</f>
        <v>0</v>
      </c>
      <c r="E384" s="1145"/>
      <c r="F384" s="1145"/>
      <c r="G384" s="1145"/>
    </row>
    <row r="387" spans="1:8" ht="15.75" x14ac:dyDescent="0.25">
      <c r="A387" s="2232" t="s">
        <v>5786</v>
      </c>
      <c r="B387" s="2232"/>
      <c r="C387" s="2232"/>
      <c r="D387" s="2232"/>
      <c r="E387" s="2232"/>
      <c r="F387" s="2232"/>
      <c r="G387" s="2232"/>
      <c r="H387" s="2232"/>
    </row>
    <row r="388" spans="1:8" x14ac:dyDescent="0.25">
      <c r="A388" s="198" t="s">
        <v>14</v>
      </c>
      <c r="B388" s="198" t="s">
        <v>5</v>
      </c>
      <c r="C388" s="198" t="s">
        <v>10</v>
      </c>
      <c r="D388" s="198" t="s">
        <v>11</v>
      </c>
      <c r="E388" s="198" t="s">
        <v>753</v>
      </c>
      <c r="F388" s="1287" t="s">
        <v>2013</v>
      </c>
      <c r="G388" s="198" t="s">
        <v>27</v>
      </c>
      <c r="H388" s="198" t="s">
        <v>32</v>
      </c>
    </row>
    <row r="389" spans="1:8" x14ac:dyDescent="0.25">
      <c r="A389" s="517" t="s">
        <v>5784</v>
      </c>
      <c r="B389" s="519">
        <v>1</v>
      </c>
      <c r="C389" s="527">
        <v>48000</v>
      </c>
      <c r="D389" s="519"/>
      <c r="E389" s="1054">
        <v>1</v>
      </c>
      <c r="F389" s="519">
        <v>100</v>
      </c>
      <c r="G389" s="1265">
        <v>5000</v>
      </c>
      <c r="H389" s="1288"/>
    </row>
    <row r="390" spans="1:8" x14ac:dyDescent="0.25">
      <c r="A390" s="517" t="s">
        <v>5785</v>
      </c>
      <c r="B390" s="519">
        <v>1</v>
      </c>
      <c r="C390" s="527">
        <v>14000</v>
      </c>
      <c r="D390" s="527"/>
      <c r="E390" s="1054">
        <v>1</v>
      </c>
      <c r="F390" s="519">
        <v>40</v>
      </c>
      <c r="G390" s="527">
        <v>1000</v>
      </c>
      <c r="H390" s="1288"/>
    </row>
    <row r="391" spans="1:8" x14ac:dyDescent="0.25">
      <c r="A391" s="517" t="s">
        <v>5704</v>
      </c>
      <c r="B391" s="519">
        <v>1</v>
      </c>
      <c r="C391" s="527"/>
      <c r="D391" s="527">
        <v>13000</v>
      </c>
      <c r="E391" s="1054">
        <v>1</v>
      </c>
      <c r="F391" s="519">
        <v>60</v>
      </c>
      <c r="G391" s="527">
        <v>3000</v>
      </c>
      <c r="H391" s="1288" t="s">
        <v>3581</v>
      </c>
    </row>
    <row r="392" spans="1:8" x14ac:dyDescent="0.25">
      <c r="A392" s="517" t="s">
        <v>624</v>
      </c>
      <c r="B392" s="519">
        <v>1</v>
      </c>
      <c r="C392" s="527">
        <v>31000</v>
      </c>
      <c r="D392" s="527"/>
      <c r="E392" s="1054">
        <v>1</v>
      </c>
      <c r="F392" s="519">
        <v>60</v>
      </c>
      <c r="G392" s="527">
        <v>3000</v>
      </c>
      <c r="H392" s="1288" t="s">
        <v>1389</v>
      </c>
    </row>
    <row r="393" spans="1:8" x14ac:dyDescent="0.25">
      <c r="A393" s="517" t="s">
        <v>5704</v>
      </c>
      <c r="B393" s="519">
        <v>1</v>
      </c>
      <c r="C393" s="527"/>
      <c r="D393" s="527">
        <v>13000</v>
      </c>
      <c r="E393" s="1054">
        <v>1</v>
      </c>
      <c r="F393" s="519">
        <v>60</v>
      </c>
      <c r="G393" s="1265">
        <v>3000</v>
      </c>
      <c r="H393" s="1288" t="s">
        <v>5787</v>
      </c>
    </row>
    <row r="394" spans="1:8" x14ac:dyDescent="0.25">
      <c r="A394" s="517" t="s">
        <v>3547</v>
      </c>
      <c r="B394" s="519">
        <v>1</v>
      </c>
      <c r="C394" s="527"/>
      <c r="D394" s="527">
        <v>36000</v>
      </c>
      <c r="E394" s="519"/>
      <c r="F394" s="1054"/>
      <c r="G394" s="1265"/>
      <c r="H394" s="1288" t="s">
        <v>2094</v>
      </c>
    </row>
    <row r="395" spans="1:8" x14ac:dyDescent="0.25">
      <c r="A395" s="702" t="s">
        <v>5788</v>
      </c>
      <c r="B395" s="703">
        <v>1</v>
      </c>
      <c r="C395" s="640"/>
      <c r="D395" s="640"/>
      <c r="E395" s="703"/>
      <c r="F395" s="1289"/>
      <c r="G395" s="1250"/>
      <c r="H395" s="781" t="s">
        <v>5789</v>
      </c>
    </row>
    <row r="396" spans="1:8" x14ac:dyDescent="0.25">
      <c r="A396" s="517" t="s">
        <v>3876</v>
      </c>
      <c r="B396" s="519">
        <v>1</v>
      </c>
      <c r="C396" s="527"/>
      <c r="D396" s="527">
        <v>28000</v>
      </c>
      <c r="E396" s="519"/>
      <c r="F396" s="1054"/>
      <c r="G396" s="1265"/>
      <c r="H396" s="1288" t="s">
        <v>5790</v>
      </c>
    </row>
    <row r="397" spans="1:8" x14ac:dyDescent="0.25">
      <c r="A397" s="517" t="s">
        <v>3876</v>
      </c>
      <c r="B397" s="519">
        <v>1</v>
      </c>
      <c r="C397" s="527">
        <v>28000</v>
      </c>
      <c r="D397" s="527"/>
      <c r="E397" s="519"/>
      <c r="F397" s="1054"/>
      <c r="G397" s="1265"/>
      <c r="H397" s="1288"/>
    </row>
    <row r="398" spans="1:8" x14ac:dyDescent="0.25">
      <c r="A398" s="517" t="s">
        <v>5791</v>
      </c>
      <c r="B398" s="519">
        <v>1</v>
      </c>
      <c r="C398" s="527">
        <v>85000</v>
      </c>
      <c r="D398" s="527"/>
      <c r="E398" s="519"/>
      <c r="F398" s="1054"/>
      <c r="G398" s="1265"/>
      <c r="H398" s="1288"/>
    </row>
    <row r="399" spans="1:8" x14ac:dyDescent="0.25">
      <c r="A399" s="702" t="s">
        <v>5792</v>
      </c>
      <c r="B399" s="703">
        <v>1</v>
      </c>
      <c r="C399" s="640">
        <v>6000</v>
      </c>
      <c r="D399" s="640"/>
      <c r="E399" s="703"/>
      <c r="F399" s="1289"/>
      <c r="G399" s="1250"/>
      <c r="H399" s="781" t="s">
        <v>5793</v>
      </c>
    </row>
    <row r="400" spans="1:8" x14ac:dyDescent="0.25">
      <c r="A400" s="517" t="s">
        <v>563</v>
      </c>
      <c r="B400" s="519">
        <v>1</v>
      </c>
      <c r="C400" s="527"/>
      <c r="D400" s="527">
        <v>17000</v>
      </c>
      <c r="E400" s="519">
        <v>1</v>
      </c>
      <c r="F400" s="1054">
        <v>70</v>
      </c>
      <c r="G400" s="1265">
        <v>4000</v>
      </c>
      <c r="H400" s="1288" t="s">
        <v>767</v>
      </c>
    </row>
    <row r="401" spans="1:8" x14ac:dyDescent="0.25">
      <c r="A401" s="517" t="s">
        <v>5617</v>
      </c>
      <c r="B401" s="519">
        <v>3</v>
      </c>
      <c r="C401" s="527"/>
      <c r="D401" s="527">
        <v>69000</v>
      </c>
      <c r="E401" s="519"/>
      <c r="F401" s="1054"/>
      <c r="G401" s="1265"/>
      <c r="H401" s="1288" t="s">
        <v>5794</v>
      </c>
    </row>
    <row r="402" spans="1:8" x14ac:dyDescent="0.25">
      <c r="A402" s="517" t="s">
        <v>3657</v>
      </c>
      <c r="B402" s="519">
        <v>1</v>
      </c>
      <c r="C402" s="527"/>
      <c r="D402" s="527">
        <v>39000</v>
      </c>
      <c r="E402" s="519"/>
      <c r="F402" s="1054"/>
      <c r="G402" s="1265"/>
      <c r="H402" s="1288" t="s">
        <v>5794</v>
      </c>
    </row>
    <row r="403" spans="1:8" x14ac:dyDescent="0.25">
      <c r="A403" s="517" t="s">
        <v>3733</v>
      </c>
      <c r="B403" s="519">
        <v>1</v>
      </c>
      <c r="C403" s="527"/>
      <c r="D403" s="527">
        <v>38000</v>
      </c>
      <c r="E403" s="519"/>
      <c r="F403" s="1054"/>
      <c r="G403" s="1265"/>
      <c r="H403" s="1288" t="s">
        <v>5794</v>
      </c>
    </row>
    <row r="404" spans="1:8" x14ac:dyDescent="0.25">
      <c r="A404" s="517" t="s">
        <v>2849</v>
      </c>
      <c r="B404" s="519">
        <v>1</v>
      </c>
      <c r="C404" s="527">
        <v>15000</v>
      </c>
      <c r="D404" s="527"/>
      <c r="E404" s="519">
        <v>1</v>
      </c>
      <c r="F404" s="1054">
        <v>60</v>
      </c>
      <c r="G404" s="1265">
        <v>3000</v>
      </c>
      <c r="H404" s="1288"/>
    </row>
    <row r="405" spans="1:8" x14ac:dyDescent="0.25">
      <c r="A405" s="517" t="s">
        <v>5795</v>
      </c>
      <c r="B405" s="519">
        <v>1</v>
      </c>
      <c r="C405" s="527">
        <v>51000</v>
      </c>
      <c r="D405" s="527"/>
      <c r="E405" s="519"/>
      <c r="F405" s="1054"/>
      <c r="G405" s="1265"/>
      <c r="H405" s="1288"/>
    </row>
    <row r="406" spans="1:8" x14ac:dyDescent="0.25">
      <c r="A406" s="517" t="s">
        <v>2849</v>
      </c>
      <c r="B406" s="519">
        <v>1</v>
      </c>
      <c r="C406" s="527">
        <v>10000</v>
      </c>
      <c r="D406" s="527">
        <v>5000</v>
      </c>
      <c r="E406" s="519">
        <v>1</v>
      </c>
      <c r="F406" s="1054">
        <v>60</v>
      </c>
      <c r="G406" s="1265">
        <v>3000</v>
      </c>
      <c r="H406" s="1288" t="s">
        <v>5797</v>
      </c>
    </row>
    <row r="407" spans="1:8" x14ac:dyDescent="0.25">
      <c r="A407" s="517" t="s">
        <v>423</v>
      </c>
      <c r="B407" s="519">
        <v>1</v>
      </c>
      <c r="C407" s="527">
        <v>17000</v>
      </c>
      <c r="D407" s="527"/>
      <c r="E407" s="519">
        <v>1</v>
      </c>
      <c r="F407" s="1054">
        <v>70</v>
      </c>
      <c r="G407" s="1265">
        <v>4000</v>
      </c>
      <c r="H407" s="1288"/>
    </row>
    <row r="408" spans="1:8" x14ac:dyDescent="0.25">
      <c r="A408" s="755" t="s">
        <v>2048</v>
      </c>
      <c r="B408" s="213">
        <f>SUM(B389:B407)</f>
        <v>21</v>
      </c>
      <c r="C408" s="213">
        <f>SUM(C389:C407)</f>
        <v>305000</v>
      </c>
      <c r="D408" s="213">
        <f>SUM(D389:D407)</f>
        <v>258000</v>
      </c>
      <c r="E408" s="213">
        <f>SUM(E389:E407)</f>
        <v>9</v>
      </c>
      <c r="F408" s="213"/>
      <c r="G408" s="213"/>
      <c r="H408" s="213"/>
    </row>
    <row r="409" spans="1:8" ht="17.25" x14ac:dyDescent="0.25">
      <c r="A409" s="2233" t="s">
        <v>4463</v>
      </c>
      <c r="B409" s="2234"/>
      <c r="C409" s="2234"/>
      <c r="D409" s="2234"/>
      <c r="E409" s="2234"/>
      <c r="F409" s="2234"/>
      <c r="G409" s="2234"/>
      <c r="H409" s="2249"/>
    </row>
    <row r="410" spans="1:8" ht="17.25" x14ac:dyDescent="0.25">
      <c r="A410" s="782" t="s">
        <v>5796</v>
      </c>
      <c r="B410" s="783">
        <v>1</v>
      </c>
      <c r="C410" s="944">
        <v>200</v>
      </c>
      <c r="D410" s="784"/>
      <c r="E410" s="909"/>
      <c r="F410" s="909"/>
      <c r="G410" s="909"/>
      <c r="H410" s="1288"/>
    </row>
    <row r="411" spans="1:8" x14ac:dyDescent="0.25">
      <c r="A411" s="755" t="s">
        <v>2048</v>
      </c>
      <c r="B411" s="213"/>
      <c r="C411" s="213">
        <f>SUM(C410:C410)</f>
        <v>200</v>
      </c>
      <c r="D411" s="213">
        <f>SUM(D410:D410)</f>
        <v>0</v>
      </c>
      <c r="E411" s="213"/>
      <c r="F411" s="213"/>
      <c r="G411" s="213"/>
      <c r="H411" s="213"/>
    </row>
    <row r="412" spans="1:8" x14ac:dyDescent="0.25">
      <c r="D412" s="18"/>
      <c r="E412" s="13"/>
      <c r="F412" s="13"/>
    </row>
    <row r="413" spans="1:8" x14ac:dyDescent="0.25">
      <c r="D413" s="1230"/>
      <c r="E413" s="1230"/>
      <c r="F413" s="2268" t="s">
        <v>5635</v>
      </c>
      <c r="G413" s="2268"/>
      <c r="H413" s="2268"/>
    </row>
    <row r="414" spans="1:8" ht="15.75" x14ac:dyDescent="0.25">
      <c r="A414" s="2262" t="s">
        <v>4861</v>
      </c>
      <c r="B414" s="2263"/>
      <c r="C414" s="757">
        <f>C408-G416</f>
        <v>305000</v>
      </c>
      <c r="E414" s="13"/>
      <c r="F414" s="13"/>
    </row>
    <row r="416" spans="1:8" ht="15.75" x14ac:dyDescent="0.25">
      <c r="A416" s="2262" t="s">
        <v>4825</v>
      </c>
      <c r="B416" s="2263"/>
      <c r="C416" s="213">
        <v>200</v>
      </c>
      <c r="E416" s="1145"/>
      <c r="F416" s="1145"/>
      <c r="G416" s="1145"/>
    </row>
    <row r="420" spans="1:8" ht="15.75" x14ac:dyDescent="0.25">
      <c r="A420" s="2232" t="s">
        <v>5798</v>
      </c>
      <c r="B420" s="2232"/>
      <c r="C420" s="2232"/>
      <c r="D420" s="2232"/>
      <c r="E420" s="2232"/>
      <c r="F420" s="2232"/>
      <c r="G420" s="2232"/>
      <c r="H420" s="2232"/>
    </row>
    <row r="421" spans="1:8" x14ac:dyDescent="0.25">
      <c r="A421" s="198" t="s">
        <v>14</v>
      </c>
      <c r="B421" s="198" t="s">
        <v>5</v>
      </c>
      <c r="C421" s="198" t="s">
        <v>10</v>
      </c>
      <c r="D421" s="198" t="s">
        <v>11</v>
      </c>
      <c r="E421" s="198" t="s">
        <v>753</v>
      </c>
      <c r="F421" s="1290" t="s">
        <v>2013</v>
      </c>
      <c r="G421" s="198" t="s">
        <v>27</v>
      </c>
      <c r="H421" s="198" t="s">
        <v>32</v>
      </c>
    </row>
    <row r="422" spans="1:8" x14ac:dyDescent="0.25">
      <c r="A422" s="517" t="s">
        <v>563</v>
      </c>
      <c r="B422" s="519">
        <v>1</v>
      </c>
      <c r="C422" s="527">
        <v>21000</v>
      </c>
      <c r="D422" s="519"/>
      <c r="E422" s="1054"/>
      <c r="F422" s="519"/>
      <c r="G422" s="1265"/>
      <c r="H422" s="1292"/>
    </row>
    <row r="423" spans="1:8" x14ac:dyDescent="0.25">
      <c r="A423" s="702" t="s">
        <v>170</v>
      </c>
      <c r="B423" s="703">
        <v>1</v>
      </c>
      <c r="C423" s="640"/>
      <c r="D423" s="640"/>
      <c r="E423" s="1291"/>
      <c r="F423" s="703"/>
      <c r="G423" s="640"/>
      <c r="H423" s="781" t="s">
        <v>5799</v>
      </c>
    </row>
    <row r="424" spans="1:8" x14ac:dyDescent="0.25">
      <c r="A424" s="517" t="s">
        <v>5800</v>
      </c>
      <c r="B424" s="519">
        <v>1</v>
      </c>
      <c r="C424" s="527">
        <v>24000</v>
      </c>
      <c r="D424" s="527"/>
      <c r="E424" s="1054">
        <v>1</v>
      </c>
      <c r="F424" s="519">
        <v>70</v>
      </c>
      <c r="G424" s="527">
        <v>4000</v>
      </c>
      <c r="H424" s="1292"/>
    </row>
    <row r="425" spans="1:8" x14ac:dyDescent="0.25">
      <c r="A425" s="517" t="s">
        <v>5801</v>
      </c>
      <c r="B425" s="519">
        <v>1</v>
      </c>
      <c r="C425" s="527">
        <v>15000</v>
      </c>
      <c r="D425" s="527"/>
      <c r="E425" s="1054">
        <v>1</v>
      </c>
      <c r="F425" s="519">
        <v>70</v>
      </c>
      <c r="G425" s="527">
        <v>4000</v>
      </c>
      <c r="H425" s="1292"/>
    </row>
    <row r="426" spans="1:8" x14ac:dyDescent="0.25">
      <c r="A426" s="517" t="s">
        <v>5802</v>
      </c>
      <c r="B426" s="519">
        <v>1</v>
      </c>
      <c r="C426" s="527"/>
      <c r="D426" s="527">
        <v>34000</v>
      </c>
      <c r="E426" s="1054">
        <v>1</v>
      </c>
      <c r="F426" s="519">
        <v>60</v>
      </c>
      <c r="G426" s="1265">
        <v>3000</v>
      </c>
      <c r="H426" s="1292" t="s">
        <v>883</v>
      </c>
    </row>
    <row r="427" spans="1:8" x14ac:dyDescent="0.25">
      <c r="A427" s="517" t="s">
        <v>179</v>
      </c>
      <c r="B427" s="519">
        <v>1</v>
      </c>
      <c r="C427" s="527"/>
      <c r="D427" s="527">
        <v>31000</v>
      </c>
      <c r="E427" s="519">
        <v>1</v>
      </c>
      <c r="F427" s="1054">
        <v>60</v>
      </c>
      <c r="G427" s="1265">
        <v>3000</v>
      </c>
      <c r="H427" s="1292" t="s">
        <v>883</v>
      </c>
    </row>
    <row r="428" spans="1:8" x14ac:dyDescent="0.25">
      <c r="A428" s="517" t="s">
        <v>5517</v>
      </c>
      <c r="B428" s="519">
        <v>1</v>
      </c>
      <c r="C428" s="527">
        <v>15000</v>
      </c>
      <c r="D428" s="527"/>
      <c r="E428" s="519">
        <v>1</v>
      </c>
      <c r="F428" s="1054">
        <v>60</v>
      </c>
      <c r="G428" s="1265">
        <v>3000</v>
      </c>
      <c r="H428" s="1292"/>
    </row>
    <row r="429" spans="1:8" x14ac:dyDescent="0.25">
      <c r="A429" s="517" t="s">
        <v>5517</v>
      </c>
      <c r="B429" s="519">
        <v>1</v>
      </c>
      <c r="C429" s="527">
        <v>5000</v>
      </c>
      <c r="D429" s="527">
        <v>10000</v>
      </c>
      <c r="E429" s="519">
        <v>1</v>
      </c>
      <c r="F429" s="1054">
        <v>60</v>
      </c>
      <c r="G429" s="1265">
        <v>3000</v>
      </c>
      <c r="H429" s="1292" t="s">
        <v>883</v>
      </c>
    </row>
    <row r="430" spans="1:8" x14ac:dyDescent="0.25">
      <c r="A430" s="517" t="s">
        <v>5517</v>
      </c>
      <c r="B430" s="519">
        <v>1</v>
      </c>
      <c r="C430" s="527"/>
      <c r="D430" s="527">
        <v>15000</v>
      </c>
      <c r="E430" s="519">
        <v>1</v>
      </c>
      <c r="F430" s="1054">
        <v>60</v>
      </c>
      <c r="G430" s="1265">
        <v>3000</v>
      </c>
      <c r="H430" s="1292" t="s">
        <v>883</v>
      </c>
    </row>
    <row r="431" spans="1:8" x14ac:dyDescent="0.25">
      <c r="A431" s="517" t="s">
        <v>170</v>
      </c>
      <c r="B431" s="519">
        <v>1</v>
      </c>
      <c r="C431" s="527"/>
      <c r="D431" s="527">
        <v>26000</v>
      </c>
      <c r="E431" s="519"/>
      <c r="F431" s="1054"/>
      <c r="G431" s="1265"/>
      <c r="H431" s="1292" t="s">
        <v>2280</v>
      </c>
    </row>
    <row r="432" spans="1:8" x14ac:dyDescent="0.25">
      <c r="A432" s="517" t="s">
        <v>441</v>
      </c>
      <c r="B432" s="519">
        <v>1</v>
      </c>
      <c r="C432" s="527">
        <v>21000</v>
      </c>
      <c r="D432" s="527"/>
      <c r="E432" s="519">
        <v>1</v>
      </c>
      <c r="F432" s="1054">
        <v>100</v>
      </c>
      <c r="G432" s="1265">
        <v>5000</v>
      </c>
      <c r="H432" s="1292"/>
    </row>
    <row r="433" spans="1:8" x14ac:dyDescent="0.25">
      <c r="A433" s="517" t="s">
        <v>4853</v>
      </c>
      <c r="B433" s="519">
        <v>1</v>
      </c>
      <c r="C433" s="527">
        <v>20000</v>
      </c>
      <c r="D433" s="527"/>
      <c r="E433" s="519">
        <v>1</v>
      </c>
      <c r="F433" s="1054">
        <v>75</v>
      </c>
      <c r="G433" s="1265">
        <v>4000</v>
      </c>
      <c r="H433" s="1292"/>
    </row>
    <row r="434" spans="1:8" x14ac:dyDescent="0.25">
      <c r="A434" s="517" t="s">
        <v>161</v>
      </c>
      <c r="B434" s="519">
        <v>1</v>
      </c>
      <c r="C434" s="527"/>
      <c r="D434" s="527">
        <v>29000</v>
      </c>
      <c r="E434" s="519">
        <v>1</v>
      </c>
      <c r="F434" s="1054">
        <v>60</v>
      </c>
      <c r="G434" s="1265">
        <v>3000</v>
      </c>
      <c r="H434" s="1292" t="s">
        <v>883</v>
      </c>
    </row>
    <row r="435" spans="1:8" x14ac:dyDescent="0.25">
      <c r="A435" s="517" t="s">
        <v>5529</v>
      </c>
      <c r="B435" s="519">
        <v>1</v>
      </c>
      <c r="C435" s="527"/>
      <c r="D435" s="527">
        <v>14000</v>
      </c>
      <c r="E435" s="519">
        <v>1</v>
      </c>
      <c r="F435" s="1054">
        <v>50</v>
      </c>
      <c r="G435" s="1265">
        <v>2000</v>
      </c>
      <c r="H435" s="1292" t="s">
        <v>883</v>
      </c>
    </row>
    <row r="436" spans="1:8" x14ac:dyDescent="0.25">
      <c r="A436" s="702" t="s">
        <v>5803</v>
      </c>
      <c r="B436" s="703">
        <v>1</v>
      </c>
      <c r="C436" s="640"/>
      <c r="D436" s="640"/>
      <c r="E436" s="703"/>
      <c r="F436" s="1291"/>
      <c r="G436" s="1250"/>
      <c r="H436" s="781" t="s">
        <v>5804</v>
      </c>
    </row>
    <row r="437" spans="1:8" x14ac:dyDescent="0.25">
      <c r="A437" s="517" t="s">
        <v>5517</v>
      </c>
      <c r="B437" s="519">
        <v>1</v>
      </c>
      <c r="C437" s="527">
        <v>15000</v>
      </c>
      <c r="D437" s="527"/>
      <c r="E437" s="519">
        <v>1</v>
      </c>
      <c r="F437" s="1054">
        <v>60</v>
      </c>
      <c r="G437" s="1265">
        <v>3000</v>
      </c>
      <c r="H437" s="1292"/>
    </row>
    <row r="438" spans="1:8" x14ac:dyDescent="0.25">
      <c r="A438" s="702" t="s">
        <v>1268</v>
      </c>
      <c r="B438" s="703">
        <v>1</v>
      </c>
      <c r="C438" s="640"/>
      <c r="D438" s="640"/>
      <c r="E438" s="703"/>
      <c r="F438" s="1291"/>
      <c r="G438" s="1250"/>
      <c r="H438" s="781" t="s">
        <v>5413</v>
      </c>
    </row>
    <row r="439" spans="1:8" x14ac:dyDescent="0.25">
      <c r="A439" s="702" t="s">
        <v>5805</v>
      </c>
      <c r="B439" s="703">
        <v>1</v>
      </c>
      <c r="C439" s="640"/>
      <c r="D439" s="640"/>
      <c r="E439" s="703"/>
      <c r="F439" s="1291"/>
      <c r="G439" s="1250"/>
      <c r="H439" s="781" t="s">
        <v>5806</v>
      </c>
    </row>
    <row r="440" spans="1:8" x14ac:dyDescent="0.25">
      <c r="A440" s="517" t="s">
        <v>166</v>
      </c>
      <c r="B440" s="519">
        <v>1</v>
      </c>
      <c r="C440" s="527">
        <v>29000</v>
      </c>
      <c r="D440" s="527"/>
      <c r="E440" s="519">
        <v>1</v>
      </c>
      <c r="F440" s="1054">
        <v>60</v>
      </c>
      <c r="G440" s="1265">
        <v>3000</v>
      </c>
      <c r="H440" s="1292"/>
    </row>
    <row r="441" spans="1:8" x14ac:dyDescent="0.25">
      <c r="A441" s="517" t="s">
        <v>4483</v>
      </c>
      <c r="B441" s="519">
        <v>1</v>
      </c>
      <c r="C441" s="527">
        <v>15000</v>
      </c>
      <c r="D441" s="527"/>
      <c r="E441" s="519">
        <v>1</v>
      </c>
      <c r="F441" s="1054">
        <v>60</v>
      </c>
      <c r="G441" s="1265">
        <v>3000</v>
      </c>
      <c r="H441" s="1292"/>
    </row>
    <row r="442" spans="1:8" x14ac:dyDescent="0.25">
      <c r="A442" s="755" t="s">
        <v>2048</v>
      </c>
      <c r="B442" s="213">
        <f>SUM(B422:B441)</f>
        <v>20</v>
      </c>
      <c r="C442" s="213">
        <f>SUM(C422:C441)</f>
        <v>180000</v>
      </c>
      <c r="D442" s="213">
        <f>SUM(D422:D441)</f>
        <v>159000</v>
      </c>
      <c r="E442" s="213">
        <f>SUM(E422:E441)</f>
        <v>14</v>
      </c>
      <c r="F442" s="213"/>
      <c r="G442" s="213"/>
      <c r="H442" s="213"/>
    </row>
    <row r="443" spans="1:8" ht="17.25" x14ac:dyDescent="0.25">
      <c r="A443" s="2233" t="s">
        <v>4463</v>
      </c>
      <c r="B443" s="2234"/>
      <c r="C443" s="2234"/>
      <c r="D443" s="2234"/>
      <c r="E443" s="2234"/>
      <c r="F443" s="2234"/>
      <c r="G443" s="2234"/>
      <c r="H443" s="2249"/>
    </row>
    <row r="444" spans="1:8" ht="17.25" x14ac:dyDescent="0.25">
      <c r="A444" s="782"/>
      <c r="B444" s="783"/>
      <c r="C444" s="944"/>
      <c r="D444" s="784"/>
      <c r="E444" s="909"/>
      <c r="F444" s="909"/>
      <c r="G444" s="909"/>
      <c r="H444" s="1292"/>
    </row>
    <row r="445" spans="1:8" x14ac:dyDescent="0.25">
      <c r="A445" s="755" t="s">
        <v>2048</v>
      </c>
      <c r="B445" s="213"/>
      <c r="C445" s="213">
        <f>SUM(C444:C444)</f>
        <v>0</v>
      </c>
      <c r="D445" s="213">
        <f>SUM(D444:D444)</f>
        <v>0</v>
      </c>
      <c r="E445" s="213"/>
      <c r="F445" s="213"/>
      <c r="G445" s="213"/>
      <c r="H445" s="213"/>
    </row>
    <row r="446" spans="1:8" x14ac:dyDescent="0.25">
      <c r="D446" s="18"/>
      <c r="E446" s="13"/>
      <c r="F446" s="13"/>
    </row>
    <row r="447" spans="1:8" x14ac:dyDescent="0.25">
      <c r="D447" s="1230"/>
      <c r="E447" s="1230"/>
      <c r="F447" s="2268" t="s">
        <v>5635</v>
      </c>
      <c r="G447" s="2268"/>
      <c r="H447" s="2268"/>
    </row>
    <row r="448" spans="1:8" ht="15.75" x14ac:dyDescent="0.25">
      <c r="A448" s="2262" t="s">
        <v>4861</v>
      </c>
      <c r="B448" s="2263"/>
      <c r="C448" s="757">
        <f>C442-G450</f>
        <v>180000</v>
      </c>
      <c r="E448" s="13"/>
      <c r="F448" s="13"/>
    </row>
    <row r="450" spans="1:8" ht="15.75" x14ac:dyDescent="0.25">
      <c r="A450" s="2262" t="s">
        <v>4825</v>
      </c>
      <c r="B450" s="2263"/>
      <c r="C450" s="213"/>
      <c r="E450" s="1145"/>
      <c r="F450" s="1145"/>
      <c r="G450" s="1145"/>
    </row>
    <row r="454" spans="1:8" ht="15.75" x14ac:dyDescent="0.25">
      <c r="A454" s="2232" t="s">
        <v>5807</v>
      </c>
      <c r="B454" s="2232"/>
      <c r="C454" s="2232"/>
      <c r="D454" s="2232"/>
      <c r="E454" s="2232"/>
      <c r="F454" s="2232"/>
      <c r="G454" s="2232"/>
      <c r="H454" s="2232"/>
    </row>
    <row r="455" spans="1:8" x14ac:dyDescent="0.25">
      <c r="A455" s="198" t="s">
        <v>14</v>
      </c>
      <c r="B455" s="198" t="s">
        <v>5</v>
      </c>
      <c r="C455" s="198" t="s">
        <v>10</v>
      </c>
      <c r="D455" s="198" t="s">
        <v>11</v>
      </c>
      <c r="E455" s="198" t="s">
        <v>753</v>
      </c>
      <c r="F455" s="1290" t="s">
        <v>2013</v>
      </c>
      <c r="G455" s="198" t="s">
        <v>27</v>
      </c>
      <c r="H455" s="198" t="s">
        <v>32</v>
      </c>
    </row>
    <row r="456" spans="1:8" x14ac:dyDescent="0.25">
      <c r="A456" s="777" t="s">
        <v>355</v>
      </c>
      <c r="B456" s="764">
        <v>1</v>
      </c>
      <c r="C456" s="630"/>
      <c r="D456" s="764">
        <v>17000</v>
      </c>
      <c r="E456" s="921">
        <v>1</v>
      </c>
      <c r="F456" s="764">
        <v>60</v>
      </c>
      <c r="G456" s="1249">
        <v>3000</v>
      </c>
      <c r="H456" s="1293" t="s">
        <v>767</v>
      </c>
    </row>
    <row r="457" spans="1:8" x14ac:dyDescent="0.25">
      <c r="A457" s="777" t="s">
        <v>138</v>
      </c>
      <c r="B457" s="764">
        <v>1</v>
      </c>
      <c r="C457" s="630"/>
      <c r="D457" s="630">
        <v>21000</v>
      </c>
      <c r="E457" s="921">
        <v>1</v>
      </c>
      <c r="F457" s="764">
        <v>60</v>
      </c>
      <c r="G457" s="630">
        <v>3000</v>
      </c>
      <c r="H457" s="1293" t="s">
        <v>767</v>
      </c>
    </row>
    <row r="458" spans="1:8" x14ac:dyDescent="0.25">
      <c r="A458" s="777" t="s">
        <v>144</v>
      </c>
      <c r="B458" s="764">
        <v>1</v>
      </c>
      <c r="C458" s="630">
        <v>30000</v>
      </c>
      <c r="D458" s="630"/>
      <c r="E458" s="921">
        <v>1</v>
      </c>
      <c r="F458" s="764">
        <v>70</v>
      </c>
      <c r="G458" s="630">
        <v>4000</v>
      </c>
      <c r="H458" s="1293"/>
    </row>
    <row r="459" spans="1:8" x14ac:dyDescent="0.25">
      <c r="A459" s="777" t="s">
        <v>4116</v>
      </c>
      <c r="B459" s="764">
        <v>1</v>
      </c>
      <c r="C459" s="630">
        <v>27000</v>
      </c>
      <c r="D459" s="630"/>
      <c r="E459" s="921">
        <v>1</v>
      </c>
      <c r="F459" s="764">
        <v>70</v>
      </c>
      <c r="G459" s="1249">
        <v>4000</v>
      </c>
      <c r="H459" s="1293"/>
    </row>
    <row r="460" spans="1:8" x14ac:dyDescent="0.25">
      <c r="A460" s="777" t="s">
        <v>392</v>
      </c>
      <c r="B460" s="764">
        <v>1</v>
      </c>
      <c r="C460" s="630">
        <v>50000</v>
      </c>
      <c r="D460" s="630"/>
      <c r="E460" s="764"/>
      <c r="F460" s="921"/>
      <c r="G460" s="1249"/>
      <c r="H460" s="1293"/>
    </row>
    <row r="461" spans="1:8" x14ac:dyDescent="0.25">
      <c r="A461" s="777" t="s">
        <v>172</v>
      </c>
      <c r="B461" s="764">
        <v>1</v>
      </c>
      <c r="C461" s="630">
        <v>43000</v>
      </c>
      <c r="D461" s="630"/>
      <c r="E461" s="764">
        <v>1</v>
      </c>
      <c r="F461" s="921">
        <v>70</v>
      </c>
      <c r="G461" s="1249">
        <v>4000</v>
      </c>
      <c r="H461" s="1293"/>
    </row>
    <row r="462" spans="1:8" x14ac:dyDescent="0.25">
      <c r="A462" s="777" t="s">
        <v>4645</v>
      </c>
      <c r="B462" s="764">
        <v>1</v>
      </c>
      <c r="C462" s="630"/>
      <c r="D462" s="630">
        <v>39000</v>
      </c>
      <c r="E462" s="764"/>
      <c r="F462" s="921"/>
      <c r="G462" s="1249"/>
      <c r="H462" s="1293" t="s">
        <v>767</v>
      </c>
    </row>
    <row r="463" spans="1:8" x14ac:dyDescent="0.25">
      <c r="A463" s="777" t="s">
        <v>1139</v>
      </c>
      <c r="B463" s="764">
        <v>2</v>
      </c>
      <c r="C463" s="630"/>
      <c r="D463" s="630">
        <v>78000</v>
      </c>
      <c r="E463" s="764"/>
      <c r="F463" s="921"/>
      <c r="G463" s="1249"/>
      <c r="H463" s="1293" t="s">
        <v>767</v>
      </c>
    </row>
    <row r="464" spans="1:8" x14ac:dyDescent="0.25">
      <c r="A464" s="777" t="s">
        <v>107</v>
      </c>
      <c r="B464" s="764">
        <v>1</v>
      </c>
      <c r="C464" s="630"/>
      <c r="D464" s="630">
        <v>12000</v>
      </c>
      <c r="E464" s="764">
        <v>1</v>
      </c>
      <c r="F464" s="921">
        <v>60</v>
      </c>
      <c r="G464" s="1249">
        <v>3000</v>
      </c>
      <c r="H464" s="1293"/>
    </row>
    <row r="465" spans="1:8" x14ac:dyDescent="0.25">
      <c r="A465" s="777" t="s">
        <v>4483</v>
      </c>
      <c r="B465" s="764">
        <v>1</v>
      </c>
      <c r="C465" s="630"/>
      <c r="D465" s="630">
        <v>15000</v>
      </c>
      <c r="E465" s="764">
        <v>1</v>
      </c>
      <c r="F465" s="921">
        <v>60</v>
      </c>
      <c r="G465" s="1249">
        <v>3000</v>
      </c>
      <c r="H465" s="1294"/>
    </row>
    <row r="466" spans="1:8" x14ac:dyDescent="0.25">
      <c r="A466" s="777" t="s">
        <v>255</v>
      </c>
      <c r="B466" s="764">
        <v>1</v>
      </c>
      <c r="C466" s="630"/>
      <c r="D466" s="630">
        <v>25000</v>
      </c>
      <c r="E466" s="764"/>
      <c r="F466" s="921"/>
      <c r="G466" s="1249"/>
      <c r="H466" s="1293" t="s">
        <v>767</v>
      </c>
    </row>
    <row r="467" spans="1:8" x14ac:dyDescent="0.25">
      <c r="A467" s="777" t="s">
        <v>4733</v>
      </c>
      <c r="B467" s="764">
        <v>1</v>
      </c>
      <c r="C467" s="630"/>
      <c r="D467" s="630">
        <v>15000</v>
      </c>
      <c r="E467" s="764">
        <v>1</v>
      </c>
      <c r="F467" s="921">
        <v>60</v>
      </c>
      <c r="G467" s="1249">
        <v>3000</v>
      </c>
      <c r="H467" s="1293" t="s">
        <v>767</v>
      </c>
    </row>
    <row r="468" spans="1:8" x14ac:dyDescent="0.25">
      <c r="A468" s="777" t="s">
        <v>5653</v>
      </c>
      <c r="B468" s="764">
        <v>1</v>
      </c>
      <c r="C468" s="630"/>
      <c r="D468" s="630">
        <v>36000</v>
      </c>
      <c r="E468" s="764">
        <v>1</v>
      </c>
      <c r="F468" s="921">
        <v>95</v>
      </c>
      <c r="G468" s="1249">
        <v>5000</v>
      </c>
      <c r="H468" s="1293" t="s">
        <v>767</v>
      </c>
    </row>
    <row r="469" spans="1:8" x14ac:dyDescent="0.25">
      <c r="A469" s="755" t="s">
        <v>2048</v>
      </c>
      <c r="B469" s="213">
        <f>SUM(B456:B468)</f>
        <v>14</v>
      </c>
      <c r="C469" s="213">
        <f>SUM(C456:C468)</f>
        <v>150000</v>
      </c>
      <c r="D469" s="213">
        <f>SUM(D456:D468)</f>
        <v>258000</v>
      </c>
      <c r="E469" s="213">
        <f>SUM(E456:E468)</f>
        <v>9</v>
      </c>
      <c r="F469" s="213"/>
      <c r="G469" s="213"/>
      <c r="H469" s="213"/>
    </row>
    <row r="470" spans="1:8" ht="17.25" x14ac:dyDescent="0.25">
      <c r="A470" s="2233" t="s">
        <v>4463</v>
      </c>
      <c r="B470" s="2234"/>
      <c r="C470" s="2234"/>
      <c r="D470" s="2234"/>
      <c r="E470" s="2234"/>
      <c r="F470" s="2234"/>
      <c r="G470" s="2234"/>
      <c r="H470" s="2249"/>
    </row>
    <row r="471" spans="1:8" ht="17.25" x14ac:dyDescent="0.25">
      <c r="A471" s="782"/>
      <c r="B471" s="783"/>
      <c r="C471" s="944"/>
      <c r="D471" s="784"/>
      <c r="E471" s="909"/>
      <c r="F471" s="909"/>
      <c r="G471" s="909"/>
      <c r="H471" s="1292"/>
    </row>
    <row r="472" spans="1:8" x14ac:dyDescent="0.25">
      <c r="A472" s="755" t="s">
        <v>2048</v>
      </c>
      <c r="B472" s="213"/>
      <c r="C472" s="213">
        <f>SUM(C471:C471)</f>
        <v>0</v>
      </c>
      <c r="D472" s="213">
        <f>SUM(D471:D471)</f>
        <v>0</v>
      </c>
      <c r="E472" s="213"/>
      <c r="F472" s="213"/>
      <c r="G472" s="213"/>
      <c r="H472" s="213"/>
    </row>
    <row r="473" spans="1:8" x14ac:dyDescent="0.25">
      <c r="D473" s="18"/>
      <c r="E473" s="13"/>
      <c r="F473" s="13"/>
    </row>
    <row r="474" spans="1:8" x14ac:dyDescent="0.25">
      <c r="D474" s="1230"/>
      <c r="E474" s="1230"/>
      <c r="F474" s="2268" t="s">
        <v>5635</v>
      </c>
      <c r="G474" s="2268"/>
      <c r="H474" s="2268"/>
    </row>
    <row r="475" spans="1:8" ht="15.75" x14ac:dyDescent="0.25">
      <c r="A475" s="2262" t="s">
        <v>4861</v>
      </c>
      <c r="B475" s="2263"/>
      <c r="C475" s="757">
        <f>C469-G477</f>
        <v>150000</v>
      </c>
      <c r="E475" s="13"/>
      <c r="F475" s="13"/>
    </row>
    <row r="477" spans="1:8" ht="15.75" x14ac:dyDescent="0.25">
      <c r="A477" s="2262" t="s">
        <v>4825</v>
      </c>
      <c r="B477" s="2263"/>
      <c r="C477" s="213"/>
      <c r="E477" s="1145"/>
      <c r="F477" s="1145"/>
      <c r="G477" s="1145"/>
    </row>
    <row r="481" spans="1:8" ht="15.75" x14ac:dyDescent="0.25">
      <c r="A481" s="2232" t="s">
        <v>5808</v>
      </c>
      <c r="B481" s="2232"/>
      <c r="C481" s="2232"/>
      <c r="D481" s="2232"/>
      <c r="E481" s="2232"/>
      <c r="F481" s="2232"/>
      <c r="G481" s="2232"/>
      <c r="H481" s="2232"/>
    </row>
    <row r="482" spans="1:8" x14ac:dyDescent="0.25">
      <c r="A482" s="198" t="s">
        <v>14</v>
      </c>
      <c r="B482" s="198" t="s">
        <v>5</v>
      </c>
      <c r="C482" s="198" t="s">
        <v>10</v>
      </c>
      <c r="D482" s="198" t="s">
        <v>11</v>
      </c>
      <c r="E482" s="198" t="s">
        <v>753</v>
      </c>
      <c r="F482" s="1295" t="s">
        <v>2013</v>
      </c>
      <c r="G482" s="198" t="s">
        <v>27</v>
      </c>
      <c r="H482" s="198" t="s">
        <v>32</v>
      </c>
    </row>
    <row r="483" spans="1:8" x14ac:dyDescent="0.25">
      <c r="A483" s="777" t="s">
        <v>5668</v>
      </c>
      <c r="B483" s="764">
        <v>1</v>
      </c>
      <c r="C483" s="630"/>
      <c r="D483" s="764">
        <v>14000</v>
      </c>
      <c r="E483" s="921">
        <v>1</v>
      </c>
      <c r="F483" s="764">
        <v>50</v>
      </c>
      <c r="G483" s="1249">
        <v>2000</v>
      </c>
      <c r="H483" s="1298" t="s">
        <v>767</v>
      </c>
    </row>
    <row r="484" spans="1:8" x14ac:dyDescent="0.25">
      <c r="A484" s="777" t="s">
        <v>5809</v>
      </c>
      <c r="B484" s="764">
        <v>2</v>
      </c>
      <c r="C484" s="630">
        <v>100000</v>
      </c>
      <c r="D484" s="630"/>
      <c r="E484" s="921"/>
      <c r="F484" s="764"/>
      <c r="G484" s="630"/>
      <c r="H484" s="1298" t="s">
        <v>5810</v>
      </c>
    </row>
    <row r="485" spans="1:8" x14ac:dyDescent="0.25">
      <c r="A485" s="777" t="s">
        <v>4483</v>
      </c>
      <c r="B485" s="764">
        <v>1</v>
      </c>
      <c r="C485" s="630"/>
      <c r="D485" s="630">
        <v>15000</v>
      </c>
      <c r="E485" s="921">
        <v>1</v>
      </c>
      <c r="F485" s="764">
        <v>60</v>
      </c>
      <c r="G485" s="630">
        <v>3000</v>
      </c>
      <c r="H485" s="1298" t="s">
        <v>767</v>
      </c>
    </row>
    <row r="486" spans="1:8" x14ac:dyDescent="0.25">
      <c r="A486" s="777" t="s">
        <v>4814</v>
      </c>
      <c r="B486" s="764">
        <v>1</v>
      </c>
      <c r="C486" s="630"/>
      <c r="D486" s="630">
        <v>12000</v>
      </c>
      <c r="E486" s="921">
        <v>1</v>
      </c>
      <c r="F486" s="764">
        <v>60</v>
      </c>
      <c r="G486" s="630">
        <v>3000</v>
      </c>
      <c r="H486" s="1298" t="s">
        <v>767</v>
      </c>
    </row>
    <row r="487" spans="1:8" x14ac:dyDescent="0.25">
      <c r="A487" s="777" t="s">
        <v>1248</v>
      </c>
      <c r="B487" s="764">
        <v>2</v>
      </c>
      <c r="C487" s="630"/>
      <c r="D487" s="630">
        <v>104000</v>
      </c>
      <c r="E487" s="921"/>
      <c r="F487" s="764"/>
      <c r="G487" s="1249"/>
      <c r="H487" s="1298" t="s">
        <v>767</v>
      </c>
    </row>
    <row r="488" spans="1:8" x14ac:dyDescent="0.25">
      <c r="A488" s="777" t="s">
        <v>624</v>
      </c>
      <c r="B488" s="764">
        <v>1</v>
      </c>
      <c r="C488" s="630">
        <v>31000</v>
      </c>
      <c r="D488" s="630"/>
      <c r="E488" s="764">
        <v>1</v>
      </c>
      <c r="F488" s="921">
        <v>60</v>
      </c>
      <c r="G488" s="1249">
        <v>3000</v>
      </c>
      <c r="H488" s="1298"/>
    </row>
    <row r="489" spans="1:8" x14ac:dyDescent="0.25">
      <c r="A489" s="777" t="s">
        <v>392</v>
      </c>
      <c r="B489" s="764">
        <v>3</v>
      </c>
      <c r="C489" s="630"/>
      <c r="D489" s="630">
        <v>147000</v>
      </c>
      <c r="E489" s="764"/>
      <c r="F489" s="921"/>
      <c r="G489" s="1249"/>
      <c r="H489" s="1298" t="s">
        <v>5811</v>
      </c>
    </row>
    <row r="490" spans="1:8" x14ac:dyDescent="0.25">
      <c r="A490" s="777" t="s">
        <v>2199</v>
      </c>
      <c r="B490" s="764">
        <v>1</v>
      </c>
      <c r="C490" s="630"/>
      <c r="D490" s="630">
        <v>20000</v>
      </c>
      <c r="E490" s="764"/>
      <c r="F490" s="921"/>
      <c r="G490" s="1249"/>
      <c r="H490" s="1298" t="s">
        <v>5812</v>
      </c>
    </row>
    <row r="491" spans="1:8" x14ac:dyDescent="0.25">
      <c r="A491" s="777" t="s">
        <v>4733</v>
      </c>
      <c r="B491" s="764">
        <v>1</v>
      </c>
      <c r="C491" s="630"/>
      <c r="D491" s="630">
        <v>15000</v>
      </c>
      <c r="E491" s="764">
        <v>1</v>
      </c>
      <c r="F491" s="921">
        <v>60</v>
      </c>
      <c r="G491" s="1249">
        <v>3000</v>
      </c>
      <c r="H491" s="1298" t="s">
        <v>767</v>
      </c>
    </row>
    <row r="492" spans="1:8" x14ac:dyDescent="0.25">
      <c r="A492" s="777" t="s">
        <v>2187</v>
      </c>
      <c r="B492" s="764">
        <v>1</v>
      </c>
      <c r="C492" s="630">
        <v>14000</v>
      </c>
      <c r="D492" s="630"/>
      <c r="E492" s="764">
        <v>1</v>
      </c>
      <c r="F492" s="921">
        <v>60</v>
      </c>
      <c r="G492" s="1249">
        <v>3000</v>
      </c>
      <c r="H492" s="1298" t="s">
        <v>3802</v>
      </c>
    </row>
    <row r="493" spans="1:8" x14ac:dyDescent="0.25">
      <c r="A493" s="777" t="s">
        <v>1946</v>
      </c>
      <c r="B493" s="764">
        <v>1</v>
      </c>
      <c r="C493" s="630"/>
      <c r="D493" s="630">
        <v>30000</v>
      </c>
      <c r="E493" s="764">
        <v>1</v>
      </c>
      <c r="F493" s="921">
        <v>100</v>
      </c>
      <c r="G493" s="1249">
        <v>5000</v>
      </c>
      <c r="H493" s="1298" t="s">
        <v>767</v>
      </c>
    </row>
    <row r="494" spans="1:8" x14ac:dyDescent="0.25">
      <c r="A494" s="777" t="s">
        <v>1862</v>
      </c>
      <c r="B494" s="764">
        <v>1</v>
      </c>
      <c r="C494" s="630">
        <v>28000</v>
      </c>
      <c r="D494" s="630"/>
      <c r="E494" s="764"/>
      <c r="F494" s="921"/>
      <c r="G494" s="1249"/>
      <c r="H494" s="1298"/>
    </row>
    <row r="495" spans="1:8" x14ac:dyDescent="0.25">
      <c r="A495" s="702" t="s">
        <v>5813</v>
      </c>
      <c r="B495" s="703">
        <v>1</v>
      </c>
      <c r="C495" s="640"/>
      <c r="D495" s="640"/>
      <c r="E495" s="703"/>
      <c r="F495" s="1297"/>
      <c r="G495" s="1250"/>
      <c r="H495" s="781" t="s">
        <v>5814</v>
      </c>
    </row>
    <row r="496" spans="1:8" x14ac:dyDescent="0.25">
      <c r="A496" s="777" t="s">
        <v>4892</v>
      </c>
      <c r="B496" s="764">
        <v>1</v>
      </c>
      <c r="C496" s="630">
        <v>19000</v>
      </c>
      <c r="D496" s="630"/>
      <c r="E496" s="764">
        <v>1</v>
      </c>
      <c r="F496" s="921">
        <v>75</v>
      </c>
      <c r="G496" s="1249">
        <v>4000</v>
      </c>
      <c r="H496" s="1298"/>
    </row>
    <row r="497" spans="1:8" x14ac:dyDescent="0.25">
      <c r="A497" s="777" t="s">
        <v>2199</v>
      </c>
      <c r="B497" s="764">
        <v>1</v>
      </c>
      <c r="C497" s="630"/>
      <c r="D497" s="630">
        <v>20000</v>
      </c>
      <c r="E497" s="764"/>
      <c r="F497" s="921"/>
      <c r="G497" s="1249"/>
      <c r="H497" s="1298" t="s">
        <v>3581</v>
      </c>
    </row>
    <row r="498" spans="1:8" x14ac:dyDescent="0.25">
      <c r="A498" s="777" t="s">
        <v>2978</v>
      </c>
      <c r="B498" s="764">
        <v>1</v>
      </c>
      <c r="C498" s="630"/>
      <c r="D498" s="630">
        <v>52000</v>
      </c>
      <c r="E498" s="764"/>
      <c r="F498" s="921"/>
      <c r="G498" s="1249"/>
      <c r="H498" s="1298" t="s">
        <v>5312</v>
      </c>
    </row>
    <row r="499" spans="1:8" x14ac:dyDescent="0.25">
      <c r="A499" s="777" t="s">
        <v>172</v>
      </c>
      <c r="B499" s="764">
        <v>1</v>
      </c>
      <c r="C499" s="630"/>
      <c r="D499" s="630">
        <v>47000</v>
      </c>
      <c r="E499" s="764"/>
      <c r="F499" s="921"/>
      <c r="G499" s="1249"/>
      <c r="H499" s="1298" t="s">
        <v>767</v>
      </c>
    </row>
    <row r="500" spans="1:8" x14ac:dyDescent="0.25">
      <c r="A500" s="777" t="s">
        <v>4322</v>
      </c>
      <c r="B500" s="764">
        <v>1</v>
      </c>
      <c r="C500" s="630"/>
      <c r="D500" s="630">
        <v>44000</v>
      </c>
      <c r="E500" s="764">
        <v>1</v>
      </c>
      <c r="F500" s="921">
        <v>100</v>
      </c>
      <c r="G500" s="1249">
        <v>5000</v>
      </c>
      <c r="H500" s="1298" t="s">
        <v>767</v>
      </c>
    </row>
    <row r="501" spans="1:8" x14ac:dyDescent="0.25">
      <c r="A501" s="777" t="s">
        <v>114</v>
      </c>
      <c r="B501" s="764">
        <v>1</v>
      </c>
      <c r="C501" s="630"/>
      <c r="D501" s="630">
        <v>21000</v>
      </c>
      <c r="E501" s="764"/>
      <c r="F501" s="921"/>
      <c r="G501" s="1249"/>
      <c r="H501" s="1298" t="s">
        <v>5815</v>
      </c>
    </row>
    <row r="502" spans="1:8" x14ac:dyDescent="0.25">
      <c r="A502" s="777" t="s">
        <v>4793</v>
      </c>
      <c r="B502" s="764">
        <v>1</v>
      </c>
      <c r="C502" s="630">
        <v>20000</v>
      </c>
      <c r="D502" s="630"/>
      <c r="E502" s="764"/>
      <c r="F502" s="921"/>
      <c r="G502" s="1249"/>
      <c r="H502" s="1298"/>
    </row>
    <row r="503" spans="1:8" x14ac:dyDescent="0.25">
      <c r="A503" s="777" t="s">
        <v>563</v>
      </c>
      <c r="B503" s="764">
        <v>1</v>
      </c>
      <c r="C503" s="630"/>
      <c r="D503" s="630">
        <v>17000</v>
      </c>
      <c r="E503" s="764">
        <v>1</v>
      </c>
      <c r="F503" s="921">
        <v>70</v>
      </c>
      <c r="G503" s="1249">
        <v>4000</v>
      </c>
      <c r="H503" s="1298" t="s">
        <v>767</v>
      </c>
    </row>
    <row r="504" spans="1:8" x14ac:dyDescent="0.25">
      <c r="A504" s="702" t="s">
        <v>4839</v>
      </c>
      <c r="B504" s="703">
        <v>1</v>
      </c>
      <c r="C504" s="640"/>
      <c r="D504" s="640"/>
      <c r="E504" s="703"/>
      <c r="F504" s="1297"/>
      <c r="G504" s="1250"/>
      <c r="H504" s="781" t="s">
        <v>5015</v>
      </c>
    </row>
    <row r="505" spans="1:8" x14ac:dyDescent="0.25">
      <c r="A505" s="777" t="s">
        <v>5431</v>
      </c>
      <c r="B505" s="764">
        <v>1</v>
      </c>
      <c r="C505" s="630">
        <v>14000</v>
      </c>
      <c r="D505" s="630"/>
      <c r="E505" s="764">
        <v>1</v>
      </c>
      <c r="F505" s="921">
        <v>50</v>
      </c>
      <c r="G505" s="1249">
        <v>2000</v>
      </c>
      <c r="H505" s="1298"/>
    </row>
    <row r="506" spans="1:8" x14ac:dyDescent="0.25">
      <c r="A506" s="777" t="s">
        <v>4733</v>
      </c>
      <c r="B506" s="764">
        <v>1</v>
      </c>
      <c r="C506" s="630">
        <v>2000</v>
      </c>
      <c r="D506" s="630"/>
      <c r="E506" s="764">
        <v>2</v>
      </c>
      <c r="F506" s="921" t="s">
        <v>5816</v>
      </c>
      <c r="G506" s="1249">
        <v>16000</v>
      </c>
      <c r="H506" s="1298"/>
    </row>
    <row r="507" spans="1:8" x14ac:dyDescent="0.25">
      <c r="A507" s="777" t="s">
        <v>5817</v>
      </c>
      <c r="B507" s="764">
        <v>1</v>
      </c>
      <c r="C507" s="630"/>
      <c r="D507" s="630">
        <v>15000</v>
      </c>
      <c r="E507" s="764"/>
      <c r="F507" s="921"/>
      <c r="G507" s="1249"/>
      <c r="H507" s="1298" t="s">
        <v>767</v>
      </c>
    </row>
    <row r="508" spans="1:8" x14ac:dyDescent="0.25">
      <c r="A508" s="777" t="s">
        <v>5818</v>
      </c>
      <c r="B508" s="764">
        <v>1</v>
      </c>
      <c r="C508" s="630">
        <v>14000</v>
      </c>
      <c r="D508" s="630"/>
      <c r="E508" s="764">
        <v>1</v>
      </c>
      <c r="F508" s="921">
        <v>60</v>
      </c>
      <c r="G508" s="1249">
        <v>3000</v>
      </c>
      <c r="H508" s="1298"/>
    </row>
    <row r="509" spans="1:8" x14ac:dyDescent="0.25">
      <c r="A509" s="777" t="s">
        <v>4733</v>
      </c>
      <c r="B509" s="764">
        <v>1</v>
      </c>
      <c r="C509" s="630"/>
      <c r="D509" s="630">
        <v>15000</v>
      </c>
      <c r="E509" s="764"/>
      <c r="F509" s="921"/>
      <c r="G509" s="1249"/>
      <c r="H509" s="1298" t="s">
        <v>767</v>
      </c>
    </row>
    <row r="510" spans="1:8" x14ac:dyDescent="0.25">
      <c r="A510" s="777" t="s">
        <v>4733</v>
      </c>
      <c r="B510" s="764">
        <v>1</v>
      </c>
      <c r="C510" s="630">
        <v>9000</v>
      </c>
      <c r="D510" s="630"/>
      <c r="E510" s="764">
        <v>4</v>
      </c>
      <c r="F510" s="921" t="s">
        <v>5819</v>
      </c>
      <c r="G510" s="1249">
        <v>9000</v>
      </c>
      <c r="H510" s="1298"/>
    </row>
    <row r="511" spans="1:8" x14ac:dyDescent="0.25">
      <c r="A511" s="777" t="s">
        <v>4733</v>
      </c>
      <c r="B511" s="764">
        <v>1</v>
      </c>
      <c r="C511" s="630"/>
      <c r="D511" s="630">
        <v>18000</v>
      </c>
      <c r="E511" s="764"/>
      <c r="F511" s="921"/>
      <c r="G511" s="1249"/>
      <c r="H511" s="1298" t="s">
        <v>5820</v>
      </c>
    </row>
    <row r="512" spans="1:8" x14ac:dyDescent="0.25">
      <c r="A512" s="777" t="s">
        <v>4793</v>
      </c>
      <c r="B512" s="764">
        <v>1</v>
      </c>
      <c r="C512" s="630">
        <v>2000</v>
      </c>
      <c r="D512" s="630">
        <v>18000</v>
      </c>
      <c r="E512" s="764"/>
      <c r="F512" s="921"/>
      <c r="G512" s="1249"/>
      <c r="H512" s="1298" t="s">
        <v>5821</v>
      </c>
    </row>
    <row r="513" spans="1:8" x14ac:dyDescent="0.25">
      <c r="A513" s="777" t="s">
        <v>563</v>
      </c>
      <c r="B513" s="764">
        <v>1</v>
      </c>
      <c r="C513" s="630"/>
      <c r="D513" s="630">
        <v>21000</v>
      </c>
      <c r="E513" s="764"/>
      <c r="F513" s="921"/>
      <c r="G513" s="1249"/>
      <c r="H513" s="1298" t="s">
        <v>5822</v>
      </c>
    </row>
    <row r="514" spans="1:8" x14ac:dyDescent="0.25">
      <c r="A514" s="777" t="s">
        <v>304</v>
      </c>
      <c r="B514" s="764">
        <v>1</v>
      </c>
      <c r="C514" s="630">
        <v>15000</v>
      </c>
      <c r="D514" s="630"/>
      <c r="E514" s="764">
        <v>1</v>
      </c>
      <c r="F514" s="921">
        <v>60</v>
      </c>
      <c r="G514" s="1249">
        <v>3000</v>
      </c>
      <c r="H514" s="1298"/>
    </row>
    <row r="515" spans="1:8" x14ac:dyDescent="0.25">
      <c r="A515" s="777" t="s">
        <v>304</v>
      </c>
      <c r="B515" s="764">
        <v>1</v>
      </c>
      <c r="C515" s="630">
        <v>15000</v>
      </c>
      <c r="D515" s="630"/>
      <c r="E515" s="764">
        <v>1</v>
      </c>
      <c r="F515" s="921">
        <v>60</v>
      </c>
      <c r="G515" s="1249">
        <v>3000</v>
      </c>
      <c r="H515" s="1298"/>
    </row>
    <row r="516" spans="1:8" x14ac:dyDescent="0.25">
      <c r="A516" s="777"/>
      <c r="B516" s="764"/>
      <c r="C516" s="630"/>
      <c r="D516" s="630"/>
      <c r="E516" s="764"/>
      <c r="F516" s="921"/>
      <c r="G516" s="1249"/>
      <c r="H516" s="1298"/>
    </row>
    <row r="517" spans="1:8" x14ac:dyDescent="0.25">
      <c r="A517" s="755" t="s">
        <v>2048</v>
      </c>
      <c r="B517" s="213">
        <f>SUM(B483:B516)</f>
        <v>37</v>
      </c>
      <c r="C517" s="213">
        <f>SUM(C483:C516)</f>
        <v>283000</v>
      </c>
      <c r="D517" s="213">
        <f>SUM(D483:D516)</f>
        <v>645000</v>
      </c>
      <c r="E517" s="213">
        <f>SUM(E483:E516)</f>
        <v>20</v>
      </c>
      <c r="F517" s="213"/>
      <c r="G517" s="213"/>
      <c r="H517" s="213"/>
    </row>
    <row r="518" spans="1:8" ht="17.25" x14ac:dyDescent="0.25">
      <c r="A518" s="2233" t="s">
        <v>4463</v>
      </c>
      <c r="B518" s="2234"/>
      <c r="C518" s="2234"/>
      <c r="D518" s="2234"/>
      <c r="E518" s="2234"/>
      <c r="F518" s="2234"/>
      <c r="G518" s="2234"/>
      <c r="H518" s="2249"/>
    </row>
    <row r="519" spans="1:8" ht="17.25" x14ac:dyDescent="0.25">
      <c r="A519" s="782"/>
      <c r="B519" s="783"/>
      <c r="C519" s="944"/>
      <c r="D519" s="784"/>
      <c r="E519" s="909"/>
      <c r="F519" s="909"/>
      <c r="G519" s="909"/>
      <c r="H519" s="1296"/>
    </row>
    <row r="520" spans="1:8" x14ac:dyDescent="0.25">
      <c r="A520" s="755" t="s">
        <v>2048</v>
      </c>
      <c r="B520" s="213"/>
      <c r="C520" s="213">
        <f>SUM(C519:C519)</f>
        <v>0</v>
      </c>
      <c r="D520" s="213">
        <f>SUM(D519:D519)</f>
        <v>0</v>
      </c>
      <c r="E520" s="213"/>
      <c r="F520" s="213"/>
      <c r="G520" s="213"/>
      <c r="H520" s="213"/>
    </row>
    <row r="521" spans="1:8" x14ac:dyDescent="0.25">
      <c r="D521" s="18"/>
      <c r="E521" s="13"/>
      <c r="F521" s="13"/>
    </row>
    <row r="522" spans="1:8" x14ac:dyDescent="0.25">
      <c r="D522" s="1230"/>
      <c r="E522" s="1230"/>
      <c r="F522" s="2268" t="s">
        <v>5783</v>
      </c>
      <c r="G522" s="2268"/>
      <c r="H522" s="2268"/>
    </row>
    <row r="523" spans="1:8" ht="15.75" x14ac:dyDescent="0.25">
      <c r="A523" s="2262" t="s">
        <v>4861</v>
      </c>
      <c r="B523" s="2263"/>
      <c r="C523" s="757">
        <f>C517-G525</f>
        <v>283000</v>
      </c>
      <c r="E523" s="13"/>
      <c r="F523" s="13"/>
    </row>
    <row r="525" spans="1:8" ht="15.75" x14ac:dyDescent="0.25">
      <c r="A525" s="2262" t="s">
        <v>4825</v>
      </c>
      <c r="B525" s="2263"/>
      <c r="C525" s="213">
        <f>D520</f>
        <v>0</v>
      </c>
      <c r="E525" s="1145"/>
      <c r="F525" s="1145"/>
      <c r="G525" s="1145"/>
    </row>
    <row r="529" spans="1:8" ht="15.75" x14ac:dyDescent="0.25">
      <c r="A529" s="2232" t="s">
        <v>5823</v>
      </c>
      <c r="B529" s="2232"/>
      <c r="C529" s="2232"/>
      <c r="D529" s="2232"/>
      <c r="E529" s="2232"/>
      <c r="F529" s="2232"/>
      <c r="G529" s="2232"/>
      <c r="H529" s="2232"/>
    </row>
    <row r="530" spans="1:8" x14ac:dyDescent="0.25">
      <c r="A530" s="198" t="s">
        <v>14</v>
      </c>
      <c r="B530" s="198" t="s">
        <v>5</v>
      </c>
      <c r="C530" s="198" t="s">
        <v>10</v>
      </c>
      <c r="D530" s="198" t="s">
        <v>11</v>
      </c>
      <c r="E530" s="198" t="s">
        <v>753</v>
      </c>
      <c r="F530" s="1299" t="s">
        <v>2013</v>
      </c>
      <c r="G530" s="198" t="s">
        <v>27</v>
      </c>
      <c r="H530" s="198" t="s">
        <v>32</v>
      </c>
    </row>
    <row r="531" spans="1:8" x14ac:dyDescent="0.25">
      <c r="A531" s="777" t="s">
        <v>441</v>
      </c>
      <c r="B531" s="764">
        <v>1</v>
      </c>
      <c r="C531" s="630">
        <v>26000</v>
      </c>
      <c r="D531" s="764"/>
      <c r="E531" s="921"/>
      <c r="F531" s="764"/>
      <c r="G531" s="1249"/>
      <c r="H531" s="1302"/>
    </row>
    <row r="532" spans="1:8" x14ac:dyDescent="0.25">
      <c r="A532" s="777" t="s">
        <v>563</v>
      </c>
      <c r="B532" s="764">
        <v>1</v>
      </c>
      <c r="C532" s="630"/>
      <c r="D532" s="630">
        <v>18000</v>
      </c>
      <c r="E532" s="921">
        <v>1</v>
      </c>
      <c r="F532" s="764">
        <v>70</v>
      </c>
      <c r="G532" s="630">
        <v>4000</v>
      </c>
      <c r="H532" s="1302" t="s">
        <v>767</v>
      </c>
    </row>
    <row r="533" spans="1:8" x14ac:dyDescent="0.25">
      <c r="A533" s="777" t="s">
        <v>392</v>
      </c>
      <c r="B533" s="764">
        <v>1</v>
      </c>
      <c r="C533" s="630"/>
      <c r="D533" s="630">
        <v>50000</v>
      </c>
      <c r="E533" s="921"/>
      <c r="F533" s="764"/>
      <c r="G533" s="630"/>
      <c r="H533" s="1302" t="s">
        <v>5270</v>
      </c>
    </row>
    <row r="534" spans="1:8" x14ac:dyDescent="0.25">
      <c r="A534" s="777" t="s">
        <v>3158</v>
      </c>
      <c r="B534" s="764">
        <v>1</v>
      </c>
      <c r="C534" s="630"/>
      <c r="D534" s="630">
        <v>26000</v>
      </c>
      <c r="E534" s="921"/>
      <c r="F534" s="764"/>
      <c r="G534" s="630"/>
      <c r="H534" s="1302" t="s">
        <v>5824</v>
      </c>
    </row>
    <row r="535" spans="1:8" x14ac:dyDescent="0.25">
      <c r="A535" s="777" t="s">
        <v>3707</v>
      </c>
      <c r="B535" s="764">
        <v>2</v>
      </c>
      <c r="C535" s="630">
        <v>38000</v>
      </c>
      <c r="D535" s="630"/>
      <c r="E535" s="921">
        <v>1</v>
      </c>
      <c r="F535" s="764">
        <v>75</v>
      </c>
      <c r="G535" s="1249">
        <v>4000</v>
      </c>
      <c r="H535" s="1302"/>
    </row>
    <row r="536" spans="1:8" x14ac:dyDescent="0.25">
      <c r="A536" s="777" t="s">
        <v>622</v>
      </c>
      <c r="B536" s="764">
        <v>1</v>
      </c>
      <c r="C536" s="630">
        <v>33000</v>
      </c>
      <c r="D536" s="630"/>
      <c r="E536" s="764">
        <v>1</v>
      </c>
      <c r="F536" s="921">
        <v>75</v>
      </c>
      <c r="G536" s="1249">
        <v>4000</v>
      </c>
      <c r="H536" s="1302"/>
    </row>
    <row r="537" spans="1:8" x14ac:dyDescent="0.25">
      <c r="A537" s="702" t="s">
        <v>5805</v>
      </c>
      <c r="B537" s="703">
        <v>1</v>
      </c>
      <c r="C537" s="640"/>
      <c r="D537" s="640"/>
      <c r="E537" s="703"/>
      <c r="F537" s="1300"/>
      <c r="G537" s="1250"/>
      <c r="H537" s="781" t="s">
        <v>5806</v>
      </c>
    </row>
    <row r="538" spans="1:8" x14ac:dyDescent="0.25">
      <c r="A538" s="777" t="s">
        <v>1348</v>
      </c>
      <c r="B538" s="764">
        <v>1</v>
      </c>
      <c r="C538" s="630"/>
      <c r="D538" s="630">
        <v>17000</v>
      </c>
      <c r="E538" s="764"/>
      <c r="F538" s="921"/>
      <c r="G538" s="1249"/>
      <c r="H538" s="1302" t="s">
        <v>5648</v>
      </c>
    </row>
    <row r="539" spans="1:8" x14ac:dyDescent="0.25">
      <c r="A539" s="702" t="s">
        <v>4892</v>
      </c>
      <c r="B539" s="703">
        <v>1</v>
      </c>
      <c r="C539" s="640"/>
      <c r="D539" s="640"/>
      <c r="E539" s="703"/>
      <c r="F539" s="1300"/>
      <c r="G539" s="1250"/>
      <c r="H539" s="781" t="s">
        <v>5825</v>
      </c>
    </row>
    <row r="540" spans="1:8" x14ac:dyDescent="0.25">
      <c r="A540" s="777" t="s">
        <v>141</v>
      </c>
      <c r="B540" s="764">
        <v>2</v>
      </c>
      <c r="C540" s="630">
        <v>44000</v>
      </c>
      <c r="D540" s="630"/>
      <c r="E540" s="764"/>
      <c r="F540" s="921"/>
      <c r="G540" s="1249"/>
      <c r="H540" s="1302" t="s">
        <v>5826</v>
      </c>
    </row>
    <row r="541" spans="1:8" x14ac:dyDescent="0.25">
      <c r="A541" s="777" t="s">
        <v>4414</v>
      </c>
      <c r="B541" s="764">
        <v>1</v>
      </c>
      <c r="C541" s="630"/>
      <c r="D541" s="630">
        <v>35000</v>
      </c>
      <c r="E541" s="764">
        <v>1</v>
      </c>
      <c r="F541" s="921">
        <v>75</v>
      </c>
      <c r="G541" s="1249">
        <v>4000</v>
      </c>
      <c r="H541" s="1302" t="s">
        <v>767</v>
      </c>
    </row>
    <row r="542" spans="1:8" x14ac:dyDescent="0.25">
      <c r="A542" s="777" t="s">
        <v>166</v>
      </c>
      <c r="B542" s="764">
        <v>1</v>
      </c>
      <c r="C542" s="630"/>
      <c r="D542" s="630">
        <v>32000</v>
      </c>
      <c r="E542" s="764"/>
      <c r="F542" s="921"/>
      <c r="G542" s="1249"/>
      <c r="H542" s="1302" t="s">
        <v>767</v>
      </c>
    </row>
    <row r="543" spans="1:8" x14ac:dyDescent="0.25">
      <c r="A543" s="702" t="s">
        <v>4787</v>
      </c>
      <c r="B543" s="703"/>
      <c r="C543" s="640"/>
      <c r="D543" s="640"/>
      <c r="E543" s="703"/>
      <c r="F543" s="1300"/>
      <c r="G543" s="1250"/>
      <c r="H543" s="781" t="s">
        <v>5827</v>
      </c>
    </row>
    <row r="544" spans="1:8" x14ac:dyDescent="0.25">
      <c r="A544" s="777" t="s">
        <v>1871</v>
      </c>
      <c r="B544" s="764">
        <v>1</v>
      </c>
      <c r="C544" s="630">
        <v>36000</v>
      </c>
      <c r="D544" s="630"/>
      <c r="E544" s="764"/>
      <c r="F544" s="921"/>
      <c r="G544" s="1249"/>
      <c r="H544" s="1302"/>
    </row>
    <row r="545" spans="1:8" x14ac:dyDescent="0.25">
      <c r="A545" s="777" t="s">
        <v>624</v>
      </c>
      <c r="B545" s="764">
        <v>1</v>
      </c>
      <c r="C545" s="630"/>
      <c r="D545" s="630">
        <v>31000</v>
      </c>
      <c r="E545" s="764">
        <v>1</v>
      </c>
      <c r="F545" s="921">
        <v>60</v>
      </c>
      <c r="G545" s="1249">
        <v>3000</v>
      </c>
      <c r="H545" s="1302" t="s">
        <v>767</v>
      </c>
    </row>
    <row r="546" spans="1:8" x14ac:dyDescent="0.25">
      <c r="A546" s="777" t="s">
        <v>4483</v>
      </c>
      <c r="B546" s="764">
        <v>1</v>
      </c>
      <c r="C546" s="630">
        <v>15000</v>
      </c>
      <c r="D546" s="630"/>
      <c r="E546" s="764">
        <v>1</v>
      </c>
      <c r="F546" s="921">
        <v>60</v>
      </c>
      <c r="G546" s="1249">
        <v>3000</v>
      </c>
      <c r="H546" s="1302"/>
    </row>
    <row r="547" spans="1:8" x14ac:dyDescent="0.25">
      <c r="A547" s="777" t="s">
        <v>355</v>
      </c>
      <c r="B547" s="764">
        <v>1</v>
      </c>
      <c r="C547" s="630"/>
      <c r="D547" s="630">
        <v>16000</v>
      </c>
      <c r="E547" s="764">
        <v>1</v>
      </c>
      <c r="F547" s="921">
        <v>75</v>
      </c>
      <c r="G547" s="1249">
        <v>4000</v>
      </c>
      <c r="H547" s="1302" t="s">
        <v>767</v>
      </c>
    </row>
    <row r="548" spans="1:8" x14ac:dyDescent="0.25">
      <c r="A548" s="777" t="s">
        <v>563</v>
      </c>
      <c r="B548" s="764">
        <v>1</v>
      </c>
      <c r="C548" s="630">
        <v>17000</v>
      </c>
      <c r="D548" s="630"/>
      <c r="E548" s="764">
        <v>1</v>
      </c>
      <c r="F548" s="921">
        <v>75</v>
      </c>
      <c r="G548" s="1249">
        <v>4000</v>
      </c>
      <c r="H548" s="1302"/>
    </row>
    <row r="549" spans="1:8" x14ac:dyDescent="0.25">
      <c r="A549" s="777" t="s">
        <v>316</v>
      </c>
      <c r="B549" s="764">
        <v>1</v>
      </c>
      <c r="C549" s="630"/>
      <c r="D549" s="630">
        <v>21000</v>
      </c>
      <c r="E549" s="764">
        <v>1</v>
      </c>
      <c r="F549" s="921">
        <v>100</v>
      </c>
      <c r="G549" s="1249">
        <v>5000</v>
      </c>
      <c r="H549" s="1302" t="s">
        <v>767</v>
      </c>
    </row>
    <row r="550" spans="1:8" x14ac:dyDescent="0.25">
      <c r="A550" s="777" t="s">
        <v>563</v>
      </c>
      <c r="B550" s="764">
        <v>1</v>
      </c>
      <c r="C550" s="630"/>
      <c r="D550" s="630">
        <v>18000</v>
      </c>
      <c r="E550" s="764">
        <v>1</v>
      </c>
      <c r="F550" s="921">
        <v>60</v>
      </c>
      <c r="G550" s="1249">
        <v>3000</v>
      </c>
      <c r="H550" s="1302" t="s">
        <v>767</v>
      </c>
    </row>
    <row r="551" spans="1:8" x14ac:dyDescent="0.25">
      <c r="A551" s="777" t="s">
        <v>629</v>
      </c>
      <c r="B551" s="764">
        <v>4</v>
      </c>
      <c r="C551" s="630"/>
      <c r="D551" s="630">
        <v>144000</v>
      </c>
      <c r="E551" s="764"/>
      <c r="F551" s="921"/>
      <c r="G551" s="1249"/>
      <c r="H551" s="1302" t="s">
        <v>5828</v>
      </c>
    </row>
    <row r="552" spans="1:8" x14ac:dyDescent="0.25">
      <c r="A552" s="777" t="s">
        <v>1139</v>
      </c>
      <c r="B552" s="764">
        <v>1</v>
      </c>
      <c r="C552" s="630">
        <v>31000</v>
      </c>
      <c r="D552" s="630"/>
      <c r="E552" s="764">
        <v>1</v>
      </c>
      <c r="F552" s="921">
        <v>140</v>
      </c>
      <c r="G552" s="1249">
        <v>8000</v>
      </c>
      <c r="H552" s="1302" t="s">
        <v>2684</v>
      </c>
    </row>
    <row r="553" spans="1:8" x14ac:dyDescent="0.25">
      <c r="A553" s="777" t="s">
        <v>355</v>
      </c>
      <c r="B553" s="764">
        <v>1</v>
      </c>
      <c r="C553" s="630">
        <v>18000</v>
      </c>
      <c r="D553" s="630"/>
      <c r="E553" s="764">
        <v>1</v>
      </c>
      <c r="F553" s="921">
        <v>50</v>
      </c>
      <c r="G553" s="1249">
        <v>2000</v>
      </c>
      <c r="H553" s="1302"/>
    </row>
    <row r="554" spans="1:8" x14ac:dyDescent="0.25">
      <c r="A554" s="777" t="s">
        <v>5293</v>
      </c>
      <c r="B554" s="764">
        <v>1</v>
      </c>
      <c r="C554" s="630">
        <v>46000</v>
      </c>
      <c r="D554" s="630"/>
      <c r="E554" s="764">
        <v>1</v>
      </c>
      <c r="F554" s="921">
        <v>100</v>
      </c>
      <c r="G554" s="1249">
        <v>5000</v>
      </c>
      <c r="H554" s="1302"/>
    </row>
    <row r="555" spans="1:8" x14ac:dyDescent="0.25">
      <c r="A555" s="777" t="s">
        <v>441</v>
      </c>
      <c r="B555" s="764">
        <v>1</v>
      </c>
      <c r="C555" s="630"/>
      <c r="D555" s="630">
        <v>21000</v>
      </c>
      <c r="E555" s="764">
        <v>1</v>
      </c>
      <c r="F555" s="921">
        <v>100</v>
      </c>
      <c r="G555" s="1249">
        <v>5000</v>
      </c>
      <c r="H555" s="1302" t="s">
        <v>767</v>
      </c>
    </row>
    <row r="556" spans="1:8" x14ac:dyDescent="0.25">
      <c r="A556" s="777" t="s">
        <v>3539</v>
      </c>
      <c r="B556" s="764">
        <v>1</v>
      </c>
      <c r="C556" s="630">
        <v>46000</v>
      </c>
      <c r="D556" s="630"/>
      <c r="E556" s="764"/>
      <c r="F556" s="921"/>
      <c r="G556" s="1249"/>
      <c r="H556" s="1302"/>
    </row>
    <row r="557" spans="1:8" x14ac:dyDescent="0.25">
      <c r="A557" s="777" t="s">
        <v>5588</v>
      </c>
      <c r="B557" s="764">
        <v>1</v>
      </c>
      <c r="C557" s="630"/>
      <c r="D557" s="630">
        <v>24000</v>
      </c>
      <c r="E557" s="764"/>
      <c r="F557" s="921"/>
      <c r="G557" s="1249"/>
      <c r="H557" s="1302" t="s">
        <v>767</v>
      </c>
    </row>
    <row r="558" spans="1:8" x14ac:dyDescent="0.25">
      <c r="A558" s="777" t="s">
        <v>2199</v>
      </c>
      <c r="B558" s="764">
        <v>1</v>
      </c>
      <c r="C558" s="630"/>
      <c r="D558" s="630">
        <v>20000</v>
      </c>
      <c r="E558" s="764"/>
      <c r="F558" s="921"/>
      <c r="G558" s="1249"/>
      <c r="H558" s="1302" t="s">
        <v>3581</v>
      </c>
    </row>
    <row r="559" spans="1:8" x14ac:dyDescent="0.25">
      <c r="A559" s="755" t="s">
        <v>2048</v>
      </c>
      <c r="B559" s="213">
        <f>SUM(B531:B558)</f>
        <v>32</v>
      </c>
      <c r="C559" s="213">
        <f>SUM(C531:C558)</f>
        <v>350000</v>
      </c>
      <c r="D559" s="213">
        <f>SUM(D531:D558)</f>
        <v>473000</v>
      </c>
      <c r="E559" s="213">
        <f>SUM(E531:E558)</f>
        <v>14</v>
      </c>
      <c r="F559" s="213"/>
      <c r="G559" s="213"/>
      <c r="H559" s="213"/>
    </row>
    <row r="560" spans="1:8" ht="17.25" x14ac:dyDescent="0.25">
      <c r="A560" s="2233" t="s">
        <v>4463</v>
      </c>
      <c r="B560" s="2234"/>
      <c r="C560" s="2234"/>
      <c r="D560" s="2234"/>
      <c r="E560" s="2234"/>
      <c r="F560" s="2234"/>
      <c r="G560" s="2234"/>
      <c r="H560" s="2249"/>
    </row>
    <row r="561" spans="1:8" ht="17.25" x14ac:dyDescent="0.25">
      <c r="A561" s="782" t="s">
        <v>5829</v>
      </c>
      <c r="B561" s="783">
        <v>1</v>
      </c>
      <c r="C561" s="944">
        <v>1500</v>
      </c>
      <c r="D561" s="784"/>
      <c r="E561" s="909"/>
      <c r="F561" s="909"/>
      <c r="G561" s="909"/>
      <c r="H561" s="1301"/>
    </row>
    <row r="562" spans="1:8" x14ac:dyDescent="0.25">
      <c r="A562" s="755" t="s">
        <v>2048</v>
      </c>
      <c r="B562" s="213"/>
      <c r="C562" s="213">
        <f>SUM(C561:C561)</f>
        <v>1500</v>
      </c>
      <c r="D562" s="213">
        <f>SUM(D561:D561)</f>
        <v>0</v>
      </c>
      <c r="E562" s="213"/>
      <c r="F562" s="213"/>
      <c r="G562" s="213"/>
      <c r="H562" s="213"/>
    </row>
    <row r="563" spans="1:8" x14ac:dyDescent="0.25">
      <c r="D563" s="18"/>
      <c r="E563" s="13"/>
      <c r="F563" s="13"/>
    </row>
    <row r="564" spans="1:8" x14ac:dyDescent="0.25">
      <c r="D564" s="1230"/>
      <c r="E564" s="1230"/>
      <c r="F564" s="2268" t="s">
        <v>5783</v>
      </c>
      <c r="G564" s="2268"/>
      <c r="H564" s="2268"/>
    </row>
    <row r="565" spans="1:8" ht="15.75" x14ac:dyDescent="0.25">
      <c r="A565" s="2262" t="s">
        <v>4861</v>
      </c>
      <c r="B565" s="2263"/>
      <c r="C565" s="757">
        <f>C559-G567</f>
        <v>350000</v>
      </c>
      <c r="E565" s="13"/>
      <c r="F565" s="13"/>
    </row>
    <row r="567" spans="1:8" ht="15.75" x14ac:dyDescent="0.25">
      <c r="A567" s="2262" t="s">
        <v>4825</v>
      </c>
      <c r="B567" s="2263"/>
      <c r="C567" s="213">
        <f>C562</f>
        <v>1500</v>
      </c>
      <c r="E567" s="1145"/>
      <c r="F567" s="1145"/>
      <c r="G567" s="1145"/>
    </row>
    <row r="571" spans="1:8" ht="15.75" x14ac:dyDescent="0.25">
      <c r="A571" s="2232" t="s">
        <v>5830</v>
      </c>
      <c r="B571" s="2232"/>
      <c r="C571" s="2232"/>
      <c r="D571" s="2232"/>
      <c r="E571" s="2232"/>
      <c r="F571" s="2232"/>
      <c r="G571" s="2232"/>
      <c r="H571" s="2232"/>
    </row>
    <row r="572" spans="1:8" x14ac:dyDescent="0.25">
      <c r="A572" s="198" t="s">
        <v>14</v>
      </c>
      <c r="B572" s="198" t="s">
        <v>5</v>
      </c>
      <c r="C572" s="198" t="s">
        <v>10</v>
      </c>
      <c r="D572" s="198" t="s">
        <v>11</v>
      </c>
      <c r="E572" s="198" t="s">
        <v>753</v>
      </c>
      <c r="F572" s="1303" t="s">
        <v>2013</v>
      </c>
      <c r="G572" s="198" t="s">
        <v>27</v>
      </c>
      <c r="H572" s="198" t="s">
        <v>32</v>
      </c>
    </row>
    <row r="573" spans="1:8" x14ac:dyDescent="0.25">
      <c r="A573" s="777" t="s">
        <v>423</v>
      </c>
      <c r="B573" s="764">
        <v>1</v>
      </c>
      <c r="C573" s="630">
        <v>17000</v>
      </c>
      <c r="D573" s="764"/>
      <c r="E573" s="921">
        <v>1</v>
      </c>
      <c r="F573" s="764">
        <v>75</v>
      </c>
      <c r="G573" s="1249">
        <v>4000</v>
      </c>
      <c r="H573" s="1305"/>
    </row>
    <row r="574" spans="1:8" x14ac:dyDescent="0.25">
      <c r="A574" s="777" t="s">
        <v>624</v>
      </c>
      <c r="B574" s="764">
        <v>1</v>
      </c>
      <c r="C574" s="630">
        <v>34000</v>
      </c>
      <c r="D574" s="630"/>
      <c r="E574" s="921"/>
      <c r="F574" s="764"/>
      <c r="G574" s="630"/>
      <c r="H574" s="1305"/>
    </row>
    <row r="575" spans="1:8" x14ac:dyDescent="0.25">
      <c r="A575" s="777" t="s">
        <v>5680</v>
      </c>
      <c r="B575" s="764">
        <v>1</v>
      </c>
      <c r="C575" s="630">
        <v>29000</v>
      </c>
      <c r="D575" s="630"/>
      <c r="E575" s="921">
        <v>1</v>
      </c>
      <c r="F575" s="764">
        <v>100</v>
      </c>
      <c r="G575" s="630">
        <v>5000</v>
      </c>
      <c r="H575" s="1305"/>
    </row>
    <row r="576" spans="1:8" x14ac:dyDescent="0.25">
      <c r="A576" s="777" t="s">
        <v>5831</v>
      </c>
      <c r="B576" s="764">
        <v>1</v>
      </c>
      <c r="C576" s="630">
        <v>14000</v>
      </c>
      <c r="D576" s="630"/>
      <c r="E576" s="921">
        <v>1</v>
      </c>
      <c r="F576" s="764">
        <v>60</v>
      </c>
      <c r="G576" s="630">
        <v>3000</v>
      </c>
      <c r="H576" s="1305"/>
    </row>
    <row r="577" spans="1:8" x14ac:dyDescent="0.25">
      <c r="A577" s="777" t="s">
        <v>3657</v>
      </c>
      <c r="B577" s="764">
        <v>1</v>
      </c>
      <c r="C577" s="630"/>
      <c r="D577" s="630"/>
      <c r="E577" s="921"/>
      <c r="F577" s="764"/>
      <c r="G577" s="1249"/>
      <c r="H577" s="1305" t="s">
        <v>4804</v>
      </c>
    </row>
    <row r="578" spans="1:8" x14ac:dyDescent="0.25">
      <c r="A578" s="777" t="s">
        <v>316</v>
      </c>
      <c r="B578" s="764">
        <v>2</v>
      </c>
      <c r="C578" s="630">
        <v>52000</v>
      </c>
      <c r="D578" s="630"/>
      <c r="E578" s="764"/>
      <c r="F578" s="921"/>
      <c r="G578" s="1249"/>
      <c r="H578" s="1305" t="s">
        <v>5832</v>
      </c>
    </row>
    <row r="579" spans="1:8" x14ac:dyDescent="0.25">
      <c r="A579" s="777" t="s">
        <v>3551</v>
      </c>
      <c r="B579" s="764">
        <v>1</v>
      </c>
      <c r="C579" s="630"/>
      <c r="D579" s="630">
        <v>31500</v>
      </c>
      <c r="E579" s="764">
        <v>1</v>
      </c>
      <c r="F579" s="921">
        <v>75</v>
      </c>
      <c r="G579" s="1249">
        <v>4000</v>
      </c>
      <c r="H579" s="1305" t="s">
        <v>767</v>
      </c>
    </row>
    <row r="580" spans="1:8" x14ac:dyDescent="0.25">
      <c r="A580" s="777" t="s">
        <v>136</v>
      </c>
      <c r="B580" s="764">
        <v>1</v>
      </c>
      <c r="C580" s="630"/>
      <c r="D580" s="630">
        <v>18000</v>
      </c>
      <c r="E580" s="764"/>
      <c r="F580" s="921"/>
      <c r="G580" s="1249"/>
      <c r="H580" s="1305" t="s">
        <v>3581</v>
      </c>
    </row>
    <row r="581" spans="1:8" x14ac:dyDescent="0.25">
      <c r="A581" s="777" t="s">
        <v>5431</v>
      </c>
      <c r="B581" s="764">
        <v>1</v>
      </c>
      <c r="C581" s="630">
        <v>16000</v>
      </c>
      <c r="D581" s="630"/>
      <c r="E581" s="764"/>
      <c r="F581" s="921"/>
      <c r="G581" s="1249"/>
      <c r="H581" s="1305"/>
    </row>
    <row r="582" spans="1:8" x14ac:dyDescent="0.25">
      <c r="A582" s="777" t="s">
        <v>2187</v>
      </c>
      <c r="B582" s="764">
        <v>1</v>
      </c>
      <c r="C582" s="630">
        <v>13000</v>
      </c>
      <c r="D582" s="630"/>
      <c r="E582" s="764">
        <v>1</v>
      </c>
      <c r="F582" s="921">
        <v>60</v>
      </c>
      <c r="G582" s="1249">
        <v>3000</v>
      </c>
      <c r="H582" s="1305"/>
    </row>
    <row r="583" spans="1:8" x14ac:dyDescent="0.25">
      <c r="A583" s="777" t="s">
        <v>423</v>
      </c>
      <c r="B583" s="764">
        <v>1</v>
      </c>
      <c r="C583" s="630">
        <v>17000</v>
      </c>
      <c r="D583" s="630"/>
      <c r="E583" s="764">
        <v>1</v>
      </c>
      <c r="F583" s="921">
        <v>75</v>
      </c>
      <c r="G583" s="1249">
        <v>4000</v>
      </c>
      <c r="H583" s="1305"/>
    </row>
    <row r="584" spans="1:8" x14ac:dyDescent="0.25">
      <c r="A584" s="777" t="s">
        <v>3707</v>
      </c>
      <c r="B584" s="764">
        <v>1</v>
      </c>
      <c r="C584" s="630">
        <v>17000</v>
      </c>
      <c r="D584" s="630"/>
      <c r="E584" s="764">
        <v>1</v>
      </c>
      <c r="F584" s="921">
        <v>70</v>
      </c>
      <c r="G584" s="1249">
        <v>4000</v>
      </c>
      <c r="H584" s="1305"/>
    </row>
    <row r="585" spans="1:8" x14ac:dyDescent="0.25">
      <c r="A585" s="777" t="s">
        <v>5833</v>
      </c>
      <c r="B585" s="764">
        <v>2</v>
      </c>
      <c r="C585" s="630"/>
      <c r="D585" s="630">
        <v>72000</v>
      </c>
      <c r="E585" s="764"/>
      <c r="F585" s="921"/>
      <c r="G585" s="1249"/>
      <c r="H585" s="1305" t="s">
        <v>5834</v>
      </c>
    </row>
    <row r="586" spans="1:8" x14ac:dyDescent="0.25">
      <c r="A586" s="777" t="s">
        <v>3536</v>
      </c>
      <c r="B586" s="764">
        <v>1</v>
      </c>
      <c r="C586" s="630"/>
      <c r="D586" s="630">
        <v>31000</v>
      </c>
      <c r="E586" s="764"/>
      <c r="F586" s="921"/>
      <c r="G586" s="1249"/>
      <c r="H586" s="1305" t="s">
        <v>5835</v>
      </c>
    </row>
    <row r="587" spans="1:8" x14ac:dyDescent="0.25">
      <c r="A587" s="777" t="s">
        <v>3733</v>
      </c>
      <c r="B587" s="764">
        <v>1</v>
      </c>
      <c r="C587" s="630">
        <v>39000</v>
      </c>
      <c r="D587" s="630"/>
      <c r="E587" s="764"/>
      <c r="F587" s="921"/>
      <c r="G587" s="1249"/>
      <c r="H587" s="1305" t="s">
        <v>5836</v>
      </c>
    </row>
    <row r="588" spans="1:8" x14ac:dyDescent="0.25">
      <c r="A588" s="777" t="s">
        <v>5517</v>
      </c>
      <c r="B588" s="764">
        <v>1</v>
      </c>
      <c r="C588" s="630"/>
      <c r="D588" s="630">
        <v>15000</v>
      </c>
      <c r="E588" s="764">
        <v>1</v>
      </c>
      <c r="F588" s="921">
        <v>60</v>
      </c>
      <c r="G588" s="1249">
        <v>3000</v>
      </c>
      <c r="H588" s="1305" t="s">
        <v>767</v>
      </c>
    </row>
    <row r="589" spans="1:8" x14ac:dyDescent="0.25">
      <c r="A589" s="777" t="s">
        <v>5837</v>
      </c>
      <c r="B589" s="764">
        <v>1</v>
      </c>
      <c r="C589" s="630">
        <v>12000</v>
      </c>
      <c r="D589" s="630"/>
      <c r="E589" s="764">
        <v>1</v>
      </c>
      <c r="F589" s="921">
        <v>60</v>
      </c>
      <c r="G589" s="1249">
        <v>3000</v>
      </c>
      <c r="H589" s="1305"/>
    </row>
    <row r="590" spans="1:8" x14ac:dyDescent="0.25">
      <c r="A590" s="777" t="s">
        <v>136</v>
      </c>
      <c r="B590" s="764">
        <v>1</v>
      </c>
      <c r="C590" s="630"/>
      <c r="D590" s="630">
        <v>15000</v>
      </c>
      <c r="E590" s="764">
        <v>1</v>
      </c>
      <c r="F590" s="921">
        <v>60</v>
      </c>
      <c r="G590" s="1249">
        <v>3000</v>
      </c>
      <c r="H590" s="1305" t="s">
        <v>767</v>
      </c>
    </row>
    <row r="591" spans="1:8" x14ac:dyDescent="0.25">
      <c r="A591" s="777" t="s">
        <v>5528</v>
      </c>
      <c r="B591" s="764">
        <v>1</v>
      </c>
      <c r="C591" s="630">
        <v>57000</v>
      </c>
      <c r="D591" s="630"/>
      <c r="E591" s="764"/>
      <c r="F591" s="921"/>
      <c r="G591" s="1249"/>
      <c r="H591" s="1305"/>
    </row>
    <row r="592" spans="1:8" x14ac:dyDescent="0.25">
      <c r="A592" s="777" t="s">
        <v>2912</v>
      </c>
      <c r="B592" s="764">
        <v>1</v>
      </c>
      <c r="C592" s="630">
        <v>21000</v>
      </c>
      <c r="D592" s="630"/>
      <c r="E592" s="764">
        <v>1</v>
      </c>
      <c r="F592" s="921">
        <v>60</v>
      </c>
      <c r="G592" s="1249">
        <v>3000</v>
      </c>
      <c r="H592" s="1305"/>
    </row>
    <row r="593" spans="1:8" x14ac:dyDescent="0.25">
      <c r="A593" s="777" t="s">
        <v>1871</v>
      </c>
      <c r="B593" s="764">
        <v>1</v>
      </c>
      <c r="C593" s="630">
        <v>36000</v>
      </c>
      <c r="D593" s="630"/>
      <c r="E593" s="764"/>
      <c r="F593" s="921"/>
      <c r="G593" s="1249"/>
      <c r="H593" s="1305"/>
    </row>
    <row r="594" spans="1:8" x14ac:dyDescent="0.25">
      <c r="A594" s="777" t="s">
        <v>1248</v>
      </c>
      <c r="B594" s="764">
        <v>1</v>
      </c>
      <c r="C594" s="630"/>
      <c r="D594" s="630">
        <v>52000</v>
      </c>
      <c r="E594" s="764"/>
      <c r="F594" s="921"/>
      <c r="G594" s="1249"/>
      <c r="H594" s="1305" t="s">
        <v>767</v>
      </c>
    </row>
    <row r="595" spans="1:8" x14ac:dyDescent="0.25">
      <c r="A595" s="777" t="s">
        <v>4814</v>
      </c>
      <c r="B595" s="764">
        <v>1</v>
      </c>
      <c r="C595" s="630">
        <v>11000</v>
      </c>
      <c r="D595" s="630"/>
      <c r="E595" s="764">
        <v>1</v>
      </c>
      <c r="F595" s="921">
        <v>75</v>
      </c>
      <c r="G595" s="1249">
        <v>4000</v>
      </c>
      <c r="H595" s="1305"/>
    </row>
    <row r="596" spans="1:8" x14ac:dyDescent="0.25">
      <c r="A596" s="755" t="s">
        <v>2048</v>
      </c>
      <c r="B596" s="213">
        <f>SUM(B573:B595)</f>
        <v>25</v>
      </c>
      <c r="C596" s="213">
        <f>SUM(C573:C595)</f>
        <v>385000</v>
      </c>
      <c r="D596" s="213">
        <f>SUM(D573:D595)</f>
        <v>234500</v>
      </c>
      <c r="E596" s="213">
        <f>SUM(E573:E595)</f>
        <v>12</v>
      </c>
      <c r="F596" s="213"/>
      <c r="G596" s="213"/>
      <c r="H596" s="213"/>
    </row>
    <row r="597" spans="1:8" ht="17.25" x14ac:dyDescent="0.25">
      <c r="A597" s="2233" t="s">
        <v>4463</v>
      </c>
      <c r="B597" s="2234"/>
      <c r="C597" s="2234"/>
      <c r="D597" s="2234"/>
      <c r="E597" s="2234"/>
      <c r="F597" s="2234"/>
      <c r="G597" s="2234"/>
      <c r="H597" s="2249"/>
    </row>
    <row r="598" spans="1:8" ht="17.25" x14ac:dyDescent="0.25">
      <c r="A598" s="782" t="s">
        <v>5829</v>
      </c>
      <c r="B598" s="783">
        <v>1</v>
      </c>
      <c r="C598" s="944"/>
      <c r="D598" s="784">
        <v>1500</v>
      </c>
      <c r="E598" s="909"/>
      <c r="F598" s="909"/>
      <c r="G598" s="909"/>
      <c r="H598" s="1304"/>
    </row>
    <row r="599" spans="1:8" ht="17.25" x14ac:dyDescent="0.25">
      <c r="A599" s="782" t="s">
        <v>4920</v>
      </c>
      <c r="B599" s="783">
        <v>1</v>
      </c>
      <c r="C599" s="944">
        <v>750</v>
      </c>
      <c r="D599" s="784"/>
      <c r="E599" s="909"/>
      <c r="F599" s="909"/>
      <c r="G599" s="909"/>
      <c r="H599" s="1304"/>
    </row>
    <row r="600" spans="1:8" x14ac:dyDescent="0.25">
      <c r="A600" s="755" t="s">
        <v>2048</v>
      </c>
      <c r="B600" s="213"/>
      <c r="C600" s="213">
        <f>SUM(C598:C599)</f>
        <v>750</v>
      </c>
      <c r="D600" s="213">
        <f>SUM(D598:D598)</f>
        <v>1500</v>
      </c>
      <c r="E600" s="213"/>
      <c r="F600" s="213"/>
      <c r="G600" s="213"/>
      <c r="H600" s="213"/>
    </row>
    <row r="601" spans="1:8" x14ac:dyDescent="0.25">
      <c r="D601" s="18"/>
      <c r="E601" s="13"/>
      <c r="F601" s="13"/>
    </row>
    <row r="602" spans="1:8" x14ac:dyDescent="0.25">
      <c r="D602" s="1230"/>
      <c r="E602" s="1230"/>
      <c r="F602" s="2268" t="s">
        <v>5635</v>
      </c>
      <c r="G602" s="2268"/>
      <c r="H602" s="2268"/>
    </row>
    <row r="603" spans="1:8" ht="15.75" x14ac:dyDescent="0.25">
      <c r="A603" s="2262" t="s">
        <v>4861</v>
      </c>
      <c r="B603" s="2263"/>
      <c r="C603" s="757">
        <f>C596-G605</f>
        <v>385000</v>
      </c>
      <c r="E603" s="13"/>
      <c r="F603" s="13"/>
    </row>
    <row r="605" spans="1:8" ht="15.75" x14ac:dyDescent="0.25">
      <c r="A605" s="2262" t="s">
        <v>4825</v>
      </c>
      <c r="B605" s="2263"/>
      <c r="C605" s="213">
        <f>C600</f>
        <v>750</v>
      </c>
      <c r="E605" s="1145"/>
      <c r="F605" s="1145"/>
      <c r="G605" s="1145"/>
    </row>
    <row r="608" spans="1:8" ht="15.75" x14ac:dyDescent="0.25">
      <c r="A608" s="2232" t="s">
        <v>5838</v>
      </c>
      <c r="B608" s="2232"/>
      <c r="C608" s="2232"/>
      <c r="D608" s="2232"/>
      <c r="E608" s="2232"/>
      <c r="F608" s="2232"/>
      <c r="G608" s="2232"/>
      <c r="H608" s="2232"/>
    </row>
    <row r="609" spans="1:8" x14ac:dyDescent="0.25">
      <c r="A609" s="198" t="s">
        <v>14</v>
      </c>
      <c r="B609" s="198" t="s">
        <v>5</v>
      </c>
      <c r="C609" s="198" t="s">
        <v>10</v>
      </c>
      <c r="D609" s="198" t="s">
        <v>11</v>
      </c>
      <c r="E609" s="198" t="s">
        <v>753</v>
      </c>
      <c r="F609" s="1306" t="s">
        <v>2013</v>
      </c>
      <c r="G609" s="198" t="s">
        <v>27</v>
      </c>
      <c r="H609" s="198" t="s">
        <v>32</v>
      </c>
    </row>
    <row r="610" spans="1:8" x14ac:dyDescent="0.25">
      <c r="A610" s="777" t="s">
        <v>351</v>
      </c>
      <c r="B610" s="764">
        <v>1</v>
      </c>
      <c r="C610" s="630"/>
      <c r="D610" s="764">
        <v>24000</v>
      </c>
      <c r="E610" s="921"/>
      <c r="F610" s="764"/>
      <c r="G610" s="1249"/>
      <c r="H610" s="1309" t="s">
        <v>5844</v>
      </c>
    </row>
    <row r="611" spans="1:8" x14ac:dyDescent="0.25">
      <c r="A611" s="777" t="s">
        <v>552</v>
      </c>
      <c r="B611" s="764">
        <v>1</v>
      </c>
      <c r="C611" s="630"/>
      <c r="D611" s="630">
        <v>15000</v>
      </c>
      <c r="E611" s="921">
        <v>1</v>
      </c>
      <c r="F611" s="764">
        <v>70</v>
      </c>
      <c r="G611" s="630">
        <v>4000</v>
      </c>
      <c r="H611" s="1309" t="s">
        <v>767</v>
      </c>
    </row>
    <row r="612" spans="1:8" x14ac:dyDescent="0.25">
      <c r="A612" s="777" t="s">
        <v>5284</v>
      </c>
      <c r="B612" s="764">
        <v>1</v>
      </c>
      <c r="C612" s="630"/>
      <c r="D612" s="630">
        <v>44000</v>
      </c>
      <c r="E612" s="921">
        <v>1</v>
      </c>
      <c r="F612" s="764">
        <v>100</v>
      </c>
      <c r="G612" s="630">
        <v>5000</v>
      </c>
      <c r="H612" s="1309" t="s">
        <v>767</v>
      </c>
    </row>
    <row r="613" spans="1:8" x14ac:dyDescent="0.25">
      <c r="A613" s="777" t="s">
        <v>2221</v>
      </c>
      <c r="B613" s="764">
        <v>1</v>
      </c>
      <c r="C613" s="630">
        <v>15000</v>
      </c>
      <c r="D613" s="630"/>
      <c r="E613" s="921">
        <v>1</v>
      </c>
      <c r="F613" s="764">
        <v>60</v>
      </c>
      <c r="G613" s="630">
        <v>3000</v>
      </c>
      <c r="H613" s="1309"/>
    </row>
    <row r="614" spans="1:8" x14ac:dyDescent="0.25">
      <c r="A614" s="777" t="s">
        <v>5839</v>
      </c>
      <c r="B614" s="764">
        <v>1</v>
      </c>
      <c r="C614" s="630">
        <v>25000</v>
      </c>
      <c r="D614" s="630"/>
      <c r="E614" s="921">
        <v>1</v>
      </c>
      <c r="F614" s="764">
        <v>100</v>
      </c>
      <c r="G614" s="1249">
        <v>5000</v>
      </c>
      <c r="H614" s="1309"/>
    </row>
    <row r="615" spans="1:8" x14ac:dyDescent="0.25">
      <c r="A615" s="777" t="s">
        <v>5662</v>
      </c>
      <c r="B615" s="764">
        <v>1</v>
      </c>
      <c r="C615" s="630">
        <v>13000</v>
      </c>
      <c r="D615" s="630"/>
      <c r="E615" s="764">
        <v>1</v>
      </c>
      <c r="F615" s="921">
        <v>60</v>
      </c>
      <c r="G615" s="1249">
        <v>3000</v>
      </c>
      <c r="H615" s="1309"/>
    </row>
    <row r="616" spans="1:8" x14ac:dyDescent="0.25">
      <c r="A616" s="777" t="s">
        <v>5840</v>
      </c>
      <c r="B616" s="764">
        <v>1</v>
      </c>
      <c r="C616" s="630">
        <v>14000</v>
      </c>
      <c r="D616" s="630"/>
      <c r="E616" s="764">
        <v>1</v>
      </c>
      <c r="F616" s="921">
        <v>40</v>
      </c>
      <c r="G616" s="1249">
        <v>1000</v>
      </c>
      <c r="H616" s="1309"/>
    </row>
    <row r="617" spans="1:8" x14ac:dyDescent="0.25">
      <c r="A617" s="702" t="s">
        <v>3733</v>
      </c>
      <c r="B617" s="703">
        <v>1</v>
      </c>
      <c r="C617" s="640"/>
      <c r="D617" s="640"/>
      <c r="E617" s="703"/>
      <c r="F617" s="1307"/>
      <c r="G617" s="1250"/>
      <c r="H617" s="781" t="s">
        <v>5350</v>
      </c>
    </row>
    <row r="618" spans="1:8" x14ac:dyDescent="0.25">
      <c r="A618" s="777" t="s">
        <v>3539</v>
      </c>
      <c r="B618" s="764">
        <v>1</v>
      </c>
      <c r="C618" s="630">
        <v>51000</v>
      </c>
      <c r="D618" s="630"/>
      <c r="E618" s="764"/>
      <c r="F618" s="921"/>
      <c r="G618" s="1249"/>
      <c r="H618" s="1309" t="s">
        <v>5841</v>
      </c>
    </row>
    <row r="619" spans="1:8" x14ac:dyDescent="0.25">
      <c r="A619" s="777" t="s">
        <v>734</v>
      </c>
      <c r="B619" s="764">
        <v>1</v>
      </c>
      <c r="C619" s="630">
        <v>15000</v>
      </c>
      <c r="D619" s="630"/>
      <c r="E619" s="764">
        <v>1</v>
      </c>
      <c r="F619" s="921">
        <v>60</v>
      </c>
      <c r="G619" s="1249">
        <v>3000</v>
      </c>
      <c r="H619" s="1309"/>
    </row>
    <row r="620" spans="1:8" x14ac:dyDescent="0.25">
      <c r="A620" s="777" t="s">
        <v>5772</v>
      </c>
      <c r="B620" s="764">
        <v>1</v>
      </c>
      <c r="C620" s="630"/>
      <c r="D620" s="630">
        <v>45000</v>
      </c>
      <c r="E620" s="764">
        <v>1</v>
      </c>
      <c r="F620" s="921">
        <v>230</v>
      </c>
      <c r="G620" s="1249">
        <v>13000</v>
      </c>
      <c r="H620" s="1309" t="s">
        <v>5842</v>
      </c>
    </row>
    <row r="621" spans="1:8" x14ac:dyDescent="0.25">
      <c r="A621" s="777" t="s">
        <v>5517</v>
      </c>
      <c r="B621" s="764">
        <v>1</v>
      </c>
      <c r="C621" s="630">
        <v>15000</v>
      </c>
      <c r="D621" s="630"/>
      <c r="E621" s="764">
        <v>1</v>
      </c>
      <c r="F621" s="921">
        <v>60</v>
      </c>
      <c r="G621" s="1249">
        <v>3000</v>
      </c>
      <c r="H621" s="1309"/>
    </row>
    <row r="622" spans="1:8" x14ac:dyDescent="0.25">
      <c r="A622" s="777" t="s">
        <v>734</v>
      </c>
      <c r="B622" s="764">
        <v>1</v>
      </c>
      <c r="C622" s="630"/>
      <c r="D622" s="630">
        <v>15000</v>
      </c>
      <c r="E622" s="764">
        <v>1</v>
      </c>
      <c r="F622" s="921">
        <v>60</v>
      </c>
      <c r="G622" s="1249">
        <v>3000</v>
      </c>
      <c r="H622" s="1309" t="s">
        <v>767</v>
      </c>
    </row>
    <row r="623" spans="1:8" x14ac:dyDescent="0.25">
      <c r="A623" s="777" t="s">
        <v>5843</v>
      </c>
      <c r="B623" s="764">
        <v>1</v>
      </c>
      <c r="C623" s="630"/>
      <c r="D623" s="630">
        <v>30000</v>
      </c>
      <c r="E623" s="764"/>
      <c r="F623" s="921"/>
      <c r="G623" s="1249"/>
      <c r="H623" s="1309" t="s">
        <v>5845</v>
      </c>
    </row>
    <row r="624" spans="1:8" x14ac:dyDescent="0.25">
      <c r="A624" s="777" t="s">
        <v>5846</v>
      </c>
      <c r="B624" s="764">
        <v>1</v>
      </c>
      <c r="C624" s="630"/>
      <c r="D624" s="630">
        <v>25000</v>
      </c>
      <c r="E624" s="764"/>
      <c r="F624" s="921"/>
      <c r="G624" s="1249"/>
      <c r="H624" s="1309" t="s">
        <v>767</v>
      </c>
    </row>
    <row r="625" spans="1:8" x14ac:dyDescent="0.25">
      <c r="A625" s="777" t="s">
        <v>5057</v>
      </c>
      <c r="B625" s="764">
        <v>1</v>
      </c>
      <c r="C625" s="630"/>
      <c r="D625" s="630">
        <v>18000</v>
      </c>
      <c r="E625" s="764"/>
      <c r="F625" s="921"/>
      <c r="G625" s="1249"/>
      <c r="H625" s="1309" t="s">
        <v>3581</v>
      </c>
    </row>
    <row r="626" spans="1:8" x14ac:dyDescent="0.25">
      <c r="A626" s="777" t="s">
        <v>5517</v>
      </c>
      <c r="B626" s="764">
        <v>1</v>
      </c>
      <c r="C626" s="630">
        <v>15000</v>
      </c>
      <c r="D626" s="630"/>
      <c r="E626" s="764">
        <v>1</v>
      </c>
      <c r="F626" s="921">
        <v>60</v>
      </c>
      <c r="G626" s="1249">
        <v>3000</v>
      </c>
      <c r="H626" s="1309"/>
    </row>
    <row r="627" spans="1:8" x14ac:dyDescent="0.25">
      <c r="A627" s="777" t="s">
        <v>5517</v>
      </c>
      <c r="B627" s="764">
        <v>1</v>
      </c>
      <c r="C627" s="630">
        <v>15000</v>
      </c>
      <c r="D627" s="630"/>
      <c r="E627" s="764">
        <v>1</v>
      </c>
      <c r="F627" s="921">
        <v>60</v>
      </c>
      <c r="G627" s="1249">
        <v>3000</v>
      </c>
      <c r="H627" s="1309"/>
    </row>
    <row r="628" spans="1:8" x14ac:dyDescent="0.25">
      <c r="A628" s="777" t="s">
        <v>4853</v>
      </c>
      <c r="B628" s="764">
        <v>1</v>
      </c>
      <c r="C628" s="630"/>
      <c r="D628" s="630">
        <v>20000</v>
      </c>
      <c r="E628" s="764">
        <v>1</v>
      </c>
      <c r="F628" s="921">
        <v>70</v>
      </c>
      <c r="G628" s="1249">
        <v>4000</v>
      </c>
      <c r="H628" s="1309"/>
    </row>
    <row r="629" spans="1:8" x14ac:dyDescent="0.25">
      <c r="A629" s="777" t="s">
        <v>423</v>
      </c>
      <c r="B629" s="764">
        <v>1</v>
      </c>
      <c r="C629" s="630">
        <v>21000</v>
      </c>
      <c r="D629" s="630"/>
      <c r="E629" s="764"/>
      <c r="F629" s="921"/>
      <c r="G629" s="1249"/>
      <c r="H629" s="1309"/>
    </row>
    <row r="630" spans="1:8" x14ac:dyDescent="0.25">
      <c r="A630" s="702" t="s">
        <v>624</v>
      </c>
      <c r="B630" s="703">
        <v>1</v>
      </c>
      <c r="C630" s="640"/>
      <c r="D630" s="640"/>
      <c r="E630" s="703"/>
      <c r="F630" s="1307"/>
      <c r="G630" s="1250"/>
      <c r="H630" s="781" t="s">
        <v>5847</v>
      </c>
    </row>
    <row r="631" spans="1:8" x14ac:dyDescent="0.25">
      <c r="A631" s="777" t="s">
        <v>1268</v>
      </c>
      <c r="B631" s="764">
        <v>1</v>
      </c>
      <c r="C631" s="630"/>
      <c r="D631" s="630">
        <v>28000</v>
      </c>
      <c r="E631" s="764"/>
      <c r="F631" s="921"/>
      <c r="G631" s="1249"/>
      <c r="H631" s="1309" t="s">
        <v>5848</v>
      </c>
    </row>
    <row r="632" spans="1:8" x14ac:dyDescent="0.25">
      <c r="A632" s="777" t="s">
        <v>5590</v>
      </c>
      <c r="B632" s="764">
        <v>1</v>
      </c>
      <c r="C632" s="630"/>
      <c r="D632" s="630">
        <v>26000</v>
      </c>
      <c r="E632" s="764"/>
      <c r="F632" s="921"/>
      <c r="G632" s="1249"/>
      <c r="H632" s="1309" t="s">
        <v>5849</v>
      </c>
    </row>
    <row r="633" spans="1:8" x14ac:dyDescent="0.25">
      <c r="A633" s="755" t="s">
        <v>2048</v>
      </c>
      <c r="B633" s="213">
        <f>SUM(B610:B632)</f>
        <v>23</v>
      </c>
      <c r="C633" s="213">
        <f>SUM(C610:C632)</f>
        <v>199000</v>
      </c>
      <c r="D633" s="213">
        <f>SUM(D610:D632)</f>
        <v>290000</v>
      </c>
      <c r="E633" s="213">
        <f>SUM(E610:E632)</f>
        <v>13</v>
      </c>
      <c r="F633" s="213"/>
      <c r="G633" s="213"/>
      <c r="H633" s="213"/>
    </row>
    <row r="634" spans="1:8" ht="17.25" x14ac:dyDescent="0.25">
      <c r="A634" s="2233" t="s">
        <v>4463</v>
      </c>
      <c r="B634" s="2234"/>
      <c r="C634" s="2234"/>
      <c r="D634" s="2234"/>
      <c r="E634" s="2234"/>
      <c r="F634" s="2234"/>
      <c r="G634" s="2234"/>
      <c r="H634" s="2249"/>
    </row>
    <row r="635" spans="1:8" ht="17.25" x14ac:dyDescent="0.25">
      <c r="A635" s="782"/>
      <c r="B635" s="783"/>
      <c r="C635" s="944"/>
      <c r="D635" s="784"/>
      <c r="E635" s="909"/>
      <c r="F635" s="909"/>
      <c r="G635" s="909"/>
      <c r="H635" s="1308"/>
    </row>
    <row r="636" spans="1:8" x14ac:dyDescent="0.25">
      <c r="A636" s="755" t="s">
        <v>2048</v>
      </c>
      <c r="B636" s="213"/>
      <c r="C636" s="213">
        <f>SUM(C635:C635)</f>
        <v>0</v>
      </c>
      <c r="D636" s="213">
        <f>SUM(D635:D635)</f>
        <v>0</v>
      </c>
      <c r="E636" s="213"/>
      <c r="F636" s="213"/>
      <c r="G636" s="213"/>
      <c r="H636" s="213"/>
    </row>
    <row r="637" spans="1:8" x14ac:dyDescent="0.25">
      <c r="D637" s="18"/>
      <c r="E637" s="13"/>
      <c r="F637" s="13"/>
    </row>
    <row r="638" spans="1:8" x14ac:dyDescent="0.25">
      <c r="D638" s="1230"/>
      <c r="E638" s="1230"/>
      <c r="F638" s="2268" t="s">
        <v>5635</v>
      </c>
      <c r="G638" s="2268"/>
      <c r="H638" s="2268"/>
    </row>
    <row r="639" spans="1:8" ht="15.75" x14ac:dyDescent="0.25">
      <c r="A639" s="2262" t="s">
        <v>4861</v>
      </c>
      <c r="B639" s="2263"/>
      <c r="C639" s="757">
        <f>C633-G641</f>
        <v>199000</v>
      </c>
      <c r="E639" s="13"/>
      <c r="F639" s="13"/>
    </row>
    <row r="641" spans="1:8" ht="15.75" x14ac:dyDescent="0.25">
      <c r="A641" s="2262" t="s">
        <v>4825</v>
      </c>
      <c r="B641" s="2263"/>
      <c r="C641" s="213">
        <f>C636</f>
        <v>0</v>
      </c>
      <c r="E641" s="1145"/>
      <c r="F641" s="1145"/>
      <c r="G641" s="1145"/>
    </row>
    <row r="644" spans="1:8" ht="15.75" x14ac:dyDescent="0.25">
      <c r="A644" s="2232" t="s">
        <v>5850</v>
      </c>
      <c r="B644" s="2232"/>
      <c r="C644" s="2232"/>
      <c r="D644" s="2232"/>
      <c r="E644" s="2232"/>
      <c r="F644" s="2232"/>
      <c r="G644" s="2232"/>
      <c r="H644" s="2232"/>
    </row>
    <row r="645" spans="1:8" x14ac:dyDescent="0.25">
      <c r="A645" s="198" t="s">
        <v>14</v>
      </c>
      <c r="B645" s="198" t="s">
        <v>5</v>
      </c>
      <c r="C645" s="198" t="s">
        <v>10</v>
      </c>
      <c r="D645" s="198" t="s">
        <v>11</v>
      </c>
      <c r="E645" s="198" t="s">
        <v>753</v>
      </c>
      <c r="F645" s="1306" t="s">
        <v>2013</v>
      </c>
      <c r="G645" s="198" t="s">
        <v>27</v>
      </c>
      <c r="H645" s="198" t="s">
        <v>32</v>
      </c>
    </row>
    <row r="646" spans="1:8" x14ac:dyDescent="0.25">
      <c r="A646" s="517" t="s">
        <v>3750</v>
      </c>
      <c r="B646" s="519">
        <v>1</v>
      </c>
      <c r="C646" s="527"/>
      <c r="D646" s="519">
        <v>32000</v>
      </c>
      <c r="E646" s="1054">
        <v>1</v>
      </c>
      <c r="F646" s="519">
        <v>60</v>
      </c>
      <c r="G646" s="1265">
        <v>3000</v>
      </c>
      <c r="H646" s="1308" t="s">
        <v>767</v>
      </c>
    </row>
    <row r="647" spans="1:8" x14ac:dyDescent="0.25">
      <c r="A647" s="517" t="s">
        <v>5851</v>
      </c>
      <c r="B647" s="519">
        <v>1</v>
      </c>
      <c r="C647" s="527">
        <v>15000</v>
      </c>
      <c r="D647" s="527">
        <v>5000</v>
      </c>
      <c r="E647" s="1054">
        <v>1</v>
      </c>
      <c r="F647" s="519">
        <v>70</v>
      </c>
      <c r="G647" s="527">
        <v>4000</v>
      </c>
      <c r="H647" s="1308" t="s">
        <v>767</v>
      </c>
    </row>
    <row r="648" spans="1:8" x14ac:dyDescent="0.25">
      <c r="A648" s="517" t="s">
        <v>2187</v>
      </c>
      <c r="B648" s="519">
        <v>1</v>
      </c>
      <c r="C648" s="527">
        <v>12000</v>
      </c>
      <c r="D648" s="527"/>
      <c r="E648" s="1054">
        <v>1</v>
      </c>
      <c r="F648" s="519">
        <v>60</v>
      </c>
      <c r="G648" s="527">
        <v>3000</v>
      </c>
      <c r="H648" s="1308"/>
    </row>
    <row r="649" spans="1:8" x14ac:dyDescent="0.25">
      <c r="A649" s="517" t="s">
        <v>423</v>
      </c>
      <c r="B649" s="519">
        <v>1</v>
      </c>
      <c r="C649" s="527">
        <v>17000</v>
      </c>
      <c r="D649" s="527"/>
      <c r="E649" s="1054">
        <v>1</v>
      </c>
      <c r="F649" s="519">
        <v>75</v>
      </c>
      <c r="G649" s="527">
        <v>4000</v>
      </c>
      <c r="H649" s="1308"/>
    </row>
    <row r="650" spans="1:8" x14ac:dyDescent="0.25">
      <c r="A650" s="517" t="s">
        <v>5852</v>
      </c>
      <c r="B650" s="519">
        <v>1</v>
      </c>
      <c r="C650" s="527">
        <v>21000</v>
      </c>
      <c r="D650" s="527"/>
      <c r="E650" s="1054">
        <v>1</v>
      </c>
      <c r="F650" s="519">
        <v>60</v>
      </c>
      <c r="G650" s="1265">
        <v>3000</v>
      </c>
      <c r="H650" s="1308"/>
    </row>
    <row r="651" spans="1:8" x14ac:dyDescent="0.25">
      <c r="A651" s="517" t="s">
        <v>3898</v>
      </c>
      <c r="B651" s="519">
        <v>1</v>
      </c>
      <c r="C651" s="527"/>
      <c r="D651" s="527">
        <v>30000</v>
      </c>
      <c r="E651" s="519">
        <v>1</v>
      </c>
      <c r="F651" s="1054">
        <v>75</v>
      </c>
      <c r="G651" s="1265">
        <v>4000</v>
      </c>
      <c r="H651" s="1308" t="s">
        <v>767</v>
      </c>
    </row>
    <row r="652" spans="1:8" x14ac:dyDescent="0.25">
      <c r="A652" s="777" t="s">
        <v>3657</v>
      </c>
      <c r="B652" s="764">
        <v>1</v>
      </c>
      <c r="C652" s="630">
        <v>39000</v>
      </c>
      <c r="D652" s="630"/>
      <c r="E652" s="764"/>
      <c r="F652" s="921"/>
      <c r="G652" s="1249"/>
      <c r="H652" s="1309"/>
    </row>
    <row r="653" spans="1:8" x14ac:dyDescent="0.25">
      <c r="A653" s="517" t="s">
        <v>230</v>
      </c>
      <c r="B653" s="519">
        <v>2</v>
      </c>
      <c r="C653" s="527">
        <v>136000</v>
      </c>
      <c r="D653" s="527"/>
      <c r="E653" s="519">
        <v>2</v>
      </c>
      <c r="F653" s="1054">
        <v>230</v>
      </c>
      <c r="G653" s="1265">
        <v>26000</v>
      </c>
      <c r="H653" s="1308"/>
    </row>
    <row r="654" spans="1:8" x14ac:dyDescent="0.25">
      <c r="A654" s="517" t="s">
        <v>161</v>
      </c>
      <c r="B654" s="519">
        <v>1</v>
      </c>
      <c r="C654" s="527"/>
      <c r="D654" s="527">
        <v>32000</v>
      </c>
      <c r="E654" s="519"/>
      <c r="F654" s="1054"/>
      <c r="G654" s="1265"/>
      <c r="H654" s="1308" t="s">
        <v>3581</v>
      </c>
    </row>
    <row r="655" spans="1:8" x14ac:dyDescent="0.25">
      <c r="A655" s="517" t="s">
        <v>3551</v>
      </c>
      <c r="B655" s="519">
        <v>1</v>
      </c>
      <c r="C655" s="527"/>
      <c r="D655" s="527">
        <v>31500</v>
      </c>
      <c r="E655" s="519">
        <v>1</v>
      </c>
      <c r="F655" s="1054">
        <v>75</v>
      </c>
      <c r="G655" s="1265">
        <v>4000</v>
      </c>
      <c r="H655" s="1308" t="s">
        <v>767</v>
      </c>
    </row>
    <row r="656" spans="1:8" x14ac:dyDescent="0.25">
      <c r="A656" s="517" t="s">
        <v>1348</v>
      </c>
      <c r="B656" s="519">
        <v>1</v>
      </c>
      <c r="C656" s="527"/>
      <c r="D656" s="527">
        <v>15000</v>
      </c>
      <c r="E656" s="519">
        <v>1</v>
      </c>
      <c r="F656" s="1054">
        <v>60</v>
      </c>
      <c r="G656" s="1265">
        <v>3000</v>
      </c>
      <c r="H656" s="1308" t="s">
        <v>3581</v>
      </c>
    </row>
    <row r="657" spans="1:8" x14ac:dyDescent="0.25">
      <c r="A657" s="517" t="s">
        <v>3955</v>
      </c>
      <c r="B657" s="519">
        <v>1</v>
      </c>
      <c r="C657" s="527"/>
      <c r="D657" s="527">
        <v>38000</v>
      </c>
      <c r="E657" s="519">
        <v>1</v>
      </c>
      <c r="F657" s="1054">
        <v>75</v>
      </c>
      <c r="G657" s="1265">
        <v>4000</v>
      </c>
      <c r="H657" s="1308" t="s">
        <v>767</v>
      </c>
    </row>
    <row r="658" spans="1:8" x14ac:dyDescent="0.25">
      <c r="A658" s="517" t="s">
        <v>624</v>
      </c>
      <c r="B658" s="519">
        <v>1</v>
      </c>
      <c r="C658" s="527"/>
      <c r="D658" s="527">
        <v>31000</v>
      </c>
      <c r="E658" s="519">
        <v>1</v>
      </c>
      <c r="F658" s="1054">
        <v>60</v>
      </c>
      <c r="G658" s="1265">
        <v>3000</v>
      </c>
      <c r="H658" s="1308" t="s">
        <v>767</v>
      </c>
    </row>
    <row r="659" spans="1:8" x14ac:dyDescent="0.25">
      <c r="A659" s="517" t="s">
        <v>172</v>
      </c>
      <c r="B659" s="519">
        <v>1</v>
      </c>
      <c r="C659" s="527"/>
      <c r="D659" s="527">
        <v>45000</v>
      </c>
      <c r="E659" s="519"/>
      <c r="F659" s="1054"/>
      <c r="G659" s="1265"/>
      <c r="H659" s="1308" t="s">
        <v>5853</v>
      </c>
    </row>
    <row r="660" spans="1:8" x14ac:dyDescent="0.25">
      <c r="A660" s="517" t="s">
        <v>4992</v>
      </c>
      <c r="B660" s="519">
        <v>1</v>
      </c>
      <c r="C660" s="527">
        <v>7500</v>
      </c>
      <c r="D660" s="527"/>
      <c r="E660" s="519">
        <v>2</v>
      </c>
      <c r="F660" s="1054">
        <v>7</v>
      </c>
      <c r="G660" s="1265">
        <v>300</v>
      </c>
      <c r="H660" s="1308"/>
    </row>
    <row r="661" spans="1:8" x14ac:dyDescent="0.25">
      <c r="A661" s="517" t="s">
        <v>3545</v>
      </c>
      <c r="B661" s="519">
        <v>1</v>
      </c>
      <c r="C661" s="527"/>
      <c r="D661" s="527">
        <v>17000</v>
      </c>
      <c r="E661" s="519"/>
      <c r="F661" s="1054"/>
      <c r="G661" s="1265"/>
      <c r="H661" s="1308" t="s">
        <v>5854</v>
      </c>
    </row>
    <row r="662" spans="1:8" x14ac:dyDescent="0.25">
      <c r="A662" s="517" t="s">
        <v>1290</v>
      </c>
      <c r="B662" s="519">
        <v>1</v>
      </c>
      <c r="C662" s="527"/>
      <c r="D662" s="527">
        <v>57000</v>
      </c>
      <c r="E662" s="519"/>
      <c r="F662" s="1054"/>
      <c r="G662" s="1265"/>
      <c r="H662" s="1308" t="s">
        <v>5855</v>
      </c>
    </row>
    <row r="663" spans="1:8" x14ac:dyDescent="0.25">
      <c r="A663" s="517" t="s">
        <v>166</v>
      </c>
      <c r="B663" s="519">
        <v>1</v>
      </c>
      <c r="C663" s="527"/>
      <c r="D663" s="527">
        <v>27000</v>
      </c>
      <c r="E663" s="519">
        <v>1</v>
      </c>
      <c r="F663" s="1054">
        <v>60</v>
      </c>
      <c r="G663" s="1265">
        <v>3000</v>
      </c>
      <c r="H663" s="1308" t="s">
        <v>5856</v>
      </c>
    </row>
    <row r="664" spans="1:8" x14ac:dyDescent="0.25">
      <c r="A664" s="517" t="s">
        <v>123</v>
      </c>
      <c r="B664" s="519">
        <v>1</v>
      </c>
      <c r="C664" s="527">
        <v>13000</v>
      </c>
      <c r="D664" s="527"/>
      <c r="E664" s="519"/>
      <c r="F664" s="1054"/>
      <c r="G664" s="1265"/>
      <c r="H664" s="1316"/>
    </row>
    <row r="665" spans="1:8" x14ac:dyDescent="0.25">
      <c r="A665" s="517" t="s">
        <v>5805</v>
      </c>
      <c r="B665" s="519">
        <v>1</v>
      </c>
      <c r="C665" s="527">
        <v>23000</v>
      </c>
      <c r="D665" s="527"/>
      <c r="E665" s="519">
        <v>2</v>
      </c>
      <c r="F665" s="1054">
        <v>60</v>
      </c>
      <c r="G665" s="1265">
        <v>6000</v>
      </c>
      <c r="H665" s="1308"/>
    </row>
    <row r="666" spans="1:8" x14ac:dyDescent="0.25">
      <c r="A666" s="517" t="s">
        <v>170</v>
      </c>
      <c r="B666" s="519">
        <v>1</v>
      </c>
      <c r="C666" s="527">
        <v>21000</v>
      </c>
      <c r="D666" s="527"/>
      <c r="E666" s="519">
        <v>1</v>
      </c>
      <c r="F666" s="1054">
        <v>100</v>
      </c>
      <c r="G666" s="1265">
        <v>5000</v>
      </c>
      <c r="H666" s="1308"/>
    </row>
    <row r="667" spans="1:8" x14ac:dyDescent="0.25">
      <c r="A667" s="517" t="s">
        <v>255</v>
      </c>
      <c r="B667" s="519">
        <v>1</v>
      </c>
      <c r="C667" s="527"/>
      <c r="D667" s="527">
        <v>25000</v>
      </c>
      <c r="E667" s="519"/>
      <c r="F667" s="1054"/>
      <c r="G667" s="1265"/>
      <c r="H667" s="1308" t="s">
        <v>5857</v>
      </c>
    </row>
    <row r="668" spans="1:8" x14ac:dyDescent="0.25">
      <c r="A668" s="517" t="s">
        <v>191</v>
      </c>
      <c r="B668" s="519">
        <v>1</v>
      </c>
      <c r="C668" s="527">
        <v>17000</v>
      </c>
      <c r="D668" s="527">
        <v>9000</v>
      </c>
      <c r="E668" s="519"/>
      <c r="F668" s="1054"/>
      <c r="G668" s="1265"/>
      <c r="H668" s="1308" t="s">
        <v>767</v>
      </c>
    </row>
    <row r="669" spans="1:8" x14ac:dyDescent="0.25">
      <c r="A669" s="755" t="s">
        <v>2048</v>
      </c>
      <c r="B669" s="213">
        <f>SUM(B646:B668)</f>
        <v>24</v>
      </c>
      <c r="C669" s="213">
        <f>SUM(C646:C668)</f>
        <v>321500</v>
      </c>
      <c r="D669" s="213">
        <f>SUM(D646:D668)</f>
        <v>394500</v>
      </c>
      <c r="E669" s="213">
        <f>SUM(E646:E668)</f>
        <v>18</v>
      </c>
      <c r="F669" s="213"/>
      <c r="G669" s="213"/>
      <c r="H669" s="213"/>
    </row>
    <row r="670" spans="1:8" ht="17.25" x14ac:dyDescent="0.25">
      <c r="A670" s="2233" t="s">
        <v>4463</v>
      </c>
      <c r="B670" s="2234"/>
      <c r="C670" s="2234"/>
      <c r="D670" s="2234"/>
      <c r="E670" s="2234"/>
      <c r="F670" s="2234"/>
      <c r="G670" s="2234"/>
      <c r="H670" s="2249"/>
    </row>
    <row r="671" spans="1:8" ht="17.25" x14ac:dyDescent="0.25">
      <c r="A671" s="782" t="s">
        <v>5858</v>
      </c>
      <c r="B671" s="783">
        <v>1</v>
      </c>
      <c r="C671" s="1310">
        <v>1500</v>
      </c>
      <c r="D671" s="784"/>
      <c r="E671" s="909"/>
      <c r="F671" s="909"/>
      <c r="G671" s="909"/>
      <c r="H671" s="1308"/>
    </row>
    <row r="672" spans="1:8" x14ac:dyDescent="0.25">
      <c r="A672" s="755" t="s">
        <v>2048</v>
      </c>
      <c r="B672" s="213"/>
      <c r="C672" s="213">
        <f>SUM(C671:C671)</f>
        <v>1500</v>
      </c>
      <c r="D672" s="213">
        <f>SUM(D671:D671)</f>
        <v>0</v>
      </c>
      <c r="E672" s="213"/>
      <c r="F672" s="213"/>
      <c r="G672" s="213"/>
      <c r="H672" s="213"/>
    </row>
    <row r="673" spans="1:8" x14ac:dyDescent="0.25">
      <c r="A673" s="548"/>
      <c r="B673" s="548"/>
      <c r="C673" s="548"/>
      <c r="D673" s="1311"/>
      <c r="E673" s="1312"/>
      <c r="F673" s="1312"/>
      <c r="G673" s="548"/>
      <c r="H673" s="548"/>
    </row>
    <row r="674" spans="1:8" x14ac:dyDescent="0.25">
      <c r="A674" s="548"/>
      <c r="B674" s="548"/>
      <c r="C674" s="548"/>
      <c r="D674" s="1230"/>
      <c r="E674" s="1230"/>
      <c r="F674" s="2268" t="s">
        <v>5635</v>
      </c>
      <c r="G674" s="2268"/>
      <c r="H674" s="2268"/>
    </row>
    <row r="675" spans="1:8" ht="15.75" x14ac:dyDescent="0.25">
      <c r="A675" s="2262" t="s">
        <v>4861</v>
      </c>
      <c r="B675" s="2263"/>
      <c r="C675" s="757">
        <f>C669-G677</f>
        <v>321500</v>
      </c>
      <c r="D675" s="548"/>
      <c r="E675" s="1312"/>
      <c r="F675" s="1312"/>
      <c r="G675" s="548"/>
      <c r="H675" s="548"/>
    </row>
    <row r="676" spans="1:8" x14ac:dyDescent="0.25">
      <c r="A676" s="548"/>
      <c r="B676" s="548"/>
      <c r="C676" s="548"/>
      <c r="D676" s="548"/>
      <c r="E676" s="548"/>
      <c r="F676" s="548"/>
      <c r="G676" s="548"/>
      <c r="H676" s="548"/>
    </row>
    <row r="677" spans="1:8" ht="15.75" x14ac:dyDescent="0.25">
      <c r="A677" s="2262" t="s">
        <v>4825</v>
      </c>
      <c r="B677" s="2263"/>
      <c r="C677" s="213">
        <f>C672</f>
        <v>1500</v>
      </c>
      <c r="D677" s="548"/>
      <c r="E677" s="1145"/>
      <c r="F677" s="1145"/>
      <c r="G677" s="1145"/>
      <c r="H677" s="548"/>
    </row>
    <row r="680" spans="1:8" ht="15.75" x14ac:dyDescent="0.25">
      <c r="A680" s="2232" t="s">
        <v>5859</v>
      </c>
      <c r="B680" s="2232"/>
      <c r="C680" s="2232"/>
      <c r="D680" s="2232"/>
      <c r="E680" s="2232"/>
      <c r="F680" s="2232"/>
      <c r="G680" s="2232"/>
      <c r="H680" s="2232"/>
    </row>
    <row r="681" spans="1:8" x14ac:dyDescent="0.25">
      <c r="A681" s="198" t="s">
        <v>14</v>
      </c>
      <c r="B681" s="198" t="s">
        <v>5</v>
      </c>
      <c r="C681" s="198" t="s">
        <v>10</v>
      </c>
      <c r="D681" s="198" t="s">
        <v>11</v>
      </c>
      <c r="E681" s="198" t="s">
        <v>753</v>
      </c>
      <c r="F681" s="1313" t="s">
        <v>2013</v>
      </c>
      <c r="G681" s="198" t="s">
        <v>27</v>
      </c>
      <c r="H681" s="198" t="s">
        <v>32</v>
      </c>
    </row>
    <row r="682" spans="1:8" x14ac:dyDescent="0.25">
      <c r="A682" s="517" t="s">
        <v>5860</v>
      </c>
      <c r="B682" s="519">
        <v>1</v>
      </c>
      <c r="C682" s="527"/>
      <c r="D682" s="519">
        <v>30000</v>
      </c>
      <c r="E682" s="1054"/>
      <c r="F682" s="519"/>
      <c r="G682" s="1265"/>
      <c r="H682" s="1314" t="s">
        <v>5862</v>
      </c>
    </row>
    <row r="683" spans="1:8" x14ac:dyDescent="0.25">
      <c r="A683" s="517" t="s">
        <v>5861</v>
      </c>
      <c r="B683" s="519">
        <v>1</v>
      </c>
      <c r="C683" s="527"/>
      <c r="D683" s="527">
        <v>30000</v>
      </c>
      <c r="E683" s="1054"/>
      <c r="F683" s="519"/>
      <c r="G683" s="527"/>
      <c r="H683" s="1314" t="s">
        <v>5862</v>
      </c>
    </row>
    <row r="684" spans="1:8" x14ac:dyDescent="0.25">
      <c r="A684" s="517" t="s">
        <v>5863</v>
      </c>
      <c r="B684" s="519">
        <v>1</v>
      </c>
      <c r="C684" s="527">
        <v>21000</v>
      </c>
      <c r="D684" s="527"/>
      <c r="E684" s="1054">
        <v>1</v>
      </c>
      <c r="F684" s="519">
        <v>60</v>
      </c>
      <c r="G684" s="527">
        <v>3000</v>
      </c>
      <c r="H684" s="1314"/>
    </row>
    <row r="685" spans="1:8" x14ac:dyDescent="0.25">
      <c r="A685" s="517" t="s">
        <v>136</v>
      </c>
      <c r="B685" s="519">
        <v>1</v>
      </c>
      <c r="C685" s="527"/>
      <c r="D685" s="527">
        <v>18000</v>
      </c>
      <c r="E685" s="1054"/>
      <c r="F685" s="519"/>
      <c r="G685" s="527"/>
      <c r="H685" s="1314" t="s">
        <v>767</v>
      </c>
    </row>
    <row r="686" spans="1:8" x14ac:dyDescent="0.25">
      <c r="A686" s="517" t="s">
        <v>4424</v>
      </c>
      <c r="B686" s="519">
        <v>2</v>
      </c>
      <c r="C686" s="527"/>
      <c r="D686" s="527">
        <v>162000</v>
      </c>
      <c r="E686" s="1054"/>
      <c r="F686" s="519"/>
      <c r="G686" s="1265"/>
      <c r="H686" s="1314" t="s">
        <v>767</v>
      </c>
    </row>
    <row r="687" spans="1:8" x14ac:dyDescent="0.25">
      <c r="A687" s="517" t="s">
        <v>208</v>
      </c>
      <c r="B687" s="519">
        <v>1</v>
      </c>
      <c r="C687" s="527"/>
      <c r="D687" s="527">
        <v>46000</v>
      </c>
      <c r="E687" s="519">
        <v>1</v>
      </c>
      <c r="F687" s="1054">
        <v>100</v>
      </c>
      <c r="G687" s="1265">
        <v>5000</v>
      </c>
      <c r="H687" s="1314" t="s">
        <v>767</v>
      </c>
    </row>
    <row r="688" spans="1:8" x14ac:dyDescent="0.25">
      <c r="A688" s="777" t="s">
        <v>5538</v>
      </c>
      <c r="B688" s="764">
        <v>1</v>
      </c>
      <c r="C688" s="630">
        <v>2500</v>
      </c>
      <c r="D688" s="630">
        <v>29500</v>
      </c>
      <c r="E688" s="764"/>
      <c r="F688" s="921"/>
      <c r="G688" s="1249"/>
      <c r="H688" s="1315" t="s">
        <v>5864</v>
      </c>
    </row>
    <row r="689" spans="1:8" x14ac:dyDescent="0.25">
      <c r="A689" s="517" t="s">
        <v>5865</v>
      </c>
      <c r="B689" s="519">
        <v>1</v>
      </c>
      <c r="C689" s="527"/>
      <c r="D689" s="527">
        <v>14000</v>
      </c>
      <c r="E689" s="519">
        <v>1</v>
      </c>
      <c r="F689" s="1054">
        <v>50</v>
      </c>
      <c r="G689" s="1265">
        <v>2000</v>
      </c>
      <c r="H689" s="1314" t="s">
        <v>767</v>
      </c>
    </row>
    <row r="690" spans="1:8" x14ac:dyDescent="0.25">
      <c r="A690" s="517" t="s">
        <v>144</v>
      </c>
      <c r="B690" s="519">
        <v>1</v>
      </c>
      <c r="C690" s="527">
        <v>30000</v>
      </c>
      <c r="D690" s="527"/>
      <c r="E690" s="519">
        <v>1</v>
      </c>
      <c r="F690" s="1054">
        <v>70</v>
      </c>
      <c r="G690" s="1265">
        <v>4000</v>
      </c>
      <c r="H690" s="1314"/>
    </row>
    <row r="691" spans="1:8" x14ac:dyDescent="0.25">
      <c r="A691" s="517" t="s">
        <v>184</v>
      </c>
      <c r="B691" s="519">
        <v>1</v>
      </c>
      <c r="C691" s="527"/>
      <c r="D691" s="527">
        <v>16000</v>
      </c>
      <c r="E691" s="519">
        <v>2</v>
      </c>
      <c r="F691" s="1054" t="s">
        <v>1295</v>
      </c>
      <c r="G691" s="1265">
        <v>8000</v>
      </c>
      <c r="H691" s="1314" t="s">
        <v>767</v>
      </c>
    </row>
    <row r="692" spans="1:8" x14ac:dyDescent="0.25">
      <c r="A692" s="517" t="s">
        <v>3955</v>
      </c>
      <c r="B692" s="519">
        <v>1</v>
      </c>
      <c r="C692" s="527">
        <v>35000</v>
      </c>
      <c r="D692" s="527"/>
      <c r="E692" s="519">
        <v>1</v>
      </c>
      <c r="F692" s="1054">
        <v>70</v>
      </c>
      <c r="G692" s="1265">
        <v>4000</v>
      </c>
      <c r="H692" s="1314" t="s">
        <v>5866</v>
      </c>
    </row>
    <row r="693" spans="1:8" x14ac:dyDescent="0.25">
      <c r="A693" s="517" t="s">
        <v>163</v>
      </c>
      <c r="B693" s="519">
        <v>1</v>
      </c>
      <c r="C693" s="527"/>
      <c r="D693" s="527">
        <v>25000</v>
      </c>
      <c r="E693" s="519"/>
      <c r="F693" s="1054"/>
      <c r="G693" s="1265"/>
      <c r="H693" s="1314" t="s">
        <v>3581</v>
      </c>
    </row>
    <row r="694" spans="1:8" x14ac:dyDescent="0.25">
      <c r="A694" s="517" t="s">
        <v>184</v>
      </c>
      <c r="B694" s="519">
        <v>1</v>
      </c>
      <c r="C694" s="527">
        <v>20000</v>
      </c>
      <c r="D694" s="527"/>
      <c r="E694" s="519">
        <v>1</v>
      </c>
      <c r="F694" s="1054">
        <v>70</v>
      </c>
      <c r="G694" s="1265">
        <v>4000</v>
      </c>
      <c r="H694" s="1314"/>
    </row>
    <row r="695" spans="1:8" x14ac:dyDescent="0.25">
      <c r="A695" s="517" t="s">
        <v>2187</v>
      </c>
      <c r="B695" s="519">
        <v>4</v>
      </c>
      <c r="C695" s="527"/>
      <c r="D695" s="527">
        <v>64000</v>
      </c>
      <c r="E695" s="519"/>
      <c r="F695" s="1054"/>
      <c r="G695" s="1265"/>
      <c r="H695" s="1314" t="s">
        <v>767</v>
      </c>
    </row>
    <row r="696" spans="1:8" x14ac:dyDescent="0.25">
      <c r="A696" s="517" t="s">
        <v>144</v>
      </c>
      <c r="B696" s="519">
        <v>1</v>
      </c>
      <c r="C696" s="527"/>
      <c r="D696" s="527">
        <v>34000</v>
      </c>
      <c r="E696" s="519"/>
      <c r="F696" s="1054"/>
      <c r="G696" s="1265"/>
      <c r="H696" s="1314" t="s">
        <v>5867</v>
      </c>
    </row>
    <row r="697" spans="1:8" x14ac:dyDescent="0.25">
      <c r="A697" s="517" t="s">
        <v>184</v>
      </c>
      <c r="B697" s="519">
        <v>1</v>
      </c>
      <c r="C697" s="527">
        <v>18000</v>
      </c>
      <c r="D697" s="527"/>
      <c r="E697" s="519">
        <v>2</v>
      </c>
      <c r="F697" s="1054" t="s">
        <v>4535</v>
      </c>
      <c r="G697" s="1265">
        <v>6000</v>
      </c>
      <c r="H697" s="1314"/>
    </row>
    <row r="698" spans="1:8" x14ac:dyDescent="0.25">
      <c r="A698" s="517" t="s">
        <v>208</v>
      </c>
      <c r="B698" s="519">
        <v>1</v>
      </c>
      <c r="C698" s="527">
        <v>52000</v>
      </c>
      <c r="D698" s="527"/>
      <c r="E698" s="519"/>
      <c r="F698" s="1054"/>
      <c r="G698" s="1265"/>
      <c r="H698" s="1314"/>
    </row>
    <row r="699" spans="1:8" x14ac:dyDescent="0.25">
      <c r="A699" s="517" t="s">
        <v>184</v>
      </c>
      <c r="B699" s="519">
        <v>1</v>
      </c>
      <c r="C699" s="527"/>
      <c r="D699" s="527">
        <v>24000</v>
      </c>
      <c r="E699" s="519"/>
      <c r="F699" s="1054"/>
      <c r="G699" s="1265"/>
      <c r="H699" s="1314"/>
    </row>
    <row r="700" spans="1:8" x14ac:dyDescent="0.25">
      <c r="A700" s="517" t="s">
        <v>208</v>
      </c>
      <c r="B700" s="519">
        <v>1</v>
      </c>
      <c r="C700" s="527">
        <v>52000</v>
      </c>
      <c r="D700" s="527"/>
      <c r="E700" s="519"/>
      <c r="F700" s="1054"/>
      <c r="G700" s="1265"/>
      <c r="H700" s="1314"/>
    </row>
    <row r="701" spans="1:8" x14ac:dyDescent="0.25">
      <c r="A701" s="517" t="s">
        <v>5159</v>
      </c>
      <c r="B701" s="519">
        <v>1</v>
      </c>
      <c r="C701" s="527">
        <v>42000</v>
      </c>
      <c r="D701" s="527"/>
      <c r="E701" s="519"/>
      <c r="F701" s="1054"/>
      <c r="G701" s="1265"/>
      <c r="H701" s="1314"/>
    </row>
    <row r="702" spans="1:8" x14ac:dyDescent="0.25">
      <c r="A702" s="517" t="s">
        <v>3955</v>
      </c>
      <c r="B702" s="519">
        <v>1</v>
      </c>
      <c r="C702" s="527"/>
      <c r="D702" s="527">
        <v>42000</v>
      </c>
      <c r="E702" s="519"/>
      <c r="F702" s="1054"/>
      <c r="G702" s="1265"/>
      <c r="H702" s="1314" t="s">
        <v>5868</v>
      </c>
    </row>
    <row r="703" spans="1:8" x14ac:dyDescent="0.25">
      <c r="A703" s="755" t="s">
        <v>2048</v>
      </c>
      <c r="B703" s="213">
        <f>SUM(B682:B702)</f>
        <v>25</v>
      </c>
      <c r="C703" s="213">
        <f>SUM(C682:C702)</f>
        <v>272500</v>
      </c>
      <c r="D703" s="213">
        <f>SUM(D682:D702)</f>
        <v>534500</v>
      </c>
      <c r="E703" s="213">
        <f>SUM(E682:E702)</f>
        <v>10</v>
      </c>
      <c r="F703" s="213"/>
      <c r="G703" s="213"/>
      <c r="H703" s="213"/>
    </row>
    <row r="704" spans="1:8" ht="17.25" x14ac:dyDescent="0.25">
      <c r="A704" s="2233" t="s">
        <v>4463</v>
      </c>
      <c r="B704" s="2234"/>
      <c r="C704" s="2234"/>
      <c r="D704" s="2234"/>
      <c r="E704" s="2234"/>
      <c r="F704" s="2234"/>
      <c r="G704" s="2234"/>
      <c r="H704" s="2249"/>
    </row>
    <row r="705" spans="1:8" ht="17.25" x14ac:dyDescent="0.25">
      <c r="A705" s="782" t="s">
        <v>5872</v>
      </c>
      <c r="B705" s="783">
        <v>1</v>
      </c>
      <c r="C705" s="1310"/>
      <c r="D705" s="784">
        <v>1500</v>
      </c>
      <c r="E705" s="909"/>
      <c r="F705" s="909"/>
      <c r="G705" s="909"/>
      <c r="H705" s="1314"/>
    </row>
    <row r="706" spans="1:8" x14ac:dyDescent="0.25">
      <c r="A706" s="755" t="s">
        <v>2048</v>
      </c>
      <c r="B706" s="213"/>
      <c r="C706" s="213">
        <f>SUM(C705:C705)</f>
        <v>0</v>
      </c>
      <c r="D706" s="213">
        <f>SUM(D705:D705)</f>
        <v>1500</v>
      </c>
      <c r="E706" s="213"/>
      <c r="F706" s="213"/>
      <c r="G706" s="213"/>
      <c r="H706" s="213"/>
    </row>
    <row r="707" spans="1:8" x14ac:dyDescent="0.25">
      <c r="A707" s="548"/>
      <c r="B707" s="548"/>
      <c r="C707" s="548"/>
      <c r="D707" s="1311"/>
      <c r="E707" s="1312"/>
      <c r="F707" s="1312"/>
      <c r="G707" s="548"/>
      <c r="H707" s="548"/>
    </row>
    <row r="708" spans="1:8" x14ac:dyDescent="0.25">
      <c r="A708" s="548"/>
      <c r="B708" s="548"/>
      <c r="C708" s="548"/>
      <c r="D708" s="1230"/>
      <c r="E708" s="1230"/>
      <c r="F708" s="2268" t="s">
        <v>5635</v>
      </c>
      <c r="G708" s="2268"/>
      <c r="H708" s="2268"/>
    </row>
    <row r="709" spans="1:8" ht="15.75" x14ac:dyDescent="0.25">
      <c r="A709" s="2262" t="s">
        <v>4861</v>
      </c>
      <c r="B709" s="2263"/>
      <c r="C709" s="757">
        <f>C703-G711</f>
        <v>272500</v>
      </c>
      <c r="D709" s="548"/>
      <c r="E709" s="1312"/>
      <c r="F709" s="1312"/>
      <c r="G709" s="548"/>
      <c r="H709" s="548"/>
    </row>
    <row r="710" spans="1:8" x14ac:dyDescent="0.25">
      <c r="A710" s="548"/>
      <c r="B710" s="548"/>
      <c r="C710" s="548"/>
      <c r="D710" s="548"/>
      <c r="E710" s="548"/>
      <c r="F710" s="548"/>
      <c r="G710" s="548"/>
      <c r="H710" s="548"/>
    </row>
    <row r="711" spans="1:8" ht="15.75" x14ac:dyDescent="0.25">
      <c r="A711" s="2262" t="s">
        <v>4825</v>
      </c>
      <c r="B711" s="2263"/>
      <c r="C711" s="213">
        <v>0</v>
      </c>
      <c r="D711" s="548"/>
      <c r="E711" s="1145"/>
      <c r="F711" s="1145"/>
      <c r="G711" s="1145"/>
      <c r="H711" s="548"/>
    </row>
    <row r="715" spans="1:8" ht="15.75" x14ac:dyDescent="0.25">
      <c r="A715" s="2232" t="s">
        <v>5869</v>
      </c>
      <c r="B715" s="2232"/>
      <c r="C715" s="2232"/>
      <c r="D715" s="2232"/>
      <c r="E715" s="2232"/>
      <c r="F715" s="2232"/>
      <c r="G715" s="2232"/>
      <c r="H715" s="2232"/>
    </row>
    <row r="716" spans="1:8" x14ac:dyDescent="0.25">
      <c r="A716" s="198" t="s">
        <v>14</v>
      </c>
      <c r="B716" s="198" t="s">
        <v>5</v>
      </c>
      <c r="C716" s="198" t="s">
        <v>10</v>
      </c>
      <c r="D716" s="198" t="s">
        <v>11</v>
      </c>
      <c r="E716" s="198" t="s">
        <v>753</v>
      </c>
      <c r="F716" s="1317" t="s">
        <v>2013</v>
      </c>
      <c r="G716" s="198" t="s">
        <v>27</v>
      </c>
      <c r="H716" s="198" t="s">
        <v>32</v>
      </c>
    </row>
    <row r="717" spans="1:8" x14ac:dyDescent="0.25">
      <c r="A717" s="517" t="s">
        <v>2199</v>
      </c>
      <c r="B717" s="519">
        <v>1</v>
      </c>
      <c r="C717" s="527"/>
      <c r="D717" s="519">
        <v>16000</v>
      </c>
      <c r="E717" s="1054">
        <v>1</v>
      </c>
      <c r="F717" s="519">
        <v>75</v>
      </c>
      <c r="G717" s="1265">
        <v>4000</v>
      </c>
      <c r="H717" s="1318" t="s">
        <v>767</v>
      </c>
    </row>
    <row r="718" spans="1:8" x14ac:dyDescent="0.25">
      <c r="A718" s="517" t="s">
        <v>123</v>
      </c>
      <c r="B718" s="519">
        <v>1</v>
      </c>
      <c r="C718" s="527"/>
      <c r="D718" s="527">
        <v>15000</v>
      </c>
      <c r="E718" s="1054"/>
      <c r="F718" s="519"/>
      <c r="G718" s="527"/>
      <c r="H718" s="1318" t="s">
        <v>767</v>
      </c>
    </row>
    <row r="719" spans="1:8" x14ac:dyDescent="0.25">
      <c r="A719" s="517" t="s">
        <v>3536</v>
      </c>
      <c r="B719" s="519">
        <v>1</v>
      </c>
      <c r="C719" s="527"/>
      <c r="D719" s="527">
        <v>23000</v>
      </c>
      <c r="E719" s="1054">
        <v>2</v>
      </c>
      <c r="F719" s="519">
        <v>75</v>
      </c>
      <c r="G719" s="527">
        <v>8000</v>
      </c>
      <c r="H719" s="1318" t="s">
        <v>767</v>
      </c>
    </row>
    <row r="720" spans="1:8" x14ac:dyDescent="0.25">
      <c r="A720" s="517" t="s">
        <v>639</v>
      </c>
      <c r="B720" s="519">
        <v>1</v>
      </c>
      <c r="C720" s="527">
        <v>16000</v>
      </c>
      <c r="D720" s="527"/>
      <c r="E720" s="1054"/>
      <c r="F720" s="519"/>
      <c r="G720" s="527"/>
      <c r="H720" s="1318"/>
    </row>
    <row r="721" spans="1:8" x14ac:dyDescent="0.25">
      <c r="A721" s="517" t="s">
        <v>4759</v>
      </c>
      <c r="B721" s="519">
        <v>1</v>
      </c>
      <c r="C721" s="527">
        <v>48000</v>
      </c>
      <c r="D721" s="527"/>
      <c r="E721" s="1054"/>
      <c r="F721" s="519"/>
      <c r="G721" s="1265"/>
      <c r="H721" s="1318"/>
    </row>
    <row r="722" spans="1:8" x14ac:dyDescent="0.25">
      <c r="A722" s="517" t="s">
        <v>5468</v>
      </c>
      <c r="B722" s="519">
        <v>1</v>
      </c>
      <c r="C722" s="527">
        <v>49000</v>
      </c>
      <c r="D722" s="527"/>
      <c r="E722" s="519"/>
      <c r="F722" s="1054"/>
      <c r="G722" s="1265"/>
      <c r="H722" s="1318" t="s">
        <v>5870</v>
      </c>
    </row>
    <row r="723" spans="1:8" x14ac:dyDescent="0.25">
      <c r="A723" s="777" t="s">
        <v>4839</v>
      </c>
      <c r="B723" s="764">
        <v>1</v>
      </c>
      <c r="C723" s="630"/>
      <c r="D723" s="630">
        <v>20000</v>
      </c>
      <c r="E723" s="764"/>
      <c r="F723" s="921"/>
      <c r="G723" s="1249"/>
      <c r="H723" s="1319" t="s">
        <v>5871</v>
      </c>
    </row>
    <row r="724" spans="1:8" x14ac:dyDescent="0.25">
      <c r="A724" s="517" t="s">
        <v>123</v>
      </c>
      <c r="B724" s="519">
        <v>1</v>
      </c>
      <c r="C724" s="527">
        <v>15000</v>
      </c>
      <c r="D724" s="527"/>
      <c r="E724" s="519"/>
      <c r="F724" s="1054"/>
      <c r="G724" s="1265"/>
      <c r="H724" s="1318"/>
    </row>
    <row r="725" spans="1:8" x14ac:dyDescent="0.25">
      <c r="A725" s="517" t="s">
        <v>5517</v>
      </c>
      <c r="B725" s="519">
        <v>1</v>
      </c>
      <c r="C725" s="527"/>
      <c r="D725" s="527">
        <v>7000</v>
      </c>
      <c r="E725" s="519">
        <v>3</v>
      </c>
      <c r="F725" s="1054" t="s">
        <v>5267</v>
      </c>
      <c r="G725" s="1265"/>
      <c r="H725" s="1318" t="s">
        <v>767</v>
      </c>
    </row>
    <row r="726" spans="1:8" x14ac:dyDescent="0.25">
      <c r="A726" s="517" t="s">
        <v>2912</v>
      </c>
      <c r="B726" s="519">
        <v>1</v>
      </c>
      <c r="C726" s="527"/>
      <c r="D726" s="527">
        <v>21000</v>
      </c>
      <c r="E726" s="519">
        <v>1</v>
      </c>
      <c r="F726" s="1054">
        <v>60</v>
      </c>
      <c r="G726" s="1265">
        <v>3000</v>
      </c>
      <c r="H726" s="1318" t="s">
        <v>3581</v>
      </c>
    </row>
    <row r="727" spans="1:8" x14ac:dyDescent="0.25">
      <c r="A727" s="517" t="s">
        <v>184</v>
      </c>
      <c r="B727" s="519">
        <v>1</v>
      </c>
      <c r="C727" s="527">
        <v>20000</v>
      </c>
      <c r="D727" s="527"/>
      <c r="E727" s="519">
        <v>1</v>
      </c>
      <c r="F727" s="1054">
        <v>70</v>
      </c>
      <c r="G727" s="1265">
        <v>4000</v>
      </c>
      <c r="H727" s="1318"/>
    </row>
    <row r="728" spans="1:8" x14ac:dyDescent="0.25">
      <c r="A728" s="755" t="s">
        <v>2048</v>
      </c>
      <c r="B728" s="213">
        <f>SUM(B717:B727)</f>
        <v>11</v>
      </c>
      <c r="C728" s="213">
        <f>SUM(C717:C727)</f>
        <v>148000</v>
      </c>
      <c r="D728" s="213">
        <f>SUM(D717:D727)</f>
        <v>102000</v>
      </c>
      <c r="E728" s="213">
        <f>SUM(E717:E727)</f>
        <v>8</v>
      </c>
      <c r="F728" s="213"/>
      <c r="G728" s="213"/>
      <c r="H728" s="213"/>
    </row>
    <row r="729" spans="1:8" ht="17.25" x14ac:dyDescent="0.25">
      <c r="A729" s="2233" t="s">
        <v>4463</v>
      </c>
      <c r="B729" s="2234"/>
      <c r="C729" s="2234"/>
      <c r="D729" s="2234"/>
      <c r="E729" s="2234"/>
      <c r="F729" s="2234"/>
      <c r="G729" s="2234"/>
      <c r="H729" s="2249"/>
    </row>
    <row r="730" spans="1:8" ht="17.25" x14ac:dyDescent="0.25">
      <c r="A730" s="782"/>
      <c r="B730" s="783"/>
      <c r="C730" s="1310"/>
      <c r="D730" s="784"/>
      <c r="E730" s="909"/>
      <c r="F730" s="909"/>
      <c r="G730" s="909"/>
      <c r="H730" s="1318"/>
    </row>
    <row r="731" spans="1:8" x14ac:dyDescent="0.25">
      <c r="A731" s="755" t="s">
        <v>2048</v>
      </c>
      <c r="B731" s="213"/>
      <c r="C731" s="213">
        <f>SUM(C730:C730)</f>
        <v>0</v>
      </c>
      <c r="D731" s="213">
        <f>SUM(D730:D730)</f>
        <v>0</v>
      </c>
      <c r="E731" s="213"/>
      <c r="F731" s="213"/>
      <c r="G731" s="213"/>
      <c r="H731" s="213"/>
    </row>
    <row r="732" spans="1:8" x14ac:dyDescent="0.25">
      <c r="A732" s="548"/>
      <c r="B732" s="548"/>
      <c r="C732" s="548"/>
      <c r="D732" s="1311"/>
      <c r="E732" s="1312"/>
      <c r="F732" s="1312"/>
      <c r="G732" s="548"/>
      <c r="H732" s="548"/>
    </row>
    <row r="733" spans="1:8" x14ac:dyDescent="0.25">
      <c r="A733" s="548"/>
      <c r="B733" s="548"/>
      <c r="C733" s="548"/>
      <c r="D733" s="1230"/>
      <c r="E733" s="1230"/>
      <c r="F733" s="2268" t="s">
        <v>5635</v>
      </c>
      <c r="G733" s="2268"/>
      <c r="H733" s="2268"/>
    </row>
    <row r="734" spans="1:8" ht="15.75" x14ac:dyDescent="0.25">
      <c r="A734" s="2262" t="s">
        <v>4861</v>
      </c>
      <c r="B734" s="2263"/>
      <c r="C734" s="757">
        <f>C728-G736</f>
        <v>148000</v>
      </c>
      <c r="D734" s="548"/>
      <c r="E734" s="1312"/>
      <c r="F734" s="1312"/>
      <c r="G734" s="548"/>
      <c r="H734" s="548"/>
    </row>
    <row r="735" spans="1:8" x14ac:dyDescent="0.25">
      <c r="A735" s="548"/>
      <c r="B735" s="548"/>
      <c r="C735" s="548"/>
      <c r="D735" s="548"/>
      <c r="E735" s="548"/>
      <c r="F735" s="548"/>
      <c r="G735" s="548"/>
      <c r="H735" s="548"/>
    </row>
    <row r="736" spans="1:8" ht="15.75" x14ac:dyDescent="0.25">
      <c r="A736" s="2262" t="s">
        <v>4825</v>
      </c>
      <c r="B736" s="2263"/>
      <c r="C736" s="213">
        <f>C731</f>
        <v>0</v>
      </c>
      <c r="D736" s="548"/>
      <c r="E736" s="1145"/>
      <c r="F736" s="1145"/>
      <c r="G736" s="1145"/>
      <c r="H736" s="548"/>
    </row>
    <row r="740" spans="1:8" ht="15.75" x14ac:dyDescent="0.25">
      <c r="A740" s="2232" t="s">
        <v>5873</v>
      </c>
      <c r="B740" s="2232"/>
      <c r="C740" s="2232"/>
      <c r="D740" s="2232"/>
      <c r="E740" s="2232"/>
      <c r="F740" s="2232"/>
      <c r="G740" s="2232"/>
      <c r="H740" s="2232"/>
    </row>
    <row r="741" spans="1:8" x14ac:dyDescent="0.25">
      <c r="A741" s="198" t="s">
        <v>14</v>
      </c>
      <c r="B741" s="198" t="s">
        <v>5</v>
      </c>
      <c r="C741" s="198" t="s">
        <v>10</v>
      </c>
      <c r="D741" s="198" t="s">
        <v>11</v>
      </c>
      <c r="E741" s="198" t="s">
        <v>753</v>
      </c>
      <c r="F741" s="1320" t="s">
        <v>2013</v>
      </c>
      <c r="G741" s="198" t="s">
        <v>27</v>
      </c>
      <c r="H741" s="198" t="s">
        <v>32</v>
      </c>
    </row>
    <row r="742" spans="1:8" x14ac:dyDescent="0.25">
      <c r="A742" s="777" t="s">
        <v>5874</v>
      </c>
      <c r="B742" s="764">
        <v>2</v>
      </c>
      <c r="C742" s="630">
        <v>17000</v>
      </c>
      <c r="D742" s="764"/>
      <c r="E742" s="921">
        <v>4</v>
      </c>
      <c r="F742" s="764" t="s">
        <v>5875</v>
      </c>
      <c r="G742" s="1249">
        <v>13000</v>
      </c>
      <c r="H742" s="1322"/>
    </row>
    <row r="743" spans="1:8" x14ac:dyDescent="0.25">
      <c r="A743" s="777" t="s">
        <v>1268</v>
      </c>
      <c r="B743" s="764">
        <v>1</v>
      </c>
      <c r="C743" s="630">
        <v>24000</v>
      </c>
      <c r="D743" s="630"/>
      <c r="E743" s="921">
        <v>1</v>
      </c>
      <c r="F743" s="764">
        <v>75</v>
      </c>
      <c r="G743" s="630">
        <v>4000</v>
      </c>
      <c r="H743" s="1322"/>
    </row>
    <row r="744" spans="1:8" x14ac:dyDescent="0.25">
      <c r="A744" s="777" t="s">
        <v>191</v>
      </c>
      <c r="B744" s="764">
        <v>1</v>
      </c>
      <c r="C744" s="630"/>
      <c r="D744" s="630">
        <v>19000</v>
      </c>
      <c r="E744" s="921">
        <v>2</v>
      </c>
      <c r="F744" s="764" t="s">
        <v>5349</v>
      </c>
      <c r="G744" s="630">
        <v>7000</v>
      </c>
      <c r="H744" s="1322" t="s">
        <v>767</v>
      </c>
    </row>
    <row r="745" spans="1:8" x14ac:dyDescent="0.25">
      <c r="A745" s="777" t="s">
        <v>5805</v>
      </c>
      <c r="B745" s="764">
        <v>2</v>
      </c>
      <c r="C745" s="630">
        <v>45000</v>
      </c>
      <c r="D745" s="630"/>
      <c r="E745" s="921">
        <v>3</v>
      </c>
      <c r="F745" s="764" t="s">
        <v>5876</v>
      </c>
      <c r="G745" s="630">
        <v>13000</v>
      </c>
      <c r="H745" s="1322"/>
    </row>
    <row r="746" spans="1:8" x14ac:dyDescent="0.25">
      <c r="A746" s="777" t="s">
        <v>4757</v>
      </c>
      <c r="B746" s="764">
        <v>1</v>
      </c>
      <c r="C746" s="630">
        <v>3000</v>
      </c>
      <c r="D746" s="630">
        <v>21000</v>
      </c>
      <c r="E746" s="921"/>
      <c r="F746" s="764"/>
      <c r="G746" s="1249"/>
      <c r="H746" s="1322" t="s">
        <v>5877</v>
      </c>
    </row>
    <row r="747" spans="1:8" x14ac:dyDescent="0.25">
      <c r="A747" s="777" t="s">
        <v>3938</v>
      </c>
      <c r="B747" s="764">
        <v>1</v>
      </c>
      <c r="C747" s="630">
        <v>26000</v>
      </c>
      <c r="D747" s="630"/>
      <c r="E747" s="764"/>
      <c r="F747" s="921"/>
      <c r="G747" s="1249"/>
      <c r="H747" s="1322" t="s">
        <v>5878</v>
      </c>
    </row>
    <row r="748" spans="1:8" x14ac:dyDescent="0.25">
      <c r="A748" s="777" t="s">
        <v>107</v>
      </c>
      <c r="B748" s="764">
        <v>1</v>
      </c>
      <c r="C748" s="630">
        <v>15000</v>
      </c>
      <c r="D748" s="630"/>
      <c r="E748" s="764"/>
      <c r="F748" s="921"/>
      <c r="G748" s="1249"/>
      <c r="H748" s="1322"/>
    </row>
    <row r="749" spans="1:8" x14ac:dyDescent="0.25">
      <c r="A749" s="777" t="s">
        <v>163</v>
      </c>
      <c r="B749" s="764">
        <v>1</v>
      </c>
      <c r="C749" s="630"/>
      <c r="D749" s="630">
        <v>22000</v>
      </c>
      <c r="E749" s="764">
        <v>1</v>
      </c>
      <c r="F749" s="921">
        <v>60</v>
      </c>
      <c r="G749" s="1249">
        <v>3000</v>
      </c>
      <c r="H749" s="1322" t="s">
        <v>3581</v>
      </c>
    </row>
    <row r="750" spans="1:8" x14ac:dyDescent="0.25">
      <c r="A750" s="777" t="s">
        <v>552</v>
      </c>
      <c r="B750" s="764">
        <v>1</v>
      </c>
      <c r="C750" s="630">
        <v>15000</v>
      </c>
      <c r="D750" s="630"/>
      <c r="E750" s="764">
        <v>1</v>
      </c>
      <c r="F750" s="921">
        <v>75</v>
      </c>
      <c r="G750" s="1249">
        <v>4000</v>
      </c>
      <c r="H750" s="1322"/>
    </row>
    <row r="751" spans="1:8" x14ac:dyDescent="0.25">
      <c r="A751" s="777" t="s">
        <v>144</v>
      </c>
      <c r="B751" s="764">
        <v>1</v>
      </c>
      <c r="C751" s="630"/>
      <c r="D751" s="630">
        <v>30000</v>
      </c>
      <c r="E751" s="764">
        <v>1</v>
      </c>
      <c r="F751" s="921">
        <v>70</v>
      </c>
      <c r="G751" s="1249">
        <v>4000</v>
      </c>
      <c r="H751" s="1322" t="s">
        <v>767</v>
      </c>
    </row>
    <row r="752" spans="1:8" x14ac:dyDescent="0.25">
      <c r="A752" s="777" t="s">
        <v>3701</v>
      </c>
      <c r="B752" s="764">
        <v>1</v>
      </c>
      <c r="C752" s="630">
        <v>37000</v>
      </c>
      <c r="D752" s="630"/>
      <c r="E752" s="764">
        <v>1</v>
      </c>
      <c r="F752" s="921">
        <v>70</v>
      </c>
      <c r="G752" s="1249">
        <v>4000</v>
      </c>
      <c r="H752" s="1322"/>
    </row>
    <row r="753" spans="1:8" x14ac:dyDescent="0.25">
      <c r="A753" s="777" t="s">
        <v>3657</v>
      </c>
      <c r="B753" s="764">
        <v>1</v>
      </c>
      <c r="C753" s="630">
        <v>39000</v>
      </c>
      <c r="D753" s="630"/>
      <c r="E753" s="764"/>
      <c r="F753" s="921"/>
      <c r="G753" s="1249"/>
      <c r="H753" s="1322"/>
    </row>
    <row r="754" spans="1:8" x14ac:dyDescent="0.25">
      <c r="A754" s="777" t="s">
        <v>734</v>
      </c>
      <c r="B754" s="764">
        <v>1</v>
      </c>
      <c r="C754" s="630">
        <v>14000</v>
      </c>
      <c r="D754" s="630"/>
      <c r="E754" s="764">
        <v>1</v>
      </c>
      <c r="F754" s="921">
        <v>75</v>
      </c>
      <c r="G754" s="1249">
        <v>4000</v>
      </c>
      <c r="H754" s="1322"/>
    </row>
    <row r="755" spans="1:8" x14ac:dyDescent="0.25">
      <c r="A755" s="777" t="s">
        <v>441</v>
      </c>
      <c r="B755" s="764">
        <v>1</v>
      </c>
      <c r="C755" s="630">
        <v>21000</v>
      </c>
      <c r="D755" s="630"/>
      <c r="E755" s="764">
        <v>1</v>
      </c>
      <c r="F755" s="921">
        <v>100</v>
      </c>
      <c r="G755" s="1249">
        <v>5000</v>
      </c>
      <c r="H755" s="1322"/>
    </row>
    <row r="756" spans="1:8" x14ac:dyDescent="0.25">
      <c r="A756" s="777" t="s">
        <v>3733</v>
      </c>
      <c r="B756" s="764">
        <v>1</v>
      </c>
      <c r="C756" s="630"/>
      <c r="D756" s="630">
        <v>35000</v>
      </c>
      <c r="E756" s="764">
        <v>1</v>
      </c>
      <c r="F756" s="921">
        <v>75</v>
      </c>
      <c r="G756" s="1249">
        <v>4000</v>
      </c>
      <c r="H756" s="1322" t="s">
        <v>3581</v>
      </c>
    </row>
    <row r="757" spans="1:8" x14ac:dyDescent="0.25">
      <c r="A757" s="777" t="s">
        <v>163</v>
      </c>
      <c r="B757" s="764">
        <v>1</v>
      </c>
      <c r="C757" s="630">
        <v>22000</v>
      </c>
      <c r="D757" s="630"/>
      <c r="E757" s="764">
        <v>1</v>
      </c>
      <c r="F757" s="921">
        <v>60</v>
      </c>
      <c r="G757" s="1249">
        <v>3000</v>
      </c>
      <c r="H757" s="1322"/>
    </row>
    <row r="758" spans="1:8" x14ac:dyDescent="0.25">
      <c r="A758" s="777" t="s">
        <v>4757</v>
      </c>
      <c r="B758" s="764">
        <v>1</v>
      </c>
      <c r="C758" s="630">
        <v>16000</v>
      </c>
      <c r="D758" s="630"/>
      <c r="E758" s="764">
        <v>2</v>
      </c>
      <c r="F758" s="921">
        <v>75</v>
      </c>
      <c r="G758" s="1249">
        <v>4000</v>
      </c>
      <c r="H758" s="1322"/>
    </row>
    <row r="759" spans="1:8" x14ac:dyDescent="0.25">
      <c r="A759" s="777" t="s">
        <v>3707</v>
      </c>
      <c r="B759" s="764">
        <v>1</v>
      </c>
      <c r="C759" s="630">
        <v>17000</v>
      </c>
      <c r="D759" s="630"/>
      <c r="E759" s="764">
        <v>1</v>
      </c>
      <c r="F759" s="921">
        <v>75</v>
      </c>
      <c r="G759" s="1249">
        <v>4000</v>
      </c>
      <c r="H759" s="1322"/>
    </row>
    <row r="760" spans="1:8" x14ac:dyDescent="0.25">
      <c r="A760" s="777" t="s">
        <v>5668</v>
      </c>
      <c r="B760" s="764">
        <v>1</v>
      </c>
      <c r="C760" s="630">
        <v>14000</v>
      </c>
      <c r="D760" s="630"/>
      <c r="E760" s="764">
        <v>1</v>
      </c>
      <c r="F760" s="921">
        <v>50</v>
      </c>
      <c r="G760" s="1249">
        <v>2000</v>
      </c>
      <c r="H760" s="1322"/>
    </row>
    <row r="761" spans="1:8" x14ac:dyDescent="0.25">
      <c r="A761" s="777" t="s">
        <v>144</v>
      </c>
      <c r="B761" s="764">
        <v>1</v>
      </c>
      <c r="C761" s="630"/>
      <c r="D761" s="630">
        <v>29000</v>
      </c>
      <c r="E761" s="764">
        <v>1</v>
      </c>
      <c r="F761" s="921">
        <v>70</v>
      </c>
      <c r="G761" s="1249">
        <v>4000</v>
      </c>
      <c r="H761" s="1322" t="s">
        <v>5879</v>
      </c>
    </row>
    <row r="762" spans="1:8" x14ac:dyDescent="0.25">
      <c r="A762" s="777" t="s">
        <v>537</v>
      </c>
      <c r="B762" s="764">
        <v>1</v>
      </c>
      <c r="C762" s="630">
        <v>13000</v>
      </c>
      <c r="D762" s="630"/>
      <c r="E762" s="764">
        <v>4</v>
      </c>
      <c r="F762" s="921" t="s">
        <v>5880</v>
      </c>
      <c r="G762" s="1249">
        <v>6000</v>
      </c>
      <c r="H762" s="1322"/>
    </row>
    <row r="763" spans="1:8" x14ac:dyDescent="0.25">
      <c r="A763" s="777" t="s">
        <v>144</v>
      </c>
      <c r="B763" s="764">
        <v>1</v>
      </c>
      <c r="C763" s="630">
        <v>30000</v>
      </c>
      <c r="D763" s="630"/>
      <c r="E763" s="764">
        <v>1</v>
      </c>
      <c r="F763" s="921">
        <v>75</v>
      </c>
      <c r="G763" s="1249">
        <v>4000</v>
      </c>
      <c r="H763" s="1322"/>
    </row>
    <row r="764" spans="1:8" x14ac:dyDescent="0.25">
      <c r="A764" s="777" t="s">
        <v>5520</v>
      </c>
      <c r="B764" s="764">
        <v>1</v>
      </c>
      <c r="C764" s="630">
        <v>21000</v>
      </c>
      <c r="D764" s="630"/>
      <c r="E764" s="764"/>
      <c r="F764" s="921"/>
      <c r="G764" s="1249"/>
      <c r="H764" s="1322" t="s">
        <v>5881</v>
      </c>
    </row>
    <row r="765" spans="1:8" x14ac:dyDescent="0.25">
      <c r="A765" s="777" t="s">
        <v>3547</v>
      </c>
      <c r="B765" s="764">
        <v>1</v>
      </c>
      <c r="C765" s="630">
        <v>36000</v>
      </c>
      <c r="D765" s="630"/>
      <c r="E765" s="764"/>
      <c r="F765" s="921"/>
      <c r="G765" s="1249"/>
      <c r="H765" s="1322" t="s">
        <v>5881</v>
      </c>
    </row>
    <row r="766" spans="1:8" x14ac:dyDescent="0.25">
      <c r="A766" s="777" t="s">
        <v>3938</v>
      </c>
      <c r="B766" s="764">
        <v>1</v>
      </c>
      <c r="C766" s="630">
        <v>26000</v>
      </c>
      <c r="D766" s="630"/>
      <c r="E766" s="764"/>
      <c r="F766" s="921"/>
      <c r="G766" s="1249"/>
      <c r="H766" s="1322" t="s">
        <v>5881</v>
      </c>
    </row>
    <row r="767" spans="1:8" x14ac:dyDescent="0.25">
      <c r="A767" s="777" t="s">
        <v>144</v>
      </c>
      <c r="B767" s="764">
        <v>1</v>
      </c>
      <c r="C767" s="630">
        <v>25000</v>
      </c>
      <c r="D767" s="630"/>
      <c r="E767" s="764">
        <v>1</v>
      </c>
      <c r="F767" s="921">
        <v>70</v>
      </c>
      <c r="G767" s="1249">
        <v>4000</v>
      </c>
      <c r="H767" s="1322" t="s">
        <v>5882</v>
      </c>
    </row>
    <row r="768" spans="1:8" x14ac:dyDescent="0.25">
      <c r="A768" s="777" t="s">
        <v>2187</v>
      </c>
      <c r="B768" s="764">
        <v>1</v>
      </c>
      <c r="C768" s="630"/>
      <c r="D768" s="630">
        <v>16000</v>
      </c>
      <c r="E768" s="764"/>
      <c r="F768" s="921"/>
      <c r="G768" s="1249"/>
      <c r="H768" s="1322" t="s">
        <v>5883</v>
      </c>
    </row>
    <row r="769" spans="1:8" x14ac:dyDescent="0.25">
      <c r="A769" s="777" t="s">
        <v>2199</v>
      </c>
      <c r="B769" s="764">
        <v>1</v>
      </c>
      <c r="C769" s="630">
        <v>17000</v>
      </c>
      <c r="D769" s="630"/>
      <c r="E769" s="764">
        <v>1</v>
      </c>
      <c r="F769" s="921">
        <v>60</v>
      </c>
      <c r="G769" s="1249">
        <v>3000</v>
      </c>
      <c r="H769" s="1322"/>
    </row>
    <row r="770" spans="1:8" x14ac:dyDescent="0.25">
      <c r="A770" s="777" t="s">
        <v>4497</v>
      </c>
      <c r="B770" s="764">
        <v>1</v>
      </c>
      <c r="C770" s="630">
        <v>27000</v>
      </c>
      <c r="D770" s="630"/>
      <c r="E770" s="764">
        <v>1</v>
      </c>
      <c r="F770" s="921">
        <v>50</v>
      </c>
      <c r="G770" s="1249">
        <v>2000</v>
      </c>
      <c r="H770" s="1322"/>
    </row>
    <row r="771" spans="1:8" x14ac:dyDescent="0.25">
      <c r="A771" s="777" t="s">
        <v>4757</v>
      </c>
      <c r="B771" s="764">
        <v>1</v>
      </c>
      <c r="C771" s="630"/>
      <c r="D771" s="630">
        <v>20000</v>
      </c>
      <c r="E771" s="764">
        <v>1</v>
      </c>
      <c r="F771" s="921">
        <v>75</v>
      </c>
      <c r="G771" s="1249">
        <v>4000</v>
      </c>
      <c r="H771" s="1322" t="s">
        <v>3581</v>
      </c>
    </row>
    <row r="772" spans="1:8" x14ac:dyDescent="0.25">
      <c r="A772" s="777" t="s">
        <v>2199</v>
      </c>
      <c r="B772" s="764">
        <v>1</v>
      </c>
      <c r="C772" s="630"/>
      <c r="D772" s="630">
        <v>20000</v>
      </c>
      <c r="E772" s="764"/>
      <c r="F772" s="921"/>
      <c r="G772" s="1249"/>
      <c r="H772" s="1322" t="s">
        <v>5884</v>
      </c>
    </row>
    <row r="773" spans="1:8" x14ac:dyDescent="0.25">
      <c r="A773" s="777" t="s">
        <v>5517</v>
      </c>
      <c r="B773" s="764">
        <v>1</v>
      </c>
      <c r="C773" s="630">
        <v>15000</v>
      </c>
      <c r="D773" s="630"/>
      <c r="E773" s="764">
        <v>1</v>
      </c>
      <c r="F773" s="921">
        <v>60</v>
      </c>
      <c r="G773" s="1249">
        <v>3000</v>
      </c>
      <c r="H773" s="1322"/>
    </row>
    <row r="774" spans="1:8" x14ac:dyDescent="0.25">
      <c r="A774" s="777" t="s">
        <v>2199</v>
      </c>
      <c r="B774" s="764">
        <v>1</v>
      </c>
      <c r="C774" s="630">
        <v>17000</v>
      </c>
      <c r="D774" s="630"/>
      <c r="E774" s="764">
        <v>1</v>
      </c>
      <c r="F774" s="921">
        <v>60</v>
      </c>
      <c r="G774" s="1249">
        <v>3000</v>
      </c>
      <c r="H774" s="1322"/>
    </row>
    <row r="775" spans="1:8" x14ac:dyDescent="0.25">
      <c r="A775" s="777" t="s">
        <v>3733</v>
      </c>
      <c r="B775" s="764">
        <v>1</v>
      </c>
      <c r="C775" s="630">
        <v>39000</v>
      </c>
      <c r="D775" s="630"/>
      <c r="E775" s="764"/>
      <c r="F775" s="921"/>
      <c r="G775" s="1249"/>
      <c r="H775" s="1322"/>
    </row>
    <row r="776" spans="1:8" x14ac:dyDescent="0.25">
      <c r="A776" s="777"/>
      <c r="B776" s="764"/>
      <c r="C776" s="630"/>
      <c r="D776" s="630"/>
      <c r="E776" s="764"/>
      <c r="F776" s="921"/>
      <c r="G776" s="1249"/>
      <c r="H776" s="1322"/>
    </row>
    <row r="777" spans="1:8" x14ac:dyDescent="0.25">
      <c r="A777" s="755" t="s">
        <v>2048</v>
      </c>
      <c r="B777" s="213">
        <f>SUM(B742:B776)</f>
        <v>36</v>
      </c>
      <c r="C777" s="213">
        <f>SUM(C742:C776)</f>
        <v>591000</v>
      </c>
      <c r="D777" s="213">
        <f>SUM(D742:D776)</f>
        <v>212000</v>
      </c>
      <c r="E777" s="213">
        <f>SUM(E742:E776)</f>
        <v>34</v>
      </c>
      <c r="F777" s="213"/>
      <c r="G777" s="213"/>
      <c r="H777" s="213"/>
    </row>
    <row r="778" spans="1:8" ht="17.25" x14ac:dyDescent="0.25">
      <c r="A778" s="2233" t="s">
        <v>4463</v>
      </c>
      <c r="B778" s="2234"/>
      <c r="C778" s="2234"/>
      <c r="D778" s="2234"/>
      <c r="E778" s="2234"/>
      <c r="F778" s="2234"/>
      <c r="G778" s="2234"/>
      <c r="H778" s="2249"/>
    </row>
    <row r="779" spans="1:8" ht="17.25" x14ac:dyDescent="0.25">
      <c r="A779" s="782" t="s">
        <v>5885</v>
      </c>
      <c r="B779" s="783">
        <v>1</v>
      </c>
      <c r="C779" s="944">
        <v>1500</v>
      </c>
      <c r="D779" s="784"/>
      <c r="E779" s="909"/>
      <c r="F779" s="909"/>
      <c r="G779" s="909"/>
      <c r="H779" s="1321"/>
    </row>
    <row r="780" spans="1:8" ht="17.25" x14ac:dyDescent="0.25">
      <c r="A780" s="782" t="s">
        <v>5885</v>
      </c>
      <c r="B780" s="783">
        <v>1</v>
      </c>
      <c r="C780" s="944">
        <v>1500</v>
      </c>
      <c r="D780" s="784"/>
      <c r="E780" s="909"/>
      <c r="F780" s="909"/>
      <c r="G780" s="909"/>
      <c r="H780" s="1321"/>
    </row>
    <row r="781" spans="1:8" x14ac:dyDescent="0.25">
      <c r="A781" s="755" t="s">
        <v>2048</v>
      </c>
      <c r="B781" s="213"/>
      <c r="C781" s="213">
        <f>SUM(C779:C780)</f>
        <v>3000</v>
      </c>
      <c r="D781" s="213">
        <f>SUM(D779:D779)</f>
        <v>0</v>
      </c>
      <c r="E781" s="213"/>
      <c r="F781" s="213"/>
      <c r="G781" s="213"/>
      <c r="H781" s="213"/>
    </row>
    <row r="782" spans="1:8" x14ac:dyDescent="0.25">
      <c r="D782" s="18"/>
      <c r="E782" s="13"/>
      <c r="F782" s="13"/>
    </row>
    <row r="783" spans="1:8" x14ac:dyDescent="0.25">
      <c r="D783" s="1230"/>
      <c r="E783" s="1230"/>
      <c r="F783" s="2268" t="s">
        <v>5635</v>
      </c>
      <c r="G783" s="2268"/>
      <c r="H783" s="2268"/>
    </row>
    <row r="784" spans="1:8" ht="15.75" x14ac:dyDescent="0.25">
      <c r="A784" s="2262" t="s">
        <v>4861</v>
      </c>
      <c r="B784" s="2263"/>
      <c r="C784" s="757">
        <f>C777-G786</f>
        <v>591000</v>
      </c>
      <c r="E784" s="13"/>
      <c r="F784" s="13"/>
    </row>
    <row r="786" spans="1:8" ht="15.75" x14ac:dyDescent="0.25">
      <c r="A786" s="2262" t="s">
        <v>4825</v>
      </c>
      <c r="B786" s="2263"/>
      <c r="C786" s="213">
        <f>C781</f>
        <v>3000</v>
      </c>
      <c r="E786" s="1145"/>
      <c r="F786" s="1145"/>
      <c r="G786" s="1145"/>
    </row>
    <row r="789" spans="1:8" ht="15.75" x14ac:dyDescent="0.25">
      <c r="A789" s="2232" t="s">
        <v>5886</v>
      </c>
      <c r="B789" s="2232"/>
      <c r="C789" s="2232"/>
      <c r="D789" s="2232"/>
      <c r="E789" s="2232"/>
      <c r="F789" s="2232"/>
      <c r="G789" s="2232"/>
      <c r="H789" s="2232"/>
    </row>
    <row r="790" spans="1:8" x14ac:dyDescent="0.25">
      <c r="A790" s="198" t="s">
        <v>14</v>
      </c>
      <c r="B790" s="198" t="s">
        <v>5</v>
      </c>
      <c r="C790" s="198" t="s">
        <v>10</v>
      </c>
      <c r="D790" s="198" t="s">
        <v>11</v>
      </c>
      <c r="E790" s="198" t="s">
        <v>753</v>
      </c>
      <c r="F790" s="1323" t="s">
        <v>2013</v>
      </c>
      <c r="G790" s="198" t="s">
        <v>27</v>
      </c>
      <c r="H790" s="198" t="s">
        <v>32</v>
      </c>
    </row>
    <row r="791" spans="1:8" x14ac:dyDescent="0.25">
      <c r="A791" s="777" t="s">
        <v>4992</v>
      </c>
      <c r="B791" s="764">
        <v>1</v>
      </c>
      <c r="C791" s="630"/>
      <c r="D791" s="764">
        <v>7800</v>
      </c>
      <c r="E791" s="921"/>
      <c r="F791" s="764"/>
      <c r="G791" s="1249"/>
      <c r="H791" s="1326" t="s">
        <v>3581</v>
      </c>
    </row>
    <row r="792" spans="1:8" x14ac:dyDescent="0.25">
      <c r="A792" s="777" t="s">
        <v>5544</v>
      </c>
      <c r="B792" s="764">
        <v>1</v>
      </c>
      <c r="C792" s="630"/>
      <c r="D792" s="630">
        <v>20000</v>
      </c>
      <c r="E792" s="921"/>
      <c r="F792" s="764"/>
      <c r="G792" s="630"/>
      <c r="H792" s="1326" t="s">
        <v>5887</v>
      </c>
    </row>
    <row r="793" spans="1:8" x14ac:dyDescent="0.25">
      <c r="A793" s="777" t="s">
        <v>5662</v>
      </c>
      <c r="B793" s="764">
        <v>1</v>
      </c>
      <c r="C793" s="630">
        <v>16000</v>
      </c>
      <c r="D793" s="630"/>
      <c r="E793" s="921"/>
      <c r="F793" s="764"/>
      <c r="G793" s="630"/>
      <c r="H793" s="1326" t="s">
        <v>5888</v>
      </c>
    </row>
    <row r="794" spans="1:8" x14ac:dyDescent="0.25">
      <c r="A794" s="702" t="s">
        <v>172</v>
      </c>
      <c r="B794" s="703">
        <v>1</v>
      </c>
      <c r="C794" s="640"/>
      <c r="D794" s="640">
        <v>15000</v>
      </c>
      <c r="E794" s="1324"/>
      <c r="F794" s="703"/>
      <c r="G794" s="640"/>
      <c r="H794" s="781" t="s">
        <v>5889</v>
      </c>
    </row>
    <row r="795" spans="1:8" x14ac:dyDescent="0.25">
      <c r="A795" s="777" t="s">
        <v>5897</v>
      </c>
      <c r="B795" s="764">
        <v>1</v>
      </c>
      <c r="C795" s="630"/>
      <c r="D795" s="630">
        <v>30000</v>
      </c>
      <c r="E795" s="921">
        <v>1</v>
      </c>
      <c r="F795" s="764">
        <v>70</v>
      </c>
      <c r="G795" s="1249">
        <v>4000</v>
      </c>
      <c r="H795" s="1326" t="s">
        <v>5890</v>
      </c>
    </row>
    <row r="796" spans="1:8" x14ac:dyDescent="0.25">
      <c r="A796" s="777" t="s">
        <v>3953</v>
      </c>
      <c r="B796" s="764">
        <v>1</v>
      </c>
      <c r="C796" s="630">
        <v>25000</v>
      </c>
      <c r="D796" s="630"/>
      <c r="E796" s="764">
        <v>1</v>
      </c>
      <c r="F796" s="921">
        <v>100</v>
      </c>
      <c r="G796" s="1249">
        <v>5000</v>
      </c>
      <c r="H796" s="1326"/>
    </row>
    <row r="797" spans="1:8" x14ac:dyDescent="0.25">
      <c r="A797" s="777" t="s">
        <v>5891</v>
      </c>
      <c r="B797" s="764">
        <v>2</v>
      </c>
      <c r="C797" s="630">
        <v>104000</v>
      </c>
      <c r="D797" s="630"/>
      <c r="E797" s="764"/>
      <c r="F797" s="921"/>
      <c r="G797" s="1249"/>
      <c r="H797" s="1326" t="s">
        <v>5892</v>
      </c>
    </row>
    <row r="798" spans="1:8" x14ac:dyDescent="0.25">
      <c r="A798" s="777" t="s">
        <v>5623</v>
      </c>
      <c r="B798" s="764">
        <v>1</v>
      </c>
      <c r="C798" s="630">
        <v>17000</v>
      </c>
      <c r="D798" s="630"/>
      <c r="E798" s="764"/>
      <c r="F798" s="921"/>
      <c r="G798" s="1249"/>
      <c r="H798" s="1326" t="s">
        <v>5892</v>
      </c>
    </row>
    <row r="799" spans="1:8" x14ac:dyDescent="0.25">
      <c r="A799" s="777" t="s">
        <v>5893</v>
      </c>
      <c r="B799" s="764">
        <v>1</v>
      </c>
      <c r="C799" s="630">
        <v>15000</v>
      </c>
      <c r="D799" s="630"/>
      <c r="E799" s="764"/>
      <c r="F799" s="921"/>
      <c r="G799" s="1249"/>
      <c r="H799" s="1326"/>
    </row>
    <row r="800" spans="1:8" x14ac:dyDescent="0.25">
      <c r="A800" s="777" t="s">
        <v>1694</v>
      </c>
      <c r="B800" s="764">
        <v>1</v>
      </c>
      <c r="C800" s="630"/>
      <c r="D800" s="630">
        <v>24000</v>
      </c>
      <c r="E800" s="764"/>
      <c r="F800" s="921"/>
      <c r="G800" s="1249"/>
      <c r="H800" s="1326" t="s">
        <v>767</v>
      </c>
    </row>
    <row r="801" spans="1:8" x14ac:dyDescent="0.25">
      <c r="A801" s="777" t="s">
        <v>5851</v>
      </c>
      <c r="B801" s="764">
        <v>2</v>
      </c>
      <c r="C801" s="630">
        <v>40000</v>
      </c>
      <c r="D801" s="630"/>
      <c r="E801" s="764">
        <v>2</v>
      </c>
      <c r="F801" s="921">
        <v>70</v>
      </c>
      <c r="G801" s="1249">
        <v>8000</v>
      </c>
      <c r="H801" s="1326"/>
    </row>
    <row r="802" spans="1:8" x14ac:dyDescent="0.25">
      <c r="A802" s="777" t="s">
        <v>5894</v>
      </c>
      <c r="B802" s="764">
        <v>1</v>
      </c>
      <c r="C802" s="630"/>
      <c r="D802" s="630">
        <v>24500</v>
      </c>
      <c r="E802" s="764">
        <v>1</v>
      </c>
      <c r="F802" s="921">
        <v>12</v>
      </c>
      <c r="G802" s="1249">
        <v>500</v>
      </c>
      <c r="H802" s="1326" t="s">
        <v>5895</v>
      </c>
    </row>
    <row r="803" spans="1:8" x14ac:dyDescent="0.25">
      <c r="A803" s="777" t="s">
        <v>5520</v>
      </c>
      <c r="B803" s="764">
        <v>1</v>
      </c>
      <c r="C803" s="630">
        <v>18000</v>
      </c>
      <c r="D803" s="630"/>
      <c r="E803" s="764">
        <v>1</v>
      </c>
      <c r="F803" s="921">
        <v>60</v>
      </c>
      <c r="G803" s="1249">
        <v>3000</v>
      </c>
      <c r="H803" s="1326"/>
    </row>
    <row r="804" spans="1:8" x14ac:dyDescent="0.25">
      <c r="A804" s="777" t="s">
        <v>5544</v>
      </c>
      <c r="B804" s="764">
        <v>1</v>
      </c>
      <c r="C804" s="630">
        <v>15000</v>
      </c>
      <c r="D804" s="630"/>
      <c r="E804" s="764">
        <v>1</v>
      </c>
      <c r="F804" s="921">
        <v>100</v>
      </c>
      <c r="G804" s="1249">
        <v>5000</v>
      </c>
      <c r="H804" s="1326" t="s">
        <v>5896</v>
      </c>
    </row>
    <row r="805" spans="1:8" x14ac:dyDescent="0.25">
      <c r="A805" s="777" t="s">
        <v>172</v>
      </c>
      <c r="B805" s="764">
        <v>1</v>
      </c>
      <c r="C805" s="630">
        <v>47000</v>
      </c>
      <c r="D805" s="630"/>
      <c r="E805" s="764"/>
      <c r="F805" s="921"/>
      <c r="G805" s="1249"/>
      <c r="H805" s="1326"/>
    </row>
    <row r="806" spans="1:8" x14ac:dyDescent="0.25">
      <c r="A806" s="777" t="s">
        <v>5268</v>
      </c>
      <c r="B806" s="764">
        <v>1</v>
      </c>
      <c r="C806" s="630"/>
      <c r="D806" s="630">
        <v>16000</v>
      </c>
      <c r="E806" s="764">
        <v>1</v>
      </c>
      <c r="F806" s="921">
        <v>70</v>
      </c>
      <c r="G806" s="1249">
        <v>4000</v>
      </c>
      <c r="H806" s="1326" t="s">
        <v>3581</v>
      </c>
    </row>
    <row r="807" spans="1:8" x14ac:dyDescent="0.25">
      <c r="A807" s="777" t="s">
        <v>255</v>
      </c>
      <c r="B807" s="764">
        <v>1</v>
      </c>
      <c r="C807" s="630"/>
      <c r="D807" s="630">
        <v>25000</v>
      </c>
      <c r="E807" s="764"/>
      <c r="F807" s="921"/>
      <c r="G807" s="1249"/>
      <c r="H807" s="1326" t="s">
        <v>3581</v>
      </c>
    </row>
    <row r="808" spans="1:8" x14ac:dyDescent="0.25">
      <c r="A808" s="755" t="s">
        <v>2048</v>
      </c>
      <c r="B808" s="213">
        <f>SUM(B791:B807)</f>
        <v>19</v>
      </c>
      <c r="C808" s="213">
        <f>SUM(C791:C807)</f>
        <v>297000</v>
      </c>
      <c r="D808" s="213">
        <f>SUM(D791:D807)</f>
        <v>162300</v>
      </c>
      <c r="E808" s="213">
        <f>SUM(E791:E807)</f>
        <v>8</v>
      </c>
      <c r="F808" s="213"/>
      <c r="G808" s="213"/>
      <c r="H808" s="213"/>
    </row>
    <row r="809" spans="1:8" ht="17.25" x14ac:dyDescent="0.25">
      <c r="A809" s="2233" t="s">
        <v>4463</v>
      </c>
      <c r="B809" s="2234"/>
      <c r="C809" s="2234"/>
      <c r="D809" s="2234"/>
      <c r="E809" s="2234"/>
      <c r="F809" s="2234"/>
      <c r="G809" s="2234"/>
      <c r="H809" s="2249"/>
    </row>
    <row r="810" spans="1:8" ht="17.25" x14ac:dyDescent="0.25">
      <c r="A810" s="782"/>
      <c r="B810" s="783"/>
      <c r="C810" s="944"/>
      <c r="D810" s="784"/>
      <c r="E810" s="909"/>
      <c r="F810" s="909"/>
      <c r="G810" s="909"/>
      <c r="H810" s="1325"/>
    </row>
    <row r="811" spans="1:8" x14ac:dyDescent="0.25">
      <c r="A811" s="755" t="s">
        <v>2048</v>
      </c>
      <c r="B811" s="213"/>
      <c r="C811" s="213">
        <f>SUM(C810:C810)</f>
        <v>0</v>
      </c>
      <c r="D811" s="213">
        <f>SUM(D810:D810)</f>
        <v>0</v>
      </c>
      <c r="E811" s="213"/>
      <c r="F811" s="213"/>
      <c r="G811" s="213"/>
      <c r="H811" s="213"/>
    </row>
    <row r="812" spans="1:8" x14ac:dyDescent="0.25">
      <c r="D812" s="18"/>
      <c r="E812" s="13"/>
      <c r="F812" s="13"/>
    </row>
    <row r="813" spans="1:8" x14ac:dyDescent="0.25">
      <c r="D813" s="1230"/>
      <c r="E813" s="1230"/>
      <c r="F813" s="2268" t="s">
        <v>5635</v>
      </c>
      <c r="G813" s="2268"/>
      <c r="H813" s="2268"/>
    </row>
    <row r="814" spans="1:8" ht="15.75" x14ac:dyDescent="0.25">
      <c r="A814" s="2262" t="s">
        <v>4861</v>
      </c>
      <c r="B814" s="2263"/>
      <c r="C814" s="757">
        <f>C808-G816</f>
        <v>297000</v>
      </c>
      <c r="E814" s="13"/>
      <c r="F814" s="13"/>
    </row>
    <row r="816" spans="1:8" ht="15.75" x14ac:dyDescent="0.25">
      <c r="A816" s="2262" t="s">
        <v>4825</v>
      </c>
      <c r="B816" s="2263"/>
      <c r="C816" s="213">
        <f>C811</f>
        <v>0</v>
      </c>
      <c r="E816" s="1145"/>
      <c r="F816" s="1145"/>
      <c r="G816" s="1145"/>
    </row>
    <row r="820" spans="1:8" ht="15.75" x14ac:dyDescent="0.25">
      <c r="A820" s="2232" t="s">
        <v>5909</v>
      </c>
      <c r="B820" s="2232"/>
      <c r="C820" s="2232"/>
      <c r="D820" s="2232"/>
      <c r="E820" s="2232"/>
      <c r="F820" s="2232"/>
      <c r="G820" s="2232"/>
      <c r="H820" s="2232"/>
    </row>
    <row r="821" spans="1:8" x14ac:dyDescent="0.25">
      <c r="A821" s="198" t="s">
        <v>14</v>
      </c>
      <c r="B821" s="198" t="s">
        <v>5</v>
      </c>
      <c r="C821" s="198" t="s">
        <v>10</v>
      </c>
      <c r="D821" s="198" t="s">
        <v>11</v>
      </c>
      <c r="E821" s="198" t="s">
        <v>753</v>
      </c>
      <c r="F821" s="1327" t="s">
        <v>2013</v>
      </c>
      <c r="G821" s="198" t="s">
        <v>27</v>
      </c>
      <c r="H821" s="198" t="s">
        <v>32</v>
      </c>
    </row>
    <row r="822" spans="1:8" x14ac:dyDescent="0.25">
      <c r="A822" s="777" t="s">
        <v>5520</v>
      </c>
      <c r="B822" s="764">
        <v>1</v>
      </c>
      <c r="C822" s="630"/>
      <c r="D822" s="764">
        <v>21000</v>
      </c>
      <c r="E822" s="921"/>
      <c r="F822" s="764"/>
      <c r="G822" s="1249"/>
      <c r="H822" s="1329" t="s">
        <v>767</v>
      </c>
    </row>
    <row r="823" spans="1:8" x14ac:dyDescent="0.25">
      <c r="A823" s="777" t="s">
        <v>5898</v>
      </c>
      <c r="B823" s="764">
        <v>1</v>
      </c>
      <c r="C823" s="630"/>
      <c r="D823" s="630">
        <v>26000</v>
      </c>
      <c r="E823" s="921"/>
      <c r="F823" s="764"/>
      <c r="G823" s="630"/>
      <c r="H823" s="1329" t="s">
        <v>767</v>
      </c>
    </row>
    <row r="824" spans="1:8" x14ac:dyDescent="0.25">
      <c r="A824" s="777" t="s">
        <v>1871</v>
      </c>
      <c r="B824" s="764">
        <v>1</v>
      </c>
      <c r="C824" s="630">
        <v>36000</v>
      </c>
      <c r="D824" s="630"/>
      <c r="E824" s="921"/>
      <c r="F824" s="764"/>
      <c r="G824" s="630"/>
      <c r="H824" s="1329"/>
    </row>
    <row r="825" spans="1:8" x14ac:dyDescent="0.25">
      <c r="A825" s="777" t="s">
        <v>107</v>
      </c>
      <c r="B825" s="764">
        <v>1</v>
      </c>
      <c r="C825" s="630">
        <v>12000</v>
      </c>
      <c r="D825" s="630"/>
      <c r="E825" s="921">
        <v>1</v>
      </c>
      <c r="F825" s="764">
        <v>60</v>
      </c>
      <c r="G825" s="630">
        <v>3000</v>
      </c>
      <c r="H825" s="1329"/>
    </row>
    <row r="826" spans="1:8" x14ac:dyDescent="0.25">
      <c r="A826" s="777" t="s">
        <v>3012</v>
      </c>
      <c r="B826" s="764">
        <v>1</v>
      </c>
      <c r="C826" s="630"/>
      <c r="D826" s="630">
        <v>16000</v>
      </c>
      <c r="E826" s="921"/>
      <c r="F826" s="764"/>
      <c r="G826" s="1249"/>
      <c r="H826" s="1329" t="s">
        <v>5899</v>
      </c>
    </row>
    <row r="827" spans="1:8" x14ac:dyDescent="0.25">
      <c r="A827" s="777" t="s">
        <v>441</v>
      </c>
      <c r="B827" s="764">
        <v>1</v>
      </c>
      <c r="C827" s="630">
        <v>21000</v>
      </c>
      <c r="D827" s="630"/>
      <c r="E827" s="764">
        <v>1</v>
      </c>
      <c r="F827" s="921">
        <v>100</v>
      </c>
      <c r="G827" s="1249">
        <v>5000</v>
      </c>
      <c r="H827" s="1329"/>
    </row>
    <row r="828" spans="1:8" x14ac:dyDescent="0.25">
      <c r="A828" s="777" t="s">
        <v>733</v>
      </c>
      <c r="B828" s="764">
        <v>1</v>
      </c>
      <c r="C828" s="630">
        <v>21000</v>
      </c>
      <c r="D828" s="630"/>
      <c r="E828" s="764"/>
      <c r="F828" s="921"/>
      <c r="G828" s="1249"/>
      <c r="H828" s="1329"/>
    </row>
    <row r="829" spans="1:8" x14ac:dyDescent="0.25">
      <c r="A829" s="777" t="s">
        <v>2187</v>
      </c>
      <c r="B829" s="764">
        <v>1</v>
      </c>
      <c r="C829" s="630"/>
      <c r="D829" s="630">
        <v>13000</v>
      </c>
      <c r="E829" s="764">
        <v>1</v>
      </c>
      <c r="F829" s="921">
        <v>60</v>
      </c>
      <c r="G829" s="1249">
        <v>3000</v>
      </c>
      <c r="H829" s="1329" t="s">
        <v>767</v>
      </c>
    </row>
    <row r="830" spans="1:8" x14ac:dyDescent="0.25">
      <c r="A830" s="777" t="s">
        <v>392</v>
      </c>
      <c r="B830" s="764">
        <v>1</v>
      </c>
      <c r="C830" s="630">
        <v>50000</v>
      </c>
      <c r="D830" s="630"/>
      <c r="E830" s="764"/>
      <c r="F830" s="921"/>
      <c r="G830" s="1249"/>
      <c r="H830" s="1329"/>
    </row>
    <row r="831" spans="1:8" x14ac:dyDescent="0.25">
      <c r="A831" s="777" t="s">
        <v>1139</v>
      </c>
      <c r="B831" s="764">
        <v>1</v>
      </c>
      <c r="C831" s="630"/>
      <c r="D831" s="630">
        <v>39000</v>
      </c>
      <c r="E831" s="764"/>
      <c r="F831" s="921"/>
      <c r="G831" s="1249"/>
      <c r="H831" s="1329" t="s">
        <v>5900</v>
      </c>
    </row>
    <row r="832" spans="1:8" x14ac:dyDescent="0.25">
      <c r="A832" s="777" t="s">
        <v>629</v>
      </c>
      <c r="B832" s="764">
        <v>1</v>
      </c>
      <c r="C832" s="630">
        <v>36000</v>
      </c>
      <c r="D832" s="630"/>
      <c r="E832" s="764"/>
      <c r="F832" s="921"/>
      <c r="G832" s="1249"/>
      <c r="H832" s="1329"/>
    </row>
    <row r="833" spans="1:8" x14ac:dyDescent="0.25">
      <c r="A833" s="777" t="s">
        <v>172</v>
      </c>
      <c r="B833" s="764">
        <v>2</v>
      </c>
      <c r="C833" s="630">
        <v>94000</v>
      </c>
      <c r="D833" s="630"/>
      <c r="E833" s="764"/>
      <c r="F833" s="921"/>
      <c r="G833" s="1249"/>
      <c r="H833" s="1329" t="s">
        <v>5908</v>
      </c>
    </row>
    <row r="834" spans="1:8" x14ac:dyDescent="0.25">
      <c r="A834" s="777" t="s">
        <v>503</v>
      </c>
      <c r="B834" s="764">
        <v>1</v>
      </c>
      <c r="C834" s="630">
        <v>10000</v>
      </c>
      <c r="D834" s="630">
        <v>2000</v>
      </c>
      <c r="E834" s="764">
        <v>1</v>
      </c>
      <c r="F834" s="921">
        <v>60</v>
      </c>
      <c r="G834" s="1249">
        <v>3000</v>
      </c>
      <c r="H834" s="1329" t="s">
        <v>767</v>
      </c>
    </row>
    <row r="835" spans="1:8" x14ac:dyDescent="0.25">
      <c r="A835" s="777" t="s">
        <v>3012</v>
      </c>
      <c r="B835" s="764">
        <v>1</v>
      </c>
      <c r="C835" s="630"/>
      <c r="D835" s="630">
        <v>16000</v>
      </c>
      <c r="E835" s="764"/>
      <c r="F835" s="921"/>
      <c r="G835" s="1249"/>
      <c r="H835" s="1329" t="s">
        <v>5901</v>
      </c>
    </row>
    <row r="836" spans="1:8" x14ac:dyDescent="0.25">
      <c r="A836" s="777" t="s">
        <v>291</v>
      </c>
      <c r="B836" s="764">
        <v>1</v>
      </c>
      <c r="C836" s="630">
        <v>14500</v>
      </c>
      <c r="D836" s="630"/>
      <c r="E836" s="764">
        <v>1</v>
      </c>
      <c r="F836" s="921">
        <v>75</v>
      </c>
      <c r="G836" s="1249">
        <v>4000</v>
      </c>
      <c r="H836" s="1329"/>
    </row>
    <row r="837" spans="1:8" x14ac:dyDescent="0.25">
      <c r="A837" s="777" t="s">
        <v>3536</v>
      </c>
      <c r="B837" s="764">
        <v>1</v>
      </c>
      <c r="C837" s="630"/>
      <c r="D837" s="630">
        <v>27000</v>
      </c>
      <c r="E837" s="764">
        <v>1</v>
      </c>
      <c r="F837" s="921">
        <v>75</v>
      </c>
      <c r="G837" s="1249">
        <v>4000</v>
      </c>
      <c r="H837" s="1329" t="s">
        <v>767</v>
      </c>
    </row>
    <row r="838" spans="1:8" x14ac:dyDescent="0.25">
      <c r="A838" s="777" t="s">
        <v>4116</v>
      </c>
      <c r="B838" s="764">
        <v>1</v>
      </c>
      <c r="C838" s="630"/>
      <c r="D838" s="630">
        <v>27000</v>
      </c>
      <c r="E838" s="764">
        <v>1</v>
      </c>
      <c r="F838" s="921">
        <v>75</v>
      </c>
      <c r="G838" s="1249">
        <v>4000</v>
      </c>
      <c r="H838" s="1329" t="s">
        <v>767</v>
      </c>
    </row>
    <row r="839" spans="1:8" x14ac:dyDescent="0.25">
      <c r="A839" s="777" t="s">
        <v>1946</v>
      </c>
      <c r="B839" s="764">
        <v>1</v>
      </c>
      <c r="C839" s="630"/>
      <c r="D839" s="630">
        <v>36000</v>
      </c>
      <c r="E839" s="764"/>
      <c r="F839" s="921"/>
      <c r="G839" s="1249"/>
      <c r="H839" s="1329"/>
    </row>
    <row r="840" spans="1:8" x14ac:dyDescent="0.25">
      <c r="A840" s="777" t="s">
        <v>4787</v>
      </c>
      <c r="B840" s="764">
        <v>1</v>
      </c>
      <c r="C840" s="630">
        <v>20000</v>
      </c>
      <c r="D840" s="630"/>
      <c r="E840" s="764"/>
      <c r="F840" s="921"/>
      <c r="G840" s="1249"/>
      <c r="H840" s="1329"/>
    </row>
    <row r="841" spans="1:8" x14ac:dyDescent="0.25">
      <c r="A841" s="777" t="s">
        <v>5517</v>
      </c>
      <c r="B841" s="764">
        <v>1</v>
      </c>
      <c r="C841" s="630">
        <v>15000</v>
      </c>
      <c r="D841" s="630"/>
      <c r="E841" s="764">
        <v>1</v>
      </c>
      <c r="F841" s="921">
        <v>60</v>
      </c>
      <c r="G841" s="1249">
        <v>3000</v>
      </c>
      <c r="H841" s="1329"/>
    </row>
    <row r="842" spans="1:8" x14ac:dyDescent="0.25">
      <c r="A842" s="777" t="s">
        <v>123</v>
      </c>
      <c r="B842" s="764">
        <v>1</v>
      </c>
      <c r="C842" s="630">
        <v>14000</v>
      </c>
      <c r="D842" s="630">
        <v>1000</v>
      </c>
      <c r="E842" s="764"/>
      <c r="F842" s="921"/>
      <c r="G842" s="1249"/>
      <c r="H842" s="1329" t="s">
        <v>767</v>
      </c>
    </row>
    <row r="843" spans="1:8" x14ac:dyDescent="0.25">
      <c r="A843" s="777" t="s">
        <v>2045</v>
      </c>
      <c r="B843" s="764">
        <v>1</v>
      </c>
      <c r="C843" s="630">
        <v>13000</v>
      </c>
      <c r="D843" s="630"/>
      <c r="E843" s="764">
        <v>1</v>
      </c>
      <c r="F843" s="921">
        <v>60</v>
      </c>
      <c r="G843" s="1249">
        <v>3000</v>
      </c>
      <c r="H843" s="1329"/>
    </row>
    <row r="844" spans="1:8" x14ac:dyDescent="0.25">
      <c r="A844" s="777" t="s">
        <v>5902</v>
      </c>
      <c r="B844" s="764">
        <v>1</v>
      </c>
      <c r="C844" s="630"/>
      <c r="D844" s="630">
        <v>30000</v>
      </c>
      <c r="E844" s="764">
        <v>1</v>
      </c>
      <c r="F844" s="921">
        <v>50</v>
      </c>
      <c r="G844" s="1249">
        <v>2000</v>
      </c>
      <c r="H844" s="1329" t="s">
        <v>767</v>
      </c>
    </row>
    <row r="845" spans="1:8" x14ac:dyDescent="0.25">
      <c r="A845" s="777" t="s">
        <v>5083</v>
      </c>
      <c r="B845" s="764">
        <v>1</v>
      </c>
      <c r="C845" s="630">
        <v>20000</v>
      </c>
      <c r="D845" s="630"/>
      <c r="E845" s="764"/>
      <c r="F845" s="921"/>
      <c r="G845" s="1249"/>
      <c r="H845" s="1329" t="s">
        <v>5903</v>
      </c>
    </row>
    <row r="846" spans="1:8" x14ac:dyDescent="0.25">
      <c r="A846" s="777" t="s">
        <v>5517</v>
      </c>
      <c r="B846" s="764">
        <v>1</v>
      </c>
      <c r="C846" s="630"/>
      <c r="D846" s="630">
        <v>15000</v>
      </c>
      <c r="E846" s="764">
        <v>1</v>
      </c>
      <c r="F846" s="921">
        <v>60</v>
      </c>
      <c r="G846" s="1249">
        <v>3000</v>
      </c>
      <c r="H846" s="1329" t="s">
        <v>767</v>
      </c>
    </row>
    <row r="847" spans="1:8" x14ac:dyDescent="0.25">
      <c r="A847" s="777" t="s">
        <v>370</v>
      </c>
      <c r="B847" s="764">
        <v>1</v>
      </c>
      <c r="C847" s="630">
        <v>42000</v>
      </c>
      <c r="D847" s="630"/>
      <c r="E847" s="764">
        <v>1</v>
      </c>
      <c r="F847" s="921">
        <v>100</v>
      </c>
      <c r="G847" s="1249">
        <v>5000</v>
      </c>
      <c r="H847" s="1329"/>
    </row>
    <row r="848" spans="1:8" x14ac:dyDescent="0.25">
      <c r="A848" s="777" t="s">
        <v>2045</v>
      </c>
      <c r="B848" s="764">
        <v>1</v>
      </c>
      <c r="C848" s="630"/>
      <c r="D848" s="630">
        <v>17000</v>
      </c>
      <c r="E848" s="764"/>
      <c r="F848" s="921"/>
      <c r="G848" s="1249"/>
      <c r="H848" s="1329" t="s">
        <v>5904</v>
      </c>
    </row>
    <row r="849" spans="1:8" x14ac:dyDescent="0.25">
      <c r="A849" s="777" t="s">
        <v>213</v>
      </c>
      <c r="B849" s="764">
        <v>1</v>
      </c>
      <c r="C849" s="630"/>
      <c r="D849" s="630">
        <v>25000</v>
      </c>
      <c r="E849" s="764">
        <v>1</v>
      </c>
      <c r="F849" s="921">
        <v>100</v>
      </c>
      <c r="G849" s="1249">
        <v>5000</v>
      </c>
      <c r="H849" s="1329" t="s">
        <v>767</v>
      </c>
    </row>
    <row r="850" spans="1:8" x14ac:dyDescent="0.25">
      <c r="A850" s="777" t="s">
        <v>734</v>
      </c>
      <c r="B850" s="764">
        <v>1</v>
      </c>
      <c r="C850" s="630">
        <v>15000</v>
      </c>
      <c r="D850" s="630"/>
      <c r="E850" s="764">
        <v>1</v>
      </c>
      <c r="F850" s="921">
        <v>60</v>
      </c>
      <c r="G850" s="1249">
        <v>3000</v>
      </c>
      <c r="H850" s="1329"/>
    </row>
    <row r="851" spans="1:8" x14ac:dyDescent="0.25">
      <c r="A851" s="755" t="s">
        <v>2048</v>
      </c>
      <c r="B851" s="213">
        <f>SUM(B822:B850)</f>
        <v>30</v>
      </c>
      <c r="C851" s="213">
        <f>SUM(C822:C850)</f>
        <v>433500</v>
      </c>
      <c r="D851" s="213">
        <f>SUM(D822:D850)</f>
        <v>311000</v>
      </c>
      <c r="E851" s="213">
        <f>SUM(E822:E850)</f>
        <v>14</v>
      </c>
      <c r="F851" s="213"/>
      <c r="G851" s="213"/>
      <c r="H851" s="213"/>
    </row>
    <row r="852" spans="1:8" ht="17.25" x14ac:dyDescent="0.25">
      <c r="A852" s="2233" t="s">
        <v>4463</v>
      </c>
      <c r="B852" s="2234"/>
      <c r="C852" s="2234"/>
      <c r="D852" s="2234"/>
      <c r="E852" s="2234"/>
      <c r="F852" s="2234"/>
      <c r="G852" s="2234"/>
      <c r="H852" s="2249"/>
    </row>
    <row r="853" spans="1:8" ht="17.25" x14ac:dyDescent="0.25">
      <c r="A853" s="782" t="s">
        <v>5905</v>
      </c>
      <c r="B853" s="783">
        <v>1</v>
      </c>
      <c r="C853" s="944">
        <v>1500</v>
      </c>
      <c r="D853" s="784"/>
      <c r="E853" s="909"/>
      <c r="F853" s="909"/>
      <c r="G853" s="909"/>
      <c r="H853" s="1328"/>
    </row>
    <row r="854" spans="1:8" ht="17.25" x14ac:dyDescent="0.25">
      <c r="A854" s="782" t="s">
        <v>5906</v>
      </c>
      <c r="B854" s="783">
        <v>1</v>
      </c>
      <c r="C854" s="944">
        <v>3500</v>
      </c>
      <c r="D854" s="784"/>
      <c r="E854" s="909"/>
      <c r="F854" s="909"/>
      <c r="G854" s="909"/>
      <c r="H854" s="1328"/>
    </row>
    <row r="855" spans="1:8" ht="17.25" x14ac:dyDescent="0.25">
      <c r="A855" s="782" t="s">
        <v>5907</v>
      </c>
      <c r="B855" s="783">
        <v>1</v>
      </c>
      <c r="C855" s="944">
        <v>3500</v>
      </c>
      <c r="D855" s="784"/>
      <c r="E855" s="909"/>
      <c r="F855" s="909"/>
      <c r="G855" s="909"/>
      <c r="H855" s="1328"/>
    </row>
    <row r="856" spans="1:8" x14ac:dyDescent="0.25">
      <c r="A856" s="755" t="s">
        <v>2048</v>
      </c>
      <c r="B856" s="213"/>
      <c r="C856" s="213">
        <f>SUM(C853:C855)</f>
        <v>8500</v>
      </c>
      <c r="D856" s="213">
        <f>SUM(D853:D853)</f>
        <v>0</v>
      </c>
      <c r="E856" s="213"/>
      <c r="F856" s="213"/>
      <c r="G856" s="213"/>
      <c r="H856" s="213"/>
    </row>
    <row r="857" spans="1:8" x14ac:dyDescent="0.25">
      <c r="D857" s="18"/>
      <c r="E857" s="13"/>
      <c r="F857" s="13"/>
    </row>
    <row r="858" spans="1:8" x14ac:dyDescent="0.25">
      <c r="D858" s="1230"/>
      <c r="E858" s="1230"/>
      <c r="F858" s="2268" t="s">
        <v>5635</v>
      </c>
      <c r="G858" s="2268"/>
      <c r="H858" s="2268"/>
    </row>
    <row r="859" spans="1:8" ht="15.75" x14ac:dyDescent="0.25">
      <c r="A859" s="2262" t="s">
        <v>4861</v>
      </c>
      <c r="B859" s="2263"/>
      <c r="C859" s="757">
        <f>C851-G861</f>
        <v>433500</v>
      </c>
      <c r="E859" s="13"/>
      <c r="F859" s="13"/>
    </row>
    <row r="861" spans="1:8" ht="15.75" x14ac:dyDescent="0.25">
      <c r="A861" s="2262" t="s">
        <v>4825</v>
      </c>
      <c r="B861" s="2263"/>
      <c r="C861" s="213">
        <f>C856</f>
        <v>8500</v>
      </c>
      <c r="E861" s="1145"/>
      <c r="F861" s="1145"/>
      <c r="G861" s="1145"/>
    </row>
    <row r="865" spans="1:8" ht="15.75" x14ac:dyDescent="0.25">
      <c r="A865" s="2232" t="s">
        <v>5910</v>
      </c>
      <c r="B865" s="2232"/>
      <c r="C865" s="2232"/>
      <c r="D865" s="2232"/>
      <c r="E865" s="2232"/>
      <c r="F865" s="2232"/>
      <c r="G865" s="2232"/>
      <c r="H865" s="2232"/>
    </row>
    <row r="866" spans="1:8" x14ac:dyDescent="0.25">
      <c r="A866" s="198" t="s">
        <v>14</v>
      </c>
      <c r="B866" s="198" t="s">
        <v>5</v>
      </c>
      <c r="C866" s="198" t="s">
        <v>10</v>
      </c>
      <c r="D866" s="198" t="s">
        <v>11</v>
      </c>
      <c r="E866" s="198" t="s">
        <v>753</v>
      </c>
      <c r="F866" s="1330" t="s">
        <v>2013</v>
      </c>
      <c r="G866" s="198" t="s">
        <v>27</v>
      </c>
      <c r="H866" s="198" t="s">
        <v>32</v>
      </c>
    </row>
    <row r="867" spans="1:8" x14ac:dyDescent="0.25">
      <c r="A867" s="777" t="s">
        <v>209</v>
      </c>
      <c r="B867" s="764">
        <v>1</v>
      </c>
      <c r="C867" s="630"/>
      <c r="D867" s="764">
        <v>39000</v>
      </c>
      <c r="E867" s="921"/>
      <c r="F867" s="764"/>
      <c r="G867" s="1249"/>
      <c r="H867" s="1332" t="s">
        <v>767</v>
      </c>
    </row>
    <row r="868" spans="1:8" x14ac:dyDescent="0.25">
      <c r="A868" s="777" t="s">
        <v>677</v>
      </c>
      <c r="B868" s="764">
        <v>1</v>
      </c>
      <c r="C868" s="630"/>
      <c r="D868" s="630">
        <v>19000</v>
      </c>
      <c r="E868" s="921"/>
      <c r="F868" s="764"/>
      <c r="G868" s="630"/>
      <c r="H868" s="1332" t="s">
        <v>5312</v>
      </c>
    </row>
    <row r="869" spans="1:8" x14ac:dyDescent="0.25">
      <c r="A869" s="777" t="s">
        <v>163</v>
      </c>
      <c r="B869" s="764">
        <v>1</v>
      </c>
      <c r="C869" s="630"/>
      <c r="D869" s="630">
        <v>22000</v>
      </c>
      <c r="E869" s="921">
        <v>1</v>
      </c>
      <c r="F869" s="764">
        <v>60</v>
      </c>
      <c r="G869" s="630">
        <v>3000</v>
      </c>
      <c r="H869" s="1332" t="s">
        <v>767</v>
      </c>
    </row>
    <row r="870" spans="1:8" x14ac:dyDescent="0.25">
      <c r="A870" s="777" t="s">
        <v>5006</v>
      </c>
      <c r="B870" s="764">
        <v>1</v>
      </c>
      <c r="C870" s="630">
        <v>24000</v>
      </c>
      <c r="D870" s="630"/>
      <c r="E870" s="921">
        <v>1</v>
      </c>
      <c r="F870" s="764">
        <v>100</v>
      </c>
      <c r="G870" s="630">
        <v>5000</v>
      </c>
      <c r="H870" s="1332"/>
    </row>
    <row r="871" spans="1:8" x14ac:dyDescent="0.25">
      <c r="A871" s="777" t="s">
        <v>5517</v>
      </c>
      <c r="B871" s="764">
        <v>1</v>
      </c>
      <c r="C871" s="630"/>
      <c r="D871" s="630">
        <v>14000</v>
      </c>
      <c r="E871" s="921">
        <v>1</v>
      </c>
      <c r="F871" s="764">
        <v>75</v>
      </c>
      <c r="G871" s="1249">
        <v>4000</v>
      </c>
      <c r="H871" s="1332" t="s">
        <v>767</v>
      </c>
    </row>
    <row r="872" spans="1:8" x14ac:dyDescent="0.25">
      <c r="A872" s="777" t="s">
        <v>5517</v>
      </c>
      <c r="B872" s="764">
        <v>1</v>
      </c>
      <c r="C872" s="630">
        <v>15000</v>
      </c>
      <c r="D872" s="630"/>
      <c r="E872" s="764">
        <v>1</v>
      </c>
      <c r="F872" s="921">
        <v>60</v>
      </c>
      <c r="G872" s="1249">
        <v>3000</v>
      </c>
      <c r="H872" s="1332" t="s">
        <v>5911</v>
      </c>
    </row>
    <row r="873" spans="1:8" x14ac:dyDescent="0.25">
      <c r="A873" s="777" t="s">
        <v>563</v>
      </c>
      <c r="B873" s="764">
        <v>1</v>
      </c>
      <c r="C873" s="630"/>
      <c r="D873" s="630">
        <v>21000</v>
      </c>
      <c r="E873" s="764"/>
      <c r="F873" s="921"/>
      <c r="G873" s="1249"/>
      <c r="H873" s="1332" t="s">
        <v>3581</v>
      </c>
    </row>
    <row r="874" spans="1:8" x14ac:dyDescent="0.25">
      <c r="A874" s="777" t="s">
        <v>144</v>
      </c>
      <c r="B874" s="764">
        <v>1</v>
      </c>
      <c r="C874" s="630"/>
      <c r="D874" s="630">
        <v>34000</v>
      </c>
      <c r="E874" s="764"/>
      <c r="F874" s="921"/>
      <c r="G874" s="1249"/>
      <c r="H874" s="1332" t="s">
        <v>767</v>
      </c>
    </row>
    <row r="875" spans="1:8" x14ac:dyDescent="0.25">
      <c r="A875" s="777" t="s">
        <v>441</v>
      </c>
      <c r="B875" s="764">
        <v>2</v>
      </c>
      <c r="C875" s="630"/>
      <c r="D875" s="630">
        <v>42000</v>
      </c>
      <c r="E875" s="764">
        <v>2</v>
      </c>
      <c r="F875" s="921">
        <v>100</v>
      </c>
      <c r="G875" s="1249">
        <v>10000</v>
      </c>
      <c r="H875" s="1332" t="s">
        <v>5912</v>
      </c>
    </row>
    <row r="876" spans="1:8" x14ac:dyDescent="0.25">
      <c r="A876" s="777" t="s">
        <v>1139</v>
      </c>
      <c r="B876" s="764">
        <v>2</v>
      </c>
      <c r="C876" s="630"/>
      <c r="D876" s="630">
        <v>62000</v>
      </c>
      <c r="E876" s="764">
        <v>2</v>
      </c>
      <c r="F876" s="921">
        <v>140</v>
      </c>
      <c r="G876" s="1249">
        <v>16000</v>
      </c>
      <c r="H876" s="1332" t="s">
        <v>5912</v>
      </c>
    </row>
    <row r="877" spans="1:8" x14ac:dyDescent="0.25">
      <c r="A877" s="777" t="s">
        <v>4757</v>
      </c>
      <c r="B877" s="764">
        <v>1</v>
      </c>
      <c r="C877" s="630"/>
      <c r="D877" s="630">
        <v>24000</v>
      </c>
      <c r="E877" s="764"/>
      <c r="F877" s="921"/>
      <c r="G877" s="1249"/>
      <c r="H877" s="1332" t="s">
        <v>3581</v>
      </c>
    </row>
    <row r="878" spans="1:8" x14ac:dyDescent="0.25">
      <c r="A878" s="777" t="s">
        <v>423</v>
      </c>
      <c r="B878" s="764">
        <v>1</v>
      </c>
      <c r="C878" s="630">
        <v>21000</v>
      </c>
      <c r="D878" s="630"/>
      <c r="E878" s="764"/>
      <c r="F878" s="921"/>
      <c r="G878" s="1249"/>
      <c r="H878" s="1332"/>
    </row>
    <row r="879" spans="1:8" x14ac:dyDescent="0.25">
      <c r="A879" s="777" t="s">
        <v>1871</v>
      </c>
      <c r="B879" s="764">
        <v>1</v>
      </c>
      <c r="C879" s="630"/>
      <c r="D879" s="630">
        <v>31000</v>
      </c>
      <c r="E879" s="764">
        <v>1</v>
      </c>
      <c r="F879" s="921">
        <v>100</v>
      </c>
      <c r="G879" s="1249">
        <v>5000</v>
      </c>
      <c r="H879" s="1332" t="s">
        <v>767</v>
      </c>
    </row>
    <row r="880" spans="1:8" x14ac:dyDescent="0.25">
      <c r="A880" s="777" t="s">
        <v>5431</v>
      </c>
      <c r="B880" s="764">
        <v>1</v>
      </c>
      <c r="C880" s="630"/>
      <c r="D880" s="630">
        <v>14000</v>
      </c>
      <c r="E880" s="764">
        <v>1</v>
      </c>
      <c r="F880" s="921">
        <v>50</v>
      </c>
      <c r="G880" s="1249">
        <v>2000</v>
      </c>
      <c r="H880" s="1332" t="s">
        <v>767</v>
      </c>
    </row>
    <row r="881" spans="1:8" x14ac:dyDescent="0.25">
      <c r="A881" s="777" t="s">
        <v>4847</v>
      </c>
      <c r="B881" s="764">
        <v>1</v>
      </c>
      <c r="C881" s="630"/>
      <c r="D881" s="630">
        <v>25000</v>
      </c>
      <c r="E881" s="764">
        <v>1</v>
      </c>
      <c r="F881" s="921">
        <v>100</v>
      </c>
      <c r="G881" s="1249">
        <v>5000</v>
      </c>
      <c r="H881" s="1332" t="s">
        <v>767</v>
      </c>
    </row>
    <row r="882" spans="1:8" x14ac:dyDescent="0.25">
      <c r="A882" s="777" t="s">
        <v>1862</v>
      </c>
      <c r="B882" s="764">
        <v>1</v>
      </c>
      <c r="C882" s="630"/>
      <c r="D882" s="630">
        <v>28000</v>
      </c>
      <c r="E882" s="764"/>
      <c r="F882" s="921"/>
      <c r="G882" s="1249"/>
      <c r="H882" s="1332" t="s">
        <v>5913</v>
      </c>
    </row>
    <row r="883" spans="1:8" x14ac:dyDescent="0.25">
      <c r="A883" s="777" t="s">
        <v>1863</v>
      </c>
      <c r="B883" s="764">
        <v>1</v>
      </c>
      <c r="C883" s="630"/>
      <c r="D883" s="630">
        <v>20000</v>
      </c>
      <c r="E883" s="764"/>
      <c r="F883" s="921"/>
      <c r="G883" s="1249"/>
      <c r="H883" s="1332" t="s">
        <v>5914</v>
      </c>
    </row>
    <row r="884" spans="1:8" x14ac:dyDescent="0.25">
      <c r="A884" s="755" t="s">
        <v>2048</v>
      </c>
      <c r="B884" s="213">
        <f>SUM(B867:B883)</f>
        <v>19</v>
      </c>
      <c r="C884" s="213">
        <f>SUM(C867:C883)</f>
        <v>60000</v>
      </c>
      <c r="D884" s="213">
        <f>SUM(D867:D883)</f>
        <v>395000</v>
      </c>
      <c r="E884" s="213">
        <f>SUM(E867:E883)</f>
        <v>11</v>
      </c>
      <c r="F884" s="213"/>
      <c r="G884" s="213"/>
      <c r="H884" s="213"/>
    </row>
    <row r="885" spans="1:8" ht="17.25" x14ac:dyDescent="0.25">
      <c r="A885" s="2233" t="s">
        <v>4463</v>
      </c>
      <c r="B885" s="2234"/>
      <c r="C885" s="2234"/>
      <c r="D885" s="2234"/>
      <c r="E885" s="2234"/>
      <c r="F885" s="2234"/>
      <c r="G885" s="2234"/>
      <c r="H885" s="2249"/>
    </row>
    <row r="886" spans="1:8" ht="17.25" x14ac:dyDescent="0.25">
      <c r="A886" s="782"/>
      <c r="B886" s="783"/>
      <c r="C886" s="944"/>
      <c r="D886" s="784"/>
      <c r="E886" s="909"/>
      <c r="F886" s="909"/>
      <c r="G886" s="909"/>
      <c r="H886" s="1331"/>
    </row>
    <row r="887" spans="1:8" x14ac:dyDescent="0.25">
      <c r="A887" s="755" t="s">
        <v>2048</v>
      </c>
      <c r="B887" s="213"/>
      <c r="C887" s="213">
        <f>SUM(C886:C886)</f>
        <v>0</v>
      </c>
      <c r="D887" s="213">
        <f>SUM(D886:D886)</f>
        <v>0</v>
      </c>
      <c r="E887" s="213"/>
      <c r="F887" s="213"/>
      <c r="G887" s="213"/>
      <c r="H887" s="213"/>
    </row>
    <row r="888" spans="1:8" x14ac:dyDescent="0.25">
      <c r="D888" s="18"/>
      <c r="E888" s="13"/>
      <c r="F888" s="13"/>
    </row>
    <row r="889" spans="1:8" x14ac:dyDescent="0.25">
      <c r="D889" s="1230"/>
      <c r="E889" s="1230"/>
      <c r="F889" s="2268" t="s">
        <v>5635</v>
      </c>
      <c r="G889" s="2268"/>
      <c r="H889" s="2268"/>
    </row>
    <row r="890" spans="1:8" ht="15.75" x14ac:dyDescent="0.25">
      <c r="A890" s="2262" t="s">
        <v>4861</v>
      </c>
      <c r="B890" s="2263"/>
      <c r="C890" s="757">
        <f>C884-G892</f>
        <v>60000</v>
      </c>
      <c r="E890" s="13"/>
      <c r="F890" s="13"/>
    </row>
    <row r="892" spans="1:8" ht="15.75" x14ac:dyDescent="0.25">
      <c r="A892" s="2262" t="s">
        <v>4825</v>
      </c>
      <c r="B892" s="2263"/>
      <c r="C892" s="213">
        <f>C887</f>
        <v>0</v>
      </c>
      <c r="E892" s="1145"/>
      <c r="F892" s="1145"/>
      <c r="G892" s="1145"/>
    </row>
    <row r="896" spans="1:8" ht="15.75" x14ac:dyDescent="0.25">
      <c r="A896" s="2232" t="s">
        <v>5915</v>
      </c>
      <c r="B896" s="2232"/>
      <c r="C896" s="2232"/>
      <c r="D896" s="2232"/>
      <c r="E896" s="2232"/>
      <c r="F896" s="2232"/>
      <c r="G896" s="2232"/>
      <c r="H896" s="2232"/>
    </row>
    <row r="897" spans="1:8" x14ac:dyDescent="0.25">
      <c r="A897" s="198" t="s">
        <v>14</v>
      </c>
      <c r="B897" s="198" t="s">
        <v>5</v>
      </c>
      <c r="C897" s="198" t="s">
        <v>10</v>
      </c>
      <c r="D897" s="198" t="s">
        <v>11</v>
      </c>
      <c r="E897" s="198" t="s">
        <v>753</v>
      </c>
      <c r="F897" s="1333" t="s">
        <v>2013</v>
      </c>
      <c r="G897" s="198" t="s">
        <v>27</v>
      </c>
      <c r="H897" s="198" t="s">
        <v>32</v>
      </c>
    </row>
    <row r="898" spans="1:8" x14ac:dyDescent="0.25">
      <c r="A898" s="777" t="s">
        <v>208</v>
      </c>
      <c r="B898" s="764">
        <v>1</v>
      </c>
      <c r="C898" s="630"/>
      <c r="D898" s="630">
        <v>47000</v>
      </c>
      <c r="E898" s="921">
        <v>1</v>
      </c>
      <c r="F898" s="764">
        <v>100</v>
      </c>
      <c r="G898" s="1249">
        <v>5000</v>
      </c>
      <c r="H898" s="1336" t="s">
        <v>5916</v>
      </c>
    </row>
    <row r="899" spans="1:8" x14ac:dyDescent="0.25">
      <c r="A899" s="777" t="s">
        <v>563</v>
      </c>
      <c r="B899" s="764">
        <v>1</v>
      </c>
      <c r="C899" s="630"/>
      <c r="D899" s="630">
        <v>17000</v>
      </c>
      <c r="E899" s="921">
        <v>1</v>
      </c>
      <c r="F899" s="764">
        <v>75</v>
      </c>
      <c r="G899" s="630">
        <v>4000</v>
      </c>
      <c r="H899" s="1336" t="s">
        <v>5917</v>
      </c>
    </row>
    <row r="900" spans="1:8" x14ac:dyDescent="0.25">
      <c r="A900" s="777" t="s">
        <v>141</v>
      </c>
      <c r="B900" s="764">
        <v>1</v>
      </c>
      <c r="C900" s="630"/>
      <c r="D900" s="630">
        <v>22000</v>
      </c>
      <c r="E900" s="921"/>
      <c r="F900" s="764"/>
      <c r="G900" s="630"/>
      <c r="H900" s="1336" t="s">
        <v>5918</v>
      </c>
    </row>
    <row r="901" spans="1:8" x14ac:dyDescent="0.25">
      <c r="A901" s="777" t="s">
        <v>656</v>
      </c>
      <c r="B901" s="764">
        <v>1</v>
      </c>
      <c r="C901" s="630">
        <v>16000</v>
      </c>
      <c r="D901" s="630"/>
      <c r="E901" s="921">
        <v>1</v>
      </c>
      <c r="F901" s="764">
        <v>75</v>
      </c>
      <c r="G901" s="630">
        <v>4000</v>
      </c>
      <c r="H901" s="1336"/>
    </row>
    <row r="902" spans="1:8" x14ac:dyDescent="0.25">
      <c r="A902" s="777" t="s">
        <v>213</v>
      </c>
      <c r="B902" s="764">
        <v>1</v>
      </c>
      <c r="C902" s="630">
        <v>26000</v>
      </c>
      <c r="D902" s="630"/>
      <c r="E902" s="921">
        <v>1</v>
      </c>
      <c r="F902" s="764">
        <v>75</v>
      </c>
      <c r="G902" s="1249">
        <v>4000</v>
      </c>
      <c r="H902" s="1336"/>
    </row>
    <row r="903" spans="1:8" x14ac:dyDescent="0.25">
      <c r="A903" s="777" t="s">
        <v>4488</v>
      </c>
      <c r="B903" s="764">
        <v>1</v>
      </c>
      <c r="C903" s="630">
        <v>20000</v>
      </c>
      <c r="D903" s="630"/>
      <c r="E903" s="764">
        <v>1</v>
      </c>
      <c r="F903" s="921">
        <v>75</v>
      </c>
      <c r="G903" s="1249">
        <v>4000</v>
      </c>
      <c r="H903" s="1336"/>
    </row>
    <row r="904" spans="1:8" x14ac:dyDescent="0.25">
      <c r="A904" s="777" t="s">
        <v>5919</v>
      </c>
      <c r="B904" s="764">
        <v>1</v>
      </c>
      <c r="C904" s="630">
        <v>40000</v>
      </c>
      <c r="D904" s="630"/>
      <c r="E904" s="764"/>
      <c r="F904" s="921"/>
      <c r="G904" s="1249"/>
      <c r="H904" s="1336"/>
    </row>
    <row r="905" spans="1:8" x14ac:dyDescent="0.25">
      <c r="A905" s="777" t="s">
        <v>3707</v>
      </c>
      <c r="B905" s="764">
        <v>1</v>
      </c>
      <c r="C905" s="630">
        <v>17000</v>
      </c>
      <c r="D905" s="630"/>
      <c r="E905" s="764">
        <v>1</v>
      </c>
      <c r="F905" s="921">
        <v>75</v>
      </c>
      <c r="G905" s="1249">
        <v>4000</v>
      </c>
      <c r="H905" s="1336"/>
    </row>
    <row r="906" spans="1:8" x14ac:dyDescent="0.25">
      <c r="A906" s="777" t="s">
        <v>1863</v>
      </c>
      <c r="B906" s="764">
        <v>1</v>
      </c>
      <c r="C906" s="630">
        <v>16000</v>
      </c>
      <c r="D906" s="630"/>
      <c r="E906" s="764">
        <v>1</v>
      </c>
      <c r="F906" s="921">
        <v>75</v>
      </c>
      <c r="G906" s="1249">
        <v>4000</v>
      </c>
      <c r="H906" s="1336"/>
    </row>
    <row r="907" spans="1:8" x14ac:dyDescent="0.25">
      <c r="A907" s="777" t="s">
        <v>550</v>
      </c>
      <c r="B907" s="764">
        <v>2</v>
      </c>
      <c r="C907" s="630"/>
      <c r="D907" s="630">
        <v>72000</v>
      </c>
      <c r="E907" s="764"/>
      <c r="F907" s="921"/>
      <c r="G907" s="1249"/>
      <c r="H907" s="1336"/>
    </row>
    <row r="908" spans="1:8" x14ac:dyDescent="0.25">
      <c r="A908" s="777" t="s">
        <v>5920</v>
      </c>
      <c r="B908" s="764">
        <v>1</v>
      </c>
      <c r="C908" s="630">
        <v>37000</v>
      </c>
      <c r="D908" s="630"/>
      <c r="E908" s="764">
        <v>1</v>
      </c>
      <c r="F908" s="921">
        <v>60</v>
      </c>
      <c r="G908" s="1249">
        <v>3000</v>
      </c>
      <c r="H908" s="1336"/>
    </row>
    <row r="909" spans="1:8" x14ac:dyDescent="0.25">
      <c r="A909" s="777" t="s">
        <v>4853</v>
      </c>
      <c r="B909" s="764">
        <v>6</v>
      </c>
      <c r="C909" s="630"/>
      <c r="D909" s="630">
        <v>113400</v>
      </c>
      <c r="E909" s="764"/>
      <c r="F909" s="921"/>
      <c r="G909" s="1249"/>
      <c r="H909" s="1336" t="s">
        <v>5921</v>
      </c>
    </row>
    <row r="910" spans="1:8" x14ac:dyDescent="0.25">
      <c r="A910" s="777" t="s">
        <v>3012</v>
      </c>
      <c r="B910" s="764">
        <v>1</v>
      </c>
      <c r="C910" s="630"/>
      <c r="D910" s="630">
        <v>16000</v>
      </c>
      <c r="E910" s="764"/>
      <c r="F910" s="921"/>
      <c r="G910" s="1249"/>
      <c r="H910" s="1336" t="s">
        <v>767</v>
      </c>
    </row>
    <row r="911" spans="1:8" x14ac:dyDescent="0.25">
      <c r="A911" s="777" t="s">
        <v>1863</v>
      </c>
      <c r="B911" s="764">
        <v>1</v>
      </c>
      <c r="C911" s="630">
        <v>16000</v>
      </c>
      <c r="D911" s="630"/>
      <c r="E911" s="764">
        <v>1</v>
      </c>
      <c r="F911" s="921">
        <v>75</v>
      </c>
      <c r="G911" s="1249">
        <v>4000</v>
      </c>
      <c r="H911" s="1336"/>
    </row>
    <row r="912" spans="1:8" x14ac:dyDescent="0.25">
      <c r="A912" s="777" t="s">
        <v>5922</v>
      </c>
      <c r="B912" s="764">
        <v>1</v>
      </c>
      <c r="C912" s="630"/>
      <c r="D912" s="630">
        <v>35000</v>
      </c>
      <c r="E912" s="764"/>
      <c r="F912" s="921"/>
      <c r="G912" s="1249"/>
      <c r="H912" s="1336" t="s">
        <v>767</v>
      </c>
    </row>
    <row r="913" spans="1:8" x14ac:dyDescent="0.25">
      <c r="A913" s="777" t="s">
        <v>213</v>
      </c>
      <c r="B913" s="764">
        <v>1</v>
      </c>
      <c r="C913" s="630">
        <v>15000</v>
      </c>
      <c r="D913" s="630">
        <v>10000</v>
      </c>
      <c r="E913" s="764">
        <v>1</v>
      </c>
      <c r="F913" s="921">
        <v>90</v>
      </c>
      <c r="G913" s="1249">
        <v>5000</v>
      </c>
      <c r="H913" s="1336"/>
    </row>
    <row r="914" spans="1:8" x14ac:dyDescent="0.25">
      <c r="A914" s="702" t="s">
        <v>5818</v>
      </c>
      <c r="B914" s="703">
        <v>1</v>
      </c>
      <c r="C914" s="640"/>
      <c r="D914" s="640"/>
      <c r="E914" s="703"/>
      <c r="F914" s="1334"/>
      <c r="G914" s="1250"/>
      <c r="H914" s="781" t="s">
        <v>5058</v>
      </c>
    </row>
    <row r="915" spans="1:8" x14ac:dyDescent="0.25">
      <c r="A915" s="777" t="s">
        <v>5923</v>
      </c>
      <c r="B915" s="764">
        <v>1</v>
      </c>
      <c r="C915" s="630">
        <v>43500</v>
      </c>
      <c r="D915" s="630"/>
      <c r="E915" s="764">
        <v>1</v>
      </c>
      <c r="F915" s="921">
        <v>90</v>
      </c>
      <c r="G915" s="1249">
        <v>5000</v>
      </c>
      <c r="H915" s="1336"/>
    </row>
    <row r="916" spans="1:8" x14ac:dyDescent="0.25">
      <c r="A916" s="777" t="s">
        <v>2044</v>
      </c>
      <c r="B916" s="764">
        <v>1</v>
      </c>
      <c r="C916" s="630"/>
      <c r="D916" s="630">
        <v>13000</v>
      </c>
      <c r="E916" s="764">
        <v>1</v>
      </c>
      <c r="F916" s="921">
        <v>60</v>
      </c>
      <c r="G916" s="1249">
        <v>3000</v>
      </c>
      <c r="H916" s="1336" t="s">
        <v>3581</v>
      </c>
    </row>
    <row r="917" spans="1:8" x14ac:dyDescent="0.25">
      <c r="A917" s="777" t="s">
        <v>5924</v>
      </c>
      <c r="B917" s="764">
        <v>1</v>
      </c>
      <c r="C917" s="630">
        <v>26000</v>
      </c>
      <c r="D917" s="630"/>
      <c r="E917" s="764">
        <v>1</v>
      </c>
      <c r="F917" s="921">
        <v>75</v>
      </c>
      <c r="G917" s="1249">
        <v>4000</v>
      </c>
      <c r="H917" s="1336"/>
    </row>
    <row r="918" spans="1:8" x14ac:dyDescent="0.25">
      <c r="A918" s="777" t="s">
        <v>3955</v>
      </c>
      <c r="B918" s="764">
        <v>1</v>
      </c>
      <c r="C918" s="630">
        <v>39000</v>
      </c>
      <c r="D918" s="630"/>
      <c r="E918" s="764">
        <v>1</v>
      </c>
      <c r="F918" s="921">
        <v>60</v>
      </c>
      <c r="G918" s="1249">
        <v>3000</v>
      </c>
      <c r="H918" s="1336"/>
    </row>
    <row r="919" spans="1:8" x14ac:dyDescent="0.25">
      <c r="A919" s="777" t="s">
        <v>5925</v>
      </c>
      <c r="B919" s="764">
        <v>1</v>
      </c>
      <c r="C919" s="630">
        <v>24000</v>
      </c>
      <c r="D919" s="630"/>
      <c r="E919" s="764">
        <v>1</v>
      </c>
      <c r="F919" s="921">
        <v>50</v>
      </c>
      <c r="G919" s="1249">
        <v>2000</v>
      </c>
      <c r="H919" s="1336"/>
    </row>
    <row r="920" spans="1:8" x14ac:dyDescent="0.25">
      <c r="A920" s="777" t="s">
        <v>138</v>
      </c>
      <c r="B920" s="764">
        <v>1</v>
      </c>
      <c r="C920" s="630"/>
      <c r="D920" s="630">
        <v>24000</v>
      </c>
      <c r="E920" s="764"/>
      <c r="F920" s="921"/>
      <c r="G920" s="1249"/>
      <c r="H920" s="1336" t="s">
        <v>5926</v>
      </c>
    </row>
    <row r="921" spans="1:8" x14ac:dyDescent="0.25">
      <c r="A921" s="755" t="s">
        <v>2048</v>
      </c>
      <c r="B921" s="213">
        <f>SUM(B898:B920)</f>
        <v>29</v>
      </c>
      <c r="C921" s="213">
        <f>SUM(C898:C920)</f>
        <v>335500</v>
      </c>
      <c r="D921" s="213">
        <f>SUM(D898:D920)</f>
        <v>369400</v>
      </c>
      <c r="E921" s="213">
        <f>SUM(E898:E920)</f>
        <v>15</v>
      </c>
      <c r="F921" s="213"/>
      <c r="G921" s="213"/>
      <c r="H921" s="213"/>
    </row>
    <row r="922" spans="1:8" ht="17.25" x14ac:dyDescent="0.25">
      <c r="A922" s="2233" t="s">
        <v>4463</v>
      </c>
      <c r="B922" s="2234"/>
      <c r="C922" s="2234"/>
      <c r="D922" s="2234"/>
      <c r="E922" s="2234"/>
      <c r="F922" s="2234"/>
      <c r="G922" s="2234"/>
      <c r="H922" s="2249"/>
    </row>
    <row r="923" spans="1:8" ht="17.25" x14ac:dyDescent="0.25">
      <c r="A923" s="782" t="s">
        <v>5767</v>
      </c>
      <c r="B923" s="783">
        <v>1</v>
      </c>
      <c r="C923" s="944">
        <v>1500</v>
      </c>
      <c r="D923" s="784"/>
      <c r="E923" s="909"/>
      <c r="F923" s="909"/>
      <c r="G923" s="909"/>
      <c r="H923" s="1335"/>
    </row>
    <row r="924" spans="1:8" ht="17.25" x14ac:dyDescent="0.25">
      <c r="A924" s="782" t="s">
        <v>5927</v>
      </c>
      <c r="B924" s="783">
        <v>1</v>
      </c>
      <c r="C924" s="944">
        <v>1500</v>
      </c>
      <c r="D924" s="784"/>
      <c r="E924" s="909"/>
      <c r="F924" s="909"/>
      <c r="G924" s="909"/>
      <c r="H924" s="1335"/>
    </row>
    <row r="925" spans="1:8" ht="17.25" x14ac:dyDescent="0.25">
      <c r="A925" s="782" t="s">
        <v>5928</v>
      </c>
      <c r="B925" s="783">
        <v>2</v>
      </c>
      <c r="C925" s="944"/>
      <c r="D925" s="784">
        <v>4000</v>
      </c>
      <c r="E925" s="909"/>
      <c r="F925" s="909"/>
      <c r="G925" s="909"/>
      <c r="H925" s="1335"/>
    </row>
    <row r="926" spans="1:8" ht="17.25" x14ac:dyDescent="0.25">
      <c r="A926" s="782" t="s">
        <v>5756</v>
      </c>
      <c r="B926" s="783">
        <v>1</v>
      </c>
      <c r="C926" s="944"/>
      <c r="D926" s="784">
        <v>3500</v>
      </c>
      <c r="E926" s="909"/>
      <c r="F926" s="909"/>
      <c r="G926" s="909"/>
      <c r="H926" s="1335"/>
    </row>
    <row r="927" spans="1:8" x14ac:dyDescent="0.25">
      <c r="A927" s="755" t="s">
        <v>2048</v>
      </c>
      <c r="B927" s="213"/>
      <c r="C927" s="213">
        <f>SUM(C923:C926)</f>
        <v>3000</v>
      </c>
      <c r="D927" s="213">
        <f>SUM(D923:D926)</f>
        <v>7500</v>
      </c>
      <c r="E927" s="213"/>
      <c r="F927" s="213"/>
      <c r="G927" s="213"/>
      <c r="H927" s="213"/>
    </row>
    <row r="928" spans="1:8" x14ac:dyDescent="0.25">
      <c r="D928" s="18"/>
      <c r="E928" s="13"/>
      <c r="F928" s="13"/>
    </row>
    <row r="929" spans="1:8" x14ac:dyDescent="0.25">
      <c r="D929" s="1230"/>
      <c r="E929" s="1230"/>
      <c r="F929" s="2268" t="s">
        <v>5783</v>
      </c>
      <c r="G929" s="2268"/>
      <c r="H929" s="2268"/>
    </row>
    <row r="930" spans="1:8" ht="15.75" x14ac:dyDescent="0.25">
      <c r="A930" s="2262" t="s">
        <v>4861</v>
      </c>
      <c r="B930" s="2263"/>
      <c r="C930" s="757">
        <f>C921-G932</f>
        <v>335500</v>
      </c>
      <c r="E930" s="13"/>
      <c r="F930" s="13"/>
    </row>
    <row r="932" spans="1:8" ht="15.75" x14ac:dyDescent="0.25">
      <c r="A932" s="2262" t="s">
        <v>4825</v>
      </c>
      <c r="B932" s="2263"/>
      <c r="C932" s="213">
        <f>C927</f>
        <v>3000</v>
      </c>
      <c r="E932" s="1145"/>
      <c r="F932" s="1145"/>
      <c r="G932" s="1145"/>
    </row>
    <row r="937" spans="1:8" ht="15.75" x14ac:dyDescent="0.25">
      <c r="A937" s="2232" t="s">
        <v>5929</v>
      </c>
      <c r="B937" s="2232"/>
      <c r="C937" s="2232"/>
      <c r="D937" s="2232"/>
      <c r="E937" s="2232"/>
      <c r="F937" s="2232"/>
      <c r="G937" s="2232"/>
      <c r="H937" s="2232"/>
    </row>
    <row r="938" spans="1:8" x14ac:dyDescent="0.25">
      <c r="A938" s="198" t="s">
        <v>14</v>
      </c>
      <c r="B938" s="198" t="s">
        <v>5</v>
      </c>
      <c r="C938" s="198" t="s">
        <v>10</v>
      </c>
      <c r="D938" s="198" t="s">
        <v>11</v>
      </c>
      <c r="E938" s="198" t="s">
        <v>753</v>
      </c>
      <c r="F938" s="1337" t="s">
        <v>2013</v>
      </c>
      <c r="G938" s="198" t="s">
        <v>27</v>
      </c>
      <c r="H938" s="198" t="s">
        <v>32</v>
      </c>
    </row>
    <row r="939" spans="1:8" x14ac:dyDescent="0.25">
      <c r="A939" s="777" t="s">
        <v>677</v>
      </c>
      <c r="B939" s="764">
        <v>1</v>
      </c>
      <c r="C939" s="630">
        <v>16000</v>
      </c>
      <c r="D939" s="630"/>
      <c r="E939" s="921">
        <v>1</v>
      </c>
      <c r="F939" s="764">
        <v>60</v>
      </c>
      <c r="G939" s="1249">
        <v>3000</v>
      </c>
      <c r="H939" s="1339"/>
    </row>
    <row r="940" spans="1:8" x14ac:dyDescent="0.25">
      <c r="A940" s="777" t="s">
        <v>5318</v>
      </c>
      <c r="B940" s="764">
        <v>2</v>
      </c>
      <c r="C940" s="630">
        <v>114000</v>
      </c>
      <c r="D940" s="630"/>
      <c r="E940" s="921"/>
      <c r="F940" s="764"/>
      <c r="G940" s="630"/>
      <c r="H940" s="1339"/>
    </row>
    <row r="941" spans="1:8" x14ac:dyDescent="0.25">
      <c r="A941" s="777" t="s">
        <v>1862</v>
      </c>
      <c r="B941" s="764">
        <v>1</v>
      </c>
      <c r="C941" s="630">
        <v>28000</v>
      </c>
      <c r="D941" s="630"/>
      <c r="E941" s="921"/>
      <c r="F941" s="764"/>
      <c r="G941" s="630"/>
      <c r="H941" s="1339" t="s">
        <v>5930</v>
      </c>
    </row>
    <row r="942" spans="1:8" x14ac:dyDescent="0.25">
      <c r="A942" s="777" t="s">
        <v>136</v>
      </c>
      <c r="B942" s="764">
        <v>1</v>
      </c>
      <c r="C942" s="630"/>
      <c r="D942" s="630">
        <v>18000</v>
      </c>
      <c r="E942" s="921"/>
      <c r="F942" s="764"/>
      <c r="G942" s="630"/>
      <c r="H942" s="1339" t="s">
        <v>5931</v>
      </c>
    </row>
    <row r="943" spans="1:8" x14ac:dyDescent="0.25">
      <c r="A943" s="777" t="s">
        <v>4814</v>
      </c>
      <c r="B943" s="764">
        <v>1</v>
      </c>
      <c r="C943" s="630">
        <v>11000</v>
      </c>
      <c r="D943" s="630"/>
      <c r="E943" s="921">
        <v>1</v>
      </c>
      <c r="F943" s="764">
        <v>70</v>
      </c>
      <c r="G943" s="1249">
        <v>4000</v>
      </c>
      <c r="H943" s="1339"/>
    </row>
    <row r="944" spans="1:8" x14ac:dyDescent="0.25">
      <c r="A944" s="777" t="s">
        <v>5961</v>
      </c>
      <c r="B944" s="764">
        <v>1</v>
      </c>
      <c r="C944" s="630">
        <v>27500</v>
      </c>
      <c r="D944" s="630"/>
      <c r="E944" s="764">
        <v>1</v>
      </c>
      <c r="F944" s="921">
        <v>70</v>
      </c>
      <c r="G944" s="1249">
        <v>4000</v>
      </c>
      <c r="H944" s="1339"/>
    </row>
    <row r="945" spans="1:8" x14ac:dyDescent="0.25">
      <c r="A945" s="777" t="s">
        <v>163</v>
      </c>
      <c r="B945" s="764">
        <v>1</v>
      </c>
      <c r="C945" s="630">
        <v>21000</v>
      </c>
      <c r="D945" s="630"/>
      <c r="E945" s="764">
        <v>1</v>
      </c>
      <c r="F945" s="921">
        <v>70</v>
      </c>
      <c r="G945" s="1249">
        <v>4000</v>
      </c>
      <c r="H945" s="1339"/>
    </row>
    <row r="946" spans="1:8" x14ac:dyDescent="0.25">
      <c r="A946" s="777" t="s">
        <v>191</v>
      </c>
      <c r="B946" s="764">
        <v>1</v>
      </c>
      <c r="C946" s="630">
        <v>23000</v>
      </c>
      <c r="D946" s="630"/>
      <c r="E946" s="764">
        <v>1</v>
      </c>
      <c r="F946" s="921">
        <v>60</v>
      </c>
      <c r="G946" s="1249">
        <v>3000</v>
      </c>
      <c r="H946" s="1339"/>
    </row>
    <row r="947" spans="1:8" x14ac:dyDescent="0.25">
      <c r="A947" s="777" t="s">
        <v>5902</v>
      </c>
      <c r="B947" s="764">
        <v>1</v>
      </c>
      <c r="C947" s="630"/>
      <c r="D947" s="630">
        <v>29000</v>
      </c>
      <c r="E947" s="764">
        <v>1</v>
      </c>
      <c r="F947" s="921">
        <v>60</v>
      </c>
      <c r="G947" s="1249">
        <v>3000</v>
      </c>
      <c r="H947" s="1339" t="s">
        <v>767</v>
      </c>
    </row>
    <row r="948" spans="1:8" x14ac:dyDescent="0.25">
      <c r="A948" s="777" t="s">
        <v>563</v>
      </c>
      <c r="B948" s="764">
        <v>1</v>
      </c>
      <c r="C948" s="630">
        <v>17000</v>
      </c>
      <c r="D948" s="630"/>
      <c r="E948" s="764">
        <v>1</v>
      </c>
      <c r="F948" s="921">
        <v>70</v>
      </c>
      <c r="G948" s="1249">
        <v>4000</v>
      </c>
      <c r="H948" s="1339"/>
    </row>
    <row r="949" spans="1:8" x14ac:dyDescent="0.25">
      <c r="A949" s="777" t="s">
        <v>3938</v>
      </c>
      <c r="B949" s="764">
        <v>1</v>
      </c>
      <c r="C949" s="630">
        <v>26000</v>
      </c>
      <c r="D949" s="630"/>
      <c r="E949" s="764"/>
      <c r="F949" s="921"/>
      <c r="G949" s="1249"/>
      <c r="H949" s="1339"/>
    </row>
    <row r="950" spans="1:8" x14ac:dyDescent="0.25">
      <c r="A950" s="777" t="s">
        <v>5933</v>
      </c>
      <c r="B950" s="764">
        <v>1</v>
      </c>
      <c r="C950" s="630">
        <v>43500</v>
      </c>
      <c r="D950" s="630"/>
      <c r="E950" s="764">
        <v>1</v>
      </c>
      <c r="F950" s="921">
        <v>100</v>
      </c>
      <c r="G950" s="1249">
        <v>5000</v>
      </c>
      <c r="H950" s="1339"/>
    </row>
    <row r="951" spans="1:8" x14ac:dyDescent="0.25">
      <c r="A951" s="777" t="s">
        <v>5932</v>
      </c>
      <c r="B951" s="764">
        <v>1</v>
      </c>
      <c r="C951" s="630">
        <v>27500</v>
      </c>
      <c r="D951" s="630"/>
      <c r="E951" s="764">
        <v>1</v>
      </c>
      <c r="F951" s="921">
        <v>70</v>
      </c>
      <c r="G951" s="1249">
        <v>4000</v>
      </c>
      <c r="H951" s="1339"/>
    </row>
    <row r="952" spans="1:8" x14ac:dyDescent="0.25">
      <c r="A952" s="777" t="s">
        <v>622</v>
      </c>
      <c r="B952" s="764">
        <v>1</v>
      </c>
      <c r="C952" s="630">
        <v>34000</v>
      </c>
      <c r="D952" s="630"/>
      <c r="E952" s="764">
        <v>1</v>
      </c>
      <c r="F952" s="921">
        <v>60</v>
      </c>
      <c r="G952" s="1249">
        <v>3000</v>
      </c>
      <c r="H952" s="1339"/>
    </row>
    <row r="953" spans="1:8" x14ac:dyDescent="0.25">
      <c r="A953" s="777" t="s">
        <v>537</v>
      </c>
      <c r="B953" s="764">
        <v>1</v>
      </c>
      <c r="C953" s="630"/>
      <c r="D953" s="630">
        <v>16000</v>
      </c>
      <c r="E953" s="764">
        <v>1</v>
      </c>
      <c r="F953" s="921">
        <v>60</v>
      </c>
      <c r="G953" s="1249">
        <v>3000</v>
      </c>
      <c r="H953" s="1339" t="s">
        <v>3581</v>
      </c>
    </row>
    <row r="954" spans="1:8" x14ac:dyDescent="0.25">
      <c r="A954" s="777" t="s">
        <v>392</v>
      </c>
      <c r="B954" s="764">
        <v>2</v>
      </c>
      <c r="C954" s="630">
        <v>76000</v>
      </c>
      <c r="D954" s="630"/>
      <c r="E954" s="764">
        <v>2</v>
      </c>
      <c r="F954" s="921">
        <v>190</v>
      </c>
      <c r="G954" s="1249">
        <v>22000</v>
      </c>
      <c r="H954" s="1339"/>
    </row>
    <row r="955" spans="1:8" x14ac:dyDescent="0.25">
      <c r="A955" s="777" t="s">
        <v>1863</v>
      </c>
      <c r="B955" s="764">
        <v>1</v>
      </c>
      <c r="C955" s="630">
        <v>16000</v>
      </c>
      <c r="D955" s="630"/>
      <c r="E955" s="764">
        <v>1</v>
      </c>
      <c r="F955" s="921">
        <v>70</v>
      </c>
      <c r="G955" s="1249">
        <v>4000</v>
      </c>
      <c r="H955" s="1339"/>
    </row>
    <row r="956" spans="1:8" x14ac:dyDescent="0.25">
      <c r="A956" s="777" t="s">
        <v>209</v>
      </c>
      <c r="B956" s="764">
        <v>1</v>
      </c>
      <c r="C956" s="630">
        <v>35000</v>
      </c>
      <c r="D956" s="630"/>
      <c r="E956" s="764">
        <v>1</v>
      </c>
      <c r="F956" s="921">
        <v>70</v>
      </c>
      <c r="G956" s="1249">
        <v>4000</v>
      </c>
      <c r="H956" s="1339"/>
    </row>
    <row r="957" spans="1:8" x14ac:dyDescent="0.25">
      <c r="A957" s="777" t="s">
        <v>563</v>
      </c>
      <c r="B957" s="764">
        <v>1</v>
      </c>
      <c r="C957" s="630">
        <v>17000</v>
      </c>
      <c r="D957" s="630">
        <v>4000</v>
      </c>
      <c r="E957" s="764"/>
      <c r="F957" s="921"/>
      <c r="G957" s="1249"/>
      <c r="H957" s="1339"/>
    </row>
    <row r="958" spans="1:8" x14ac:dyDescent="0.25">
      <c r="A958" s="777" t="s">
        <v>1139</v>
      </c>
      <c r="B958" s="764">
        <v>1</v>
      </c>
      <c r="C958" s="630"/>
      <c r="D958" s="630">
        <v>39000</v>
      </c>
      <c r="E958" s="764"/>
      <c r="F958" s="921"/>
      <c r="G958" s="1249"/>
      <c r="H958" s="1339" t="s">
        <v>5934</v>
      </c>
    </row>
    <row r="959" spans="1:8" x14ac:dyDescent="0.25">
      <c r="A959" s="755" t="s">
        <v>2048</v>
      </c>
      <c r="B959" s="213">
        <f>SUM(B939:B958)</f>
        <v>22</v>
      </c>
      <c r="C959" s="213">
        <f>SUM(C939:C958)</f>
        <v>532500</v>
      </c>
      <c r="D959" s="213">
        <f>SUM(D939:D958)</f>
        <v>106000</v>
      </c>
      <c r="E959" s="213">
        <f>SUM(E939:E958)</f>
        <v>15</v>
      </c>
      <c r="F959" s="213"/>
      <c r="G959" s="213"/>
      <c r="H959" s="213"/>
    </row>
    <row r="960" spans="1:8" ht="17.25" x14ac:dyDescent="0.25">
      <c r="A960" s="2233" t="s">
        <v>4463</v>
      </c>
      <c r="B960" s="2234"/>
      <c r="C960" s="2234"/>
      <c r="D960" s="2234"/>
      <c r="E960" s="2234"/>
      <c r="F960" s="2234"/>
      <c r="G960" s="2234"/>
      <c r="H960" s="2249"/>
    </row>
    <row r="961" spans="1:8" ht="17.25" x14ac:dyDescent="0.25">
      <c r="A961" s="782" t="s">
        <v>5905</v>
      </c>
      <c r="B961" s="783">
        <v>1</v>
      </c>
      <c r="C961" s="944">
        <v>1500</v>
      </c>
      <c r="D961" s="784"/>
      <c r="E961" s="909"/>
      <c r="F961" s="909"/>
      <c r="G961" s="909"/>
      <c r="H961" s="1338"/>
    </row>
    <row r="962" spans="1:8" x14ac:dyDescent="0.25">
      <c r="A962" s="755" t="s">
        <v>2048</v>
      </c>
      <c r="B962" s="213"/>
      <c r="C962" s="213">
        <f>SUM(C961:C961)</f>
        <v>1500</v>
      </c>
      <c r="D962" s="213">
        <f>SUM(D961:D961)</f>
        <v>0</v>
      </c>
      <c r="E962" s="213"/>
      <c r="F962" s="213"/>
      <c r="G962" s="213"/>
      <c r="H962" s="213"/>
    </row>
    <row r="963" spans="1:8" x14ac:dyDescent="0.25">
      <c r="D963" s="18"/>
      <c r="E963" s="13"/>
      <c r="F963" s="13"/>
    </row>
    <row r="964" spans="1:8" x14ac:dyDescent="0.25">
      <c r="D964" s="1230"/>
      <c r="E964" s="1230"/>
      <c r="F964" s="2268" t="s">
        <v>5944</v>
      </c>
      <c r="G964" s="2268"/>
      <c r="H964" s="2268"/>
    </row>
    <row r="965" spans="1:8" ht="15.75" x14ac:dyDescent="0.25">
      <c r="A965" s="2262" t="s">
        <v>4861</v>
      </c>
      <c r="B965" s="2263"/>
      <c r="C965" s="757">
        <f>C959-G967</f>
        <v>532500</v>
      </c>
      <c r="E965" s="13"/>
      <c r="F965" s="13"/>
    </row>
    <row r="967" spans="1:8" ht="15.75" x14ac:dyDescent="0.25">
      <c r="A967" s="2262" t="s">
        <v>4825</v>
      </c>
      <c r="B967" s="2263"/>
      <c r="C967" s="213">
        <f>C962</f>
        <v>1500</v>
      </c>
      <c r="E967" s="1145"/>
      <c r="F967" s="1145"/>
      <c r="G967" s="1145"/>
    </row>
    <row r="970" spans="1:8" ht="15.75" x14ac:dyDescent="0.25">
      <c r="A970" s="2232" t="s">
        <v>5935</v>
      </c>
      <c r="B970" s="2232"/>
      <c r="C970" s="2232"/>
      <c r="D970" s="2232"/>
      <c r="E970" s="2232"/>
      <c r="F970" s="2232"/>
      <c r="G970" s="2232"/>
      <c r="H970" s="2232"/>
    </row>
    <row r="971" spans="1:8" x14ac:dyDescent="0.25">
      <c r="A971" s="198" t="s">
        <v>14</v>
      </c>
      <c r="B971" s="198" t="s">
        <v>5</v>
      </c>
      <c r="C971" s="198" t="s">
        <v>10</v>
      </c>
      <c r="D971" s="198" t="s">
        <v>11</v>
      </c>
      <c r="E971" s="198" t="s">
        <v>753</v>
      </c>
      <c r="F971" s="1340" t="s">
        <v>2013</v>
      </c>
      <c r="G971" s="198" t="s">
        <v>27</v>
      </c>
      <c r="H971" s="198" t="s">
        <v>32</v>
      </c>
    </row>
    <row r="972" spans="1:8" x14ac:dyDescent="0.25">
      <c r="A972" s="777" t="s">
        <v>5936</v>
      </c>
      <c r="B972" s="764">
        <v>1</v>
      </c>
      <c r="C972" s="630"/>
      <c r="D972" s="630">
        <v>29000</v>
      </c>
      <c r="E972" s="921"/>
      <c r="F972" s="764"/>
      <c r="G972" s="1249"/>
      <c r="H972" s="1342" t="s">
        <v>767</v>
      </c>
    </row>
    <row r="973" spans="1:8" x14ac:dyDescent="0.25">
      <c r="A973" s="777" t="s">
        <v>1862</v>
      </c>
      <c r="B973" s="764">
        <v>1</v>
      </c>
      <c r="C973" s="630"/>
      <c r="D973" s="630">
        <v>24000</v>
      </c>
      <c r="E973" s="921">
        <v>1</v>
      </c>
      <c r="F973" s="764">
        <v>70</v>
      </c>
      <c r="G973" s="630">
        <v>4000</v>
      </c>
      <c r="H973" s="1342" t="s">
        <v>3596</v>
      </c>
    </row>
    <row r="974" spans="1:8" x14ac:dyDescent="0.25">
      <c r="A974" s="777" t="s">
        <v>423</v>
      </c>
      <c r="B974" s="764">
        <v>1</v>
      </c>
      <c r="C974" s="630">
        <v>16000</v>
      </c>
      <c r="D974" s="630"/>
      <c r="E974" s="921">
        <v>1</v>
      </c>
      <c r="F974" s="764">
        <v>70</v>
      </c>
      <c r="G974" s="630">
        <v>4000</v>
      </c>
      <c r="H974" s="1342" t="s">
        <v>5937</v>
      </c>
    </row>
    <row r="975" spans="1:8" x14ac:dyDescent="0.25">
      <c r="A975" s="777" t="s">
        <v>5938</v>
      </c>
      <c r="B975" s="764">
        <v>1</v>
      </c>
      <c r="C975" s="630"/>
      <c r="D975" s="630">
        <v>24000</v>
      </c>
      <c r="E975" s="921"/>
      <c r="F975" s="764"/>
      <c r="G975" s="1249"/>
      <c r="H975" s="1342" t="s">
        <v>767</v>
      </c>
    </row>
    <row r="976" spans="1:8" x14ac:dyDescent="0.25">
      <c r="A976" s="777" t="s">
        <v>5939</v>
      </c>
      <c r="B976" s="764">
        <v>1</v>
      </c>
      <c r="C976" s="630"/>
      <c r="D976" s="630">
        <v>27000</v>
      </c>
      <c r="E976" s="764">
        <v>1</v>
      </c>
      <c r="F976" s="921">
        <v>60</v>
      </c>
      <c r="G976" s="1249">
        <v>3000</v>
      </c>
      <c r="H976" s="1342" t="s">
        <v>3596</v>
      </c>
    </row>
    <row r="977" spans="1:8" x14ac:dyDescent="0.25">
      <c r="A977" s="777" t="s">
        <v>5541</v>
      </c>
      <c r="B977" s="764">
        <v>1</v>
      </c>
      <c r="C977" s="630">
        <v>10000</v>
      </c>
      <c r="D977" s="630">
        <v>22000</v>
      </c>
      <c r="E977" s="764">
        <v>1</v>
      </c>
      <c r="F977" s="921">
        <v>70</v>
      </c>
      <c r="G977" s="1249">
        <v>4000</v>
      </c>
      <c r="H977" s="1342" t="s">
        <v>5940</v>
      </c>
    </row>
    <row r="978" spans="1:8" x14ac:dyDescent="0.25">
      <c r="A978" s="777" t="s">
        <v>3707</v>
      </c>
      <c r="B978" s="764">
        <v>1</v>
      </c>
      <c r="C978" s="630"/>
      <c r="D978" s="630">
        <v>17000</v>
      </c>
      <c r="E978" s="764">
        <v>1</v>
      </c>
      <c r="F978" s="921">
        <v>70</v>
      </c>
      <c r="G978" s="1249">
        <v>4000</v>
      </c>
      <c r="H978" s="1342" t="s">
        <v>767</v>
      </c>
    </row>
    <row r="979" spans="1:8" x14ac:dyDescent="0.25">
      <c r="A979" s="777" t="s">
        <v>423</v>
      </c>
      <c r="B979" s="764">
        <v>2</v>
      </c>
      <c r="C979" s="630"/>
      <c r="D979" s="630">
        <v>33000</v>
      </c>
      <c r="E979" s="764">
        <v>3</v>
      </c>
      <c r="F979" s="921">
        <v>60</v>
      </c>
      <c r="G979" s="1249">
        <v>9000</v>
      </c>
      <c r="H979" s="1342" t="s">
        <v>767</v>
      </c>
    </row>
    <row r="980" spans="1:8" x14ac:dyDescent="0.25">
      <c r="A980" s="777" t="s">
        <v>3689</v>
      </c>
      <c r="B980" s="764">
        <v>1</v>
      </c>
      <c r="C980" s="630">
        <v>80000</v>
      </c>
      <c r="D980" s="630"/>
      <c r="E980" s="764">
        <v>1</v>
      </c>
      <c r="F980" s="921">
        <v>90</v>
      </c>
      <c r="G980" s="1249">
        <v>5000</v>
      </c>
      <c r="H980" s="1342"/>
    </row>
    <row r="981" spans="1:8" x14ac:dyDescent="0.25">
      <c r="A981" s="777" t="s">
        <v>4194</v>
      </c>
      <c r="B981" s="764">
        <v>1</v>
      </c>
      <c r="C981" s="630"/>
      <c r="D981" s="630">
        <v>13000</v>
      </c>
      <c r="E981" s="764">
        <v>1</v>
      </c>
      <c r="F981" s="921">
        <v>60</v>
      </c>
      <c r="G981" s="1249">
        <v>3000</v>
      </c>
      <c r="H981" s="1342" t="s">
        <v>767</v>
      </c>
    </row>
    <row r="982" spans="1:8" x14ac:dyDescent="0.25">
      <c r="A982" s="777" t="s">
        <v>5943</v>
      </c>
      <c r="B982" s="764">
        <v>1</v>
      </c>
      <c r="C982" s="630"/>
      <c r="D982" s="630">
        <v>40000</v>
      </c>
      <c r="E982" s="764"/>
      <c r="F982" s="921"/>
      <c r="G982" s="1249"/>
      <c r="H982" s="1342" t="s">
        <v>767</v>
      </c>
    </row>
    <row r="983" spans="1:8" x14ac:dyDescent="0.25">
      <c r="A983" s="777"/>
      <c r="B983" s="764"/>
      <c r="C983" s="630"/>
      <c r="D983" s="630"/>
      <c r="E983" s="764"/>
      <c r="F983" s="921"/>
      <c r="G983" s="1249"/>
      <c r="H983" s="1342"/>
    </row>
    <row r="984" spans="1:8" x14ac:dyDescent="0.25">
      <c r="A984" s="777"/>
      <c r="B984" s="764"/>
      <c r="C984" s="630"/>
      <c r="D984" s="630"/>
      <c r="E984" s="764"/>
      <c r="F984" s="921"/>
      <c r="G984" s="1249"/>
      <c r="H984" s="1342"/>
    </row>
    <row r="985" spans="1:8" x14ac:dyDescent="0.25">
      <c r="A985" s="755" t="s">
        <v>2048</v>
      </c>
      <c r="B985" s="213">
        <f>SUM(B972:B984)</f>
        <v>12</v>
      </c>
      <c r="C985" s="213">
        <f>SUM(C972:C984)</f>
        <v>106000</v>
      </c>
      <c r="D985" s="213">
        <f>SUM(D972:D984)</f>
        <v>229000</v>
      </c>
      <c r="E985" s="213">
        <f>SUM(E972:E984)</f>
        <v>10</v>
      </c>
      <c r="F985" s="213"/>
      <c r="G985" s="213"/>
      <c r="H985" s="213"/>
    </row>
    <row r="986" spans="1:8" ht="17.25" x14ac:dyDescent="0.25">
      <c r="A986" s="2233" t="s">
        <v>4463</v>
      </c>
      <c r="B986" s="2234"/>
      <c r="C986" s="2234"/>
      <c r="D986" s="2234"/>
      <c r="E986" s="2234"/>
      <c r="F986" s="2234"/>
      <c r="G986" s="2234"/>
      <c r="H986" s="2249"/>
    </row>
    <row r="987" spans="1:8" ht="17.25" x14ac:dyDescent="0.25">
      <c r="A987" s="782" t="s">
        <v>5941</v>
      </c>
      <c r="B987" s="783"/>
      <c r="C987" s="944"/>
      <c r="D987" s="784">
        <v>1500</v>
      </c>
      <c r="E987" s="909"/>
      <c r="F987" s="909"/>
      <c r="G987" s="909"/>
      <c r="H987" s="1341" t="s">
        <v>767</v>
      </c>
    </row>
    <row r="988" spans="1:8" ht="17.25" x14ac:dyDescent="0.25">
      <c r="A988" s="782" t="s">
        <v>5942</v>
      </c>
      <c r="B988" s="783"/>
      <c r="C988" s="944"/>
      <c r="D988" s="784">
        <v>1500</v>
      </c>
      <c r="E988" s="909"/>
      <c r="F988" s="909"/>
      <c r="G988" s="909"/>
      <c r="H988" s="1341" t="s">
        <v>767</v>
      </c>
    </row>
    <row r="989" spans="1:8" x14ac:dyDescent="0.25">
      <c r="A989" s="755" t="s">
        <v>2048</v>
      </c>
      <c r="B989" s="213"/>
      <c r="C989" s="213">
        <f>SUM(C988:C988)</f>
        <v>0</v>
      </c>
      <c r="D989" s="213">
        <f>SUM(D987:D988)</f>
        <v>3000</v>
      </c>
      <c r="E989" s="213"/>
      <c r="F989" s="213"/>
      <c r="G989" s="213"/>
      <c r="H989" s="213"/>
    </row>
    <row r="990" spans="1:8" x14ac:dyDescent="0.25">
      <c r="D990" s="18"/>
      <c r="E990" s="13"/>
      <c r="F990" s="13"/>
    </row>
    <row r="991" spans="1:8" x14ac:dyDescent="0.25">
      <c r="D991" s="1230"/>
      <c r="E991" s="1230"/>
      <c r="F991" s="2268" t="s">
        <v>5944</v>
      </c>
      <c r="G991" s="2268"/>
      <c r="H991" s="2268"/>
    </row>
    <row r="992" spans="1:8" ht="15.75" x14ac:dyDescent="0.25">
      <c r="A992" s="2262" t="s">
        <v>4861</v>
      </c>
      <c r="B992" s="2263"/>
      <c r="C992" s="757">
        <f>C985-G994</f>
        <v>106000</v>
      </c>
      <c r="E992" s="13"/>
      <c r="F992" s="13"/>
    </row>
    <row r="994" spans="1:8" ht="15.75" x14ac:dyDescent="0.25">
      <c r="A994" s="2262" t="s">
        <v>4825</v>
      </c>
      <c r="B994" s="2263"/>
      <c r="C994" s="213"/>
      <c r="E994" s="1145"/>
      <c r="F994" s="1145"/>
      <c r="G994" s="1145"/>
    </row>
    <row r="998" spans="1:8" ht="15.75" x14ac:dyDescent="0.25">
      <c r="A998" s="2232" t="s">
        <v>5945</v>
      </c>
      <c r="B998" s="2232"/>
      <c r="C998" s="2232"/>
      <c r="D998" s="2232"/>
      <c r="E998" s="2232"/>
      <c r="F998" s="2232"/>
      <c r="G998" s="2232"/>
      <c r="H998" s="2232"/>
    </row>
    <row r="999" spans="1:8" x14ac:dyDescent="0.25">
      <c r="A999" s="198" t="s">
        <v>14</v>
      </c>
      <c r="B999" s="198" t="s">
        <v>5</v>
      </c>
      <c r="C999" s="198" t="s">
        <v>10</v>
      </c>
      <c r="D999" s="198" t="s">
        <v>11</v>
      </c>
      <c r="E999" s="198" t="s">
        <v>753</v>
      </c>
      <c r="F999" s="1343" t="s">
        <v>2013</v>
      </c>
      <c r="G999" s="198" t="s">
        <v>27</v>
      </c>
      <c r="H999" s="198" t="s">
        <v>32</v>
      </c>
    </row>
    <row r="1000" spans="1:8" x14ac:dyDescent="0.25">
      <c r="A1000" s="517" t="s">
        <v>563</v>
      </c>
      <c r="B1000" s="519">
        <v>1</v>
      </c>
      <c r="C1000" s="527">
        <v>21000</v>
      </c>
      <c r="D1000" s="527"/>
      <c r="E1000" s="1054"/>
      <c r="F1000" s="519"/>
      <c r="G1000" s="527"/>
      <c r="H1000" s="1344"/>
    </row>
    <row r="1001" spans="1:8" x14ac:dyDescent="0.25">
      <c r="A1001" s="777" t="s">
        <v>5946</v>
      </c>
      <c r="B1001" s="764">
        <v>1</v>
      </c>
      <c r="C1001" s="630">
        <v>18000</v>
      </c>
      <c r="D1001" s="630"/>
      <c r="E1001" s="921">
        <v>1</v>
      </c>
      <c r="F1001" s="764">
        <v>60</v>
      </c>
      <c r="G1001" s="630">
        <v>3000</v>
      </c>
      <c r="H1001" s="1345"/>
    </row>
    <row r="1002" spans="1:8" x14ac:dyDescent="0.25">
      <c r="A1002" s="777" t="s">
        <v>5947</v>
      </c>
      <c r="B1002" s="764">
        <v>1</v>
      </c>
      <c r="C1002" s="630">
        <v>31500</v>
      </c>
      <c r="D1002" s="630"/>
      <c r="E1002" s="921">
        <v>1</v>
      </c>
      <c r="F1002" s="764">
        <v>60</v>
      </c>
      <c r="G1002" s="630">
        <v>3000</v>
      </c>
      <c r="H1002" s="1345"/>
    </row>
    <row r="1003" spans="1:8" x14ac:dyDescent="0.25">
      <c r="A1003" s="777" t="s">
        <v>5975</v>
      </c>
      <c r="B1003" s="764">
        <v>1</v>
      </c>
      <c r="C1003" s="630">
        <v>28000</v>
      </c>
      <c r="D1003" s="630"/>
      <c r="E1003" s="921">
        <v>3</v>
      </c>
      <c r="F1003" s="764">
        <v>70</v>
      </c>
      <c r="G1003" s="630">
        <v>12000</v>
      </c>
      <c r="H1003" s="1345"/>
    </row>
    <row r="1004" spans="1:8" x14ac:dyDescent="0.25">
      <c r="A1004" s="777" t="s">
        <v>5948</v>
      </c>
      <c r="B1004" s="764">
        <v>1</v>
      </c>
      <c r="C1004" s="630">
        <v>36000</v>
      </c>
      <c r="D1004" s="630"/>
      <c r="E1004" s="921"/>
      <c r="F1004" s="764"/>
      <c r="G1004" s="1249"/>
      <c r="H1004" s="1345"/>
    </row>
    <row r="1005" spans="1:8" x14ac:dyDescent="0.25">
      <c r="A1005" s="777" t="s">
        <v>5517</v>
      </c>
      <c r="B1005" s="764">
        <v>1</v>
      </c>
      <c r="C1005" s="630">
        <v>14000</v>
      </c>
      <c r="D1005" s="630"/>
      <c r="E1005" s="764">
        <v>1</v>
      </c>
      <c r="F1005" s="921">
        <v>70</v>
      </c>
      <c r="G1005" s="1249">
        <v>4000</v>
      </c>
      <c r="H1005" s="1345"/>
    </row>
    <row r="1006" spans="1:8" x14ac:dyDescent="0.25">
      <c r="A1006" s="777" t="s">
        <v>5284</v>
      </c>
      <c r="B1006" s="764">
        <v>1</v>
      </c>
      <c r="C1006" s="630">
        <v>45000</v>
      </c>
      <c r="D1006" s="630"/>
      <c r="E1006" s="764">
        <v>1</v>
      </c>
      <c r="F1006" s="921">
        <v>70</v>
      </c>
      <c r="G1006" s="1249">
        <v>4000</v>
      </c>
      <c r="H1006" s="1345"/>
    </row>
    <row r="1007" spans="1:8" x14ac:dyDescent="0.25">
      <c r="A1007" s="777" t="s">
        <v>5949</v>
      </c>
      <c r="B1007" s="764">
        <v>1</v>
      </c>
      <c r="C1007" s="630">
        <v>32000</v>
      </c>
      <c r="D1007" s="630"/>
      <c r="E1007" s="764">
        <v>1</v>
      </c>
      <c r="F1007" s="921">
        <v>60</v>
      </c>
      <c r="G1007" s="1249">
        <v>3000</v>
      </c>
      <c r="H1007" s="1345"/>
    </row>
    <row r="1008" spans="1:8" x14ac:dyDescent="0.25">
      <c r="A1008" s="777" t="s">
        <v>1871</v>
      </c>
      <c r="B1008" s="764">
        <v>1</v>
      </c>
      <c r="C1008" s="630">
        <v>36000</v>
      </c>
      <c r="D1008" s="630"/>
      <c r="E1008" s="764"/>
      <c r="F1008" s="921"/>
      <c r="G1008" s="1249"/>
      <c r="H1008" s="1345"/>
    </row>
    <row r="1009" spans="1:8" x14ac:dyDescent="0.25">
      <c r="A1009" s="777" t="s">
        <v>5950</v>
      </c>
      <c r="B1009" s="764">
        <v>1</v>
      </c>
      <c r="C1009" s="630"/>
      <c r="D1009" s="630">
        <v>17000</v>
      </c>
      <c r="E1009" s="764">
        <v>1</v>
      </c>
      <c r="F1009" s="921">
        <v>60</v>
      </c>
      <c r="G1009" s="1249">
        <v>3000</v>
      </c>
      <c r="H1009" s="1345" t="s">
        <v>767</v>
      </c>
    </row>
    <row r="1010" spans="1:8" x14ac:dyDescent="0.25">
      <c r="A1010" s="777" t="s">
        <v>5951</v>
      </c>
      <c r="B1010" s="764">
        <v>1</v>
      </c>
      <c r="C1010" s="630"/>
      <c r="D1010" s="630">
        <v>16000</v>
      </c>
      <c r="E1010" s="764"/>
      <c r="F1010" s="921"/>
      <c r="G1010" s="1249"/>
      <c r="H1010" s="1345" t="s">
        <v>767</v>
      </c>
    </row>
    <row r="1011" spans="1:8" x14ac:dyDescent="0.25">
      <c r="A1011" s="777" t="s">
        <v>3955</v>
      </c>
      <c r="B1011" s="764">
        <v>1</v>
      </c>
      <c r="C1011" s="630">
        <v>38000</v>
      </c>
      <c r="D1011" s="630"/>
      <c r="E1011" s="764">
        <v>1</v>
      </c>
      <c r="F1011" s="921">
        <v>70</v>
      </c>
      <c r="G1011" s="1249">
        <v>4000</v>
      </c>
      <c r="H1011" s="1345"/>
    </row>
    <row r="1012" spans="1:8" x14ac:dyDescent="0.25">
      <c r="A1012" s="777" t="s">
        <v>4612</v>
      </c>
      <c r="B1012" s="764">
        <v>1</v>
      </c>
      <c r="C1012" s="630"/>
      <c r="D1012" s="630">
        <v>17000</v>
      </c>
      <c r="E1012" s="764">
        <v>1</v>
      </c>
      <c r="F1012" s="921">
        <v>60</v>
      </c>
      <c r="G1012" s="1249">
        <v>3000</v>
      </c>
      <c r="H1012" s="1345" t="s">
        <v>767</v>
      </c>
    </row>
    <row r="1013" spans="1:8" x14ac:dyDescent="0.25">
      <c r="A1013" s="777" t="s">
        <v>254</v>
      </c>
      <c r="B1013" s="764">
        <v>1</v>
      </c>
      <c r="C1013" s="630">
        <v>15000</v>
      </c>
      <c r="D1013" s="630"/>
      <c r="E1013" s="764">
        <v>1</v>
      </c>
      <c r="F1013" s="921">
        <v>70</v>
      </c>
      <c r="G1013" s="1249">
        <v>4000</v>
      </c>
      <c r="H1013" s="1345"/>
    </row>
    <row r="1014" spans="1:8" x14ac:dyDescent="0.25">
      <c r="A1014" s="777" t="s">
        <v>5952</v>
      </c>
      <c r="B1014" s="764">
        <v>1</v>
      </c>
      <c r="C1014" s="630">
        <v>31000</v>
      </c>
      <c r="D1014" s="630"/>
      <c r="E1014" s="764">
        <v>1</v>
      </c>
      <c r="F1014" s="921">
        <v>70</v>
      </c>
      <c r="G1014" s="1249">
        <v>4000</v>
      </c>
      <c r="H1014" s="1345"/>
    </row>
    <row r="1015" spans="1:8" x14ac:dyDescent="0.25">
      <c r="A1015" s="777" t="s">
        <v>5953</v>
      </c>
      <c r="B1015" s="764">
        <v>1</v>
      </c>
      <c r="C1015" s="630"/>
      <c r="D1015" s="630">
        <v>22500</v>
      </c>
      <c r="E1015" s="764">
        <v>1</v>
      </c>
      <c r="F1015" s="921">
        <v>60</v>
      </c>
      <c r="G1015" s="1249">
        <v>3000</v>
      </c>
      <c r="H1015" s="1345" t="s">
        <v>767</v>
      </c>
    </row>
    <row r="1016" spans="1:8" x14ac:dyDescent="0.25">
      <c r="A1016" s="777" t="s">
        <v>563</v>
      </c>
      <c r="B1016" s="764">
        <v>1</v>
      </c>
      <c r="C1016" s="630"/>
      <c r="D1016" s="630">
        <v>17000</v>
      </c>
      <c r="E1016" s="764">
        <v>1</v>
      </c>
      <c r="F1016" s="921">
        <v>70</v>
      </c>
      <c r="G1016" s="1249">
        <v>4000</v>
      </c>
      <c r="H1016" s="1345" t="s">
        <v>3596</v>
      </c>
    </row>
    <row r="1017" spans="1:8" x14ac:dyDescent="0.25">
      <c r="A1017" s="777" t="s">
        <v>5954</v>
      </c>
      <c r="B1017" s="764">
        <v>1</v>
      </c>
      <c r="C1017" s="630">
        <v>36500</v>
      </c>
      <c r="D1017" s="630"/>
      <c r="E1017" s="764">
        <v>1</v>
      </c>
      <c r="F1017" s="921">
        <v>100</v>
      </c>
      <c r="G1017" s="1249">
        <v>5000</v>
      </c>
      <c r="H1017" s="1345"/>
    </row>
    <row r="1018" spans="1:8" x14ac:dyDescent="0.25">
      <c r="A1018" s="777" t="s">
        <v>1848</v>
      </c>
      <c r="B1018" s="764">
        <v>1</v>
      </c>
      <c r="C1018" s="630"/>
      <c r="D1018" s="630">
        <v>39000</v>
      </c>
      <c r="E1018" s="764"/>
      <c r="F1018" s="921"/>
      <c r="G1018" s="1249"/>
      <c r="H1018" s="1345" t="s">
        <v>5955</v>
      </c>
    </row>
    <row r="1019" spans="1:8" x14ac:dyDescent="0.25">
      <c r="A1019" s="777" t="s">
        <v>5431</v>
      </c>
      <c r="B1019" s="764">
        <v>1</v>
      </c>
      <c r="C1019" s="630">
        <v>14000</v>
      </c>
      <c r="D1019" s="630"/>
      <c r="E1019" s="764">
        <v>1</v>
      </c>
      <c r="F1019" s="921">
        <v>50</v>
      </c>
      <c r="G1019" s="1249">
        <v>2000</v>
      </c>
      <c r="H1019" s="1345"/>
    </row>
    <row r="1020" spans="1:8" x14ac:dyDescent="0.25">
      <c r="A1020" s="777" t="s">
        <v>5956</v>
      </c>
      <c r="B1020" s="764">
        <v>1</v>
      </c>
      <c r="C1020" s="630">
        <v>19000</v>
      </c>
      <c r="D1020" s="630"/>
      <c r="E1020" s="764">
        <v>3</v>
      </c>
      <c r="F1020" s="921" t="s">
        <v>5267</v>
      </c>
      <c r="G1020" s="1249">
        <v>11000</v>
      </c>
      <c r="H1020" s="1345"/>
    </row>
    <row r="1021" spans="1:8" x14ac:dyDescent="0.25">
      <c r="A1021" s="777" t="s">
        <v>5957</v>
      </c>
      <c r="B1021" s="764">
        <v>1</v>
      </c>
      <c r="C1021" s="630"/>
      <c r="D1021" s="630">
        <v>24000</v>
      </c>
      <c r="E1021" s="764"/>
      <c r="F1021" s="921"/>
      <c r="G1021" s="1249"/>
      <c r="H1021" s="1345" t="s">
        <v>5958</v>
      </c>
    </row>
    <row r="1022" spans="1:8" x14ac:dyDescent="0.25">
      <c r="A1022" s="777" t="s">
        <v>254</v>
      </c>
      <c r="B1022" s="764">
        <v>1</v>
      </c>
      <c r="C1022" s="630">
        <v>19000</v>
      </c>
      <c r="D1022" s="630"/>
      <c r="E1022" s="764"/>
      <c r="F1022" s="921"/>
      <c r="G1022" s="1249"/>
      <c r="H1022" s="1345"/>
    </row>
    <row r="1023" spans="1:8" x14ac:dyDescent="0.25">
      <c r="A1023" s="777"/>
      <c r="B1023" s="764"/>
      <c r="C1023" s="630"/>
      <c r="D1023" s="630"/>
      <c r="E1023" s="764"/>
      <c r="F1023" s="921"/>
      <c r="G1023" s="1249"/>
      <c r="H1023" s="1345"/>
    </row>
    <row r="1024" spans="1:8" x14ac:dyDescent="0.25">
      <c r="A1024" s="755" t="s">
        <v>2048</v>
      </c>
      <c r="B1024" s="213">
        <f>SUM(B1000:B1023)</f>
        <v>23</v>
      </c>
      <c r="C1024" s="213">
        <f>SUM(C1000:C1023)</f>
        <v>434000</v>
      </c>
      <c r="D1024" s="213">
        <f>SUM(D1000:D1023)</f>
        <v>152500</v>
      </c>
      <c r="E1024" s="213">
        <f>SUM(E1000:E1023)</f>
        <v>20</v>
      </c>
      <c r="F1024" s="213"/>
      <c r="G1024" s="213"/>
      <c r="H1024" s="213"/>
    </row>
    <row r="1025" spans="1:8" ht="17.25" x14ac:dyDescent="0.25">
      <c r="A1025" s="2233" t="s">
        <v>4463</v>
      </c>
      <c r="B1025" s="2234"/>
      <c r="C1025" s="2234"/>
      <c r="D1025" s="2234"/>
      <c r="E1025" s="2234"/>
      <c r="F1025" s="2234"/>
      <c r="G1025" s="2234"/>
      <c r="H1025" s="2249"/>
    </row>
    <row r="1026" spans="1:8" ht="17.25" x14ac:dyDescent="0.25">
      <c r="A1026" s="782" t="s">
        <v>5959</v>
      </c>
      <c r="B1026" s="783">
        <v>1</v>
      </c>
      <c r="C1026" s="944">
        <v>1500</v>
      </c>
      <c r="D1026" s="784"/>
      <c r="E1026" s="909"/>
      <c r="F1026" s="909"/>
      <c r="G1026" s="909"/>
      <c r="H1026" s="1344"/>
    </row>
    <row r="1027" spans="1:8" ht="17.25" x14ac:dyDescent="0.25">
      <c r="A1027" s="782" t="s">
        <v>5960</v>
      </c>
      <c r="B1027" s="783">
        <v>1</v>
      </c>
      <c r="C1027" s="944">
        <v>1500</v>
      </c>
      <c r="D1027" s="784"/>
      <c r="E1027" s="909"/>
      <c r="F1027" s="909"/>
      <c r="G1027" s="909"/>
      <c r="H1027" s="1344"/>
    </row>
    <row r="1028" spans="1:8" x14ac:dyDescent="0.25">
      <c r="A1028" s="755" t="s">
        <v>2048</v>
      </c>
      <c r="B1028" s="213"/>
      <c r="C1028" s="213">
        <f>SUM(C1026:C1027)</f>
        <v>3000</v>
      </c>
      <c r="D1028" s="213">
        <f>SUM(D1026:D1026)</f>
        <v>0</v>
      </c>
      <c r="E1028" s="213"/>
      <c r="F1028" s="213"/>
      <c r="G1028" s="213"/>
      <c r="H1028" s="213"/>
    </row>
    <row r="1029" spans="1:8" x14ac:dyDescent="0.25">
      <c r="D1029" s="18"/>
      <c r="E1029" s="13"/>
      <c r="F1029" s="13"/>
    </row>
    <row r="1030" spans="1:8" x14ac:dyDescent="0.25">
      <c r="D1030" s="1230"/>
      <c r="E1030" s="1230"/>
      <c r="F1030" s="2268" t="s">
        <v>5635</v>
      </c>
      <c r="G1030" s="2268"/>
      <c r="H1030" s="2268"/>
    </row>
    <row r="1031" spans="1:8" ht="15.75" x14ac:dyDescent="0.25">
      <c r="A1031" s="2262" t="s">
        <v>4861</v>
      </c>
      <c r="B1031" s="2263"/>
      <c r="C1031" s="757">
        <f>C1024-G1033</f>
        <v>434000</v>
      </c>
      <c r="E1031" s="13"/>
      <c r="F1031" s="13"/>
    </row>
    <row r="1033" spans="1:8" ht="15.75" x14ac:dyDescent="0.25">
      <c r="A1033" s="2262" t="s">
        <v>4825</v>
      </c>
      <c r="B1033" s="2263"/>
      <c r="C1033" s="213">
        <f>C1028</f>
        <v>3000</v>
      </c>
      <c r="E1033" s="1145"/>
      <c r="F1033" s="1145"/>
      <c r="G1033" s="1145"/>
    </row>
    <row r="1036" spans="1:8" ht="15.75" x14ac:dyDescent="0.25">
      <c r="A1036" s="2232" t="s">
        <v>5962</v>
      </c>
      <c r="B1036" s="2232"/>
      <c r="C1036" s="2232"/>
      <c r="D1036" s="2232"/>
      <c r="E1036" s="2232"/>
      <c r="F1036" s="2232"/>
      <c r="G1036" s="2232"/>
      <c r="H1036" s="2232"/>
    </row>
    <row r="1037" spans="1:8" x14ac:dyDescent="0.25">
      <c r="A1037" s="198" t="s">
        <v>14</v>
      </c>
      <c r="B1037" s="198" t="s">
        <v>5</v>
      </c>
      <c r="C1037" s="198" t="s">
        <v>10</v>
      </c>
      <c r="D1037" s="198" t="s">
        <v>11</v>
      </c>
      <c r="E1037" s="198" t="s">
        <v>753</v>
      </c>
      <c r="F1037" s="1346" t="s">
        <v>2013</v>
      </c>
      <c r="G1037" s="198" t="s">
        <v>27</v>
      </c>
      <c r="H1037" s="198" t="s">
        <v>32</v>
      </c>
    </row>
    <row r="1038" spans="1:8" x14ac:dyDescent="0.25">
      <c r="A1038" s="517" t="s">
        <v>5963</v>
      </c>
      <c r="B1038" s="519">
        <v>1</v>
      </c>
      <c r="C1038" s="527">
        <v>36500</v>
      </c>
      <c r="D1038" s="527"/>
      <c r="E1038" s="1054"/>
      <c r="F1038" s="519"/>
      <c r="G1038" s="527"/>
      <c r="H1038" s="1347"/>
    </row>
    <row r="1039" spans="1:8" x14ac:dyDescent="0.25">
      <c r="A1039" s="777" t="s">
        <v>3536</v>
      </c>
      <c r="B1039" s="764">
        <v>1</v>
      </c>
      <c r="C1039" s="630"/>
      <c r="D1039" s="630">
        <v>27000</v>
      </c>
      <c r="E1039" s="921">
        <v>1</v>
      </c>
      <c r="F1039" s="764">
        <v>70</v>
      </c>
      <c r="G1039" s="630">
        <v>4000</v>
      </c>
      <c r="H1039" s="1348" t="s">
        <v>767</v>
      </c>
    </row>
    <row r="1040" spans="1:8" x14ac:dyDescent="0.25">
      <c r="A1040" s="777" t="s">
        <v>423</v>
      </c>
      <c r="B1040" s="764">
        <v>2</v>
      </c>
      <c r="C1040" s="630">
        <v>36000</v>
      </c>
      <c r="D1040" s="630"/>
      <c r="E1040" s="921">
        <v>2</v>
      </c>
      <c r="F1040" s="764">
        <v>60</v>
      </c>
      <c r="G1040" s="630">
        <v>3000</v>
      </c>
      <c r="H1040" s="1348" t="s">
        <v>5964</v>
      </c>
    </row>
    <row r="1041" spans="1:8" x14ac:dyDescent="0.25">
      <c r="A1041" s="777" t="s">
        <v>4892</v>
      </c>
      <c r="B1041" s="764">
        <v>1</v>
      </c>
      <c r="C1041" s="630">
        <v>23000</v>
      </c>
      <c r="D1041" s="630"/>
      <c r="E1041" s="921"/>
      <c r="F1041" s="764"/>
      <c r="G1041" s="630"/>
      <c r="H1041" s="1348" t="s">
        <v>5965</v>
      </c>
    </row>
    <row r="1042" spans="1:8" x14ac:dyDescent="0.25">
      <c r="A1042" s="777" t="s">
        <v>2045</v>
      </c>
      <c r="B1042" s="764">
        <v>1</v>
      </c>
      <c r="C1042" s="630"/>
      <c r="D1042" s="630">
        <v>14000</v>
      </c>
      <c r="E1042" s="921">
        <v>1</v>
      </c>
      <c r="F1042" s="764">
        <v>60</v>
      </c>
      <c r="G1042" s="1249">
        <v>3000</v>
      </c>
      <c r="H1042" s="1348" t="s">
        <v>3581</v>
      </c>
    </row>
    <row r="1043" spans="1:8" x14ac:dyDescent="0.25">
      <c r="A1043" s="777" t="s">
        <v>656</v>
      </c>
      <c r="B1043" s="764">
        <v>1</v>
      </c>
      <c r="C1043" s="630"/>
      <c r="D1043" s="630">
        <v>20000</v>
      </c>
      <c r="E1043" s="764"/>
      <c r="F1043" s="921"/>
      <c r="G1043" s="1249"/>
      <c r="H1043" s="1348" t="s">
        <v>5966</v>
      </c>
    </row>
    <row r="1044" spans="1:8" x14ac:dyDescent="0.25">
      <c r="A1044" s="777" t="s">
        <v>5673</v>
      </c>
      <c r="B1044" s="764">
        <v>1</v>
      </c>
      <c r="C1044" s="630"/>
      <c r="D1044" s="630">
        <v>30000</v>
      </c>
      <c r="E1044" s="764"/>
      <c r="F1044" s="921"/>
      <c r="G1044" s="1249"/>
      <c r="H1044" s="1348" t="s">
        <v>5967</v>
      </c>
    </row>
    <row r="1045" spans="1:8" x14ac:dyDescent="0.25">
      <c r="A1045" s="777" t="s">
        <v>2187</v>
      </c>
      <c r="B1045" s="764">
        <v>1</v>
      </c>
      <c r="C1045" s="630">
        <v>12000</v>
      </c>
      <c r="D1045" s="630"/>
      <c r="E1045" s="764">
        <v>1</v>
      </c>
      <c r="F1045" s="921">
        <v>60</v>
      </c>
      <c r="G1045" s="1249">
        <v>3000</v>
      </c>
      <c r="H1045" s="1348"/>
    </row>
    <row r="1046" spans="1:8" x14ac:dyDescent="0.25">
      <c r="A1046" s="777" t="s">
        <v>5610</v>
      </c>
      <c r="B1046" s="764">
        <v>1</v>
      </c>
      <c r="C1046" s="630"/>
      <c r="D1046" s="630">
        <v>24000</v>
      </c>
      <c r="E1046" s="764">
        <v>1</v>
      </c>
      <c r="F1046" s="921">
        <v>75</v>
      </c>
      <c r="G1046" s="1249">
        <v>4000</v>
      </c>
      <c r="H1046" s="1348" t="s">
        <v>3581</v>
      </c>
    </row>
    <row r="1047" spans="1:8" x14ac:dyDescent="0.25">
      <c r="A1047" s="777" t="s">
        <v>5968</v>
      </c>
      <c r="B1047" s="764">
        <v>2</v>
      </c>
      <c r="C1047" s="630"/>
      <c r="D1047" s="630">
        <v>100000</v>
      </c>
      <c r="E1047" s="764"/>
      <c r="F1047" s="921"/>
      <c r="G1047" s="1249"/>
      <c r="H1047" s="1348" t="s">
        <v>5976</v>
      </c>
    </row>
    <row r="1048" spans="1:8" x14ac:dyDescent="0.25">
      <c r="A1048" s="777" t="s">
        <v>3610</v>
      </c>
      <c r="B1048" s="764">
        <v>2</v>
      </c>
      <c r="C1048" s="630">
        <v>124000</v>
      </c>
      <c r="D1048" s="630"/>
      <c r="E1048" s="764"/>
      <c r="F1048" s="921"/>
      <c r="G1048" s="1249"/>
      <c r="H1048" s="1348"/>
    </row>
    <row r="1049" spans="1:8" x14ac:dyDescent="0.25">
      <c r="A1049" s="777" t="s">
        <v>5006</v>
      </c>
      <c r="B1049" s="764">
        <v>1</v>
      </c>
      <c r="C1049" s="630"/>
      <c r="D1049" s="630">
        <v>24000</v>
      </c>
      <c r="E1049" s="764"/>
      <c r="F1049" s="921"/>
      <c r="G1049" s="1249"/>
      <c r="H1049" s="1348" t="s">
        <v>3581</v>
      </c>
    </row>
    <row r="1050" spans="1:8" x14ac:dyDescent="0.25">
      <c r="A1050" s="777" t="s">
        <v>2045</v>
      </c>
      <c r="B1050" s="764">
        <v>1</v>
      </c>
      <c r="C1050" s="630">
        <v>12000</v>
      </c>
      <c r="D1050" s="630"/>
      <c r="E1050" s="764">
        <v>1</v>
      </c>
      <c r="F1050" s="921">
        <v>70</v>
      </c>
      <c r="G1050" s="1249">
        <v>4000</v>
      </c>
      <c r="H1050" s="1348" t="s">
        <v>3802</v>
      </c>
    </row>
    <row r="1051" spans="1:8" x14ac:dyDescent="0.25">
      <c r="A1051" s="777" t="s">
        <v>2901</v>
      </c>
      <c r="B1051" s="764">
        <v>1</v>
      </c>
      <c r="C1051" s="630">
        <v>12000</v>
      </c>
      <c r="D1051" s="630"/>
      <c r="E1051" s="764">
        <v>1</v>
      </c>
      <c r="F1051" s="921">
        <v>70</v>
      </c>
      <c r="G1051" s="1249">
        <v>4000</v>
      </c>
      <c r="H1051" s="1352" t="s">
        <v>3802</v>
      </c>
    </row>
    <row r="1052" spans="1:8" x14ac:dyDescent="0.25">
      <c r="A1052" s="777" t="s">
        <v>5969</v>
      </c>
      <c r="B1052" s="764">
        <v>1</v>
      </c>
      <c r="C1052" s="630">
        <v>14500</v>
      </c>
      <c r="D1052" s="630"/>
      <c r="E1052" s="764">
        <v>3</v>
      </c>
      <c r="F1052" s="921" t="s">
        <v>5970</v>
      </c>
      <c r="G1052" s="1249">
        <v>9000</v>
      </c>
      <c r="H1052" s="1348"/>
    </row>
    <row r="1053" spans="1:8" x14ac:dyDescent="0.25">
      <c r="A1053" s="777" t="s">
        <v>4489</v>
      </c>
      <c r="B1053" s="764">
        <v>1</v>
      </c>
      <c r="C1053" s="630">
        <v>18000</v>
      </c>
      <c r="D1053" s="630"/>
      <c r="E1053" s="764"/>
      <c r="F1053" s="921"/>
      <c r="G1053" s="1249"/>
      <c r="H1053" s="1348"/>
    </row>
    <row r="1054" spans="1:8" x14ac:dyDescent="0.25">
      <c r="A1054" s="702" t="s">
        <v>144</v>
      </c>
      <c r="B1054" s="703">
        <v>1</v>
      </c>
      <c r="C1054" s="640"/>
      <c r="D1054" s="640"/>
      <c r="E1054" s="703"/>
      <c r="F1054" s="1351"/>
      <c r="G1054" s="1250"/>
      <c r="H1054" s="781" t="s">
        <v>5971</v>
      </c>
    </row>
    <row r="1055" spans="1:8" x14ac:dyDescent="0.25">
      <c r="A1055" s="777" t="s">
        <v>2912</v>
      </c>
      <c r="B1055" s="764">
        <v>1</v>
      </c>
      <c r="C1055" s="630">
        <v>22000</v>
      </c>
      <c r="D1055" s="630"/>
      <c r="E1055" s="764">
        <v>1</v>
      </c>
      <c r="F1055" s="921">
        <v>50</v>
      </c>
      <c r="G1055" s="1249">
        <v>2000</v>
      </c>
      <c r="H1055" s="1348"/>
    </row>
    <row r="1056" spans="1:8" x14ac:dyDescent="0.25">
      <c r="A1056" s="777" t="s">
        <v>163</v>
      </c>
      <c r="B1056" s="764">
        <v>1</v>
      </c>
      <c r="C1056" s="630"/>
      <c r="D1056" s="630">
        <v>25000</v>
      </c>
      <c r="E1056" s="764"/>
      <c r="F1056" s="921"/>
      <c r="G1056" s="1249"/>
      <c r="H1056" s="1348" t="s">
        <v>5972</v>
      </c>
    </row>
    <row r="1057" spans="1:8" x14ac:dyDescent="0.25">
      <c r="A1057" s="777" t="s">
        <v>5973</v>
      </c>
      <c r="B1057" s="764">
        <v>1</v>
      </c>
      <c r="C1057" s="630">
        <v>14000</v>
      </c>
      <c r="D1057" s="630"/>
      <c r="E1057" s="764">
        <v>1</v>
      </c>
      <c r="F1057" s="921">
        <v>50</v>
      </c>
      <c r="G1057" s="1249">
        <v>2000</v>
      </c>
      <c r="H1057" s="1348"/>
    </row>
    <row r="1058" spans="1:8" x14ac:dyDescent="0.25">
      <c r="A1058" s="777" t="s">
        <v>2909</v>
      </c>
      <c r="B1058" s="764">
        <v>1</v>
      </c>
      <c r="C1058" s="630">
        <v>15000</v>
      </c>
      <c r="D1058" s="630"/>
      <c r="E1058" s="764"/>
      <c r="F1058" s="921"/>
      <c r="G1058" s="1249"/>
      <c r="H1058" s="1348"/>
    </row>
    <row r="1059" spans="1:8" x14ac:dyDescent="0.25">
      <c r="A1059" s="777" t="s">
        <v>4793</v>
      </c>
      <c r="B1059" s="764">
        <v>1</v>
      </c>
      <c r="C1059" s="630"/>
      <c r="D1059" s="630">
        <v>20000</v>
      </c>
      <c r="E1059" s="764"/>
      <c r="F1059" s="921"/>
      <c r="G1059" s="1249"/>
      <c r="H1059" s="1348" t="s">
        <v>5974</v>
      </c>
    </row>
    <row r="1060" spans="1:8" x14ac:dyDescent="0.25">
      <c r="A1060" s="777" t="s">
        <v>441</v>
      </c>
      <c r="B1060" s="764">
        <v>1</v>
      </c>
      <c r="C1060" s="630">
        <v>21000</v>
      </c>
      <c r="D1060" s="630"/>
      <c r="E1060" s="764">
        <v>1</v>
      </c>
      <c r="F1060" s="921">
        <v>100</v>
      </c>
      <c r="G1060" s="1249">
        <v>5000</v>
      </c>
      <c r="H1060" s="1348"/>
    </row>
    <row r="1061" spans="1:8" x14ac:dyDescent="0.25">
      <c r="A1061" s="777" t="s">
        <v>144</v>
      </c>
      <c r="B1061" s="764">
        <v>1</v>
      </c>
      <c r="C1061" s="630"/>
      <c r="D1061" s="630">
        <v>34000</v>
      </c>
      <c r="E1061" s="764"/>
      <c r="F1061" s="921"/>
      <c r="G1061" s="1249"/>
      <c r="H1061" s="1348" t="s">
        <v>3581</v>
      </c>
    </row>
    <row r="1062" spans="1:8" x14ac:dyDescent="0.25">
      <c r="A1062" s="755" t="s">
        <v>2048</v>
      </c>
      <c r="B1062" s="213">
        <f>SUM(B1038:B1061)</f>
        <v>27</v>
      </c>
      <c r="C1062" s="213">
        <f>SUM(C1038:C1061)</f>
        <v>360000</v>
      </c>
      <c r="D1062" s="213">
        <f>SUM(D1038:D1061)</f>
        <v>318000</v>
      </c>
      <c r="E1062" s="213">
        <f>SUM(E1038:E1061)</f>
        <v>14</v>
      </c>
      <c r="F1062" s="213"/>
      <c r="G1062" s="213"/>
      <c r="H1062" s="213"/>
    </row>
    <row r="1063" spans="1:8" ht="17.25" x14ac:dyDescent="0.25">
      <c r="A1063" s="2233" t="s">
        <v>4463</v>
      </c>
      <c r="B1063" s="2234"/>
      <c r="C1063" s="2234"/>
      <c r="D1063" s="2234"/>
      <c r="E1063" s="2234"/>
      <c r="F1063" s="2234"/>
      <c r="G1063" s="2234"/>
      <c r="H1063" s="2249"/>
    </row>
    <row r="1064" spans="1:8" ht="17.25" x14ac:dyDescent="0.25">
      <c r="A1064" s="782" t="s">
        <v>5905</v>
      </c>
      <c r="B1064" s="783">
        <v>2</v>
      </c>
      <c r="C1064" s="944">
        <v>3000</v>
      </c>
      <c r="D1064" s="784"/>
      <c r="E1064" s="909"/>
      <c r="F1064" s="909"/>
      <c r="G1064" s="909"/>
      <c r="H1064" s="1347"/>
    </row>
    <row r="1065" spans="1:8" x14ac:dyDescent="0.25">
      <c r="A1065" s="755" t="s">
        <v>2048</v>
      </c>
      <c r="B1065" s="213"/>
      <c r="C1065" s="213">
        <f>SUM(C1064:C1064)</f>
        <v>3000</v>
      </c>
      <c r="D1065" s="213">
        <f>SUM(D1064:D1064)</f>
        <v>0</v>
      </c>
      <c r="E1065" s="213"/>
      <c r="F1065" s="213"/>
      <c r="G1065" s="213"/>
      <c r="H1065" s="213"/>
    </row>
    <row r="1066" spans="1:8" x14ac:dyDescent="0.25">
      <c r="D1066" s="18"/>
      <c r="E1066" s="13"/>
      <c r="F1066" s="13"/>
    </row>
    <row r="1067" spans="1:8" x14ac:dyDescent="0.25">
      <c r="D1067" s="1230"/>
      <c r="E1067" s="1230"/>
      <c r="F1067" s="2268" t="s">
        <v>5635</v>
      </c>
      <c r="G1067" s="2268"/>
      <c r="H1067" s="2268"/>
    </row>
    <row r="1068" spans="1:8" ht="15.75" x14ac:dyDescent="0.25">
      <c r="A1068" s="2262" t="s">
        <v>4861</v>
      </c>
      <c r="B1068" s="2263"/>
      <c r="C1068" s="757">
        <f>C1062-G1070</f>
        <v>360000</v>
      </c>
      <c r="E1068" s="13"/>
      <c r="F1068" s="13"/>
    </row>
    <row r="1070" spans="1:8" ht="15.75" x14ac:dyDescent="0.25">
      <c r="A1070" s="2262" t="s">
        <v>4825</v>
      </c>
      <c r="B1070" s="2263"/>
      <c r="C1070" s="213">
        <f>C1065</f>
        <v>3000</v>
      </c>
      <c r="E1070" s="1145"/>
      <c r="F1070" s="1145"/>
      <c r="G1070" s="1145"/>
    </row>
    <row r="1074" spans="1:8" ht="15.75" x14ac:dyDescent="0.25">
      <c r="A1074" s="2232" t="s">
        <v>5987</v>
      </c>
      <c r="B1074" s="2232"/>
      <c r="C1074" s="2232"/>
      <c r="D1074" s="2232"/>
      <c r="E1074" s="2232"/>
      <c r="F1074" s="2232"/>
      <c r="G1074" s="2232"/>
      <c r="H1074" s="2232"/>
    </row>
    <row r="1075" spans="1:8" x14ac:dyDescent="0.25">
      <c r="A1075" s="198" t="s">
        <v>14</v>
      </c>
      <c r="B1075" s="198" t="s">
        <v>5</v>
      </c>
      <c r="C1075" s="198" t="s">
        <v>10</v>
      </c>
      <c r="D1075" s="198" t="s">
        <v>11</v>
      </c>
      <c r="E1075" s="198" t="s">
        <v>753</v>
      </c>
      <c r="F1075" s="1349" t="s">
        <v>2013</v>
      </c>
      <c r="G1075" s="198" t="s">
        <v>27</v>
      </c>
      <c r="H1075" s="198" t="s">
        <v>32</v>
      </c>
    </row>
    <row r="1076" spans="1:8" x14ac:dyDescent="0.25">
      <c r="A1076" s="517" t="s">
        <v>5977</v>
      </c>
      <c r="B1076" s="519">
        <v>1</v>
      </c>
      <c r="C1076" s="527">
        <v>31500</v>
      </c>
      <c r="D1076" s="527"/>
      <c r="E1076" s="1054">
        <v>1</v>
      </c>
      <c r="F1076" s="519">
        <v>75</v>
      </c>
      <c r="G1076" s="527">
        <v>4000</v>
      </c>
      <c r="H1076" s="1350"/>
    </row>
    <row r="1077" spans="1:8" x14ac:dyDescent="0.25">
      <c r="A1077" s="777" t="s">
        <v>563</v>
      </c>
      <c r="B1077" s="764">
        <v>2</v>
      </c>
      <c r="C1077" s="630"/>
      <c r="D1077" s="630">
        <v>44000</v>
      </c>
      <c r="E1077" s="921"/>
      <c r="F1077" s="764"/>
      <c r="G1077" s="630"/>
      <c r="H1077" s="1352" t="s">
        <v>3948</v>
      </c>
    </row>
    <row r="1078" spans="1:8" x14ac:dyDescent="0.25">
      <c r="A1078" s="777" t="s">
        <v>5215</v>
      </c>
      <c r="B1078" s="764">
        <v>1</v>
      </c>
      <c r="C1078" s="630"/>
      <c r="D1078" s="630">
        <v>56000</v>
      </c>
      <c r="E1078" s="921"/>
      <c r="F1078" s="764"/>
      <c r="G1078" s="630"/>
      <c r="H1078" s="1352" t="s">
        <v>3948</v>
      </c>
    </row>
    <row r="1079" spans="1:8" x14ac:dyDescent="0.25">
      <c r="A1079" s="777" t="s">
        <v>5978</v>
      </c>
      <c r="B1079" s="764">
        <v>1</v>
      </c>
      <c r="C1079" s="630"/>
      <c r="D1079" s="630">
        <v>28500</v>
      </c>
      <c r="E1079" s="921">
        <v>1</v>
      </c>
      <c r="F1079" s="764">
        <v>75</v>
      </c>
      <c r="G1079" s="630">
        <v>4000</v>
      </c>
      <c r="H1079" s="1352" t="s">
        <v>767</v>
      </c>
    </row>
    <row r="1080" spans="1:8" x14ac:dyDescent="0.25">
      <c r="A1080" s="777" t="s">
        <v>656</v>
      </c>
      <c r="B1080" s="764">
        <v>1</v>
      </c>
      <c r="C1080" s="630">
        <v>16000</v>
      </c>
      <c r="D1080" s="630"/>
      <c r="E1080" s="921">
        <v>1</v>
      </c>
      <c r="F1080" s="764">
        <v>75</v>
      </c>
      <c r="G1080" s="1249">
        <v>4000</v>
      </c>
      <c r="H1080" s="1352"/>
    </row>
    <row r="1081" spans="1:8" x14ac:dyDescent="0.25">
      <c r="A1081" s="777" t="s">
        <v>5979</v>
      </c>
      <c r="B1081" s="764">
        <v>1</v>
      </c>
      <c r="C1081" s="630"/>
      <c r="D1081" s="630">
        <v>23000</v>
      </c>
      <c r="E1081" s="764">
        <v>1</v>
      </c>
      <c r="F1081" s="921">
        <v>50</v>
      </c>
      <c r="G1081" s="1249">
        <v>2000</v>
      </c>
      <c r="H1081" s="1352" t="s">
        <v>767</v>
      </c>
    </row>
    <row r="1082" spans="1:8" x14ac:dyDescent="0.25">
      <c r="A1082" s="777" t="s">
        <v>5673</v>
      </c>
      <c r="B1082" s="764">
        <v>1</v>
      </c>
      <c r="C1082" s="630"/>
      <c r="D1082" s="630">
        <v>30000</v>
      </c>
      <c r="E1082" s="764"/>
      <c r="F1082" s="921"/>
      <c r="G1082" s="1249"/>
      <c r="H1082" s="1352" t="s">
        <v>5980</v>
      </c>
    </row>
    <row r="1083" spans="1:8" x14ac:dyDescent="0.25">
      <c r="A1083" s="777" t="s">
        <v>5159</v>
      </c>
      <c r="B1083" s="764">
        <v>1</v>
      </c>
      <c r="C1083" s="630">
        <v>38000</v>
      </c>
      <c r="D1083" s="630"/>
      <c r="E1083" s="764">
        <v>1</v>
      </c>
      <c r="F1083" s="921">
        <v>75</v>
      </c>
      <c r="G1083" s="1249">
        <v>4000</v>
      </c>
      <c r="H1083" s="1352"/>
    </row>
    <row r="1084" spans="1:8" x14ac:dyDescent="0.25">
      <c r="A1084" s="777" t="s">
        <v>5520</v>
      </c>
      <c r="B1084" s="764">
        <v>1</v>
      </c>
      <c r="C1084" s="630">
        <v>21000</v>
      </c>
      <c r="D1084" s="630"/>
      <c r="E1084" s="764"/>
      <c r="F1084" s="921"/>
      <c r="G1084" s="1249"/>
      <c r="H1084" s="1352"/>
    </row>
    <row r="1085" spans="1:8" x14ac:dyDescent="0.25">
      <c r="A1085" s="777" t="s">
        <v>5981</v>
      </c>
      <c r="B1085" s="764">
        <v>1</v>
      </c>
      <c r="C1085" s="630"/>
      <c r="D1085" s="630">
        <v>49000</v>
      </c>
      <c r="E1085" s="764"/>
      <c r="F1085" s="921"/>
      <c r="G1085" s="1249"/>
      <c r="H1085" s="1352" t="s">
        <v>5982</v>
      </c>
    </row>
    <row r="1086" spans="1:8" x14ac:dyDescent="0.25">
      <c r="A1086" s="777" t="s">
        <v>3733</v>
      </c>
      <c r="B1086" s="764">
        <v>1</v>
      </c>
      <c r="C1086" s="630">
        <v>32000</v>
      </c>
      <c r="D1086" s="630">
        <v>2000</v>
      </c>
      <c r="E1086" s="764">
        <v>1</v>
      </c>
      <c r="F1086" s="921">
        <v>95</v>
      </c>
      <c r="G1086" s="1249">
        <v>5000</v>
      </c>
      <c r="H1086" s="1352" t="s">
        <v>767</v>
      </c>
    </row>
    <row r="1087" spans="1:8" x14ac:dyDescent="0.25">
      <c r="A1087" s="777" t="s">
        <v>3955</v>
      </c>
      <c r="B1087" s="764">
        <v>1</v>
      </c>
      <c r="C1087" s="630"/>
      <c r="D1087" s="630">
        <v>42000</v>
      </c>
      <c r="E1087" s="764"/>
      <c r="F1087" s="921"/>
      <c r="G1087" s="1249"/>
      <c r="H1087" s="1352" t="s">
        <v>5983</v>
      </c>
    </row>
    <row r="1088" spans="1:8" x14ac:dyDescent="0.25">
      <c r="A1088" s="777" t="s">
        <v>1946</v>
      </c>
      <c r="B1088" s="764">
        <v>1</v>
      </c>
      <c r="C1088" s="630"/>
      <c r="D1088" s="630">
        <v>31000</v>
      </c>
      <c r="E1088" s="764">
        <v>1</v>
      </c>
      <c r="F1088" s="921">
        <v>100</v>
      </c>
      <c r="G1088" s="1249">
        <v>5000</v>
      </c>
      <c r="H1088" s="1352" t="s">
        <v>3581</v>
      </c>
    </row>
    <row r="1089" spans="1:8" x14ac:dyDescent="0.25">
      <c r="A1089" s="777" t="s">
        <v>5517</v>
      </c>
      <c r="B1089" s="764">
        <v>1</v>
      </c>
      <c r="C1089" s="630">
        <v>15000</v>
      </c>
      <c r="D1089" s="630"/>
      <c r="E1089" s="764">
        <v>1</v>
      </c>
      <c r="F1089" s="921">
        <v>60</v>
      </c>
      <c r="G1089" s="1249">
        <v>3000</v>
      </c>
      <c r="H1089" s="1352"/>
    </row>
    <row r="1090" spans="1:8" x14ac:dyDescent="0.25">
      <c r="A1090" s="777" t="s">
        <v>141</v>
      </c>
      <c r="B1090" s="764">
        <v>2</v>
      </c>
      <c r="C1090" s="630"/>
      <c r="D1090" s="630">
        <v>42000</v>
      </c>
      <c r="E1090" s="764"/>
      <c r="F1090" s="921"/>
      <c r="G1090" s="1249"/>
      <c r="H1090" s="1352" t="s">
        <v>3948</v>
      </c>
    </row>
    <row r="1091" spans="1:8" x14ac:dyDescent="0.25">
      <c r="A1091" s="777" t="s">
        <v>144</v>
      </c>
      <c r="B1091" s="764">
        <v>1</v>
      </c>
      <c r="C1091" s="630">
        <v>30000</v>
      </c>
      <c r="D1091" s="630"/>
      <c r="E1091" s="764">
        <v>1</v>
      </c>
      <c r="F1091" s="921">
        <v>75</v>
      </c>
      <c r="G1091" s="1249">
        <v>4000</v>
      </c>
      <c r="H1091" s="1352"/>
    </row>
    <row r="1092" spans="1:8" x14ac:dyDescent="0.25">
      <c r="A1092" s="777" t="s">
        <v>5748</v>
      </c>
      <c r="B1092" s="764">
        <v>1</v>
      </c>
      <c r="C1092" s="630"/>
      <c r="D1092" s="630">
        <v>18000</v>
      </c>
      <c r="E1092" s="764"/>
      <c r="F1092" s="921"/>
      <c r="G1092" s="1249"/>
      <c r="H1092" s="1352" t="s">
        <v>5984</v>
      </c>
    </row>
    <row r="1093" spans="1:8" x14ac:dyDescent="0.25">
      <c r="A1093" s="777" t="s">
        <v>213</v>
      </c>
      <c r="B1093" s="764">
        <v>1</v>
      </c>
      <c r="C1093" s="630">
        <v>30000</v>
      </c>
      <c r="D1093" s="630"/>
      <c r="E1093" s="764"/>
      <c r="F1093" s="921"/>
      <c r="G1093" s="1249"/>
      <c r="H1093" s="1352"/>
    </row>
    <row r="1094" spans="1:8" x14ac:dyDescent="0.25">
      <c r="A1094" s="777" t="s">
        <v>3938</v>
      </c>
      <c r="B1094" s="764">
        <v>1</v>
      </c>
      <c r="C1094" s="630">
        <v>26000</v>
      </c>
      <c r="D1094" s="630"/>
      <c r="E1094" s="764"/>
      <c r="F1094" s="921"/>
      <c r="G1094" s="1249"/>
      <c r="H1094" s="1352"/>
    </row>
    <row r="1095" spans="1:8" x14ac:dyDescent="0.25">
      <c r="A1095" s="777" t="s">
        <v>689</v>
      </c>
      <c r="B1095" s="764">
        <v>1</v>
      </c>
      <c r="C1095" s="630">
        <v>27000</v>
      </c>
      <c r="D1095" s="630"/>
      <c r="E1095" s="764"/>
      <c r="F1095" s="921"/>
      <c r="G1095" s="1249"/>
      <c r="H1095" s="1352"/>
    </row>
    <row r="1096" spans="1:8" x14ac:dyDescent="0.25">
      <c r="A1096" s="777" t="s">
        <v>656</v>
      </c>
      <c r="B1096" s="764">
        <v>1</v>
      </c>
      <c r="C1096" s="630">
        <v>20000</v>
      </c>
      <c r="D1096" s="630"/>
      <c r="E1096" s="764"/>
      <c r="F1096" s="921"/>
      <c r="G1096" s="1249"/>
      <c r="H1096" s="1352" t="s">
        <v>5985</v>
      </c>
    </row>
    <row r="1097" spans="1:8" x14ac:dyDescent="0.25">
      <c r="A1097" s="777" t="s">
        <v>423</v>
      </c>
      <c r="B1097" s="764">
        <v>1</v>
      </c>
      <c r="C1097" s="630">
        <v>20000</v>
      </c>
      <c r="D1097" s="630"/>
      <c r="E1097" s="764"/>
      <c r="F1097" s="921"/>
      <c r="G1097" s="1249"/>
      <c r="H1097" s="1352" t="s">
        <v>5985</v>
      </c>
    </row>
    <row r="1098" spans="1:8" x14ac:dyDescent="0.25">
      <c r="A1098" s="777" t="s">
        <v>752</v>
      </c>
      <c r="B1098" s="764">
        <v>1</v>
      </c>
      <c r="C1098" s="630">
        <v>39000</v>
      </c>
      <c r="D1098" s="630"/>
      <c r="E1098" s="764"/>
      <c r="F1098" s="921"/>
      <c r="G1098" s="1249"/>
      <c r="H1098" s="1352"/>
    </row>
    <row r="1099" spans="1:8" x14ac:dyDescent="0.25">
      <c r="A1099" s="777" t="s">
        <v>5986</v>
      </c>
      <c r="B1099" s="764">
        <v>6</v>
      </c>
      <c r="C1099" s="630">
        <v>126000</v>
      </c>
      <c r="D1099" s="630"/>
      <c r="E1099" s="764"/>
      <c r="F1099" s="921"/>
      <c r="G1099" s="1249"/>
      <c r="H1099" s="1352" t="s">
        <v>4789</v>
      </c>
    </row>
    <row r="1100" spans="1:8" x14ac:dyDescent="0.25">
      <c r="A1100" s="777" t="s">
        <v>5902</v>
      </c>
      <c r="B1100" s="764">
        <v>1</v>
      </c>
      <c r="C1100" s="630">
        <v>29000</v>
      </c>
      <c r="D1100" s="630"/>
      <c r="E1100" s="764">
        <v>1</v>
      </c>
      <c r="F1100" s="921">
        <v>60</v>
      </c>
      <c r="G1100" s="1249">
        <v>3000</v>
      </c>
      <c r="H1100" s="1352"/>
    </row>
    <row r="1101" spans="1:8" x14ac:dyDescent="0.25">
      <c r="A1101" s="755" t="s">
        <v>2048</v>
      </c>
      <c r="B1101" s="213">
        <f>SUM(B1076:B1100)</f>
        <v>32</v>
      </c>
      <c r="C1101" s="213">
        <f>SUM(C1076:C1100)</f>
        <v>500500</v>
      </c>
      <c r="D1101" s="213">
        <f>SUM(D1076:D1100)</f>
        <v>365500</v>
      </c>
      <c r="E1101" s="213">
        <f>SUM(E1076:E1100)</f>
        <v>10</v>
      </c>
      <c r="F1101" s="213"/>
      <c r="G1101" s="213"/>
      <c r="H1101" s="213"/>
    </row>
    <row r="1102" spans="1:8" ht="17.25" x14ac:dyDescent="0.25">
      <c r="A1102" s="2233" t="s">
        <v>4463</v>
      </c>
      <c r="B1102" s="2234"/>
      <c r="C1102" s="2234"/>
      <c r="D1102" s="2234"/>
      <c r="E1102" s="2234"/>
      <c r="F1102" s="2234"/>
      <c r="G1102" s="2234"/>
      <c r="H1102" s="2249"/>
    </row>
    <row r="1103" spans="1:8" ht="17.25" x14ac:dyDescent="0.25">
      <c r="A1103" s="782" t="s">
        <v>5905</v>
      </c>
      <c r="B1103" s="783">
        <v>1</v>
      </c>
      <c r="C1103" s="944"/>
      <c r="D1103" s="784">
        <v>1500</v>
      </c>
      <c r="E1103" s="909"/>
      <c r="F1103" s="909"/>
      <c r="G1103" s="909"/>
      <c r="H1103" s="1350"/>
    </row>
    <row r="1104" spans="1:8" x14ac:dyDescent="0.25">
      <c r="A1104" s="755" t="s">
        <v>2048</v>
      </c>
      <c r="B1104" s="213"/>
      <c r="C1104" s="213">
        <f>SUM(C1103:C1103)</f>
        <v>0</v>
      </c>
      <c r="D1104" s="213">
        <f>SUM(D1103:D1103)</f>
        <v>1500</v>
      </c>
      <c r="E1104" s="213"/>
      <c r="F1104" s="213"/>
      <c r="G1104" s="213"/>
      <c r="H1104" s="213"/>
    </row>
    <row r="1105" spans="1:8" x14ac:dyDescent="0.25">
      <c r="D1105" s="18"/>
      <c r="E1105" s="13"/>
      <c r="F1105" s="13"/>
    </row>
    <row r="1106" spans="1:8" x14ac:dyDescent="0.25">
      <c r="D1106" s="1230"/>
      <c r="E1106" s="1230"/>
      <c r="F1106" s="2268" t="s">
        <v>5635</v>
      </c>
      <c r="G1106" s="2268"/>
      <c r="H1106" s="2268"/>
    </row>
    <row r="1107" spans="1:8" ht="15.75" x14ac:dyDescent="0.25">
      <c r="A1107" s="2262" t="s">
        <v>4861</v>
      </c>
      <c r="B1107" s="2263"/>
      <c r="C1107" s="757">
        <f>C1101-G1109</f>
        <v>500500</v>
      </c>
      <c r="E1107" s="13"/>
      <c r="F1107" s="13"/>
    </row>
    <row r="1109" spans="1:8" ht="15.75" x14ac:dyDescent="0.25">
      <c r="A1109" s="2262" t="s">
        <v>4825</v>
      </c>
      <c r="B1109" s="2263"/>
      <c r="C1109" s="213">
        <f>C1104</f>
        <v>0</v>
      </c>
      <c r="E1109" s="1145"/>
      <c r="F1109" s="1145"/>
      <c r="G1109" s="1145"/>
    </row>
    <row r="1113" spans="1:8" ht="15.75" x14ac:dyDescent="0.25">
      <c r="A1113" s="2232" t="s">
        <v>5988</v>
      </c>
      <c r="B1113" s="2232"/>
      <c r="C1113" s="2232"/>
      <c r="D1113" s="2232"/>
      <c r="E1113" s="2232"/>
      <c r="F1113" s="2232"/>
      <c r="G1113" s="2232"/>
      <c r="H1113" s="2232"/>
    </row>
    <row r="1114" spans="1:8" x14ac:dyDescent="0.25">
      <c r="A1114" s="198" t="s">
        <v>14</v>
      </c>
      <c r="B1114" s="198" t="s">
        <v>5</v>
      </c>
      <c r="C1114" s="198" t="s">
        <v>10</v>
      </c>
      <c r="D1114" s="198" t="s">
        <v>11</v>
      </c>
      <c r="E1114" s="198" t="s">
        <v>753</v>
      </c>
      <c r="F1114" s="1353" t="s">
        <v>2013</v>
      </c>
      <c r="G1114" s="198" t="s">
        <v>27</v>
      </c>
      <c r="H1114" s="198" t="s">
        <v>32</v>
      </c>
    </row>
    <row r="1115" spans="1:8" x14ac:dyDescent="0.25">
      <c r="A1115" s="517" t="s">
        <v>552</v>
      </c>
      <c r="B1115" s="519">
        <v>1</v>
      </c>
      <c r="C1115" s="527">
        <v>13000</v>
      </c>
      <c r="D1115" s="527"/>
      <c r="E1115" s="1054">
        <v>2</v>
      </c>
      <c r="F1115" s="519">
        <v>60</v>
      </c>
      <c r="G1115" s="527">
        <v>6000</v>
      </c>
      <c r="H1115" s="1354"/>
    </row>
    <row r="1116" spans="1:8" x14ac:dyDescent="0.25">
      <c r="A1116" s="777" t="s">
        <v>3707</v>
      </c>
      <c r="B1116" s="764">
        <v>1</v>
      </c>
      <c r="C1116" s="630">
        <v>13000</v>
      </c>
      <c r="D1116" s="630"/>
      <c r="E1116" s="921">
        <v>2</v>
      </c>
      <c r="F1116" s="764">
        <v>75</v>
      </c>
      <c r="G1116" s="630">
        <v>8000</v>
      </c>
      <c r="H1116" s="1356"/>
    </row>
    <row r="1117" spans="1:8" x14ac:dyDescent="0.25">
      <c r="A1117" s="702" t="s">
        <v>2199</v>
      </c>
      <c r="B1117" s="703">
        <v>1</v>
      </c>
      <c r="C1117" s="640"/>
      <c r="D1117" s="640"/>
      <c r="E1117" s="1355"/>
      <c r="F1117" s="703"/>
      <c r="G1117" s="640"/>
      <c r="H1117" s="781" t="s">
        <v>5633</v>
      </c>
    </row>
    <row r="1118" spans="1:8" x14ac:dyDescent="0.25">
      <c r="A1118" s="702" t="s">
        <v>1541</v>
      </c>
      <c r="B1118" s="703">
        <v>2</v>
      </c>
      <c r="C1118" s="640"/>
      <c r="D1118" s="640"/>
      <c r="E1118" s="1355"/>
      <c r="F1118" s="703"/>
      <c r="G1118" s="640"/>
      <c r="H1118" s="781" t="s">
        <v>5989</v>
      </c>
    </row>
    <row r="1119" spans="1:8" x14ac:dyDescent="0.25">
      <c r="A1119" s="777" t="s">
        <v>3437</v>
      </c>
      <c r="B1119" s="764">
        <v>1</v>
      </c>
      <c r="C1119" s="630"/>
      <c r="D1119" s="630">
        <v>21000</v>
      </c>
      <c r="E1119" s="764"/>
      <c r="F1119" s="921"/>
      <c r="G1119" s="1249"/>
      <c r="H1119" s="1356" t="s">
        <v>5990</v>
      </c>
    </row>
    <row r="1120" spans="1:8" x14ac:dyDescent="0.25">
      <c r="A1120" s="777" t="s">
        <v>5991</v>
      </c>
      <c r="B1120" s="764">
        <v>2</v>
      </c>
      <c r="C1120" s="630"/>
      <c r="D1120" s="630">
        <v>44000</v>
      </c>
      <c r="E1120" s="764"/>
      <c r="F1120" s="921"/>
      <c r="G1120" s="1249"/>
      <c r="H1120" s="1356" t="s">
        <v>4789</v>
      </c>
    </row>
    <row r="1121" spans="1:8" x14ac:dyDescent="0.25">
      <c r="A1121" s="777" t="s">
        <v>5992</v>
      </c>
      <c r="B1121" s="764">
        <v>2</v>
      </c>
      <c r="C1121" s="630"/>
      <c r="D1121" s="630">
        <v>44000</v>
      </c>
      <c r="E1121" s="764"/>
      <c r="F1121" s="921"/>
      <c r="G1121" s="1249"/>
      <c r="H1121" s="1356" t="s">
        <v>4789</v>
      </c>
    </row>
    <row r="1122" spans="1:8" x14ac:dyDescent="0.25">
      <c r="A1122" s="777" t="s">
        <v>201</v>
      </c>
      <c r="B1122" s="764">
        <v>1</v>
      </c>
      <c r="C1122" s="630">
        <v>27000</v>
      </c>
      <c r="D1122" s="630"/>
      <c r="E1122" s="764"/>
      <c r="F1122" s="921"/>
      <c r="G1122" s="1249"/>
      <c r="H1122" s="1356" t="s">
        <v>5993</v>
      </c>
    </row>
    <row r="1123" spans="1:8" x14ac:dyDescent="0.25">
      <c r="A1123" s="777" t="s">
        <v>144</v>
      </c>
      <c r="B1123" s="764">
        <v>1</v>
      </c>
      <c r="C1123" s="630"/>
      <c r="D1123" s="630">
        <v>34000</v>
      </c>
      <c r="E1123" s="764"/>
      <c r="F1123" s="921"/>
      <c r="G1123" s="1249"/>
      <c r="H1123" s="1356" t="s">
        <v>5862</v>
      </c>
    </row>
    <row r="1124" spans="1:8" x14ac:dyDescent="0.25">
      <c r="A1124" s="777" t="s">
        <v>4169</v>
      </c>
      <c r="B1124" s="764">
        <v>1</v>
      </c>
      <c r="C1124" s="630"/>
      <c r="D1124" s="630">
        <v>26000</v>
      </c>
      <c r="E1124" s="764"/>
      <c r="F1124" s="921"/>
      <c r="G1124" s="1249"/>
      <c r="H1124" s="1356" t="s">
        <v>5862</v>
      </c>
    </row>
    <row r="1125" spans="1:8" x14ac:dyDescent="0.25">
      <c r="A1125" s="777" t="s">
        <v>3938</v>
      </c>
      <c r="B1125" s="764">
        <v>1</v>
      </c>
      <c r="C1125" s="630"/>
      <c r="D1125" s="630">
        <v>26000</v>
      </c>
      <c r="E1125" s="764"/>
      <c r="F1125" s="921"/>
      <c r="G1125" s="1249"/>
      <c r="H1125" s="1356" t="s">
        <v>5862</v>
      </c>
    </row>
    <row r="1126" spans="1:8" x14ac:dyDescent="0.25">
      <c r="A1126" s="777" t="s">
        <v>1863</v>
      </c>
      <c r="B1126" s="764">
        <v>2</v>
      </c>
      <c r="C1126" s="630"/>
      <c r="D1126" s="630">
        <v>40000</v>
      </c>
      <c r="E1126" s="764"/>
      <c r="F1126" s="921"/>
      <c r="G1126" s="1249"/>
      <c r="H1126" s="1356" t="s">
        <v>5994</v>
      </c>
    </row>
    <row r="1127" spans="1:8" x14ac:dyDescent="0.25">
      <c r="A1127" s="777" t="s">
        <v>5809</v>
      </c>
      <c r="B1127" s="764">
        <v>4</v>
      </c>
      <c r="C1127" s="630"/>
      <c r="D1127" s="630">
        <v>200000</v>
      </c>
      <c r="E1127" s="764"/>
      <c r="F1127" s="921"/>
      <c r="G1127" s="1249"/>
      <c r="H1127" s="1356" t="s">
        <v>3948</v>
      </c>
    </row>
    <row r="1128" spans="1:8" x14ac:dyDescent="0.25">
      <c r="A1128" s="777" t="s">
        <v>123</v>
      </c>
      <c r="B1128" s="764">
        <v>1</v>
      </c>
      <c r="C1128" s="630"/>
      <c r="D1128" s="630">
        <v>10000</v>
      </c>
      <c r="E1128" s="764">
        <v>1</v>
      </c>
      <c r="F1128" s="921">
        <v>100</v>
      </c>
      <c r="G1128" s="1249">
        <v>5000</v>
      </c>
      <c r="H1128" s="1356" t="s">
        <v>767</v>
      </c>
    </row>
    <row r="1129" spans="1:8" x14ac:dyDescent="0.25">
      <c r="A1129" s="777" t="s">
        <v>144</v>
      </c>
      <c r="B1129" s="764">
        <v>1</v>
      </c>
      <c r="C1129" s="630"/>
      <c r="D1129" s="630">
        <v>34000</v>
      </c>
      <c r="E1129" s="764"/>
      <c r="F1129" s="921"/>
      <c r="G1129" s="1249"/>
      <c r="H1129" s="1356" t="s">
        <v>5995</v>
      </c>
    </row>
    <row r="1130" spans="1:8" x14ac:dyDescent="0.25">
      <c r="A1130" s="777" t="s">
        <v>5003</v>
      </c>
      <c r="B1130" s="764">
        <v>2</v>
      </c>
      <c r="C1130" s="630"/>
      <c r="D1130" s="630">
        <v>104000</v>
      </c>
      <c r="E1130" s="764"/>
      <c r="F1130" s="921"/>
      <c r="G1130" s="1249"/>
      <c r="H1130" s="1356" t="s">
        <v>5312</v>
      </c>
    </row>
    <row r="1131" spans="1:8" x14ac:dyDescent="0.25">
      <c r="A1131" s="777" t="s">
        <v>5605</v>
      </c>
      <c r="B1131" s="764">
        <v>2</v>
      </c>
      <c r="C1131" s="630"/>
      <c r="D1131" s="630">
        <v>104000</v>
      </c>
      <c r="E1131" s="764"/>
      <c r="F1131" s="921"/>
      <c r="G1131" s="1249"/>
      <c r="H1131" s="1356" t="s">
        <v>767</v>
      </c>
    </row>
    <row r="1132" spans="1:8" x14ac:dyDescent="0.25">
      <c r="A1132" s="777" t="s">
        <v>423</v>
      </c>
      <c r="B1132" s="764">
        <v>1</v>
      </c>
      <c r="C1132" s="630"/>
      <c r="D1132" s="630">
        <v>21000</v>
      </c>
      <c r="E1132" s="764"/>
      <c r="F1132" s="921"/>
      <c r="G1132" s="1249"/>
      <c r="H1132" s="1356" t="s">
        <v>5996</v>
      </c>
    </row>
    <row r="1133" spans="1:8" x14ac:dyDescent="0.25">
      <c r="A1133" s="777" t="s">
        <v>304</v>
      </c>
      <c r="B1133" s="764">
        <v>1</v>
      </c>
      <c r="C1133" s="630"/>
      <c r="D1133" s="630">
        <v>18000</v>
      </c>
      <c r="E1133" s="764"/>
      <c r="F1133" s="921"/>
      <c r="G1133" s="1249"/>
      <c r="H1133" s="1357" t="s">
        <v>3581</v>
      </c>
    </row>
    <row r="1134" spans="1:8" x14ac:dyDescent="0.25">
      <c r="A1134" s="777" t="s">
        <v>316</v>
      </c>
      <c r="B1134" s="764">
        <v>1</v>
      </c>
      <c r="C1134" s="630"/>
      <c r="D1134" s="630">
        <v>21000</v>
      </c>
      <c r="E1134" s="764">
        <v>1</v>
      </c>
      <c r="F1134" s="921">
        <v>100</v>
      </c>
      <c r="G1134" s="1249">
        <v>5000</v>
      </c>
      <c r="H1134" s="1357" t="s">
        <v>767</v>
      </c>
    </row>
    <row r="1135" spans="1:8" x14ac:dyDescent="0.25">
      <c r="A1135" s="702" t="s">
        <v>5997</v>
      </c>
      <c r="B1135" s="703">
        <v>14</v>
      </c>
      <c r="C1135" s="640"/>
      <c r="D1135" s="640"/>
      <c r="E1135" s="703"/>
      <c r="F1135" s="1358"/>
      <c r="G1135" s="1250"/>
      <c r="H1135" s="781" t="s">
        <v>5998</v>
      </c>
    </row>
    <row r="1136" spans="1:8" x14ac:dyDescent="0.25">
      <c r="A1136" s="755" t="s">
        <v>2048</v>
      </c>
      <c r="B1136" s="213">
        <f>SUM(B1115:B1135)</f>
        <v>43</v>
      </c>
      <c r="C1136" s="213">
        <f>SUM(C1115:C1134)</f>
        <v>53000</v>
      </c>
      <c r="D1136" s="213">
        <f>SUM(D1115:D1134)</f>
        <v>747000</v>
      </c>
      <c r="E1136" s="213">
        <f>SUM(E1115:E1134)</f>
        <v>6</v>
      </c>
      <c r="F1136" s="213"/>
      <c r="G1136" s="213"/>
      <c r="H1136" s="213"/>
    </row>
    <row r="1137" spans="1:8" ht="17.25" x14ac:dyDescent="0.25">
      <c r="A1137" s="2233" t="s">
        <v>4463</v>
      </c>
      <c r="B1137" s="2234"/>
      <c r="C1137" s="2234"/>
      <c r="D1137" s="2234"/>
      <c r="E1137" s="2234"/>
      <c r="F1137" s="2234"/>
      <c r="G1137" s="2234"/>
      <c r="H1137" s="2249"/>
    </row>
    <row r="1138" spans="1:8" ht="17.25" x14ac:dyDescent="0.25">
      <c r="A1138" s="782"/>
      <c r="B1138" s="783"/>
      <c r="C1138" s="944"/>
      <c r="D1138" s="784"/>
      <c r="E1138" s="909"/>
      <c r="F1138" s="909"/>
      <c r="G1138" s="909"/>
      <c r="H1138" s="1354"/>
    </row>
    <row r="1139" spans="1:8" x14ac:dyDescent="0.25">
      <c r="A1139" s="755" t="s">
        <v>2048</v>
      </c>
      <c r="B1139" s="213"/>
      <c r="C1139" s="213">
        <f>SUM(C1138:C1138)</f>
        <v>0</v>
      </c>
      <c r="D1139" s="213">
        <f>SUM(D1138:D1138)</f>
        <v>0</v>
      </c>
      <c r="E1139" s="213"/>
      <c r="F1139" s="213"/>
      <c r="G1139" s="213"/>
      <c r="H1139" s="213"/>
    </row>
    <row r="1140" spans="1:8" x14ac:dyDescent="0.25">
      <c r="D1140" s="18"/>
      <c r="E1140" s="13"/>
      <c r="F1140" s="13"/>
    </row>
    <row r="1141" spans="1:8" x14ac:dyDescent="0.25">
      <c r="D1141" s="1230"/>
      <c r="E1141" s="1230"/>
      <c r="F1141" s="2268" t="s">
        <v>5635</v>
      </c>
      <c r="G1141" s="2268"/>
      <c r="H1141" s="2268"/>
    </row>
    <row r="1142" spans="1:8" ht="15.75" x14ac:dyDescent="0.25">
      <c r="A1142" s="2262" t="s">
        <v>4861</v>
      </c>
      <c r="B1142" s="2263"/>
      <c r="C1142" s="757">
        <f>C1136-G1144</f>
        <v>53000</v>
      </c>
      <c r="E1142" s="13"/>
      <c r="F1142" s="13"/>
    </row>
    <row r="1144" spans="1:8" ht="15.75" x14ac:dyDescent="0.25">
      <c r="A1144" s="2262" t="s">
        <v>4825</v>
      </c>
      <c r="B1144" s="2263"/>
      <c r="C1144" s="213">
        <f>C1139</f>
        <v>0</v>
      </c>
      <c r="E1144" s="1145"/>
      <c r="F1144" s="1145"/>
      <c r="G1144" s="1145"/>
    </row>
    <row r="1146" spans="1:8" x14ac:dyDescent="0.25">
      <c r="A1146">
        <v>0</v>
      </c>
    </row>
  </sheetData>
  <mergeCells count="155">
    <mergeCell ref="A1113:H1113"/>
    <mergeCell ref="A1137:H1137"/>
    <mergeCell ref="F1141:H1141"/>
    <mergeCell ref="A1142:B1142"/>
    <mergeCell ref="A1144:B1144"/>
    <mergeCell ref="A1074:H1074"/>
    <mergeCell ref="A1102:H1102"/>
    <mergeCell ref="F1106:H1106"/>
    <mergeCell ref="A1107:B1107"/>
    <mergeCell ref="A1109:B1109"/>
    <mergeCell ref="A409:H409"/>
    <mergeCell ref="F413:H413"/>
    <mergeCell ref="A414:B414"/>
    <mergeCell ref="A416:B416"/>
    <mergeCell ref="A481:H481"/>
    <mergeCell ref="A518:H518"/>
    <mergeCell ref="F522:H522"/>
    <mergeCell ref="A523:B523"/>
    <mergeCell ref="A525:B525"/>
    <mergeCell ref="A477:B477"/>
    <mergeCell ref="A571:H571"/>
    <mergeCell ref="A597:H597"/>
    <mergeCell ref="F602:H602"/>
    <mergeCell ref="A603:B603"/>
    <mergeCell ref="A605:B605"/>
    <mergeCell ref="A529:H529"/>
    <mergeCell ref="A560:H560"/>
    <mergeCell ref="F564:H564"/>
    <mergeCell ref="A565:B565"/>
    <mergeCell ref="A567:B567"/>
    <mergeCell ref="A303:B303"/>
    <mergeCell ref="A305:B305"/>
    <mergeCell ref="A309:H309"/>
    <mergeCell ref="A334:H334"/>
    <mergeCell ref="F341:H341"/>
    <mergeCell ref="A342:B342"/>
    <mergeCell ref="A344:B344"/>
    <mergeCell ref="A387:H387"/>
    <mergeCell ref="A347:H347"/>
    <mergeCell ref="A377:H377"/>
    <mergeCell ref="F381:H381"/>
    <mergeCell ref="A382:B382"/>
    <mergeCell ref="A384:B384"/>
    <mergeCell ref="A1:H1"/>
    <mergeCell ref="A43:H43"/>
    <mergeCell ref="F50:H50"/>
    <mergeCell ref="A51:B51"/>
    <mergeCell ref="A53:B53"/>
    <mergeCell ref="A94:H94"/>
    <mergeCell ref="A128:H128"/>
    <mergeCell ref="F132:H132"/>
    <mergeCell ref="A133:B133"/>
    <mergeCell ref="A90:B90"/>
    <mergeCell ref="A56:H56"/>
    <mergeCell ref="A82:H82"/>
    <mergeCell ref="F87:H87"/>
    <mergeCell ref="A88:B88"/>
    <mergeCell ref="A135:B135"/>
    <mergeCell ref="A138:H138"/>
    <mergeCell ref="A161:H161"/>
    <mergeCell ref="F165:H165"/>
    <mergeCell ref="A166:B166"/>
    <mergeCell ref="A168:B168"/>
    <mergeCell ref="A171:H171"/>
    <mergeCell ref="A197:H197"/>
    <mergeCell ref="F201:H201"/>
    <mergeCell ref="A202:B202"/>
    <mergeCell ref="A204:B204"/>
    <mergeCell ref="A207:H207"/>
    <mergeCell ref="A224:H224"/>
    <mergeCell ref="F228:H228"/>
    <mergeCell ref="A454:H454"/>
    <mergeCell ref="A470:H470"/>
    <mergeCell ref="F474:H474"/>
    <mergeCell ref="A475:B475"/>
    <mergeCell ref="A420:H420"/>
    <mergeCell ref="A443:H443"/>
    <mergeCell ref="F447:H447"/>
    <mergeCell ref="A448:B448"/>
    <mergeCell ref="A450:B450"/>
    <mergeCell ref="A229:B229"/>
    <mergeCell ref="A231:B231"/>
    <mergeCell ref="A236:H236"/>
    <mergeCell ref="A259:H259"/>
    <mergeCell ref="F264:H264"/>
    <mergeCell ref="A265:B265"/>
    <mergeCell ref="A267:B267"/>
    <mergeCell ref="A271:H271"/>
    <mergeCell ref="A296:H296"/>
    <mergeCell ref="F302:H302"/>
    <mergeCell ref="A608:H608"/>
    <mergeCell ref="A634:H634"/>
    <mergeCell ref="F638:H638"/>
    <mergeCell ref="A639:B639"/>
    <mergeCell ref="A641:B641"/>
    <mergeCell ref="A680:H680"/>
    <mergeCell ref="A704:H704"/>
    <mergeCell ref="F708:H708"/>
    <mergeCell ref="A709:B709"/>
    <mergeCell ref="A740:H740"/>
    <mergeCell ref="A778:H778"/>
    <mergeCell ref="F783:H783"/>
    <mergeCell ref="A784:B784"/>
    <mergeCell ref="A786:B786"/>
    <mergeCell ref="A736:B736"/>
    <mergeCell ref="A644:H644"/>
    <mergeCell ref="A670:H670"/>
    <mergeCell ref="F674:H674"/>
    <mergeCell ref="A675:B675"/>
    <mergeCell ref="A677:B677"/>
    <mergeCell ref="A711:B711"/>
    <mergeCell ref="A715:H715"/>
    <mergeCell ref="A729:H729"/>
    <mergeCell ref="F733:H733"/>
    <mergeCell ref="A734:B734"/>
    <mergeCell ref="A820:H820"/>
    <mergeCell ref="A852:H852"/>
    <mergeCell ref="F858:H858"/>
    <mergeCell ref="A859:B859"/>
    <mergeCell ref="A861:B861"/>
    <mergeCell ref="A789:H789"/>
    <mergeCell ref="A809:H809"/>
    <mergeCell ref="F813:H813"/>
    <mergeCell ref="A814:B814"/>
    <mergeCell ref="A816:B816"/>
    <mergeCell ref="A994:B994"/>
    <mergeCell ref="A937:H937"/>
    <mergeCell ref="A960:H960"/>
    <mergeCell ref="F964:H964"/>
    <mergeCell ref="A965:B965"/>
    <mergeCell ref="A967:B967"/>
    <mergeCell ref="A865:H865"/>
    <mergeCell ref="A885:H885"/>
    <mergeCell ref="F889:H889"/>
    <mergeCell ref="A890:B890"/>
    <mergeCell ref="A892:B892"/>
    <mergeCell ref="A896:H896"/>
    <mergeCell ref="A922:H922"/>
    <mergeCell ref="F929:H929"/>
    <mergeCell ref="A930:B930"/>
    <mergeCell ref="A932:B932"/>
    <mergeCell ref="A970:H970"/>
    <mergeCell ref="A986:H986"/>
    <mergeCell ref="F991:H991"/>
    <mergeCell ref="A992:B992"/>
    <mergeCell ref="A1036:H1036"/>
    <mergeCell ref="A1063:H1063"/>
    <mergeCell ref="F1067:H1067"/>
    <mergeCell ref="A1068:B1068"/>
    <mergeCell ref="A1070:B1070"/>
    <mergeCell ref="A998:H998"/>
    <mergeCell ref="A1025:H1025"/>
    <mergeCell ref="F1030:H1030"/>
    <mergeCell ref="A1031:B1031"/>
    <mergeCell ref="A1033:B1033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375"/>
  <sheetViews>
    <sheetView topLeftCell="A1211" workbookViewId="0">
      <selection activeCell="H1224" sqref="H1224"/>
    </sheetView>
  </sheetViews>
  <sheetFormatPr defaultRowHeight="15" x14ac:dyDescent="0.25"/>
  <cols>
    <col min="1" max="1" width="28.28515625" bestFit="1" customWidth="1"/>
    <col min="2" max="2" width="9.7109375" customWidth="1"/>
    <col min="3" max="3" width="10.5703125" customWidth="1"/>
    <col min="4" max="4" width="13.42578125" customWidth="1"/>
    <col min="5" max="5" width="8.85546875" customWidth="1"/>
    <col min="6" max="6" width="13.7109375" bestFit="1" customWidth="1"/>
    <col min="7" max="7" width="14.7109375" customWidth="1"/>
    <col min="8" max="8" width="47.85546875" bestFit="1" customWidth="1"/>
  </cols>
  <sheetData>
    <row r="1" spans="1:8" ht="15.75" x14ac:dyDescent="0.25">
      <c r="A1" s="2232" t="s">
        <v>6017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6004</v>
      </c>
      <c r="C2" s="198" t="s">
        <v>6005</v>
      </c>
      <c r="D2" s="198" t="s">
        <v>6006</v>
      </c>
      <c r="E2" s="198" t="s">
        <v>6007</v>
      </c>
      <c r="F2" s="1359" t="s">
        <v>2013</v>
      </c>
      <c r="G2" s="198" t="s">
        <v>6008</v>
      </c>
      <c r="H2" s="198" t="s">
        <v>6009</v>
      </c>
    </row>
    <row r="3" spans="1:8" x14ac:dyDescent="0.25">
      <c r="A3" s="517" t="s">
        <v>4483</v>
      </c>
      <c r="B3" s="519">
        <v>1</v>
      </c>
      <c r="C3" s="519"/>
      <c r="D3" s="519">
        <v>18000</v>
      </c>
      <c r="E3" s="1054"/>
      <c r="F3" s="1054"/>
      <c r="G3" s="519"/>
      <c r="H3" s="1360" t="s">
        <v>3581</v>
      </c>
    </row>
    <row r="4" spans="1:8" x14ac:dyDescent="0.25">
      <c r="A4" s="777" t="s">
        <v>1268</v>
      </c>
      <c r="B4" s="764">
        <v>1</v>
      </c>
      <c r="C4" s="630"/>
      <c r="D4" s="630">
        <v>28000</v>
      </c>
      <c r="E4" s="921"/>
      <c r="F4" s="764"/>
      <c r="G4" s="630"/>
      <c r="H4" s="1361" t="s">
        <v>5999</v>
      </c>
    </row>
    <row r="5" spans="1:8" x14ac:dyDescent="0.25">
      <c r="A5" s="777" t="s">
        <v>1290</v>
      </c>
      <c r="B5" s="764">
        <v>1</v>
      </c>
      <c r="C5" s="630"/>
      <c r="D5" s="630">
        <v>57000</v>
      </c>
      <c r="E5" s="921"/>
      <c r="F5" s="764"/>
      <c r="G5" s="630"/>
      <c r="H5" s="1361" t="s">
        <v>6000</v>
      </c>
    </row>
    <row r="6" spans="1:8" x14ac:dyDescent="0.25">
      <c r="A6" s="777" t="s">
        <v>6001</v>
      </c>
      <c r="B6" s="764">
        <v>1</v>
      </c>
      <c r="C6" s="630"/>
      <c r="D6" s="630">
        <v>16000</v>
      </c>
      <c r="E6" s="921">
        <v>1</v>
      </c>
      <c r="F6" s="764">
        <v>75</v>
      </c>
      <c r="G6" s="630">
        <v>4000</v>
      </c>
      <c r="H6" s="1361" t="s">
        <v>6059</v>
      </c>
    </row>
    <row r="7" spans="1:8" x14ac:dyDescent="0.25">
      <c r="A7" s="777" t="s">
        <v>3474</v>
      </c>
      <c r="B7" s="764">
        <v>1</v>
      </c>
      <c r="C7" s="630">
        <v>25000</v>
      </c>
      <c r="D7" s="630"/>
      <c r="E7" s="921"/>
      <c r="F7" s="764"/>
      <c r="G7" s="630"/>
      <c r="H7" s="1361" t="s">
        <v>6002</v>
      </c>
    </row>
    <row r="8" spans="1:8" x14ac:dyDescent="0.25">
      <c r="A8" s="777" t="s">
        <v>622</v>
      </c>
      <c r="B8" s="764">
        <v>1</v>
      </c>
      <c r="C8" s="630">
        <v>33000</v>
      </c>
      <c r="D8" s="630"/>
      <c r="E8" s="764">
        <v>1</v>
      </c>
      <c r="F8" s="921">
        <v>75</v>
      </c>
      <c r="G8" s="1249">
        <v>4000</v>
      </c>
      <c r="H8" s="1361"/>
    </row>
    <row r="9" spans="1:8" x14ac:dyDescent="0.25">
      <c r="A9" s="777" t="s">
        <v>5605</v>
      </c>
      <c r="B9" s="764">
        <v>2</v>
      </c>
      <c r="C9" s="630">
        <v>104000</v>
      </c>
      <c r="D9" s="630"/>
      <c r="E9" s="764"/>
      <c r="F9" s="921"/>
      <c r="G9" s="1249"/>
      <c r="H9" s="1361"/>
    </row>
    <row r="10" spans="1:8" x14ac:dyDescent="0.25">
      <c r="A10" s="777" t="s">
        <v>5050</v>
      </c>
      <c r="B10" s="764">
        <v>1</v>
      </c>
      <c r="C10" s="630">
        <v>39000</v>
      </c>
      <c r="D10" s="630"/>
      <c r="E10" s="764"/>
      <c r="F10" s="921"/>
      <c r="G10" s="1249"/>
      <c r="H10" s="1361"/>
    </row>
    <row r="11" spans="1:8" x14ac:dyDescent="0.25">
      <c r="A11" s="777" t="s">
        <v>136</v>
      </c>
      <c r="B11" s="764">
        <v>1</v>
      </c>
      <c r="C11" s="630"/>
      <c r="D11" s="630">
        <v>18000</v>
      </c>
      <c r="E11" s="764"/>
      <c r="F11" s="921"/>
      <c r="G11" s="1249"/>
      <c r="H11" s="1361" t="s">
        <v>6003</v>
      </c>
    </row>
    <row r="12" spans="1:8" x14ac:dyDescent="0.25">
      <c r="A12" s="755" t="s">
        <v>2048</v>
      </c>
      <c r="B12" s="213">
        <f>SUM(B3:B11)</f>
        <v>10</v>
      </c>
      <c r="C12" s="213">
        <f>SUM(C3:C11)</f>
        <v>201000</v>
      </c>
      <c r="D12" s="213">
        <f>SUM(D3:D11)</f>
        <v>137000</v>
      </c>
      <c r="E12" s="213">
        <f>SUM(E4:E11)</f>
        <v>2</v>
      </c>
      <c r="F12" s="213"/>
      <c r="G12" s="213"/>
      <c r="H12" s="213"/>
    </row>
    <row r="13" spans="1:8" ht="17.25" x14ac:dyDescent="0.25">
      <c r="A13" s="2233" t="s">
        <v>4463</v>
      </c>
      <c r="B13" s="2234"/>
      <c r="C13" s="2234"/>
      <c r="D13" s="2234"/>
      <c r="E13" s="2234"/>
      <c r="F13" s="2234"/>
      <c r="G13" s="2234"/>
      <c r="H13" s="2249"/>
    </row>
    <row r="14" spans="1:8" ht="17.25" x14ac:dyDescent="0.25">
      <c r="A14" s="782"/>
      <c r="B14" s="783"/>
      <c r="C14" s="944"/>
      <c r="D14" s="784"/>
      <c r="E14" s="909"/>
      <c r="F14" s="909"/>
      <c r="G14" s="909"/>
      <c r="H14" s="1360"/>
    </row>
    <row r="15" spans="1:8" x14ac:dyDescent="0.25">
      <c r="A15" s="755" t="s">
        <v>2048</v>
      </c>
      <c r="B15" s="213"/>
      <c r="C15" s="213">
        <f>SUM(C14:C14)</f>
        <v>0</v>
      </c>
      <c r="D15" s="213">
        <f>SUM(D14:D14)</f>
        <v>0</v>
      </c>
      <c r="E15" s="213"/>
      <c r="F15" s="213"/>
      <c r="G15" s="213"/>
      <c r="H15" s="213"/>
    </row>
    <row r="16" spans="1:8" x14ac:dyDescent="0.25">
      <c r="D16" s="18"/>
      <c r="E16" s="13"/>
      <c r="F16" s="13"/>
    </row>
    <row r="17" spans="1:8" x14ac:dyDescent="0.25">
      <c r="D17" s="1230"/>
      <c r="E17" s="1230"/>
      <c r="F17" s="2268" t="s">
        <v>5635</v>
      </c>
      <c r="G17" s="2268"/>
      <c r="H17" s="2268"/>
    </row>
    <row r="18" spans="1:8" ht="15.75" x14ac:dyDescent="0.25">
      <c r="A18" s="2262" t="s">
        <v>4861</v>
      </c>
      <c r="B18" s="2263"/>
      <c r="C18" s="757">
        <f>C12-G20</f>
        <v>201000</v>
      </c>
      <c r="E18" s="13"/>
      <c r="F18" s="13"/>
    </row>
    <row r="20" spans="1:8" ht="15.75" x14ac:dyDescent="0.25">
      <c r="A20" s="2262" t="s">
        <v>4825</v>
      </c>
      <c r="B20" s="2263"/>
      <c r="C20" s="213">
        <f>C15</f>
        <v>0</v>
      </c>
      <c r="E20" s="1145"/>
      <c r="F20" s="1145"/>
      <c r="G20" s="1145"/>
    </row>
    <row r="24" spans="1:8" ht="15.75" x14ac:dyDescent="0.25">
      <c r="A24" s="2232" t="s">
        <v>6018</v>
      </c>
      <c r="B24" s="2232"/>
      <c r="C24" s="2232"/>
      <c r="D24" s="2232"/>
      <c r="E24" s="2232"/>
      <c r="F24" s="2232"/>
      <c r="G24" s="2232"/>
      <c r="H24" s="2232"/>
    </row>
    <row r="25" spans="1:8" x14ac:dyDescent="0.25">
      <c r="A25" s="198" t="s">
        <v>14</v>
      </c>
      <c r="B25" s="198" t="s">
        <v>6004</v>
      </c>
      <c r="C25" s="198" t="s">
        <v>6005</v>
      </c>
      <c r="D25" s="198" t="s">
        <v>6006</v>
      </c>
      <c r="E25" s="198" t="s">
        <v>6007</v>
      </c>
      <c r="F25" s="1359" t="s">
        <v>2013</v>
      </c>
      <c r="G25" s="198" t="s">
        <v>6008</v>
      </c>
      <c r="H25" s="198" t="s">
        <v>6009</v>
      </c>
    </row>
    <row r="26" spans="1:8" x14ac:dyDescent="0.25">
      <c r="A26" s="777" t="s">
        <v>734</v>
      </c>
      <c r="B26" s="764">
        <v>1</v>
      </c>
      <c r="C26" s="630">
        <v>15000</v>
      </c>
      <c r="D26" s="630"/>
      <c r="E26" s="921">
        <v>1</v>
      </c>
      <c r="F26" s="764">
        <v>60</v>
      </c>
      <c r="G26" s="630">
        <v>3000</v>
      </c>
      <c r="H26" s="1361"/>
    </row>
    <row r="27" spans="1:8" x14ac:dyDescent="0.25">
      <c r="A27" s="777" t="s">
        <v>191</v>
      </c>
      <c r="B27" s="764">
        <v>1</v>
      </c>
      <c r="C27" s="630">
        <v>26000</v>
      </c>
      <c r="D27" s="630"/>
      <c r="E27" s="921"/>
      <c r="F27" s="764"/>
      <c r="G27" s="630"/>
      <c r="H27" s="1361"/>
    </row>
    <row r="28" spans="1:8" x14ac:dyDescent="0.25">
      <c r="A28" s="777" t="s">
        <v>622</v>
      </c>
      <c r="B28" s="764">
        <v>1</v>
      </c>
      <c r="C28" s="630"/>
      <c r="D28" s="630">
        <v>33000</v>
      </c>
      <c r="E28" s="921">
        <v>1</v>
      </c>
      <c r="F28" s="764">
        <v>75</v>
      </c>
      <c r="G28" s="630">
        <v>4000</v>
      </c>
      <c r="H28" s="1361" t="s">
        <v>767</v>
      </c>
    </row>
    <row r="29" spans="1:8" x14ac:dyDescent="0.25">
      <c r="A29" s="777" t="s">
        <v>3474</v>
      </c>
      <c r="B29" s="764">
        <v>1</v>
      </c>
      <c r="C29" s="630"/>
      <c r="D29" s="630">
        <v>20000</v>
      </c>
      <c r="E29" s="921">
        <v>1</v>
      </c>
      <c r="F29" s="764">
        <v>50</v>
      </c>
      <c r="G29" s="630">
        <v>2000</v>
      </c>
      <c r="H29" s="1361" t="s">
        <v>6010</v>
      </c>
    </row>
    <row r="30" spans="1:8" x14ac:dyDescent="0.25">
      <c r="A30" s="777" t="s">
        <v>3733</v>
      </c>
      <c r="B30" s="764">
        <v>1</v>
      </c>
      <c r="C30" s="630"/>
      <c r="D30" s="630">
        <v>39000</v>
      </c>
      <c r="E30" s="764"/>
      <c r="F30" s="921"/>
      <c r="G30" s="1249"/>
      <c r="H30" s="1361" t="s">
        <v>6011</v>
      </c>
    </row>
    <row r="31" spans="1:8" x14ac:dyDescent="0.25">
      <c r="A31" s="777" t="s">
        <v>5603</v>
      </c>
      <c r="B31" s="764">
        <v>1</v>
      </c>
      <c r="C31" s="630">
        <v>52000</v>
      </c>
      <c r="D31" s="630"/>
      <c r="E31" s="764"/>
      <c r="F31" s="921"/>
      <c r="G31" s="1249"/>
      <c r="H31" s="1361" t="s">
        <v>6012</v>
      </c>
    </row>
    <row r="32" spans="1:8" x14ac:dyDescent="0.25">
      <c r="A32" s="777" t="s">
        <v>423</v>
      </c>
      <c r="B32" s="764">
        <v>1</v>
      </c>
      <c r="C32" s="630"/>
      <c r="D32" s="630">
        <v>21000</v>
      </c>
      <c r="E32" s="764"/>
      <c r="F32" s="921"/>
      <c r="G32" s="1249"/>
      <c r="H32" s="1361" t="s">
        <v>6013</v>
      </c>
    </row>
    <row r="33" spans="1:8" x14ac:dyDescent="0.25">
      <c r="A33" s="777" t="s">
        <v>3707</v>
      </c>
      <c r="B33" s="764">
        <v>1</v>
      </c>
      <c r="C33" s="630"/>
      <c r="D33" s="630">
        <v>21000</v>
      </c>
      <c r="E33" s="764"/>
      <c r="F33" s="921"/>
      <c r="G33" s="1249"/>
      <c r="H33" s="1361" t="s">
        <v>6013</v>
      </c>
    </row>
    <row r="34" spans="1:8" x14ac:dyDescent="0.25">
      <c r="A34" s="777" t="s">
        <v>1541</v>
      </c>
      <c r="B34" s="764">
        <v>2</v>
      </c>
      <c r="C34" s="630"/>
      <c r="D34" s="630">
        <v>118000</v>
      </c>
      <c r="E34" s="764"/>
      <c r="F34" s="921"/>
      <c r="G34" s="1249"/>
      <c r="H34" s="1361" t="s">
        <v>5312</v>
      </c>
    </row>
    <row r="35" spans="1:8" x14ac:dyDescent="0.25">
      <c r="A35" s="777" t="s">
        <v>6014</v>
      </c>
      <c r="B35" s="764">
        <v>1</v>
      </c>
      <c r="C35" s="630"/>
      <c r="D35" s="630">
        <v>35000</v>
      </c>
      <c r="E35" s="764"/>
      <c r="F35" s="921"/>
      <c r="G35" s="1249"/>
      <c r="H35" s="1361" t="s">
        <v>767</v>
      </c>
    </row>
    <row r="36" spans="1:8" x14ac:dyDescent="0.25">
      <c r="A36" s="777" t="s">
        <v>1871</v>
      </c>
      <c r="B36" s="764">
        <v>1</v>
      </c>
      <c r="C36" s="630">
        <v>31000</v>
      </c>
      <c r="D36" s="630"/>
      <c r="E36" s="764">
        <v>1</v>
      </c>
      <c r="F36" s="921">
        <v>100</v>
      </c>
      <c r="G36" s="1249">
        <v>5000</v>
      </c>
      <c r="H36" s="1361"/>
    </row>
    <row r="37" spans="1:8" x14ac:dyDescent="0.25">
      <c r="A37" s="777" t="s">
        <v>423</v>
      </c>
      <c r="B37" s="764">
        <v>1</v>
      </c>
      <c r="C37" s="630"/>
      <c r="D37" s="630">
        <v>21000</v>
      </c>
      <c r="E37" s="764"/>
      <c r="F37" s="921"/>
      <c r="G37" s="1249"/>
      <c r="H37" s="1361" t="s">
        <v>767</v>
      </c>
    </row>
    <row r="38" spans="1:8" x14ac:dyDescent="0.25">
      <c r="A38" s="777" t="s">
        <v>1871</v>
      </c>
      <c r="B38" s="764">
        <v>1</v>
      </c>
      <c r="C38" s="630">
        <v>31000</v>
      </c>
      <c r="D38" s="630"/>
      <c r="E38" s="764">
        <v>1</v>
      </c>
      <c r="F38" s="921">
        <v>100</v>
      </c>
      <c r="G38" s="1249">
        <v>5000</v>
      </c>
      <c r="H38" s="1361"/>
    </row>
    <row r="39" spans="1:8" x14ac:dyDescent="0.25">
      <c r="A39" s="777" t="s">
        <v>4839</v>
      </c>
      <c r="B39" s="764">
        <v>1</v>
      </c>
      <c r="C39" s="630">
        <v>3000</v>
      </c>
      <c r="D39" s="630">
        <v>17000</v>
      </c>
      <c r="E39" s="764"/>
      <c r="F39" s="921"/>
      <c r="G39" s="1249"/>
      <c r="H39" s="1361" t="s">
        <v>3581</v>
      </c>
    </row>
    <row r="40" spans="1:8" x14ac:dyDescent="0.25">
      <c r="A40" s="777" t="s">
        <v>6014</v>
      </c>
      <c r="B40" s="764">
        <v>1</v>
      </c>
      <c r="C40" s="630"/>
      <c r="D40" s="630">
        <v>31000</v>
      </c>
      <c r="E40" s="764">
        <v>1</v>
      </c>
      <c r="F40" s="921">
        <v>75</v>
      </c>
      <c r="G40" s="1249">
        <v>4000</v>
      </c>
      <c r="H40" s="1361" t="s">
        <v>767</v>
      </c>
    </row>
    <row r="41" spans="1:8" x14ac:dyDescent="0.25">
      <c r="A41" s="777" t="s">
        <v>2045</v>
      </c>
      <c r="B41" s="764">
        <v>1</v>
      </c>
      <c r="C41" s="630">
        <v>14000</v>
      </c>
      <c r="D41" s="630"/>
      <c r="E41" s="764">
        <v>1</v>
      </c>
      <c r="F41" s="921">
        <v>60</v>
      </c>
      <c r="G41" s="1249">
        <v>3000</v>
      </c>
      <c r="H41" s="1361"/>
    </row>
    <row r="42" spans="1:8" x14ac:dyDescent="0.25">
      <c r="A42" s="777" t="s">
        <v>5083</v>
      </c>
      <c r="B42" s="764">
        <v>1</v>
      </c>
      <c r="C42" s="630"/>
      <c r="D42" s="630">
        <v>20000</v>
      </c>
      <c r="E42" s="764"/>
      <c r="F42" s="921"/>
      <c r="G42" s="1249"/>
      <c r="H42" s="1361" t="s">
        <v>6015</v>
      </c>
    </row>
    <row r="43" spans="1:8" x14ac:dyDescent="0.25">
      <c r="A43" s="777" t="s">
        <v>3707</v>
      </c>
      <c r="B43" s="764">
        <v>1</v>
      </c>
      <c r="C43" s="630">
        <v>1000</v>
      </c>
      <c r="D43" s="630">
        <v>20000</v>
      </c>
      <c r="E43" s="764"/>
      <c r="F43" s="921"/>
      <c r="G43" s="1249"/>
      <c r="H43" s="1361" t="s">
        <v>6015</v>
      </c>
    </row>
    <row r="44" spans="1:8" x14ac:dyDescent="0.25">
      <c r="A44" s="777" t="s">
        <v>3522</v>
      </c>
      <c r="B44" s="764">
        <v>2</v>
      </c>
      <c r="C44" s="630"/>
      <c r="D44" s="630">
        <v>60000</v>
      </c>
      <c r="E44" s="764"/>
      <c r="F44" s="921"/>
      <c r="G44" s="1249"/>
      <c r="H44" s="1361" t="s">
        <v>6016</v>
      </c>
    </row>
    <row r="45" spans="1:8" x14ac:dyDescent="0.25">
      <c r="A45" s="777" t="s">
        <v>6014</v>
      </c>
      <c r="B45" s="764">
        <v>1</v>
      </c>
      <c r="C45" s="630">
        <v>31000</v>
      </c>
      <c r="D45" s="630"/>
      <c r="E45" s="764">
        <v>1</v>
      </c>
      <c r="F45" s="921">
        <v>75</v>
      </c>
      <c r="G45" s="1249">
        <v>4000</v>
      </c>
      <c r="H45" s="1361"/>
    </row>
    <row r="46" spans="1:8" x14ac:dyDescent="0.25">
      <c r="A46" s="755" t="s">
        <v>2048</v>
      </c>
      <c r="B46" s="213">
        <f>SUM(B26:B45)</f>
        <v>22</v>
      </c>
      <c r="C46" s="213">
        <f>SUM(C26:C45)</f>
        <v>204000</v>
      </c>
      <c r="D46" s="213">
        <f>SUM(D26:D45)</f>
        <v>456000</v>
      </c>
      <c r="E46" s="213">
        <f>SUM(E26:E45)</f>
        <v>8</v>
      </c>
      <c r="F46" s="213"/>
      <c r="G46" s="213"/>
      <c r="H46" s="213"/>
    </row>
    <row r="47" spans="1:8" ht="17.25" x14ac:dyDescent="0.25">
      <c r="A47" s="2233" t="s">
        <v>4463</v>
      </c>
      <c r="B47" s="2234"/>
      <c r="C47" s="2234"/>
      <c r="D47" s="2234"/>
      <c r="E47" s="2234"/>
      <c r="F47" s="2234"/>
      <c r="G47" s="2234"/>
      <c r="H47" s="2249"/>
    </row>
    <row r="48" spans="1:8" ht="17.25" x14ac:dyDescent="0.25">
      <c r="A48" s="782" t="s">
        <v>5872</v>
      </c>
      <c r="B48" s="783">
        <v>2</v>
      </c>
      <c r="C48" s="944">
        <v>3000</v>
      </c>
      <c r="D48" s="784"/>
      <c r="E48" s="909"/>
      <c r="F48" s="909"/>
      <c r="G48" s="909"/>
      <c r="H48" s="1360"/>
    </row>
    <row r="49" spans="1:8" x14ac:dyDescent="0.25">
      <c r="A49" s="755" t="s">
        <v>2048</v>
      </c>
      <c r="B49" s="213"/>
      <c r="C49" s="213">
        <f>SUM(C48:C48)</f>
        <v>3000</v>
      </c>
      <c r="D49" s="213">
        <f>SUM(D48:D48)</f>
        <v>0</v>
      </c>
      <c r="E49" s="213"/>
      <c r="F49" s="213"/>
      <c r="G49" s="213"/>
      <c r="H49" s="213"/>
    </row>
    <row r="50" spans="1:8" x14ac:dyDescent="0.25">
      <c r="D50" s="18"/>
      <c r="E50" s="13"/>
      <c r="F50" s="13"/>
    </row>
    <row r="51" spans="1:8" x14ac:dyDescent="0.25">
      <c r="D51" s="1230"/>
      <c r="E51" s="1230"/>
      <c r="F51" s="2268" t="s">
        <v>5635</v>
      </c>
      <c r="G51" s="2268"/>
      <c r="H51" s="2268"/>
    </row>
    <row r="52" spans="1:8" ht="15.75" x14ac:dyDescent="0.25">
      <c r="A52" s="2262" t="s">
        <v>4861</v>
      </c>
      <c r="B52" s="2263"/>
      <c r="C52" s="757">
        <f>C46-G54</f>
        <v>204000</v>
      </c>
      <c r="E52" s="13"/>
      <c r="F52" s="13"/>
    </row>
    <row r="54" spans="1:8" ht="15.75" x14ac:dyDescent="0.25">
      <c r="A54" s="2262" t="s">
        <v>4825</v>
      </c>
      <c r="B54" s="2263"/>
      <c r="C54" s="213">
        <f>C49</f>
        <v>3000</v>
      </c>
      <c r="E54" s="1145"/>
      <c r="F54" s="1145"/>
      <c r="G54" s="1145"/>
    </row>
    <row r="58" spans="1:8" ht="15.75" x14ac:dyDescent="0.25">
      <c r="A58" s="2232" t="s">
        <v>6019</v>
      </c>
      <c r="B58" s="2232"/>
      <c r="C58" s="2232"/>
      <c r="D58" s="2232"/>
      <c r="E58" s="2232"/>
      <c r="F58" s="2232"/>
      <c r="G58" s="2232"/>
      <c r="H58" s="2232"/>
    </row>
    <row r="59" spans="1:8" x14ac:dyDescent="0.25">
      <c r="A59" s="198" t="s">
        <v>14</v>
      </c>
      <c r="B59" s="198" t="s">
        <v>6004</v>
      </c>
      <c r="C59" s="198" t="s">
        <v>6005</v>
      </c>
      <c r="D59" s="198" t="s">
        <v>6006</v>
      </c>
      <c r="E59" s="198" t="s">
        <v>6007</v>
      </c>
      <c r="F59" s="1362" t="s">
        <v>2013</v>
      </c>
      <c r="G59" s="198" t="s">
        <v>6008</v>
      </c>
      <c r="H59" s="198" t="s">
        <v>6009</v>
      </c>
    </row>
    <row r="60" spans="1:8" x14ac:dyDescent="0.25">
      <c r="A60" s="777" t="s">
        <v>576</v>
      </c>
      <c r="B60" s="764">
        <v>1</v>
      </c>
      <c r="C60" s="630">
        <v>1000</v>
      </c>
      <c r="D60" s="630">
        <v>20000</v>
      </c>
      <c r="E60" s="921"/>
      <c r="F60" s="764"/>
      <c r="G60" s="630"/>
      <c r="H60" s="1365" t="s">
        <v>6033</v>
      </c>
    </row>
    <row r="61" spans="1:8" x14ac:dyDescent="0.25">
      <c r="A61" s="702" t="s">
        <v>1248</v>
      </c>
      <c r="B61" s="703">
        <v>1</v>
      </c>
      <c r="C61" s="640"/>
      <c r="D61" s="640"/>
      <c r="E61" s="1363"/>
      <c r="F61" s="703"/>
      <c r="G61" s="640"/>
      <c r="H61" s="781" t="s">
        <v>6020</v>
      </c>
    </row>
    <row r="62" spans="1:8" x14ac:dyDescent="0.25">
      <c r="A62" s="777" t="s">
        <v>5805</v>
      </c>
      <c r="B62" s="764">
        <v>1</v>
      </c>
      <c r="C62" s="630">
        <v>24000</v>
      </c>
      <c r="D62" s="630"/>
      <c r="E62" s="921">
        <v>1</v>
      </c>
      <c r="F62" s="764">
        <v>100</v>
      </c>
      <c r="G62" s="630">
        <v>5000</v>
      </c>
      <c r="H62" s="1365"/>
    </row>
    <row r="63" spans="1:8" x14ac:dyDescent="0.25">
      <c r="A63" s="777" t="s">
        <v>163</v>
      </c>
      <c r="B63" s="764">
        <v>1</v>
      </c>
      <c r="C63" s="630"/>
      <c r="D63" s="630">
        <v>25000</v>
      </c>
      <c r="E63" s="921"/>
      <c r="F63" s="764"/>
      <c r="G63" s="630"/>
      <c r="H63" s="1365" t="s">
        <v>6021</v>
      </c>
    </row>
    <row r="64" spans="1:8" x14ac:dyDescent="0.25">
      <c r="A64" s="777" t="s">
        <v>4483</v>
      </c>
      <c r="B64" s="764">
        <v>1</v>
      </c>
      <c r="C64" s="630">
        <v>15000</v>
      </c>
      <c r="D64" s="630"/>
      <c r="E64" s="764">
        <v>1</v>
      </c>
      <c r="F64" s="921">
        <v>60</v>
      </c>
      <c r="G64" s="1249">
        <v>3000</v>
      </c>
      <c r="H64" s="1365"/>
    </row>
    <row r="65" spans="1:8" x14ac:dyDescent="0.25">
      <c r="A65" s="777" t="s">
        <v>222</v>
      </c>
      <c r="B65" s="764">
        <v>1</v>
      </c>
      <c r="C65" s="630">
        <v>27000</v>
      </c>
      <c r="D65" s="630"/>
      <c r="E65" s="764">
        <v>1</v>
      </c>
      <c r="F65" s="921">
        <v>50</v>
      </c>
      <c r="G65" s="1249">
        <v>2000</v>
      </c>
      <c r="H65" s="1365"/>
    </row>
    <row r="66" spans="1:8" x14ac:dyDescent="0.25">
      <c r="A66" s="777" t="s">
        <v>166</v>
      </c>
      <c r="B66" s="764">
        <v>1</v>
      </c>
      <c r="C66" s="630">
        <v>29000</v>
      </c>
      <c r="D66" s="630"/>
      <c r="E66" s="764">
        <v>1</v>
      </c>
      <c r="F66" s="921">
        <v>60</v>
      </c>
      <c r="G66" s="1249">
        <v>3000</v>
      </c>
      <c r="H66" s="1365"/>
    </row>
    <row r="67" spans="1:8" x14ac:dyDescent="0.25">
      <c r="A67" s="777" t="s">
        <v>1862</v>
      </c>
      <c r="B67" s="764">
        <v>1</v>
      </c>
      <c r="C67" s="630"/>
      <c r="D67" s="630">
        <v>28000</v>
      </c>
      <c r="E67" s="764"/>
      <c r="F67" s="921"/>
      <c r="G67" s="1249"/>
      <c r="H67" s="1365" t="s">
        <v>6022</v>
      </c>
    </row>
    <row r="68" spans="1:8" x14ac:dyDescent="0.25">
      <c r="A68" s="777" t="s">
        <v>4733</v>
      </c>
      <c r="B68" s="764">
        <v>1</v>
      </c>
      <c r="C68" s="630"/>
      <c r="D68" s="630">
        <v>18000</v>
      </c>
      <c r="E68" s="764"/>
      <c r="F68" s="921"/>
      <c r="G68" s="1249"/>
      <c r="H68" s="1365" t="s">
        <v>6023</v>
      </c>
    </row>
    <row r="69" spans="1:8" x14ac:dyDescent="0.25">
      <c r="A69" s="777" t="s">
        <v>144</v>
      </c>
      <c r="B69" s="764">
        <v>1</v>
      </c>
      <c r="C69" s="630"/>
      <c r="D69" s="630">
        <v>30000</v>
      </c>
      <c r="E69" s="764">
        <v>1</v>
      </c>
      <c r="F69" s="921">
        <v>75</v>
      </c>
      <c r="G69" s="1249">
        <v>4000</v>
      </c>
      <c r="H69" s="1365" t="s">
        <v>767</v>
      </c>
    </row>
    <row r="70" spans="1:8" x14ac:dyDescent="0.25">
      <c r="A70" s="777" t="s">
        <v>423</v>
      </c>
      <c r="B70" s="764">
        <v>1</v>
      </c>
      <c r="C70" s="630"/>
      <c r="D70" s="630">
        <v>17000</v>
      </c>
      <c r="E70" s="764">
        <v>1</v>
      </c>
      <c r="F70" s="921">
        <v>75</v>
      </c>
      <c r="G70" s="1249">
        <v>4000</v>
      </c>
      <c r="H70" s="1365" t="s">
        <v>767</v>
      </c>
    </row>
    <row r="71" spans="1:8" x14ac:dyDescent="0.25">
      <c r="A71" s="777" t="s">
        <v>141</v>
      </c>
      <c r="B71" s="764">
        <v>1</v>
      </c>
      <c r="C71" s="630"/>
      <c r="D71" s="630">
        <v>18000</v>
      </c>
      <c r="E71" s="764">
        <v>1</v>
      </c>
      <c r="F71" s="921">
        <v>75</v>
      </c>
      <c r="G71" s="1249">
        <v>4000</v>
      </c>
      <c r="H71" s="1365" t="s">
        <v>767</v>
      </c>
    </row>
    <row r="72" spans="1:8" x14ac:dyDescent="0.25">
      <c r="A72" s="777" t="s">
        <v>639</v>
      </c>
      <c r="B72" s="764">
        <v>1</v>
      </c>
      <c r="C72" s="630"/>
      <c r="D72" s="630">
        <v>14000</v>
      </c>
      <c r="E72" s="764">
        <v>1</v>
      </c>
      <c r="F72" s="921">
        <v>50</v>
      </c>
      <c r="G72" s="1249">
        <v>2000</v>
      </c>
      <c r="H72" s="1365" t="s">
        <v>767</v>
      </c>
    </row>
    <row r="73" spans="1:8" x14ac:dyDescent="0.25">
      <c r="A73" s="777" t="s">
        <v>3536</v>
      </c>
      <c r="B73" s="764">
        <v>1</v>
      </c>
      <c r="C73" s="630"/>
      <c r="D73" s="630">
        <v>27000</v>
      </c>
      <c r="E73" s="764">
        <v>1</v>
      </c>
      <c r="F73" s="921">
        <v>75</v>
      </c>
      <c r="G73" s="1249">
        <v>4000</v>
      </c>
      <c r="H73" s="1365" t="s">
        <v>767</v>
      </c>
    </row>
    <row r="74" spans="1:8" x14ac:dyDescent="0.25">
      <c r="A74" s="777" t="s">
        <v>563</v>
      </c>
      <c r="B74" s="764">
        <v>1</v>
      </c>
      <c r="C74" s="630"/>
      <c r="D74" s="630">
        <v>17000</v>
      </c>
      <c r="E74" s="764">
        <v>1</v>
      </c>
      <c r="F74" s="921">
        <v>75</v>
      </c>
      <c r="G74" s="1249">
        <v>4000</v>
      </c>
      <c r="H74" s="1365" t="s">
        <v>767</v>
      </c>
    </row>
    <row r="75" spans="1:8" x14ac:dyDescent="0.25">
      <c r="A75" s="777" t="s">
        <v>1268</v>
      </c>
      <c r="B75" s="764">
        <v>1</v>
      </c>
      <c r="C75" s="630"/>
      <c r="D75" s="630">
        <v>25000</v>
      </c>
      <c r="E75" s="764">
        <v>1</v>
      </c>
      <c r="F75" s="921">
        <v>60</v>
      </c>
      <c r="G75" s="1249">
        <v>3000</v>
      </c>
      <c r="H75" s="1365" t="s">
        <v>767</v>
      </c>
    </row>
    <row r="76" spans="1:8" x14ac:dyDescent="0.25">
      <c r="A76" s="777" t="s">
        <v>1290</v>
      </c>
      <c r="B76" s="764">
        <v>1</v>
      </c>
      <c r="C76" s="630"/>
      <c r="D76" s="630">
        <v>57000</v>
      </c>
      <c r="E76" s="764"/>
      <c r="F76" s="921"/>
      <c r="G76" s="1249"/>
      <c r="H76" s="1365" t="s">
        <v>6024</v>
      </c>
    </row>
    <row r="77" spans="1:8" x14ac:dyDescent="0.25">
      <c r="A77" s="777" t="s">
        <v>3938</v>
      </c>
      <c r="B77" s="764">
        <v>1</v>
      </c>
      <c r="C77" s="630">
        <v>26000</v>
      </c>
      <c r="D77" s="630"/>
      <c r="E77" s="764"/>
      <c r="F77" s="921"/>
      <c r="G77" s="1249"/>
      <c r="H77" s="1365"/>
    </row>
    <row r="78" spans="1:8" x14ac:dyDescent="0.25">
      <c r="A78" s="777" t="s">
        <v>3536</v>
      </c>
      <c r="B78" s="764">
        <v>1</v>
      </c>
      <c r="C78" s="630">
        <v>27000</v>
      </c>
      <c r="D78" s="630"/>
      <c r="E78" s="764">
        <v>1</v>
      </c>
      <c r="F78" s="921">
        <v>75</v>
      </c>
      <c r="G78" s="1249">
        <v>4000</v>
      </c>
      <c r="H78" s="1365"/>
    </row>
    <row r="79" spans="1:8" x14ac:dyDescent="0.25">
      <c r="A79" s="777" t="s">
        <v>144</v>
      </c>
      <c r="B79" s="764">
        <v>1</v>
      </c>
      <c r="C79" s="630"/>
      <c r="D79" s="630">
        <v>30000</v>
      </c>
      <c r="E79" s="764">
        <v>1</v>
      </c>
      <c r="F79" s="921">
        <v>75</v>
      </c>
      <c r="G79" s="1249">
        <v>4000</v>
      </c>
      <c r="H79" s="1365" t="s">
        <v>3581</v>
      </c>
    </row>
    <row r="80" spans="1:8" x14ac:dyDescent="0.25">
      <c r="A80" s="777" t="s">
        <v>6025</v>
      </c>
      <c r="B80" s="764">
        <v>1</v>
      </c>
      <c r="C80" s="630"/>
      <c r="D80" s="630">
        <v>20000</v>
      </c>
      <c r="E80" s="764">
        <v>1</v>
      </c>
      <c r="F80" s="921">
        <v>75</v>
      </c>
      <c r="G80" s="1249">
        <v>4000</v>
      </c>
      <c r="H80" s="1365" t="s">
        <v>767</v>
      </c>
    </row>
    <row r="81" spans="1:8" x14ac:dyDescent="0.25">
      <c r="A81" s="777" t="s">
        <v>6026</v>
      </c>
      <c r="B81" s="764">
        <v>1</v>
      </c>
      <c r="C81" s="630">
        <v>27500</v>
      </c>
      <c r="D81" s="630"/>
      <c r="E81" s="764">
        <v>1</v>
      </c>
      <c r="F81" s="921">
        <v>75</v>
      </c>
      <c r="G81" s="1249">
        <v>4000</v>
      </c>
      <c r="H81" s="1365"/>
    </row>
    <row r="82" spans="1:8" x14ac:dyDescent="0.25">
      <c r="A82" s="777" t="s">
        <v>255</v>
      </c>
      <c r="B82" s="764">
        <v>1</v>
      </c>
      <c r="C82" s="630">
        <v>22000</v>
      </c>
      <c r="D82" s="630"/>
      <c r="E82" s="764">
        <v>1</v>
      </c>
      <c r="F82" s="921">
        <v>60</v>
      </c>
      <c r="G82" s="1249">
        <v>3000</v>
      </c>
      <c r="H82" s="1365"/>
    </row>
    <row r="83" spans="1:8" x14ac:dyDescent="0.25">
      <c r="A83" s="777" t="s">
        <v>3898</v>
      </c>
      <c r="B83" s="764">
        <v>1</v>
      </c>
      <c r="C83" s="630"/>
      <c r="D83" s="630">
        <v>34000</v>
      </c>
      <c r="E83" s="764"/>
      <c r="F83" s="921"/>
      <c r="G83" s="1249"/>
      <c r="H83" s="1365" t="s">
        <v>6032</v>
      </c>
    </row>
    <row r="84" spans="1:8" x14ac:dyDescent="0.25">
      <c r="A84" s="777" t="s">
        <v>423</v>
      </c>
      <c r="B84" s="764">
        <v>1</v>
      </c>
      <c r="C84" s="630"/>
      <c r="D84" s="630">
        <v>18000</v>
      </c>
      <c r="E84" s="764">
        <v>1</v>
      </c>
      <c r="F84" s="921">
        <v>60</v>
      </c>
      <c r="G84" s="1249">
        <v>3000</v>
      </c>
      <c r="H84" s="1365" t="s">
        <v>767</v>
      </c>
    </row>
    <row r="85" spans="1:8" x14ac:dyDescent="0.25">
      <c r="A85" s="755" t="s">
        <v>2048</v>
      </c>
      <c r="B85" s="213">
        <f>SUM(B60:B84)</f>
        <v>25</v>
      </c>
      <c r="C85" s="213">
        <f>SUM(C60:C84)</f>
        <v>198500</v>
      </c>
      <c r="D85" s="213">
        <f>SUM(D60:D84)</f>
        <v>398000</v>
      </c>
      <c r="E85" s="213">
        <f>SUM(E60:E84)</f>
        <v>17</v>
      </c>
      <c r="F85" s="213"/>
      <c r="G85" s="213"/>
      <c r="H85" s="213"/>
    </row>
    <row r="86" spans="1:8" ht="17.25" x14ac:dyDescent="0.25">
      <c r="A86" s="2233" t="s">
        <v>4463</v>
      </c>
      <c r="B86" s="2234"/>
      <c r="C86" s="2234"/>
      <c r="D86" s="2234"/>
      <c r="E86" s="2234"/>
      <c r="F86" s="2234"/>
      <c r="G86" s="2234"/>
      <c r="H86" s="2249"/>
    </row>
    <row r="87" spans="1:8" ht="17.25" x14ac:dyDescent="0.25">
      <c r="A87" s="782" t="s">
        <v>6027</v>
      </c>
      <c r="B87" s="783">
        <v>1</v>
      </c>
      <c r="C87" s="944">
        <v>800</v>
      </c>
      <c r="D87" s="784"/>
      <c r="E87" s="909"/>
      <c r="F87" s="909"/>
      <c r="G87" s="909"/>
      <c r="H87" s="1364"/>
    </row>
    <row r="88" spans="1:8" ht="17.25" x14ac:dyDescent="0.25">
      <c r="A88" s="782" t="s">
        <v>6028</v>
      </c>
      <c r="B88" s="783">
        <v>1</v>
      </c>
      <c r="C88" s="944"/>
      <c r="D88" s="784">
        <v>1500</v>
      </c>
      <c r="E88" s="909"/>
      <c r="F88" s="909"/>
      <c r="G88" s="909"/>
      <c r="H88" s="1364"/>
    </row>
    <row r="89" spans="1:8" ht="17.25" x14ac:dyDescent="0.25">
      <c r="A89" s="782" t="s">
        <v>6029</v>
      </c>
      <c r="B89" s="783">
        <v>1</v>
      </c>
      <c r="C89" s="944"/>
      <c r="D89" s="784">
        <v>1500</v>
      </c>
      <c r="E89" s="909"/>
      <c r="F89" s="909"/>
      <c r="G89" s="909"/>
      <c r="H89" s="1364"/>
    </row>
    <row r="90" spans="1:8" ht="17.25" x14ac:dyDescent="0.25">
      <c r="A90" s="782" t="s">
        <v>6030</v>
      </c>
      <c r="B90" s="783">
        <v>1</v>
      </c>
      <c r="C90" s="944"/>
      <c r="D90" s="784">
        <v>2000</v>
      </c>
      <c r="E90" s="909"/>
      <c r="F90" s="909"/>
      <c r="G90" s="909"/>
      <c r="H90" s="1364"/>
    </row>
    <row r="91" spans="1:8" ht="17.25" x14ac:dyDescent="0.25">
      <c r="A91" s="782" t="s">
        <v>6031</v>
      </c>
      <c r="B91" s="783">
        <v>1</v>
      </c>
      <c r="C91" s="944">
        <v>1500</v>
      </c>
      <c r="D91" s="784"/>
      <c r="E91" s="909"/>
      <c r="F91" s="909"/>
      <c r="G91" s="909"/>
      <c r="H91" s="1364"/>
    </row>
    <row r="92" spans="1:8" x14ac:dyDescent="0.25">
      <c r="A92" s="755" t="s">
        <v>2048</v>
      </c>
      <c r="B92" s="213"/>
      <c r="C92" s="213">
        <f>SUM(C87:C91)</f>
        <v>2300</v>
      </c>
      <c r="D92" s="213">
        <f>SUM(D87:D87)</f>
        <v>0</v>
      </c>
      <c r="E92" s="213"/>
      <c r="F92" s="213"/>
      <c r="G92" s="213"/>
      <c r="H92" s="213"/>
    </row>
    <row r="93" spans="1:8" x14ac:dyDescent="0.25">
      <c r="D93" s="18"/>
      <c r="E93" s="13"/>
      <c r="F93" s="13"/>
    </row>
    <row r="94" spans="1:8" x14ac:dyDescent="0.25">
      <c r="D94" s="1230"/>
      <c r="E94" s="1230"/>
      <c r="F94" s="2268" t="s">
        <v>5635</v>
      </c>
      <c r="G94" s="2268"/>
      <c r="H94" s="2268"/>
    </row>
    <row r="95" spans="1:8" ht="15.75" x14ac:dyDescent="0.25">
      <c r="A95" s="2262" t="s">
        <v>4861</v>
      </c>
      <c r="B95" s="2263"/>
      <c r="C95" s="757">
        <f>C85-G97</f>
        <v>198500</v>
      </c>
      <c r="E95" s="13"/>
      <c r="F95" s="13"/>
    </row>
    <row r="97" spans="1:8" ht="15.75" x14ac:dyDescent="0.25">
      <c r="A97" s="2262" t="s">
        <v>4825</v>
      </c>
      <c r="B97" s="2263"/>
      <c r="C97" s="213">
        <f>C92</f>
        <v>2300</v>
      </c>
      <c r="E97" s="1145"/>
      <c r="F97" s="1145"/>
      <c r="G97" s="1145"/>
    </row>
    <row r="102" spans="1:8" ht="15.75" x14ac:dyDescent="0.25">
      <c r="A102" s="2232" t="s">
        <v>6034</v>
      </c>
      <c r="B102" s="2232"/>
      <c r="C102" s="2232"/>
      <c r="D102" s="2232"/>
      <c r="E102" s="2232"/>
      <c r="F102" s="2232"/>
      <c r="G102" s="2232"/>
      <c r="H102" s="2232"/>
    </row>
    <row r="103" spans="1:8" x14ac:dyDescent="0.25">
      <c r="A103" s="198" t="s">
        <v>14</v>
      </c>
      <c r="B103" s="198" t="s">
        <v>6004</v>
      </c>
      <c r="C103" s="198" t="s">
        <v>6005</v>
      </c>
      <c r="D103" s="198" t="s">
        <v>6006</v>
      </c>
      <c r="E103" s="198" t="s">
        <v>6007</v>
      </c>
      <c r="F103" s="1366" t="s">
        <v>2013</v>
      </c>
      <c r="G103" s="198" t="s">
        <v>6008</v>
      </c>
      <c r="H103" s="198" t="s">
        <v>6009</v>
      </c>
    </row>
    <row r="104" spans="1:8" x14ac:dyDescent="0.25">
      <c r="A104" s="777" t="s">
        <v>3036</v>
      </c>
      <c r="B104" s="764">
        <v>1</v>
      </c>
      <c r="C104" s="630"/>
      <c r="D104" s="630">
        <v>23000</v>
      </c>
      <c r="E104" s="921"/>
      <c r="F104" s="764"/>
      <c r="G104" s="630"/>
      <c r="H104" s="1368" t="s">
        <v>3581</v>
      </c>
    </row>
    <row r="105" spans="1:8" x14ac:dyDescent="0.25">
      <c r="A105" s="777" t="s">
        <v>3012</v>
      </c>
      <c r="B105" s="764">
        <v>1</v>
      </c>
      <c r="C105" s="630">
        <v>13000</v>
      </c>
      <c r="D105" s="630"/>
      <c r="E105" s="921">
        <v>1</v>
      </c>
      <c r="F105" s="764">
        <v>60</v>
      </c>
      <c r="G105" s="630">
        <v>3000</v>
      </c>
      <c r="H105" s="1368"/>
    </row>
    <row r="106" spans="1:8" x14ac:dyDescent="0.25">
      <c r="A106" s="777" t="s">
        <v>3437</v>
      </c>
      <c r="B106" s="764">
        <v>1</v>
      </c>
      <c r="C106" s="630"/>
      <c r="D106" s="630">
        <v>21000</v>
      </c>
      <c r="E106" s="921"/>
      <c r="F106" s="764"/>
      <c r="G106" s="630"/>
      <c r="H106" s="1368" t="s">
        <v>6035</v>
      </c>
    </row>
    <row r="107" spans="1:8" x14ac:dyDescent="0.25">
      <c r="A107" s="777" t="s">
        <v>4847</v>
      </c>
      <c r="B107" s="764">
        <v>1</v>
      </c>
      <c r="C107" s="630"/>
      <c r="D107" s="630">
        <v>25000</v>
      </c>
      <c r="E107" s="921">
        <v>1</v>
      </c>
      <c r="F107" s="764">
        <v>100</v>
      </c>
      <c r="G107" s="630">
        <v>5000</v>
      </c>
      <c r="H107" s="1368" t="s">
        <v>767</v>
      </c>
    </row>
    <row r="108" spans="1:8" x14ac:dyDescent="0.25">
      <c r="A108" s="777" t="s">
        <v>136</v>
      </c>
      <c r="B108" s="764">
        <v>1</v>
      </c>
      <c r="C108" s="630">
        <v>15000</v>
      </c>
      <c r="D108" s="630"/>
      <c r="E108" s="764">
        <v>1</v>
      </c>
      <c r="F108" s="921">
        <v>60</v>
      </c>
      <c r="G108" s="1249">
        <v>3000</v>
      </c>
      <c r="H108" s="1368"/>
    </row>
    <row r="109" spans="1:8" x14ac:dyDescent="0.25">
      <c r="A109" s="777" t="s">
        <v>6036</v>
      </c>
      <c r="B109" s="764">
        <v>1</v>
      </c>
      <c r="C109" s="630"/>
      <c r="D109" s="630">
        <v>31000</v>
      </c>
      <c r="E109" s="764">
        <v>1</v>
      </c>
      <c r="F109" s="921">
        <v>75</v>
      </c>
      <c r="G109" s="1249">
        <v>4000</v>
      </c>
      <c r="H109" s="1368" t="s">
        <v>767</v>
      </c>
    </row>
    <row r="110" spans="1:8" x14ac:dyDescent="0.25">
      <c r="A110" s="777" t="s">
        <v>5431</v>
      </c>
      <c r="B110" s="764">
        <v>5</v>
      </c>
      <c r="C110" s="630">
        <v>75000</v>
      </c>
      <c r="D110" s="630"/>
      <c r="E110" s="764"/>
      <c r="F110" s="921"/>
      <c r="G110" s="1249"/>
      <c r="H110" s="1368"/>
    </row>
    <row r="111" spans="1:8" x14ac:dyDescent="0.25">
      <c r="A111" s="777" t="s">
        <v>6037</v>
      </c>
      <c r="B111" s="764">
        <v>1</v>
      </c>
      <c r="C111" s="630"/>
      <c r="D111" s="630">
        <v>28500</v>
      </c>
      <c r="E111" s="764">
        <v>1</v>
      </c>
      <c r="F111" s="921">
        <v>60</v>
      </c>
      <c r="G111" s="1249">
        <v>3000</v>
      </c>
      <c r="H111" s="1368" t="s">
        <v>767</v>
      </c>
    </row>
    <row r="112" spans="1:8" x14ac:dyDescent="0.25">
      <c r="A112" s="777" t="s">
        <v>136</v>
      </c>
      <c r="B112" s="764">
        <v>1</v>
      </c>
      <c r="C112" s="630"/>
      <c r="D112" s="630">
        <v>18000</v>
      </c>
      <c r="E112" s="764"/>
      <c r="F112" s="921"/>
      <c r="G112" s="1249"/>
      <c r="H112" s="1368" t="s">
        <v>6038</v>
      </c>
    </row>
    <row r="113" spans="1:8" x14ac:dyDescent="0.25">
      <c r="A113" s="777" t="s">
        <v>6039</v>
      </c>
      <c r="B113" s="764">
        <v>1</v>
      </c>
      <c r="C113" s="630">
        <v>31500</v>
      </c>
      <c r="D113" s="630"/>
      <c r="E113" s="764">
        <v>1</v>
      </c>
      <c r="F113" s="921">
        <v>60</v>
      </c>
      <c r="G113" s="1249">
        <v>3000</v>
      </c>
      <c r="H113" s="1368"/>
    </row>
    <row r="114" spans="1:8" x14ac:dyDescent="0.25">
      <c r="A114" s="777" t="s">
        <v>166</v>
      </c>
      <c r="B114" s="764">
        <v>1</v>
      </c>
      <c r="C114" s="630">
        <v>29000</v>
      </c>
      <c r="D114" s="630"/>
      <c r="E114" s="764">
        <v>1</v>
      </c>
      <c r="F114" s="921">
        <v>60</v>
      </c>
      <c r="G114" s="1249">
        <v>3000</v>
      </c>
      <c r="H114" s="1368"/>
    </row>
    <row r="115" spans="1:8" x14ac:dyDescent="0.25">
      <c r="A115" s="777" t="s">
        <v>6040</v>
      </c>
      <c r="B115" s="764">
        <v>1</v>
      </c>
      <c r="C115" s="630"/>
      <c r="D115" s="630">
        <v>29000</v>
      </c>
      <c r="E115" s="764">
        <v>1</v>
      </c>
      <c r="F115" s="921">
        <v>60</v>
      </c>
      <c r="G115" s="1249">
        <v>3000</v>
      </c>
      <c r="H115" s="1368" t="s">
        <v>767</v>
      </c>
    </row>
    <row r="116" spans="1:8" x14ac:dyDescent="0.25">
      <c r="A116" s="777" t="s">
        <v>304</v>
      </c>
      <c r="B116" s="764">
        <v>1</v>
      </c>
      <c r="C116" s="630">
        <v>15000</v>
      </c>
      <c r="D116" s="630"/>
      <c r="E116" s="764">
        <v>1</v>
      </c>
      <c r="F116" s="921">
        <v>60</v>
      </c>
      <c r="G116" s="1249">
        <v>3000</v>
      </c>
      <c r="H116" s="1368"/>
    </row>
    <row r="117" spans="1:8" x14ac:dyDescent="0.25">
      <c r="A117" s="777" t="s">
        <v>3898</v>
      </c>
      <c r="B117" s="764">
        <v>1</v>
      </c>
      <c r="C117" s="630"/>
      <c r="D117" s="630">
        <v>30000</v>
      </c>
      <c r="E117" s="764">
        <v>1</v>
      </c>
      <c r="F117" s="921">
        <v>75</v>
      </c>
      <c r="G117" s="1249">
        <v>4000</v>
      </c>
      <c r="H117" s="1368" t="s">
        <v>767</v>
      </c>
    </row>
    <row r="118" spans="1:8" x14ac:dyDescent="0.25">
      <c r="A118" s="777" t="s">
        <v>932</v>
      </c>
      <c r="B118" s="764">
        <v>1</v>
      </c>
      <c r="C118" s="630"/>
      <c r="D118" s="630">
        <v>32000</v>
      </c>
      <c r="E118" s="764">
        <v>1</v>
      </c>
      <c r="F118" s="921">
        <v>60</v>
      </c>
      <c r="G118" s="1249">
        <v>3000</v>
      </c>
      <c r="H118" s="1368" t="s">
        <v>767</v>
      </c>
    </row>
    <row r="119" spans="1:8" x14ac:dyDescent="0.25">
      <c r="A119" s="777" t="s">
        <v>230</v>
      </c>
      <c r="B119" s="764">
        <v>2</v>
      </c>
      <c r="C119" s="630">
        <v>149000</v>
      </c>
      <c r="D119" s="630"/>
      <c r="E119" s="764">
        <v>1</v>
      </c>
      <c r="F119" s="921">
        <v>230</v>
      </c>
      <c r="G119" s="1249">
        <v>13000</v>
      </c>
      <c r="H119" s="1368"/>
    </row>
    <row r="120" spans="1:8" x14ac:dyDescent="0.25">
      <c r="A120" s="777" t="s">
        <v>4075</v>
      </c>
      <c r="B120" s="764">
        <v>1</v>
      </c>
      <c r="C120" s="630">
        <v>44000</v>
      </c>
      <c r="D120" s="630"/>
      <c r="E120" s="764">
        <v>1</v>
      </c>
      <c r="F120" s="921">
        <v>50</v>
      </c>
      <c r="G120" s="1249">
        <v>2000</v>
      </c>
      <c r="H120" s="1368"/>
    </row>
    <row r="121" spans="1:8" x14ac:dyDescent="0.25">
      <c r="A121" s="777" t="s">
        <v>1946</v>
      </c>
      <c r="B121" s="764">
        <v>1</v>
      </c>
      <c r="C121" s="630">
        <v>31000</v>
      </c>
      <c r="D121" s="630"/>
      <c r="E121" s="764">
        <v>1</v>
      </c>
      <c r="F121" s="921">
        <v>100</v>
      </c>
      <c r="G121" s="1249">
        <v>5000</v>
      </c>
      <c r="H121" s="1368"/>
    </row>
    <row r="122" spans="1:8" x14ac:dyDescent="0.25">
      <c r="A122" s="777" t="s">
        <v>2912</v>
      </c>
      <c r="B122" s="764">
        <v>1</v>
      </c>
      <c r="C122" s="630"/>
      <c r="D122" s="630">
        <v>24000</v>
      </c>
      <c r="E122" s="764"/>
      <c r="F122" s="921"/>
      <c r="G122" s="1249"/>
      <c r="H122" s="1368" t="s">
        <v>3581</v>
      </c>
    </row>
    <row r="123" spans="1:8" x14ac:dyDescent="0.25">
      <c r="A123" s="777" t="s">
        <v>4483</v>
      </c>
      <c r="B123" s="764">
        <v>1</v>
      </c>
      <c r="C123" s="630"/>
      <c r="D123" s="630">
        <v>18000</v>
      </c>
      <c r="E123" s="764"/>
      <c r="F123" s="921"/>
      <c r="G123" s="1249"/>
      <c r="H123" s="1368" t="s">
        <v>6041</v>
      </c>
    </row>
    <row r="124" spans="1:8" x14ac:dyDescent="0.25">
      <c r="A124" s="777" t="s">
        <v>6042</v>
      </c>
      <c r="B124" s="764">
        <v>1</v>
      </c>
      <c r="C124" s="630"/>
      <c r="D124" s="630">
        <v>26000</v>
      </c>
      <c r="E124" s="764">
        <v>1</v>
      </c>
      <c r="F124" s="921">
        <v>60</v>
      </c>
      <c r="G124" s="1249">
        <v>3000</v>
      </c>
      <c r="H124" s="1368" t="s">
        <v>767</v>
      </c>
    </row>
    <row r="125" spans="1:8" x14ac:dyDescent="0.25">
      <c r="A125" s="777" t="s">
        <v>423</v>
      </c>
      <c r="B125" s="764">
        <v>1</v>
      </c>
      <c r="C125" s="630"/>
      <c r="D125" s="630">
        <v>21000</v>
      </c>
      <c r="E125" s="764"/>
      <c r="F125" s="921"/>
      <c r="G125" s="1249"/>
      <c r="H125" s="1368" t="s">
        <v>6043</v>
      </c>
    </row>
    <row r="126" spans="1:8" x14ac:dyDescent="0.25">
      <c r="A126" s="777" t="s">
        <v>1871</v>
      </c>
      <c r="B126" s="764">
        <v>1</v>
      </c>
      <c r="C126" s="630">
        <v>36000</v>
      </c>
      <c r="D126" s="630"/>
      <c r="E126" s="764">
        <v>1</v>
      </c>
      <c r="F126" s="921">
        <v>100</v>
      </c>
      <c r="G126" s="1249">
        <v>5000</v>
      </c>
      <c r="H126" s="1368"/>
    </row>
    <row r="127" spans="1:8" x14ac:dyDescent="0.25">
      <c r="A127" s="777" t="s">
        <v>6044</v>
      </c>
      <c r="B127" s="764">
        <v>1</v>
      </c>
      <c r="C127" s="630"/>
      <c r="D127" s="630" t="s">
        <v>6406</v>
      </c>
      <c r="E127" s="764">
        <v>1</v>
      </c>
      <c r="F127" s="921">
        <v>75</v>
      </c>
      <c r="G127" s="1249">
        <v>4000</v>
      </c>
      <c r="H127" s="1368" t="s">
        <v>767</v>
      </c>
    </row>
    <row r="128" spans="1:8" x14ac:dyDescent="0.25">
      <c r="A128" s="777" t="s">
        <v>6039</v>
      </c>
      <c r="B128" s="764">
        <v>1</v>
      </c>
      <c r="C128" s="630"/>
      <c r="D128" s="630">
        <v>31500</v>
      </c>
      <c r="E128" s="764">
        <v>1</v>
      </c>
      <c r="F128" s="921">
        <v>60</v>
      </c>
      <c r="G128" s="1249">
        <v>3000</v>
      </c>
      <c r="H128" s="1368" t="s">
        <v>767</v>
      </c>
    </row>
    <row r="129" spans="1:8" x14ac:dyDescent="0.25">
      <c r="A129" s="755" t="s">
        <v>2048</v>
      </c>
      <c r="B129" s="213">
        <f>SUM(B104:B128)</f>
        <v>30</v>
      </c>
      <c r="C129" s="213">
        <f>SUM(C104:C128)</f>
        <v>438500</v>
      </c>
      <c r="D129" s="213">
        <f>SUM(D104:D128)</f>
        <v>358000</v>
      </c>
      <c r="E129" s="213">
        <f>SUM(E104:E128)</f>
        <v>18</v>
      </c>
      <c r="F129" s="213"/>
      <c r="G129" s="213"/>
      <c r="H129" s="213"/>
    </row>
    <row r="130" spans="1:8" ht="17.25" x14ac:dyDescent="0.25">
      <c r="A130" s="2233" t="s">
        <v>4463</v>
      </c>
      <c r="B130" s="2234"/>
      <c r="C130" s="2234"/>
      <c r="D130" s="2234"/>
      <c r="E130" s="2234"/>
      <c r="F130" s="2234"/>
      <c r="G130" s="2234"/>
      <c r="H130" s="2249"/>
    </row>
    <row r="131" spans="1:8" ht="17.25" x14ac:dyDescent="0.25">
      <c r="A131" s="782"/>
      <c r="B131" s="783"/>
      <c r="C131" s="944"/>
      <c r="D131" s="784"/>
      <c r="E131" s="909"/>
      <c r="F131" s="909"/>
      <c r="G131" s="909"/>
      <c r="H131" s="1367"/>
    </row>
    <row r="132" spans="1:8" x14ac:dyDescent="0.25">
      <c r="A132" s="755" t="s">
        <v>2048</v>
      </c>
      <c r="B132" s="213"/>
      <c r="C132" s="213">
        <f>SUM(C131:C131)</f>
        <v>0</v>
      </c>
      <c r="D132" s="213"/>
      <c r="E132" s="213"/>
      <c r="F132" s="213"/>
      <c r="G132" s="213"/>
      <c r="H132" s="213"/>
    </row>
    <row r="133" spans="1:8" x14ac:dyDescent="0.25">
      <c r="D133" s="18"/>
      <c r="E133" s="13"/>
      <c r="F133" s="13"/>
    </row>
    <row r="134" spans="1:8" x14ac:dyDescent="0.25">
      <c r="D134" s="1230"/>
      <c r="E134" s="1230"/>
      <c r="F134" s="2268" t="s">
        <v>5635</v>
      </c>
      <c r="G134" s="2268"/>
      <c r="H134" s="2268"/>
    </row>
    <row r="135" spans="1:8" ht="15.75" x14ac:dyDescent="0.25">
      <c r="A135" s="2262" t="s">
        <v>4861</v>
      </c>
      <c r="B135" s="2263"/>
      <c r="C135" s="757">
        <f>C129-G137</f>
        <v>438500</v>
      </c>
      <c r="E135" s="13"/>
      <c r="F135" s="13"/>
    </row>
    <row r="137" spans="1:8" ht="15.75" x14ac:dyDescent="0.25">
      <c r="A137" s="2262" t="s">
        <v>4825</v>
      </c>
      <c r="B137" s="2263"/>
      <c r="C137" s="213">
        <f>C132</f>
        <v>0</v>
      </c>
      <c r="E137" s="1145"/>
      <c r="F137" s="1145"/>
      <c r="G137" s="1145"/>
    </row>
    <row r="141" spans="1:8" ht="15.75" x14ac:dyDescent="0.25">
      <c r="A141" s="2232" t="s">
        <v>6045</v>
      </c>
      <c r="B141" s="2232"/>
      <c r="C141" s="2232"/>
      <c r="D141" s="2232"/>
      <c r="E141" s="2232"/>
      <c r="F141" s="2232"/>
      <c r="G141" s="2232"/>
      <c r="H141" s="2232"/>
    </row>
    <row r="142" spans="1:8" x14ac:dyDescent="0.25">
      <c r="A142" s="198" t="s">
        <v>14</v>
      </c>
      <c r="B142" s="198" t="s">
        <v>6004</v>
      </c>
      <c r="C142" s="198" t="s">
        <v>6005</v>
      </c>
      <c r="D142" s="198" t="s">
        <v>6006</v>
      </c>
      <c r="E142" s="198" t="s">
        <v>6007</v>
      </c>
      <c r="F142" s="1369" t="s">
        <v>2013</v>
      </c>
      <c r="G142" s="198" t="s">
        <v>6008</v>
      </c>
      <c r="H142" s="198" t="s">
        <v>6009</v>
      </c>
    </row>
    <row r="143" spans="1:8" x14ac:dyDescent="0.25">
      <c r="A143" s="777" t="s">
        <v>4847</v>
      </c>
      <c r="B143" s="764">
        <v>1</v>
      </c>
      <c r="C143" s="630"/>
      <c r="D143" s="630">
        <v>30000</v>
      </c>
      <c r="E143" s="921"/>
      <c r="F143" s="764"/>
      <c r="G143" s="630"/>
      <c r="H143" s="1371" t="s">
        <v>2006</v>
      </c>
    </row>
    <row r="144" spans="1:8" x14ac:dyDescent="0.25">
      <c r="A144" s="777" t="s">
        <v>1871</v>
      </c>
      <c r="B144" s="764">
        <v>1</v>
      </c>
      <c r="C144" s="630">
        <v>31000</v>
      </c>
      <c r="D144" s="630"/>
      <c r="E144" s="921">
        <v>1</v>
      </c>
      <c r="F144" s="764">
        <v>100</v>
      </c>
      <c r="G144" s="630">
        <v>5000</v>
      </c>
      <c r="H144" s="1371"/>
    </row>
    <row r="145" spans="1:8" x14ac:dyDescent="0.25">
      <c r="A145" s="777" t="s">
        <v>304</v>
      </c>
      <c r="B145" s="764">
        <v>1</v>
      </c>
      <c r="C145" s="630"/>
      <c r="D145" s="630">
        <v>18000</v>
      </c>
      <c r="E145" s="921"/>
      <c r="F145" s="764"/>
      <c r="G145" s="630"/>
      <c r="H145" s="1371" t="s">
        <v>3581</v>
      </c>
    </row>
    <row r="146" spans="1:8" x14ac:dyDescent="0.25">
      <c r="A146" s="777" t="s">
        <v>6046</v>
      </c>
      <c r="B146" s="764">
        <v>1</v>
      </c>
      <c r="C146" s="630"/>
      <c r="D146" s="630">
        <v>26000</v>
      </c>
      <c r="E146" s="921">
        <v>1</v>
      </c>
      <c r="F146" s="764">
        <v>75</v>
      </c>
      <c r="G146" s="630">
        <v>4000</v>
      </c>
      <c r="H146" s="1371" t="s">
        <v>767</v>
      </c>
    </row>
    <row r="147" spans="1:8" x14ac:dyDescent="0.25">
      <c r="A147" s="777" t="s">
        <v>5709</v>
      </c>
      <c r="B147" s="764">
        <v>1</v>
      </c>
      <c r="C147" s="630"/>
      <c r="D147" s="630"/>
      <c r="E147" s="764"/>
      <c r="F147" s="921"/>
      <c r="G147" s="1249"/>
      <c r="H147" s="1371" t="s">
        <v>6047</v>
      </c>
    </row>
    <row r="148" spans="1:8" x14ac:dyDescent="0.25">
      <c r="A148" s="777" t="s">
        <v>370</v>
      </c>
      <c r="B148" s="764">
        <v>1</v>
      </c>
      <c r="C148" s="630"/>
      <c r="D148" s="630">
        <v>42000</v>
      </c>
      <c r="E148" s="764">
        <v>1</v>
      </c>
      <c r="F148" s="921">
        <v>100</v>
      </c>
      <c r="G148" s="1249">
        <v>5000</v>
      </c>
      <c r="H148" s="1371" t="s">
        <v>767</v>
      </c>
    </row>
    <row r="149" spans="1:8" x14ac:dyDescent="0.25">
      <c r="A149" s="777" t="s">
        <v>6048</v>
      </c>
      <c r="B149" s="764">
        <v>1</v>
      </c>
      <c r="C149" s="630">
        <v>21500</v>
      </c>
      <c r="D149" s="630"/>
      <c r="E149" s="764">
        <v>1</v>
      </c>
      <c r="F149" s="921">
        <v>75</v>
      </c>
      <c r="G149" s="1249">
        <v>4000</v>
      </c>
      <c r="H149" s="1371"/>
    </row>
    <row r="150" spans="1:8" x14ac:dyDescent="0.25">
      <c r="A150" s="777" t="s">
        <v>6049</v>
      </c>
      <c r="B150" s="764">
        <v>1</v>
      </c>
      <c r="C150" s="630">
        <v>36500</v>
      </c>
      <c r="D150" s="630"/>
      <c r="E150" s="764">
        <v>1</v>
      </c>
      <c r="F150" s="921">
        <v>100</v>
      </c>
      <c r="G150" s="1249">
        <v>5000</v>
      </c>
      <c r="H150" s="1371"/>
    </row>
    <row r="151" spans="1:8" x14ac:dyDescent="0.25">
      <c r="A151" s="777" t="s">
        <v>5933</v>
      </c>
      <c r="B151" s="764">
        <v>1</v>
      </c>
      <c r="C151" s="630">
        <v>32500</v>
      </c>
      <c r="D151" s="630"/>
      <c r="E151" s="764">
        <v>4</v>
      </c>
      <c r="F151" s="921" t="s">
        <v>6050</v>
      </c>
      <c r="G151" s="1249">
        <v>16000</v>
      </c>
      <c r="H151" s="1371"/>
    </row>
    <row r="152" spans="1:8" x14ac:dyDescent="0.25">
      <c r="A152" s="777" t="s">
        <v>5014</v>
      </c>
      <c r="B152" s="764">
        <v>1</v>
      </c>
      <c r="C152" s="630"/>
      <c r="D152" s="630">
        <v>30000</v>
      </c>
      <c r="E152" s="764"/>
      <c r="F152" s="921"/>
      <c r="G152" s="1249"/>
      <c r="H152" s="1371" t="s">
        <v>3581</v>
      </c>
    </row>
    <row r="153" spans="1:8" x14ac:dyDescent="0.25">
      <c r="A153" s="777" t="s">
        <v>6051</v>
      </c>
      <c r="B153" s="764">
        <v>1</v>
      </c>
      <c r="C153" s="630">
        <v>17000</v>
      </c>
      <c r="D153" s="630">
        <v>9000</v>
      </c>
      <c r="E153" s="764">
        <v>1</v>
      </c>
      <c r="F153" s="921">
        <v>75</v>
      </c>
      <c r="G153" s="1249">
        <v>4000</v>
      </c>
      <c r="H153" s="1371"/>
    </row>
    <row r="154" spans="1:8" x14ac:dyDescent="0.25">
      <c r="A154" s="777" t="s">
        <v>3938</v>
      </c>
      <c r="B154" s="764">
        <v>1</v>
      </c>
      <c r="C154" s="630"/>
      <c r="D154" s="630">
        <v>26000</v>
      </c>
      <c r="E154" s="764"/>
      <c r="F154" s="921"/>
      <c r="G154" s="1249"/>
      <c r="H154" s="1371" t="s">
        <v>6052</v>
      </c>
    </row>
    <row r="155" spans="1:8" x14ac:dyDescent="0.25">
      <c r="A155" s="777" t="s">
        <v>3702</v>
      </c>
      <c r="B155" s="764">
        <v>1</v>
      </c>
      <c r="C155" s="630"/>
      <c r="D155" s="630">
        <v>16000</v>
      </c>
      <c r="E155" s="764"/>
      <c r="F155" s="921"/>
      <c r="G155" s="1249"/>
      <c r="H155" s="1371" t="s">
        <v>6053</v>
      </c>
    </row>
    <row r="156" spans="1:8" x14ac:dyDescent="0.25">
      <c r="A156" s="777" t="s">
        <v>1871</v>
      </c>
      <c r="B156" s="764">
        <v>1</v>
      </c>
      <c r="C156" s="630">
        <v>31000</v>
      </c>
      <c r="D156" s="630"/>
      <c r="E156" s="764">
        <v>1</v>
      </c>
      <c r="F156" s="921">
        <v>100</v>
      </c>
      <c r="G156" s="1249">
        <v>5000</v>
      </c>
      <c r="H156" s="1371"/>
    </row>
    <row r="157" spans="1:8" x14ac:dyDescent="0.25">
      <c r="A157" s="777" t="s">
        <v>576</v>
      </c>
      <c r="B157" s="764">
        <v>1</v>
      </c>
      <c r="C157" s="630"/>
      <c r="D157" s="630">
        <v>17000</v>
      </c>
      <c r="E157" s="764">
        <v>1</v>
      </c>
      <c r="F157" s="921">
        <v>70</v>
      </c>
      <c r="G157" s="1249">
        <v>4000</v>
      </c>
      <c r="H157" s="1371" t="s">
        <v>3581</v>
      </c>
    </row>
    <row r="158" spans="1:8" x14ac:dyDescent="0.25">
      <c r="A158" s="777" t="s">
        <v>2187</v>
      </c>
      <c r="B158" s="764">
        <v>1</v>
      </c>
      <c r="C158" s="630"/>
      <c r="D158" s="630"/>
      <c r="E158" s="764"/>
      <c r="F158" s="921"/>
      <c r="G158" s="1249"/>
      <c r="H158" s="1371" t="s">
        <v>5373</v>
      </c>
    </row>
    <row r="159" spans="1:8" x14ac:dyDescent="0.25">
      <c r="A159" s="777" t="s">
        <v>1348</v>
      </c>
      <c r="B159" s="764">
        <v>2</v>
      </c>
      <c r="C159" s="630"/>
      <c r="D159" s="630">
        <v>34000</v>
      </c>
      <c r="E159" s="764"/>
      <c r="F159" s="921"/>
      <c r="G159" s="1249"/>
      <c r="H159" s="1371" t="s">
        <v>5648</v>
      </c>
    </row>
    <row r="160" spans="1:8" x14ac:dyDescent="0.25">
      <c r="A160" s="777" t="s">
        <v>734</v>
      </c>
      <c r="B160" s="764">
        <v>1</v>
      </c>
      <c r="C160" s="630">
        <v>15000</v>
      </c>
      <c r="D160" s="630"/>
      <c r="E160" s="764">
        <v>1</v>
      </c>
      <c r="F160" s="921">
        <v>60</v>
      </c>
      <c r="G160" s="1249">
        <v>3000</v>
      </c>
      <c r="H160" s="1371"/>
    </row>
    <row r="161" spans="1:8" x14ac:dyDescent="0.25">
      <c r="A161" s="777" t="s">
        <v>563</v>
      </c>
      <c r="B161" s="764">
        <v>1</v>
      </c>
      <c r="C161" s="630">
        <v>17000</v>
      </c>
      <c r="D161" s="630"/>
      <c r="E161" s="764">
        <v>1</v>
      </c>
      <c r="F161" s="921">
        <v>75</v>
      </c>
      <c r="G161" s="1249">
        <v>4000</v>
      </c>
      <c r="H161" s="1371"/>
    </row>
    <row r="162" spans="1:8" x14ac:dyDescent="0.25">
      <c r="A162" s="777" t="s">
        <v>2044</v>
      </c>
      <c r="B162" s="764">
        <v>1</v>
      </c>
      <c r="C162" s="630"/>
      <c r="D162" s="630">
        <v>16000</v>
      </c>
      <c r="E162" s="764"/>
      <c r="F162" s="921"/>
      <c r="G162" s="1249"/>
      <c r="H162" s="1371" t="s">
        <v>6054</v>
      </c>
    </row>
    <row r="163" spans="1:8" x14ac:dyDescent="0.25">
      <c r="A163" s="777" t="s">
        <v>1946</v>
      </c>
      <c r="B163" s="764">
        <v>1</v>
      </c>
      <c r="C163" s="630">
        <v>36000</v>
      </c>
      <c r="D163" s="630"/>
      <c r="E163" s="764"/>
      <c r="F163" s="921"/>
      <c r="G163" s="1249"/>
      <c r="H163" s="1371"/>
    </row>
    <row r="164" spans="1:8" x14ac:dyDescent="0.25">
      <c r="A164" s="777" t="s">
        <v>5517</v>
      </c>
      <c r="B164" s="764">
        <v>1</v>
      </c>
      <c r="C164" s="630">
        <v>18000</v>
      </c>
      <c r="D164" s="630"/>
      <c r="E164" s="764"/>
      <c r="F164" s="921"/>
      <c r="G164" s="1249"/>
      <c r="H164" s="1371"/>
    </row>
    <row r="165" spans="1:8" x14ac:dyDescent="0.25">
      <c r="A165" s="777" t="s">
        <v>2820</v>
      </c>
      <c r="B165" s="764">
        <v>1</v>
      </c>
      <c r="C165" s="630"/>
      <c r="D165" s="630">
        <v>12000</v>
      </c>
      <c r="E165" s="764">
        <v>1</v>
      </c>
      <c r="F165" s="921">
        <v>60</v>
      </c>
      <c r="G165" s="1249">
        <v>3000</v>
      </c>
      <c r="H165" s="1371" t="s">
        <v>767</v>
      </c>
    </row>
    <row r="166" spans="1:8" x14ac:dyDescent="0.25">
      <c r="A166" s="777" t="s">
        <v>576</v>
      </c>
      <c r="B166" s="764">
        <v>1</v>
      </c>
      <c r="C166" s="630">
        <v>17000</v>
      </c>
      <c r="D166" s="630"/>
      <c r="E166" s="764">
        <v>1</v>
      </c>
      <c r="F166" s="921">
        <v>75</v>
      </c>
      <c r="G166" s="1249">
        <v>4000</v>
      </c>
      <c r="H166" s="1371"/>
    </row>
    <row r="167" spans="1:8" x14ac:dyDescent="0.25">
      <c r="A167" s="777" t="s">
        <v>5922</v>
      </c>
      <c r="B167" s="764">
        <v>1</v>
      </c>
      <c r="C167" s="630">
        <v>31000</v>
      </c>
      <c r="D167" s="630"/>
      <c r="E167" s="764">
        <v>1</v>
      </c>
      <c r="F167" s="921">
        <v>75</v>
      </c>
      <c r="G167" s="1249">
        <v>4000</v>
      </c>
      <c r="H167" s="1371"/>
    </row>
    <row r="168" spans="1:8" x14ac:dyDescent="0.25">
      <c r="A168" s="777" t="s">
        <v>304</v>
      </c>
      <c r="B168" s="764">
        <v>1</v>
      </c>
      <c r="C168" s="630"/>
      <c r="D168" s="630">
        <v>11000</v>
      </c>
      <c r="E168" s="764">
        <v>2</v>
      </c>
      <c r="F168" s="921" t="s">
        <v>2018</v>
      </c>
      <c r="G168" s="1249">
        <v>7000</v>
      </c>
      <c r="H168" s="1371"/>
    </row>
    <row r="169" spans="1:8" x14ac:dyDescent="0.25">
      <c r="A169" s="777" t="s">
        <v>2045</v>
      </c>
      <c r="B169" s="764">
        <v>1</v>
      </c>
      <c r="C169" s="630">
        <v>13000</v>
      </c>
      <c r="D169" s="630"/>
      <c r="E169" s="764">
        <v>1</v>
      </c>
      <c r="F169" s="921">
        <v>75</v>
      </c>
      <c r="G169" s="1249">
        <v>4000</v>
      </c>
      <c r="H169" s="1371"/>
    </row>
    <row r="170" spans="1:8" x14ac:dyDescent="0.25">
      <c r="A170" s="777" t="s">
        <v>2045</v>
      </c>
      <c r="B170" s="764">
        <v>1</v>
      </c>
      <c r="C170" s="630"/>
      <c r="D170" s="630">
        <v>13000</v>
      </c>
      <c r="E170" s="764">
        <v>1</v>
      </c>
      <c r="F170" s="921">
        <v>60</v>
      </c>
      <c r="G170" s="1249">
        <v>3000</v>
      </c>
      <c r="H170" s="1371"/>
    </row>
    <row r="171" spans="1:8" x14ac:dyDescent="0.25">
      <c r="A171" s="777" t="s">
        <v>6055</v>
      </c>
      <c r="B171" s="764">
        <v>1</v>
      </c>
      <c r="C171" s="630"/>
      <c r="D171" s="630">
        <v>30500</v>
      </c>
      <c r="E171" s="764"/>
      <c r="F171" s="921"/>
      <c r="G171" s="1249"/>
      <c r="H171" s="1371" t="s">
        <v>767</v>
      </c>
    </row>
    <row r="172" spans="1:8" x14ac:dyDescent="0.25">
      <c r="A172" s="777" t="s">
        <v>3551</v>
      </c>
      <c r="B172" s="764">
        <v>1</v>
      </c>
      <c r="C172" s="630">
        <v>35500</v>
      </c>
      <c r="D172" s="630"/>
      <c r="E172" s="764"/>
      <c r="F172" s="921"/>
      <c r="G172" s="1249"/>
      <c r="H172" s="1371"/>
    </row>
    <row r="173" spans="1:8" x14ac:dyDescent="0.25">
      <c r="A173" s="777" t="s">
        <v>6048</v>
      </c>
      <c r="B173" s="764">
        <v>1</v>
      </c>
      <c r="C173" s="630"/>
      <c r="D173" s="630">
        <v>25500</v>
      </c>
      <c r="E173" s="764"/>
      <c r="F173" s="921"/>
      <c r="G173" s="1249"/>
      <c r="H173" s="1371" t="s">
        <v>767</v>
      </c>
    </row>
    <row r="174" spans="1:8" x14ac:dyDescent="0.25">
      <c r="A174" s="777" t="s">
        <v>6051</v>
      </c>
      <c r="B174" s="764">
        <v>1</v>
      </c>
      <c r="C174" s="630">
        <v>20000</v>
      </c>
      <c r="D174" s="630">
        <v>7000</v>
      </c>
      <c r="E174" s="764">
        <v>1</v>
      </c>
      <c r="F174" s="921">
        <v>60</v>
      </c>
      <c r="G174" s="1249">
        <v>3000</v>
      </c>
      <c r="H174" s="1371" t="s">
        <v>3581</v>
      </c>
    </row>
    <row r="175" spans="1:8" x14ac:dyDescent="0.25">
      <c r="A175" s="777" t="s">
        <v>6056</v>
      </c>
      <c r="B175" s="764">
        <v>1</v>
      </c>
      <c r="C175" s="630">
        <v>8000</v>
      </c>
      <c r="D175" s="630"/>
      <c r="E175" s="764"/>
      <c r="F175" s="921"/>
      <c r="G175" s="1249"/>
      <c r="H175" s="1371"/>
    </row>
    <row r="176" spans="1:8" x14ac:dyDescent="0.25">
      <c r="A176" s="777" t="s">
        <v>166</v>
      </c>
      <c r="B176" s="764">
        <v>1</v>
      </c>
      <c r="C176" s="630">
        <v>29000</v>
      </c>
      <c r="D176" s="630"/>
      <c r="E176" s="764">
        <v>1</v>
      </c>
      <c r="F176" s="921">
        <v>60</v>
      </c>
      <c r="G176" s="1249">
        <v>3000</v>
      </c>
      <c r="H176" s="1371"/>
    </row>
    <row r="177" spans="1:8" x14ac:dyDescent="0.25">
      <c r="A177" s="839" t="s">
        <v>5517</v>
      </c>
      <c r="B177" s="840">
        <v>1</v>
      </c>
      <c r="C177" s="841"/>
      <c r="D177" s="841">
        <v>18000</v>
      </c>
      <c r="E177" s="840"/>
      <c r="F177" s="1013"/>
      <c r="G177" s="1375"/>
      <c r="H177" s="1376" t="s">
        <v>6057</v>
      </c>
    </row>
    <row r="178" spans="1:8" x14ac:dyDescent="0.25">
      <c r="A178" s="755" t="s">
        <v>2048</v>
      </c>
      <c r="B178" s="213">
        <f>SUM(B143:B177)</f>
        <v>36</v>
      </c>
      <c r="C178" s="213">
        <f>SUM(C143:C177)</f>
        <v>409000</v>
      </c>
      <c r="D178" s="213">
        <f>SUM(D143:D177)</f>
        <v>381000</v>
      </c>
      <c r="E178" s="213">
        <f>SUM(E143:E170)</f>
        <v>21</v>
      </c>
      <c r="F178" s="213"/>
      <c r="G178" s="213"/>
      <c r="H178" s="213"/>
    </row>
    <row r="179" spans="1:8" ht="17.25" x14ac:dyDescent="0.25">
      <c r="A179" s="2233" t="s">
        <v>4463</v>
      </c>
      <c r="B179" s="2234"/>
      <c r="C179" s="2234"/>
      <c r="D179" s="2234"/>
      <c r="E179" s="2234"/>
      <c r="F179" s="2234"/>
      <c r="G179" s="2234"/>
      <c r="H179" s="2249"/>
    </row>
    <row r="180" spans="1:8" ht="17.25" x14ac:dyDescent="0.25">
      <c r="A180" s="782"/>
      <c r="B180" s="783"/>
      <c r="C180" s="944"/>
      <c r="D180" s="784"/>
      <c r="E180" s="909"/>
      <c r="F180" s="909"/>
      <c r="G180" s="909"/>
      <c r="H180" s="1370"/>
    </row>
    <row r="181" spans="1:8" x14ac:dyDescent="0.25">
      <c r="A181" s="755" t="s">
        <v>2048</v>
      </c>
      <c r="B181" s="213"/>
      <c r="C181" s="213">
        <f>SUM(C180:C180)</f>
        <v>0</v>
      </c>
      <c r="D181" s="213"/>
      <c r="E181" s="213"/>
      <c r="F181" s="213"/>
      <c r="G181" s="213"/>
      <c r="H181" s="213"/>
    </row>
    <row r="182" spans="1:8" x14ac:dyDescent="0.25">
      <c r="D182" s="18"/>
      <c r="E182" s="13"/>
      <c r="F182" s="13"/>
    </row>
    <row r="183" spans="1:8" x14ac:dyDescent="0.25">
      <c r="D183" s="1230"/>
      <c r="E183" s="1230"/>
      <c r="F183" s="2268" t="s">
        <v>5635</v>
      </c>
      <c r="G183" s="2268"/>
      <c r="H183" s="2268"/>
    </row>
    <row r="184" spans="1:8" ht="15.75" x14ac:dyDescent="0.25">
      <c r="A184" s="2262" t="s">
        <v>4861</v>
      </c>
      <c r="B184" s="2263"/>
      <c r="C184" s="757">
        <v>408000</v>
      </c>
      <c r="E184" s="13"/>
      <c r="F184" s="13"/>
    </row>
    <row r="185" spans="1:8" x14ac:dyDescent="0.25">
      <c r="E185" s="2274" t="s">
        <v>6058</v>
      </c>
      <c r="F185" s="2274"/>
      <c r="G185" s="2274"/>
    </row>
    <row r="186" spans="1:8" ht="15.75" x14ac:dyDescent="0.25">
      <c r="A186" s="2262" t="s">
        <v>4825</v>
      </c>
      <c r="B186" s="2263"/>
      <c r="C186" s="213">
        <f>C181</f>
        <v>0</v>
      </c>
      <c r="E186" s="1145"/>
      <c r="F186" s="1145"/>
      <c r="G186" s="1145"/>
    </row>
    <row r="190" spans="1:8" ht="15.75" x14ac:dyDescent="0.25">
      <c r="A190" s="2232" t="s">
        <v>6072</v>
      </c>
      <c r="B190" s="2232"/>
      <c r="C190" s="2232"/>
      <c r="D190" s="2232"/>
      <c r="E190" s="2232"/>
      <c r="F190" s="2232"/>
      <c r="G190" s="2232"/>
      <c r="H190" s="2232"/>
    </row>
    <row r="191" spans="1:8" x14ac:dyDescent="0.25">
      <c r="A191" s="198" t="s">
        <v>14</v>
      </c>
      <c r="B191" s="198" t="s">
        <v>6004</v>
      </c>
      <c r="C191" s="198" t="s">
        <v>6005</v>
      </c>
      <c r="D191" s="198" t="s">
        <v>6006</v>
      </c>
      <c r="E191" s="198" t="s">
        <v>6007</v>
      </c>
      <c r="F191" s="1372" t="s">
        <v>2013</v>
      </c>
      <c r="G191" s="198" t="s">
        <v>6008</v>
      </c>
      <c r="H191" s="198" t="s">
        <v>6009</v>
      </c>
    </row>
    <row r="192" spans="1:8" x14ac:dyDescent="0.25">
      <c r="A192" s="777" t="s">
        <v>423</v>
      </c>
      <c r="B192" s="764">
        <v>1</v>
      </c>
      <c r="C192" s="630">
        <v>21000</v>
      </c>
      <c r="D192" s="630"/>
      <c r="E192" s="921"/>
      <c r="F192" s="764"/>
      <c r="G192" s="630"/>
      <c r="H192" s="1374"/>
    </row>
    <row r="193" spans="1:8" x14ac:dyDescent="0.25">
      <c r="A193" s="777" t="s">
        <v>622</v>
      </c>
      <c r="B193" s="764">
        <v>1</v>
      </c>
      <c r="C193" s="630">
        <v>33000</v>
      </c>
      <c r="D193" s="630"/>
      <c r="E193" s="921"/>
      <c r="F193" s="764"/>
      <c r="G193" s="630"/>
      <c r="H193" s="1374"/>
    </row>
    <row r="194" spans="1:8" x14ac:dyDescent="0.25">
      <c r="A194" s="839" t="s">
        <v>639</v>
      </c>
      <c r="B194" s="840">
        <v>1</v>
      </c>
      <c r="C194" s="841"/>
      <c r="D194" s="841"/>
      <c r="E194" s="1013"/>
      <c r="F194" s="840"/>
      <c r="G194" s="841"/>
      <c r="H194" s="1014" t="s">
        <v>6060</v>
      </c>
    </row>
    <row r="195" spans="1:8" x14ac:dyDescent="0.25">
      <c r="A195" s="777" t="s">
        <v>4808</v>
      </c>
      <c r="B195" s="764">
        <v>2</v>
      </c>
      <c r="C195" s="630">
        <v>76000</v>
      </c>
      <c r="D195" s="630"/>
      <c r="E195" s="921">
        <v>2</v>
      </c>
      <c r="F195" s="764">
        <v>140</v>
      </c>
      <c r="G195" s="630">
        <v>16000</v>
      </c>
      <c r="H195" s="1374"/>
    </row>
    <row r="196" spans="1:8" x14ac:dyDescent="0.25">
      <c r="A196" s="777" t="s">
        <v>201</v>
      </c>
      <c r="B196" s="764">
        <v>1</v>
      </c>
      <c r="C196" s="630"/>
      <c r="D196" s="630">
        <v>23000</v>
      </c>
      <c r="E196" s="764">
        <v>1</v>
      </c>
      <c r="F196" s="921">
        <v>75</v>
      </c>
      <c r="G196" s="1249">
        <v>4000</v>
      </c>
      <c r="H196" s="1374" t="s">
        <v>767</v>
      </c>
    </row>
    <row r="197" spans="1:8" x14ac:dyDescent="0.25">
      <c r="A197" s="777" t="s">
        <v>4404</v>
      </c>
      <c r="B197" s="764">
        <v>1</v>
      </c>
      <c r="C197" s="630">
        <v>42500</v>
      </c>
      <c r="D197" s="630"/>
      <c r="E197" s="764">
        <v>1</v>
      </c>
      <c r="F197" s="921">
        <v>75</v>
      </c>
      <c r="G197" s="1249">
        <v>4000</v>
      </c>
      <c r="H197" s="1374"/>
    </row>
    <row r="198" spans="1:8" x14ac:dyDescent="0.25">
      <c r="A198" s="777" t="s">
        <v>231</v>
      </c>
      <c r="B198" s="764">
        <v>2</v>
      </c>
      <c r="C198" s="630"/>
      <c r="D198" s="630">
        <v>158000</v>
      </c>
      <c r="E198" s="764"/>
      <c r="F198" s="921"/>
      <c r="G198" s="1249"/>
      <c r="H198" s="1374" t="s">
        <v>6061</v>
      </c>
    </row>
    <row r="199" spans="1:8" x14ac:dyDescent="0.25">
      <c r="A199" s="777" t="s">
        <v>1863</v>
      </c>
      <c r="B199" s="764">
        <v>1</v>
      </c>
      <c r="C199" s="630"/>
      <c r="D199" s="630">
        <v>20000</v>
      </c>
      <c r="E199" s="764"/>
      <c r="F199" s="921"/>
      <c r="G199" s="1249"/>
      <c r="H199" s="1374" t="s">
        <v>6062</v>
      </c>
    </row>
    <row r="200" spans="1:8" x14ac:dyDescent="0.25">
      <c r="A200" s="777" t="s">
        <v>6063</v>
      </c>
      <c r="B200" s="764">
        <v>1</v>
      </c>
      <c r="C200" s="630">
        <v>24000</v>
      </c>
      <c r="D200" s="630"/>
      <c r="E200" s="764">
        <v>1</v>
      </c>
      <c r="F200" s="921">
        <v>60</v>
      </c>
      <c r="G200" s="1249">
        <v>3000</v>
      </c>
      <c r="H200" s="1374"/>
    </row>
    <row r="201" spans="1:8" x14ac:dyDescent="0.25">
      <c r="A201" s="777" t="s">
        <v>137</v>
      </c>
      <c r="B201" s="764">
        <v>1</v>
      </c>
      <c r="C201" s="630">
        <v>24000</v>
      </c>
      <c r="D201" s="630"/>
      <c r="E201" s="764">
        <v>1</v>
      </c>
      <c r="F201" s="921">
        <v>75</v>
      </c>
      <c r="G201" s="1249">
        <v>4000</v>
      </c>
      <c r="H201" s="1374"/>
    </row>
    <row r="202" spans="1:8" x14ac:dyDescent="0.25">
      <c r="A202" s="777" t="s">
        <v>6064</v>
      </c>
      <c r="B202" s="764">
        <v>1</v>
      </c>
      <c r="C202" s="630">
        <v>20000</v>
      </c>
      <c r="D202" s="630"/>
      <c r="E202" s="764">
        <v>1</v>
      </c>
      <c r="F202" s="921">
        <v>100</v>
      </c>
      <c r="G202" s="1249">
        <v>5000</v>
      </c>
      <c r="H202" s="1374"/>
    </row>
    <row r="203" spans="1:8" x14ac:dyDescent="0.25">
      <c r="A203" s="777" t="s">
        <v>6065</v>
      </c>
      <c r="B203" s="764">
        <v>1</v>
      </c>
      <c r="C203" s="630"/>
      <c r="D203" s="630">
        <v>28000</v>
      </c>
      <c r="E203" s="764">
        <v>1</v>
      </c>
      <c r="F203" s="921">
        <v>60</v>
      </c>
      <c r="G203" s="1249">
        <v>3000</v>
      </c>
      <c r="H203" s="1374" t="s">
        <v>6071</v>
      </c>
    </row>
    <row r="204" spans="1:8" x14ac:dyDescent="0.25">
      <c r="A204" s="777" t="s">
        <v>316</v>
      </c>
      <c r="B204" s="764">
        <v>1</v>
      </c>
      <c r="C204" s="630">
        <v>21000</v>
      </c>
      <c r="D204" s="630"/>
      <c r="E204" s="764">
        <v>1</v>
      </c>
      <c r="F204" s="921">
        <v>100</v>
      </c>
      <c r="G204" s="1249">
        <v>5000</v>
      </c>
      <c r="H204" s="1374"/>
    </row>
    <row r="205" spans="1:8" x14ac:dyDescent="0.25">
      <c r="A205" s="777" t="s">
        <v>2187</v>
      </c>
      <c r="B205" s="764">
        <v>1</v>
      </c>
      <c r="C205" s="630">
        <v>13000</v>
      </c>
      <c r="D205" s="630"/>
      <c r="E205" s="764">
        <v>1</v>
      </c>
      <c r="F205" s="921">
        <v>60</v>
      </c>
      <c r="G205" s="1249">
        <v>3000</v>
      </c>
      <c r="H205" s="1374"/>
    </row>
    <row r="206" spans="1:8" x14ac:dyDescent="0.25">
      <c r="A206" s="777" t="s">
        <v>3545</v>
      </c>
      <c r="B206" s="764">
        <v>1</v>
      </c>
      <c r="C206" s="630"/>
      <c r="D206" s="630">
        <v>8000</v>
      </c>
      <c r="E206" s="764">
        <v>3</v>
      </c>
      <c r="F206" s="921">
        <v>60</v>
      </c>
      <c r="G206" s="1249">
        <v>9000</v>
      </c>
      <c r="H206" s="1374" t="s">
        <v>767</v>
      </c>
    </row>
    <row r="207" spans="1:8" x14ac:dyDescent="0.25">
      <c r="A207" s="777" t="s">
        <v>498</v>
      </c>
      <c r="B207" s="764">
        <v>1</v>
      </c>
      <c r="C207" s="630">
        <v>15000</v>
      </c>
      <c r="D207" s="630"/>
      <c r="E207" s="764"/>
      <c r="F207" s="921"/>
      <c r="G207" s="1249"/>
      <c r="H207" s="1374"/>
    </row>
    <row r="208" spans="1:8" x14ac:dyDescent="0.25">
      <c r="A208" s="777" t="s">
        <v>5679</v>
      </c>
      <c r="B208" s="764">
        <v>1</v>
      </c>
      <c r="C208" s="630">
        <v>25000</v>
      </c>
      <c r="D208" s="630"/>
      <c r="E208" s="764">
        <v>1</v>
      </c>
      <c r="F208" s="921">
        <v>50</v>
      </c>
      <c r="G208" s="1249">
        <v>2000</v>
      </c>
      <c r="H208" s="1374"/>
    </row>
    <row r="209" spans="1:8" x14ac:dyDescent="0.25">
      <c r="A209" s="777" t="s">
        <v>5760</v>
      </c>
      <c r="B209" s="764">
        <v>1</v>
      </c>
      <c r="C209" s="630">
        <v>17000</v>
      </c>
      <c r="D209" s="630"/>
      <c r="E209" s="764"/>
      <c r="F209" s="921"/>
      <c r="G209" s="1249"/>
      <c r="H209" s="1374"/>
    </row>
    <row r="210" spans="1:8" x14ac:dyDescent="0.25">
      <c r="A210" s="777" t="s">
        <v>170</v>
      </c>
      <c r="B210" s="764">
        <v>2</v>
      </c>
      <c r="C210" s="630"/>
      <c r="D210" s="630">
        <v>52000</v>
      </c>
      <c r="E210" s="764"/>
      <c r="F210" s="921"/>
      <c r="G210" s="1249"/>
      <c r="H210" s="1374" t="s">
        <v>6066</v>
      </c>
    </row>
    <row r="211" spans="1:8" x14ac:dyDescent="0.25">
      <c r="A211" s="777" t="s">
        <v>2187</v>
      </c>
      <c r="B211" s="764">
        <v>1</v>
      </c>
      <c r="C211" s="630">
        <v>13000</v>
      </c>
      <c r="D211" s="630"/>
      <c r="E211" s="764">
        <v>1</v>
      </c>
      <c r="F211" s="921">
        <v>60</v>
      </c>
      <c r="G211" s="1249">
        <v>3000</v>
      </c>
      <c r="H211" s="1374"/>
    </row>
    <row r="212" spans="1:8" x14ac:dyDescent="0.25">
      <c r="A212" s="777" t="s">
        <v>423</v>
      </c>
      <c r="B212" s="764">
        <v>1</v>
      </c>
      <c r="C212" s="630"/>
      <c r="D212" s="630">
        <v>18000</v>
      </c>
      <c r="E212" s="764">
        <v>1</v>
      </c>
      <c r="F212" s="921">
        <v>60</v>
      </c>
      <c r="G212" s="1249">
        <v>3000</v>
      </c>
      <c r="H212" s="1374" t="s">
        <v>767</v>
      </c>
    </row>
    <row r="213" spans="1:8" x14ac:dyDescent="0.25">
      <c r="A213" s="777" t="s">
        <v>550</v>
      </c>
      <c r="B213" s="764">
        <v>1</v>
      </c>
      <c r="C213" s="630"/>
      <c r="D213" s="630">
        <v>28000</v>
      </c>
      <c r="E213" s="764">
        <v>1</v>
      </c>
      <c r="F213" s="921">
        <v>140</v>
      </c>
      <c r="G213" s="1249">
        <v>8000</v>
      </c>
      <c r="H213" s="1374" t="s">
        <v>5507</v>
      </c>
    </row>
    <row r="214" spans="1:8" x14ac:dyDescent="0.25">
      <c r="A214" s="777" t="s">
        <v>5588</v>
      </c>
      <c r="B214" s="764">
        <v>2</v>
      </c>
      <c r="C214" s="630">
        <v>56000</v>
      </c>
      <c r="D214" s="630"/>
      <c r="E214" s="764"/>
      <c r="F214" s="921"/>
      <c r="G214" s="1249"/>
      <c r="H214" s="1374" t="s">
        <v>6067</v>
      </c>
    </row>
    <row r="215" spans="1:8" x14ac:dyDescent="0.25">
      <c r="A215" s="777" t="s">
        <v>2199</v>
      </c>
      <c r="B215" s="764">
        <v>1</v>
      </c>
      <c r="C215" s="630"/>
      <c r="D215" s="630">
        <v>20000</v>
      </c>
      <c r="E215" s="764"/>
      <c r="F215" s="921"/>
      <c r="G215" s="1249"/>
      <c r="H215" s="1374" t="s">
        <v>3581</v>
      </c>
    </row>
    <row r="216" spans="1:8" x14ac:dyDescent="0.25">
      <c r="A216" s="777" t="s">
        <v>5933</v>
      </c>
      <c r="B216" s="764">
        <v>1</v>
      </c>
      <c r="C216" s="630"/>
      <c r="D216" s="630">
        <v>48500</v>
      </c>
      <c r="E216" s="764"/>
      <c r="F216" s="921"/>
      <c r="G216" s="1249"/>
      <c r="H216" s="1374" t="s">
        <v>6068</v>
      </c>
    </row>
    <row r="217" spans="1:8" x14ac:dyDescent="0.25">
      <c r="A217" s="777" t="s">
        <v>656</v>
      </c>
      <c r="B217" s="764">
        <v>1</v>
      </c>
      <c r="C217" s="630"/>
      <c r="D217" s="630">
        <v>20000</v>
      </c>
      <c r="E217" s="764"/>
      <c r="F217" s="921"/>
      <c r="G217" s="1249"/>
      <c r="H217" s="1374" t="s">
        <v>3581</v>
      </c>
    </row>
    <row r="218" spans="1:8" x14ac:dyDescent="0.25">
      <c r="A218" s="777" t="s">
        <v>6014</v>
      </c>
      <c r="B218" s="764">
        <v>1</v>
      </c>
      <c r="C218" s="630">
        <v>31000</v>
      </c>
      <c r="D218" s="630"/>
      <c r="E218" s="764">
        <v>1</v>
      </c>
      <c r="F218" s="921">
        <v>75</v>
      </c>
      <c r="G218" s="1249">
        <v>4000</v>
      </c>
      <c r="H218" s="1374"/>
    </row>
    <row r="219" spans="1:8" x14ac:dyDescent="0.25">
      <c r="A219" s="777" t="s">
        <v>6070</v>
      </c>
      <c r="B219" s="764">
        <v>1</v>
      </c>
      <c r="C219" s="630">
        <v>23000</v>
      </c>
      <c r="D219" s="630"/>
      <c r="E219" s="764">
        <v>1</v>
      </c>
      <c r="F219" s="921">
        <v>60</v>
      </c>
      <c r="G219" s="1249">
        <v>3000</v>
      </c>
      <c r="H219" s="1374"/>
    </row>
    <row r="220" spans="1:8" x14ac:dyDescent="0.25">
      <c r="A220" s="777" t="s">
        <v>689</v>
      </c>
      <c r="B220" s="764">
        <v>1</v>
      </c>
      <c r="C220" s="630"/>
      <c r="D220" s="630">
        <v>25000</v>
      </c>
      <c r="E220" s="764">
        <v>1</v>
      </c>
      <c r="F220" s="921">
        <v>50</v>
      </c>
      <c r="G220" s="1249">
        <v>2000</v>
      </c>
      <c r="H220" s="1374" t="s">
        <v>767</v>
      </c>
    </row>
    <row r="221" spans="1:8" x14ac:dyDescent="0.25">
      <c r="A221" s="777" t="s">
        <v>6014</v>
      </c>
      <c r="B221" s="764">
        <v>1</v>
      </c>
      <c r="C221" s="630">
        <v>10000</v>
      </c>
      <c r="D221" s="630">
        <v>21000</v>
      </c>
      <c r="E221" s="764">
        <v>1</v>
      </c>
      <c r="F221" s="921">
        <v>75</v>
      </c>
      <c r="G221" s="1249">
        <v>4000</v>
      </c>
      <c r="H221" s="1374" t="s">
        <v>767</v>
      </c>
    </row>
    <row r="222" spans="1:8" x14ac:dyDescent="0.25">
      <c r="A222" s="777" t="s">
        <v>123</v>
      </c>
      <c r="B222" s="764">
        <v>1</v>
      </c>
      <c r="C222" s="630"/>
      <c r="D222" s="630">
        <v>12000</v>
      </c>
      <c r="E222" s="764">
        <v>1</v>
      </c>
      <c r="F222" s="921">
        <v>60</v>
      </c>
      <c r="G222" s="1249">
        <v>3000</v>
      </c>
      <c r="H222" s="1374" t="s">
        <v>767</v>
      </c>
    </row>
    <row r="223" spans="1:8" x14ac:dyDescent="0.25">
      <c r="A223" s="777" t="s">
        <v>3955</v>
      </c>
      <c r="B223" s="764">
        <v>1</v>
      </c>
      <c r="C223" s="630">
        <v>42000</v>
      </c>
      <c r="D223" s="630"/>
      <c r="E223" s="764"/>
      <c r="F223" s="921"/>
      <c r="G223" s="1249"/>
      <c r="H223" s="1374"/>
    </row>
    <row r="224" spans="1:8" x14ac:dyDescent="0.25">
      <c r="A224" s="777" t="s">
        <v>563</v>
      </c>
      <c r="B224" s="764">
        <v>1</v>
      </c>
      <c r="C224" s="630">
        <v>12000</v>
      </c>
      <c r="D224" s="630"/>
      <c r="E224" s="764">
        <v>2</v>
      </c>
      <c r="F224" s="921" t="s">
        <v>5399</v>
      </c>
      <c r="G224" s="1249">
        <v>9000</v>
      </c>
      <c r="H224" s="1374"/>
    </row>
    <row r="225" spans="1:8" x14ac:dyDescent="0.25">
      <c r="A225" s="777" t="s">
        <v>141</v>
      </c>
      <c r="B225" s="764">
        <v>1</v>
      </c>
      <c r="C225" s="630"/>
      <c r="D225" s="630">
        <v>22000</v>
      </c>
      <c r="E225" s="764"/>
      <c r="F225" s="921"/>
      <c r="G225" s="1249"/>
      <c r="H225" s="1374" t="s">
        <v>5312</v>
      </c>
    </row>
    <row r="226" spans="1:8" x14ac:dyDescent="0.25">
      <c r="A226" s="777" t="s">
        <v>5050</v>
      </c>
      <c r="B226" s="764">
        <v>1</v>
      </c>
      <c r="C226" s="630">
        <v>35000</v>
      </c>
      <c r="D226" s="630"/>
      <c r="E226" s="764">
        <v>1</v>
      </c>
      <c r="F226" s="921">
        <v>75</v>
      </c>
      <c r="G226" s="1249">
        <v>4000</v>
      </c>
      <c r="H226" s="1374"/>
    </row>
    <row r="227" spans="1:8" x14ac:dyDescent="0.25">
      <c r="A227" s="777" t="s">
        <v>2187</v>
      </c>
      <c r="B227" s="764">
        <v>1</v>
      </c>
      <c r="C227" s="630">
        <v>13000</v>
      </c>
      <c r="D227" s="630"/>
      <c r="E227" s="764">
        <v>1</v>
      </c>
      <c r="F227" s="921">
        <v>60</v>
      </c>
      <c r="G227" s="1249">
        <v>3000</v>
      </c>
      <c r="H227" s="1374"/>
    </row>
    <row r="228" spans="1:8" x14ac:dyDescent="0.25">
      <c r="A228" s="777" t="s">
        <v>2187</v>
      </c>
      <c r="B228" s="764">
        <v>1</v>
      </c>
      <c r="C228" s="630">
        <v>13000</v>
      </c>
      <c r="D228" s="630"/>
      <c r="E228" s="764">
        <v>1</v>
      </c>
      <c r="F228" s="921">
        <v>60</v>
      </c>
      <c r="G228" s="1249">
        <v>3000</v>
      </c>
      <c r="H228" s="1377"/>
    </row>
    <row r="229" spans="1:8" x14ac:dyDescent="0.25">
      <c r="A229" s="777" t="s">
        <v>3536</v>
      </c>
      <c r="B229" s="764">
        <v>1</v>
      </c>
      <c r="C229" s="630"/>
      <c r="D229" s="630">
        <v>27000</v>
      </c>
      <c r="E229" s="764">
        <v>1</v>
      </c>
      <c r="F229" s="921">
        <v>75</v>
      </c>
      <c r="G229" s="1249">
        <v>4000</v>
      </c>
      <c r="H229" s="1377" t="s">
        <v>3581</v>
      </c>
    </row>
    <row r="230" spans="1:8" x14ac:dyDescent="0.25">
      <c r="A230" s="777" t="s">
        <v>4116</v>
      </c>
      <c r="B230" s="764">
        <v>1</v>
      </c>
      <c r="C230" s="630"/>
      <c r="D230" s="630">
        <v>31000</v>
      </c>
      <c r="E230" s="764"/>
      <c r="F230" s="921"/>
      <c r="G230" s="1249"/>
      <c r="H230" s="1377" t="s">
        <v>3581</v>
      </c>
    </row>
    <row r="231" spans="1:8" x14ac:dyDescent="0.25">
      <c r="A231" s="777" t="s">
        <v>5517</v>
      </c>
      <c r="B231" s="764">
        <v>1</v>
      </c>
      <c r="C231" s="630">
        <v>15000</v>
      </c>
      <c r="D231" s="630"/>
      <c r="E231" s="764">
        <v>1</v>
      </c>
      <c r="F231" s="921">
        <v>60</v>
      </c>
      <c r="G231" s="1249">
        <v>3000</v>
      </c>
      <c r="H231" s="1377"/>
    </row>
    <row r="232" spans="1:8" x14ac:dyDescent="0.25">
      <c r="A232" s="755" t="s">
        <v>2048</v>
      </c>
      <c r="B232" s="213">
        <f>SUM(B192:B231)</f>
        <v>44</v>
      </c>
      <c r="C232" s="213">
        <f>SUM(C192:C231)</f>
        <v>594500</v>
      </c>
      <c r="D232" s="213">
        <f>SUM(D192:D231)</f>
        <v>561500</v>
      </c>
      <c r="E232" s="213">
        <f>SUM(E192:E231)</f>
        <v>29</v>
      </c>
      <c r="F232" s="213"/>
      <c r="G232" s="213"/>
      <c r="H232" s="213"/>
    </row>
    <row r="233" spans="1:8" ht="17.25" x14ac:dyDescent="0.25">
      <c r="A233" s="2233" t="s">
        <v>4463</v>
      </c>
      <c r="B233" s="2234"/>
      <c r="C233" s="2234"/>
      <c r="D233" s="2234"/>
      <c r="E233" s="2234"/>
      <c r="F233" s="2234"/>
      <c r="G233" s="2234"/>
      <c r="H233" s="2249"/>
    </row>
    <row r="234" spans="1:8" ht="17.25" x14ac:dyDescent="0.25">
      <c r="A234" s="782" t="s">
        <v>6069</v>
      </c>
      <c r="B234" s="783">
        <v>1</v>
      </c>
      <c r="C234" s="944">
        <v>800</v>
      </c>
      <c r="D234" s="784"/>
      <c r="E234" s="909"/>
      <c r="F234" s="909"/>
      <c r="G234" s="909"/>
      <c r="H234" s="1373"/>
    </row>
    <row r="235" spans="1:8" ht="17.25" x14ac:dyDescent="0.25">
      <c r="A235" s="782" t="s">
        <v>5872</v>
      </c>
      <c r="B235" s="783">
        <v>1</v>
      </c>
      <c r="C235" s="944">
        <v>1500</v>
      </c>
      <c r="D235" s="784"/>
      <c r="E235" s="909"/>
      <c r="F235" s="909"/>
      <c r="G235" s="909"/>
      <c r="H235" s="1373"/>
    </row>
    <row r="236" spans="1:8" x14ac:dyDescent="0.25">
      <c r="A236" s="755" t="s">
        <v>2048</v>
      </c>
      <c r="B236" s="213"/>
      <c r="C236" s="213">
        <f>SUM(C234:C235)</f>
        <v>2300</v>
      </c>
      <c r="D236" s="213"/>
      <c r="E236" s="213"/>
      <c r="F236" s="213"/>
      <c r="G236" s="213"/>
      <c r="H236" s="213"/>
    </row>
    <row r="237" spans="1:8" x14ac:dyDescent="0.25">
      <c r="D237" s="18"/>
      <c r="E237" s="13"/>
      <c r="F237" s="13"/>
    </row>
    <row r="238" spans="1:8" x14ac:dyDescent="0.25">
      <c r="D238" s="1230"/>
      <c r="E238" s="1230"/>
      <c r="F238" s="2268" t="s">
        <v>5635</v>
      </c>
      <c r="G238" s="2268"/>
      <c r="H238" s="2268"/>
    </row>
    <row r="239" spans="1:8" ht="15.75" x14ac:dyDescent="0.25">
      <c r="A239" s="2262" t="s">
        <v>4861</v>
      </c>
      <c r="B239" s="2263"/>
      <c r="C239" s="757">
        <f>C232</f>
        <v>594500</v>
      </c>
      <c r="E239" s="13"/>
      <c r="F239" s="13"/>
    </row>
    <row r="240" spans="1:8" x14ac:dyDescent="0.25">
      <c r="E240" s="2274"/>
      <c r="F240" s="2274"/>
      <c r="G240" s="2274"/>
    </row>
    <row r="241" spans="1:8" ht="15.75" x14ac:dyDescent="0.25">
      <c r="A241" s="2262" t="s">
        <v>4825</v>
      </c>
      <c r="B241" s="2263"/>
      <c r="C241" s="213">
        <f>C236</f>
        <v>2300</v>
      </c>
      <c r="E241" s="1145"/>
      <c r="F241" s="1145"/>
      <c r="G241" s="1145"/>
    </row>
    <row r="246" spans="1:8" ht="15.75" x14ac:dyDescent="0.25">
      <c r="A246" s="2232" t="s">
        <v>6073</v>
      </c>
      <c r="B246" s="2232"/>
      <c r="C246" s="2232"/>
      <c r="D246" s="2232"/>
      <c r="E246" s="2232"/>
      <c r="F246" s="2232"/>
      <c r="G246" s="2232"/>
      <c r="H246" s="2232"/>
    </row>
    <row r="247" spans="1:8" x14ac:dyDescent="0.25">
      <c r="A247" s="198" t="s">
        <v>14</v>
      </c>
      <c r="B247" s="198" t="s">
        <v>6004</v>
      </c>
      <c r="C247" s="198" t="s">
        <v>6005</v>
      </c>
      <c r="D247" s="198" t="s">
        <v>6006</v>
      </c>
      <c r="E247" s="198" t="s">
        <v>6007</v>
      </c>
      <c r="F247" s="1378" t="s">
        <v>2013</v>
      </c>
      <c r="G247" s="198" t="s">
        <v>6008</v>
      </c>
      <c r="H247" s="198" t="s">
        <v>6009</v>
      </c>
    </row>
    <row r="248" spans="1:8" x14ac:dyDescent="0.25">
      <c r="A248" s="777" t="s">
        <v>6074</v>
      </c>
      <c r="B248" s="764">
        <v>1</v>
      </c>
      <c r="C248" s="630"/>
      <c r="D248" s="630">
        <v>26000</v>
      </c>
      <c r="E248" s="921"/>
      <c r="F248" s="764"/>
      <c r="G248" s="630"/>
      <c r="H248" s="1380" t="s">
        <v>5312</v>
      </c>
    </row>
    <row r="249" spans="1:8" x14ac:dyDescent="0.25">
      <c r="A249" s="777" t="s">
        <v>5803</v>
      </c>
      <c r="B249" s="764">
        <v>1</v>
      </c>
      <c r="C249" s="630"/>
      <c r="D249" s="630">
        <v>15000</v>
      </c>
      <c r="E249" s="921"/>
      <c r="F249" s="764"/>
      <c r="G249" s="630"/>
      <c r="H249" s="1380" t="s">
        <v>3581</v>
      </c>
    </row>
    <row r="250" spans="1:8" x14ac:dyDescent="0.25">
      <c r="A250" s="777" t="s">
        <v>144</v>
      </c>
      <c r="B250" s="764">
        <v>1</v>
      </c>
      <c r="C250" s="630"/>
      <c r="D250" s="630">
        <v>34000</v>
      </c>
      <c r="E250" s="921"/>
      <c r="F250" s="764"/>
      <c r="G250" s="630"/>
      <c r="H250" s="1380" t="s">
        <v>6075</v>
      </c>
    </row>
    <row r="251" spans="1:8" x14ac:dyDescent="0.25">
      <c r="A251" s="777" t="s">
        <v>423</v>
      </c>
      <c r="B251" s="764">
        <v>1</v>
      </c>
      <c r="C251" s="630"/>
      <c r="D251" s="630">
        <v>21000</v>
      </c>
      <c r="E251" s="921"/>
      <c r="F251" s="764"/>
      <c r="G251" s="630"/>
      <c r="H251" s="1380" t="s">
        <v>767</v>
      </c>
    </row>
    <row r="252" spans="1:8" x14ac:dyDescent="0.25">
      <c r="A252" s="777" t="s">
        <v>3545</v>
      </c>
      <c r="B252" s="764">
        <v>1</v>
      </c>
      <c r="C252" s="630">
        <v>3500</v>
      </c>
      <c r="D252" s="630">
        <v>13500</v>
      </c>
      <c r="E252" s="764"/>
      <c r="F252" s="921"/>
      <c r="G252" s="1249"/>
      <c r="H252" s="1380" t="s">
        <v>6076</v>
      </c>
    </row>
    <row r="253" spans="1:8" x14ac:dyDescent="0.25">
      <c r="A253" s="777" t="s">
        <v>6077</v>
      </c>
      <c r="B253" s="764">
        <v>1</v>
      </c>
      <c r="C253" s="630">
        <v>44000</v>
      </c>
      <c r="D253" s="630"/>
      <c r="E253" s="764">
        <v>1</v>
      </c>
      <c r="F253" s="921">
        <v>100</v>
      </c>
      <c r="G253" s="1249">
        <v>5000</v>
      </c>
      <c r="H253" s="1380"/>
    </row>
    <row r="254" spans="1:8" x14ac:dyDescent="0.25">
      <c r="A254" s="777" t="s">
        <v>163</v>
      </c>
      <c r="B254" s="764">
        <v>1</v>
      </c>
      <c r="C254" s="630">
        <v>22000</v>
      </c>
      <c r="D254" s="630"/>
      <c r="E254" s="764">
        <v>1</v>
      </c>
      <c r="F254" s="921">
        <v>60</v>
      </c>
      <c r="G254" s="1249">
        <v>3000</v>
      </c>
      <c r="H254" s="1380"/>
    </row>
    <row r="255" spans="1:8" x14ac:dyDescent="0.25">
      <c r="A255" s="777" t="s">
        <v>6077</v>
      </c>
      <c r="B255" s="764">
        <v>1</v>
      </c>
      <c r="C255" s="630"/>
      <c r="D255" s="630">
        <v>29000</v>
      </c>
      <c r="E255" s="764"/>
      <c r="F255" s="921"/>
      <c r="G255" s="1249"/>
      <c r="H255" s="1380" t="s">
        <v>6078</v>
      </c>
    </row>
    <row r="256" spans="1:8" x14ac:dyDescent="0.25">
      <c r="A256" s="777" t="s">
        <v>6079</v>
      </c>
      <c r="B256" s="764">
        <v>1</v>
      </c>
      <c r="C256" s="630">
        <v>36000</v>
      </c>
      <c r="D256" s="630"/>
      <c r="E256" s="764">
        <v>1</v>
      </c>
      <c r="F256" s="921">
        <v>70</v>
      </c>
      <c r="G256" s="1249">
        <v>4000</v>
      </c>
      <c r="H256" s="1380"/>
    </row>
    <row r="257" spans="1:8" x14ac:dyDescent="0.25">
      <c r="A257" s="777" t="s">
        <v>2187</v>
      </c>
      <c r="B257" s="764">
        <v>1</v>
      </c>
      <c r="C257" s="630"/>
      <c r="D257" s="630">
        <v>13000</v>
      </c>
      <c r="E257" s="764">
        <v>1</v>
      </c>
      <c r="F257" s="921">
        <v>60</v>
      </c>
      <c r="G257" s="1249">
        <v>3000</v>
      </c>
      <c r="H257" s="1380" t="s">
        <v>767</v>
      </c>
    </row>
    <row r="258" spans="1:8" x14ac:dyDescent="0.25">
      <c r="A258" s="777" t="s">
        <v>2199</v>
      </c>
      <c r="B258" s="764">
        <v>1</v>
      </c>
      <c r="C258" s="630">
        <v>15000</v>
      </c>
      <c r="D258" s="630"/>
      <c r="E258" s="764">
        <v>1</v>
      </c>
      <c r="F258" s="921">
        <v>60</v>
      </c>
      <c r="G258" s="1249">
        <v>3000</v>
      </c>
      <c r="H258" s="1380" t="s">
        <v>6080</v>
      </c>
    </row>
    <row r="259" spans="1:8" x14ac:dyDescent="0.25">
      <c r="A259" s="777" t="s">
        <v>6081</v>
      </c>
      <c r="B259" s="764">
        <v>1</v>
      </c>
      <c r="C259" s="630">
        <v>24000</v>
      </c>
      <c r="D259" s="630"/>
      <c r="E259" s="764">
        <v>1</v>
      </c>
      <c r="F259" s="921">
        <v>60</v>
      </c>
      <c r="G259" s="1249">
        <v>3000</v>
      </c>
      <c r="H259" s="1380"/>
    </row>
    <row r="260" spans="1:8" x14ac:dyDescent="0.25">
      <c r="A260" s="777" t="s">
        <v>6082</v>
      </c>
      <c r="B260" s="764">
        <v>2</v>
      </c>
      <c r="C260" s="630">
        <v>236000</v>
      </c>
      <c r="D260" s="630"/>
      <c r="E260" s="764"/>
      <c r="F260" s="921"/>
      <c r="G260" s="1249"/>
      <c r="H260" s="1380"/>
    </row>
    <row r="261" spans="1:8" x14ac:dyDescent="0.25">
      <c r="A261" s="777" t="s">
        <v>170</v>
      </c>
      <c r="B261" s="764">
        <v>1</v>
      </c>
      <c r="C261" s="630"/>
      <c r="D261" s="630">
        <v>21000</v>
      </c>
      <c r="E261" s="764">
        <v>1</v>
      </c>
      <c r="F261" s="921">
        <v>100</v>
      </c>
      <c r="G261" s="1249">
        <v>5000</v>
      </c>
      <c r="H261" s="1380" t="s">
        <v>767</v>
      </c>
    </row>
    <row r="262" spans="1:8" x14ac:dyDescent="0.25">
      <c r="A262" s="777" t="s">
        <v>3782</v>
      </c>
      <c r="B262" s="764">
        <v>1</v>
      </c>
      <c r="C262" s="630">
        <v>47000</v>
      </c>
      <c r="D262" s="630"/>
      <c r="E262" s="764">
        <v>1</v>
      </c>
      <c r="F262" s="921">
        <v>100</v>
      </c>
      <c r="G262" s="1249">
        <v>5000</v>
      </c>
      <c r="H262" s="1380"/>
    </row>
    <row r="263" spans="1:8" x14ac:dyDescent="0.25">
      <c r="A263" s="777" t="s">
        <v>2199</v>
      </c>
      <c r="B263" s="764">
        <v>1</v>
      </c>
      <c r="C263" s="630"/>
      <c r="D263" s="630">
        <v>20000</v>
      </c>
      <c r="E263" s="764"/>
      <c r="F263" s="921"/>
      <c r="G263" s="1249"/>
      <c r="H263" s="1380" t="s">
        <v>3581</v>
      </c>
    </row>
    <row r="264" spans="1:8" x14ac:dyDescent="0.25">
      <c r="A264" s="777" t="s">
        <v>6077</v>
      </c>
      <c r="B264" s="764">
        <v>1</v>
      </c>
      <c r="C264" s="630">
        <v>49000</v>
      </c>
      <c r="D264" s="630"/>
      <c r="E264" s="764"/>
      <c r="F264" s="921"/>
      <c r="G264" s="1249"/>
      <c r="H264" s="1380"/>
    </row>
    <row r="265" spans="1:8" x14ac:dyDescent="0.25">
      <c r="A265" s="777" t="s">
        <v>5922</v>
      </c>
      <c r="B265" s="764">
        <v>1</v>
      </c>
      <c r="C265" s="630">
        <v>31000</v>
      </c>
      <c r="D265" s="630"/>
      <c r="E265" s="764">
        <v>1</v>
      </c>
      <c r="F265" s="921">
        <v>75</v>
      </c>
      <c r="G265" s="1249">
        <v>4000</v>
      </c>
      <c r="H265" s="1380"/>
    </row>
    <row r="266" spans="1:8" x14ac:dyDescent="0.25">
      <c r="A266" s="777" t="s">
        <v>3955</v>
      </c>
      <c r="B266" s="764">
        <v>1</v>
      </c>
      <c r="C266" s="630">
        <v>42000</v>
      </c>
      <c r="D266" s="630"/>
      <c r="E266" s="764"/>
      <c r="F266" s="921"/>
      <c r="G266" s="1249"/>
      <c r="H266" s="1380"/>
    </row>
    <row r="267" spans="1:8" x14ac:dyDescent="0.25">
      <c r="A267" s="777" t="s">
        <v>3036</v>
      </c>
      <c r="B267" s="764">
        <v>1</v>
      </c>
      <c r="C267" s="630">
        <v>19000</v>
      </c>
      <c r="D267" s="630"/>
      <c r="E267" s="764">
        <v>1</v>
      </c>
      <c r="F267" s="921">
        <v>75</v>
      </c>
      <c r="G267" s="1249">
        <v>4000</v>
      </c>
      <c r="H267" s="1380"/>
    </row>
    <row r="268" spans="1:8" x14ac:dyDescent="0.25">
      <c r="A268" s="777" t="s">
        <v>5520</v>
      </c>
      <c r="B268" s="764">
        <v>1</v>
      </c>
      <c r="C268" s="630">
        <v>18000</v>
      </c>
      <c r="D268" s="630"/>
      <c r="E268" s="764">
        <v>1</v>
      </c>
      <c r="F268" s="921">
        <v>60</v>
      </c>
      <c r="G268" s="1249">
        <v>3000</v>
      </c>
      <c r="H268" s="1380"/>
    </row>
    <row r="269" spans="1:8" x14ac:dyDescent="0.25">
      <c r="A269" s="839" t="s">
        <v>170</v>
      </c>
      <c r="B269" s="840">
        <v>1</v>
      </c>
      <c r="C269" s="841"/>
      <c r="D269" s="841"/>
      <c r="E269" s="840"/>
      <c r="F269" s="1013"/>
      <c r="G269" s="1375"/>
      <c r="H269" s="1014" t="s">
        <v>6083</v>
      </c>
    </row>
    <row r="270" spans="1:8" x14ac:dyDescent="0.25">
      <c r="A270" s="777" t="s">
        <v>1810</v>
      </c>
      <c r="B270" s="764">
        <v>1</v>
      </c>
      <c r="C270" s="630">
        <v>5000</v>
      </c>
      <c r="D270" s="630"/>
      <c r="E270" s="764">
        <v>1</v>
      </c>
      <c r="F270" s="921">
        <v>60</v>
      </c>
      <c r="G270" s="1249">
        <v>3000</v>
      </c>
      <c r="H270" s="1380" t="s">
        <v>6084</v>
      </c>
    </row>
    <row r="271" spans="1:8" x14ac:dyDescent="0.25">
      <c r="A271" s="777" t="s">
        <v>4757</v>
      </c>
      <c r="B271" s="764">
        <v>1</v>
      </c>
      <c r="C271" s="630"/>
      <c r="D271" s="630">
        <v>21000</v>
      </c>
      <c r="E271" s="764"/>
      <c r="F271" s="921"/>
      <c r="G271" s="1249"/>
      <c r="H271" s="1380" t="s">
        <v>767</v>
      </c>
    </row>
    <row r="272" spans="1:8" x14ac:dyDescent="0.25">
      <c r="A272" s="777" t="s">
        <v>423</v>
      </c>
      <c r="B272" s="764">
        <v>1</v>
      </c>
      <c r="C272" s="630"/>
      <c r="D272" s="630">
        <v>21000</v>
      </c>
      <c r="E272" s="764"/>
      <c r="F272" s="921"/>
      <c r="G272" s="1249"/>
      <c r="H272" s="1380" t="s">
        <v>6085</v>
      </c>
    </row>
    <row r="273" spans="1:8" x14ac:dyDescent="0.25">
      <c r="A273" s="777" t="s">
        <v>563</v>
      </c>
      <c r="B273" s="764">
        <v>1</v>
      </c>
      <c r="C273" s="630">
        <v>17000</v>
      </c>
      <c r="D273" s="630"/>
      <c r="E273" s="764">
        <v>1</v>
      </c>
      <c r="F273" s="921">
        <v>75</v>
      </c>
      <c r="G273" s="1249">
        <v>4000</v>
      </c>
      <c r="H273" s="1380"/>
    </row>
    <row r="274" spans="1:8" x14ac:dyDescent="0.25">
      <c r="A274" s="777" t="s">
        <v>6077</v>
      </c>
      <c r="B274" s="764">
        <v>1</v>
      </c>
      <c r="C274" s="630">
        <v>49000</v>
      </c>
      <c r="D274" s="630"/>
      <c r="E274" s="764"/>
      <c r="F274" s="921"/>
      <c r="G274" s="1249"/>
      <c r="H274" s="1380"/>
    </row>
    <row r="275" spans="1:8" x14ac:dyDescent="0.25">
      <c r="A275" s="777" t="s">
        <v>5925</v>
      </c>
      <c r="B275" s="764">
        <v>1</v>
      </c>
      <c r="C275" s="630">
        <v>24000</v>
      </c>
      <c r="D275" s="630"/>
      <c r="E275" s="764">
        <v>1</v>
      </c>
      <c r="F275" s="921">
        <v>50</v>
      </c>
      <c r="G275" s="1249">
        <v>2000</v>
      </c>
      <c r="H275" s="1380"/>
    </row>
    <row r="276" spans="1:8" x14ac:dyDescent="0.25">
      <c r="A276" s="777" t="s">
        <v>503</v>
      </c>
      <c r="B276" s="764">
        <v>1</v>
      </c>
      <c r="C276" s="630">
        <v>12000</v>
      </c>
      <c r="D276" s="630"/>
      <c r="E276" s="764">
        <v>1</v>
      </c>
      <c r="F276" s="921">
        <v>60</v>
      </c>
      <c r="G276" s="1249">
        <v>3000</v>
      </c>
      <c r="H276" s="1380"/>
    </row>
    <row r="277" spans="1:8" x14ac:dyDescent="0.25">
      <c r="A277" s="777" t="s">
        <v>1863</v>
      </c>
      <c r="B277" s="764">
        <v>1</v>
      </c>
      <c r="C277" s="630">
        <v>13000</v>
      </c>
      <c r="D277" s="630"/>
      <c r="E277" s="764">
        <v>1</v>
      </c>
      <c r="F277" s="921">
        <v>60</v>
      </c>
      <c r="G277" s="1249">
        <v>3000</v>
      </c>
      <c r="H277" s="1380" t="s">
        <v>6086</v>
      </c>
    </row>
    <row r="278" spans="1:8" x14ac:dyDescent="0.25">
      <c r="A278" s="755" t="s">
        <v>2048</v>
      </c>
      <c r="B278" s="213">
        <f>SUM(B248:B277)</f>
        <v>31</v>
      </c>
      <c r="C278" s="213">
        <f>SUM(C248:C277)</f>
        <v>706500</v>
      </c>
      <c r="D278" s="213">
        <f>SUM(D248:D277)</f>
        <v>234500</v>
      </c>
      <c r="E278" s="213">
        <f>SUM(E248:E277)</f>
        <v>16</v>
      </c>
      <c r="F278" s="213"/>
      <c r="G278" s="213"/>
      <c r="H278" s="213"/>
    </row>
    <row r="279" spans="1:8" ht="17.25" x14ac:dyDescent="0.25">
      <c r="A279" s="2233" t="s">
        <v>4463</v>
      </c>
      <c r="B279" s="2234"/>
      <c r="C279" s="2234"/>
      <c r="D279" s="2234"/>
      <c r="E279" s="2234"/>
      <c r="F279" s="2234"/>
      <c r="G279" s="2234"/>
      <c r="H279" s="2249"/>
    </row>
    <row r="280" spans="1:8" ht="17.25" x14ac:dyDescent="0.25">
      <c r="A280" s="782" t="s">
        <v>5928</v>
      </c>
      <c r="B280" s="783">
        <v>1</v>
      </c>
      <c r="C280" s="944">
        <v>2000</v>
      </c>
      <c r="D280" s="784"/>
      <c r="E280" s="909"/>
      <c r="F280" s="909"/>
      <c r="G280" s="909"/>
      <c r="H280" s="1379"/>
    </row>
    <row r="281" spans="1:8" x14ac:dyDescent="0.25">
      <c r="A281" s="755" t="s">
        <v>2048</v>
      </c>
      <c r="B281" s="213"/>
      <c r="C281" s="213">
        <f>SUM(C280:C280)</f>
        <v>2000</v>
      </c>
      <c r="D281" s="213"/>
      <c r="E281" s="213"/>
      <c r="F281" s="213"/>
      <c r="G281" s="213"/>
      <c r="H281" s="213"/>
    </row>
    <row r="282" spans="1:8" x14ac:dyDescent="0.25">
      <c r="D282" s="18"/>
      <c r="E282" s="13"/>
      <c r="F282" s="13"/>
    </row>
    <row r="283" spans="1:8" x14ac:dyDescent="0.25">
      <c r="D283" s="1230"/>
      <c r="E283" s="1230"/>
      <c r="F283" s="2268" t="s">
        <v>5635</v>
      </c>
      <c r="G283" s="2268"/>
      <c r="H283" s="2268"/>
    </row>
    <row r="284" spans="1:8" ht="15.75" x14ac:dyDescent="0.25">
      <c r="A284" s="2262" t="s">
        <v>4861</v>
      </c>
      <c r="B284" s="2263"/>
      <c r="C284" s="757">
        <f>C278</f>
        <v>706500</v>
      </c>
      <c r="E284" s="13"/>
      <c r="F284" s="13"/>
    </row>
    <row r="285" spans="1:8" x14ac:dyDescent="0.25">
      <c r="E285" s="2274"/>
      <c r="F285" s="2274"/>
      <c r="G285" s="2274"/>
    </row>
    <row r="286" spans="1:8" ht="15.75" x14ac:dyDescent="0.25">
      <c r="A286" s="2262" t="s">
        <v>4825</v>
      </c>
      <c r="B286" s="2263"/>
      <c r="C286" s="213">
        <f>C281</f>
        <v>2000</v>
      </c>
      <c r="E286" s="1145"/>
      <c r="F286" s="1145"/>
      <c r="G286" s="1145"/>
    </row>
    <row r="290" spans="1:8" ht="15.75" x14ac:dyDescent="0.25">
      <c r="A290" s="2232" t="s">
        <v>6087</v>
      </c>
      <c r="B290" s="2232"/>
      <c r="C290" s="2232"/>
      <c r="D290" s="2232"/>
      <c r="E290" s="2232"/>
      <c r="F290" s="2232"/>
      <c r="G290" s="2232"/>
      <c r="H290" s="2232"/>
    </row>
    <row r="291" spans="1:8" x14ac:dyDescent="0.25">
      <c r="A291" s="198" t="s">
        <v>14</v>
      </c>
      <c r="B291" s="198" t="s">
        <v>6004</v>
      </c>
      <c r="C291" s="198" t="s">
        <v>6005</v>
      </c>
      <c r="D291" s="198" t="s">
        <v>6006</v>
      </c>
      <c r="E291" s="198" t="s">
        <v>6007</v>
      </c>
      <c r="F291" s="1378" t="s">
        <v>2013</v>
      </c>
      <c r="G291" s="198" t="s">
        <v>6008</v>
      </c>
      <c r="H291" s="198" t="s">
        <v>6009</v>
      </c>
    </row>
    <row r="292" spans="1:8" x14ac:dyDescent="0.25">
      <c r="A292" s="777" t="s">
        <v>6088</v>
      </c>
      <c r="B292" s="764">
        <v>1</v>
      </c>
      <c r="C292" s="630"/>
      <c r="D292" s="630">
        <v>25000</v>
      </c>
      <c r="E292" s="921">
        <v>1</v>
      </c>
      <c r="F292" s="764">
        <v>75</v>
      </c>
      <c r="G292" s="630">
        <v>4000</v>
      </c>
      <c r="H292" s="1380" t="s">
        <v>767</v>
      </c>
    </row>
    <row r="293" spans="1:8" x14ac:dyDescent="0.25">
      <c r="A293" s="777" t="s">
        <v>1862</v>
      </c>
      <c r="B293" s="764">
        <v>1</v>
      </c>
      <c r="C293" s="630">
        <v>28000</v>
      </c>
      <c r="D293" s="630"/>
      <c r="E293" s="921"/>
      <c r="F293" s="764"/>
      <c r="G293" s="630"/>
      <c r="H293" s="1380" t="s">
        <v>6089</v>
      </c>
    </row>
    <row r="294" spans="1:8" x14ac:dyDescent="0.25">
      <c r="A294" s="777" t="s">
        <v>6090</v>
      </c>
      <c r="B294" s="764">
        <v>1</v>
      </c>
      <c r="C294" s="630">
        <v>7800</v>
      </c>
      <c r="D294" s="630"/>
      <c r="E294" s="921"/>
      <c r="F294" s="764"/>
      <c r="G294" s="630"/>
      <c r="H294" s="1380"/>
    </row>
    <row r="295" spans="1:8" x14ac:dyDescent="0.25">
      <c r="A295" s="777" t="s">
        <v>1232</v>
      </c>
      <c r="B295" s="764">
        <v>2</v>
      </c>
      <c r="C295" s="630">
        <v>120000</v>
      </c>
      <c r="D295" s="630"/>
      <c r="E295" s="921">
        <v>2</v>
      </c>
      <c r="F295" s="764">
        <v>190</v>
      </c>
      <c r="G295" s="630">
        <v>22000</v>
      </c>
      <c r="H295" s="1380"/>
    </row>
    <row r="296" spans="1:8" x14ac:dyDescent="0.25">
      <c r="A296" s="777" t="s">
        <v>4116</v>
      </c>
      <c r="B296" s="764">
        <v>1</v>
      </c>
      <c r="C296" s="630">
        <v>27000</v>
      </c>
      <c r="D296" s="630"/>
      <c r="E296" s="764">
        <v>1</v>
      </c>
      <c r="F296" s="921">
        <v>75</v>
      </c>
      <c r="G296" s="1249">
        <v>4000</v>
      </c>
      <c r="H296" s="1380"/>
    </row>
    <row r="297" spans="1:8" x14ac:dyDescent="0.25">
      <c r="A297" s="777" t="s">
        <v>205</v>
      </c>
      <c r="B297" s="764">
        <v>1</v>
      </c>
      <c r="C297" s="630">
        <v>2000</v>
      </c>
      <c r="D297" s="630">
        <v>17000</v>
      </c>
      <c r="E297" s="764">
        <v>1</v>
      </c>
      <c r="F297" s="921">
        <v>35</v>
      </c>
      <c r="G297" s="1249">
        <v>1000</v>
      </c>
      <c r="H297" s="1380" t="s">
        <v>767</v>
      </c>
    </row>
    <row r="298" spans="1:8" x14ac:dyDescent="0.25">
      <c r="A298" s="777" t="s">
        <v>137</v>
      </c>
      <c r="B298" s="764">
        <v>1</v>
      </c>
      <c r="C298" s="630"/>
      <c r="D298" s="630">
        <v>24000</v>
      </c>
      <c r="E298" s="764">
        <v>1</v>
      </c>
      <c r="F298" s="921">
        <v>75</v>
      </c>
      <c r="G298" s="1249">
        <v>4000</v>
      </c>
      <c r="H298" s="1380" t="s">
        <v>5353</v>
      </c>
    </row>
    <row r="299" spans="1:8" x14ac:dyDescent="0.25">
      <c r="A299" s="777" t="s">
        <v>6039</v>
      </c>
      <c r="B299" s="764">
        <v>1</v>
      </c>
      <c r="C299" s="630">
        <v>31500</v>
      </c>
      <c r="D299" s="630"/>
      <c r="E299" s="764">
        <v>1</v>
      </c>
      <c r="F299" s="921">
        <v>60</v>
      </c>
      <c r="G299" s="1249">
        <v>3000</v>
      </c>
      <c r="H299" s="1380"/>
    </row>
    <row r="300" spans="1:8" x14ac:dyDescent="0.25">
      <c r="A300" s="777" t="s">
        <v>3036</v>
      </c>
      <c r="B300" s="764">
        <v>1</v>
      </c>
      <c r="C300" s="630"/>
      <c r="D300" s="630">
        <v>22000</v>
      </c>
      <c r="E300" s="764"/>
      <c r="F300" s="921"/>
      <c r="G300" s="1249"/>
      <c r="H300" s="1380" t="s">
        <v>4789</v>
      </c>
    </row>
    <row r="301" spans="1:8" x14ac:dyDescent="0.25">
      <c r="A301" s="777" t="s">
        <v>3789</v>
      </c>
      <c r="B301" s="764">
        <v>1</v>
      </c>
      <c r="C301" s="630"/>
      <c r="D301" s="630">
        <v>22000</v>
      </c>
      <c r="E301" s="764"/>
      <c r="F301" s="921"/>
      <c r="G301" s="1249"/>
      <c r="H301" s="1380" t="s">
        <v>4789</v>
      </c>
    </row>
    <row r="302" spans="1:8" x14ac:dyDescent="0.25">
      <c r="A302" s="777" t="s">
        <v>291</v>
      </c>
      <c r="B302" s="764">
        <v>1</v>
      </c>
      <c r="C302" s="630"/>
      <c r="D302" s="630">
        <v>16000</v>
      </c>
      <c r="E302" s="764">
        <v>1</v>
      </c>
      <c r="F302" s="921">
        <v>60</v>
      </c>
      <c r="G302" s="1249">
        <v>3000</v>
      </c>
      <c r="H302" s="1380" t="s">
        <v>3581</v>
      </c>
    </row>
    <row r="303" spans="1:8" x14ac:dyDescent="0.25">
      <c r="A303" s="777" t="s">
        <v>4850</v>
      </c>
      <c r="B303" s="764">
        <v>2</v>
      </c>
      <c r="C303" s="630">
        <v>14000</v>
      </c>
      <c r="D303" s="630">
        <v>100000</v>
      </c>
      <c r="E303" s="764"/>
      <c r="F303" s="921"/>
      <c r="G303" s="1249"/>
      <c r="H303" s="1380" t="s">
        <v>6091</v>
      </c>
    </row>
    <row r="304" spans="1:8" x14ac:dyDescent="0.25">
      <c r="A304" s="777" t="s">
        <v>2187</v>
      </c>
      <c r="B304" s="764">
        <v>1</v>
      </c>
      <c r="C304" s="630"/>
      <c r="D304" s="630">
        <v>16000</v>
      </c>
      <c r="E304" s="764"/>
      <c r="F304" s="921"/>
      <c r="G304" s="1249"/>
      <c r="H304" s="1380" t="s">
        <v>6092</v>
      </c>
    </row>
    <row r="305" spans="1:8" x14ac:dyDescent="0.25">
      <c r="A305" s="777" t="s">
        <v>6093</v>
      </c>
      <c r="B305" s="764">
        <v>1</v>
      </c>
      <c r="C305" s="630"/>
      <c r="D305" s="630">
        <v>22500</v>
      </c>
      <c r="E305" s="764">
        <v>1</v>
      </c>
      <c r="F305" s="921">
        <v>60</v>
      </c>
      <c r="G305" s="1249">
        <v>3000</v>
      </c>
      <c r="H305" s="1380" t="s">
        <v>767</v>
      </c>
    </row>
    <row r="306" spans="1:8" x14ac:dyDescent="0.25">
      <c r="A306" s="777" t="s">
        <v>1871</v>
      </c>
      <c r="B306" s="764">
        <v>1</v>
      </c>
      <c r="C306" s="630">
        <v>31000</v>
      </c>
      <c r="D306" s="630"/>
      <c r="E306" s="764">
        <v>1</v>
      </c>
      <c r="F306" s="921">
        <v>100</v>
      </c>
      <c r="G306" s="1249">
        <v>5000</v>
      </c>
      <c r="H306" s="1380"/>
    </row>
    <row r="307" spans="1:8" x14ac:dyDescent="0.25">
      <c r="A307" s="777" t="s">
        <v>138</v>
      </c>
      <c r="B307" s="764">
        <v>1</v>
      </c>
      <c r="C307" s="630">
        <v>24000</v>
      </c>
      <c r="D307" s="630"/>
      <c r="E307" s="764"/>
      <c r="F307" s="921"/>
      <c r="G307" s="1249"/>
      <c r="H307" s="1380"/>
    </row>
    <row r="308" spans="1:8" x14ac:dyDescent="0.25">
      <c r="A308" s="777" t="s">
        <v>5922</v>
      </c>
      <c r="B308" s="764">
        <v>1</v>
      </c>
      <c r="C308" s="630"/>
      <c r="D308" s="630">
        <v>31000</v>
      </c>
      <c r="E308" s="764">
        <v>1</v>
      </c>
      <c r="F308" s="921">
        <v>75</v>
      </c>
      <c r="G308" s="1249">
        <v>4000</v>
      </c>
      <c r="H308" s="1380" t="s">
        <v>767</v>
      </c>
    </row>
    <row r="309" spans="1:8" x14ac:dyDescent="0.25">
      <c r="A309" s="777" t="s">
        <v>2199</v>
      </c>
      <c r="B309" s="764">
        <v>1</v>
      </c>
      <c r="C309" s="630">
        <v>16000</v>
      </c>
      <c r="D309" s="630"/>
      <c r="E309" s="764">
        <v>1</v>
      </c>
      <c r="F309" s="921">
        <v>75</v>
      </c>
      <c r="G309" s="1249">
        <v>4000</v>
      </c>
      <c r="H309" s="1380"/>
    </row>
    <row r="310" spans="1:8" x14ac:dyDescent="0.25">
      <c r="A310" s="777" t="s">
        <v>503</v>
      </c>
      <c r="B310" s="764">
        <v>1</v>
      </c>
      <c r="C310" s="630">
        <v>12000</v>
      </c>
      <c r="D310" s="630"/>
      <c r="E310" s="764">
        <v>1</v>
      </c>
      <c r="F310" s="921">
        <v>60</v>
      </c>
      <c r="G310" s="1249">
        <v>3000</v>
      </c>
      <c r="H310" s="1380"/>
    </row>
    <row r="311" spans="1:8" x14ac:dyDescent="0.25">
      <c r="A311" s="777" t="s">
        <v>184</v>
      </c>
      <c r="B311" s="764">
        <v>1</v>
      </c>
      <c r="C311" s="630"/>
      <c r="D311" s="630">
        <v>24000</v>
      </c>
      <c r="E311" s="764"/>
      <c r="F311" s="921"/>
      <c r="G311" s="1249"/>
      <c r="H311" s="1380" t="s">
        <v>6095</v>
      </c>
    </row>
    <row r="312" spans="1:8" x14ac:dyDescent="0.25">
      <c r="A312" s="755" t="s">
        <v>2048</v>
      </c>
      <c r="B312" s="213">
        <f>SUM(B292:B311)</f>
        <v>22</v>
      </c>
      <c r="C312" s="213">
        <f>SUM(C292:C311)</f>
        <v>313300</v>
      </c>
      <c r="D312" s="213">
        <f>SUM(D292:D311)</f>
        <v>319500</v>
      </c>
      <c r="E312" s="213">
        <f>SUM(E292:E311)</f>
        <v>13</v>
      </c>
      <c r="F312" s="213"/>
      <c r="G312" s="213"/>
      <c r="H312" s="213"/>
    </row>
    <row r="313" spans="1:8" ht="17.25" x14ac:dyDescent="0.25">
      <c r="A313" s="2233" t="s">
        <v>4463</v>
      </c>
      <c r="B313" s="2234"/>
      <c r="C313" s="2234"/>
      <c r="D313" s="2234"/>
      <c r="E313" s="2234"/>
      <c r="F313" s="2234"/>
      <c r="G313" s="2234"/>
      <c r="H313" s="2249"/>
    </row>
    <row r="314" spans="1:8" ht="17.25" x14ac:dyDescent="0.25">
      <c r="A314" s="782" t="s">
        <v>6094</v>
      </c>
      <c r="B314" s="783">
        <v>1</v>
      </c>
      <c r="C314" s="944">
        <v>1000</v>
      </c>
      <c r="D314" s="784"/>
      <c r="E314" s="909"/>
      <c r="F314" s="909"/>
      <c r="G314" s="909"/>
      <c r="H314" s="1379"/>
    </row>
    <row r="315" spans="1:8" x14ac:dyDescent="0.25">
      <c r="A315" s="755" t="s">
        <v>2048</v>
      </c>
      <c r="B315" s="213"/>
      <c r="C315" s="213">
        <f>SUM(C314:C314)</f>
        <v>1000</v>
      </c>
      <c r="D315" s="213"/>
      <c r="E315" s="213"/>
      <c r="F315" s="213"/>
      <c r="G315" s="213"/>
      <c r="H315" s="213"/>
    </row>
    <row r="316" spans="1:8" x14ac:dyDescent="0.25">
      <c r="D316" s="18"/>
      <c r="E316" s="13"/>
      <c r="F316" s="13"/>
    </row>
    <row r="317" spans="1:8" x14ac:dyDescent="0.25">
      <c r="D317" s="1230"/>
      <c r="E317" s="1230"/>
      <c r="F317" s="2268" t="s">
        <v>5635</v>
      </c>
      <c r="G317" s="2268"/>
      <c r="H317" s="2268"/>
    </row>
    <row r="318" spans="1:8" ht="15.75" x14ac:dyDescent="0.25">
      <c r="A318" s="2262" t="s">
        <v>4861</v>
      </c>
      <c r="B318" s="2263"/>
      <c r="C318" s="757">
        <f>C312</f>
        <v>313300</v>
      </c>
      <c r="E318" s="13"/>
      <c r="F318" s="13"/>
    </row>
    <row r="319" spans="1:8" x14ac:dyDescent="0.25">
      <c r="E319" s="2274"/>
      <c r="F319" s="2274"/>
      <c r="G319" s="2274"/>
    </row>
    <row r="320" spans="1:8" ht="15.75" x14ac:dyDescent="0.25">
      <c r="A320" s="2262" t="s">
        <v>4825</v>
      </c>
      <c r="B320" s="2263"/>
      <c r="C320" s="213">
        <f>C315</f>
        <v>1000</v>
      </c>
      <c r="E320" s="1145"/>
      <c r="F320" s="1145"/>
      <c r="G320" s="1145"/>
    </row>
    <row r="323" spans="1:8" ht="15.75" x14ac:dyDescent="0.25">
      <c r="A323" s="2232" t="s">
        <v>6096</v>
      </c>
      <c r="B323" s="2232"/>
      <c r="C323" s="2232"/>
      <c r="D323" s="2232"/>
      <c r="E323" s="2232"/>
      <c r="F323" s="2232"/>
      <c r="G323" s="2232"/>
      <c r="H323" s="2232"/>
    </row>
    <row r="324" spans="1:8" x14ac:dyDescent="0.25">
      <c r="A324" s="198" t="s">
        <v>14</v>
      </c>
      <c r="B324" s="198" t="s">
        <v>6004</v>
      </c>
      <c r="C324" s="198" t="s">
        <v>6005</v>
      </c>
      <c r="D324" s="198" t="s">
        <v>6006</v>
      </c>
      <c r="E324" s="198" t="s">
        <v>6007</v>
      </c>
      <c r="F324" s="1381" t="s">
        <v>2013</v>
      </c>
      <c r="G324" s="198" t="s">
        <v>6008</v>
      </c>
      <c r="H324" s="198" t="s">
        <v>6009</v>
      </c>
    </row>
    <row r="325" spans="1:8" x14ac:dyDescent="0.25">
      <c r="A325" s="777" t="s">
        <v>6097</v>
      </c>
      <c r="B325" s="764">
        <v>1</v>
      </c>
      <c r="C325" s="630">
        <v>32000</v>
      </c>
      <c r="D325" s="630"/>
      <c r="E325" s="921"/>
      <c r="F325" s="764"/>
      <c r="G325" s="630"/>
      <c r="H325" s="1382"/>
    </row>
    <row r="326" spans="1:8" x14ac:dyDescent="0.25">
      <c r="A326" s="777" t="s">
        <v>5662</v>
      </c>
      <c r="B326" s="764">
        <v>1</v>
      </c>
      <c r="C326" s="630">
        <v>16000</v>
      </c>
      <c r="D326" s="630"/>
      <c r="E326" s="921"/>
      <c r="F326" s="764"/>
      <c r="G326" s="630"/>
      <c r="H326" s="1382"/>
    </row>
    <row r="327" spans="1:8" x14ac:dyDescent="0.25">
      <c r="A327" s="777" t="s">
        <v>6098</v>
      </c>
      <c r="B327" s="764">
        <v>1</v>
      </c>
      <c r="C327" s="630"/>
      <c r="D327" s="630">
        <v>14000</v>
      </c>
      <c r="E327" s="921">
        <v>1</v>
      </c>
      <c r="F327" s="764">
        <v>60</v>
      </c>
      <c r="G327" s="630">
        <v>3000</v>
      </c>
      <c r="H327" s="1382" t="s">
        <v>767</v>
      </c>
    </row>
    <row r="328" spans="1:8" x14ac:dyDescent="0.25">
      <c r="A328" s="777" t="s">
        <v>170</v>
      </c>
      <c r="B328" s="764">
        <v>1</v>
      </c>
      <c r="C328" s="630">
        <v>21000</v>
      </c>
      <c r="D328" s="630"/>
      <c r="E328" s="921">
        <v>1</v>
      </c>
      <c r="F328" s="764">
        <v>100</v>
      </c>
      <c r="G328" s="630">
        <v>5000</v>
      </c>
      <c r="H328" s="1382"/>
    </row>
    <row r="329" spans="1:8" x14ac:dyDescent="0.25">
      <c r="A329" s="777" t="s">
        <v>6099</v>
      </c>
      <c r="B329" s="764">
        <v>2</v>
      </c>
      <c r="C329" s="630">
        <v>32000</v>
      </c>
      <c r="D329" s="630"/>
      <c r="E329" s="764"/>
      <c r="F329" s="921"/>
      <c r="G329" s="1249"/>
      <c r="H329" s="1382"/>
    </row>
    <row r="330" spans="1:8" x14ac:dyDescent="0.25">
      <c r="A330" s="777" t="s">
        <v>5564</v>
      </c>
      <c r="B330" s="764">
        <v>1</v>
      </c>
      <c r="C330" s="630">
        <v>39000</v>
      </c>
      <c r="D330" s="630"/>
      <c r="E330" s="764"/>
      <c r="F330" s="921"/>
      <c r="G330" s="1249"/>
      <c r="H330" s="1382"/>
    </row>
    <row r="331" spans="1:8" x14ac:dyDescent="0.25">
      <c r="A331" s="777" t="s">
        <v>6098</v>
      </c>
      <c r="B331" s="764">
        <v>1</v>
      </c>
      <c r="C331" s="630">
        <v>17000</v>
      </c>
      <c r="D331" s="630"/>
      <c r="E331" s="764"/>
      <c r="F331" s="921"/>
      <c r="G331" s="1249"/>
      <c r="H331" s="1382"/>
    </row>
    <row r="332" spans="1:8" x14ac:dyDescent="0.25">
      <c r="A332" s="777" t="s">
        <v>6100</v>
      </c>
      <c r="B332" s="764">
        <v>1</v>
      </c>
      <c r="C332" s="630"/>
      <c r="D332" s="630">
        <v>20000</v>
      </c>
      <c r="E332" s="764"/>
      <c r="F332" s="921"/>
      <c r="G332" s="1249"/>
      <c r="H332" s="1382" t="s">
        <v>6101</v>
      </c>
    </row>
    <row r="333" spans="1:8" x14ac:dyDescent="0.25">
      <c r="A333" s="777" t="s">
        <v>6102</v>
      </c>
      <c r="B333" s="764">
        <v>1</v>
      </c>
      <c r="C333" s="630"/>
      <c r="D333" s="630">
        <v>29500</v>
      </c>
      <c r="E333" s="764">
        <v>1</v>
      </c>
      <c r="F333" s="921">
        <v>60</v>
      </c>
      <c r="G333" s="1249">
        <v>3000</v>
      </c>
      <c r="H333" s="1382" t="s">
        <v>3596</v>
      </c>
    </row>
    <row r="334" spans="1:8" x14ac:dyDescent="0.25">
      <c r="A334" s="777" t="s">
        <v>6116</v>
      </c>
      <c r="B334" s="764">
        <v>1</v>
      </c>
      <c r="C334" s="630"/>
      <c r="D334" s="630">
        <v>31500</v>
      </c>
      <c r="E334" s="764">
        <v>1</v>
      </c>
      <c r="F334" s="921">
        <v>60</v>
      </c>
      <c r="G334" s="1249">
        <v>3000</v>
      </c>
      <c r="H334" s="1382" t="s">
        <v>767</v>
      </c>
    </row>
    <row r="335" spans="1:8" x14ac:dyDescent="0.25">
      <c r="A335" s="777" t="s">
        <v>6103</v>
      </c>
      <c r="B335" s="764">
        <v>1</v>
      </c>
      <c r="C335" s="630">
        <v>18000</v>
      </c>
      <c r="D335" s="630"/>
      <c r="E335" s="764"/>
      <c r="F335" s="921"/>
      <c r="G335" s="1249"/>
      <c r="H335" s="1382"/>
    </row>
    <row r="336" spans="1:8" x14ac:dyDescent="0.25">
      <c r="A336" s="777" t="s">
        <v>5949</v>
      </c>
      <c r="B336" s="764">
        <v>1</v>
      </c>
      <c r="C336" s="630"/>
      <c r="D336" s="630">
        <v>35000</v>
      </c>
      <c r="E336" s="764"/>
      <c r="F336" s="921"/>
      <c r="G336" s="1249"/>
      <c r="H336" s="1382" t="s">
        <v>767</v>
      </c>
    </row>
    <row r="337" spans="1:8" x14ac:dyDescent="0.25">
      <c r="A337" s="777" t="s">
        <v>209</v>
      </c>
      <c r="B337" s="764">
        <v>1</v>
      </c>
      <c r="C337" s="630">
        <v>36000</v>
      </c>
      <c r="D337" s="630"/>
      <c r="E337" s="764">
        <v>1</v>
      </c>
      <c r="F337" s="921">
        <v>60</v>
      </c>
      <c r="G337" s="1249">
        <v>3000</v>
      </c>
      <c r="H337" s="1382"/>
    </row>
    <row r="338" spans="1:8" x14ac:dyDescent="0.25">
      <c r="A338" s="777" t="s">
        <v>6097</v>
      </c>
      <c r="B338" s="764">
        <v>1</v>
      </c>
      <c r="C338" s="630"/>
      <c r="D338" s="630">
        <v>32000</v>
      </c>
      <c r="E338" s="764"/>
      <c r="F338" s="921"/>
      <c r="G338" s="1249"/>
      <c r="H338" s="1382" t="s">
        <v>6117</v>
      </c>
    </row>
    <row r="339" spans="1:8" x14ac:dyDescent="0.25">
      <c r="A339" s="702" t="s">
        <v>3955</v>
      </c>
      <c r="B339" s="703">
        <v>1</v>
      </c>
      <c r="C339" s="640">
        <v>7000</v>
      </c>
      <c r="D339" s="640"/>
      <c r="E339" s="703"/>
      <c r="F339" s="1384"/>
      <c r="G339" s="1250"/>
      <c r="H339" s="781" t="s">
        <v>6104</v>
      </c>
    </row>
    <row r="340" spans="1:8" x14ac:dyDescent="0.25">
      <c r="A340" s="777" t="s">
        <v>6105</v>
      </c>
      <c r="B340" s="764">
        <v>1</v>
      </c>
      <c r="C340" s="630">
        <v>20000</v>
      </c>
      <c r="D340" s="630"/>
      <c r="E340" s="764">
        <v>1</v>
      </c>
      <c r="F340" s="921">
        <v>70</v>
      </c>
      <c r="G340" s="1249">
        <v>4000</v>
      </c>
      <c r="H340" s="1382"/>
    </row>
    <row r="341" spans="1:8" x14ac:dyDescent="0.25">
      <c r="A341" s="777" t="s">
        <v>4116</v>
      </c>
      <c r="B341" s="764">
        <v>1</v>
      </c>
      <c r="C341" s="630">
        <v>27000</v>
      </c>
      <c r="D341" s="630"/>
      <c r="E341" s="764">
        <v>1</v>
      </c>
      <c r="F341" s="921">
        <v>70</v>
      </c>
      <c r="G341" s="1249">
        <v>4000</v>
      </c>
      <c r="H341" s="1382"/>
    </row>
    <row r="342" spans="1:8" x14ac:dyDescent="0.25">
      <c r="A342" s="777" t="s">
        <v>1021</v>
      </c>
      <c r="B342" s="764">
        <v>1</v>
      </c>
      <c r="C342" s="630">
        <v>10000</v>
      </c>
      <c r="D342" s="630">
        <v>3000</v>
      </c>
      <c r="E342" s="764">
        <v>1</v>
      </c>
      <c r="F342" s="921">
        <v>60</v>
      </c>
      <c r="G342" s="1249">
        <v>3000</v>
      </c>
      <c r="H342" s="1385" t="s">
        <v>6107</v>
      </c>
    </row>
    <row r="343" spans="1:8" x14ac:dyDescent="0.25">
      <c r="A343" s="777" t="s">
        <v>5748</v>
      </c>
      <c r="B343" s="764">
        <v>1</v>
      </c>
      <c r="C343" s="630"/>
      <c r="D343" s="630">
        <v>14000</v>
      </c>
      <c r="E343" s="764">
        <v>1</v>
      </c>
      <c r="F343" s="921">
        <v>70</v>
      </c>
      <c r="G343" s="1249">
        <v>4000</v>
      </c>
      <c r="H343" s="1385" t="s">
        <v>3596</v>
      </c>
    </row>
    <row r="344" spans="1:8" x14ac:dyDescent="0.25">
      <c r="A344" s="777" t="s">
        <v>6108</v>
      </c>
      <c r="B344" s="764">
        <v>1</v>
      </c>
      <c r="C344" s="630">
        <v>12000</v>
      </c>
      <c r="D344" s="630"/>
      <c r="E344" s="764">
        <v>1</v>
      </c>
      <c r="F344" s="921">
        <v>60</v>
      </c>
      <c r="G344" s="1249">
        <v>3000</v>
      </c>
      <c r="H344" s="1385"/>
    </row>
    <row r="345" spans="1:8" x14ac:dyDescent="0.25">
      <c r="A345" s="777" t="s">
        <v>5662</v>
      </c>
      <c r="B345" s="764">
        <v>1</v>
      </c>
      <c r="C345" s="630">
        <v>16000</v>
      </c>
      <c r="D345" s="630"/>
      <c r="E345" s="764"/>
      <c r="F345" s="921"/>
      <c r="G345" s="1249"/>
      <c r="H345" s="1385"/>
    </row>
    <row r="346" spans="1:8" x14ac:dyDescent="0.25">
      <c r="A346" s="777" t="s">
        <v>5625</v>
      </c>
      <c r="B346" s="764">
        <v>4</v>
      </c>
      <c r="C346" s="630">
        <v>88000</v>
      </c>
      <c r="D346" s="630"/>
      <c r="E346" s="764"/>
      <c r="F346" s="921"/>
      <c r="G346" s="1249"/>
      <c r="H346" s="1382" t="s">
        <v>6109</v>
      </c>
    </row>
    <row r="347" spans="1:8" x14ac:dyDescent="0.25">
      <c r="A347" s="777" t="s">
        <v>5575</v>
      </c>
      <c r="B347" s="764">
        <v>4</v>
      </c>
      <c r="C347" s="630">
        <v>88000</v>
      </c>
      <c r="D347" s="630"/>
      <c r="E347" s="764"/>
      <c r="F347" s="921"/>
      <c r="G347" s="1249"/>
      <c r="H347" s="1382" t="s">
        <v>6109</v>
      </c>
    </row>
    <row r="348" spans="1:8" x14ac:dyDescent="0.25">
      <c r="A348" s="777" t="s">
        <v>5592</v>
      </c>
      <c r="B348" s="764">
        <v>1</v>
      </c>
      <c r="C348" s="630"/>
      <c r="D348" s="630">
        <v>17000</v>
      </c>
      <c r="E348" s="764"/>
      <c r="F348" s="921"/>
      <c r="G348" s="1249"/>
      <c r="H348" s="1385" t="s">
        <v>6110</v>
      </c>
    </row>
    <row r="349" spans="1:8" x14ac:dyDescent="0.25">
      <c r="A349" s="777" t="s">
        <v>4814</v>
      </c>
      <c r="B349" s="764">
        <v>1</v>
      </c>
      <c r="C349" s="630">
        <v>12000</v>
      </c>
      <c r="D349" s="630"/>
      <c r="E349" s="764">
        <v>1</v>
      </c>
      <c r="F349" s="921">
        <v>60</v>
      </c>
      <c r="G349" s="1249">
        <v>3000</v>
      </c>
      <c r="H349" s="1385"/>
    </row>
    <row r="350" spans="1:8" x14ac:dyDescent="0.25">
      <c r="A350" s="777" t="s">
        <v>6111</v>
      </c>
      <c r="B350" s="764">
        <v>1</v>
      </c>
      <c r="C350" s="630">
        <v>14000</v>
      </c>
      <c r="D350" s="630"/>
      <c r="E350" s="764">
        <v>1</v>
      </c>
      <c r="F350" s="921">
        <v>50</v>
      </c>
      <c r="G350" s="1249">
        <v>2000</v>
      </c>
      <c r="H350" s="1385"/>
    </row>
    <row r="351" spans="1:8" x14ac:dyDescent="0.25">
      <c r="A351" s="777" t="s">
        <v>144</v>
      </c>
      <c r="B351" s="764">
        <v>1</v>
      </c>
      <c r="C351" s="630">
        <v>30000</v>
      </c>
      <c r="D351" s="630"/>
      <c r="E351" s="764">
        <v>1</v>
      </c>
      <c r="F351" s="921">
        <v>70</v>
      </c>
      <c r="G351" s="1249">
        <v>4000</v>
      </c>
      <c r="H351" s="1385"/>
    </row>
    <row r="352" spans="1:8" x14ac:dyDescent="0.25">
      <c r="A352" s="777" t="s">
        <v>136</v>
      </c>
      <c r="B352" s="764">
        <v>1</v>
      </c>
      <c r="C352" s="630">
        <v>15000</v>
      </c>
      <c r="D352" s="630"/>
      <c r="E352" s="764">
        <v>1</v>
      </c>
      <c r="F352" s="921">
        <v>60</v>
      </c>
      <c r="G352" s="1249">
        <v>3000</v>
      </c>
      <c r="H352" s="1385"/>
    </row>
    <row r="353" spans="1:8" x14ac:dyDescent="0.25">
      <c r="A353" s="777" t="s">
        <v>6112</v>
      </c>
      <c r="B353" s="764">
        <v>1</v>
      </c>
      <c r="C353" s="630">
        <v>22500</v>
      </c>
      <c r="D353" s="630"/>
      <c r="E353" s="764"/>
      <c r="F353" s="921"/>
      <c r="G353" s="1249"/>
      <c r="H353" s="1385" t="s">
        <v>1389</v>
      </c>
    </row>
    <row r="354" spans="1:8" x14ac:dyDescent="0.25">
      <c r="A354" s="777" t="s">
        <v>6116</v>
      </c>
      <c r="B354" s="764">
        <v>1</v>
      </c>
      <c r="C354" s="630">
        <v>500</v>
      </c>
      <c r="D354" s="630">
        <v>30000</v>
      </c>
      <c r="E354" s="764">
        <v>1</v>
      </c>
      <c r="F354" s="921">
        <v>70</v>
      </c>
      <c r="G354" s="1249">
        <v>4000</v>
      </c>
      <c r="H354" s="1385" t="s">
        <v>767</v>
      </c>
    </row>
    <row r="355" spans="1:8" x14ac:dyDescent="0.25">
      <c r="A355" s="777"/>
      <c r="B355" s="764"/>
      <c r="C355" s="630"/>
      <c r="D355" s="630"/>
      <c r="E355" s="764"/>
      <c r="F355" s="921"/>
      <c r="G355" s="1249"/>
      <c r="H355" s="1385"/>
    </row>
    <row r="356" spans="1:8" x14ac:dyDescent="0.25">
      <c r="A356" s="777"/>
      <c r="B356" s="764"/>
      <c r="C356" s="630"/>
      <c r="D356" s="630"/>
      <c r="E356" s="764"/>
      <c r="F356" s="921"/>
      <c r="G356" s="1249"/>
      <c r="H356" s="1385"/>
    </row>
    <row r="357" spans="1:8" x14ac:dyDescent="0.25">
      <c r="A357" s="755" t="s">
        <v>2048</v>
      </c>
      <c r="B357" s="213">
        <f>SUM(B325:B356)</f>
        <v>37</v>
      </c>
      <c r="C357" s="213">
        <f>SUM(C325:C356)</f>
        <v>573000</v>
      </c>
      <c r="D357" s="213">
        <f>SUM(D325:D356)</f>
        <v>226000</v>
      </c>
      <c r="E357" s="213">
        <f>SUM(E325:E356)</f>
        <v>15</v>
      </c>
      <c r="F357" s="213"/>
      <c r="G357" s="213"/>
      <c r="H357" s="213"/>
    </row>
    <row r="358" spans="1:8" ht="17.25" x14ac:dyDescent="0.25">
      <c r="A358" s="2233" t="s">
        <v>4463</v>
      </c>
      <c r="B358" s="2234"/>
      <c r="C358" s="2234"/>
      <c r="D358" s="2234"/>
      <c r="E358" s="2234"/>
      <c r="F358" s="2234"/>
      <c r="G358" s="2234"/>
      <c r="H358" s="2249"/>
    </row>
    <row r="359" spans="1:8" ht="17.25" x14ac:dyDescent="0.25">
      <c r="A359" s="782" t="s">
        <v>6106</v>
      </c>
      <c r="B359" s="783">
        <v>1</v>
      </c>
      <c r="C359" s="944"/>
      <c r="D359" s="784">
        <v>1500</v>
      </c>
      <c r="E359" s="909"/>
      <c r="F359" s="909"/>
      <c r="G359" s="909"/>
      <c r="H359" s="1388" t="s">
        <v>767</v>
      </c>
    </row>
    <row r="360" spans="1:8" ht="17.25" x14ac:dyDescent="0.25">
      <c r="A360" s="782" t="s">
        <v>6106</v>
      </c>
      <c r="B360" s="783">
        <v>1</v>
      </c>
      <c r="C360" s="944"/>
      <c r="D360" s="784">
        <v>1500</v>
      </c>
      <c r="E360" s="909"/>
      <c r="F360" s="909"/>
      <c r="G360" s="909"/>
      <c r="H360" s="1388" t="s">
        <v>767</v>
      </c>
    </row>
    <row r="361" spans="1:8" ht="17.25" x14ac:dyDescent="0.25">
      <c r="A361" s="782" t="s">
        <v>6113</v>
      </c>
      <c r="B361" s="783">
        <v>1</v>
      </c>
      <c r="C361" s="944">
        <v>1500</v>
      </c>
      <c r="D361" s="784"/>
      <c r="E361" s="909"/>
      <c r="F361" s="909"/>
      <c r="G361" s="909"/>
      <c r="H361" s="1383"/>
    </row>
    <row r="362" spans="1:8" x14ac:dyDescent="0.25">
      <c r="A362" s="755" t="s">
        <v>2048</v>
      </c>
      <c r="B362" s="213"/>
      <c r="C362" s="213">
        <f>SUM(C359:C361)</f>
        <v>1500</v>
      </c>
      <c r="D362" s="213">
        <v>3000</v>
      </c>
      <c r="E362" s="213"/>
      <c r="F362" s="213"/>
      <c r="G362" s="213"/>
      <c r="H362" s="213"/>
    </row>
    <row r="363" spans="1:8" x14ac:dyDescent="0.25">
      <c r="D363" s="18"/>
      <c r="E363" s="13"/>
      <c r="F363" s="13"/>
    </row>
    <row r="364" spans="1:8" x14ac:dyDescent="0.25">
      <c r="D364" s="1230"/>
      <c r="E364" s="1230"/>
      <c r="F364" s="2268" t="s">
        <v>5635</v>
      </c>
      <c r="G364" s="2268"/>
      <c r="H364" s="2268"/>
    </row>
    <row r="365" spans="1:8" ht="15.75" x14ac:dyDescent="0.25">
      <c r="A365" s="2262" t="s">
        <v>4861</v>
      </c>
      <c r="B365" s="2263"/>
      <c r="C365" s="757">
        <f>C357</f>
        <v>573000</v>
      </c>
      <c r="E365" s="13"/>
      <c r="F365" s="13"/>
    </row>
    <row r="366" spans="1:8" x14ac:dyDescent="0.25">
      <c r="E366" s="2274"/>
      <c r="F366" s="2274"/>
      <c r="G366" s="2274"/>
    </row>
    <row r="367" spans="1:8" ht="15.75" x14ac:dyDescent="0.25">
      <c r="A367" s="2262" t="s">
        <v>4825</v>
      </c>
      <c r="B367" s="2263"/>
      <c r="C367" s="213">
        <v>1500</v>
      </c>
      <c r="E367" s="1145"/>
      <c r="F367" s="1145"/>
      <c r="G367" s="1145"/>
    </row>
    <row r="371" spans="1:8" ht="15.75" x14ac:dyDescent="0.25">
      <c r="A371" s="2232" t="s">
        <v>6114</v>
      </c>
      <c r="B371" s="2232"/>
      <c r="C371" s="2232"/>
      <c r="D371" s="2232"/>
      <c r="E371" s="2232"/>
      <c r="F371" s="2232"/>
      <c r="G371" s="2232"/>
      <c r="H371" s="2232"/>
    </row>
    <row r="372" spans="1:8" x14ac:dyDescent="0.25">
      <c r="A372" s="198" t="s">
        <v>14</v>
      </c>
      <c r="B372" s="198" t="s">
        <v>6004</v>
      </c>
      <c r="C372" s="198" t="s">
        <v>6005</v>
      </c>
      <c r="D372" s="198" t="s">
        <v>6006</v>
      </c>
      <c r="E372" s="198" t="s">
        <v>6007</v>
      </c>
      <c r="F372" s="1386" t="s">
        <v>2013</v>
      </c>
      <c r="G372" s="198" t="s">
        <v>6008</v>
      </c>
      <c r="H372" s="198" t="s">
        <v>6009</v>
      </c>
    </row>
    <row r="373" spans="1:8" x14ac:dyDescent="0.25">
      <c r="A373" s="777" t="s">
        <v>4116</v>
      </c>
      <c r="B373" s="764">
        <v>2</v>
      </c>
      <c r="C373" s="630">
        <v>58000</v>
      </c>
      <c r="D373" s="630"/>
      <c r="E373" s="921">
        <v>1</v>
      </c>
      <c r="F373" s="764">
        <v>75</v>
      </c>
      <c r="G373" s="630">
        <v>4000</v>
      </c>
      <c r="H373" s="1388"/>
    </row>
    <row r="374" spans="1:8" x14ac:dyDescent="0.25">
      <c r="A374" s="777" t="s">
        <v>2912</v>
      </c>
      <c r="B374" s="764">
        <v>1</v>
      </c>
      <c r="C374" s="630"/>
      <c r="D374" s="630">
        <v>24000</v>
      </c>
      <c r="E374" s="921"/>
      <c r="F374" s="764"/>
      <c r="G374" s="630"/>
      <c r="H374" s="1388" t="s">
        <v>767</v>
      </c>
    </row>
    <row r="375" spans="1:8" x14ac:dyDescent="0.25">
      <c r="A375" s="777" t="s">
        <v>123</v>
      </c>
      <c r="B375" s="764">
        <v>1</v>
      </c>
      <c r="C375" s="630"/>
      <c r="D375" s="630">
        <v>12000</v>
      </c>
      <c r="E375" s="921">
        <v>1</v>
      </c>
      <c r="F375" s="764">
        <v>60</v>
      </c>
      <c r="G375" s="630">
        <v>3000</v>
      </c>
      <c r="H375" s="1388" t="s">
        <v>3581</v>
      </c>
    </row>
    <row r="376" spans="1:8" x14ac:dyDescent="0.25">
      <c r="A376" s="777" t="s">
        <v>291</v>
      </c>
      <c r="B376" s="764">
        <v>1</v>
      </c>
      <c r="C376" s="630"/>
      <c r="D376" s="630">
        <v>15000</v>
      </c>
      <c r="E376" s="921">
        <v>1</v>
      </c>
      <c r="F376" s="764">
        <v>75</v>
      </c>
      <c r="G376" s="630">
        <v>4000</v>
      </c>
      <c r="H376" s="1388" t="s">
        <v>3581</v>
      </c>
    </row>
    <row r="377" spans="1:8" x14ac:dyDescent="0.25">
      <c r="A377" s="777" t="s">
        <v>563</v>
      </c>
      <c r="B377" s="764">
        <v>1</v>
      </c>
      <c r="C377" s="630"/>
      <c r="D377" s="630">
        <v>21000</v>
      </c>
      <c r="E377" s="764"/>
      <c r="F377" s="921"/>
      <c r="G377" s="1249"/>
      <c r="H377" s="1388" t="s">
        <v>3581</v>
      </c>
    </row>
    <row r="378" spans="1:8" x14ac:dyDescent="0.25">
      <c r="A378" s="777" t="s">
        <v>2045</v>
      </c>
      <c r="B378" s="764">
        <v>1</v>
      </c>
      <c r="C378" s="630">
        <v>15000</v>
      </c>
      <c r="D378" s="630"/>
      <c r="E378" s="764">
        <v>1</v>
      </c>
      <c r="F378" s="921">
        <v>45</v>
      </c>
      <c r="G378" s="1249">
        <v>2000</v>
      </c>
      <c r="H378" s="1388"/>
    </row>
    <row r="379" spans="1:8" x14ac:dyDescent="0.25">
      <c r="A379" s="777" t="s">
        <v>136</v>
      </c>
      <c r="B379" s="764">
        <v>1</v>
      </c>
      <c r="C379" s="630"/>
      <c r="D379" s="630">
        <v>14000</v>
      </c>
      <c r="E379" s="764">
        <v>1</v>
      </c>
      <c r="F379" s="921">
        <v>75</v>
      </c>
      <c r="G379" s="1249">
        <v>4000</v>
      </c>
      <c r="H379" s="1388" t="s">
        <v>767</v>
      </c>
    </row>
    <row r="380" spans="1:8" x14ac:dyDescent="0.25">
      <c r="A380" s="777" t="s">
        <v>6051</v>
      </c>
      <c r="B380" s="764">
        <v>1</v>
      </c>
      <c r="C380" s="630"/>
      <c r="D380" s="630">
        <v>26000</v>
      </c>
      <c r="E380" s="764">
        <v>1</v>
      </c>
      <c r="F380" s="921">
        <v>75</v>
      </c>
      <c r="G380" s="1249">
        <v>4000</v>
      </c>
      <c r="H380" s="1388" t="s">
        <v>767</v>
      </c>
    </row>
    <row r="381" spans="1:8" x14ac:dyDescent="0.25">
      <c r="A381" s="777" t="s">
        <v>622</v>
      </c>
      <c r="B381" s="764">
        <v>1</v>
      </c>
      <c r="C381" s="630">
        <v>33000</v>
      </c>
      <c r="D381" s="630"/>
      <c r="E381" s="764">
        <v>1</v>
      </c>
      <c r="F381" s="921">
        <v>75</v>
      </c>
      <c r="G381" s="1249">
        <v>4000</v>
      </c>
      <c r="H381" s="1388"/>
    </row>
    <row r="382" spans="1:8" x14ac:dyDescent="0.25">
      <c r="A382" s="777" t="s">
        <v>316</v>
      </c>
      <c r="B382" s="764">
        <v>1</v>
      </c>
      <c r="C382" s="630">
        <v>21000</v>
      </c>
      <c r="D382" s="630"/>
      <c r="E382" s="764">
        <v>1</v>
      </c>
      <c r="F382" s="921">
        <v>75</v>
      </c>
      <c r="G382" s="1249">
        <v>4000</v>
      </c>
      <c r="H382" s="1388" t="s">
        <v>4789</v>
      </c>
    </row>
    <row r="383" spans="1:8" x14ac:dyDescent="0.25">
      <c r="A383" s="777" t="s">
        <v>132</v>
      </c>
      <c r="B383" s="764">
        <v>1</v>
      </c>
      <c r="C383" s="630"/>
      <c r="D383" s="630">
        <v>15000</v>
      </c>
      <c r="E383" s="764"/>
      <c r="F383" s="921"/>
      <c r="G383" s="1249"/>
      <c r="H383" s="1388" t="s">
        <v>3581</v>
      </c>
    </row>
    <row r="384" spans="1:8" x14ac:dyDescent="0.25">
      <c r="A384" s="777" t="s">
        <v>1863</v>
      </c>
      <c r="B384" s="764">
        <v>1</v>
      </c>
      <c r="C384" s="630"/>
      <c r="D384" s="630">
        <v>20000</v>
      </c>
      <c r="E384" s="764"/>
      <c r="F384" s="921"/>
      <c r="G384" s="1249"/>
      <c r="H384" s="1388" t="s">
        <v>6115</v>
      </c>
    </row>
    <row r="385" spans="1:8" x14ac:dyDescent="0.25">
      <c r="A385" s="777" t="s">
        <v>144</v>
      </c>
      <c r="B385" s="764">
        <v>1</v>
      </c>
      <c r="C385" s="630"/>
      <c r="D385" s="630">
        <v>30000</v>
      </c>
      <c r="E385" s="764">
        <v>1</v>
      </c>
      <c r="F385" s="921">
        <v>75</v>
      </c>
      <c r="G385" s="1249">
        <v>4000</v>
      </c>
      <c r="H385" s="1388" t="s">
        <v>767</v>
      </c>
    </row>
    <row r="386" spans="1:8" x14ac:dyDescent="0.25">
      <c r="A386" s="777" t="s">
        <v>5925</v>
      </c>
      <c r="B386" s="764">
        <v>1</v>
      </c>
      <c r="C386" s="630">
        <v>24000</v>
      </c>
      <c r="D386" s="630"/>
      <c r="E386" s="764">
        <v>1</v>
      </c>
      <c r="F386" s="921">
        <v>50</v>
      </c>
      <c r="G386" s="1249">
        <v>2000</v>
      </c>
      <c r="H386" s="1388"/>
    </row>
    <row r="387" spans="1:8" x14ac:dyDescent="0.25">
      <c r="A387" s="777" t="s">
        <v>5981</v>
      </c>
      <c r="B387" s="764">
        <v>1</v>
      </c>
      <c r="C387" s="630">
        <v>44000</v>
      </c>
      <c r="D387" s="630"/>
      <c r="E387" s="764">
        <v>1</v>
      </c>
      <c r="F387" s="921">
        <v>100</v>
      </c>
      <c r="G387" s="1249">
        <v>5000</v>
      </c>
      <c r="H387" s="1388"/>
    </row>
    <row r="388" spans="1:8" x14ac:dyDescent="0.25">
      <c r="A388" s="777" t="s">
        <v>1871</v>
      </c>
      <c r="B388" s="764">
        <v>1</v>
      </c>
      <c r="C388" s="630"/>
      <c r="D388" s="630">
        <v>36000</v>
      </c>
      <c r="E388" s="764"/>
      <c r="F388" s="921"/>
      <c r="G388" s="1249"/>
      <c r="H388" s="1388" t="s">
        <v>6118</v>
      </c>
    </row>
    <row r="389" spans="1:8" x14ac:dyDescent="0.25">
      <c r="A389" s="777" t="s">
        <v>3938</v>
      </c>
      <c r="B389" s="764">
        <v>1</v>
      </c>
      <c r="C389" s="630"/>
      <c r="D389" s="630">
        <v>21000</v>
      </c>
      <c r="E389" s="764">
        <v>1</v>
      </c>
      <c r="F389" s="921">
        <v>100</v>
      </c>
      <c r="G389" s="1249">
        <v>5000</v>
      </c>
      <c r="H389" s="1388" t="s">
        <v>767</v>
      </c>
    </row>
    <row r="390" spans="1:8" x14ac:dyDescent="0.25">
      <c r="A390" s="777" t="s">
        <v>563</v>
      </c>
      <c r="B390" s="764">
        <v>1</v>
      </c>
      <c r="C390" s="630"/>
      <c r="D390" s="630">
        <v>17000</v>
      </c>
      <c r="E390" s="764">
        <v>1</v>
      </c>
      <c r="F390" s="921">
        <v>75</v>
      </c>
      <c r="G390" s="1249">
        <v>4000</v>
      </c>
      <c r="H390" s="1388" t="s">
        <v>3581</v>
      </c>
    </row>
    <row r="391" spans="1:8" x14ac:dyDescent="0.25">
      <c r="A391" s="777" t="s">
        <v>4880</v>
      </c>
      <c r="B391" s="764">
        <v>1</v>
      </c>
      <c r="C391" s="630"/>
      <c r="D391" s="630">
        <v>24000</v>
      </c>
      <c r="E391" s="764"/>
      <c r="F391" s="921"/>
      <c r="G391" s="1249"/>
      <c r="H391" s="1388" t="s">
        <v>6119</v>
      </c>
    </row>
    <row r="392" spans="1:8" x14ac:dyDescent="0.25">
      <c r="A392" s="777" t="s">
        <v>291</v>
      </c>
      <c r="B392" s="764">
        <v>1</v>
      </c>
      <c r="C392" s="630">
        <v>14000</v>
      </c>
      <c r="D392" s="630">
        <v>1000</v>
      </c>
      <c r="E392" s="764">
        <v>1</v>
      </c>
      <c r="F392" s="921">
        <v>75</v>
      </c>
      <c r="G392" s="1249">
        <v>4000</v>
      </c>
      <c r="H392" s="1388" t="s">
        <v>767</v>
      </c>
    </row>
    <row r="393" spans="1:8" x14ac:dyDescent="0.25">
      <c r="A393" s="777" t="s">
        <v>1139</v>
      </c>
      <c r="B393" s="764">
        <v>2</v>
      </c>
      <c r="C393" s="630"/>
      <c r="D393" s="630">
        <v>62000</v>
      </c>
      <c r="E393" s="764">
        <v>2</v>
      </c>
      <c r="F393" s="921">
        <v>140</v>
      </c>
      <c r="G393" s="1249">
        <v>16000</v>
      </c>
      <c r="H393" s="1388" t="s">
        <v>767</v>
      </c>
    </row>
    <row r="394" spans="1:8" x14ac:dyDescent="0.25">
      <c r="A394" s="755" t="s">
        <v>2048</v>
      </c>
      <c r="B394" s="213">
        <f>SUM(B373:B393)</f>
        <v>23</v>
      </c>
      <c r="C394" s="213">
        <f>SUM(C373:C393)</f>
        <v>209000</v>
      </c>
      <c r="D394" s="213">
        <f>SUM(D373:D393)</f>
        <v>338000</v>
      </c>
      <c r="E394" s="213">
        <f>SUM(E373:E393)</f>
        <v>16</v>
      </c>
      <c r="F394" s="213"/>
      <c r="G394" s="213"/>
      <c r="H394" s="213"/>
    </row>
    <row r="395" spans="1:8" ht="17.25" x14ac:dyDescent="0.25">
      <c r="A395" s="2233" t="s">
        <v>4463</v>
      </c>
      <c r="B395" s="2234"/>
      <c r="C395" s="2234"/>
      <c r="D395" s="2234"/>
      <c r="E395" s="2234"/>
      <c r="F395" s="2234"/>
      <c r="G395" s="2234"/>
      <c r="H395" s="2249"/>
    </row>
    <row r="396" spans="1:8" ht="17.25" x14ac:dyDescent="0.25">
      <c r="A396" s="782" t="s">
        <v>5927</v>
      </c>
      <c r="B396" s="783">
        <v>1</v>
      </c>
      <c r="C396" s="944"/>
      <c r="D396" s="784">
        <v>1500</v>
      </c>
      <c r="E396" s="909"/>
      <c r="F396" s="909"/>
      <c r="G396" s="909"/>
      <c r="H396" s="1387" t="s">
        <v>883</v>
      </c>
    </row>
    <row r="397" spans="1:8" ht="17.25" x14ac:dyDescent="0.25">
      <c r="A397" s="782" t="s">
        <v>6120</v>
      </c>
      <c r="B397" s="783">
        <v>1</v>
      </c>
      <c r="C397" s="944"/>
      <c r="D397" s="784">
        <v>1500</v>
      </c>
      <c r="E397" s="909"/>
      <c r="F397" s="909"/>
      <c r="G397" s="909"/>
      <c r="H397" s="1387" t="s">
        <v>883</v>
      </c>
    </row>
    <row r="398" spans="1:8" ht="17.25" x14ac:dyDescent="0.25">
      <c r="A398" s="782" t="s">
        <v>5711</v>
      </c>
      <c r="B398" s="783">
        <v>1</v>
      </c>
      <c r="C398" s="944"/>
      <c r="D398" s="784">
        <v>3500</v>
      </c>
      <c r="E398" s="909"/>
      <c r="F398" s="909"/>
      <c r="G398" s="909"/>
      <c r="H398" s="1387"/>
    </row>
    <row r="399" spans="1:8" ht="17.25" x14ac:dyDescent="0.25">
      <c r="A399" s="782" t="s">
        <v>6121</v>
      </c>
      <c r="B399" s="783">
        <v>1</v>
      </c>
      <c r="C399" s="944"/>
      <c r="D399" s="784">
        <v>2000</v>
      </c>
      <c r="E399" s="909"/>
      <c r="F399" s="909"/>
      <c r="G399" s="909"/>
      <c r="H399" s="1387"/>
    </row>
    <row r="400" spans="1:8" x14ac:dyDescent="0.25">
      <c r="A400" s="755" t="s">
        <v>2048</v>
      </c>
      <c r="B400" s="213"/>
      <c r="C400" s="213">
        <f>SUM(C396:C397)</f>
        <v>0</v>
      </c>
      <c r="D400" s="213">
        <f>SUM(D396:D399)</f>
        <v>8500</v>
      </c>
      <c r="E400" s="213"/>
      <c r="F400" s="213"/>
      <c r="G400" s="213"/>
      <c r="H400" s="213"/>
    </row>
    <row r="401" spans="1:8" x14ac:dyDescent="0.25">
      <c r="D401" s="18"/>
      <c r="E401" s="13"/>
      <c r="F401" s="13"/>
    </row>
    <row r="402" spans="1:8" x14ac:dyDescent="0.25">
      <c r="D402" s="1230"/>
      <c r="E402" s="1230"/>
      <c r="F402" s="2268" t="s">
        <v>5635</v>
      </c>
      <c r="G402" s="2268"/>
      <c r="H402" s="2268"/>
    </row>
    <row r="403" spans="1:8" ht="15.75" x14ac:dyDescent="0.25">
      <c r="A403" s="2262" t="s">
        <v>4861</v>
      </c>
      <c r="B403" s="2263"/>
      <c r="C403" s="757">
        <f>C394</f>
        <v>209000</v>
      </c>
      <c r="E403" s="13"/>
      <c r="F403" s="13"/>
    </row>
    <row r="404" spans="1:8" x14ac:dyDescent="0.25">
      <c r="E404" s="2274"/>
      <c r="F404" s="2274"/>
      <c r="G404" s="2274"/>
    </row>
    <row r="405" spans="1:8" ht="15.75" x14ac:dyDescent="0.25">
      <c r="A405" s="2262" t="s">
        <v>4825</v>
      </c>
      <c r="B405" s="2263"/>
      <c r="C405" s="213">
        <v>0</v>
      </c>
      <c r="E405" s="1145"/>
      <c r="F405" s="1145"/>
      <c r="G405" s="1145"/>
    </row>
    <row r="410" spans="1:8" ht="15.75" x14ac:dyDescent="0.25">
      <c r="A410" s="2232" t="s">
        <v>6122</v>
      </c>
      <c r="B410" s="2232"/>
      <c r="C410" s="2232"/>
      <c r="D410" s="2232"/>
      <c r="E410" s="2232"/>
      <c r="F410" s="2232"/>
      <c r="G410" s="2232"/>
      <c r="H410" s="2232"/>
    </row>
    <row r="411" spans="1:8" x14ac:dyDescent="0.25">
      <c r="A411" s="198" t="s">
        <v>14</v>
      </c>
      <c r="B411" s="198" t="s">
        <v>6004</v>
      </c>
      <c r="C411" s="198" t="s">
        <v>6005</v>
      </c>
      <c r="D411" s="198" t="s">
        <v>6006</v>
      </c>
      <c r="E411" s="198" t="s">
        <v>6007</v>
      </c>
      <c r="F411" s="1389" t="s">
        <v>2013</v>
      </c>
      <c r="G411" s="198" t="s">
        <v>6008</v>
      </c>
      <c r="H411" s="198" t="s">
        <v>6009</v>
      </c>
    </row>
    <row r="412" spans="1:8" x14ac:dyDescent="0.25">
      <c r="A412" s="777" t="s">
        <v>172</v>
      </c>
      <c r="B412" s="764">
        <v>1</v>
      </c>
      <c r="C412" s="630">
        <v>42000</v>
      </c>
      <c r="D412" s="630"/>
      <c r="E412" s="921">
        <v>1</v>
      </c>
      <c r="F412" s="764">
        <v>100</v>
      </c>
      <c r="G412" s="630">
        <v>5000</v>
      </c>
      <c r="H412" s="1392"/>
    </row>
    <row r="413" spans="1:8" x14ac:dyDescent="0.25">
      <c r="A413" s="777" t="s">
        <v>1742</v>
      </c>
      <c r="B413" s="764">
        <v>2</v>
      </c>
      <c r="C413" s="630">
        <v>118000</v>
      </c>
      <c r="D413" s="630"/>
      <c r="E413" s="921"/>
      <c r="F413" s="764"/>
      <c r="G413" s="630"/>
      <c r="H413" s="1392"/>
    </row>
    <row r="414" spans="1:8" x14ac:dyDescent="0.25">
      <c r="A414" s="777" t="s">
        <v>5159</v>
      </c>
      <c r="B414" s="764">
        <v>1</v>
      </c>
      <c r="C414" s="630">
        <v>42000</v>
      </c>
      <c r="D414" s="630"/>
      <c r="E414" s="921"/>
      <c r="F414" s="764"/>
      <c r="G414" s="630"/>
      <c r="H414" s="1392"/>
    </row>
    <row r="415" spans="1:8" x14ac:dyDescent="0.25">
      <c r="A415" s="777" t="s">
        <v>1268</v>
      </c>
      <c r="B415" s="764">
        <v>1</v>
      </c>
      <c r="C415" s="630"/>
      <c r="D415" s="630">
        <v>28000</v>
      </c>
      <c r="E415" s="921"/>
      <c r="F415" s="764"/>
      <c r="G415" s="630"/>
      <c r="H415" s="1392" t="s">
        <v>6123</v>
      </c>
    </row>
    <row r="416" spans="1:8" x14ac:dyDescent="0.25">
      <c r="A416" s="777" t="s">
        <v>2912</v>
      </c>
      <c r="B416" s="764">
        <v>1</v>
      </c>
      <c r="C416" s="630"/>
      <c r="D416" s="630">
        <v>24000</v>
      </c>
      <c r="E416" s="764"/>
      <c r="F416" s="921"/>
      <c r="G416" s="1249"/>
      <c r="H416" s="1392" t="s">
        <v>6123</v>
      </c>
    </row>
    <row r="417" spans="1:8" x14ac:dyDescent="0.25">
      <c r="A417" s="777" t="s">
        <v>5196</v>
      </c>
      <c r="B417" s="764">
        <v>1</v>
      </c>
      <c r="C417" s="630"/>
      <c r="D417" s="630">
        <v>37000</v>
      </c>
      <c r="E417" s="764"/>
      <c r="F417" s="921"/>
      <c r="G417" s="1249"/>
      <c r="H417" s="1392" t="s">
        <v>767</v>
      </c>
    </row>
    <row r="418" spans="1:8" x14ac:dyDescent="0.25">
      <c r="A418" s="777" t="s">
        <v>4488</v>
      </c>
      <c r="B418" s="764">
        <v>1</v>
      </c>
      <c r="C418" s="630"/>
      <c r="D418" s="630">
        <v>24000</v>
      </c>
      <c r="E418" s="764"/>
      <c r="F418" s="921"/>
      <c r="G418" s="1249"/>
      <c r="H418" s="1392" t="s">
        <v>6124</v>
      </c>
    </row>
    <row r="419" spans="1:8" x14ac:dyDescent="0.25">
      <c r="A419" s="777" t="s">
        <v>136</v>
      </c>
      <c r="B419" s="764">
        <v>1</v>
      </c>
      <c r="C419" s="630"/>
      <c r="D419" s="630">
        <v>15000</v>
      </c>
      <c r="E419" s="764">
        <v>1</v>
      </c>
      <c r="F419" s="921">
        <v>60</v>
      </c>
      <c r="G419" s="1249">
        <v>3000</v>
      </c>
      <c r="H419" s="1392" t="s">
        <v>767</v>
      </c>
    </row>
    <row r="420" spans="1:8" x14ac:dyDescent="0.25">
      <c r="A420" s="777" t="s">
        <v>184</v>
      </c>
      <c r="B420" s="764">
        <v>1</v>
      </c>
      <c r="C420" s="630"/>
      <c r="D420" s="630">
        <v>21000</v>
      </c>
      <c r="E420" s="764">
        <v>1</v>
      </c>
      <c r="F420" s="921">
        <v>60</v>
      </c>
      <c r="G420" s="1249">
        <v>3000</v>
      </c>
      <c r="H420" s="1392" t="s">
        <v>767</v>
      </c>
    </row>
    <row r="421" spans="1:8" x14ac:dyDescent="0.25">
      <c r="A421" s="777" t="s">
        <v>563</v>
      </c>
      <c r="B421" s="764">
        <v>1</v>
      </c>
      <c r="C421" s="630">
        <v>18000</v>
      </c>
      <c r="D421" s="630"/>
      <c r="E421" s="764">
        <v>1</v>
      </c>
      <c r="F421" s="921">
        <v>60</v>
      </c>
      <c r="G421" s="1249">
        <v>3000</v>
      </c>
      <c r="H421" s="1392"/>
    </row>
    <row r="422" spans="1:8" x14ac:dyDescent="0.25">
      <c r="A422" s="777" t="s">
        <v>3823</v>
      </c>
      <c r="B422" s="764">
        <v>1</v>
      </c>
      <c r="C422" s="630"/>
      <c r="D422" s="630">
        <v>73000</v>
      </c>
      <c r="E422" s="764"/>
      <c r="F422" s="921"/>
      <c r="G422" s="1249"/>
      <c r="H422" s="1392" t="s">
        <v>6125</v>
      </c>
    </row>
    <row r="423" spans="1:8" x14ac:dyDescent="0.25">
      <c r="A423" s="702" t="s">
        <v>6126</v>
      </c>
      <c r="B423" s="703">
        <v>1</v>
      </c>
      <c r="C423" s="640">
        <v>4000</v>
      </c>
      <c r="D423" s="640"/>
      <c r="E423" s="703"/>
      <c r="F423" s="1391"/>
      <c r="G423" s="1250"/>
      <c r="H423" s="781" t="s">
        <v>6127</v>
      </c>
    </row>
    <row r="424" spans="1:8" x14ac:dyDescent="0.25">
      <c r="A424" s="777" t="s">
        <v>213</v>
      </c>
      <c r="B424" s="764">
        <v>2</v>
      </c>
      <c r="C424" s="630"/>
      <c r="D424" s="630">
        <v>60000</v>
      </c>
      <c r="E424" s="764"/>
      <c r="F424" s="921"/>
      <c r="G424" s="1249"/>
      <c r="H424" s="1392" t="s">
        <v>6128</v>
      </c>
    </row>
    <row r="425" spans="1:8" x14ac:dyDescent="0.25">
      <c r="A425" s="777" t="s">
        <v>4943</v>
      </c>
      <c r="B425" s="764">
        <v>2</v>
      </c>
      <c r="C425" s="630"/>
      <c r="D425" s="630">
        <v>60000</v>
      </c>
      <c r="E425" s="764"/>
      <c r="F425" s="921"/>
      <c r="G425" s="1249"/>
      <c r="H425" s="1392" t="s">
        <v>6128</v>
      </c>
    </row>
    <row r="426" spans="1:8" x14ac:dyDescent="0.25">
      <c r="A426" s="777" t="s">
        <v>622</v>
      </c>
      <c r="B426" s="764">
        <v>1</v>
      </c>
      <c r="C426" s="630"/>
      <c r="D426" s="630">
        <v>37000</v>
      </c>
      <c r="E426" s="764"/>
      <c r="F426" s="921"/>
      <c r="G426" s="1249"/>
      <c r="H426" s="1392" t="s">
        <v>6128</v>
      </c>
    </row>
    <row r="427" spans="1:8" x14ac:dyDescent="0.25">
      <c r="A427" s="777" t="s">
        <v>915</v>
      </c>
      <c r="B427" s="764">
        <v>1</v>
      </c>
      <c r="C427" s="630"/>
      <c r="D427" s="630">
        <v>15000</v>
      </c>
      <c r="E427" s="764"/>
      <c r="F427" s="921"/>
      <c r="G427" s="1249"/>
      <c r="H427" s="1392" t="s">
        <v>767</v>
      </c>
    </row>
    <row r="428" spans="1:8" x14ac:dyDescent="0.25">
      <c r="A428" s="777" t="s">
        <v>170</v>
      </c>
      <c r="B428" s="764">
        <v>1</v>
      </c>
      <c r="C428" s="630">
        <v>22000</v>
      </c>
      <c r="D428" s="630"/>
      <c r="E428" s="764">
        <v>1</v>
      </c>
      <c r="F428" s="921">
        <v>75</v>
      </c>
      <c r="G428" s="1249">
        <v>4000</v>
      </c>
      <c r="H428" s="1392"/>
    </row>
    <row r="429" spans="1:8" x14ac:dyDescent="0.25">
      <c r="A429" s="777" t="s">
        <v>5978</v>
      </c>
      <c r="B429" s="764">
        <v>1</v>
      </c>
      <c r="C429" s="630"/>
      <c r="D429" s="630">
        <v>28500</v>
      </c>
      <c r="E429" s="764">
        <v>1</v>
      </c>
      <c r="F429" s="921">
        <v>75</v>
      </c>
      <c r="G429" s="1249">
        <v>4000</v>
      </c>
      <c r="H429" s="1392" t="s">
        <v>767</v>
      </c>
    </row>
    <row r="430" spans="1:8" x14ac:dyDescent="0.25">
      <c r="A430" s="777" t="s">
        <v>1863</v>
      </c>
      <c r="B430" s="764">
        <v>1</v>
      </c>
      <c r="C430" s="630"/>
      <c r="D430" s="630">
        <v>20000</v>
      </c>
      <c r="E430" s="764"/>
      <c r="F430" s="921"/>
      <c r="G430" s="1249"/>
      <c r="H430" s="1392" t="s">
        <v>6129</v>
      </c>
    </row>
    <row r="431" spans="1:8" x14ac:dyDescent="0.25">
      <c r="A431" s="777" t="s">
        <v>5517</v>
      </c>
      <c r="B431" s="764">
        <v>1</v>
      </c>
      <c r="C431" s="630"/>
      <c r="D431" s="630">
        <v>18000</v>
      </c>
      <c r="E431" s="764"/>
      <c r="F431" s="921"/>
      <c r="G431" s="1249"/>
      <c r="H431" s="1392" t="s">
        <v>767</v>
      </c>
    </row>
    <row r="432" spans="1:8" x14ac:dyDescent="0.25">
      <c r="A432" s="777" t="s">
        <v>5818</v>
      </c>
      <c r="B432" s="764">
        <v>1</v>
      </c>
      <c r="C432" s="630"/>
      <c r="D432" s="630">
        <v>14000</v>
      </c>
      <c r="E432" s="764">
        <v>1</v>
      </c>
      <c r="F432" s="921">
        <v>60</v>
      </c>
      <c r="G432" s="1249">
        <v>3000</v>
      </c>
      <c r="H432" s="1392" t="s">
        <v>767</v>
      </c>
    </row>
    <row r="433" spans="1:8" x14ac:dyDescent="0.25">
      <c r="A433" s="777" t="s">
        <v>6130</v>
      </c>
      <c r="B433" s="764">
        <v>1</v>
      </c>
      <c r="C433" s="630"/>
      <c r="D433" s="630">
        <v>24000</v>
      </c>
      <c r="E433" s="764">
        <v>1</v>
      </c>
      <c r="F433" s="921">
        <v>60</v>
      </c>
      <c r="G433" s="1249">
        <v>3000</v>
      </c>
      <c r="H433" s="1392" t="s">
        <v>767</v>
      </c>
    </row>
    <row r="434" spans="1:8" x14ac:dyDescent="0.25">
      <c r="A434" s="777" t="s">
        <v>6131</v>
      </c>
      <c r="B434" s="764">
        <v>1</v>
      </c>
      <c r="C434" s="630">
        <v>21500</v>
      </c>
      <c r="D434" s="630"/>
      <c r="E434" s="764">
        <v>1</v>
      </c>
      <c r="F434" s="921">
        <v>50</v>
      </c>
      <c r="G434" s="1249">
        <v>2000</v>
      </c>
      <c r="H434" s="1392"/>
    </row>
    <row r="435" spans="1:8" x14ac:dyDescent="0.25">
      <c r="A435" s="777"/>
      <c r="B435" s="764"/>
      <c r="C435" s="630"/>
      <c r="D435" s="630"/>
      <c r="E435" s="764"/>
      <c r="F435" s="921"/>
      <c r="G435" s="1249"/>
      <c r="H435" s="1392"/>
    </row>
    <row r="436" spans="1:8" x14ac:dyDescent="0.25">
      <c r="A436" s="777"/>
      <c r="B436" s="764"/>
      <c r="C436" s="630"/>
      <c r="D436" s="630"/>
      <c r="E436" s="764"/>
      <c r="F436" s="921"/>
      <c r="G436" s="1249"/>
      <c r="H436" s="1392"/>
    </row>
    <row r="437" spans="1:8" x14ac:dyDescent="0.25">
      <c r="A437" s="755" t="s">
        <v>2048</v>
      </c>
      <c r="B437" s="213">
        <f>SUM(B412:B436)</f>
        <v>26</v>
      </c>
      <c r="C437" s="213">
        <f>SUM(C412:C436)</f>
        <v>267500</v>
      </c>
      <c r="D437" s="213">
        <f>SUM(D412:D436)</f>
        <v>498500</v>
      </c>
      <c r="E437" s="213">
        <f>SUM(E412:E436)</f>
        <v>9</v>
      </c>
      <c r="F437" s="213"/>
      <c r="G437" s="213"/>
      <c r="H437" s="213"/>
    </row>
    <row r="438" spans="1:8" ht="17.25" x14ac:dyDescent="0.25">
      <c r="A438" s="2233" t="s">
        <v>4463</v>
      </c>
      <c r="B438" s="2234"/>
      <c r="C438" s="2234"/>
      <c r="D438" s="2234"/>
      <c r="E438" s="2234"/>
      <c r="F438" s="2234"/>
      <c r="G438" s="2234"/>
      <c r="H438" s="2249"/>
    </row>
    <row r="439" spans="1:8" ht="17.25" x14ac:dyDescent="0.25">
      <c r="A439" s="782" t="s">
        <v>6132</v>
      </c>
      <c r="B439" s="783">
        <v>1</v>
      </c>
      <c r="C439" s="944">
        <v>1100</v>
      </c>
      <c r="D439" s="784"/>
      <c r="E439" s="909"/>
      <c r="F439" s="909"/>
      <c r="G439" s="909"/>
      <c r="H439" s="1390" t="s">
        <v>883</v>
      </c>
    </row>
    <row r="440" spans="1:8" ht="17.25" x14ac:dyDescent="0.25">
      <c r="A440" s="782" t="s">
        <v>6133</v>
      </c>
      <c r="B440" s="783">
        <v>1</v>
      </c>
      <c r="C440" s="944">
        <v>1400</v>
      </c>
      <c r="D440" s="784"/>
      <c r="E440" s="909"/>
      <c r="F440" s="909"/>
      <c r="G440" s="909"/>
      <c r="H440" s="1390" t="s">
        <v>883</v>
      </c>
    </row>
    <row r="441" spans="1:8" ht="17.25" x14ac:dyDescent="0.25">
      <c r="A441" s="782" t="s">
        <v>6134</v>
      </c>
      <c r="B441" s="783">
        <v>1</v>
      </c>
      <c r="C441" s="944"/>
      <c r="D441" s="784">
        <v>1000</v>
      </c>
      <c r="E441" s="909"/>
      <c r="F441" s="909"/>
      <c r="G441" s="909"/>
      <c r="H441" s="1390"/>
    </row>
    <row r="442" spans="1:8" ht="17.25" x14ac:dyDescent="0.25">
      <c r="A442" s="782"/>
      <c r="B442" s="783"/>
      <c r="C442" s="944"/>
      <c r="D442" s="784"/>
      <c r="E442" s="909"/>
      <c r="F442" s="909"/>
      <c r="G442" s="909"/>
      <c r="H442" s="1390"/>
    </row>
    <row r="443" spans="1:8" x14ac:dyDescent="0.25">
      <c r="A443" s="755" t="s">
        <v>2048</v>
      </c>
      <c r="B443" s="213"/>
      <c r="C443" s="213">
        <f>SUM(C439:C440)</f>
        <v>2500</v>
      </c>
      <c r="D443" s="213">
        <f>SUM(D439:D442)</f>
        <v>1000</v>
      </c>
      <c r="E443" s="213"/>
      <c r="F443" s="213"/>
      <c r="G443" s="213"/>
      <c r="H443" s="213"/>
    </row>
    <row r="444" spans="1:8" x14ac:dyDescent="0.25">
      <c r="D444" s="18"/>
      <c r="E444" s="13"/>
      <c r="F444" s="13"/>
    </row>
    <row r="445" spans="1:8" x14ac:dyDescent="0.25">
      <c r="D445" s="1230"/>
      <c r="E445" s="1230"/>
      <c r="F445" s="2268" t="s">
        <v>5635</v>
      </c>
      <c r="G445" s="2268"/>
      <c r="H445" s="2268"/>
    </row>
    <row r="446" spans="1:8" ht="15.75" x14ac:dyDescent="0.25">
      <c r="A446" s="2262" t="s">
        <v>4861</v>
      </c>
      <c r="B446" s="2263"/>
      <c r="C446" s="757">
        <f>C437</f>
        <v>267500</v>
      </c>
      <c r="E446" s="13"/>
      <c r="F446" s="13"/>
    </row>
    <row r="447" spans="1:8" x14ac:dyDescent="0.25">
      <c r="E447" s="2274"/>
      <c r="F447" s="2274"/>
      <c r="G447" s="2274"/>
    </row>
    <row r="448" spans="1:8" ht="15.75" x14ac:dyDescent="0.25">
      <c r="A448" s="2262" t="s">
        <v>4825</v>
      </c>
      <c r="B448" s="2263"/>
      <c r="C448" s="213">
        <f>C443</f>
        <v>2500</v>
      </c>
      <c r="E448" s="1145"/>
      <c r="F448" s="1145"/>
      <c r="G448" s="1145"/>
    </row>
    <row r="453" spans="1:8" ht="15.75" x14ac:dyDescent="0.25">
      <c r="A453" s="2232" t="s">
        <v>6135</v>
      </c>
      <c r="B453" s="2232"/>
      <c r="C453" s="2232"/>
      <c r="D453" s="2232"/>
      <c r="E453" s="2232"/>
      <c r="F453" s="2232"/>
      <c r="G453" s="2232"/>
      <c r="H453" s="2232"/>
    </row>
    <row r="454" spans="1:8" x14ac:dyDescent="0.25">
      <c r="A454" s="198" t="s">
        <v>14</v>
      </c>
      <c r="B454" s="198" t="s">
        <v>6004</v>
      </c>
      <c r="C454" s="198" t="s">
        <v>6005</v>
      </c>
      <c r="D454" s="198" t="s">
        <v>6006</v>
      </c>
      <c r="E454" s="198" t="s">
        <v>6007</v>
      </c>
      <c r="F454" s="1393" t="s">
        <v>2013</v>
      </c>
      <c r="G454" s="198" t="s">
        <v>6008</v>
      </c>
      <c r="H454" s="198" t="s">
        <v>6009</v>
      </c>
    </row>
    <row r="455" spans="1:8" x14ac:dyDescent="0.25">
      <c r="A455" s="777" t="s">
        <v>1863</v>
      </c>
      <c r="B455" s="764">
        <v>1</v>
      </c>
      <c r="C455" s="630"/>
      <c r="D455" s="630">
        <v>20000</v>
      </c>
      <c r="E455" s="921"/>
      <c r="F455" s="764"/>
      <c r="G455" s="630"/>
      <c r="H455" s="1396" t="s">
        <v>3581</v>
      </c>
    </row>
    <row r="456" spans="1:8" x14ac:dyDescent="0.25">
      <c r="A456" s="777" t="s">
        <v>316</v>
      </c>
      <c r="B456" s="764">
        <v>1</v>
      </c>
      <c r="C456" s="630">
        <v>26000</v>
      </c>
      <c r="D456" s="630"/>
      <c r="E456" s="921"/>
      <c r="F456" s="764"/>
      <c r="G456" s="630"/>
      <c r="H456" s="1396" t="s">
        <v>6136</v>
      </c>
    </row>
    <row r="457" spans="1:8" x14ac:dyDescent="0.25">
      <c r="A457" s="777" t="s">
        <v>3513</v>
      </c>
      <c r="B457" s="764">
        <v>1</v>
      </c>
      <c r="C457" s="630">
        <v>40000</v>
      </c>
      <c r="D457" s="630"/>
      <c r="E457" s="921">
        <v>1</v>
      </c>
      <c r="F457" s="764">
        <v>100</v>
      </c>
      <c r="G457" s="630">
        <v>5000</v>
      </c>
      <c r="H457" s="1396" t="s">
        <v>6137</v>
      </c>
    </row>
    <row r="458" spans="1:8" x14ac:dyDescent="0.25">
      <c r="A458" s="777" t="s">
        <v>2912</v>
      </c>
      <c r="B458" s="764">
        <v>1</v>
      </c>
      <c r="C458" s="630">
        <v>21000</v>
      </c>
      <c r="D458" s="630"/>
      <c r="E458" s="921">
        <v>1</v>
      </c>
      <c r="F458" s="764">
        <v>60</v>
      </c>
      <c r="G458" s="630">
        <v>3000</v>
      </c>
      <c r="H458" s="1396"/>
    </row>
    <row r="459" spans="1:8" x14ac:dyDescent="0.25">
      <c r="A459" s="777" t="s">
        <v>5748</v>
      </c>
      <c r="B459" s="764">
        <v>1</v>
      </c>
      <c r="C459" s="630"/>
      <c r="D459" s="630">
        <v>15000</v>
      </c>
      <c r="E459" s="764">
        <v>1</v>
      </c>
      <c r="F459" s="921">
        <v>60</v>
      </c>
      <c r="G459" s="1249">
        <v>3000</v>
      </c>
      <c r="H459" s="1396" t="s">
        <v>767</v>
      </c>
    </row>
    <row r="460" spans="1:8" x14ac:dyDescent="0.25">
      <c r="A460" s="777" t="s">
        <v>550</v>
      </c>
      <c r="B460" s="764">
        <v>1</v>
      </c>
      <c r="C460" s="630">
        <v>36000</v>
      </c>
      <c r="D460" s="630"/>
      <c r="E460" s="764"/>
      <c r="F460" s="921"/>
      <c r="G460" s="1249"/>
      <c r="H460" s="1396"/>
    </row>
    <row r="461" spans="1:8" x14ac:dyDescent="0.25">
      <c r="A461" s="777" t="s">
        <v>254</v>
      </c>
      <c r="B461" s="764">
        <v>2</v>
      </c>
      <c r="C461" s="630"/>
      <c r="D461" s="630">
        <v>31000</v>
      </c>
      <c r="E461" s="764">
        <v>2</v>
      </c>
      <c r="F461" s="921" t="s">
        <v>1431</v>
      </c>
      <c r="G461" s="1249">
        <v>7000</v>
      </c>
      <c r="H461" s="1396" t="s">
        <v>767</v>
      </c>
    </row>
    <row r="462" spans="1:8" x14ac:dyDescent="0.25">
      <c r="A462" s="777" t="s">
        <v>423</v>
      </c>
      <c r="B462" s="764">
        <v>1</v>
      </c>
      <c r="C462" s="630"/>
      <c r="D462" s="630">
        <v>21000</v>
      </c>
      <c r="E462" s="764"/>
      <c r="F462" s="921"/>
      <c r="G462" s="1249"/>
      <c r="H462" s="1396" t="s">
        <v>6138</v>
      </c>
    </row>
    <row r="463" spans="1:8" x14ac:dyDescent="0.25">
      <c r="A463" s="777" t="s">
        <v>5748</v>
      </c>
      <c r="B463" s="764">
        <v>1</v>
      </c>
      <c r="C463" s="630">
        <v>15000</v>
      </c>
      <c r="D463" s="630"/>
      <c r="E463" s="764">
        <v>1</v>
      </c>
      <c r="F463" s="921">
        <v>60</v>
      </c>
      <c r="G463" s="1249">
        <v>3000</v>
      </c>
      <c r="H463" s="1396"/>
    </row>
    <row r="464" spans="1:8" x14ac:dyDescent="0.25">
      <c r="A464" s="777" t="s">
        <v>4757</v>
      </c>
      <c r="B464" s="764">
        <v>1</v>
      </c>
      <c r="C464" s="630"/>
      <c r="D464" s="630">
        <v>20000</v>
      </c>
      <c r="E464" s="764">
        <v>1</v>
      </c>
      <c r="F464" s="921">
        <v>75</v>
      </c>
      <c r="G464" s="1249">
        <v>4000</v>
      </c>
      <c r="H464" s="1396" t="s">
        <v>3581</v>
      </c>
    </row>
    <row r="465" spans="1:8" x14ac:dyDescent="0.25">
      <c r="A465" s="777" t="s">
        <v>656</v>
      </c>
      <c r="B465" s="764">
        <v>1</v>
      </c>
      <c r="C465" s="630">
        <v>20000</v>
      </c>
      <c r="D465" s="630"/>
      <c r="E465" s="764"/>
      <c r="F465" s="921"/>
      <c r="G465" s="1249"/>
      <c r="H465" s="1396"/>
    </row>
    <row r="466" spans="1:8" x14ac:dyDescent="0.25">
      <c r="A466" s="777" t="s">
        <v>144</v>
      </c>
      <c r="B466" s="764">
        <v>1</v>
      </c>
      <c r="C466" s="630"/>
      <c r="D466" s="630">
        <v>30000</v>
      </c>
      <c r="E466" s="764">
        <v>1</v>
      </c>
      <c r="F466" s="921">
        <v>75</v>
      </c>
      <c r="G466" s="1249">
        <v>4000</v>
      </c>
      <c r="H466" s="1396" t="s">
        <v>767</v>
      </c>
    </row>
    <row r="467" spans="1:8" x14ac:dyDescent="0.25">
      <c r="A467" s="777" t="s">
        <v>5517</v>
      </c>
      <c r="B467" s="764">
        <v>4</v>
      </c>
      <c r="C467" s="630">
        <v>68000</v>
      </c>
      <c r="D467" s="630"/>
      <c r="E467" s="764"/>
      <c r="F467" s="921"/>
      <c r="G467" s="1249"/>
      <c r="H467" s="1396" t="s">
        <v>6139</v>
      </c>
    </row>
    <row r="468" spans="1:8" x14ac:dyDescent="0.25">
      <c r="A468" s="777" t="s">
        <v>4483</v>
      </c>
      <c r="B468" s="764">
        <v>3</v>
      </c>
      <c r="C468" s="630">
        <v>51000</v>
      </c>
      <c r="D468" s="630"/>
      <c r="E468" s="764"/>
      <c r="F468" s="921"/>
      <c r="G468" s="1249"/>
      <c r="H468" s="1396" t="s">
        <v>6139</v>
      </c>
    </row>
    <row r="469" spans="1:8" x14ac:dyDescent="0.25">
      <c r="A469" s="777" t="s">
        <v>563</v>
      </c>
      <c r="B469" s="764">
        <v>2</v>
      </c>
      <c r="C469" s="630">
        <v>40000</v>
      </c>
      <c r="D469" s="630"/>
      <c r="E469" s="764"/>
      <c r="F469" s="921"/>
      <c r="G469" s="1249"/>
      <c r="H469" s="1396" t="s">
        <v>6139</v>
      </c>
    </row>
    <row r="470" spans="1:8" x14ac:dyDescent="0.25">
      <c r="A470" s="777" t="s">
        <v>656</v>
      </c>
      <c r="B470" s="764">
        <v>1</v>
      </c>
      <c r="C470" s="630">
        <v>21000</v>
      </c>
      <c r="D470" s="630"/>
      <c r="E470" s="764"/>
      <c r="F470" s="921"/>
      <c r="G470" s="1249"/>
      <c r="H470" s="1396" t="s">
        <v>6139</v>
      </c>
    </row>
    <row r="471" spans="1:8" x14ac:dyDescent="0.25">
      <c r="A471" s="777" t="s">
        <v>3689</v>
      </c>
      <c r="B471" s="764">
        <v>1</v>
      </c>
      <c r="C471" s="630"/>
      <c r="D471" s="630">
        <v>80000</v>
      </c>
      <c r="E471" s="764">
        <v>1</v>
      </c>
      <c r="F471" s="921">
        <v>100</v>
      </c>
      <c r="G471" s="1249">
        <v>5000</v>
      </c>
      <c r="H471" s="1396" t="s">
        <v>767</v>
      </c>
    </row>
    <row r="472" spans="1:8" x14ac:dyDescent="0.25">
      <c r="A472" s="777" t="s">
        <v>6063</v>
      </c>
      <c r="B472" s="764">
        <v>1</v>
      </c>
      <c r="C472" s="630"/>
      <c r="D472" s="630">
        <v>24000</v>
      </c>
      <c r="E472" s="764">
        <v>1</v>
      </c>
      <c r="F472" s="921">
        <v>60</v>
      </c>
      <c r="G472" s="1249">
        <v>3000</v>
      </c>
      <c r="H472" s="1396" t="s">
        <v>767</v>
      </c>
    </row>
    <row r="473" spans="1:8" x14ac:dyDescent="0.25">
      <c r="A473" s="777" t="s">
        <v>170</v>
      </c>
      <c r="B473" s="764">
        <v>3</v>
      </c>
      <c r="C473" s="630">
        <v>78000</v>
      </c>
      <c r="D473" s="630"/>
      <c r="E473" s="764"/>
      <c r="F473" s="921"/>
      <c r="G473" s="1249"/>
      <c r="H473" s="1396" t="s">
        <v>6140</v>
      </c>
    </row>
    <row r="474" spans="1:8" x14ac:dyDescent="0.25">
      <c r="A474" s="777" t="s">
        <v>504</v>
      </c>
      <c r="B474" s="764">
        <v>1</v>
      </c>
      <c r="C474" s="630">
        <v>12000</v>
      </c>
      <c r="D474" s="630"/>
      <c r="E474" s="764">
        <v>1</v>
      </c>
      <c r="F474" s="921">
        <v>60</v>
      </c>
      <c r="G474" s="1249">
        <v>3000</v>
      </c>
      <c r="H474" s="1396"/>
    </row>
    <row r="475" spans="1:8" x14ac:dyDescent="0.25">
      <c r="A475" s="777" t="s">
        <v>6141</v>
      </c>
      <c r="B475" s="764">
        <v>1</v>
      </c>
      <c r="C475" s="630"/>
      <c r="D475" s="630">
        <v>25000</v>
      </c>
      <c r="E475" s="764"/>
      <c r="F475" s="921"/>
      <c r="G475" s="1249"/>
      <c r="H475" s="1396" t="s">
        <v>6142</v>
      </c>
    </row>
    <row r="476" spans="1:8" x14ac:dyDescent="0.25">
      <c r="A476" s="777" t="s">
        <v>6143</v>
      </c>
      <c r="B476" s="764">
        <v>1</v>
      </c>
      <c r="C476" s="630"/>
      <c r="D476" s="630">
        <v>40000</v>
      </c>
      <c r="E476" s="764">
        <v>1</v>
      </c>
      <c r="F476" s="921">
        <v>80</v>
      </c>
      <c r="G476" s="1249">
        <v>5000</v>
      </c>
      <c r="H476" s="1396" t="s">
        <v>767</v>
      </c>
    </row>
    <row r="477" spans="1:8" x14ac:dyDescent="0.25">
      <c r="A477" s="777" t="s">
        <v>5605</v>
      </c>
      <c r="B477" s="764">
        <v>1</v>
      </c>
      <c r="C477" s="630">
        <v>41000</v>
      </c>
      <c r="D477" s="630"/>
      <c r="E477" s="764">
        <v>1</v>
      </c>
      <c r="F477" s="921">
        <v>190</v>
      </c>
      <c r="G477" s="1249">
        <v>11000</v>
      </c>
      <c r="H477" s="1396"/>
    </row>
    <row r="478" spans="1:8" x14ac:dyDescent="0.25">
      <c r="A478" s="777" t="s">
        <v>423</v>
      </c>
      <c r="B478" s="764">
        <v>1</v>
      </c>
      <c r="C478" s="630"/>
      <c r="D478" s="630">
        <v>17000</v>
      </c>
      <c r="E478" s="764">
        <v>1</v>
      </c>
      <c r="F478" s="921">
        <v>75</v>
      </c>
      <c r="G478" s="1249">
        <v>4000</v>
      </c>
      <c r="H478" s="1396" t="s">
        <v>767</v>
      </c>
    </row>
    <row r="479" spans="1:8" x14ac:dyDescent="0.25">
      <c r="A479" s="777" t="s">
        <v>3545</v>
      </c>
      <c r="B479" s="764">
        <v>1</v>
      </c>
      <c r="C479" s="630">
        <v>14000</v>
      </c>
      <c r="D479" s="630"/>
      <c r="E479" s="764">
        <v>1</v>
      </c>
      <c r="F479" s="921">
        <v>60</v>
      </c>
      <c r="G479" s="1249">
        <v>3000</v>
      </c>
      <c r="H479" s="1396"/>
    </row>
    <row r="480" spans="1:8" x14ac:dyDescent="0.25">
      <c r="A480" s="777" t="s">
        <v>170</v>
      </c>
      <c r="B480" s="764">
        <v>1</v>
      </c>
      <c r="C480" s="630"/>
      <c r="D480" s="630">
        <v>26000</v>
      </c>
      <c r="E480" s="764"/>
      <c r="F480" s="921"/>
      <c r="G480" s="1249"/>
      <c r="H480" s="1396" t="s">
        <v>6144</v>
      </c>
    </row>
    <row r="481" spans="1:8" x14ac:dyDescent="0.25">
      <c r="A481" s="702" t="s">
        <v>656</v>
      </c>
      <c r="B481" s="703">
        <v>1</v>
      </c>
      <c r="C481" s="640"/>
      <c r="D481" s="640"/>
      <c r="E481" s="703"/>
      <c r="F481" s="1395"/>
      <c r="G481" s="1250"/>
      <c r="H481" s="781" t="s">
        <v>5633</v>
      </c>
    </row>
    <row r="482" spans="1:8" x14ac:dyDescent="0.25">
      <c r="A482" s="702" t="s">
        <v>1541</v>
      </c>
      <c r="B482" s="703">
        <v>1</v>
      </c>
      <c r="C482" s="640"/>
      <c r="D482" s="640"/>
      <c r="E482" s="703"/>
      <c r="F482" s="1395"/>
      <c r="G482" s="1250"/>
      <c r="H482" s="781" t="s">
        <v>5989</v>
      </c>
    </row>
    <row r="483" spans="1:8" x14ac:dyDescent="0.25">
      <c r="A483" s="777" t="s">
        <v>423</v>
      </c>
      <c r="B483" s="764">
        <v>1</v>
      </c>
      <c r="C483" s="630"/>
      <c r="D483" s="630">
        <v>21000</v>
      </c>
      <c r="E483" s="764"/>
      <c r="F483" s="921"/>
      <c r="G483" s="1249"/>
      <c r="H483" s="1396" t="s">
        <v>6149</v>
      </c>
    </row>
    <row r="484" spans="1:8" x14ac:dyDescent="0.25">
      <c r="A484" s="755" t="s">
        <v>2048</v>
      </c>
      <c r="B484" s="213">
        <f>SUM(B455:B483)</f>
        <v>38</v>
      </c>
      <c r="C484" s="213">
        <f>SUM(C455:C483)</f>
        <v>483000</v>
      </c>
      <c r="D484" s="213">
        <f>SUM(D455:D483)</f>
        <v>370000</v>
      </c>
      <c r="E484" s="213">
        <f>SUM(E455:E482)</f>
        <v>15</v>
      </c>
      <c r="F484" s="213"/>
      <c r="G484" s="213"/>
      <c r="H484" s="213"/>
    </row>
    <row r="485" spans="1:8" ht="17.25" x14ac:dyDescent="0.25">
      <c r="A485" s="2233" t="s">
        <v>4463</v>
      </c>
      <c r="B485" s="2234"/>
      <c r="C485" s="2234"/>
      <c r="D485" s="2234"/>
      <c r="E485" s="2234"/>
      <c r="F485" s="2234"/>
      <c r="G485" s="2234"/>
      <c r="H485" s="2249"/>
    </row>
    <row r="486" spans="1:8" ht="17.25" x14ac:dyDescent="0.25">
      <c r="A486" s="782" t="s">
        <v>6145</v>
      </c>
      <c r="B486" s="783">
        <v>1</v>
      </c>
      <c r="C486" s="944">
        <v>200</v>
      </c>
      <c r="D486" s="784"/>
      <c r="E486" s="909"/>
      <c r="F486" s="909"/>
      <c r="G486" s="909"/>
      <c r="H486" s="1394" t="s">
        <v>883</v>
      </c>
    </row>
    <row r="487" spans="1:8" ht="17.25" x14ac:dyDescent="0.25">
      <c r="A487" s="782" t="s">
        <v>6146</v>
      </c>
      <c r="B487" s="783">
        <v>2</v>
      </c>
      <c r="C487" s="944">
        <v>400</v>
      </c>
      <c r="D487" s="784"/>
      <c r="E487" s="909"/>
      <c r="F487" s="909"/>
      <c r="G487" s="909"/>
      <c r="H487" s="1394" t="s">
        <v>883</v>
      </c>
    </row>
    <row r="488" spans="1:8" ht="17.25" x14ac:dyDescent="0.25">
      <c r="A488" s="782" t="s">
        <v>6147</v>
      </c>
      <c r="B488" s="783">
        <v>2</v>
      </c>
      <c r="C488" s="944">
        <v>300</v>
      </c>
      <c r="D488" s="784"/>
      <c r="E488" s="909"/>
      <c r="F488" s="909"/>
      <c r="G488" s="909"/>
      <c r="H488" s="1394"/>
    </row>
    <row r="489" spans="1:8" ht="17.25" x14ac:dyDescent="0.25">
      <c r="A489" s="782" t="s">
        <v>5905</v>
      </c>
      <c r="B489" s="783">
        <v>1</v>
      </c>
      <c r="C489" s="944"/>
      <c r="D489" s="784">
        <v>1500</v>
      </c>
      <c r="E489" s="909"/>
      <c r="F489" s="909"/>
      <c r="G489" s="909"/>
      <c r="H489" s="1394"/>
    </row>
    <row r="490" spans="1:8" ht="17.25" x14ac:dyDescent="0.25">
      <c r="A490" s="782" t="s">
        <v>6148</v>
      </c>
      <c r="B490" s="783">
        <v>1</v>
      </c>
      <c r="C490" s="944">
        <v>3500</v>
      </c>
      <c r="D490" s="784"/>
      <c r="E490" s="909"/>
      <c r="F490" s="909"/>
      <c r="G490" s="909"/>
      <c r="H490" s="1394"/>
    </row>
    <row r="491" spans="1:8" x14ac:dyDescent="0.25">
      <c r="A491" s="755" t="s">
        <v>2048</v>
      </c>
      <c r="B491" s="213"/>
      <c r="C491" s="213">
        <f>SUM(C486:C490)</f>
        <v>4400</v>
      </c>
      <c r="D491" s="213">
        <f>SUM(D486:D490)</f>
        <v>1500</v>
      </c>
      <c r="E491" s="213"/>
      <c r="F491" s="213"/>
      <c r="G491" s="213"/>
      <c r="H491" s="213"/>
    </row>
    <row r="492" spans="1:8" x14ac:dyDescent="0.25">
      <c r="D492" s="18"/>
      <c r="E492" s="13"/>
      <c r="F492" s="13"/>
    </row>
    <row r="493" spans="1:8" x14ac:dyDescent="0.25">
      <c r="D493" s="1230"/>
      <c r="E493" s="1230"/>
      <c r="F493" s="2268" t="s">
        <v>5635</v>
      </c>
      <c r="G493" s="2268"/>
      <c r="H493" s="2268"/>
    </row>
    <row r="494" spans="1:8" ht="15.75" x14ac:dyDescent="0.25">
      <c r="A494" s="2262" t="s">
        <v>4861</v>
      </c>
      <c r="B494" s="2263"/>
      <c r="C494" s="757">
        <f>C484</f>
        <v>483000</v>
      </c>
      <c r="E494" s="13"/>
      <c r="F494" s="13"/>
    </row>
    <row r="495" spans="1:8" x14ac:dyDescent="0.25">
      <c r="E495" s="2274"/>
      <c r="F495" s="2274"/>
      <c r="G495" s="2274"/>
    </row>
    <row r="496" spans="1:8" ht="15.75" x14ac:dyDescent="0.25">
      <c r="A496" s="2262" t="s">
        <v>4825</v>
      </c>
      <c r="B496" s="2263"/>
      <c r="C496" s="213">
        <f>C491</f>
        <v>4400</v>
      </c>
      <c r="E496" s="1145"/>
      <c r="F496" s="1145"/>
      <c r="G496" s="1145"/>
    </row>
    <row r="500" spans="1:8" ht="15.75" x14ac:dyDescent="0.25">
      <c r="A500" s="2232" t="s">
        <v>6150</v>
      </c>
      <c r="B500" s="2232"/>
      <c r="C500" s="2232"/>
      <c r="D500" s="2232"/>
      <c r="E500" s="2232"/>
      <c r="F500" s="2232"/>
      <c r="G500" s="2232"/>
      <c r="H500" s="2232"/>
    </row>
    <row r="501" spans="1:8" x14ac:dyDescent="0.25">
      <c r="A501" s="198" t="s">
        <v>14</v>
      </c>
      <c r="B501" s="198" t="s">
        <v>6004</v>
      </c>
      <c r="C501" s="198" t="s">
        <v>6005</v>
      </c>
      <c r="D501" s="198" t="s">
        <v>6006</v>
      </c>
      <c r="E501" s="198" t="s">
        <v>6007</v>
      </c>
      <c r="F501" s="1397" t="s">
        <v>2013</v>
      </c>
      <c r="G501" s="198" t="s">
        <v>6008</v>
      </c>
      <c r="H501" s="198" t="s">
        <v>6009</v>
      </c>
    </row>
    <row r="502" spans="1:8" x14ac:dyDescent="0.25">
      <c r="A502" s="777" t="s">
        <v>563</v>
      </c>
      <c r="B502" s="764">
        <v>1</v>
      </c>
      <c r="C502" s="630">
        <v>16000</v>
      </c>
      <c r="D502" s="630"/>
      <c r="E502" s="921">
        <v>1</v>
      </c>
      <c r="F502" s="764">
        <v>75</v>
      </c>
      <c r="G502" s="630">
        <v>4000</v>
      </c>
      <c r="H502" s="1400"/>
    </row>
    <row r="503" spans="1:8" x14ac:dyDescent="0.25">
      <c r="A503" s="777" t="s">
        <v>2187</v>
      </c>
      <c r="B503" s="764">
        <v>1</v>
      </c>
      <c r="C503" s="630"/>
      <c r="D503" s="630">
        <v>14000</v>
      </c>
      <c r="E503" s="921">
        <v>1</v>
      </c>
      <c r="F503" s="764">
        <v>50</v>
      </c>
      <c r="G503" s="630">
        <v>2000</v>
      </c>
      <c r="H503" s="1400" t="s">
        <v>767</v>
      </c>
    </row>
    <row r="504" spans="1:8" x14ac:dyDescent="0.25">
      <c r="A504" s="777" t="s">
        <v>5437</v>
      </c>
      <c r="B504" s="764">
        <v>1</v>
      </c>
      <c r="C504" s="630"/>
      <c r="D504" s="630">
        <v>35000</v>
      </c>
      <c r="E504" s="921">
        <v>1</v>
      </c>
      <c r="F504" s="764">
        <v>75</v>
      </c>
      <c r="G504" s="630">
        <v>4000</v>
      </c>
      <c r="H504" s="1400" t="s">
        <v>767</v>
      </c>
    </row>
    <row r="505" spans="1:8" x14ac:dyDescent="0.25">
      <c r="A505" s="777" t="s">
        <v>5437</v>
      </c>
      <c r="B505" s="764">
        <v>1</v>
      </c>
      <c r="C505" s="630"/>
      <c r="D505" s="630">
        <v>39000</v>
      </c>
      <c r="E505" s="921"/>
      <c r="F505" s="764"/>
      <c r="G505" s="630"/>
      <c r="H505" s="1400" t="s">
        <v>767</v>
      </c>
    </row>
    <row r="506" spans="1:8" x14ac:dyDescent="0.25">
      <c r="A506" s="702" t="s">
        <v>4424</v>
      </c>
      <c r="B506" s="703">
        <v>1</v>
      </c>
      <c r="C506" s="640"/>
      <c r="D506" s="640"/>
      <c r="E506" s="703"/>
      <c r="F506" s="1399"/>
      <c r="G506" s="1250"/>
      <c r="H506" s="781" t="s">
        <v>6151</v>
      </c>
    </row>
    <row r="507" spans="1:8" x14ac:dyDescent="0.25">
      <c r="A507" s="702" t="s">
        <v>2187</v>
      </c>
      <c r="B507" s="703">
        <v>1</v>
      </c>
      <c r="C507" s="640"/>
      <c r="D507" s="640"/>
      <c r="E507" s="703"/>
      <c r="F507" s="1399"/>
      <c r="G507" s="1250"/>
      <c r="H507" s="781" t="s">
        <v>5373</v>
      </c>
    </row>
    <row r="508" spans="1:8" x14ac:dyDescent="0.25">
      <c r="A508" s="777" t="s">
        <v>4489</v>
      </c>
      <c r="B508" s="764">
        <v>1</v>
      </c>
      <c r="C508" s="630">
        <v>6000</v>
      </c>
      <c r="D508" s="630">
        <v>12000</v>
      </c>
      <c r="E508" s="764"/>
      <c r="F508" s="921"/>
      <c r="G508" s="1249"/>
      <c r="H508" s="1400" t="s">
        <v>767</v>
      </c>
    </row>
    <row r="509" spans="1:8" x14ac:dyDescent="0.25">
      <c r="A509" s="777" t="s">
        <v>170</v>
      </c>
      <c r="B509" s="764">
        <v>1</v>
      </c>
      <c r="C509" s="630"/>
      <c r="D509" s="630">
        <v>26000</v>
      </c>
      <c r="E509" s="764"/>
      <c r="F509" s="921"/>
      <c r="G509" s="1249"/>
      <c r="H509" s="1400" t="s">
        <v>6152</v>
      </c>
    </row>
    <row r="510" spans="1:8" x14ac:dyDescent="0.25">
      <c r="A510" s="777" t="s">
        <v>563</v>
      </c>
      <c r="B510" s="764">
        <v>1</v>
      </c>
      <c r="C510" s="630">
        <v>21000</v>
      </c>
      <c r="D510" s="630"/>
      <c r="E510" s="764"/>
      <c r="F510" s="921"/>
      <c r="G510" s="1249"/>
      <c r="H510" s="1400"/>
    </row>
    <row r="511" spans="1:8" x14ac:dyDescent="0.25">
      <c r="A511" s="777" t="s">
        <v>5925</v>
      </c>
      <c r="B511" s="764">
        <v>1</v>
      </c>
      <c r="C511" s="630">
        <v>23000</v>
      </c>
      <c r="D511" s="630"/>
      <c r="E511" s="764">
        <v>1</v>
      </c>
      <c r="F511" s="921">
        <v>60</v>
      </c>
      <c r="G511" s="1249">
        <v>3000</v>
      </c>
      <c r="H511" s="1400"/>
    </row>
    <row r="512" spans="1:8" x14ac:dyDescent="0.25">
      <c r="A512" s="777" t="s">
        <v>1871</v>
      </c>
      <c r="B512" s="764">
        <v>1</v>
      </c>
      <c r="C512" s="630">
        <v>1500</v>
      </c>
      <c r="D512" s="630">
        <v>29500</v>
      </c>
      <c r="E512" s="764">
        <v>1</v>
      </c>
      <c r="F512" s="921">
        <v>100</v>
      </c>
      <c r="G512" s="1249">
        <v>5000</v>
      </c>
      <c r="H512" s="1400" t="s">
        <v>767</v>
      </c>
    </row>
    <row r="513" spans="1:8" x14ac:dyDescent="0.25">
      <c r="A513" s="777" t="s">
        <v>5749</v>
      </c>
      <c r="B513" s="764">
        <v>1</v>
      </c>
      <c r="C513" s="630">
        <v>47000</v>
      </c>
      <c r="D513" s="630">
        <v>10000</v>
      </c>
      <c r="E513" s="764"/>
      <c r="F513" s="921"/>
      <c r="G513" s="1249"/>
      <c r="H513" s="1400" t="s">
        <v>767</v>
      </c>
    </row>
    <row r="514" spans="1:8" x14ac:dyDescent="0.25">
      <c r="A514" s="777" t="s">
        <v>6153</v>
      </c>
      <c r="B514" s="764">
        <v>1</v>
      </c>
      <c r="C514" s="630">
        <v>37500</v>
      </c>
      <c r="D514" s="630"/>
      <c r="E514" s="764"/>
      <c r="F514" s="921"/>
      <c r="G514" s="1249"/>
      <c r="H514" s="1400"/>
    </row>
    <row r="515" spans="1:8" x14ac:dyDescent="0.25">
      <c r="A515" s="777" t="s">
        <v>4757</v>
      </c>
      <c r="B515" s="764">
        <v>1</v>
      </c>
      <c r="C515" s="630"/>
      <c r="D515" s="630">
        <v>24000</v>
      </c>
      <c r="E515" s="764"/>
      <c r="F515" s="921"/>
      <c r="G515" s="1249"/>
      <c r="H515" s="1400" t="s">
        <v>767</v>
      </c>
    </row>
    <row r="516" spans="1:8" x14ac:dyDescent="0.25">
      <c r="A516" s="777" t="s">
        <v>291</v>
      </c>
      <c r="B516" s="764">
        <v>1</v>
      </c>
      <c r="C516" s="630"/>
      <c r="D516" s="630">
        <v>19000</v>
      </c>
      <c r="E516" s="764"/>
      <c r="F516" s="921"/>
      <c r="G516" s="1249"/>
      <c r="H516" s="1400" t="s">
        <v>6154</v>
      </c>
    </row>
    <row r="517" spans="1:8" x14ac:dyDescent="0.25">
      <c r="A517" s="777" t="s">
        <v>3898</v>
      </c>
      <c r="B517" s="764">
        <v>1</v>
      </c>
      <c r="C517" s="630">
        <v>30000</v>
      </c>
      <c r="D517" s="630"/>
      <c r="E517" s="764">
        <v>1</v>
      </c>
      <c r="F517" s="921">
        <v>75</v>
      </c>
      <c r="G517" s="1249">
        <v>4000</v>
      </c>
      <c r="H517" s="1400"/>
    </row>
    <row r="518" spans="1:8" x14ac:dyDescent="0.25">
      <c r="A518" s="777" t="s">
        <v>6064</v>
      </c>
      <c r="B518" s="764">
        <v>1</v>
      </c>
      <c r="C518" s="630">
        <v>25000</v>
      </c>
      <c r="D518" s="630"/>
      <c r="E518" s="764"/>
      <c r="F518" s="921"/>
      <c r="G518" s="1249"/>
      <c r="H518" s="1400" t="s">
        <v>3278</v>
      </c>
    </row>
    <row r="519" spans="1:8" x14ac:dyDescent="0.25">
      <c r="A519" s="777" t="s">
        <v>4489</v>
      </c>
      <c r="B519" s="764">
        <v>1</v>
      </c>
      <c r="C519" s="630">
        <v>18000</v>
      </c>
      <c r="D519" s="630"/>
      <c r="E519" s="764"/>
      <c r="F519" s="921"/>
      <c r="G519" s="1249"/>
      <c r="H519" s="1400"/>
    </row>
    <row r="520" spans="1:8" x14ac:dyDescent="0.25">
      <c r="A520" s="777" t="s">
        <v>255</v>
      </c>
      <c r="B520" s="764">
        <v>1</v>
      </c>
      <c r="C520" s="630"/>
      <c r="D520" s="630">
        <v>25000</v>
      </c>
      <c r="E520" s="764"/>
      <c r="F520" s="921"/>
      <c r="G520" s="1249"/>
      <c r="H520" s="1400" t="s">
        <v>6155</v>
      </c>
    </row>
    <row r="521" spans="1:8" x14ac:dyDescent="0.25">
      <c r="A521" s="755" t="s">
        <v>2048</v>
      </c>
      <c r="B521" s="213">
        <f>SUM(B502:B520)</f>
        <v>19</v>
      </c>
      <c r="C521" s="213">
        <f>SUM(C502:C520)</f>
        <v>225000</v>
      </c>
      <c r="D521" s="213">
        <f>SUM(D502:D520)</f>
        <v>233500</v>
      </c>
      <c r="E521" s="213">
        <f>SUM(E502:E520)</f>
        <v>6</v>
      </c>
      <c r="F521" s="213"/>
      <c r="G521" s="213"/>
      <c r="H521" s="213"/>
    </row>
    <row r="522" spans="1:8" ht="17.25" x14ac:dyDescent="0.25">
      <c r="A522" s="2233" t="s">
        <v>4463</v>
      </c>
      <c r="B522" s="2234"/>
      <c r="C522" s="2234"/>
      <c r="D522" s="2234"/>
      <c r="E522" s="2234"/>
      <c r="F522" s="2234"/>
      <c r="G522" s="2234"/>
      <c r="H522" s="2249"/>
    </row>
    <row r="523" spans="1:8" ht="17.25" x14ac:dyDescent="0.25">
      <c r="A523" s="782"/>
      <c r="B523" s="783"/>
      <c r="C523" s="944"/>
      <c r="D523" s="784"/>
      <c r="E523" s="909"/>
      <c r="F523" s="909"/>
      <c r="G523" s="909"/>
      <c r="H523" s="1398" t="s">
        <v>883</v>
      </c>
    </row>
    <row r="524" spans="1:8" x14ac:dyDescent="0.25">
      <c r="A524" s="755" t="s">
        <v>2048</v>
      </c>
      <c r="B524" s="213"/>
      <c r="C524" s="213">
        <f>SUM(C523:C523)</f>
        <v>0</v>
      </c>
      <c r="D524" s="213">
        <f>SUM(D523:D523)</f>
        <v>0</v>
      </c>
      <c r="E524" s="213"/>
      <c r="F524" s="213"/>
      <c r="G524" s="213"/>
      <c r="H524" s="213"/>
    </row>
    <row r="525" spans="1:8" x14ac:dyDescent="0.25">
      <c r="D525" s="18"/>
      <c r="E525" s="13"/>
      <c r="F525" s="13"/>
    </row>
    <row r="526" spans="1:8" x14ac:dyDescent="0.25">
      <c r="D526" s="1230"/>
      <c r="E526" s="1230"/>
      <c r="F526" s="2268" t="s">
        <v>5635</v>
      </c>
      <c r="G526" s="2268"/>
      <c r="H526" s="2268"/>
    </row>
    <row r="527" spans="1:8" ht="15.75" x14ac:dyDescent="0.25">
      <c r="A527" s="2262" t="s">
        <v>4861</v>
      </c>
      <c r="B527" s="2263"/>
      <c r="C527" s="757">
        <f>C521</f>
        <v>225000</v>
      </c>
      <c r="E527" s="13"/>
      <c r="F527" s="13"/>
    </row>
    <row r="528" spans="1:8" x14ac:dyDescent="0.25">
      <c r="E528" s="2274"/>
      <c r="F528" s="2274"/>
      <c r="G528" s="2274"/>
    </row>
    <row r="529" spans="1:8" ht="15.75" x14ac:dyDescent="0.25">
      <c r="A529" s="2262" t="s">
        <v>4825</v>
      </c>
      <c r="B529" s="2263"/>
      <c r="C529" s="213">
        <f>C524</f>
        <v>0</v>
      </c>
      <c r="E529" s="1145"/>
      <c r="F529" s="1145"/>
      <c r="G529" s="1145"/>
    </row>
    <row r="534" spans="1:8" ht="15.75" x14ac:dyDescent="0.25">
      <c r="A534" s="2232" t="s">
        <v>6164</v>
      </c>
      <c r="B534" s="2232"/>
      <c r="C534" s="2232"/>
      <c r="D534" s="2232"/>
      <c r="E534" s="2232"/>
      <c r="F534" s="2232"/>
      <c r="G534" s="2232"/>
      <c r="H534" s="2232"/>
    </row>
    <row r="535" spans="1:8" x14ac:dyDescent="0.25">
      <c r="A535" s="198" t="s">
        <v>14</v>
      </c>
      <c r="B535" s="198" t="s">
        <v>6004</v>
      </c>
      <c r="C535" s="198" t="s">
        <v>6005</v>
      </c>
      <c r="D535" s="198" t="s">
        <v>6006</v>
      </c>
      <c r="E535" s="198" t="s">
        <v>6007</v>
      </c>
      <c r="F535" s="1401" t="s">
        <v>2013</v>
      </c>
      <c r="G535" s="198" t="s">
        <v>6008</v>
      </c>
      <c r="H535" s="198" t="s">
        <v>6009</v>
      </c>
    </row>
    <row r="536" spans="1:8" x14ac:dyDescent="0.25">
      <c r="A536" s="777" t="s">
        <v>5014</v>
      </c>
      <c r="B536" s="764">
        <v>1</v>
      </c>
      <c r="C536" s="630">
        <v>25000</v>
      </c>
      <c r="D536" s="630"/>
      <c r="E536" s="921">
        <v>1</v>
      </c>
      <c r="F536" s="764">
        <v>100</v>
      </c>
      <c r="G536" s="630">
        <v>5000</v>
      </c>
      <c r="H536" s="1404" t="s">
        <v>6156</v>
      </c>
    </row>
    <row r="537" spans="1:8" x14ac:dyDescent="0.25">
      <c r="A537" s="777" t="s">
        <v>5803</v>
      </c>
      <c r="B537" s="764">
        <v>1</v>
      </c>
      <c r="C537" s="630">
        <v>15000</v>
      </c>
      <c r="D537" s="630"/>
      <c r="E537" s="921"/>
      <c r="F537" s="764"/>
      <c r="G537" s="630"/>
      <c r="H537" s="1404"/>
    </row>
    <row r="538" spans="1:8" x14ac:dyDescent="0.25">
      <c r="A538" s="777" t="s">
        <v>4951</v>
      </c>
      <c r="B538" s="764">
        <v>1</v>
      </c>
      <c r="C538" s="630">
        <v>2000</v>
      </c>
      <c r="D538" s="630">
        <v>16000</v>
      </c>
      <c r="E538" s="921">
        <v>2</v>
      </c>
      <c r="F538" s="764" t="s">
        <v>2018</v>
      </c>
      <c r="G538" s="630">
        <v>7000</v>
      </c>
      <c r="H538" s="1404" t="s">
        <v>767</v>
      </c>
    </row>
    <row r="539" spans="1:8" x14ac:dyDescent="0.25">
      <c r="A539" s="777" t="s">
        <v>3146</v>
      </c>
      <c r="B539" s="764">
        <v>2</v>
      </c>
      <c r="C539" s="630">
        <v>48000</v>
      </c>
      <c r="D539" s="630"/>
      <c r="E539" s="921">
        <v>2</v>
      </c>
      <c r="F539" s="764">
        <v>100</v>
      </c>
      <c r="G539" s="630">
        <v>10000</v>
      </c>
      <c r="H539" s="1404" t="s">
        <v>6157</v>
      </c>
    </row>
    <row r="540" spans="1:8" x14ac:dyDescent="0.25">
      <c r="A540" s="777" t="s">
        <v>4814</v>
      </c>
      <c r="B540" s="764">
        <v>1</v>
      </c>
      <c r="C540" s="630">
        <v>15000</v>
      </c>
      <c r="D540" s="630"/>
      <c r="E540" s="764"/>
      <c r="F540" s="921"/>
      <c r="G540" s="1249"/>
      <c r="H540" s="1404" t="s">
        <v>5415</v>
      </c>
    </row>
    <row r="541" spans="1:8" x14ac:dyDescent="0.25">
      <c r="A541" s="777" t="s">
        <v>3536</v>
      </c>
      <c r="B541" s="764">
        <v>1</v>
      </c>
      <c r="C541" s="630"/>
      <c r="D541" s="630">
        <v>27000</v>
      </c>
      <c r="E541" s="764">
        <v>1</v>
      </c>
      <c r="F541" s="921">
        <v>75</v>
      </c>
      <c r="G541" s="1249">
        <v>4000</v>
      </c>
      <c r="H541" s="1404" t="s">
        <v>767</v>
      </c>
    </row>
    <row r="542" spans="1:8" x14ac:dyDescent="0.25">
      <c r="A542" s="777" t="s">
        <v>6158</v>
      </c>
      <c r="B542" s="764">
        <v>1</v>
      </c>
      <c r="C542" s="630">
        <v>29500</v>
      </c>
      <c r="D542" s="630"/>
      <c r="E542" s="764">
        <v>1</v>
      </c>
      <c r="F542" s="921">
        <v>60</v>
      </c>
      <c r="G542" s="1249">
        <v>3000</v>
      </c>
      <c r="H542" s="1404"/>
    </row>
    <row r="543" spans="1:8" x14ac:dyDescent="0.25">
      <c r="A543" s="777" t="s">
        <v>1541</v>
      </c>
      <c r="B543" s="764">
        <v>2</v>
      </c>
      <c r="C543" s="630">
        <v>118000</v>
      </c>
      <c r="D543" s="630"/>
      <c r="E543" s="764"/>
      <c r="F543" s="921"/>
      <c r="G543" s="1249"/>
      <c r="H543" s="1404"/>
    </row>
    <row r="544" spans="1:8" x14ac:dyDescent="0.25">
      <c r="A544" s="777" t="s">
        <v>563</v>
      </c>
      <c r="B544" s="764">
        <v>1</v>
      </c>
      <c r="C544" s="630">
        <v>17000</v>
      </c>
      <c r="D544" s="630"/>
      <c r="E544" s="764">
        <v>1</v>
      </c>
      <c r="F544" s="921">
        <v>75</v>
      </c>
      <c r="G544" s="1249">
        <v>4000</v>
      </c>
      <c r="H544" s="1404"/>
    </row>
    <row r="545" spans="1:8" x14ac:dyDescent="0.25">
      <c r="A545" s="777" t="s">
        <v>423</v>
      </c>
      <c r="B545" s="764">
        <v>1</v>
      </c>
      <c r="C545" s="630"/>
      <c r="D545" s="630">
        <v>17000</v>
      </c>
      <c r="E545" s="764">
        <v>1</v>
      </c>
      <c r="F545" s="921">
        <v>75</v>
      </c>
      <c r="G545" s="1249">
        <v>4000</v>
      </c>
      <c r="H545" s="1404" t="s">
        <v>3581</v>
      </c>
    </row>
    <row r="546" spans="1:8" x14ac:dyDescent="0.25">
      <c r="A546" s="777" t="s">
        <v>656</v>
      </c>
      <c r="B546" s="764">
        <v>1</v>
      </c>
      <c r="C546" s="630">
        <v>14000</v>
      </c>
      <c r="D546" s="630"/>
      <c r="E546" s="764">
        <v>2</v>
      </c>
      <c r="F546" s="921" t="s">
        <v>1486</v>
      </c>
      <c r="G546" s="1249">
        <v>6000</v>
      </c>
      <c r="H546" s="1404"/>
    </row>
    <row r="547" spans="1:8" x14ac:dyDescent="0.25">
      <c r="A547" s="777" t="s">
        <v>5468</v>
      </c>
      <c r="B547" s="764">
        <v>1</v>
      </c>
      <c r="C547" s="630">
        <v>45000</v>
      </c>
      <c r="D547" s="630"/>
      <c r="E547" s="764">
        <v>1</v>
      </c>
      <c r="F547" s="921">
        <v>75</v>
      </c>
      <c r="G547" s="1249">
        <v>4000</v>
      </c>
      <c r="H547" s="1404"/>
    </row>
    <row r="548" spans="1:8" x14ac:dyDescent="0.25">
      <c r="A548" s="777" t="s">
        <v>1541</v>
      </c>
      <c r="B548" s="764">
        <v>2</v>
      </c>
      <c r="C548" s="630"/>
      <c r="D548" s="630">
        <v>118000</v>
      </c>
      <c r="E548" s="764"/>
      <c r="F548" s="921"/>
      <c r="G548" s="1249"/>
      <c r="H548" s="1404" t="s">
        <v>6159</v>
      </c>
    </row>
    <row r="549" spans="1:8" x14ac:dyDescent="0.25">
      <c r="A549" s="777" t="s">
        <v>2812</v>
      </c>
      <c r="B549" s="764">
        <v>1</v>
      </c>
      <c r="C549" s="630">
        <v>20000</v>
      </c>
      <c r="D549" s="630"/>
      <c r="E549" s="764">
        <v>1</v>
      </c>
      <c r="F549" s="921">
        <v>100</v>
      </c>
      <c r="G549" s="1249">
        <v>5000</v>
      </c>
      <c r="H549" s="1404" t="s">
        <v>6160</v>
      </c>
    </row>
    <row r="550" spans="1:8" x14ac:dyDescent="0.25">
      <c r="A550" s="777" t="s">
        <v>6039</v>
      </c>
      <c r="B550" s="764">
        <v>1</v>
      </c>
      <c r="C550" s="630">
        <v>22500</v>
      </c>
      <c r="D550" s="630"/>
      <c r="E550" s="764">
        <v>3</v>
      </c>
      <c r="F550" s="921">
        <v>75</v>
      </c>
      <c r="G550" s="1249">
        <v>12000</v>
      </c>
      <c r="H550" s="1404"/>
    </row>
    <row r="551" spans="1:8" x14ac:dyDescent="0.25">
      <c r="A551" s="777" t="s">
        <v>5925</v>
      </c>
      <c r="B551" s="764">
        <v>1</v>
      </c>
      <c r="C551" s="630"/>
      <c r="D551" s="630">
        <v>26000</v>
      </c>
      <c r="E551" s="764"/>
      <c r="F551" s="921"/>
      <c r="G551" s="1249"/>
      <c r="H551" s="1404" t="s">
        <v>767</v>
      </c>
    </row>
    <row r="552" spans="1:8" x14ac:dyDescent="0.25">
      <c r="A552" s="702" t="s">
        <v>3539</v>
      </c>
      <c r="B552" s="703">
        <v>1</v>
      </c>
      <c r="C552" s="640"/>
      <c r="D552" s="640"/>
      <c r="E552" s="703"/>
      <c r="F552" s="1403"/>
      <c r="G552" s="1250"/>
      <c r="H552" s="781" t="s">
        <v>6161</v>
      </c>
    </row>
    <row r="553" spans="1:8" x14ac:dyDescent="0.25">
      <c r="A553" s="702" t="s">
        <v>6162</v>
      </c>
      <c r="B553" s="703">
        <v>1</v>
      </c>
      <c r="C553" s="640"/>
      <c r="D553" s="640"/>
      <c r="E553" s="703"/>
      <c r="F553" s="1403"/>
      <c r="G553" s="1250"/>
      <c r="H553" s="781" t="s">
        <v>6163</v>
      </c>
    </row>
    <row r="554" spans="1:8" x14ac:dyDescent="0.25">
      <c r="A554" s="702" t="s">
        <v>4392</v>
      </c>
      <c r="B554" s="703">
        <v>1</v>
      </c>
      <c r="C554" s="640"/>
      <c r="D554" s="640"/>
      <c r="E554" s="703"/>
      <c r="F554" s="1403"/>
      <c r="G554" s="1250"/>
      <c r="H554" s="781" t="s">
        <v>5804</v>
      </c>
    </row>
    <row r="555" spans="1:8" x14ac:dyDescent="0.25">
      <c r="A555" s="777" t="s">
        <v>4497</v>
      </c>
      <c r="B555" s="764">
        <v>1</v>
      </c>
      <c r="C555" s="630">
        <v>29000</v>
      </c>
      <c r="D555" s="630"/>
      <c r="E555" s="764"/>
      <c r="F555" s="921"/>
      <c r="G555" s="1249"/>
      <c r="H555" s="1404"/>
    </row>
    <row r="556" spans="1:8" x14ac:dyDescent="0.25">
      <c r="A556" s="777" t="s">
        <v>423</v>
      </c>
      <c r="B556" s="764">
        <v>1</v>
      </c>
      <c r="C556" s="630">
        <v>18000</v>
      </c>
      <c r="D556" s="630"/>
      <c r="E556" s="764">
        <v>1</v>
      </c>
      <c r="F556" s="921">
        <v>60</v>
      </c>
      <c r="G556" s="1249">
        <v>3000</v>
      </c>
      <c r="H556" s="1404"/>
    </row>
    <row r="557" spans="1:8" x14ac:dyDescent="0.25">
      <c r="A557" s="777" t="s">
        <v>316</v>
      </c>
      <c r="B557" s="764">
        <v>2</v>
      </c>
      <c r="C557" s="630"/>
      <c r="D557" s="630">
        <v>52000</v>
      </c>
      <c r="E557" s="764"/>
      <c r="F557" s="921"/>
      <c r="G557" s="1249"/>
      <c r="H557" s="1405" t="s">
        <v>6165</v>
      </c>
    </row>
    <row r="558" spans="1:8" x14ac:dyDescent="0.25">
      <c r="A558" s="777" t="s">
        <v>191</v>
      </c>
      <c r="B558" s="764">
        <v>1</v>
      </c>
      <c r="C558" s="630"/>
      <c r="D558" s="630">
        <v>26000</v>
      </c>
      <c r="E558" s="764"/>
      <c r="F558" s="921"/>
      <c r="G558" s="1249"/>
      <c r="H558" s="1405" t="s">
        <v>6165</v>
      </c>
    </row>
    <row r="559" spans="1:8" x14ac:dyDescent="0.25">
      <c r="A559" s="755" t="s">
        <v>2048</v>
      </c>
      <c r="B559" s="213">
        <f>SUM(B536:B558)</f>
        <v>27</v>
      </c>
      <c r="C559" s="213">
        <f>SUM(C536:C558)</f>
        <v>418000</v>
      </c>
      <c r="D559" s="213">
        <f>SUM(D536:D558)</f>
        <v>282000</v>
      </c>
      <c r="E559" s="213">
        <f>SUM(E536:E558)</f>
        <v>17</v>
      </c>
      <c r="F559" s="213"/>
      <c r="G559" s="213"/>
      <c r="H559" s="213"/>
    </row>
    <row r="560" spans="1:8" ht="17.25" x14ac:dyDescent="0.25">
      <c r="A560" s="2233" t="s">
        <v>4463</v>
      </c>
      <c r="B560" s="2234"/>
      <c r="C560" s="2234"/>
      <c r="D560" s="2234"/>
      <c r="E560" s="2234"/>
      <c r="F560" s="2234"/>
      <c r="G560" s="2234"/>
      <c r="H560" s="2249"/>
    </row>
    <row r="561" spans="1:8" ht="17.25" x14ac:dyDescent="0.25">
      <c r="A561" s="782" t="s">
        <v>5928</v>
      </c>
      <c r="B561" s="783">
        <v>1</v>
      </c>
      <c r="C561" s="944">
        <v>2000</v>
      </c>
      <c r="D561" s="784"/>
      <c r="E561" s="909"/>
      <c r="F561" s="909"/>
      <c r="G561" s="909"/>
      <c r="H561" s="1402" t="s">
        <v>883</v>
      </c>
    </row>
    <row r="562" spans="1:8" ht="17.25" x14ac:dyDescent="0.25">
      <c r="A562" s="782" t="s">
        <v>5905</v>
      </c>
      <c r="B562" s="783">
        <v>1</v>
      </c>
      <c r="C562" s="944"/>
      <c r="D562" s="784">
        <v>1500</v>
      </c>
      <c r="E562" s="909"/>
      <c r="F562" s="909"/>
      <c r="G562" s="909"/>
      <c r="H562" s="1402" t="s">
        <v>883</v>
      </c>
    </row>
    <row r="563" spans="1:8" ht="17.25" x14ac:dyDescent="0.25">
      <c r="A563" s="782" t="s">
        <v>5858</v>
      </c>
      <c r="B563" s="783">
        <v>2</v>
      </c>
      <c r="C563" s="944">
        <v>4000</v>
      </c>
      <c r="D563" s="784"/>
      <c r="E563" s="909"/>
      <c r="F563" s="909"/>
      <c r="G563" s="909"/>
      <c r="H563" s="1402"/>
    </row>
    <row r="564" spans="1:8" x14ac:dyDescent="0.25">
      <c r="A564" s="755" t="s">
        <v>2048</v>
      </c>
      <c r="B564" s="213"/>
      <c r="C564" s="213">
        <f>SUM(C561:C563)</f>
        <v>6000</v>
      </c>
      <c r="D564" s="213">
        <f>SUM(D561:D563)</f>
        <v>1500</v>
      </c>
      <c r="E564" s="213"/>
      <c r="F564" s="213"/>
      <c r="G564" s="213"/>
      <c r="H564" s="213"/>
    </row>
    <row r="565" spans="1:8" x14ac:dyDescent="0.25">
      <c r="D565" s="18"/>
      <c r="E565" s="13"/>
      <c r="F565" s="13"/>
    </row>
    <row r="566" spans="1:8" x14ac:dyDescent="0.25">
      <c r="D566" s="1230"/>
      <c r="E566" s="1230"/>
      <c r="F566" s="2268" t="s">
        <v>5635</v>
      </c>
      <c r="G566" s="2268"/>
      <c r="H566" s="2268"/>
    </row>
    <row r="567" spans="1:8" ht="15.75" x14ac:dyDescent="0.25">
      <c r="A567" s="2262" t="s">
        <v>4861</v>
      </c>
      <c r="B567" s="2263"/>
      <c r="C567" s="757">
        <f>C559</f>
        <v>418000</v>
      </c>
      <c r="E567" s="13"/>
      <c r="F567" s="13"/>
    </row>
    <row r="568" spans="1:8" x14ac:dyDescent="0.25">
      <c r="E568" s="2274"/>
      <c r="F568" s="2274"/>
      <c r="G568" s="2274"/>
    </row>
    <row r="569" spans="1:8" ht="15.75" x14ac:dyDescent="0.25">
      <c r="A569" s="2262" t="s">
        <v>4825</v>
      </c>
      <c r="B569" s="2263"/>
      <c r="C569" s="213">
        <f>C564</f>
        <v>6000</v>
      </c>
      <c r="E569" s="1145"/>
      <c r="F569" s="1145"/>
      <c r="G569" s="1145"/>
    </row>
    <row r="574" spans="1:8" ht="15.75" x14ac:dyDescent="0.25">
      <c r="A574" s="2232" t="s">
        <v>6166</v>
      </c>
      <c r="B574" s="2232"/>
      <c r="C574" s="2232"/>
      <c r="D574" s="2232"/>
      <c r="E574" s="2232"/>
      <c r="F574" s="2232"/>
      <c r="G574" s="2232"/>
      <c r="H574" s="2232"/>
    </row>
    <row r="575" spans="1:8" x14ac:dyDescent="0.25">
      <c r="A575" s="198" t="s">
        <v>14</v>
      </c>
      <c r="B575" s="198" t="s">
        <v>6004</v>
      </c>
      <c r="C575" s="198" t="s">
        <v>6005</v>
      </c>
      <c r="D575" s="198" t="s">
        <v>6006</v>
      </c>
      <c r="E575" s="198" t="s">
        <v>6007</v>
      </c>
      <c r="F575" s="1406" t="s">
        <v>2013</v>
      </c>
      <c r="G575" s="198" t="s">
        <v>6008</v>
      </c>
      <c r="H575" s="198" t="s">
        <v>6009</v>
      </c>
    </row>
    <row r="576" spans="1:8" x14ac:dyDescent="0.25">
      <c r="A576" s="777" t="s">
        <v>6070</v>
      </c>
      <c r="B576" s="764">
        <v>1</v>
      </c>
      <c r="C576" s="630"/>
      <c r="D576" s="630">
        <v>24000</v>
      </c>
      <c r="E576" s="921">
        <v>1</v>
      </c>
      <c r="F576" s="764">
        <v>50</v>
      </c>
      <c r="G576" s="630">
        <v>2000</v>
      </c>
      <c r="H576" s="1408" t="s">
        <v>767</v>
      </c>
    </row>
    <row r="577" spans="1:8" x14ac:dyDescent="0.25">
      <c r="A577" s="777" t="s">
        <v>3701</v>
      </c>
      <c r="B577" s="764">
        <v>1</v>
      </c>
      <c r="C577" s="630"/>
      <c r="D577" s="630">
        <v>41000</v>
      </c>
      <c r="E577" s="921"/>
      <c r="F577" s="764"/>
      <c r="G577" s="630"/>
      <c r="H577" s="1408" t="s">
        <v>6167</v>
      </c>
    </row>
    <row r="578" spans="1:8" x14ac:dyDescent="0.25">
      <c r="A578" s="777" t="s">
        <v>5653</v>
      </c>
      <c r="B578" s="764">
        <v>1</v>
      </c>
      <c r="C578" s="630"/>
      <c r="D578" s="630">
        <v>41000</v>
      </c>
      <c r="E578" s="921"/>
      <c r="F578" s="764"/>
      <c r="G578" s="630"/>
      <c r="H578" s="1408" t="s">
        <v>6167</v>
      </c>
    </row>
    <row r="579" spans="1:8" x14ac:dyDescent="0.25">
      <c r="A579" s="777" t="s">
        <v>1268</v>
      </c>
      <c r="B579" s="764">
        <v>1</v>
      </c>
      <c r="C579" s="630">
        <v>24000</v>
      </c>
      <c r="D579" s="630"/>
      <c r="E579" s="921">
        <v>1</v>
      </c>
      <c r="F579" s="764">
        <v>75</v>
      </c>
      <c r="G579" s="630">
        <v>4000</v>
      </c>
      <c r="H579" s="1408"/>
    </row>
    <row r="580" spans="1:8" x14ac:dyDescent="0.25">
      <c r="A580" s="777" t="s">
        <v>209</v>
      </c>
      <c r="B580" s="764">
        <v>1</v>
      </c>
      <c r="C580" s="630"/>
      <c r="D580" s="630">
        <v>35000</v>
      </c>
      <c r="E580" s="764">
        <v>1</v>
      </c>
      <c r="F580" s="921">
        <v>75</v>
      </c>
      <c r="G580" s="1249">
        <v>4000</v>
      </c>
      <c r="H580" s="1408" t="s">
        <v>6123</v>
      </c>
    </row>
    <row r="581" spans="1:8" x14ac:dyDescent="0.25">
      <c r="A581" s="777" t="s">
        <v>1348</v>
      </c>
      <c r="B581" s="764">
        <v>1</v>
      </c>
      <c r="C581" s="630"/>
      <c r="D581" s="630">
        <v>17000</v>
      </c>
      <c r="E581" s="764"/>
      <c r="F581" s="921"/>
      <c r="G581" s="1249"/>
      <c r="H581" s="1408" t="s">
        <v>5648</v>
      </c>
    </row>
    <row r="582" spans="1:8" x14ac:dyDescent="0.25">
      <c r="A582" s="777" t="s">
        <v>3545</v>
      </c>
      <c r="B582" s="764">
        <v>1</v>
      </c>
      <c r="C582" s="630"/>
      <c r="D582" s="630">
        <v>14000</v>
      </c>
      <c r="E582" s="764">
        <v>1</v>
      </c>
      <c r="F582" s="921">
        <v>60</v>
      </c>
      <c r="G582" s="1249">
        <v>3000</v>
      </c>
      <c r="H582" s="1408" t="s">
        <v>3581</v>
      </c>
    </row>
    <row r="583" spans="1:8" x14ac:dyDescent="0.25">
      <c r="A583" s="777" t="s">
        <v>163</v>
      </c>
      <c r="B583" s="764">
        <v>1</v>
      </c>
      <c r="C583" s="630">
        <v>22000</v>
      </c>
      <c r="D583" s="630"/>
      <c r="E583" s="764">
        <v>1</v>
      </c>
      <c r="F583" s="921">
        <v>60</v>
      </c>
      <c r="G583" s="1249">
        <v>3000</v>
      </c>
      <c r="H583" s="1408"/>
    </row>
    <row r="584" spans="1:8" x14ac:dyDescent="0.25">
      <c r="A584" s="777" t="s">
        <v>6168</v>
      </c>
      <c r="B584" s="764">
        <v>1</v>
      </c>
      <c r="C584" s="630"/>
      <c r="D584" s="630">
        <v>26000</v>
      </c>
      <c r="E584" s="764">
        <v>1</v>
      </c>
      <c r="F584" s="921">
        <v>75</v>
      </c>
      <c r="G584" s="1249">
        <v>4000</v>
      </c>
      <c r="H584" s="1408" t="s">
        <v>767</v>
      </c>
    </row>
    <row r="585" spans="1:8" x14ac:dyDescent="0.25">
      <c r="A585" s="777" t="s">
        <v>1383</v>
      </c>
      <c r="B585" s="764">
        <v>2</v>
      </c>
      <c r="C585" s="630"/>
      <c r="D585" s="630">
        <v>124000</v>
      </c>
      <c r="E585" s="764"/>
      <c r="F585" s="921"/>
      <c r="G585" s="1249"/>
      <c r="H585" s="1408" t="s">
        <v>6169</v>
      </c>
    </row>
    <row r="586" spans="1:8" x14ac:dyDescent="0.25">
      <c r="A586" s="777" t="s">
        <v>6055</v>
      </c>
      <c r="B586" s="764">
        <v>1</v>
      </c>
      <c r="C586" s="630"/>
      <c r="D586" s="630">
        <v>30500</v>
      </c>
      <c r="E586" s="764"/>
      <c r="F586" s="921"/>
      <c r="G586" s="1249"/>
      <c r="H586" s="1408" t="s">
        <v>6169</v>
      </c>
    </row>
    <row r="587" spans="1:8" x14ac:dyDescent="0.25">
      <c r="A587" s="777" t="s">
        <v>2187</v>
      </c>
      <c r="B587" s="764">
        <v>1</v>
      </c>
      <c r="C587" s="630">
        <v>13000</v>
      </c>
      <c r="D587" s="630"/>
      <c r="E587" s="764">
        <v>1</v>
      </c>
      <c r="F587" s="921">
        <v>60</v>
      </c>
      <c r="G587" s="1249">
        <v>3000</v>
      </c>
      <c r="H587" s="1408"/>
    </row>
    <row r="588" spans="1:8" x14ac:dyDescent="0.25">
      <c r="A588" s="777" t="s">
        <v>6170</v>
      </c>
      <c r="B588" s="764">
        <v>1</v>
      </c>
      <c r="C588" s="630"/>
      <c r="D588" s="630">
        <v>16000</v>
      </c>
      <c r="E588" s="764"/>
      <c r="F588" s="921"/>
      <c r="G588" s="1249"/>
      <c r="H588" s="1408" t="s">
        <v>6171</v>
      </c>
    </row>
    <row r="589" spans="1:8" x14ac:dyDescent="0.25">
      <c r="A589" s="777" t="s">
        <v>3657</v>
      </c>
      <c r="B589" s="764">
        <v>1</v>
      </c>
      <c r="C589" s="630">
        <v>3000</v>
      </c>
      <c r="D589" s="630">
        <v>36000</v>
      </c>
      <c r="E589" s="764"/>
      <c r="F589" s="921"/>
      <c r="G589" s="1249"/>
      <c r="H589" s="1408" t="s">
        <v>6172</v>
      </c>
    </row>
    <row r="590" spans="1:8" x14ac:dyDescent="0.25">
      <c r="A590" s="777" t="s">
        <v>3938</v>
      </c>
      <c r="B590" s="764">
        <v>1</v>
      </c>
      <c r="C590" s="630">
        <v>26000</v>
      </c>
      <c r="D590" s="630"/>
      <c r="E590" s="764"/>
      <c r="F590" s="921"/>
      <c r="G590" s="1249"/>
      <c r="H590" s="1408"/>
    </row>
    <row r="591" spans="1:8" x14ac:dyDescent="0.25">
      <c r="A591" s="777" t="s">
        <v>3657</v>
      </c>
      <c r="B591" s="764">
        <v>1</v>
      </c>
      <c r="C591" s="630"/>
      <c r="D591" s="630">
        <v>39000</v>
      </c>
      <c r="E591" s="764"/>
      <c r="F591" s="921"/>
      <c r="G591" s="1249"/>
      <c r="H591" s="1408" t="s">
        <v>6173</v>
      </c>
    </row>
    <row r="592" spans="1:8" x14ac:dyDescent="0.25">
      <c r="A592" s="777" t="s">
        <v>656</v>
      </c>
      <c r="B592" s="764">
        <v>1</v>
      </c>
      <c r="C592" s="630"/>
      <c r="D592" s="630">
        <v>20000</v>
      </c>
      <c r="E592" s="764"/>
      <c r="F592" s="921"/>
      <c r="G592" s="1249"/>
      <c r="H592" s="1408" t="s">
        <v>767</v>
      </c>
    </row>
    <row r="593" spans="1:8" x14ac:dyDescent="0.25">
      <c r="A593" s="777" t="s">
        <v>2044</v>
      </c>
      <c r="B593" s="764">
        <v>1</v>
      </c>
      <c r="C593" s="630">
        <v>13000</v>
      </c>
      <c r="D593" s="630"/>
      <c r="E593" s="764">
        <v>1</v>
      </c>
      <c r="F593" s="921">
        <v>60</v>
      </c>
      <c r="G593" s="1249">
        <v>3000</v>
      </c>
      <c r="H593" s="1408"/>
    </row>
    <row r="594" spans="1:8" x14ac:dyDescent="0.25">
      <c r="A594" s="777" t="s">
        <v>316</v>
      </c>
      <c r="B594" s="764">
        <v>1</v>
      </c>
      <c r="C594" s="630"/>
      <c r="D594" s="630">
        <v>26000</v>
      </c>
      <c r="E594" s="764"/>
      <c r="F594" s="921"/>
      <c r="G594" s="1249"/>
      <c r="H594" s="1408" t="s">
        <v>6174</v>
      </c>
    </row>
    <row r="595" spans="1:8" x14ac:dyDescent="0.25">
      <c r="A595" s="777" t="s">
        <v>392</v>
      </c>
      <c r="B595" s="764">
        <v>2</v>
      </c>
      <c r="C595" s="630"/>
      <c r="D595" s="630">
        <v>100000</v>
      </c>
      <c r="E595" s="764"/>
      <c r="F595" s="921"/>
      <c r="G595" s="1249"/>
      <c r="H595" s="1408" t="s">
        <v>6175</v>
      </c>
    </row>
    <row r="596" spans="1:8" x14ac:dyDescent="0.25">
      <c r="A596" s="777" t="s">
        <v>3938</v>
      </c>
      <c r="B596" s="764">
        <v>1</v>
      </c>
      <c r="C596" s="630"/>
      <c r="D596" s="630">
        <v>26000</v>
      </c>
      <c r="E596" s="764"/>
      <c r="F596" s="921"/>
      <c r="G596" s="1249"/>
      <c r="H596" s="1408" t="s">
        <v>6175</v>
      </c>
    </row>
    <row r="597" spans="1:8" x14ac:dyDescent="0.25">
      <c r="A597" s="777" t="s">
        <v>2187</v>
      </c>
      <c r="B597" s="764">
        <v>1</v>
      </c>
      <c r="C597" s="630"/>
      <c r="D597" s="630">
        <v>16000</v>
      </c>
      <c r="E597" s="764"/>
      <c r="F597" s="921"/>
      <c r="G597" s="1249"/>
      <c r="H597" s="1408" t="s">
        <v>6178</v>
      </c>
    </row>
    <row r="598" spans="1:8" x14ac:dyDescent="0.25">
      <c r="A598" s="755" t="s">
        <v>2048</v>
      </c>
      <c r="B598" s="213">
        <f>SUM(B576:B597)</f>
        <v>24</v>
      </c>
      <c r="C598" s="213">
        <f>SUM(C576:C597)</f>
        <v>101000</v>
      </c>
      <c r="D598" s="213">
        <f>SUM(D576:D597)</f>
        <v>631500</v>
      </c>
      <c r="E598" s="213">
        <f>SUM(E576:E597)</f>
        <v>8</v>
      </c>
      <c r="F598" s="213"/>
      <c r="G598" s="213"/>
      <c r="H598" s="213"/>
    </row>
    <row r="599" spans="1:8" ht="17.25" x14ac:dyDescent="0.25">
      <c r="A599" s="2233" t="s">
        <v>4463</v>
      </c>
      <c r="B599" s="2234"/>
      <c r="C599" s="2234"/>
      <c r="D599" s="2234"/>
      <c r="E599" s="2234"/>
      <c r="F599" s="2234"/>
      <c r="G599" s="2234"/>
      <c r="H599" s="2249"/>
    </row>
    <row r="600" spans="1:8" ht="17.25" x14ac:dyDescent="0.25">
      <c r="A600" s="782" t="s">
        <v>6176</v>
      </c>
      <c r="B600" s="783">
        <v>8</v>
      </c>
      <c r="C600" s="944">
        <v>1200</v>
      </c>
      <c r="D600" s="784"/>
      <c r="E600" s="909"/>
      <c r="F600" s="909"/>
      <c r="G600" s="909"/>
      <c r="H600" s="1407" t="s">
        <v>883</v>
      </c>
    </row>
    <row r="601" spans="1:8" ht="17.25" x14ac:dyDescent="0.25">
      <c r="A601" s="782" t="s">
        <v>6177</v>
      </c>
      <c r="B601" s="783">
        <v>1</v>
      </c>
      <c r="C601" s="944">
        <v>200</v>
      </c>
      <c r="D601" s="784"/>
      <c r="E601" s="909"/>
      <c r="F601" s="909"/>
      <c r="G601" s="909"/>
      <c r="H601" s="1407" t="s">
        <v>883</v>
      </c>
    </row>
    <row r="602" spans="1:8" x14ac:dyDescent="0.25">
      <c r="A602" s="755" t="s">
        <v>2048</v>
      </c>
      <c r="B602" s="213"/>
      <c r="C602" s="213">
        <f>SUM(C600:C601)</f>
        <v>1400</v>
      </c>
      <c r="D602" s="213">
        <f>SUM(D600:D601)</f>
        <v>0</v>
      </c>
      <c r="E602" s="213"/>
      <c r="F602" s="213"/>
      <c r="G602" s="213"/>
      <c r="H602" s="213"/>
    </row>
    <row r="603" spans="1:8" x14ac:dyDescent="0.25">
      <c r="D603" s="18"/>
      <c r="E603" s="13"/>
      <c r="F603" s="13"/>
    </row>
    <row r="604" spans="1:8" x14ac:dyDescent="0.25">
      <c r="D604" s="1230"/>
      <c r="E604" s="1230"/>
      <c r="F604" s="2268" t="s">
        <v>5635</v>
      </c>
      <c r="G604" s="2268"/>
      <c r="H604" s="2268"/>
    </row>
    <row r="605" spans="1:8" ht="15.75" x14ac:dyDescent="0.25">
      <c r="A605" s="2262" t="s">
        <v>4861</v>
      </c>
      <c r="B605" s="2263"/>
      <c r="C605" s="757">
        <f>C598</f>
        <v>101000</v>
      </c>
      <c r="E605" s="13"/>
      <c r="F605" s="13"/>
    </row>
    <row r="606" spans="1:8" x14ac:dyDescent="0.25">
      <c r="E606" s="2274"/>
      <c r="F606" s="2274"/>
      <c r="G606" s="2274"/>
    </row>
    <row r="607" spans="1:8" ht="15.75" x14ac:dyDescent="0.25">
      <c r="A607" s="2262" t="s">
        <v>4825</v>
      </c>
      <c r="B607" s="2263"/>
      <c r="C607" s="213">
        <f>C602</f>
        <v>1400</v>
      </c>
      <c r="E607" s="1145"/>
      <c r="F607" s="1145"/>
      <c r="G607" s="1145"/>
    </row>
    <row r="612" spans="1:8" ht="15.75" x14ac:dyDescent="0.25">
      <c r="A612" s="2232" t="s">
        <v>6179</v>
      </c>
      <c r="B612" s="2232"/>
      <c r="C612" s="2232"/>
      <c r="D612" s="2232"/>
      <c r="E612" s="2232"/>
      <c r="F612" s="2232"/>
      <c r="G612" s="2232"/>
      <c r="H612" s="2232"/>
    </row>
    <row r="613" spans="1:8" x14ac:dyDescent="0.25">
      <c r="A613" s="198" t="s">
        <v>14</v>
      </c>
      <c r="B613" s="198" t="s">
        <v>6004</v>
      </c>
      <c r="C613" s="198" t="s">
        <v>6005</v>
      </c>
      <c r="D613" s="198" t="s">
        <v>6006</v>
      </c>
      <c r="E613" s="198" t="s">
        <v>6007</v>
      </c>
      <c r="F613" s="1409" t="s">
        <v>2013</v>
      </c>
      <c r="G613" s="198" t="s">
        <v>6008</v>
      </c>
      <c r="H613" s="198" t="s">
        <v>6009</v>
      </c>
    </row>
    <row r="614" spans="1:8" x14ac:dyDescent="0.25">
      <c r="A614" s="777" t="s">
        <v>3539</v>
      </c>
      <c r="B614" s="764">
        <v>1</v>
      </c>
      <c r="C614" s="630"/>
      <c r="D614" s="630">
        <v>51000</v>
      </c>
      <c r="E614" s="921"/>
      <c r="F614" s="764"/>
      <c r="G614" s="630"/>
      <c r="H614" s="1411" t="s">
        <v>6200</v>
      </c>
    </row>
    <row r="615" spans="1:8" x14ac:dyDescent="0.25">
      <c r="A615" s="777" t="s">
        <v>3938</v>
      </c>
      <c r="B615" s="764">
        <v>2</v>
      </c>
      <c r="C615" s="630"/>
      <c r="D615" s="630">
        <v>52000</v>
      </c>
      <c r="E615" s="921"/>
      <c r="F615" s="764"/>
      <c r="G615" s="630"/>
      <c r="H615" s="1411" t="s">
        <v>2143</v>
      </c>
    </row>
    <row r="616" spans="1:8" x14ac:dyDescent="0.25">
      <c r="A616" s="777" t="s">
        <v>6063</v>
      </c>
      <c r="B616" s="764">
        <v>1</v>
      </c>
      <c r="C616" s="630"/>
      <c r="D616" s="630">
        <v>24000</v>
      </c>
      <c r="E616" s="921">
        <v>1</v>
      </c>
      <c r="F616" s="764">
        <v>60</v>
      </c>
      <c r="G616" s="630">
        <v>3000</v>
      </c>
      <c r="H616" s="1411" t="s">
        <v>3581</v>
      </c>
    </row>
    <row r="617" spans="1:8" x14ac:dyDescent="0.25">
      <c r="A617" s="777" t="s">
        <v>263</v>
      </c>
      <c r="B617" s="764">
        <v>2</v>
      </c>
      <c r="C617" s="630"/>
      <c r="D617" s="630">
        <v>142000</v>
      </c>
      <c r="E617" s="921"/>
      <c r="F617" s="764"/>
      <c r="G617" s="630"/>
      <c r="H617" s="1411" t="s">
        <v>6180</v>
      </c>
    </row>
    <row r="618" spans="1:8" x14ac:dyDescent="0.25">
      <c r="A618" s="777" t="s">
        <v>6063</v>
      </c>
      <c r="B618" s="764">
        <v>1</v>
      </c>
      <c r="C618" s="630">
        <v>24000</v>
      </c>
      <c r="D618" s="630"/>
      <c r="E618" s="764">
        <v>1</v>
      </c>
      <c r="F618" s="921">
        <v>60</v>
      </c>
      <c r="G618" s="1249">
        <v>3000</v>
      </c>
      <c r="H618" s="1411"/>
    </row>
    <row r="619" spans="1:8" x14ac:dyDescent="0.25">
      <c r="A619" s="777" t="s">
        <v>6181</v>
      </c>
      <c r="B619" s="764">
        <v>1</v>
      </c>
      <c r="C619" s="630">
        <v>20000</v>
      </c>
      <c r="D619" s="630">
        <v>1500</v>
      </c>
      <c r="E619" s="764">
        <v>1</v>
      </c>
      <c r="F619" s="921">
        <v>50</v>
      </c>
      <c r="G619" s="1249">
        <v>2000</v>
      </c>
      <c r="H619" s="1411"/>
    </row>
    <row r="620" spans="1:8" x14ac:dyDescent="0.25">
      <c r="A620" s="777" t="s">
        <v>2901</v>
      </c>
      <c r="B620" s="764">
        <v>1</v>
      </c>
      <c r="C620" s="630"/>
      <c r="D620" s="630">
        <v>17000</v>
      </c>
      <c r="E620" s="764"/>
      <c r="F620" s="921"/>
      <c r="G620" s="1249"/>
      <c r="H620" s="1411" t="s">
        <v>3581</v>
      </c>
    </row>
    <row r="621" spans="1:8" x14ac:dyDescent="0.25">
      <c r="A621" s="777" t="s">
        <v>5605</v>
      </c>
      <c r="B621" s="764">
        <v>2</v>
      </c>
      <c r="C621" s="630"/>
      <c r="D621" s="630">
        <v>104000</v>
      </c>
      <c r="E621" s="764"/>
      <c r="F621" s="921"/>
      <c r="G621" s="1249"/>
      <c r="H621" s="1411" t="s">
        <v>6182</v>
      </c>
    </row>
    <row r="622" spans="1:8" x14ac:dyDescent="0.25">
      <c r="A622" s="777" t="s">
        <v>4424</v>
      </c>
      <c r="B622" s="764">
        <v>2</v>
      </c>
      <c r="C622" s="630">
        <v>136000</v>
      </c>
      <c r="D622" s="630"/>
      <c r="E622" s="764">
        <v>2</v>
      </c>
      <c r="F622" s="921">
        <v>230</v>
      </c>
      <c r="G622" s="1249">
        <v>26000</v>
      </c>
      <c r="H622" s="1411"/>
    </row>
    <row r="623" spans="1:8" x14ac:dyDescent="0.25">
      <c r="A623" s="777" t="s">
        <v>144</v>
      </c>
      <c r="B623" s="764">
        <v>1</v>
      </c>
      <c r="C623" s="630"/>
      <c r="D623" s="630">
        <v>31000</v>
      </c>
      <c r="E623" s="764">
        <v>1</v>
      </c>
      <c r="F623" s="921">
        <v>60</v>
      </c>
      <c r="G623" s="1249">
        <v>3000</v>
      </c>
      <c r="H623" s="1411" t="s">
        <v>767</v>
      </c>
    </row>
    <row r="624" spans="1:8" x14ac:dyDescent="0.25">
      <c r="A624" s="777" t="s">
        <v>6183</v>
      </c>
      <c r="B624" s="764">
        <v>1</v>
      </c>
      <c r="C624" s="630"/>
      <c r="D624" s="630">
        <v>30000</v>
      </c>
      <c r="E624" s="764"/>
      <c r="F624" s="921"/>
      <c r="G624" s="1249"/>
      <c r="H624" s="1411" t="s">
        <v>767</v>
      </c>
    </row>
    <row r="625" spans="1:8" x14ac:dyDescent="0.25">
      <c r="A625" s="777" t="s">
        <v>136</v>
      </c>
      <c r="B625" s="764">
        <v>1</v>
      </c>
      <c r="C625" s="630"/>
      <c r="D625" s="630">
        <v>18000</v>
      </c>
      <c r="E625" s="764"/>
      <c r="F625" s="921"/>
      <c r="G625" s="1249"/>
      <c r="H625" s="1411" t="s">
        <v>6184</v>
      </c>
    </row>
    <row r="626" spans="1:8" x14ac:dyDescent="0.25">
      <c r="A626" s="777" t="s">
        <v>563</v>
      </c>
      <c r="B626" s="764">
        <v>1</v>
      </c>
      <c r="C626" s="630"/>
      <c r="D626" s="630">
        <v>17000</v>
      </c>
      <c r="E626" s="764">
        <v>1</v>
      </c>
      <c r="F626" s="921">
        <v>75</v>
      </c>
      <c r="G626" s="1249">
        <v>4000</v>
      </c>
      <c r="H626" s="1411" t="s">
        <v>767</v>
      </c>
    </row>
    <row r="627" spans="1:8" x14ac:dyDescent="0.25">
      <c r="A627" s="777" t="s">
        <v>6185</v>
      </c>
      <c r="B627" s="764">
        <v>1</v>
      </c>
      <c r="C627" s="630"/>
      <c r="D627" s="630">
        <v>21000</v>
      </c>
      <c r="E627" s="764">
        <v>1</v>
      </c>
      <c r="F627" s="921">
        <v>100</v>
      </c>
      <c r="G627" s="1249">
        <v>5000</v>
      </c>
      <c r="H627" s="1411" t="s">
        <v>767</v>
      </c>
    </row>
    <row r="628" spans="1:8" x14ac:dyDescent="0.25">
      <c r="A628" s="777" t="s">
        <v>563</v>
      </c>
      <c r="B628" s="764">
        <v>1</v>
      </c>
      <c r="C628" s="630"/>
      <c r="D628" s="630">
        <v>18000</v>
      </c>
      <c r="E628" s="764">
        <v>1</v>
      </c>
      <c r="F628" s="921">
        <v>60</v>
      </c>
      <c r="G628" s="1249">
        <v>3000</v>
      </c>
      <c r="H628" s="1411" t="s">
        <v>767</v>
      </c>
    </row>
    <row r="629" spans="1:8" x14ac:dyDescent="0.25">
      <c r="A629" s="777" t="s">
        <v>2779</v>
      </c>
      <c r="B629" s="764">
        <v>1</v>
      </c>
      <c r="C629" s="630"/>
      <c r="D629" s="630">
        <v>34000</v>
      </c>
      <c r="E629" s="764"/>
      <c r="F629" s="921"/>
      <c r="G629" s="1249"/>
      <c r="H629" s="1411" t="s">
        <v>6186</v>
      </c>
    </row>
    <row r="630" spans="1:8" x14ac:dyDescent="0.25">
      <c r="A630" s="777" t="s">
        <v>3750</v>
      </c>
      <c r="B630" s="764">
        <v>1</v>
      </c>
      <c r="C630" s="630"/>
      <c r="D630" s="630">
        <v>32000</v>
      </c>
      <c r="E630" s="764">
        <v>1</v>
      </c>
      <c r="F630" s="921">
        <v>60</v>
      </c>
      <c r="G630" s="1249">
        <v>3000</v>
      </c>
      <c r="H630" s="1411" t="s">
        <v>767</v>
      </c>
    </row>
    <row r="631" spans="1:8" x14ac:dyDescent="0.25">
      <c r="A631" s="777" t="s">
        <v>6158</v>
      </c>
      <c r="B631" s="764">
        <v>1</v>
      </c>
      <c r="C631" s="630">
        <v>32500</v>
      </c>
      <c r="D631" s="630"/>
      <c r="E631" s="764"/>
      <c r="F631" s="921"/>
      <c r="G631" s="1249"/>
      <c r="H631" s="1411"/>
    </row>
    <row r="632" spans="1:8" x14ac:dyDescent="0.25">
      <c r="A632" s="777" t="s">
        <v>6158</v>
      </c>
      <c r="B632" s="764">
        <v>1</v>
      </c>
      <c r="C632" s="630">
        <v>29500</v>
      </c>
      <c r="D632" s="630"/>
      <c r="E632" s="764">
        <v>1</v>
      </c>
      <c r="F632" s="921">
        <v>60</v>
      </c>
      <c r="G632" s="1249">
        <v>3000</v>
      </c>
      <c r="H632" s="1411"/>
    </row>
    <row r="633" spans="1:8" x14ac:dyDescent="0.25">
      <c r="A633" s="777" t="s">
        <v>6187</v>
      </c>
      <c r="B633" s="764">
        <v>1</v>
      </c>
      <c r="C633" s="630"/>
      <c r="D633" s="630">
        <v>18000</v>
      </c>
      <c r="E633" s="764"/>
      <c r="F633" s="921"/>
      <c r="G633" s="1249"/>
      <c r="H633" s="1411" t="s">
        <v>6188</v>
      </c>
    </row>
    <row r="634" spans="1:8" x14ac:dyDescent="0.25">
      <c r="A634" s="777" t="s">
        <v>2828</v>
      </c>
      <c r="B634" s="764">
        <v>1</v>
      </c>
      <c r="C634" s="630"/>
      <c r="D634" s="630">
        <v>15000</v>
      </c>
      <c r="E634" s="764">
        <v>1</v>
      </c>
      <c r="F634" s="921">
        <v>75</v>
      </c>
      <c r="G634" s="1249">
        <v>4000</v>
      </c>
      <c r="H634" s="1411" t="s">
        <v>767</v>
      </c>
    </row>
    <row r="635" spans="1:8" x14ac:dyDescent="0.25">
      <c r="A635" s="777" t="s">
        <v>4488</v>
      </c>
      <c r="B635" s="764">
        <v>1</v>
      </c>
      <c r="C635" s="630">
        <v>24000</v>
      </c>
      <c r="D635" s="630"/>
      <c r="E635" s="764"/>
      <c r="F635" s="921"/>
      <c r="G635" s="1249"/>
      <c r="H635" s="1411"/>
    </row>
    <row r="636" spans="1:8" x14ac:dyDescent="0.25">
      <c r="A636" s="777" t="s">
        <v>4839</v>
      </c>
      <c r="B636" s="764">
        <v>1</v>
      </c>
      <c r="C636" s="630">
        <v>7000</v>
      </c>
      <c r="D636" s="630"/>
      <c r="E636" s="764">
        <v>1</v>
      </c>
      <c r="F636" s="921">
        <v>23</v>
      </c>
      <c r="G636" s="1249">
        <v>13000</v>
      </c>
      <c r="H636" s="1411"/>
    </row>
    <row r="637" spans="1:8" x14ac:dyDescent="0.25">
      <c r="A637" s="777" t="s">
        <v>4839</v>
      </c>
      <c r="B637" s="764">
        <v>1</v>
      </c>
      <c r="C637" s="630">
        <v>2000</v>
      </c>
      <c r="D637" s="630">
        <v>18000</v>
      </c>
      <c r="E637" s="764"/>
      <c r="F637" s="921"/>
      <c r="G637" s="1249"/>
      <c r="H637" s="1411" t="s">
        <v>6189</v>
      </c>
    </row>
    <row r="638" spans="1:8" x14ac:dyDescent="0.25">
      <c r="A638" s="777" t="s">
        <v>123</v>
      </c>
      <c r="B638" s="764">
        <v>1</v>
      </c>
      <c r="C638" s="630"/>
      <c r="D638" s="630">
        <v>15000</v>
      </c>
      <c r="E638" s="764"/>
      <c r="F638" s="921"/>
      <c r="G638" s="1249"/>
      <c r="H638" s="1411" t="s">
        <v>6190</v>
      </c>
    </row>
    <row r="639" spans="1:8" x14ac:dyDescent="0.25">
      <c r="A639" s="777" t="s">
        <v>423</v>
      </c>
      <c r="B639" s="764">
        <v>1</v>
      </c>
      <c r="C639" s="630">
        <v>1000</v>
      </c>
      <c r="D639" s="630">
        <v>20000</v>
      </c>
      <c r="E639" s="764"/>
      <c r="F639" s="921"/>
      <c r="G639" s="1249"/>
      <c r="H639" s="1411" t="s">
        <v>6191</v>
      </c>
    </row>
    <row r="640" spans="1:8" x14ac:dyDescent="0.25">
      <c r="A640" s="777" t="s">
        <v>2912</v>
      </c>
      <c r="B640" s="764">
        <v>1</v>
      </c>
      <c r="C640" s="630">
        <v>24000</v>
      </c>
      <c r="D640" s="630"/>
      <c r="E640" s="764"/>
      <c r="F640" s="921"/>
      <c r="G640" s="1249"/>
      <c r="H640" s="1411"/>
    </row>
    <row r="641" spans="1:8" x14ac:dyDescent="0.25">
      <c r="A641" s="777" t="s">
        <v>6158</v>
      </c>
      <c r="B641" s="764">
        <v>1</v>
      </c>
      <c r="C641" s="630">
        <v>32500</v>
      </c>
      <c r="D641" s="630"/>
      <c r="E641" s="764"/>
      <c r="F641" s="921"/>
      <c r="G641" s="1249"/>
      <c r="H641" s="1411"/>
    </row>
    <row r="642" spans="1:8" x14ac:dyDescent="0.25">
      <c r="A642" s="777" t="s">
        <v>316</v>
      </c>
      <c r="B642" s="764">
        <v>2</v>
      </c>
      <c r="C642" s="630">
        <v>52000</v>
      </c>
      <c r="D642" s="630"/>
      <c r="E642" s="764"/>
      <c r="F642" s="921"/>
      <c r="G642" s="1249"/>
      <c r="H642" s="1411" t="s">
        <v>6192</v>
      </c>
    </row>
    <row r="643" spans="1:8" x14ac:dyDescent="0.25">
      <c r="A643" s="777" t="s">
        <v>166</v>
      </c>
      <c r="B643" s="764">
        <v>1</v>
      </c>
      <c r="C643" s="630"/>
      <c r="D643" s="630">
        <v>29000</v>
      </c>
      <c r="E643" s="764">
        <v>1</v>
      </c>
      <c r="F643" s="921">
        <v>60</v>
      </c>
      <c r="G643" s="1249">
        <v>3000</v>
      </c>
      <c r="H643" s="1411" t="s">
        <v>767</v>
      </c>
    </row>
    <row r="644" spans="1:8" x14ac:dyDescent="0.25">
      <c r="A644" s="777" t="s">
        <v>170</v>
      </c>
      <c r="B644" s="764">
        <v>1</v>
      </c>
      <c r="C644" s="630">
        <v>21000</v>
      </c>
      <c r="D644" s="630"/>
      <c r="E644" s="764">
        <v>1</v>
      </c>
      <c r="F644" s="921">
        <v>100</v>
      </c>
      <c r="G644" s="1249">
        <v>5000</v>
      </c>
      <c r="H644" s="1411"/>
    </row>
    <row r="645" spans="1:8" x14ac:dyDescent="0.25">
      <c r="A645" s="777" t="s">
        <v>5437</v>
      </c>
      <c r="B645" s="764">
        <v>1</v>
      </c>
      <c r="C645" s="630"/>
      <c r="D645" s="630">
        <v>39000</v>
      </c>
      <c r="E645" s="764"/>
      <c r="F645" s="921"/>
      <c r="G645" s="1249"/>
      <c r="H645" s="1411" t="s">
        <v>6193</v>
      </c>
    </row>
    <row r="646" spans="1:8" x14ac:dyDescent="0.25">
      <c r="A646" s="777" t="s">
        <v>2045</v>
      </c>
      <c r="B646" s="764">
        <v>2</v>
      </c>
      <c r="C646" s="630"/>
      <c r="D646" s="630">
        <v>34000</v>
      </c>
      <c r="E646" s="764"/>
      <c r="F646" s="921"/>
      <c r="G646" s="1249"/>
      <c r="H646" s="1411" t="s">
        <v>6194</v>
      </c>
    </row>
    <row r="647" spans="1:8" x14ac:dyDescent="0.25">
      <c r="A647" s="777" t="s">
        <v>4483</v>
      </c>
      <c r="B647" s="764">
        <v>1</v>
      </c>
      <c r="C647" s="630"/>
      <c r="D647" s="630">
        <v>15000</v>
      </c>
      <c r="E647" s="764">
        <v>1</v>
      </c>
      <c r="F647" s="921">
        <v>60</v>
      </c>
      <c r="G647" s="1249">
        <v>3000</v>
      </c>
      <c r="H647" s="1411" t="s">
        <v>767</v>
      </c>
    </row>
    <row r="648" spans="1:8" x14ac:dyDescent="0.25">
      <c r="A648" s="777" t="s">
        <v>6039</v>
      </c>
      <c r="B648" s="764">
        <v>1</v>
      </c>
      <c r="C648" s="630">
        <v>2500</v>
      </c>
      <c r="D648" s="630">
        <v>32000</v>
      </c>
      <c r="E648" s="764"/>
      <c r="F648" s="921"/>
      <c r="G648" s="1249"/>
      <c r="H648" s="1411" t="s">
        <v>6195</v>
      </c>
    </row>
    <row r="649" spans="1:8" x14ac:dyDescent="0.25">
      <c r="A649" s="777" t="s">
        <v>144</v>
      </c>
      <c r="B649" s="764">
        <v>1</v>
      </c>
      <c r="C649" s="630">
        <v>30000</v>
      </c>
      <c r="D649" s="630"/>
      <c r="E649" s="764">
        <v>1</v>
      </c>
      <c r="F649" s="921">
        <v>75</v>
      </c>
      <c r="G649" s="1249">
        <v>4000</v>
      </c>
      <c r="H649" s="1411"/>
    </row>
    <row r="650" spans="1:8" x14ac:dyDescent="0.25">
      <c r="A650" s="777" t="s">
        <v>5874</v>
      </c>
      <c r="B650" s="764">
        <v>1</v>
      </c>
      <c r="C650" s="630"/>
      <c r="D650" s="630">
        <v>14000</v>
      </c>
      <c r="E650" s="764">
        <v>1</v>
      </c>
      <c r="F650" s="921">
        <v>42</v>
      </c>
      <c r="G650" s="1249">
        <v>1000</v>
      </c>
      <c r="H650" s="1411" t="s">
        <v>3581</v>
      </c>
    </row>
    <row r="651" spans="1:8" x14ac:dyDescent="0.25">
      <c r="A651" s="777" t="s">
        <v>423</v>
      </c>
      <c r="B651" s="764">
        <v>1</v>
      </c>
      <c r="C651" s="630">
        <v>1000</v>
      </c>
      <c r="D651" s="630">
        <v>20000</v>
      </c>
      <c r="E651" s="764"/>
      <c r="F651" s="921"/>
      <c r="G651" s="1249"/>
      <c r="H651" s="1411" t="s">
        <v>6196</v>
      </c>
    </row>
    <row r="652" spans="1:8" x14ac:dyDescent="0.25">
      <c r="A652" s="777" t="s">
        <v>1871</v>
      </c>
      <c r="B652" s="764">
        <v>1</v>
      </c>
      <c r="C652" s="630"/>
      <c r="D652" s="630">
        <v>36000</v>
      </c>
      <c r="E652" s="764"/>
      <c r="F652" s="921"/>
      <c r="G652" s="1249"/>
      <c r="H652" s="1411" t="s">
        <v>6197</v>
      </c>
    </row>
    <row r="653" spans="1:8" x14ac:dyDescent="0.25">
      <c r="A653" s="777" t="s">
        <v>1248</v>
      </c>
      <c r="B653" s="764">
        <v>1</v>
      </c>
      <c r="C653" s="630"/>
      <c r="D653" s="630">
        <v>52000</v>
      </c>
      <c r="E653" s="764"/>
      <c r="F653" s="921"/>
      <c r="G653" s="1249"/>
      <c r="H653" s="1411" t="s">
        <v>6198</v>
      </c>
    </row>
    <row r="654" spans="1:8" x14ac:dyDescent="0.25">
      <c r="A654" s="777" t="s">
        <v>734</v>
      </c>
      <c r="B654" s="764">
        <v>1</v>
      </c>
      <c r="C654" s="630">
        <v>15000</v>
      </c>
      <c r="D654" s="630"/>
      <c r="E654" s="764">
        <v>1</v>
      </c>
      <c r="F654" s="921">
        <v>60</v>
      </c>
      <c r="G654" s="1249">
        <v>3000</v>
      </c>
      <c r="H654" s="1411"/>
    </row>
    <row r="655" spans="1:8" x14ac:dyDescent="0.25">
      <c r="A655" s="755" t="s">
        <v>2048</v>
      </c>
      <c r="B655" s="213">
        <f>SUM(B614:B654)</f>
        <v>47</v>
      </c>
      <c r="C655" s="213">
        <f>SUM(C614:C654)</f>
        <v>454000</v>
      </c>
      <c r="D655" s="213">
        <f>SUM(D614:D654)</f>
        <v>949500</v>
      </c>
      <c r="E655" s="213">
        <f>SUM(E614:E654)</f>
        <v>19</v>
      </c>
      <c r="F655" s="213"/>
      <c r="G655" s="213"/>
      <c r="H655" s="213"/>
    </row>
    <row r="656" spans="1:8" ht="17.25" x14ac:dyDescent="0.25">
      <c r="A656" s="2233" t="s">
        <v>4463</v>
      </c>
      <c r="B656" s="2234"/>
      <c r="C656" s="2234"/>
      <c r="D656" s="2234"/>
      <c r="E656" s="2234"/>
      <c r="F656" s="2234"/>
      <c r="G656" s="2234"/>
      <c r="H656" s="2249"/>
    </row>
    <row r="657" spans="1:8" ht="17.25" x14ac:dyDescent="0.25">
      <c r="A657" s="782" t="s">
        <v>6029</v>
      </c>
      <c r="B657" s="783">
        <v>2</v>
      </c>
      <c r="C657" s="944">
        <v>3000</v>
      </c>
      <c r="D657" s="784"/>
      <c r="E657" s="909"/>
      <c r="F657" s="909"/>
      <c r="G657" s="909"/>
      <c r="H657" s="1410" t="s">
        <v>883</v>
      </c>
    </row>
    <row r="658" spans="1:8" ht="17.25" x14ac:dyDescent="0.25">
      <c r="A658" s="782" t="s">
        <v>6199</v>
      </c>
      <c r="B658" s="783">
        <v>1</v>
      </c>
      <c r="C658" s="944">
        <v>650</v>
      </c>
      <c r="D658" s="784"/>
      <c r="E658" s="909"/>
      <c r="F658" s="909"/>
      <c r="G658" s="909"/>
      <c r="H658" s="1410" t="s">
        <v>883</v>
      </c>
    </row>
    <row r="659" spans="1:8" x14ac:dyDescent="0.25">
      <c r="A659" s="755" t="s">
        <v>2048</v>
      </c>
      <c r="B659" s="213"/>
      <c r="C659" s="213">
        <f>SUM(C657:C658)</f>
        <v>3650</v>
      </c>
      <c r="D659" s="213">
        <f>SUM(D657:D658)</f>
        <v>0</v>
      </c>
      <c r="E659" s="213"/>
      <c r="F659" s="213"/>
      <c r="G659" s="213"/>
      <c r="H659" s="213"/>
    </row>
    <row r="660" spans="1:8" x14ac:dyDescent="0.25">
      <c r="D660" s="18"/>
      <c r="E660" s="13"/>
      <c r="F660" s="13"/>
    </row>
    <row r="661" spans="1:8" x14ac:dyDescent="0.25">
      <c r="D661" s="1230"/>
      <c r="E661" s="1230"/>
      <c r="F661" s="2268" t="s">
        <v>5635</v>
      </c>
      <c r="G661" s="2268"/>
      <c r="H661" s="2268"/>
    </row>
    <row r="662" spans="1:8" ht="15.75" x14ac:dyDescent="0.25">
      <c r="A662" s="2262" t="s">
        <v>4861</v>
      </c>
      <c r="B662" s="2263"/>
      <c r="C662" s="757">
        <f>C655</f>
        <v>454000</v>
      </c>
      <c r="E662" s="13"/>
      <c r="F662" s="13"/>
    </row>
    <row r="663" spans="1:8" x14ac:dyDescent="0.25">
      <c r="E663" s="2274"/>
      <c r="F663" s="2274"/>
      <c r="G663" s="2274"/>
    </row>
    <row r="664" spans="1:8" ht="15.75" x14ac:dyDescent="0.25">
      <c r="A664" s="2262" t="s">
        <v>4825</v>
      </c>
      <c r="B664" s="2263"/>
      <c r="C664" s="213">
        <f>C659</f>
        <v>3650</v>
      </c>
      <c r="E664" s="1145"/>
      <c r="F664" s="1145"/>
      <c r="G664" s="1145"/>
    </row>
    <row r="668" spans="1:8" ht="15.75" x14ac:dyDescent="0.25">
      <c r="A668" s="2232" t="s">
        <v>6230</v>
      </c>
      <c r="B668" s="2232"/>
      <c r="C668" s="2232"/>
      <c r="D668" s="2232"/>
      <c r="E668" s="2232"/>
      <c r="F668" s="2232"/>
      <c r="G668" s="2232"/>
      <c r="H668" s="2232"/>
    </row>
    <row r="669" spans="1:8" x14ac:dyDescent="0.25">
      <c r="A669" s="198" t="s">
        <v>14</v>
      </c>
      <c r="B669" s="198" t="s">
        <v>6004</v>
      </c>
      <c r="C669" s="198" t="s">
        <v>6005</v>
      </c>
      <c r="D669" s="198" t="s">
        <v>6006</v>
      </c>
      <c r="E669" s="198" t="s">
        <v>6007</v>
      </c>
      <c r="F669" s="1412" t="s">
        <v>2013</v>
      </c>
      <c r="G669" s="198" t="s">
        <v>6008</v>
      </c>
      <c r="H669" s="198" t="s">
        <v>6009</v>
      </c>
    </row>
    <row r="670" spans="1:8" x14ac:dyDescent="0.25">
      <c r="A670" s="777" t="s">
        <v>6201</v>
      </c>
      <c r="B670" s="764">
        <v>1</v>
      </c>
      <c r="C670" s="630">
        <v>31000</v>
      </c>
      <c r="D670" s="630"/>
      <c r="E670" s="921">
        <v>1</v>
      </c>
      <c r="F670" s="764">
        <v>100</v>
      </c>
      <c r="G670" s="630">
        <v>5000</v>
      </c>
      <c r="H670" s="1413"/>
    </row>
    <row r="671" spans="1:8" x14ac:dyDescent="0.25">
      <c r="A671" s="777" t="s">
        <v>5610</v>
      </c>
      <c r="B671" s="764">
        <v>1</v>
      </c>
      <c r="C671" s="630">
        <v>24000</v>
      </c>
      <c r="D671" s="630"/>
      <c r="E671" s="921">
        <v>1</v>
      </c>
      <c r="F671" s="764">
        <v>70</v>
      </c>
      <c r="G671" s="630">
        <v>4000</v>
      </c>
      <c r="H671" s="1413"/>
    </row>
    <row r="672" spans="1:8" x14ac:dyDescent="0.25">
      <c r="A672" s="777" t="s">
        <v>5805</v>
      </c>
      <c r="B672" s="764">
        <v>1</v>
      </c>
      <c r="C672" s="630">
        <v>24000</v>
      </c>
      <c r="D672" s="630"/>
      <c r="E672" s="921">
        <v>1</v>
      </c>
      <c r="F672" s="764">
        <v>100</v>
      </c>
      <c r="G672" s="630">
        <v>5000</v>
      </c>
      <c r="H672" s="1413"/>
    </row>
    <row r="673" spans="1:8" x14ac:dyDescent="0.25">
      <c r="A673" s="777" t="s">
        <v>441</v>
      </c>
      <c r="B673" s="764">
        <v>1</v>
      </c>
      <c r="C673" s="630"/>
      <c r="D673" s="630">
        <v>26000</v>
      </c>
      <c r="E673" s="921"/>
      <c r="F673" s="764"/>
      <c r="G673" s="630"/>
      <c r="H673" s="1413" t="s">
        <v>6202</v>
      </c>
    </row>
    <row r="674" spans="1:8" x14ac:dyDescent="0.25">
      <c r="A674" s="777" t="s">
        <v>6203</v>
      </c>
      <c r="B674" s="764">
        <v>1</v>
      </c>
      <c r="C674" s="630">
        <v>3000</v>
      </c>
      <c r="D674" s="630">
        <v>21000</v>
      </c>
      <c r="E674" s="764">
        <v>1</v>
      </c>
      <c r="F674" s="921">
        <v>50</v>
      </c>
      <c r="G674" s="1249">
        <v>2000</v>
      </c>
      <c r="H674" s="1413" t="s">
        <v>6204</v>
      </c>
    </row>
    <row r="675" spans="1:8" x14ac:dyDescent="0.25">
      <c r="A675" s="777" t="s">
        <v>144</v>
      </c>
      <c r="B675" s="764">
        <v>1</v>
      </c>
      <c r="C675" s="630"/>
      <c r="D675" s="630">
        <v>30000</v>
      </c>
      <c r="E675" s="764">
        <v>1</v>
      </c>
      <c r="F675" s="921">
        <v>70</v>
      </c>
      <c r="G675" s="1249">
        <v>4000</v>
      </c>
      <c r="H675" s="1413" t="s">
        <v>883</v>
      </c>
    </row>
    <row r="676" spans="1:8" x14ac:dyDescent="0.25">
      <c r="A676" s="777" t="s">
        <v>5772</v>
      </c>
      <c r="B676" s="764">
        <v>2</v>
      </c>
      <c r="C676" s="630"/>
      <c r="D676" s="630">
        <v>118000</v>
      </c>
      <c r="E676" s="764"/>
      <c r="F676" s="921"/>
      <c r="G676" s="1249"/>
      <c r="H676" s="1413" t="s">
        <v>6216</v>
      </c>
    </row>
    <row r="677" spans="1:8" x14ac:dyDescent="0.25">
      <c r="A677" s="777" t="s">
        <v>5434</v>
      </c>
      <c r="B677" s="764">
        <v>1</v>
      </c>
      <c r="C677" s="630"/>
      <c r="D677" s="630">
        <v>20000</v>
      </c>
      <c r="E677" s="764"/>
      <c r="F677" s="921"/>
      <c r="G677" s="1249"/>
      <c r="H677" s="1413" t="s">
        <v>6216</v>
      </c>
    </row>
    <row r="678" spans="1:8" x14ac:dyDescent="0.25">
      <c r="A678" s="777" t="s">
        <v>184</v>
      </c>
      <c r="B678" s="764">
        <v>1</v>
      </c>
      <c r="C678" s="630"/>
      <c r="D678" s="630">
        <v>24000</v>
      </c>
      <c r="E678" s="764"/>
      <c r="F678" s="921"/>
      <c r="G678" s="1249"/>
      <c r="H678" s="1413" t="s">
        <v>767</v>
      </c>
    </row>
    <row r="679" spans="1:8" x14ac:dyDescent="0.25">
      <c r="A679" s="777" t="s">
        <v>6098</v>
      </c>
      <c r="B679" s="764">
        <v>1</v>
      </c>
      <c r="C679" s="630"/>
      <c r="D679" s="630">
        <v>14000</v>
      </c>
      <c r="E679" s="764">
        <v>1</v>
      </c>
      <c r="F679" s="921">
        <v>60</v>
      </c>
      <c r="G679" s="1249">
        <v>3000</v>
      </c>
      <c r="H679" s="1413" t="s">
        <v>3581</v>
      </c>
    </row>
    <row r="680" spans="1:8" x14ac:dyDescent="0.25">
      <c r="A680" s="777" t="s">
        <v>3657</v>
      </c>
      <c r="B680" s="764">
        <v>1</v>
      </c>
      <c r="C680" s="630">
        <v>35000</v>
      </c>
      <c r="D680" s="630"/>
      <c r="E680" s="764">
        <v>1</v>
      </c>
      <c r="F680" s="921">
        <v>70</v>
      </c>
      <c r="G680" s="1249"/>
      <c r="H680" s="1413"/>
    </row>
    <row r="681" spans="1:8" x14ac:dyDescent="0.25">
      <c r="A681" s="777" t="s">
        <v>6205</v>
      </c>
      <c r="B681" s="764">
        <v>1</v>
      </c>
      <c r="C681" s="630"/>
      <c r="D681" s="630">
        <v>20000</v>
      </c>
      <c r="E681" s="764"/>
      <c r="F681" s="921"/>
      <c r="G681" s="1249"/>
      <c r="H681" s="1413" t="s">
        <v>6217</v>
      </c>
    </row>
    <row r="682" spans="1:8" x14ac:dyDescent="0.25">
      <c r="A682" s="777" t="s">
        <v>6206</v>
      </c>
      <c r="B682" s="764">
        <v>1</v>
      </c>
      <c r="C682" s="630"/>
      <c r="D682" s="630">
        <v>32000</v>
      </c>
      <c r="E682" s="764">
        <v>1</v>
      </c>
      <c r="F682" s="921">
        <v>70</v>
      </c>
      <c r="G682" s="1249">
        <v>4000</v>
      </c>
      <c r="H682" s="1413" t="s">
        <v>767</v>
      </c>
    </row>
    <row r="683" spans="1:8" x14ac:dyDescent="0.25">
      <c r="A683" s="777" t="s">
        <v>5592</v>
      </c>
      <c r="B683" s="764">
        <v>1</v>
      </c>
      <c r="C683" s="630"/>
      <c r="D683" s="630">
        <v>17000</v>
      </c>
      <c r="E683" s="764"/>
      <c r="F683" s="921"/>
      <c r="G683" s="1249"/>
      <c r="H683" s="1413" t="s">
        <v>6218</v>
      </c>
    </row>
    <row r="684" spans="1:8" x14ac:dyDescent="0.25">
      <c r="A684" s="777" t="s">
        <v>6205</v>
      </c>
      <c r="B684" s="764">
        <v>1</v>
      </c>
      <c r="C684" s="630"/>
      <c r="D684" s="630">
        <v>20000</v>
      </c>
      <c r="E684" s="764"/>
      <c r="F684" s="921"/>
      <c r="G684" s="1249"/>
      <c r="H684" s="1413" t="s">
        <v>6219</v>
      </c>
    </row>
    <row r="685" spans="1:8" x14ac:dyDescent="0.25">
      <c r="A685" s="777" t="s">
        <v>5592</v>
      </c>
      <c r="B685" s="764">
        <v>1</v>
      </c>
      <c r="C685" s="630"/>
      <c r="D685" s="630">
        <v>17000</v>
      </c>
      <c r="E685" s="764"/>
      <c r="F685" s="921"/>
      <c r="G685" s="1249"/>
      <c r="H685" s="1413" t="s">
        <v>6220</v>
      </c>
    </row>
    <row r="686" spans="1:8" x14ac:dyDescent="0.25">
      <c r="A686" s="777" t="s">
        <v>6207</v>
      </c>
      <c r="B686" s="764">
        <v>1</v>
      </c>
      <c r="C686" s="630"/>
      <c r="D686" s="630">
        <v>33500</v>
      </c>
      <c r="E686" s="764">
        <v>1</v>
      </c>
      <c r="F686" s="921">
        <v>70</v>
      </c>
      <c r="G686" s="1249">
        <v>4000</v>
      </c>
      <c r="H686" s="1415" t="s">
        <v>767</v>
      </c>
    </row>
    <row r="687" spans="1:8" x14ac:dyDescent="0.25">
      <c r="A687" s="777" t="s">
        <v>441</v>
      </c>
      <c r="B687" s="764">
        <v>1</v>
      </c>
      <c r="C687" s="630"/>
      <c r="D687" s="630">
        <v>21000</v>
      </c>
      <c r="E687" s="764">
        <v>1</v>
      </c>
      <c r="F687" s="921">
        <v>100</v>
      </c>
      <c r="G687" s="1249">
        <v>5000</v>
      </c>
      <c r="H687" s="1415" t="s">
        <v>767</v>
      </c>
    </row>
    <row r="688" spans="1:8" x14ac:dyDescent="0.25">
      <c r="A688" s="777" t="s">
        <v>6208</v>
      </c>
      <c r="B688" s="764">
        <v>1</v>
      </c>
      <c r="C688" s="630"/>
      <c r="D688" s="630">
        <v>49000</v>
      </c>
      <c r="E688" s="764"/>
      <c r="F688" s="921"/>
      <c r="G688" s="1249"/>
      <c r="H688" s="1415" t="s">
        <v>6221</v>
      </c>
    </row>
    <row r="689" spans="1:8" x14ac:dyDescent="0.25">
      <c r="A689" s="777" t="s">
        <v>6209</v>
      </c>
      <c r="B689" s="764">
        <v>1</v>
      </c>
      <c r="C689" s="630"/>
      <c r="D689" s="630">
        <v>57000</v>
      </c>
      <c r="E689" s="764"/>
      <c r="F689" s="921"/>
      <c r="G689" s="1249"/>
      <c r="H689" s="1415" t="s">
        <v>6222</v>
      </c>
    </row>
    <row r="690" spans="1:8" x14ac:dyDescent="0.25">
      <c r="A690" s="777" t="s">
        <v>5434</v>
      </c>
      <c r="B690" s="764">
        <v>1</v>
      </c>
      <c r="C690" s="630"/>
      <c r="D690" s="630">
        <v>20000</v>
      </c>
      <c r="E690" s="764"/>
      <c r="F690" s="921"/>
      <c r="G690" s="1249"/>
      <c r="H690" s="1415" t="s">
        <v>6223</v>
      </c>
    </row>
    <row r="691" spans="1:8" x14ac:dyDescent="0.25">
      <c r="A691" s="777" t="s">
        <v>163</v>
      </c>
      <c r="B691" s="764">
        <v>1</v>
      </c>
      <c r="C691" s="630">
        <v>22000</v>
      </c>
      <c r="D691" s="630"/>
      <c r="E691" s="764">
        <v>1</v>
      </c>
      <c r="F691" s="921">
        <v>60</v>
      </c>
      <c r="G691" s="1249">
        <v>3000</v>
      </c>
      <c r="H691" s="1415"/>
    </row>
    <row r="692" spans="1:8" x14ac:dyDescent="0.25">
      <c r="A692" s="777" t="s">
        <v>6210</v>
      </c>
      <c r="B692" s="764">
        <v>1</v>
      </c>
      <c r="C692" s="630"/>
      <c r="D692" s="630">
        <v>27000</v>
      </c>
      <c r="E692" s="764"/>
      <c r="F692" s="921"/>
      <c r="G692" s="1249"/>
      <c r="H692" s="1415" t="s">
        <v>6224</v>
      </c>
    </row>
    <row r="693" spans="1:8" x14ac:dyDescent="0.25">
      <c r="A693" s="777" t="s">
        <v>1021</v>
      </c>
      <c r="B693" s="764">
        <v>1</v>
      </c>
      <c r="C693" s="630"/>
      <c r="D693" s="630">
        <v>13000</v>
      </c>
      <c r="E693" s="764">
        <v>1</v>
      </c>
      <c r="F693" s="921">
        <v>60</v>
      </c>
      <c r="G693" s="1249">
        <v>3000</v>
      </c>
      <c r="H693" s="1415" t="s">
        <v>767</v>
      </c>
    </row>
    <row r="694" spans="1:8" x14ac:dyDescent="0.25">
      <c r="A694" s="777" t="s">
        <v>441</v>
      </c>
      <c r="B694" s="764">
        <v>1</v>
      </c>
      <c r="C694" s="630"/>
      <c r="D694" s="630">
        <v>21000</v>
      </c>
      <c r="E694" s="764">
        <v>1</v>
      </c>
      <c r="F694" s="921">
        <v>100</v>
      </c>
      <c r="G694" s="1249">
        <v>5000</v>
      </c>
      <c r="H694" s="1415" t="s">
        <v>883</v>
      </c>
    </row>
    <row r="695" spans="1:8" x14ac:dyDescent="0.25">
      <c r="A695" s="777" t="s">
        <v>5662</v>
      </c>
      <c r="B695" s="764">
        <v>1</v>
      </c>
      <c r="C695" s="630"/>
      <c r="D695" s="630">
        <v>13000</v>
      </c>
      <c r="E695" s="764">
        <v>1</v>
      </c>
      <c r="F695" s="921">
        <v>60</v>
      </c>
      <c r="G695" s="1249">
        <v>3000</v>
      </c>
      <c r="H695" s="1415" t="s">
        <v>883</v>
      </c>
    </row>
    <row r="696" spans="1:8" x14ac:dyDescent="0.25">
      <c r="A696" s="777" t="s">
        <v>563</v>
      </c>
      <c r="B696" s="764">
        <v>1</v>
      </c>
      <c r="C696" s="630"/>
      <c r="D696" s="630">
        <v>17000</v>
      </c>
      <c r="E696" s="764">
        <v>1</v>
      </c>
      <c r="F696" s="921">
        <v>70</v>
      </c>
      <c r="G696" s="1249">
        <v>4000</v>
      </c>
      <c r="H696" s="1415" t="s">
        <v>3581</v>
      </c>
    </row>
    <row r="697" spans="1:8" x14ac:dyDescent="0.25">
      <c r="A697" s="777" t="s">
        <v>5623</v>
      </c>
      <c r="B697" s="764">
        <v>1</v>
      </c>
      <c r="C697" s="630">
        <v>14000</v>
      </c>
      <c r="D697" s="630"/>
      <c r="E697" s="764">
        <v>1</v>
      </c>
      <c r="F697" s="921">
        <v>60</v>
      </c>
      <c r="G697" s="1249">
        <v>3000</v>
      </c>
      <c r="H697" s="1415"/>
    </row>
    <row r="698" spans="1:8" x14ac:dyDescent="0.25">
      <c r="A698" s="777" t="s">
        <v>5623</v>
      </c>
      <c r="B698" s="764">
        <v>1</v>
      </c>
      <c r="C698" s="630"/>
      <c r="D698" s="630">
        <v>14000</v>
      </c>
      <c r="E698" s="764">
        <v>1</v>
      </c>
      <c r="F698" s="921">
        <v>60</v>
      </c>
      <c r="G698" s="1249">
        <v>3000</v>
      </c>
      <c r="H698" s="1415" t="s">
        <v>3581</v>
      </c>
    </row>
    <row r="699" spans="1:8" x14ac:dyDescent="0.25">
      <c r="A699" s="777" t="s">
        <v>734</v>
      </c>
      <c r="B699" s="764">
        <v>1</v>
      </c>
      <c r="C699" s="630"/>
      <c r="D699" s="630">
        <v>18000</v>
      </c>
      <c r="E699" s="764"/>
      <c r="F699" s="921"/>
      <c r="G699" s="1249"/>
      <c r="H699" s="1415" t="s">
        <v>6225</v>
      </c>
    </row>
    <row r="700" spans="1:8" x14ac:dyDescent="0.25">
      <c r="A700" s="777" t="s">
        <v>6211</v>
      </c>
      <c r="B700" s="764">
        <v>1</v>
      </c>
      <c r="C700" s="630"/>
      <c r="D700" s="630">
        <v>20000</v>
      </c>
      <c r="E700" s="764"/>
      <c r="F700" s="921"/>
      <c r="G700" s="1249"/>
      <c r="H700" s="1415" t="s">
        <v>6226</v>
      </c>
    </row>
    <row r="701" spans="1:8" x14ac:dyDescent="0.25">
      <c r="A701" s="777" t="s">
        <v>5439</v>
      </c>
      <c r="B701" s="764">
        <v>1</v>
      </c>
      <c r="C701" s="630"/>
      <c r="D701" s="630">
        <v>28000</v>
      </c>
      <c r="E701" s="764"/>
      <c r="F701" s="921"/>
      <c r="G701" s="1249"/>
      <c r="H701" s="1415" t="s">
        <v>883</v>
      </c>
    </row>
    <row r="702" spans="1:8" x14ac:dyDescent="0.25">
      <c r="A702" s="777" t="s">
        <v>3707</v>
      </c>
      <c r="B702" s="764">
        <v>1</v>
      </c>
      <c r="C702" s="630">
        <v>13000</v>
      </c>
      <c r="D702" s="630"/>
      <c r="E702" s="764">
        <v>2</v>
      </c>
      <c r="F702" s="921" t="s">
        <v>2148</v>
      </c>
      <c r="G702" s="1249">
        <v>8000</v>
      </c>
      <c r="H702" s="1415"/>
    </row>
    <row r="703" spans="1:8" x14ac:dyDescent="0.25">
      <c r="A703" s="777" t="s">
        <v>3750</v>
      </c>
      <c r="B703" s="764">
        <v>1</v>
      </c>
      <c r="C703" s="630"/>
      <c r="D703" s="630">
        <v>35000</v>
      </c>
      <c r="E703" s="764"/>
      <c r="F703" s="921"/>
      <c r="G703" s="1249"/>
      <c r="H703" s="1415" t="s">
        <v>6227</v>
      </c>
    </row>
    <row r="704" spans="1:8" x14ac:dyDescent="0.25">
      <c r="A704" s="777" t="s">
        <v>6212</v>
      </c>
      <c r="B704" s="764">
        <v>1</v>
      </c>
      <c r="C704" s="630">
        <v>15000</v>
      </c>
      <c r="D704" s="630"/>
      <c r="E704" s="764">
        <v>1</v>
      </c>
      <c r="F704" s="921">
        <v>70</v>
      </c>
      <c r="G704" s="1249">
        <v>4000</v>
      </c>
      <c r="H704" s="1415"/>
    </row>
    <row r="705" spans="1:8" x14ac:dyDescent="0.25">
      <c r="A705" s="777" t="s">
        <v>5592</v>
      </c>
      <c r="B705" s="764">
        <v>1</v>
      </c>
      <c r="C705" s="630">
        <v>17000</v>
      </c>
      <c r="D705" s="630"/>
      <c r="E705" s="764"/>
      <c r="F705" s="921"/>
      <c r="G705" s="1249"/>
      <c r="H705" s="1415"/>
    </row>
    <row r="706" spans="1:8" x14ac:dyDescent="0.25">
      <c r="A706" s="777" t="s">
        <v>144</v>
      </c>
      <c r="B706" s="764">
        <v>1</v>
      </c>
      <c r="C706" s="630"/>
      <c r="D706" s="630">
        <v>34000</v>
      </c>
      <c r="E706" s="764"/>
      <c r="F706" s="921"/>
      <c r="G706" s="1249"/>
      <c r="H706" s="1415" t="s">
        <v>6228</v>
      </c>
    </row>
    <row r="707" spans="1:8" x14ac:dyDescent="0.25">
      <c r="A707" s="777" t="s">
        <v>6158</v>
      </c>
      <c r="B707" s="764">
        <v>1</v>
      </c>
      <c r="C707" s="630">
        <v>29500</v>
      </c>
      <c r="D707" s="630"/>
      <c r="E707" s="764">
        <v>1</v>
      </c>
      <c r="F707" s="921">
        <v>60</v>
      </c>
      <c r="G707" s="1249">
        <v>3000</v>
      </c>
      <c r="H707" s="1415"/>
    </row>
    <row r="708" spans="1:8" x14ac:dyDescent="0.25">
      <c r="A708" s="777" t="s">
        <v>5953</v>
      </c>
      <c r="B708" s="764">
        <v>1</v>
      </c>
      <c r="C708" s="630">
        <v>21500</v>
      </c>
      <c r="D708" s="630"/>
      <c r="E708" s="764">
        <v>1</v>
      </c>
      <c r="F708" s="921">
        <v>70</v>
      </c>
      <c r="G708" s="1249">
        <v>4000</v>
      </c>
      <c r="H708" s="1415"/>
    </row>
    <row r="709" spans="1:8" x14ac:dyDescent="0.25">
      <c r="A709" s="777" t="s">
        <v>6213</v>
      </c>
      <c r="B709" s="764">
        <v>1</v>
      </c>
      <c r="C709" s="630"/>
      <c r="D709" s="630">
        <v>15000</v>
      </c>
      <c r="E709" s="764"/>
      <c r="F709" s="921"/>
      <c r="G709" s="1249"/>
      <c r="H709" s="1415" t="s">
        <v>3581</v>
      </c>
    </row>
    <row r="710" spans="1:8" x14ac:dyDescent="0.25">
      <c r="A710" s="777" t="s">
        <v>6214</v>
      </c>
      <c r="B710" s="764">
        <v>1</v>
      </c>
      <c r="C710" s="630"/>
      <c r="D710" s="630">
        <v>30000</v>
      </c>
      <c r="E710" s="764">
        <v>1</v>
      </c>
      <c r="F710" s="921">
        <v>100</v>
      </c>
      <c r="G710" s="1249">
        <v>5000</v>
      </c>
      <c r="H710" s="1415" t="s">
        <v>3581</v>
      </c>
    </row>
    <row r="711" spans="1:8" x14ac:dyDescent="0.25">
      <c r="A711" s="777" t="s">
        <v>308</v>
      </c>
      <c r="B711" s="764">
        <v>1</v>
      </c>
      <c r="C711" s="630"/>
      <c r="D711" s="630">
        <v>32000</v>
      </c>
      <c r="E711" s="764"/>
      <c r="F711" s="921"/>
      <c r="G711" s="1249"/>
      <c r="H711" s="1415" t="s">
        <v>6229</v>
      </c>
    </row>
    <row r="712" spans="1:8" x14ac:dyDescent="0.25">
      <c r="A712" s="755" t="s">
        <v>2048</v>
      </c>
      <c r="B712" s="213">
        <f>SUM(B670:B711)</f>
        <v>43</v>
      </c>
      <c r="C712" s="213">
        <f>SUM(C670:C711)</f>
        <v>249000</v>
      </c>
      <c r="D712" s="213">
        <f>SUM(D670:D711)</f>
        <v>856500</v>
      </c>
      <c r="E712" s="213">
        <f>SUM(E670:E711)</f>
        <v>23</v>
      </c>
      <c r="F712" s="213"/>
      <c r="G712" s="213"/>
      <c r="H712" s="213"/>
    </row>
    <row r="713" spans="1:8" ht="17.25" x14ac:dyDescent="0.25">
      <c r="A713" s="2233" t="s">
        <v>4463</v>
      </c>
      <c r="B713" s="2234"/>
      <c r="C713" s="2234"/>
      <c r="D713" s="2234"/>
      <c r="E713" s="2234"/>
      <c r="F713" s="2234"/>
      <c r="G713" s="2234"/>
      <c r="H713" s="2249"/>
    </row>
    <row r="714" spans="1:8" ht="17.25" x14ac:dyDescent="0.25">
      <c r="A714" s="782" t="s">
        <v>6215</v>
      </c>
      <c r="B714" s="783">
        <v>1</v>
      </c>
      <c r="C714" s="944">
        <v>1500</v>
      </c>
      <c r="D714" s="784"/>
      <c r="E714" s="909"/>
      <c r="F714" s="909"/>
      <c r="G714" s="909"/>
      <c r="H714" s="1414"/>
    </row>
    <row r="715" spans="1:8" ht="17.25" x14ac:dyDescent="0.25">
      <c r="A715" s="782"/>
      <c r="B715" s="783"/>
      <c r="C715" s="944"/>
      <c r="D715" s="784"/>
      <c r="E715" s="909"/>
      <c r="F715" s="909"/>
      <c r="G715" s="909"/>
      <c r="H715" s="1414"/>
    </row>
    <row r="716" spans="1:8" x14ac:dyDescent="0.25">
      <c r="A716" s="755" t="s">
        <v>2048</v>
      </c>
      <c r="B716" s="213"/>
      <c r="C716" s="213">
        <f>SUM(C714:C715)</f>
        <v>1500</v>
      </c>
      <c r="D716" s="213"/>
      <c r="E716" s="213"/>
      <c r="F716" s="213"/>
      <c r="G716" s="213"/>
      <c r="H716" s="213"/>
    </row>
    <row r="717" spans="1:8" x14ac:dyDescent="0.25">
      <c r="D717" s="18"/>
      <c r="E717" s="13"/>
      <c r="F717" s="13"/>
    </row>
    <row r="718" spans="1:8" x14ac:dyDescent="0.25">
      <c r="D718" s="1230"/>
      <c r="E718" s="1230"/>
      <c r="F718" s="2268" t="s">
        <v>5635</v>
      </c>
      <c r="G718" s="2268"/>
      <c r="H718" s="2268"/>
    </row>
    <row r="719" spans="1:8" ht="15.75" x14ac:dyDescent="0.25">
      <c r="A719" s="2262" t="s">
        <v>4861</v>
      </c>
      <c r="B719" s="2263"/>
      <c r="C719" s="757">
        <f>C712</f>
        <v>249000</v>
      </c>
      <c r="E719" s="13"/>
      <c r="F719" s="13"/>
    </row>
    <row r="720" spans="1:8" x14ac:dyDescent="0.25">
      <c r="E720" s="2274"/>
      <c r="F720" s="2274"/>
      <c r="G720" s="2274"/>
    </row>
    <row r="721" spans="1:8" ht="15.75" x14ac:dyDescent="0.25">
      <c r="A721" s="2262" t="s">
        <v>4825</v>
      </c>
      <c r="B721" s="2263"/>
      <c r="C721" s="213">
        <v>1500</v>
      </c>
      <c r="E721" s="1145"/>
      <c r="F721" s="1145"/>
      <c r="G721" s="1145"/>
    </row>
    <row r="726" spans="1:8" ht="15.75" x14ac:dyDescent="0.25">
      <c r="A726" s="2232" t="s">
        <v>6231</v>
      </c>
      <c r="B726" s="2232"/>
      <c r="C726" s="2232"/>
      <c r="D726" s="2232"/>
      <c r="E726" s="2232"/>
      <c r="F726" s="2232"/>
      <c r="G726" s="2232"/>
      <c r="H726" s="2232"/>
    </row>
    <row r="727" spans="1:8" x14ac:dyDescent="0.25">
      <c r="A727" s="198" t="s">
        <v>14</v>
      </c>
      <c r="B727" s="198" t="s">
        <v>6004</v>
      </c>
      <c r="C727" s="198" t="s">
        <v>6005</v>
      </c>
      <c r="D727" s="198" t="s">
        <v>6006</v>
      </c>
      <c r="E727" s="198" t="s">
        <v>6007</v>
      </c>
      <c r="F727" s="1416" t="s">
        <v>2013</v>
      </c>
      <c r="G727" s="198" t="s">
        <v>6008</v>
      </c>
      <c r="H727" s="198" t="s">
        <v>6009</v>
      </c>
    </row>
    <row r="728" spans="1:8" x14ac:dyDescent="0.25">
      <c r="A728" s="777" t="s">
        <v>2187</v>
      </c>
      <c r="B728" s="764">
        <v>1</v>
      </c>
      <c r="C728" s="630">
        <v>13000</v>
      </c>
      <c r="D728" s="630"/>
      <c r="E728" s="921">
        <v>1</v>
      </c>
      <c r="F728" s="764">
        <v>60</v>
      </c>
      <c r="G728" s="630">
        <v>3000</v>
      </c>
      <c r="H728" s="1419"/>
    </row>
    <row r="729" spans="1:8" x14ac:dyDescent="0.25">
      <c r="A729" s="777" t="s">
        <v>1946</v>
      </c>
      <c r="B729" s="764">
        <v>1</v>
      </c>
      <c r="C729" s="630"/>
      <c r="D729" s="630">
        <v>36000</v>
      </c>
      <c r="E729" s="921"/>
      <c r="F729" s="764"/>
      <c r="G729" s="630"/>
      <c r="H729" s="1419" t="s">
        <v>3581</v>
      </c>
    </row>
    <row r="730" spans="1:8" x14ac:dyDescent="0.25">
      <c r="A730" s="777" t="s">
        <v>3747</v>
      </c>
      <c r="B730" s="764">
        <v>1</v>
      </c>
      <c r="C730" s="630">
        <v>33000</v>
      </c>
      <c r="D730" s="630"/>
      <c r="E730" s="921">
        <v>1</v>
      </c>
      <c r="F730" s="764">
        <v>60</v>
      </c>
      <c r="G730" s="630">
        <v>3000</v>
      </c>
      <c r="H730" s="1419"/>
    </row>
    <row r="731" spans="1:8" x14ac:dyDescent="0.25">
      <c r="A731" s="777" t="s">
        <v>170</v>
      </c>
      <c r="B731" s="764">
        <v>1</v>
      </c>
      <c r="C731" s="630">
        <v>21000</v>
      </c>
      <c r="D731" s="630"/>
      <c r="E731" s="921">
        <v>1</v>
      </c>
      <c r="F731" s="764">
        <v>100</v>
      </c>
      <c r="G731" s="630">
        <v>5000</v>
      </c>
      <c r="H731" s="1419"/>
    </row>
    <row r="732" spans="1:8" x14ac:dyDescent="0.25">
      <c r="A732" s="777" t="s">
        <v>4569</v>
      </c>
      <c r="B732" s="764">
        <v>1</v>
      </c>
      <c r="C732" s="630"/>
      <c r="D732" s="630">
        <v>20000</v>
      </c>
      <c r="E732" s="764">
        <v>1</v>
      </c>
      <c r="F732" s="921">
        <v>75</v>
      </c>
      <c r="G732" s="1249">
        <v>4000</v>
      </c>
      <c r="H732" s="1419" t="s">
        <v>6232</v>
      </c>
    </row>
    <row r="733" spans="1:8" x14ac:dyDescent="0.25">
      <c r="A733" s="777" t="s">
        <v>6042</v>
      </c>
      <c r="B733" s="764">
        <v>1</v>
      </c>
      <c r="C733" s="630">
        <v>26000</v>
      </c>
      <c r="D733" s="630"/>
      <c r="E733" s="764">
        <v>1</v>
      </c>
      <c r="F733" s="921">
        <v>60</v>
      </c>
      <c r="G733" s="1249">
        <v>3000</v>
      </c>
      <c r="H733" s="1419"/>
    </row>
    <row r="734" spans="1:8" x14ac:dyDescent="0.25">
      <c r="A734" s="702" t="s">
        <v>1232</v>
      </c>
      <c r="B734" s="703">
        <v>1</v>
      </c>
      <c r="C734" s="640"/>
      <c r="D734" s="640"/>
      <c r="E734" s="703"/>
      <c r="F734" s="1417"/>
      <c r="G734" s="1250"/>
      <c r="H734" s="781" t="s">
        <v>6233</v>
      </c>
    </row>
    <row r="735" spans="1:8" x14ac:dyDescent="0.25">
      <c r="A735" s="777" t="s">
        <v>5874</v>
      </c>
      <c r="B735" s="764">
        <v>1</v>
      </c>
      <c r="C735" s="630">
        <v>14000</v>
      </c>
      <c r="D735" s="630"/>
      <c r="E735" s="764">
        <v>1</v>
      </c>
      <c r="F735" s="921">
        <v>40</v>
      </c>
      <c r="G735" s="1249">
        <v>1000</v>
      </c>
      <c r="H735" s="1419" t="s">
        <v>5706</v>
      </c>
    </row>
    <row r="736" spans="1:8" x14ac:dyDescent="0.25">
      <c r="A736" s="777" t="s">
        <v>2044</v>
      </c>
      <c r="B736" s="764">
        <v>1</v>
      </c>
      <c r="C736" s="630">
        <v>13000</v>
      </c>
      <c r="D736" s="630"/>
      <c r="E736" s="764">
        <v>1</v>
      </c>
      <c r="F736" s="921">
        <v>60</v>
      </c>
      <c r="G736" s="1249">
        <v>3000</v>
      </c>
      <c r="H736" s="1419"/>
    </row>
    <row r="737" spans="1:8" x14ac:dyDescent="0.25">
      <c r="A737" s="777" t="s">
        <v>6039</v>
      </c>
      <c r="B737" s="764">
        <v>1</v>
      </c>
      <c r="C737" s="630"/>
      <c r="D737" s="630">
        <v>27000</v>
      </c>
      <c r="E737" s="764">
        <v>1</v>
      </c>
      <c r="F737" s="921">
        <v>60</v>
      </c>
      <c r="G737" s="1249">
        <v>3000</v>
      </c>
      <c r="H737" s="1419" t="s">
        <v>6234</v>
      </c>
    </row>
    <row r="738" spans="1:8" x14ac:dyDescent="0.25">
      <c r="A738" s="702" t="s">
        <v>2912</v>
      </c>
      <c r="B738" s="703"/>
      <c r="C738" s="640"/>
      <c r="D738" s="640"/>
      <c r="E738" s="703"/>
      <c r="F738" s="1417"/>
      <c r="G738" s="1250"/>
      <c r="H738" s="781" t="s">
        <v>5066</v>
      </c>
    </row>
    <row r="739" spans="1:8" x14ac:dyDescent="0.25">
      <c r="A739" s="777" t="s">
        <v>5014</v>
      </c>
      <c r="B739" s="764">
        <v>1</v>
      </c>
      <c r="C739" s="630">
        <v>25000</v>
      </c>
      <c r="D739" s="630"/>
      <c r="E739" s="764">
        <v>1</v>
      </c>
      <c r="F739" s="921">
        <v>100</v>
      </c>
      <c r="G739" s="1249">
        <v>5000</v>
      </c>
      <c r="H739" s="1419" t="s">
        <v>6156</v>
      </c>
    </row>
    <row r="740" spans="1:8" x14ac:dyDescent="0.25">
      <c r="A740" s="777" t="s">
        <v>6235</v>
      </c>
      <c r="B740" s="764">
        <v>1</v>
      </c>
      <c r="C740" s="630">
        <v>44000</v>
      </c>
      <c r="D740" s="630"/>
      <c r="E740" s="764">
        <v>1</v>
      </c>
      <c r="F740" s="921">
        <v>100</v>
      </c>
      <c r="G740" s="1249">
        <v>5000</v>
      </c>
      <c r="H740" s="1419"/>
    </row>
    <row r="741" spans="1:8" x14ac:dyDescent="0.25">
      <c r="A741" s="777" t="s">
        <v>6042</v>
      </c>
      <c r="B741" s="764">
        <v>1</v>
      </c>
      <c r="C741" s="630"/>
      <c r="D741" s="630">
        <v>27000</v>
      </c>
      <c r="E741" s="764">
        <v>1</v>
      </c>
      <c r="F741" s="921">
        <v>45</v>
      </c>
      <c r="G741" s="1249">
        <v>2000</v>
      </c>
      <c r="H741" s="1419" t="s">
        <v>767</v>
      </c>
    </row>
    <row r="742" spans="1:8" x14ac:dyDescent="0.25">
      <c r="A742" s="777" t="s">
        <v>4483</v>
      </c>
      <c r="B742" s="764">
        <v>1</v>
      </c>
      <c r="C742" s="630"/>
      <c r="D742" s="630">
        <v>18000</v>
      </c>
      <c r="E742" s="764"/>
      <c r="F742" s="921"/>
      <c r="G742" s="1249"/>
      <c r="H742" s="1419" t="s">
        <v>6236</v>
      </c>
    </row>
    <row r="743" spans="1:8" x14ac:dyDescent="0.25">
      <c r="A743" s="777" t="s">
        <v>441</v>
      </c>
      <c r="B743" s="764">
        <v>1</v>
      </c>
      <c r="C743" s="630">
        <v>21000</v>
      </c>
      <c r="D743" s="630"/>
      <c r="E743" s="764">
        <v>1</v>
      </c>
      <c r="F743" s="921">
        <v>100</v>
      </c>
      <c r="G743" s="1249">
        <v>5000</v>
      </c>
      <c r="H743" s="1419"/>
    </row>
    <row r="744" spans="1:8" x14ac:dyDescent="0.25">
      <c r="A744" s="777" t="s">
        <v>6079</v>
      </c>
      <c r="B744" s="764">
        <v>1</v>
      </c>
      <c r="C744" s="630">
        <v>36000</v>
      </c>
      <c r="D744" s="630"/>
      <c r="E744" s="764">
        <v>1</v>
      </c>
      <c r="F744" s="921">
        <v>75</v>
      </c>
      <c r="G744" s="1249">
        <v>4000</v>
      </c>
      <c r="H744" s="1419"/>
    </row>
    <row r="745" spans="1:8" x14ac:dyDescent="0.25">
      <c r="A745" s="777" t="s">
        <v>441</v>
      </c>
      <c r="B745" s="764">
        <v>1</v>
      </c>
      <c r="C745" s="630"/>
      <c r="D745" s="630">
        <v>26000</v>
      </c>
      <c r="E745" s="764"/>
      <c r="F745" s="921"/>
      <c r="G745" s="1249"/>
      <c r="H745" s="1419" t="s">
        <v>6237</v>
      </c>
    </row>
    <row r="746" spans="1:8" x14ac:dyDescent="0.25">
      <c r="A746" s="777" t="s">
        <v>170</v>
      </c>
      <c r="B746" s="764">
        <v>1</v>
      </c>
      <c r="C746" s="630"/>
      <c r="D746" s="630">
        <v>26000</v>
      </c>
      <c r="E746" s="764"/>
      <c r="F746" s="921"/>
      <c r="G746" s="1249"/>
      <c r="H746" s="1419" t="s">
        <v>6237</v>
      </c>
    </row>
    <row r="747" spans="1:8" x14ac:dyDescent="0.25">
      <c r="A747" s="777" t="s">
        <v>3707</v>
      </c>
      <c r="B747" s="764">
        <v>1</v>
      </c>
      <c r="C747" s="630"/>
      <c r="D747" s="630">
        <v>21000</v>
      </c>
      <c r="E747" s="764"/>
      <c r="F747" s="921"/>
      <c r="G747" s="1249"/>
      <c r="H747" s="1419" t="s">
        <v>6237</v>
      </c>
    </row>
    <row r="748" spans="1:8" x14ac:dyDescent="0.25">
      <c r="A748" s="777" t="s">
        <v>314</v>
      </c>
      <c r="B748" s="764">
        <v>1</v>
      </c>
      <c r="C748" s="630">
        <v>46000</v>
      </c>
      <c r="D748" s="630"/>
      <c r="E748" s="764">
        <v>1</v>
      </c>
      <c r="F748" s="921">
        <v>100</v>
      </c>
      <c r="G748" s="1249">
        <v>5000</v>
      </c>
      <c r="H748" s="1419" t="s">
        <v>6238</v>
      </c>
    </row>
    <row r="749" spans="1:8" x14ac:dyDescent="0.25">
      <c r="A749" s="777" t="s">
        <v>5083</v>
      </c>
      <c r="B749" s="764">
        <v>1</v>
      </c>
      <c r="C749" s="630">
        <v>20000</v>
      </c>
      <c r="D749" s="630"/>
      <c r="E749" s="764"/>
      <c r="F749" s="921"/>
      <c r="G749" s="1249"/>
      <c r="H749" s="1419" t="s">
        <v>6239</v>
      </c>
    </row>
    <row r="750" spans="1:8" x14ac:dyDescent="0.25">
      <c r="A750" s="777" t="s">
        <v>1237</v>
      </c>
      <c r="B750" s="764">
        <v>1</v>
      </c>
      <c r="C750" s="630">
        <v>17000</v>
      </c>
      <c r="D750" s="630"/>
      <c r="E750" s="764">
        <v>1</v>
      </c>
      <c r="F750" s="921">
        <v>60</v>
      </c>
      <c r="G750" s="1249">
        <v>3000</v>
      </c>
      <c r="H750" s="1419" t="s">
        <v>6239</v>
      </c>
    </row>
    <row r="751" spans="1:8" x14ac:dyDescent="0.25">
      <c r="A751" s="777" t="s">
        <v>2045</v>
      </c>
      <c r="B751" s="764">
        <v>1</v>
      </c>
      <c r="C751" s="630"/>
      <c r="D751" s="630">
        <v>14000</v>
      </c>
      <c r="E751" s="764">
        <v>1</v>
      </c>
      <c r="F751" s="921">
        <v>60</v>
      </c>
      <c r="G751" s="1249">
        <v>3000</v>
      </c>
      <c r="H751" s="1419" t="s">
        <v>767</v>
      </c>
    </row>
    <row r="752" spans="1:8" x14ac:dyDescent="0.25">
      <c r="A752" s="777" t="s">
        <v>6235</v>
      </c>
      <c r="B752" s="764">
        <v>1</v>
      </c>
      <c r="C752" s="630">
        <v>44000</v>
      </c>
      <c r="D752" s="630"/>
      <c r="E752" s="764">
        <v>1</v>
      </c>
      <c r="F752" s="921">
        <v>100</v>
      </c>
      <c r="G752" s="1249">
        <v>5000</v>
      </c>
      <c r="H752" s="1419"/>
    </row>
    <row r="753" spans="1:8" x14ac:dyDescent="0.25">
      <c r="A753" s="777" t="s">
        <v>2045</v>
      </c>
      <c r="B753" s="764">
        <v>1</v>
      </c>
      <c r="C753" s="630">
        <v>14000</v>
      </c>
      <c r="D753" s="630"/>
      <c r="E753" s="764">
        <v>1</v>
      </c>
      <c r="F753" s="921">
        <v>60</v>
      </c>
      <c r="G753" s="1249">
        <v>3000</v>
      </c>
      <c r="H753" s="1419" t="s">
        <v>3802</v>
      </c>
    </row>
    <row r="754" spans="1:8" x14ac:dyDescent="0.25">
      <c r="A754" s="777" t="s">
        <v>6240</v>
      </c>
      <c r="B754" s="764">
        <v>1</v>
      </c>
      <c r="C754" s="630">
        <v>14000</v>
      </c>
      <c r="D754" s="630"/>
      <c r="E754" s="764">
        <v>1</v>
      </c>
      <c r="F754" s="921">
        <v>60</v>
      </c>
      <c r="G754" s="1249">
        <v>3000</v>
      </c>
      <c r="H754" s="1419" t="s">
        <v>3802</v>
      </c>
    </row>
    <row r="755" spans="1:8" x14ac:dyDescent="0.25">
      <c r="A755" s="777" t="s">
        <v>3750</v>
      </c>
      <c r="B755" s="764">
        <v>1</v>
      </c>
      <c r="C755" s="630">
        <v>35000</v>
      </c>
      <c r="D755" s="630"/>
      <c r="E755" s="764"/>
      <c r="F755" s="921"/>
      <c r="G755" s="1249"/>
      <c r="H755" s="1419"/>
    </row>
    <row r="756" spans="1:8" x14ac:dyDescent="0.25">
      <c r="A756" s="777" t="s">
        <v>563</v>
      </c>
      <c r="B756" s="764">
        <v>1</v>
      </c>
      <c r="C756" s="630">
        <v>21000</v>
      </c>
      <c r="D756" s="630"/>
      <c r="E756" s="764"/>
      <c r="F756" s="921"/>
      <c r="G756" s="1249"/>
      <c r="H756" s="1419"/>
    </row>
    <row r="757" spans="1:8" x14ac:dyDescent="0.25">
      <c r="A757" s="777" t="s">
        <v>4034</v>
      </c>
      <c r="B757" s="764">
        <v>2</v>
      </c>
      <c r="C757" s="630"/>
      <c r="D757" s="630">
        <v>87000</v>
      </c>
      <c r="E757" s="764">
        <v>3</v>
      </c>
      <c r="F757" s="921" t="s">
        <v>6241</v>
      </c>
      <c r="G757" s="1249">
        <v>21000</v>
      </c>
      <c r="H757" s="1419" t="s">
        <v>5574</v>
      </c>
    </row>
    <row r="758" spans="1:8" x14ac:dyDescent="0.25">
      <c r="A758" s="777" t="s">
        <v>5809</v>
      </c>
      <c r="B758" s="764">
        <v>1</v>
      </c>
      <c r="C758" s="630"/>
      <c r="D758" s="630">
        <v>50000</v>
      </c>
      <c r="E758" s="764"/>
      <c r="F758" s="921"/>
      <c r="G758" s="1249"/>
      <c r="H758" s="1419" t="s">
        <v>5574</v>
      </c>
    </row>
    <row r="759" spans="1:8" x14ac:dyDescent="0.25">
      <c r="A759" s="777" t="s">
        <v>2187</v>
      </c>
      <c r="B759" s="764">
        <v>1</v>
      </c>
      <c r="C759" s="630">
        <v>13000</v>
      </c>
      <c r="D759" s="630"/>
      <c r="E759" s="764">
        <v>1</v>
      </c>
      <c r="F759" s="921">
        <v>60</v>
      </c>
      <c r="G759" s="1249">
        <v>3000</v>
      </c>
      <c r="H759" s="1419"/>
    </row>
    <row r="760" spans="1:8" x14ac:dyDescent="0.25">
      <c r="A760" s="777" t="s">
        <v>6037</v>
      </c>
      <c r="B760" s="764">
        <v>1</v>
      </c>
      <c r="C760" s="630"/>
      <c r="D760" s="630">
        <v>28500</v>
      </c>
      <c r="E760" s="764">
        <v>1</v>
      </c>
      <c r="F760" s="921">
        <v>60</v>
      </c>
      <c r="G760" s="1249">
        <v>3000</v>
      </c>
      <c r="H760" s="1419" t="s">
        <v>767</v>
      </c>
    </row>
    <row r="761" spans="1:8" x14ac:dyDescent="0.25">
      <c r="A761" s="777" t="s">
        <v>4569</v>
      </c>
      <c r="B761" s="764">
        <v>1</v>
      </c>
      <c r="C761" s="630"/>
      <c r="D761" s="630">
        <v>24000</v>
      </c>
      <c r="E761" s="764"/>
      <c r="F761" s="921"/>
      <c r="G761" s="1249"/>
      <c r="H761" s="1419" t="s">
        <v>6242</v>
      </c>
    </row>
    <row r="762" spans="1:8" x14ac:dyDescent="0.25">
      <c r="A762" s="777" t="s">
        <v>1268</v>
      </c>
      <c r="B762" s="764">
        <v>1</v>
      </c>
      <c r="C762" s="630">
        <v>21000</v>
      </c>
      <c r="D762" s="630"/>
      <c r="E762" s="764">
        <v>2</v>
      </c>
      <c r="F762" s="921" t="s">
        <v>1431</v>
      </c>
      <c r="G762" s="1249">
        <v>7000</v>
      </c>
      <c r="H762" s="1419"/>
    </row>
    <row r="763" spans="1:8" x14ac:dyDescent="0.25">
      <c r="A763" s="777" t="s">
        <v>6037</v>
      </c>
      <c r="B763" s="764">
        <v>1</v>
      </c>
      <c r="C763" s="630">
        <v>27500</v>
      </c>
      <c r="D763" s="630"/>
      <c r="E763" s="764">
        <v>1</v>
      </c>
      <c r="F763" s="921">
        <v>75</v>
      </c>
      <c r="G763" s="1249">
        <v>4000</v>
      </c>
      <c r="H763" s="1419"/>
    </row>
    <row r="764" spans="1:8" x14ac:dyDescent="0.25">
      <c r="A764" s="777" t="s">
        <v>2187</v>
      </c>
      <c r="B764" s="764">
        <v>1</v>
      </c>
      <c r="C764" s="630">
        <v>13000</v>
      </c>
      <c r="D764" s="630"/>
      <c r="E764" s="764">
        <v>1</v>
      </c>
      <c r="F764" s="921">
        <v>60</v>
      </c>
      <c r="G764" s="1249">
        <v>3000</v>
      </c>
      <c r="H764" s="1419" t="s">
        <v>3802</v>
      </c>
    </row>
    <row r="765" spans="1:8" x14ac:dyDescent="0.25">
      <c r="A765" s="777" t="s">
        <v>1871</v>
      </c>
      <c r="B765" s="764">
        <v>1</v>
      </c>
      <c r="C765" s="630">
        <v>31000</v>
      </c>
      <c r="D765" s="630"/>
      <c r="E765" s="764">
        <v>1</v>
      </c>
      <c r="F765" s="921">
        <v>100</v>
      </c>
      <c r="G765" s="1249">
        <v>5000</v>
      </c>
      <c r="H765" s="1419"/>
    </row>
    <row r="766" spans="1:8" x14ac:dyDescent="0.25">
      <c r="A766" s="777" t="s">
        <v>163</v>
      </c>
      <c r="B766" s="764">
        <v>1</v>
      </c>
      <c r="C766" s="630">
        <v>25000</v>
      </c>
      <c r="D766" s="630"/>
      <c r="E766" s="764"/>
      <c r="F766" s="921"/>
      <c r="G766" s="1249"/>
      <c r="H766" s="1419"/>
    </row>
    <row r="767" spans="1:8" x14ac:dyDescent="0.25">
      <c r="A767" s="777" t="s">
        <v>689</v>
      </c>
      <c r="B767" s="764">
        <v>1</v>
      </c>
      <c r="C767" s="630">
        <v>26000</v>
      </c>
      <c r="D767" s="630"/>
      <c r="E767" s="764"/>
      <c r="F767" s="921"/>
      <c r="G767" s="1249"/>
      <c r="H767" s="1419" t="s">
        <v>3278</v>
      </c>
    </row>
    <row r="768" spans="1:8" x14ac:dyDescent="0.25">
      <c r="A768" s="777" t="s">
        <v>6042</v>
      </c>
      <c r="B768" s="764">
        <v>1</v>
      </c>
      <c r="C768" s="630"/>
      <c r="D768" s="630">
        <v>26000</v>
      </c>
      <c r="E768" s="764">
        <v>1</v>
      </c>
      <c r="F768" s="921">
        <v>60</v>
      </c>
      <c r="G768" s="1249">
        <v>3000</v>
      </c>
      <c r="H768" s="1419" t="s">
        <v>767</v>
      </c>
    </row>
    <row r="769" spans="1:8" x14ac:dyDescent="0.25">
      <c r="A769" s="777" t="s">
        <v>2187</v>
      </c>
      <c r="B769" s="764">
        <v>1</v>
      </c>
      <c r="C769" s="630"/>
      <c r="D769" s="630">
        <v>16000</v>
      </c>
      <c r="E769" s="764"/>
      <c r="F769" s="921"/>
      <c r="G769" s="1249"/>
      <c r="H769" s="1419" t="s">
        <v>6243</v>
      </c>
    </row>
    <row r="770" spans="1:8" x14ac:dyDescent="0.25">
      <c r="A770" s="777" t="s">
        <v>137</v>
      </c>
      <c r="B770" s="764">
        <v>1</v>
      </c>
      <c r="C770" s="630"/>
      <c r="D770" s="630">
        <v>24000</v>
      </c>
      <c r="E770" s="764"/>
      <c r="F770" s="921"/>
      <c r="G770" s="1249"/>
      <c r="H770" s="1419" t="s">
        <v>767</v>
      </c>
    </row>
    <row r="771" spans="1:8" x14ac:dyDescent="0.25">
      <c r="A771" s="777" t="s">
        <v>5680</v>
      </c>
      <c r="B771" s="764">
        <v>1</v>
      </c>
      <c r="C771" s="630">
        <v>29000</v>
      </c>
      <c r="D771" s="630"/>
      <c r="E771" s="764">
        <v>1</v>
      </c>
      <c r="F771" s="921">
        <v>100</v>
      </c>
      <c r="G771" s="1249">
        <v>5000</v>
      </c>
      <c r="H771" s="1419"/>
    </row>
    <row r="772" spans="1:8" x14ac:dyDescent="0.25">
      <c r="A772" s="777" t="s">
        <v>5006</v>
      </c>
      <c r="B772" s="764">
        <v>1</v>
      </c>
      <c r="C772" s="630">
        <v>24000</v>
      </c>
      <c r="D772" s="630"/>
      <c r="E772" s="764">
        <v>1</v>
      </c>
      <c r="F772" s="921">
        <v>100</v>
      </c>
      <c r="G772" s="1249">
        <v>5000</v>
      </c>
      <c r="H772" s="1419"/>
    </row>
    <row r="773" spans="1:8" x14ac:dyDescent="0.25">
      <c r="A773" s="777" t="s">
        <v>3898</v>
      </c>
      <c r="B773" s="764">
        <v>1</v>
      </c>
      <c r="C773" s="630"/>
      <c r="D773" s="630">
        <v>30000</v>
      </c>
      <c r="E773" s="764">
        <v>1</v>
      </c>
      <c r="F773" s="921">
        <v>75</v>
      </c>
      <c r="G773" s="1249">
        <v>4000</v>
      </c>
      <c r="H773" s="1419" t="s">
        <v>767</v>
      </c>
    </row>
    <row r="774" spans="1:8" x14ac:dyDescent="0.25">
      <c r="A774" s="777" t="s">
        <v>254</v>
      </c>
      <c r="B774" s="764">
        <v>1</v>
      </c>
      <c r="C774" s="630"/>
      <c r="D774" s="630">
        <v>19000</v>
      </c>
      <c r="E774" s="764"/>
      <c r="F774" s="921"/>
      <c r="G774" s="1249"/>
      <c r="H774" s="1419" t="s">
        <v>3581</v>
      </c>
    </row>
    <row r="775" spans="1:8" x14ac:dyDescent="0.25">
      <c r="A775" s="777" t="s">
        <v>6014</v>
      </c>
      <c r="B775" s="764">
        <v>1</v>
      </c>
      <c r="C775" s="630"/>
      <c r="D775" s="630">
        <v>31000</v>
      </c>
      <c r="E775" s="764">
        <v>1</v>
      </c>
      <c r="F775" s="921">
        <v>75</v>
      </c>
      <c r="G775" s="1249">
        <v>4000</v>
      </c>
      <c r="H775" s="1419" t="s">
        <v>3581</v>
      </c>
    </row>
    <row r="776" spans="1:8" x14ac:dyDescent="0.25">
      <c r="A776" s="777" t="s">
        <v>1290</v>
      </c>
      <c r="B776" s="764">
        <v>1</v>
      </c>
      <c r="C776" s="630"/>
      <c r="D776" s="630">
        <v>57000</v>
      </c>
      <c r="E776" s="764"/>
      <c r="F776" s="921"/>
      <c r="G776" s="1249"/>
      <c r="H776" s="1419" t="s">
        <v>6244</v>
      </c>
    </row>
    <row r="777" spans="1:8" x14ac:dyDescent="0.25">
      <c r="A777" s="777" t="s">
        <v>6042</v>
      </c>
      <c r="B777" s="764">
        <v>1</v>
      </c>
      <c r="C777" s="630">
        <v>26000</v>
      </c>
      <c r="D777" s="630"/>
      <c r="E777" s="764">
        <v>1</v>
      </c>
      <c r="F777" s="921">
        <v>60</v>
      </c>
      <c r="G777" s="1249">
        <v>3000</v>
      </c>
      <c r="H777" s="1419"/>
    </row>
    <row r="778" spans="1:8" x14ac:dyDescent="0.25">
      <c r="A778" s="755" t="s">
        <v>2048</v>
      </c>
      <c r="B778" s="213">
        <f>SUM(B728:B777)</f>
        <v>50</v>
      </c>
      <c r="C778" s="213">
        <f>SUM(C728:C777)</f>
        <v>692500</v>
      </c>
      <c r="D778" s="213">
        <f>SUM(D728:D777)</f>
        <v>607500</v>
      </c>
      <c r="E778" s="213">
        <f>SUM(E728:E777)</f>
        <v>35</v>
      </c>
      <c r="F778" s="213"/>
      <c r="G778" s="213"/>
      <c r="H778" s="213"/>
    </row>
    <row r="779" spans="1:8" ht="17.25" x14ac:dyDescent="0.25">
      <c r="A779" s="2233" t="s">
        <v>4463</v>
      </c>
      <c r="B779" s="2234"/>
      <c r="C779" s="2234"/>
      <c r="D779" s="2234"/>
      <c r="E779" s="2234"/>
      <c r="F779" s="2234"/>
      <c r="G779" s="2234"/>
      <c r="H779" s="2249"/>
    </row>
    <row r="780" spans="1:8" ht="17.25" x14ac:dyDescent="0.25">
      <c r="A780" s="782" t="s">
        <v>6215</v>
      </c>
      <c r="B780" s="783">
        <v>1</v>
      </c>
      <c r="C780" s="944">
        <v>1500</v>
      </c>
      <c r="D780" s="784"/>
      <c r="E780" s="909"/>
      <c r="F780" s="909"/>
      <c r="G780" s="909"/>
      <c r="H780" s="1418"/>
    </row>
    <row r="781" spans="1:8" ht="17.25" x14ac:dyDescent="0.25">
      <c r="A781" s="782"/>
      <c r="B781" s="783"/>
      <c r="C781" s="944"/>
      <c r="D781" s="784"/>
      <c r="E781" s="909"/>
      <c r="F781" s="909"/>
      <c r="G781" s="909"/>
      <c r="H781" s="1418"/>
    </row>
    <row r="782" spans="1:8" x14ac:dyDescent="0.25">
      <c r="A782" s="755" t="s">
        <v>2048</v>
      </c>
      <c r="B782" s="213"/>
      <c r="C782" s="213">
        <f>SUM(C780:C781)</f>
        <v>1500</v>
      </c>
      <c r="D782" s="213"/>
      <c r="E782" s="213"/>
      <c r="F782" s="213"/>
      <c r="G782" s="213"/>
      <c r="H782" s="213"/>
    </row>
    <row r="783" spans="1:8" x14ac:dyDescent="0.25">
      <c r="D783" s="18"/>
      <c r="E783" s="13"/>
      <c r="F783" s="13"/>
    </row>
    <row r="784" spans="1:8" x14ac:dyDescent="0.25">
      <c r="D784" s="1230"/>
      <c r="E784" s="1230"/>
      <c r="F784" s="2268" t="s">
        <v>5635</v>
      </c>
      <c r="G784" s="2268"/>
      <c r="H784" s="2268"/>
    </row>
    <row r="785" spans="1:8" ht="15.75" x14ac:dyDescent="0.25">
      <c r="A785" s="2262" t="s">
        <v>4861</v>
      </c>
      <c r="B785" s="2263"/>
      <c r="C785" s="757">
        <f>C778</f>
        <v>692500</v>
      </c>
      <c r="E785" s="13"/>
      <c r="F785" s="13"/>
    </row>
    <row r="786" spans="1:8" x14ac:dyDescent="0.25">
      <c r="E786" s="2274"/>
      <c r="F786" s="2274"/>
      <c r="G786" s="2274"/>
    </row>
    <row r="787" spans="1:8" ht="15.75" x14ac:dyDescent="0.25">
      <c r="A787" s="2262" t="s">
        <v>4825</v>
      </c>
      <c r="B787" s="2263"/>
      <c r="C787" s="213">
        <v>1500</v>
      </c>
      <c r="E787" s="1145"/>
      <c r="F787" s="1145"/>
      <c r="G787" s="1145"/>
    </row>
    <row r="791" spans="1:8" ht="15.75" x14ac:dyDescent="0.25">
      <c r="A791" s="2232" t="s">
        <v>6267</v>
      </c>
      <c r="B791" s="2232"/>
      <c r="C791" s="2232"/>
      <c r="D791" s="2232"/>
      <c r="E791" s="2232"/>
      <c r="F791" s="2232"/>
      <c r="G791" s="2232"/>
      <c r="H791" s="2232"/>
    </row>
    <row r="792" spans="1:8" x14ac:dyDescent="0.25">
      <c r="A792" s="198" t="s">
        <v>14</v>
      </c>
      <c r="B792" s="198" t="s">
        <v>6004</v>
      </c>
      <c r="C792" s="198" t="s">
        <v>6005</v>
      </c>
      <c r="D792" s="198" t="s">
        <v>6006</v>
      </c>
      <c r="E792" s="198" t="s">
        <v>6007</v>
      </c>
      <c r="F792" s="1421" t="s">
        <v>2013</v>
      </c>
      <c r="G792" s="198" t="s">
        <v>6008</v>
      </c>
      <c r="H792" s="198" t="s">
        <v>6009</v>
      </c>
    </row>
    <row r="793" spans="1:8" x14ac:dyDescent="0.25">
      <c r="A793" s="777" t="s">
        <v>208</v>
      </c>
      <c r="B793" s="764">
        <v>1</v>
      </c>
      <c r="C793" s="630">
        <v>48000</v>
      </c>
      <c r="D793" s="630"/>
      <c r="E793" s="921">
        <v>1</v>
      </c>
      <c r="F793" s="764">
        <v>75</v>
      </c>
      <c r="G793" s="630">
        <v>4000</v>
      </c>
      <c r="H793" s="1423"/>
    </row>
    <row r="794" spans="1:8" x14ac:dyDescent="0.25">
      <c r="A794" s="777" t="s">
        <v>3782</v>
      </c>
      <c r="B794" s="764">
        <v>1</v>
      </c>
      <c r="C794" s="630">
        <v>48000</v>
      </c>
      <c r="D794" s="630"/>
      <c r="E794" s="921">
        <v>1</v>
      </c>
      <c r="F794" s="764">
        <v>75</v>
      </c>
      <c r="G794" s="630">
        <v>4000</v>
      </c>
      <c r="H794" s="1423"/>
    </row>
    <row r="795" spans="1:8" x14ac:dyDescent="0.25">
      <c r="A795" s="777" t="s">
        <v>5625</v>
      </c>
      <c r="B795" s="764">
        <v>1</v>
      </c>
      <c r="C795" s="630">
        <v>18000</v>
      </c>
      <c r="D795" s="630"/>
      <c r="E795" s="921">
        <v>1</v>
      </c>
      <c r="F795" s="764">
        <v>100</v>
      </c>
      <c r="G795" s="630">
        <v>5000</v>
      </c>
      <c r="H795" s="1423"/>
    </row>
    <row r="796" spans="1:8" x14ac:dyDescent="0.25">
      <c r="A796" s="777" t="s">
        <v>5922</v>
      </c>
      <c r="B796" s="764">
        <v>1</v>
      </c>
      <c r="C796" s="630">
        <v>31000</v>
      </c>
      <c r="D796" s="630"/>
      <c r="E796" s="921">
        <v>1</v>
      </c>
      <c r="F796" s="764">
        <v>75</v>
      </c>
      <c r="G796" s="630">
        <v>4000</v>
      </c>
      <c r="H796" s="1423"/>
    </row>
    <row r="797" spans="1:8" ht="15.75" customHeight="1" x14ac:dyDescent="0.25">
      <c r="A797" s="777" t="s">
        <v>4424</v>
      </c>
      <c r="B797" s="764">
        <v>1</v>
      </c>
      <c r="C797" s="630"/>
      <c r="D797" s="630">
        <v>81000</v>
      </c>
      <c r="E797" s="764"/>
      <c r="F797" s="921"/>
      <c r="G797" s="1249"/>
      <c r="H797" s="1424" t="s">
        <v>6268</v>
      </c>
    </row>
    <row r="798" spans="1:8" x14ac:dyDescent="0.25">
      <c r="A798" s="99" t="s">
        <v>6245</v>
      </c>
      <c r="B798" s="116">
        <v>1</v>
      </c>
      <c r="C798" s="178"/>
      <c r="D798" s="178">
        <v>26000</v>
      </c>
      <c r="E798" s="116">
        <v>1</v>
      </c>
      <c r="F798" s="1425">
        <v>60</v>
      </c>
      <c r="G798" s="1426">
        <v>3000</v>
      </c>
      <c r="H798" s="1420" t="s">
        <v>767</v>
      </c>
    </row>
    <row r="799" spans="1:8" x14ac:dyDescent="0.25">
      <c r="A799" s="99" t="s">
        <v>6246</v>
      </c>
      <c r="B799" s="116">
        <v>1</v>
      </c>
      <c r="C799" s="178"/>
      <c r="D799" s="178">
        <v>17000</v>
      </c>
      <c r="E799" s="116">
        <v>1</v>
      </c>
      <c r="F799" s="1425">
        <v>70</v>
      </c>
      <c r="G799" s="1426">
        <v>4000</v>
      </c>
      <c r="H799" s="1420" t="s">
        <v>767</v>
      </c>
    </row>
    <row r="800" spans="1:8" x14ac:dyDescent="0.25">
      <c r="A800" s="99" t="s">
        <v>6049</v>
      </c>
      <c r="B800" s="116">
        <v>1</v>
      </c>
      <c r="C800" s="178"/>
      <c r="D800" s="178">
        <v>36500</v>
      </c>
      <c r="E800" s="116">
        <v>1</v>
      </c>
      <c r="F800" s="1425">
        <v>100</v>
      </c>
      <c r="G800" s="1426">
        <v>5000</v>
      </c>
      <c r="H800" s="1420" t="s">
        <v>767</v>
      </c>
    </row>
    <row r="801" spans="1:8" x14ac:dyDescent="0.25">
      <c r="A801" s="884" t="s">
        <v>6247</v>
      </c>
      <c r="B801" s="885">
        <v>1</v>
      </c>
      <c r="C801" s="230"/>
      <c r="D801" s="230"/>
      <c r="E801" s="885"/>
      <c r="F801" s="1430"/>
      <c r="G801" s="1431"/>
      <c r="H801" s="1432" t="s">
        <v>6248</v>
      </c>
    </row>
    <row r="802" spans="1:8" x14ac:dyDescent="0.25">
      <c r="A802" s="99" t="s">
        <v>441</v>
      </c>
      <c r="B802" s="116">
        <v>1</v>
      </c>
      <c r="C802" s="178">
        <v>22000</v>
      </c>
      <c r="D802" s="178"/>
      <c r="E802" s="116">
        <v>1</v>
      </c>
      <c r="F802" s="1425">
        <v>75</v>
      </c>
      <c r="G802" s="1426">
        <v>4000</v>
      </c>
      <c r="H802" s="1420"/>
    </row>
    <row r="803" spans="1:8" x14ac:dyDescent="0.25">
      <c r="A803" s="99" t="s">
        <v>255</v>
      </c>
      <c r="B803" s="116">
        <v>1</v>
      </c>
      <c r="C803" s="178"/>
      <c r="D803" s="178">
        <v>22000</v>
      </c>
      <c r="E803" s="116">
        <v>1</v>
      </c>
      <c r="F803" s="1425">
        <v>60</v>
      </c>
      <c r="G803" s="1426">
        <v>3000</v>
      </c>
      <c r="H803" s="1420" t="s">
        <v>767</v>
      </c>
    </row>
    <row r="804" spans="1:8" x14ac:dyDescent="0.25">
      <c r="A804" s="99" t="s">
        <v>5723</v>
      </c>
      <c r="B804" s="116">
        <v>1</v>
      </c>
      <c r="C804" s="178"/>
      <c r="D804" s="178">
        <v>26000</v>
      </c>
      <c r="E804" s="116"/>
      <c r="F804" s="1425"/>
      <c r="G804" s="1426"/>
      <c r="H804" s="1420" t="s">
        <v>6269</v>
      </c>
    </row>
    <row r="805" spans="1:8" x14ac:dyDescent="0.25">
      <c r="A805" s="847" t="s">
        <v>576</v>
      </c>
      <c r="B805" s="848">
        <v>1</v>
      </c>
      <c r="C805" s="849">
        <v>3000</v>
      </c>
      <c r="D805" s="849">
        <v>18000</v>
      </c>
      <c r="E805" s="848"/>
      <c r="F805" s="1427"/>
      <c r="G805" s="1428"/>
      <c r="H805" s="1429" t="s">
        <v>6270</v>
      </c>
    </row>
    <row r="806" spans="1:8" x14ac:dyDescent="0.25">
      <c r="A806" s="847" t="s">
        <v>423</v>
      </c>
      <c r="B806" s="848">
        <v>1</v>
      </c>
      <c r="C806" s="849">
        <v>1000</v>
      </c>
      <c r="D806" s="849">
        <v>20000</v>
      </c>
      <c r="E806" s="848"/>
      <c r="F806" s="1427"/>
      <c r="G806" s="1428"/>
      <c r="H806" s="1429" t="s">
        <v>6271</v>
      </c>
    </row>
    <row r="807" spans="1:8" x14ac:dyDescent="0.25">
      <c r="A807" s="847" t="s">
        <v>6250</v>
      </c>
      <c r="B807" s="848">
        <v>1</v>
      </c>
      <c r="C807" s="849"/>
      <c r="D807" s="849">
        <v>28000</v>
      </c>
      <c r="E807" s="848">
        <v>1</v>
      </c>
      <c r="F807" s="1427">
        <v>75</v>
      </c>
      <c r="G807" s="1428">
        <v>4000</v>
      </c>
      <c r="H807" s="1429" t="s">
        <v>6249</v>
      </c>
    </row>
    <row r="808" spans="1:8" x14ac:dyDescent="0.25">
      <c r="A808" s="847" t="s">
        <v>213</v>
      </c>
      <c r="B808" s="848">
        <v>1</v>
      </c>
      <c r="C808" s="849"/>
      <c r="D808" s="849">
        <v>25000</v>
      </c>
      <c r="E808" s="848">
        <v>1</v>
      </c>
      <c r="F808" s="1427">
        <v>100</v>
      </c>
      <c r="G808" s="1428">
        <v>5000</v>
      </c>
      <c r="H808" s="1429" t="s">
        <v>767</v>
      </c>
    </row>
    <row r="809" spans="1:8" x14ac:dyDescent="0.25">
      <c r="A809" s="847" t="s">
        <v>6251</v>
      </c>
      <c r="B809" s="848">
        <v>1</v>
      </c>
      <c r="C809" s="849"/>
      <c r="D809" s="849">
        <v>21000</v>
      </c>
      <c r="E809" s="848">
        <v>1</v>
      </c>
      <c r="F809" s="1427">
        <v>100</v>
      </c>
      <c r="G809" s="1428">
        <v>5000</v>
      </c>
      <c r="H809" s="1429" t="s">
        <v>767</v>
      </c>
    </row>
    <row r="810" spans="1:8" x14ac:dyDescent="0.25">
      <c r="A810" s="847" t="s">
        <v>137</v>
      </c>
      <c r="B810" s="848">
        <v>1</v>
      </c>
      <c r="C810" s="849">
        <v>28000</v>
      </c>
      <c r="D810" s="849"/>
      <c r="E810" s="848"/>
      <c r="F810" s="1427"/>
      <c r="G810" s="1428"/>
      <c r="H810" s="1429" t="s">
        <v>6252</v>
      </c>
    </row>
    <row r="811" spans="1:8" x14ac:dyDescent="0.25">
      <c r="A811" s="847" t="s">
        <v>144</v>
      </c>
      <c r="B811" s="848">
        <v>1</v>
      </c>
      <c r="C811" s="849">
        <v>34000</v>
      </c>
      <c r="D811" s="849"/>
      <c r="E811" s="848"/>
      <c r="F811" s="1427"/>
      <c r="G811" s="1428"/>
      <c r="H811" s="1429"/>
    </row>
    <row r="812" spans="1:8" x14ac:dyDescent="0.25">
      <c r="A812" s="847" t="s">
        <v>6253</v>
      </c>
      <c r="B812" s="848">
        <v>1</v>
      </c>
      <c r="C812" s="849"/>
      <c r="D812" s="849">
        <v>21000</v>
      </c>
      <c r="E812" s="848">
        <v>1</v>
      </c>
      <c r="F812" s="1427">
        <v>70</v>
      </c>
      <c r="G812" s="1428">
        <v>4000</v>
      </c>
      <c r="H812" s="1429" t="s">
        <v>767</v>
      </c>
    </row>
    <row r="813" spans="1:8" x14ac:dyDescent="0.25">
      <c r="A813" s="847" t="s">
        <v>6254</v>
      </c>
      <c r="B813" s="848">
        <v>2</v>
      </c>
      <c r="C813" s="849"/>
      <c r="D813" s="849">
        <v>100000</v>
      </c>
      <c r="E813" s="848"/>
      <c r="F813" s="1427"/>
      <c r="G813" s="1428"/>
      <c r="H813" s="1429" t="s">
        <v>6272</v>
      </c>
    </row>
    <row r="814" spans="1:8" x14ac:dyDescent="0.25">
      <c r="A814" s="847" t="s">
        <v>172</v>
      </c>
      <c r="B814" s="848">
        <v>1</v>
      </c>
      <c r="C814" s="849"/>
      <c r="D814" s="849">
        <v>47000</v>
      </c>
      <c r="E814" s="848"/>
      <c r="F814" s="1427"/>
      <c r="G814" s="1428"/>
      <c r="H814" s="1429" t="s">
        <v>6255</v>
      </c>
    </row>
    <row r="815" spans="1:8" x14ac:dyDescent="0.25">
      <c r="A815" s="777" t="s">
        <v>461</v>
      </c>
      <c r="B815" s="764">
        <v>1</v>
      </c>
      <c r="C815" s="630"/>
      <c r="D815" s="630">
        <v>14000</v>
      </c>
      <c r="E815" s="764">
        <v>1</v>
      </c>
      <c r="F815" s="921">
        <v>60</v>
      </c>
      <c r="G815" s="1249">
        <v>3000</v>
      </c>
      <c r="H815" s="1423" t="s">
        <v>3581</v>
      </c>
    </row>
    <row r="816" spans="1:8" x14ac:dyDescent="0.25">
      <c r="A816" s="777" t="s">
        <v>6256</v>
      </c>
      <c r="B816" s="764">
        <v>1</v>
      </c>
      <c r="C816" s="630">
        <v>17000</v>
      </c>
      <c r="D816" s="630"/>
      <c r="E816" s="764">
        <v>1</v>
      </c>
      <c r="F816" s="921">
        <v>60</v>
      </c>
      <c r="G816" s="1249">
        <v>3000</v>
      </c>
      <c r="H816" s="1423"/>
    </row>
    <row r="817" spans="1:8" x14ac:dyDescent="0.25">
      <c r="A817" s="777" t="s">
        <v>6257</v>
      </c>
      <c r="B817" s="764">
        <v>1</v>
      </c>
      <c r="C817" s="630">
        <v>21000</v>
      </c>
      <c r="D817" s="630"/>
      <c r="E817" s="764"/>
      <c r="F817" s="921"/>
      <c r="G817" s="1249"/>
      <c r="H817" s="1423"/>
    </row>
    <row r="818" spans="1:8" x14ac:dyDescent="0.25">
      <c r="A818" s="777" t="s">
        <v>170</v>
      </c>
      <c r="B818" s="764">
        <v>1</v>
      </c>
      <c r="C818" s="630">
        <v>21000</v>
      </c>
      <c r="D818" s="630"/>
      <c r="E818" s="764">
        <v>1</v>
      </c>
      <c r="F818" s="921">
        <v>100</v>
      </c>
      <c r="G818" s="1249">
        <v>5000</v>
      </c>
      <c r="H818" s="1423" t="s">
        <v>6258</v>
      </c>
    </row>
    <row r="819" spans="1:8" x14ac:dyDescent="0.25">
      <c r="A819" s="777" t="s">
        <v>6259</v>
      </c>
      <c r="B819" s="764">
        <v>1</v>
      </c>
      <c r="C819" s="630">
        <v>18000</v>
      </c>
      <c r="D819" s="630">
        <v>9500</v>
      </c>
      <c r="E819" s="764">
        <v>1</v>
      </c>
      <c r="F819" s="921">
        <v>70</v>
      </c>
      <c r="G819" s="1249">
        <v>4000</v>
      </c>
      <c r="H819" s="1423" t="s">
        <v>6260</v>
      </c>
    </row>
    <row r="820" spans="1:8" x14ac:dyDescent="0.25">
      <c r="A820" s="777" t="s">
        <v>498</v>
      </c>
      <c r="B820" s="764">
        <v>1</v>
      </c>
      <c r="C820" s="630"/>
      <c r="D820" s="630">
        <v>15000</v>
      </c>
      <c r="E820" s="764"/>
      <c r="F820" s="921"/>
      <c r="G820" s="1249"/>
      <c r="H820" s="1423" t="s">
        <v>6273</v>
      </c>
    </row>
    <row r="821" spans="1:8" x14ac:dyDescent="0.25">
      <c r="A821" s="777" t="s">
        <v>6261</v>
      </c>
      <c r="B821" s="764">
        <v>1</v>
      </c>
      <c r="C821" s="630">
        <v>27000</v>
      </c>
      <c r="D821" s="630"/>
      <c r="E821" s="764"/>
      <c r="F821" s="921"/>
      <c r="G821" s="1249"/>
      <c r="H821" s="1423"/>
    </row>
    <row r="822" spans="1:8" x14ac:dyDescent="0.25">
      <c r="A822" s="777" t="s">
        <v>5981</v>
      </c>
      <c r="B822" s="764">
        <v>1</v>
      </c>
      <c r="C822" s="630">
        <v>49000</v>
      </c>
      <c r="D822" s="630"/>
      <c r="E822" s="764"/>
      <c r="F822" s="921"/>
      <c r="G822" s="1249"/>
      <c r="H822" s="1423"/>
    </row>
    <row r="823" spans="1:8" x14ac:dyDescent="0.25">
      <c r="A823" s="777" t="s">
        <v>172</v>
      </c>
      <c r="B823" s="764">
        <v>1</v>
      </c>
      <c r="C823" s="630"/>
      <c r="D823" s="630">
        <v>47000</v>
      </c>
      <c r="E823" s="764"/>
      <c r="F823" s="921"/>
      <c r="G823" s="1249"/>
      <c r="H823" s="1423" t="s">
        <v>767</v>
      </c>
    </row>
    <row r="824" spans="1:8" x14ac:dyDescent="0.25">
      <c r="A824" s="777" t="s">
        <v>2834</v>
      </c>
      <c r="B824" s="764">
        <v>1</v>
      </c>
      <c r="C824" s="630">
        <v>12000</v>
      </c>
      <c r="D824" s="630"/>
      <c r="E824" s="764">
        <v>1</v>
      </c>
      <c r="F824" s="921">
        <v>60</v>
      </c>
      <c r="G824" s="1249">
        <v>3000</v>
      </c>
      <c r="H824" s="1423"/>
    </row>
    <row r="825" spans="1:8" x14ac:dyDescent="0.25">
      <c r="A825" s="777" t="s">
        <v>6265</v>
      </c>
      <c r="B825" s="764">
        <v>1</v>
      </c>
      <c r="C825" s="630">
        <v>2000</v>
      </c>
      <c r="D825" s="630">
        <v>18000</v>
      </c>
      <c r="E825" s="764"/>
      <c r="F825" s="921"/>
      <c r="G825" s="1249"/>
      <c r="H825" s="1423" t="s">
        <v>6274</v>
      </c>
    </row>
    <row r="826" spans="1:8" x14ac:dyDescent="0.25">
      <c r="A826" s="777" t="s">
        <v>1862</v>
      </c>
      <c r="B826" s="764">
        <v>1</v>
      </c>
      <c r="C826" s="630"/>
      <c r="D826" s="630">
        <v>24000</v>
      </c>
      <c r="E826" s="764"/>
      <c r="F826" s="921"/>
      <c r="G826" s="1249"/>
      <c r="H826" s="1423" t="s">
        <v>3581</v>
      </c>
    </row>
    <row r="827" spans="1:8" x14ac:dyDescent="0.25">
      <c r="A827" s="777" t="s">
        <v>5730</v>
      </c>
      <c r="B827" s="764">
        <v>1</v>
      </c>
      <c r="C827" s="630">
        <v>3000</v>
      </c>
      <c r="D827" s="630">
        <v>20000</v>
      </c>
      <c r="E827" s="764"/>
      <c r="F827" s="921"/>
      <c r="G827" s="1249"/>
      <c r="H827" s="1423" t="s">
        <v>6275</v>
      </c>
    </row>
    <row r="828" spans="1:8" x14ac:dyDescent="0.25">
      <c r="A828" s="777" t="s">
        <v>6266</v>
      </c>
      <c r="B828" s="764">
        <v>1</v>
      </c>
      <c r="C828" s="630">
        <v>36000</v>
      </c>
      <c r="D828" s="630"/>
      <c r="E828" s="764">
        <v>1</v>
      </c>
      <c r="F828" s="921">
        <v>70</v>
      </c>
      <c r="G828" s="1249">
        <v>4000</v>
      </c>
      <c r="H828" s="1423"/>
    </row>
    <row r="829" spans="1:8" x14ac:dyDescent="0.25">
      <c r="A829" s="755" t="s">
        <v>2048</v>
      </c>
      <c r="B829" s="213">
        <f>SUM(B793:B828)</f>
        <v>37</v>
      </c>
      <c r="C829" s="213">
        <f>SUM(C793:C828)</f>
        <v>439000</v>
      </c>
      <c r="D829" s="213">
        <f>SUM(D793:D828)</f>
        <v>636000</v>
      </c>
      <c r="E829" s="213">
        <f>SUM(E793:E828)</f>
        <v>19</v>
      </c>
      <c r="F829" s="213"/>
      <c r="G829" s="213"/>
      <c r="H829" s="213"/>
    </row>
    <row r="830" spans="1:8" ht="17.25" x14ac:dyDescent="0.25">
      <c r="A830" s="2233" t="s">
        <v>4463</v>
      </c>
      <c r="B830" s="2234"/>
      <c r="C830" s="2234"/>
      <c r="D830" s="2234"/>
      <c r="E830" s="2234"/>
      <c r="F830" s="2234"/>
      <c r="G830" s="2234"/>
      <c r="H830" s="2249"/>
    </row>
    <row r="831" spans="1:8" ht="17.25" x14ac:dyDescent="0.25">
      <c r="A831" s="782" t="s">
        <v>6262</v>
      </c>
      <c r="B831" s="783">
        <v>1</v>
      </c>
      <c r="C831" s="944">
        <v>2000</v>
      </c>
      <c r="D831" s="784"/>
      <c r="E831" s="909"/>
      <c r="F831" s="909"/>
      <c r="G831" s="909"/>
      <c r="H831" s="1422" t="s">
        <v>6263</v>
      </c>
    </row>
    <row r="832" spans="1:8" ht="17.25" x14ac:dyDescent="0.25">
      <c r="A832" s="782" t="s">
        <v>6264</v>
      </c>
      <c r="B832" s="783">
        <v>1</v>
      </c>
      <c r="C832" s="944">
        <v>2000</v>
      </c>
      <c r="D832" s="784"/>
      <c r="E832" s="909"/>
      <c r="F832" s="909"/>
      <c r="G832" s="909"/>
      <c r="H832" s="1422" t="s">
        <v>6263</v>
      </c>
    </row>
    <row r="833" spans="1:8" x14ac:dyDescent="0.25">
      <c r="A833" s="755" t="s">
        <v>2048</v>
      </c>
      <c r="B833" s="213"/>
      <c r="C833" s="213">
        <f>SUM(C831:C832)</f>
        <v>4000</v>
      </c>
      <c r="D833" s="213"/>
      <c r="E833" s="213"/>
      <c r="F833" s="213"/>
      <c r="G833" s="213"/>
      <c r="H833" s="213"/>
    </row>
    <row r="834" spans="1:8" x14ac:dyDescent="0.25">
      <c r="D834" s="18"/>
      <c r="E834" s="13"/>
      <c r="F834" s="13"/>
    </row>
    <row r="835" spans="1:8" x14ac:dyDescent="0.25">
      <c r="D835" s="1230"/>
      <c r="E835" s="1230"/>
      <c r="F835" s="2268" t="s">
        <v>5635</v>
      </c>
      <c r="G835" s="2268"/>
      <c r="H835" s="2268"/>
    </row>
    <row r="836" spans="1:8" ht="15.75" x14ac:dyDescent="0.25">
      <c r="A836" s="2262" t="s">
        <v>4861</v>
      </c>
      <c r="B836" s="2263"/>
      <c r="C836" s="757">
        <f>C829</f>
        <v>439000</v>
      </c>
      <c r="E836" s="13"/>
      <c r="F836" s="13"/>
    </row>
    <row r="837" spans="1:8" x14ac:dyDescent="0.25">
      <c r="E837" s="2274"/>
      <c r="F837" s="2274"/>
      <c r="G837" s="2274"/>
    </row>
    <row r="838" spans="1:8" ht="15.75" x14ac:dyDescent="0.25">
      <c r="A838" s="2262" t="s">
        <v>4825</v>
      </c>
      <c r="B838" s="2263"/>
      <c r="C838" s="213">
        <v>4000</v>
      </c>
      <c r="E838" s="1145"/>
      <c r="F838" s="1145"/>
      <c r="G838" s="1145"/>
    </row>
    <row r="843" spans="1:8" ht="15.75" x14ac:dyDescent="0.25">
      <c r="A843" s="2232" t="s">
        <v>6276</v>
      </c>
      <c r="B843" s="2232"/>
      <c r="C843" s="2232"/>
      <c r="D843" s="2232"/>
      <c r="E843" s="2232"/>
      <c r="F843" s="2232"/>
      <c r="G843" s="2232"/>
      <c r="H843" s="2232"/>
    </row>
    <row r="844" spans="1:8" x14ac:dyDescent="0.25">
      <c r="A844" s="198" t="s">
        <v>14</v>
      </c>
      <c r="B844" s="198" t="s">
        <v>6004</v>
      </c>
      <c r="C844" s="198" t="s">
        <v>6005</v>
      </c>
      <c r="D844" s="198" t="s">
        <v>6006</v>
      </c>
      <c r="E844" s="198" t="s">
        <v>6007</v>
      </c>
      <c r="F844" s="1433" t="s">
        <v>2013</v>
      </c>
      <c r="G844" s="198" t="s">
        <v>6008</v>
      </c>
      <c r="H844" s="198" t="s">
        <v>6009</v>
      </c>
    </row>
    <row r="845" spans="1:8" x14ac:dyDescent="0.25">
      <c r="A845" s="777" t="s">
        <v>2044</v>
      </c>
      <c r="B845" s="764">
        <v>1</v>
      </c>
      <c r="C845" s="630">
        <v>13000</v>
      </c>
      <c r="D845" s="630"/>
      <c r="E845" s="921">
        <v>1</v>
      </c>
      <c r="F845" s="764">
        <v>60</v>
      </c>
      <c r="G845" s="630">
        <v>3000</v>
      </c>
      <c r="H845" s="1435"/>
    </row>
    <row r="846" spans="1:8" x14ac:dyDescent="0.25">
      <c r="A846" s="777" t="s">
        <v>596</v>
      </c>
      <c r="B846" s="764">
        <v>2</v>
      </c>
      <c r="C846" s="630">
        <v>106000</v>
      </c>
      <c r="D846" s="630"/>
      <c r="E846" s="921"/>
      <c r="F846" s="764"/>
      <c r="G846" s="630"/>
      <c r="H846" s="1435"/>
    </row>
    <row r="847" spans="1:8" x14ac:dyDescent="0.25">
      <c r="A847" s="777" t="s">
        <v>2912</v>
      </c>
      <c r="B847" s="764">
        <v>1</v>
      </c>
      <c r="C847" s="630">
        <v>21000</v>
      </c>
      <c r="D847" s="630"/>
      <c r="E847" s="921">
        <v>1</v>
      </c>
      <c r="F847" s="764">
        <v>60</v>
      </c>
      <c r="G847" s="630">
        <v>3000</v>
      </c>
      <c r="H847" s="1435"/>
    </row>
    <row r="848" spans="1:8" x14ac:dyDescent="0.25">
      <c r="A848" s="777" t="s">
        <v>2044</v>
      </c>
      <c r="B848" s="764">
        <v>1</v>
      </c>
      <c r="C848" s="630">
        <v>16000</v>
      </c>
      <c r="D848" s="630"/>
      <c r="E848" s="921"/>
      <c r="F848" s="764"/>
      <c r="G848" s="630"/>
      <c r="H848" s="1435"/>
    </row>
    <row r="849" spans="1:8" x14ac:dyDescent="0.25">
      <c r="A849" s="777" t="s">
        <v>5159</v>
      </c>
      <c r="B849" s="764">
        <v>1</v>
      </c>
      <c r="C849" s="630"/>
      <c r="D849" s="630">
        <v>42000</v>
      </c>
      <c r="E849" s="764"/>
      <c r="F849" s="921"/>
      <c r="G849" s="1249"/>
      <c r="H849" s="1424" t="s">
        <v>6277</v>
      </c>
    </row>
    <row r="850" spans="1:8" x14ac:dyDescent="0.25">
      <c r="A850" s="847" t="s">
        <v>5748</v>
      </c>
      <c r="B850" s="848">
        <v>1</v>
      </c>
      <c r="C850" s="849"/>
      <c r="D850" s="849">
        <v>15000</v>
      </c>
      <c r="E850" s="848">
        <v>1</v>
      </c>
      <c r="F850" s="1427">
        <v>60</v>
      </c>
      <c r="G850" s="1428">
        <v>3000</v>
      </c>
      <c r="H850" s="1429" t="s">
        <v>767</v>
      </c>
    </row>
    <row r="851" spans="1:8" x14ac:dyDescent="0.25">
      <c r="A851" s="847" t="s">
        <v>4483</v>
      </c>
      <c r="B851" s="848">
        <v>1</v>
      </c>
      <c r="C851" s="849">
        <v>15000</v>
      </c>
      <c r="D851" s="849"/>
      <c r="E851" s="848">
        <v>1</v>
      </c>
      <c r="F851" s="1427">
        <v>60</v>
      </c>
      <c r="G851" s="1428">
        <v>3000</v>
      </c>
      <c r="H851" s="1429"/>
    </row>
    <row r="852" spans="1:8" x14ac:dyDescent="0.25">
      <c r="A852" s="847" t="s">
        <v>138</v>
      </c>
      <c r="B852" s="848">
        <v>1</v>
      </c>
      <c r="C852" s="849"/>
      <c r="D852" s="849">
        <v>24000</v>
      </c>
      <c r="E852" s="848"/>
      <c r="F852" s="1427"/>
      <c r="G852" s="1428"/>
      <c r="H852" s="1429" t="s">
        <v>3581</v>
      </c>
    </row>
    <row r="853" spans="1:8" x14ac:dyDescent="0.25">
      <c r="A853" s="847" t="s">
        <v>4334</v>
      </c>
      <c r="B853" s="848">
        <v>2</v>
      </c>
      <c r="C853" s="849">
        <v>204000</v>
      </c>
      <c r="D853" s="849"/>
      <c r="E853" s="848">
        <v>2</v>
      </c>
      <c r="F853" s="1427">
        <v>225</v>
      </c>
      <c r="G853" s="1428">
        <v>26000</v>
      </c>
      <c r="H853" s="1429" t="s">
        <v>6278</v>
      </c>
    </row>
    <row r="854" spans="1:8" x14ac:dyDescent="0.25">
      <c r="A854" s="847" t="s">
        <v>1347</v>
      </c>
      <c r="B854" s="848">
        <v>1</v>
      </c>
      <c r="C854" s="849">
        <v>31500</v>
      </c>
      <c r="D854" s="849"/>
      <c r="E854" s="848">
        <v>1</v>
      </c>
      <c r="F854" s="1427">
        <v>75</v>
      </c>
      <c r="G854" s="1428">
        <v>4000</v>
      </c>
      <c r="H854" s="1429" t="s">
        <v>6278</v>
      </c>
    </row>
    <row r="855" spans="1:8" x14ac:dyDescent="0.25">
      <c r="A855" s="884" t="s">
        <v>5603</v>
      </c>
      <c r="B855" s="885">
        <v>1</v>
      </c>
      <c r="C855" s="230"/>
      <c r="D855" s="230"/>
      <c r="E855" s="885"/>
      <c r="F855" s="1430"/>
      <c r="G855" s="1431"/>
      <c r="H855" s="1432" t="s">
        <v>6283</v>
      </c>
    </row>
    <row r="856" spans="1:8" x14ac:dyDescent="0.25">
      <c r="A856" s="847" t="s">
        <v>2187</v>
      </c>
      <c r="B856" s="848">
        <v>1</v>
      </c>
      <c r="C856" s="849"/>
      <c r="D856" s="849">
        <v>13000</v>
      </c>
      <c r="E856" s="848">
        <v>1</v>
      </c>
      <c r="F856" s="1427">
        <v>60</v>
      </c>
      <c r="G856" s="1428">
        <v>3000</v>
      </c>
      <c r="H856" s="1429" t="s">
        <v>3581</v>
      </c>
    </row>
    <row r="857" spans="1:8" x14ac:dyDescent="0.25">
      <c r="A857" s="847" t="s">
        <v>624</v>
      </c>
      <c r="B857" s="848">
        <v>1</v>
      </c>
      <c r="C857" s="849"/>
      <c r="D857" s="849">
        <v>31000</v>
      </c>
      <c r="E857" s="848">
        <v>1</v>
      </c>
      <c r="F857" s="1427">
        <v>60</v>
      </c>
      <c r="G857" s="1428">
        <v>3000</v>
      </c>
      <c r="H857" s="1429" t="s">
        <v>767</v>
      </c>
    </row>
    <row r="858" spans="1:8" x14ac:dyDescent="0.25">
      <c r="A858" s="847" t="s">
        <v>2187</v>
      </c>
      <c r="B858" s="848">
        <v>1</v>
      </c>
      <c r="C858" s="849">
        <v>13000</v>
      </c>
      <c r="D858" s="849"/>
      <c r="E858" s="848">
        <v>1</v>
      </c>
      <c r="F858" s="1427">
        <v>60</v>
      </c>
      <c r="G858" s="1428">
        <v>3000</v>
      </c>
      <c r="H858" s="1429"/>
    </row>
    <row r="859" spans="1:8" x14ac:dyDescent="0.25">
      <c r="A859" s="847" t="s">
        <v>1742</v>
      </c>
      <c r="B859" s="848">
        <v>2</v>
      </c>
      <c r="C859" s="849">
        <v>118000</v>
      </c>
      <c r="D859" s="849"/>
      <c r="E859" s="848"/>
      <c r="F859" s="1427"/>
      <c r="G859" s="1428"/>
      <c r="H859" s="1429"/>
    </row>
    <row r="860" spans="1:8" x14ac:dyDescent="0.25">
      <c r="A860" s="847" t="s">
        <v>6279</v>
      </c>
      <c r="B860" s="848">
        <v>1</v>
      </c>
      <c r="C860" s="849">
        <v>21500</v>
      </c>
      <c r="D860" s="849"/>
      <c r="E860" s="848">
        <v>1</v>
      </c>
      <c r="F860" s="1427">
        <v>50</v>
      </c>
      <c r="G860" s="1428">
        <v>2000</v>
      </c>
      <c r="H860" s="1429"/>
    </row>
    <row r="861" spans="1:8" x14ac:dyDescent="0.25">
      <c r="A861" s="847" t="s">
        <v>5668</v>
      </c>
      <c r="B861" s="848">
        <v>1</v>
      </c>
      <c r="C861" s="849">
        <v>14000</v>
      </c>
      <c r="D861" s="849"/>
      <c r="E861" s="848">
        <v>1</v>
      </c>
      <c r="F861" s="1427">
        <v>50</v>
      </c>
      <c r="G861" s="1428">
        <v>2000</v>
      </c>
      <c r="H861" s="1429"/>
    </row>
    <row r="862" spans="1:8" x14ac:dyDescent="0.25">
      <c r="A862" s="847" t="s">
        <v>136</v>
      </c>
      <c r="B862" s="848">
        <v>1</v>
      </c>
      <c r="C862" s="849"/>
      <c r="D862" s="849">
        <v>18000</v>
      </c>
      <c r="E862" s="848"/>
      <c r="F862" s="1427"/>
      <c r="G862" s="1428"/>
      <c r="H862" s="1429" t="s">
        <v>6280</v>
      </c>
    </row>
    <row r="863" spans="1:8" x14ac:dyDescent="0.25">
      <c r="A863" s="847" t="s">
        <v>3547</v>
      </c>
      <c r="B863" s="848">
        <v>1</v>
      </c>
      <c r="C863" s="849"/>
      <c r="D863" s="849">
        <v>36000</v>
      </c>
      <c r="E863" s="848"/>
      <c r="F863" s="1427"/>
      <c r="G863" s="1428"/>
      <c r="H863" s="1429" t="s">
        <v>6281</v>
      </c>
    </row>
    <row r="864" spans="1:8" x14ac:dyDescent="0.25">
      <c r="A864" s="884" t="s">
        <v>2912</v>
      </c>
      <c r="B864" s="885">
        <v>1</v>
      </c>
      <c r="C864" s="230"/>
      <c r="D864" s="230"/>
      <c r="E864" s="885"/>
      <c r="F864" s="1430"/>
      <c r="G864" s="1431"/>
      <c r="H864" s="1432" t="s">
        <v>5066</v>
      </c>
    </row>
    <row r="865" spans="1:8" x14ac:dyDescent="0.25">
      <c r="A865" s="847" t="s">
        <v>1862</v>
      </c>
      <c r="B865" s="848">
        <v>1</v>
      </c>
      <c r="C865" s="849"/>
      <c r="D865" s="849">
        <v>28000</v>
      </c>
      <c r="E865" s="848"/>
      <c r="F865" s="1427"/>
      <c r="G865" s="1428"/>
      <c r="H865" s="1429" t="s">
        <v>3581</v>
      </c>
    </row>
    <row r="866" spans="1:8" x14ac:dyDescent="0.25">
      <c r="A866" s="847" t="s">
        <v>596</v>
      </c>
      <c r="B866" s="848">
        <v>1</v>
      </c>
      <c r="C866" s="849"/>
      <c r="D866" s="849">
        <v>48000</v>
      </c>
      <c r="E866" s="848">
        <v>1</v>
      </c>
      <c r="F866" s="1427">
        <v>100</v>
      </c>
      <c r="G866" s="1428">
        <v>5000</v>
      </c>
      <c r="H866" s="1429" t="s">
        <v>767</v>
      </c>
    </row>
    <row r="867" spans="1:8" x14ac:dyDescent="0.25">
      <c r="A867" s="755" t="s">
        <v>2048</v>
      </c>
      <c r="B867" s="213">
        <f>SUM(B845:B866)</f>
        <v>25</v>
      </c>
      <c r="C867" s="213">
        <f>SUM(C845:C866)</f>
        <v>573000</v>
      </c>
      <c r="D867" s="213">
        <f>SUM(D845:D866)</f>
        <v>255000</v>
      </c>
      <c r="E867" s="213">
        <f>SUM(E845:E866)</f>
        <v>13</v>
      </c>
      <c r="F867" s="213"/>
      <c r="G867" s="213"/>
      <c r="H867" s="213"/>
    </row>
    <row r="868" spans="1:8" ht="17.25" x14ac:dyDescent="0.25">
      <c r="A868" s="2233" t="s">
        <v>4463</v>
      </c>
      <c r="B868" s="2234"/>
      <c r="C868" s="2234"/>
      <c r="D868" s="2234"/>
      <c r="E868" s="2234"/>
      <c r="F868" s="2234"/>
      <c r="G868" s="2234"/>
      <c r="H868" s="2249"/>
    </row>
    <row r="869" spans="1:8" ht="17.25" x14ac:dyDescent="0.25">
      <c r="A869" s="782" t="s">
        <v>6282</v>
      </c>
      <c r="B869" s="783">
        <v>1</v>
      </c>
      <c r="C869" s="944">
        <v>1500</v>
      </c>
      <c r="D869" s="784"/>
      <c r="E869" s="909"/>
      <c r="F869" s="909"/>
      <c r="G869" s="909"/>
      <c r="H869" s="1434" t="s">
        <v>6263</v>
      </c>
    </row>
    <row r="870" spans="1:8" x14ac:dyDescent="0.25">
      <c r="A870" s="755" t="s">
        <v>2048</v>
      </c>
      <c r="B870" s="213"/>
      <c r="C870" s="213">
        <f>SUM(C869:C869)</f>
        <v>1500</v>
      </c>
      <c r="D870" s="213"/>
      <c r="E870" s="213"/>
      <c r="F870" s="213"/>
      <c r="G870" s="213"/>
      <c r="H870" s="213"/>
    </row>
    <row r="871" spans="1:8" x14ac:dyDescent="0.25">
      <c r="D871" s="18"/>
      <c r="E871" s="13"/>
      <c r="F871" s="13"/>
    </row>
    <row r="872" spans="1:8" x14ac:dyDescent="0.25">
      <c r="D872" s="1230"/>
      <c r="E872" s="1230"/>
      <c r="F872" s="2268" t="s">
        <v>5635</v>
      </c>
      <c r="G872" s="2268"/>
      <c r="H872" s="2268"/>
    </row>
    <row r="873" spans="1:8" ht="15.75" x14ac:dyDescent="0.25">
      <c r="A873" s="2262" t="s">
        <v>4861</v>
      </c>
      <c r="B873" s="2263"/>
      <c r="C873" s="757">
        <f>C867</f>
        <v>573000</v>
      </c>
      <c r="E873" s="13"/>
      <c r="F873" s="13"/>
    </row>
    <row r="874" spans="1:8" x14ac:dyDescent="0.25">
      <c r="E874" s="2274"/>
      <c r="F874" s="2274"/>
      <c r="G874" s="2274"/>
    </row>
    <row r="875" spans="1:8" ht="15.75" x14ac:dyDescent="0.25">
      <c r="A875" s="2262" t="s">
        <v>4825</v>
      </c>
      <c r="B875" s="2263"/>
      <c r="C875" s="213">
        <f>C870</f>
        <v>1500</v>
      </c>
      <c r="E875" s="1145"/>
      <c r="F875" s="1145"/>
      <c r="G875" s="1145"/>
    </row>
    <row r="880" spans="1:8" ht="15.75" x14ac:dyDescent="0.25">
      <c r="A880" s="2232" t="s">
        <v>6284</v>
      </c>
      <c r="B880" s="2232"/>
      <c r="C880" s="2232"/>
      <c r="D880" s="2232"/>
      <c r="E880" s="2232"/>
      <c r="F880" s="2232"/>
      <c r="G880" s="2232"/>
      <c r="H880" s="2232"/>
    </row>
    <row r="881" spans="1:8" x14ac:dyDescent="0.25">
      <c r="A881" s="198" t="s">
        <v>14</v>
      </c>
      <c r="B881" s="198" t="s">
        <v>6004</v>
      </c>
      <c r="C881" s="198" t="s">
        <v>6005</v>
      </c>
      <c r="D881" s="198" t="s">
        <v>6006</v>
      </c>
      <c r="E881" s="198" t="s">
        <v>6007</v>
      </c>
      <c r="F881" s="1436" t="s">
        <v>2013</v>
      </c>
      <c r="G881" s="198" t="s">
        <v>6008</v>
      </c>
      <c r="H881" s="198" t="s">
        <v>6009</v>
      </c>
    </row>
    <row r="882" spans="1:8" x14ac:dyDescent="0.25">
      <c r="A882" s="777" t="s">
        <v>4483</v>
      </c>
      <c r="B882" s="764">
        <v>1</v>
      </c>
      <c r="C882" s="630"/>
      <c r="D882" s="630">
        <v>18000</v>
      </c>
      <c r="E882" s="921"/>
      <c r="F882" s="764"/>
      <c r="G882" s="630"/>
      <c r="H882" s="1439" t="s">
        <v>3581</v>
      </c>
    </row>
    <row r="883" spans="1:8" x14ac:dyDescent="0.25">
      <c r="A883" s="777" t="s">
        <v>6037</v>
      </c>
      <c r="B883" s="764">
        <v>1</v>
      </c>
      <c r="C883" s="630">
        <v>25000</v>
      </c>
      <c r="D883" s="630"/>
      <c r="E883" s="921"/>
      <c r="F883" s="764"/>
      <c r="G883" s="630"/>
      <c r="H883" s="1439" t="s">
        <v>6287</v>
      </c>
    </row>
    <row r="884" spans="1:8" x14ac:dyDescent="0.25">
      <c r="A884" s="702" t="s">
        <v>3012</v>
      </c>
      <c r="B884" s="703">
        <v>1</v>
      </c>
      <c r="C884" s="640"/>
      <c r="D884" s="640"/>
      <c r="E884" s="1438"/>
      <c r="F884" s="703"/>
      <c r="G884" s="640"/>
      <c r="H884" s="781" t="s">
        <v>6288</v>
      </c>
    </row>
    <row r="885" spans="1:8" x14ac:dyDescent="0.25">
      <c r="A885" s="702" t="s">
        <v>629</v>
      </c>
      <c r="B885" s="703">
        <v>1</v>
      </c>
      <c r="C885" s="640"/>
      <c r="D885" s="640"/>
      <c r="E885" s="1438"/>
      <c r="F885" s="703"/>
      <c r="G885" s="640"/>
      <c r="H885" s="781" t="s">
        <v>6289</v>
      </c>
    </row>
    <row r="886" spans="1:8" x14ac:dyDescent="0.25">
      <c r="A886" s="702" t="s">
        <v>3146</v>
      </c>
      <c r="B886" s="703">
        <v>1</v>
      </c>
      <c r="C886" s="640"/>
      <c r="D886" s="640"/>
      <c r="E886" s="1438"/>
      <c r="F886" s="703"/>
      <c r="G886" s="640"/>
      <c r="H886" s="781" t="s">
        <v>5806</v>
      </c>
    </row>
    <row r="887" spans="1:8" x14ac:dyDescent="0.25">
      <c r="A887" s="777" t="s">
        <v>2901</v>
      </c>
      <c r="B887" s="764">
        <v>1</v>
      </c>
      <c r="C887" s="630">
        <v>14000</v>
      </c>
      <c r="D887" s="630"/>
      <c r="E887" s="921">
        <v>1</v>
      </c>
      <c r="F887" s="764">
        <v>60</v>
      </c>
      <c r="G887" s="630">
        <v>3000</v>
      </c>
      <c r="H887" s="1439"/>
    </row>
    <row r="888" spans="1:8" x14ac:dyDescent="0.25">
      <c r="A888" s="777" t="s">
        <v>6153</v>
      </c>
      <c r="B888" s="764">
        <v>1</v>
      </c>
      <c r="C888" s="630">
        <v>32500</v>
      </c>
      <c r="D888" s="630"/>
      <c r="E888" s="921">
        <v>1</v>
      </c>
      <c r="F888" s="764">
        <v>100</v>
      </c>
      <c r="G888" s="630">
        <v>5000</v>
      </c>
      <c r="H888" s="1439"/>
    </row>
    <row r="889" spans="1:8" x14ac:dyDescent="0.25">
      <c r="A889" s="777" t="s">
        <v>1383</v>
      </c>
      <c r="B889" s="764">
        <v>2</v>
      </c>
      <c r="C889" s="630">
        <v>124000</v>
      </c>
      <c r="D889" s="630"/>
      <c r="E889" s="921"/>
      <c r="F889" s="764"/>
      <c r="G889" s="630"/>
      <c r="H889" s="1439"/>
    </row>
    <row r="890" spans="1:8" x14ac:dyDescent="0.25">
      <c r="A890" s="777" t="s">
        <v>6063</v>
      </c>
      <c r="B890" s="764">
        <v>1</v>
      </c>
      <c r="C890" s="630">
        <v>24000</v>
      </c>
      <c r="D890" s="630"/>
      <c r="E890" s="921">
        <v>1</v>
      </c>
      <c r="F890" s="764">
        <v>60</v>
      </c>
      <c r="G890" s="630">
        <v>3000</v>
      </c>
      <c r="H890" s="1439"/>
    </row>
    <row r="891" spans="1:8" x14ac:dyDescent="0.25">
      <c r="A891" s="777" t="s">
        <v>2187</v>
      </c>
      <c r="B891" s="764">
        <v>1</v>
      </c>
      <c r="C891" s="630">
        <v>16000</v>
      </c>
      <c r="D891" s="630"/>
      <c r="E891" s="921"/>
      <c r="F891" s="764"/>
      <c r="G891" s="630"/>
      <c r="H891" s="1439"/>
    </row>
    <row r="892" spans="1:8" x14ac:dyDescent="0.25">
      <c r="A892" s="777" t="s">
        <v>689</v>
      </c>
      <c r="B892" s="764">
        <v>1</v>
      </c>
      <c r="C892" s="630">
        <v>26000</v>
      </c>
      <c r="D892" s="630"/>
      <c r="E892" s="921"/>
      <c r="F892" s="764"/>
      <c r="G892" s="630"/>
      <c r="H892" s="1439"/>
    </row>
    <row r="893" spans="1:8" x14ac:dyDescent="0.25">
      <c r="A893" s="777" t="s">
        <v>191</v>
      </c>
      <c r="B893" s="764">
        <v>1</v>
      </c>
      <c r="C893" s="630">
        <v>26000</v>
      </c>
      <c r="D893" s="630"/>
      <c r="E893" s="921"/>
      <c r="F893" s="764"/>
      <c r="G893" s="630"/>
      <c r="H893" s="1439"/>
    </row>
    <row r="894" spans="1:8" x14ac:dyDescent="0.25">
      <c r="A894" s="777" t="s">
        <v>191</v>
      </c>
      <c r="B894" s="764">
        <v>1</v>
      </c>
      <c r="C894" s="630">
        <v>26000</v>
      </c>
      <c r="D894" s="630"/>
      <c r="E894" s="764">
        <v>1</v>
      </c>
      <c r="F894" s="921">
        <v>60</v>
      </c>
      <c r="G894" s="1249">
        <v>3000</v>
      </c>
      <c r="H894" s="1424"/>
    </row>
    <row r="895" spans="1:8" x14ac:dyDescent="0.25">
      <c r="A895" s="847" t="s">
        <v>1268</v>
      </c>
      <c r="B895" s="848">
        <v>1</v>
      </c>
      <c r="C895" s="849">
        <v>28000</v>
      </c>
      <c r="D895" s="849"/>
      <c r="E895" s="848"/>
      <c r="F895" s="1427"/>
      <c r="G895" s="1428"/>
      <c r="H895" s="1429"/>
    </row>
    <row r="896" spans="1:8" x14ac:dyDescent="0.25">
      <c r="A896" s="847" t="s">
        <v>144</v>
      </c>
      <c r="B896" s="848">
        <v>1</v>
      </c>
      <c r="C896" s="849">
        <v>31000</v>
      </c>
      <c r="D896" s="849"/>
      <c r="E896" s="848">
        <v>1</v>
      </c>
      <c r="F896" s="1427">
        <v>60</v>
      </c>
      <c r="G896" s="1428">
        <v>3000</v>
      </c>
      <c r="H896" s="1429"/>
    </row>
    <row r="897" spans="1:8" x14ac:dyDescent="0.25">
      <c r="A897" s="847" t="s">
        <v>316</v>
      </c>
      <c r="B897" s="848">
        <v>1</v>
      </c>
      <c r="C897" s="849">
        <v>26000</v>
      </c>
      <c r="D897" s="849"/>
      <c r="E897" s="848"/>
      <c r="F897" s="1427"/>
      <c r="G897" s="1428"/>
      <c r="H897" s="1429"/>
    </row>
    <row r="898" spans="1:8" x14ac:dyDescent="0.25">
      <c r="A898" s="847" t="s">
        <v>2779</v>
      </c>
      <c r="B898" s="848">
        <v>1</v>
      </c>
      <c r="C898" s="849">
        <v>34000</v>
      </c>
      <c r="D898" s="849"/>
      <c r="E898" s="848"/>
      <c r="F898" s="1427"/>
      <c r="G898" s="1428"/>
      <c r="H898" s="1429"/>
    </row>
    <row r="899" spans="1:8" x14ac:dyDescent="0.25">
      <c r="A899" s="847" t="s">
        <v>4627</v>
      </c>
      <c r="B899" s="848">
        <v>1</v>
      </c>
      <c r="C899" s="849">
        <v>24000</v>
      </c>
      <c r="D899" s="849"/>
      <c r="E899" s="848"/>
      <c r="F899" s="1427"/>
      <c r="G899" s="1428"/>
      <c r="H899" s="1429"/>
    </row>
    <row r="900" spans="1:8" x14ac:dyDescent="0.25">
      <c r="A900" s="847" t="s">
        <v>6285</v>
      </c>
      <c r="B900" s="848">
        <v>1</v>
      </c>
      <c r="C900" s="849">
        <v>35500</v>
      </c>
      <c r="D900" s="849"/>
      <c r="E900" s="848"/>
      <c r="F900" s="1427"/>
      <c r="G900" s="1428"/>
      <c r="H900" s="1429"/>
    </row>
    <row r="901" spans="1:8" x14ac:dyDescent="0.25">
      <c r="A901" s="847" t="s">
        <v>3955</v>
      </c>
      <c r="B901" s="848">
        <v>1</v>
      </c>
      <c r="C901" s="849">
        <v>28000</v>
      </c>
      <c r="D901" s="849"/>
      <c r="E901" s="848">
        <v>3</v>
      </c>
      <c r="F901" s="1427" t="s">
        <v>2344</v>
      </c>
      <c r="G901" s="1428">
        <v>14000</v>
      </c>
      <c r="H901" s="1429"/>
    </row>
    <row r="902" spans="1:8" x14ac:dyDescent="0.25">
      <c r="A902" s="847" t="s">
        <v>6014</v>
      </c>
      <c r="B902" s="848">
        <v>1</v>
      </c>
      <c r="C902" s="849">
        <v>31500</v>
      </c>
      <c r="D902" s="849"/>
      <c r="E902" s="848">
        <v>1</v>
      </c>
      <c r="F902" s="1427">
        <v>75</v>
      </c>
      <c r="G902" s="1428">
        <v>4000</v>
      </c>
      <c r="H902" s="1429" t="s">
        <v>6286</v>
      </c>
    </row>
    <row r="903" spans="1:8" x14ac:dyDescent="0.25">
      <c r="A903" s="847" t="s">
        <v>172</v>
      </c>
      <c r="B903" s="848">
        <v>1</v>
      </c>
      <c r="C903" s="849">
        <v>42000</v>
      </c>
      <c r="D903" s="849"/>
      <c r="E903" s="848">
        <v>1</v>
      </c>
      <c r="F903" s="1427">
        <v>100</v>
      </c>
      <c r="G903" s="1428">
        <v>5000</v>
      </c>
      <c r="H903" s="1429"/>
    </row>
    <row r="904" spans="1:8" x14ac:dyDescent="0.25">
      <c r="A904" s="847" t="s">
        <v>390</v>
      </c>
      <c r="B904" s="848">
        <v>1</v>
      </c>
      <c r="C904" s="849">
        <v>31000</v>
      </c>
      <c r="D904" s="849"/>
      <c r="E904" s="848">
        <v>1</v>
      </c>
      <c r="F904" s="1427">
        <v>60</v>
      </c>
      <c r="G904" s="1428">
        <v>3000</v>
      </c>
      <c r="H904" s="1429"/>
    </row>
    <row r="905" spans="1:8" x14ac:dyDescent="0.25">
      <c r="A905" s="847" t="s">
        <v>137</v>
      </c>
      <c r="B905" s="848">
        <v>1</v>
      </c>
      <c r="C905" s="849">
        <v>24000</v>
      </c>
      <c r="D905" s="849"/>
      <c r="E905" s="848">
        <v>1</v>
      </c>
      <c r="F905" s="1427">
        <v>75</v>
      </c>
      <c r="G905" s="1428">
        <v>4000</v>
      </c>
      <c r="H905" s="1429"/>
    </row>
    <row r="906" spans="1:8" x14ac:dyDescent="0.25">
      <c r="A906" s="847" t="s">
        <v>4847</v>
      </c>
      <c r="B906" s="848">
        <v>1</v>
      </c>
      <c r="C906" s="849">
        <v>25000</v>
      </c>
      <c r="D906" s="849"/>
      <c r="E906" s="848">
        <v>1</v>
      </c>
      <c r="F906" s="1427">
        <v>100</v>
      </c>
      <c r="G906" s="1428">
        <v>5000</v>
      </c>
      <c r="H906" s="1429"/>
    </row>
    <row r="907" spans="1:8" x14ac:dyDescent="0.25">
      <c r="A907" s="847" t="s">
        <v>1946</v>
      </c>
      <c r="B907" s="848">
        <v>2</v>
      </c>
      <c r="C907" s="849">
        <v>72000</v>
      </c>
      <c r="D907" s="849"/>
      <c r="E907" s="848"/>
      <c r="F907" s="1427"/>
      <c r="G907" s="1428"/>
      <c r="H907" s="1429"/>
    </row>
    <row r="908" spans="1:8" x14ac:dyDescent="0.25">
      <c r="A908" s="847" t="s">
        <v>3146</v>
      </c>
      <c r="B908" s="848">
        <v>2</v>
      </c>
      <c r="C908" s="849"/>
      <c r="D908" s="849">
        <v>58000</v>
      </c>
      <c r="E908" s="848"/>
      <c r="F908" s="1427"/>
      <c r="G908" s="1428"/>
      <c r="H908" s="1429" t="s">
        <v>6290</v>
      </c>
    </row>
    <row r="909" spans="1:8" x14ac:dyDescent="0.25">
      <c r="A909" s="847" t="s">
        <v>1862</v>
      </c>
      <c r="B909" s="848">
        <v>1</v>
      </c>
      <c r="C909" s="849"/>
      <c r="D909" s="849">
        <v>24000</v>
      </c>
      <c r="E909" s="848">
        <v>1</v>
      </c>
      <c r="F909" s="1427">
        <v>75</v>
      </c>
      <c r="G909" s="1428">
        <v>4000</v>
      </c>
      <c r="H909" s="1429" t="s">
        <v>767</v>
      </c>
    </row>
    <row r="910" spans="1:8" x14ac:dyDescent="0.25">
      <c r="A910" s="847" t="s">
        <v>170</v>
      </c>
      <c r="B910" s="848">
        <v>1</v>
      </c>
      <c r="C910" s="849"/>
      <c r="D910" s="849">
        <v>26000</v>
      </c>
      <c r="E910" s="848"/>
      <c r="F910" s="1427"/>
      <c r="G910" s="1428"/>
      <c r="H910" s="1429"/>
    </row>
    <row r="911" spans="1:8" x14ac:dyDescent="0.25">
      <c r="A911" s="847" t="s">
        <v>2187</v>
      </c>
      <c r="B911" s="848">
        <v>1</v>
      </c>
      <c r="C911" s="849"/>
      <c r="D911" s="849">
        <v>18000</v>
      </c>
      <c r="E911" s="848"/>
      <c r="F911" s="1427"/>
      <c r="G911" s="1428"/>
      <c r="H911" s="1429" t="s">
        <v>6291</v>
      </c>
    </row>
    <row r="912" spans="1:8" x14ac:dyDescent="0.25">
      <c r="A912" s="847" t="s">
        <v>596</v>
      </c>
      <c r="B912" s="848">
        <v>1</v>
      </c>
      <c r="C912" s="849"/>
      <c r="D912" s="849">
        <v>48000</v>
      </c>
      <c r="E912" s="848">
        <v>1</v>
      </c>
      <c r="F912" s="1427">
        <v>100</v>
      </c>
      <c r="G912" s="1428">
        <v>5000</v>
      </c>
      <c r="H912" s="1429" t="s">
        <v>767</v>
      </c>
    </row>
    <row r="913" spans="1:8" x14ac:dyDescent="0.25">
      <c r="A913" s="847" t="s">
        <v>4483</v>
      </c>
      <c r="B913" s="848">
        <v>1</v>
      </c>
      <c r="C913" s="849">
        <v>15000</v>
      </c>
      <c r="D913" s="849"/>
      <c r="E913" s="848">
        <v>1</v>
      </c>
      <c r="F913" s="1427">
        <v>60</v>
      </c>
      <c r="G913" s="1428">
        <v>3000</v>
      </c>
      <c r="H913" s="1429"/>
    </row>
    <row r="914" spans="1:8" x14ac:dyDescent="0.25">
      <c r="A914" s="847" t="s">
        <v>3536</v>
      </c>
      <c r="B914" s="848">
        <v>1</v>
      </c>
      <c r="C914" s="849">
        <v>27000</v>
      </c>
      <c r="D914" s="849"/>
      <c r="E914" s="848">
        <v>1</v>
      </c>
      <c r="F914" s="1427">
        <v>75</v>
      </c>
      <c r="G914" s="1428">
        <v>4000</v>
      </c>
      <c r="H914" s="1429"/>
    </row>
    <row r="915" spans="1:8" x14ac:dyDescent="0.25">
      <c r="A915" s="847" t="s">
        <v>423</v>
      </c>
      <c r="B915" s="848">
        <v>1</v>
      </c>
      <c r="C915" s="849"/>
      <c r="D915" s="849">
        <v>17000</v>
      </c>
      <c r="E915" s="848">
        <v>1</v>
      </c>
      <c r="F915" s="1427">
        <v>75</v>
      </c>
      <c r="G915" s="1428">
        <v>4000</v>
      </c>
      <c r="H915" s="1429" t="s">
        <v>767</v>
      </c>
    </row>
    <row r="916" spans="1:8" x14ac:dyDescent="0.25">
      <c r="A916" s="847" t="s">
        <v>6293</v>
      </c>
      <c r="B916" s="848">
        <v>1</v>
      </c>
      <c r="C916" s="849"/>
      <c r="D916" s="849">
        <v>30000</v>
      </c>
      <c r="E916" s="848"/>
      <c r="F916" s="1427"/>
      <c r="G916" s="1428"/>
      <c r="H916" s="1429" t="s">
        <v>767</v>
      </c>
    </row>
    <row r="917" spans="1:8" x14ac:dyDescent="0.25">
      <c r="A917" s="847" t="s">
        <v>2044</v>
      </c>
      <c r="B917" s="848">
        <v>1</v>
      </c>
      <c r="C917" s="849">
        <v>13000</v>
      </c>
      <c r="D917" s="849"/>
      <c r="E917" s="848">
        <v>1</v>
      </c>
      <c r="F917" s="1427">
        <v>60</v>
      </c>
      <c r="G917" s="1428">
        <v>3000</v>
      </c>
      <c r="H917" s="1429"/>
    </row>
    <row r="918" spans="1:8" x14ac:dyDescent="0.25">
      <c r="A918" s="847" t="s">
        <v>6285</v>
      </c>
      <c r="B918" s="848">
        <v>1</v>
      </c>
      <c r="C918" s="849"/>
      <c r="D918" s="849">
        <v>31500</v>
      </c>
      <c r="E918" s="848">
        <v>1</v>
      </c>
      <c r="F918" s="1427">
        <v>75</v>
      </c>
      <c r="G918" s="1428">
        <v>4000</v>
      </c>
      <c r="H918" s="1429" t="s">
        <v>767</v>
      </c>
    </row>
    <row r="919" spans="1:8" x14ac:dyDescent="0.25">
      <c r="A919" s="847" t="s">
        <v>563</v>
      </c>
      <c r="B919" s="848">
        <v>1</v>
      </c>
      <c r="C919" s="849">
        <v>18000</v>
      </c>
      <c r="D919" s="849"/>
      <c r="E919" s="848">
        <v>1</v>
      </c>
      <c r="F919" s="1427">
        <v>60</v>
      </c>
      <c r="G919" s="1428">
        <v>3000</v>
      </c>
      <c r="H919" s="1429"/>
    </row>
    <row r="920" spans="1:8" x14ac:dyDescent="0.25">
      <c r="A920" s="847" t="s">
        <v>6294</v>
      </c>
      <c r="B920" s="848">
        <v>1</v>
      </c>
      <c r="C920" s="849"/>
      <c r="D920" s="849">
        <v>36000</v>
      </c>
      <c r="E920" s="848"/>
      <c r="F920" s="1427"/>
      <c r="G920" s="1428"/>
      <c r="H920" s="1429" t="s">
        <v>6295</v>
      </c>
    </row>
    <row r="921" spans="1:8" x14ac:dyDescent="0.25">
      <c r="A921" s="847" t="s">
        <v>2045</v>
      </c>
      <c r="B921" s="848">
        <v>1</v>
      </c>
      <c r="C921" s="849">
        <v>14000</v>
      </c>
      <c r="D921" s="849"/>
      <c r="E921" s="848">
        <v>1</v>
      </c>
      <c r="F921" s="1427">
        <v>60</v>
      </c>
      <c r="G921" s="1428">
        <v>3000</v>
      </c>
      <c r="H921" s="1429"/>
    </row>
    <row r="922" spans="1:8" x14ac:dyDescent="0.25">
      <c r="A922" s="847" t="s">
        <v>5159</v>
      </c>
      <c r="B922" s="848">
        <v>1</v>
      </c>
      <c r="C922" s="849"/>
      <c r="D922" s="849">
        <v>42000</v>
      </c>
      <c r="E922" s="848"/>
      <c r="F922" s="1427"/>
      <c r="G922" s="1428"/>
      <c r="H922" s="1429" t="s">
        <v>6296</v>
      </c>
    </row>
    <row r="923" spans="1:8" x14ac:dyDescent="0.25">
      <c r="A923" s="847" t="s">
        <v>6297</v>
      </c>
      <c r="B923" s="848">
        <v>1</v>
      </c>
      <c r="C923" s="849"/>
      <c r="D923" s="849">
        <v>48500</v>
      </c>
      <c r="E923" s="848"/>
      <c r="F923" s="1427"/>
      <c r="G923" s="1428"/>
      <c r="H923" s="1429" t="s">
        <v>767</v>
      </c>
    </row>
    <row r="924" spans="1:8" x14ac:dyDescent="0.25">
      <c r="A924" s="847" t="s">
        <v>1541</v>
      </c>
      <c r="B924" s="848">
        <v>1</v>
      </c>
      <c r="C924" s="849"/>
      <c r="D924" s="849">
        <v>59000</v>
      </c>
      <c r="E924" s="848"/>
      <c r="F924" s="1427"/>
      <c r="G924" s="1428"/>
      <c r="H924" s="1429" t="s">
        <v>6298</v>
      </c>
    </row>
    <row r="925" spans="1:8" x14ac:dyDescent="0.25">
      <c r="A925" s="847" t="s">
        <v>1541</v>
      </c>
      <c r="B925" s="848">
        <v>1</v>
      </c>
      <c r="C925" s="849">
        <v>37000</v>
      </c>
      <c r="D925" s="849"/>
      <c r="E925" s="848">
        <v>2</v>
      </c>
      <c r="F925" s="1427">
        <v>190</v>
      </c>
      <c r="G925" s="1428">
        <v>22000</v>
      </c>
      <c r="H925" s="1429"/>
    </row>
    <row r="926" spans="1:8" x14ac:dyDescent="0.25">
      <c r="A926" s="847" t="s">
        <v>132</v>
      </c>
      <c r="B926" s="848">
        <v>1</v>
      </c>
      <c r="C926" s="849">
        <v>15000</v>
      </c>
      <c r="D926" s="849"/>
      <c r="E926" s="848"/>
      <c r="F926" s="1427"/>
      <c r="G926" s="1428"/>
      <c r="H926" s="1429"/>
    </row>
    <row r="927" spans="1:8" x14ac:dyDescent="0.25">
      <c r="A927" s="847" t="s">
        <v>5809</v>
      </c>
      <c r="B927" s="848">
        <v>2</v>
      </c>
      <c r="C927" s="849"/>
      <c r="D927" s="849">
        <v>104000</v>
      </c>
      <c r="E927" s="848"/>
      <c r="F927" s="1427"/>
      <c r="G927" s="1428"/>
      <c r="H927" s="1429" t="s">
        <v>6299</v>
      </c>
    </row>
    <row r="928" spans="1:8" x14ac:dyDescent="0.25">
      <c r="A928" s="847" t="s">
        <v>6014</v>
      </c>
      <c r="B928" s="848">
        <v>1</v>
      </c>
      <c r="C928" s="849">
        <v>31000</v>
      </c>
      <c r="D928" s="849"/>
      <c r="E928" s="848">
        <v>1</v>
      </c>
      <c r="F928" s="1427">
        <v>60</v>
      </c>
      <c r="G928" s="1428">
        <v>3000</v>
      </c>
      <c r="H928" s="1429" t="s">
        <v>3278</v>
      </c>
    </row>
    <row r="929" spans="1:8" x14ac:dyDescent="0.25">
      <c r="A929" s="847" t="s">
        <v>6070</v>
      </c>
      <c r="B929" s="848">
        <v>1</v>
      </c>
      <c r="C929" s="849">
        <v>24000</v>
      </c>
      <c r="D929" s="849"/>
      <c r="E929" s="848">
        <v>1</v>
      </c>
      <c r="F929" s="1427">
        <v>50</v>
      </c>
      <c r="G929" s="1428">
        <v>2000</v>
      </c>
      <c r="H929" s="1429"/>
    </row>
    <row r="930" spans="1:8" x14ac:dyDescent="0.25">
      <c r="A930" s="847" t="s">
        <v>136</v>
      </c>
      <c r="B930" s="848">
        <v>1</v>
      </c>
      <c r="C930" s="849"/>
      <c r="D930" s="849">
        <v>18000</v>
      </c>
      <c r="E930" s="848"/>
      <c r="F930" s="1427"/>
      <c r="G930" s="1428"/>
      <c r="H930" s="1429" t="s">
        <v>3581</v>
      </c>
    </row>
    <row r="931" spans="1:8" x14ac:dyDescent="0.25">
      <c r="A931" s="847" t="s">
        <v>5215</v>
      </c>
      <c r="B931" s="848">
        <v>1</v>
      </c>
      <c r="C931" s="849"/>
      <c r="D931" s="849">
        <v>53000</v>
      </c>
      <c r="E931" s="848">
        <v>1</v>
      </c>
      <c r="F931" s="1427">
        <v>100</v>
      </c>
      <c r="G931" s="1428">
        <v>5000</v>
      </c>
      <c r="H931" s="1429" t="s">
        <v>767</v>
      </c>
    </row>
    <row r="932" spans="1:8" x14ac:dyDescent="0.25">
      <c r="A932" s="847" t="s">
        <v>3955</v>
      </c>
      <c r="B932" s="848">
        <v>1</v>
      </c>
      <c r="C932" s="849"/>
      <c r="D932" s="849">
        <v>42000</v>
      </c>
      <c r="E932" s="848"/>
      <c r="F932" s="1427"/>
      <c r="G932" s="1428"/>
      <c r="H932" s="1429" t="s">
        <v>767</v>
      </c>
    </row>
    <row r="933" spans="1:8" x14ac:dyDescent="0.25">
      <c r="A933" s="847" t="s">
        <v>656</v>
      </c>
      <c r="B933" s="848">
        <v>1</v>
      </c>
      <c r="C933" s="849">
        <v>2000</v>
      </c>
      <c r="D933" s="849">
        <v>18000</v>
      </c>
      <c r="E933" s="848"/>
      <c r="F933" s="1427"/>
      <c r="G933" s="1428"/>
      <c r="H933" s="1429" t="s">
        <v>6300</v>
      </c>
    </row>
    <row r="934" spans="1:8" x14ac:dyDescent="0.25">
      <c r="A934" s="847" t="s">
        <v>6294</v>
      </c>
      <c r="B934" s="848">
        <v>1</v>
      </c>
      <c r="C934" s="849"/>
      <c r="D934" s="849">
        <v>32000</v>
      </c>
      <c r="E934" s="848">
        <v>1</v>
      </c>
      <c r="F934" s="1427">
        <v>75</v>
      </c>
      <c r="G934" s="1428">
        <v>4000</v>
      </c>
      <c r="H934" s="1429" t="s">
        <v>767</v>
      </c>
    </row>
    <row r="935" spans="1:8" x14ac:dyDescent="0.25">
      <c r="A935" s="847" t="s">
        <v>170</v>
      </c>
      <c r="B935" s="848">
        <v>1</v>
      </c>
      <c r="C935" s="849"/>
      <c r="D935" s="849">
        <v>21000</v>
      </c>
      <c r="E935" s="848">
        <v>1</v>
      </c>
      <c r="F935" s="1427">
        <v>100</v>
      </c>
      <c r="G935" s="1428">
        <v>5000</v>
      </c>
      <c r="H935" s="1429" t="s">
        <v>767</v>
      </c>
    </row>
    <row r="936" spans="1:8" x14ac:dyDescent="0.25">
      <c r="A936" s="847" t="s">
        <v>563</v>
      </c>
      <c r="B936" s="848">
        <v>1</v>
      </c>
      <c r="C936" s="849">
        <v>17000</v>
      </c>
      <c r="D936" s="849"/>
      <c r="E936" s="848">
        <v>1</v>
      </c>
      <c r="F936" s="1427">
        <v>75</v>
      </c>
      <c r="G936" s="1428">
        <v>4000</v>
      </c>
      <c r="H936" s="1429"/>
    </row>
    <row r="937" spans="1:8" x14ac:dyDescent="0.25">
      <c r="A937" s="847" t="s">
        <v>734</v>
      </c>
      <c r="B937" s="848">
        <v>1</v>
      </c>
      <c r="C937" s="849">
        <v>14000</v>
      </c>
      <c r="D937" s="849"/>
      <c r="E937" s="848">
        <v>1</v>
      </c>
      <c r="F937" s="1427">
        <v>75</v>
      </c>
      <c r="G937" s="1428">
        <v>4000</v>
      </c>
      <c r="H937" s="1429"/>
    </row>
    <row r="938" spans="1:8" x14ac:dyDescent="0.25">
      <c r="A938" s="847" t="s">
        <v>4708</v>
      </c>
      <c r="B938" s="848">
        <v>1</v>
      </c>
      <c r="C938" s="849">
        <v>14000</v>
      </c>
      <c r="D938" s="849"/>
      <c r="E938" s="848">
        <v>1</v>
      </c>
      <c r="F938" s="1427">
        <v>50</v>
      </c>
      <c r="G938" s="1428">
        <v>2000</v>
      </c>
      <c r="H938" s="1429"/>
    </row>
    <row r="939" spans="1:8" x14ac:dyDescent="0.25">
      <c r="A939" s="847" t="s">
        <v>2820</v>
      </c>
      <c r="B939" s="848">
        <v>1</v>
      </c>
      <c r="C939" s="849">
        <v>12000</v>
      </c>
      <c r="D939" s="849"/>
      <c r="E939" s="848">
        <v>1</v>
      </c>
      <c r="F939" s="1427">
        <v>60</v>
      </c>
      <c r="G939" s="1428">
        <v>3000</v>
      </c>
      <c r="H939" s="1429"/>
    </row>
    <row r="940" spans="1:8" x14ac:dyDescent="0.25">
      <c r="A940" s="847" t="s">
        <v>4497</v>
      </c>
      <c r="B940" s="848">
        <v>1</v>
      </c>
      <c r="C940" s="849">
        <v>27000</v>
      </c>
      <c r="D940" s="849"/>
      <c r="E940" s="848">
        <v>1</v>
      </c>
      <c r="F940" s="1427">
        <v>50</v>
      </c>
      <c r="G940" s="1428">
        <v>2000</v>
      </c>
      <c r="H940" s="1429"/>
    </row>
    <row r="941" spans="1:8" x14ac:dyDescent="0.25">
      <c r="A941" s="755" t="s">
        <v>2048</v>
      </c>
      <c r="B941" s="213">
        <f>SUM(B882:B940)</f>
        <v>63</v>
      </c>
      <c r="C941" s="213">
        <f>SUM(C882:C940)</f>
        <v>1025500</v>
      </c>
      <c r="D941" s="213">
        <f>SUM(D882:D940)</f>
        <v>744000</v>
      </c>
      <c r="E941" s="213">
        <f>SUM(E882:E940)</f>
        <v>34</v>
      </c>
      <c r="F941" s="213"/>
      <c r="G941" s="213"/>
      <c r="H941" s="213"/>
    </row>
    <row r="942" spans="1:8" ht="17.25" x14ac:dyDescent="0.25">
      <c r="A942" s="2233" t="s">
        <v>4463</v>
      </c>
      <c r="B942" s="2234"/>
      <c r="C942" s="2234"/>
      <c r="D942" s="2234"/>
      <c r="E942" s="2234"/>
      <c r="F942" s="2234"/>
      <c r="G942" s="2234"/>
      <c r="H942" s="2249"/>
    </row>
    <row r="943" spans="1:8" ht="17.25" x14ac:dyDescent="0.25">
      <c r="A943" s="782" t="s">
        <v>6301</v>
      </c>
      <c r="B943" s="783">
        <v>1</v>
      </c>
      <c r="C943" s="944">
        <v>1500</v>
      </c>
      <c r="D943" s="784"/>
      <c r="E943" s="909"/>
      <c r="F943" s="909"/>
      <c r="G943" s="909"/>
      <c r="H943" s="1437"/>
    </row>
    <row r="944" spans="1:8" ht="17.25" x14ac:dyDescent="0.25">
      <c r="A944" s="782" t="s">
        <v>6028</v>
      </c>
      <c r="B944" s="783">
        <v>2</v>
      </c>
      <c r="C944" s="944">
        <v>3000</v>
      </c>
      <c r="D944" s="784"/>
      <c r="E944" s="909"/>
      <c r="F944" s="909"/>
      <c r="G944" s="909"/>
      <c r="H944" s="1437"/>
    </row>
    <row r="945" spans="1:8" ht="17.25" x14ac:dyDescent="0.25">
      <c r="A945" s="782" t="s">
        <v>6029</v>
      </c>
      <c r="B945" s="783">
        <v>1</v>
      </c>
      <c r="C945" s="944">
        <v>1500</v>
      </c>
      <c r="D945" s="784"/>
      <c r="E945" s="909"/>
      <c r="F945" s="909"/>
      <c r="G945" s="909"/>
      <c r="H945" s="1437"/>
    </row>
    <row r="946" spans="1:8" ht="17.25" x14ac:dyDescent="0.25">
      <c r="A946" s="782" t="s">
        <v>6292</v>
      </c>
      <c r="B946" s="783">
        <v>4</v>
      </c>
      <c r="C946" s="944">
        <v>2200</v>
      </c>
      <c r="D946" s="784"/>
      <c r="E946" s="909"/>
      <c r="F946" s="909"/>
      <c r="G946" s="909"/>
      <c r="H946" s="1437"/>
    </row>
    <row r="947" spans="1:8" ht="17.25" x14ac:dyDescent="0.25">
      <c r="A947" s="782" t="s">
        <v>5766</v>
      </c>
      <c r="B947" s="783">
        <v>1</v>
      </c>
      <c r="C947" s="944">
        <v>1500</v>
      </c>
      <c r="D947" s="784"/>
      <c r="E947" s="909"/>
      <c r="F947" s="909"/>
      <c r="G947" s="909"/>
      <c r="H947" s="1437"/>
    </row>
    <row r="948" spans="1:8" ht="17.25" x14ac:dyDescent="0.25">
      <c r="A948" s="782" t="s">
        <v>5927</v>
      </c>
      <c r="B948" s="783">
        <v>1</v>
      </c>
      <c r="C948" s="944">
        <v>1500</v>
      </c>
      <c r="D948" s="784"/>
      <c r="E948" s="909"/>
      <c r="F948" s="909"/>
      <c r="G948" s="909"/>
      <c r="H948" s="1437"/>
    </row>
    <row r="949" spans="1:8" ht="17.25" x14ac:dyDescent="0.25">
      <c r="A949" s="782" t="s">
        <v>5744</v>
      </c>
      <c r="B949" s="783">
        <v>1</v>
      </c>
      <c r="C949" s="944">
        <v>1500</v>
      </c>
      <c r="D949" s="784"/>
      <c r="E949" s="909"/>
      <c r="F949" s="909"/>
      <c r="G949" s="909"/>
      <c r="H949" s="1437"/>
    </row>
    <row r="950" spans="1:8" ht="17.25" x14ac:dyDescent="0.25">
      <c r="A950" s="782" t="s">
        <v>6120</v>
      </c>
      <c r="B950" s="783">
        <v>1</v>
      </c>
      <c r="C950" s="944">
        <v>1500</v>
      </c>
      <c r="D950" s="784"/>
      <c r="E950" s="909"/>
      <c r="F950" s="909"/>
      <c r="G950" s="909"/>
      <c r="H950" s="1437"/>
    </row>
    <row r="951" spans="1:8" x14ac:dyDescent="0.25">
      <c r="A951" s="755" t="s">
        <v>2048</v>
      </c>
      <c r="B951" s="213"/>
      <c r="C951" s="213">
        <f>SUM(C943:C950)</f>
        <v>14200</v>
      </c>
      <c r="D951" s="213"/>
      <c r="E951" s="213"/>
      <c r="F951" s="213"/>
      <c r="G951" s="213"/>
      <c r="H951" s="213"/>
    </row>
    <row r="952" spans="1:8" x14ac:dyDescent="0.25">
      <c r="D952" s="18"/>
      <c r="E952" s="13"/>
      <c r="F952" s="13"/>
    </row>
    <row r="953" spans="1:8" x14ac:dyDescent="0.25">
      <c r="D953" s="1230"/>
      <c r="E953" s="1230"/>
      <c r="F953" s="2268" t="s">
        <v>6302</v>
      </c>
      <c r="G953" s="2268"/>
      <c r="H953" s="2268"/>
    </row>
    <row r="954" spans="1:8" ht="15.75" x14ac:dyDescent="0.25">
      <c r="A954" s="2262" t="s">
        <v>4861</v>
      </c>
      <c r="B954" s="2263"/>
      <c r="C954" s="757">
        <f>C941-4000</f>
        <v>1021500</v>
      </c>
      <c r="E954" s="13"/>
      <c r="F954" s="13"/>
    </row>
    <row r="955" spans="1:8" x14ac:dyDescent="0.25">
      <c r="E955" s="1444"/>
      <c r="F955" s="1444"/>
      <c r="G955" s="2274" t="s">
        <v>6303</v>
      </c>
      <c r="H955" s="2274"/>
    </row>
    <row r="956" spans="1:8" ht="15.75" x14ac:dyDescent="0.25">
      <c r="A956" s="2262" t="s">
        <v>4825</v>
      </c>
      <c r="B956" s="2263"/>
      <c r="C956" s="213">
        <f>C951</f>
        <v>14200</v>
      </c>
      <c r="E956" s="1145"/>
      <c r="F956" s="1145"/>
      <c r="G956" s="1145"/>
    </row>
    <row r="960" spans="1:8" ht="15.75" x14ac:dyDescent="0.25">
      <c r="A960" s="2232" t="s">
        <v>6304</v>
      </c>
      <c r="B960" s="2232"/>
      <c r="C960" s="2232"/>
      <c r="D960" s="2232"/>
      <c r="E960" s="2232"/>
      <c r="F960" s="2232"/>
      <c r="G960" s="2232"/>
      <c r="H960" s="2232"/>
    </row>
    <row r="961" spans="1:8" x14ac:dyDescent="0.25">
      <c r="A961" s="198" t="s">
        <v>14</v>
      </c>
      <c r="B961" s="198" t="s">
        <v>6004</v>
      </c>
      <c r="C961" s="198" t="s">
        <v>6005</v>
      </c>
      <c r="D961" s="198" t="s">
        <v>6006</v>
      </c>
      <c r="E961" s="198" t="s">
        <v>6007</v>
      </c>
      <c r="F961" s="1441" t="s">
        <v>2013</v>
      </c>
      <c r="G961" s="198" t="s">
        <v>6008</v>
      </c>
      <c r="H961" s="198" t="s">
        <v>6009</v>
      </c>
    </row>
    <row r="962" spans="1:8" x14ac:dyDescent="0.25">
      <c r="A962" s="777" t="s">
        <v>5431</v>
      </c>
      <c r="B962" s="764">
        <v>1</v>
      </c>
      <c r="C962" s="630"/>
      <c r="D962" s="630">
        <v>14000</v>
      </c>
      <c r="E962" s="921">
        <v>1</v>
      </c>
      <c r="F962" s="764">
        <v>50</v>
      </c>
      <c r="G962" s="630">
        <v>2000</v>
      </c>
      <c r="H962" s="1443" t="s">
        <v>3581</v>
      </c>
    </row>
    <row r="963" spans="1:8" x14ac:dyDescent="0.25">
      <c r="A963" s="777" t="s">
        <v>6305</v>
      </c>
      <c r="B963" s="764">
        <v>1</v>
      </c>
      <c r="C963" s="630">
        <v>44000</v>
      </c>
      <c r="D963" s="630"/>
      <c r="E963" s="921">
        <v>1</v>
      </c>
      <c r="F963" s="764">
        <v>100</v>
      </c>
      <c r="G963" s="630">
        <v>5000</v>
      </c>
      <c r="H963" s="1443"/>
    </row>
    <row r="964" spans="1:8" x14ac:dyDescent="0.25">
      <c r="A964" s="777" t="s">
        <v>622</v>
      </c>
      <c r="B964" s="764">
        <v>1</v>
      </c>
      <c r="C964" s="630"/>
      <c r="D964" s="630">
        <v>37000</v>
      </c>
      <c r="E964" s="921"/>
      <c r="F964" s="764"/>
      <c r="G964" s="630"/>
      <c r="H964" s="1443" t="s">
        <v>767</v>
      </c>
    </row>
    <row r="965" spans="1:8" x14ac:dyDescent="0.25">
      <c r="A965" s="777" t="s">
        <v>5196</v>
      </c>
      <c r="B965" s="764">
        <v>1</v>
      </c>
      <c r="C965" s="630"/>
      <c r="D965" s="630">
        <v>37000</v>
      </c>
      <c r="E965" s="921"/>
      <c r="F965" s="764"/>
      <c r="G965" s="630"/>
      <c r="H965" s="1443" t="s">
        <v>767</v>
      </c>
    </row>
    <row r="966" spans="1:8" x14ac:dyDescent="0.25">
      <c r="A966" s="777" t="s">
        <v>5434</v>
      </c>
      <c r="B966" s="764">
        <v>1</v>
      </c>
      <c r="C966" s="630">
        <v>16000</v>
      </c>
      <c r="D966" s="630"/>
      <c r="E966" s="764">
        <v>1</v>
      </c>
      <c r="F966" s="921">
        <v>70</v>
      </c>
      <c r="G966" s="1249">
        <v>4000</v>
      </c>
      <c r="H966" s="1424"/>
    </row>
    <row r="967" spans="1:8" x14ac:dyDescent="0.25">
      <c r="A967" s="847" t="s">
        <v>6306</v>
      </c>
      <c r="B967" s="848">
        <v>1</v>
      </c>
      <c r="C967" s="849"/>
      <c r="D967" s="849">
        <v>32000</v>
      </c>
      <c r="E967" s="848">
        <v>1</v>
      </c>
      <c r="F967" s="1427">
        <v>60</v>
      </c>
      <c r="G967" s="1428">
        <v>3000</v>
      </c>
      <c r="H967" s="1429" t="s">
        <v>6307</v>
      </c>
    </row>
    <row r="968" spans="1:8" x14ac:dyDescent="0.25">
      <c r="A968" s="847" t="s">
        <v>3750</v>
      </c>
      <c r="B968" s="848">
        <v>1</v>
      </c>
      <c r="C968" s="849">
        <v>32000</v>
      </c>
      <c r="D968" s="849"/>
      <c r="E968" s="848">
        <v>1</v>
      </c>
      <c r="F968" s="1427">
        <v>60</v>
      </c>
      <c r="G968" s="1428">
        <v>3000</v>
      </c>
      <c r="H968" s="1429"/>
    </row>
    <row r="969" spans="1:8" x14ac:dyDescent="0.25">
      <c r="A969" s="847" t="s">
        <v>170</v>
      </c>
      <c r="B969" s="848">
        <v>2</v>
      </c>
      <c r="C969" s="849">
        <v>52000</v>
      </c>
      <c r="D969" s="849"/>
      <c r="E969" s="848"/>
      <c r="F969" s="1427"/>
      <c r="G969" s="1428"/>
      <c r="H969" s="1429"/>
    </row>
    <row r="970" spans="1:8" x14ac:dyDescent="0.25">
      <c r="A970" s="847" t="s">
        <v>6130</v>
      </c>
      <c r="B970" s="848">
        <v>1</v>
      </c>
      <c r="C970" s="849">
        <v>24000</v>
      </c>
      <c r="D970" s="849"/>
      <c r="E970" s="848">
        <v>1</v>
      </c>
      <c r="F970" s="1427">
        <v>60</v>
      </c>
      <c r="G970" s="1428">
        <v>3000</v>
      </c>
      <c r="H970" s="1429"/>
    </row>
    <row r="971" spans="1:8" x14ac:dyDescent="0.25">
      <c r="A971" s="99" t="s">
        <v>6308</v>
      </c>
      <c r="B971" s="116">
        <v>1</v>
      </c>
      <c r="C971" s="178"/>
      <c r="D971" s="178">
        <v>15000</v>
      </c>
      <c r="E971" s="116">
        <v>1</v>
      </c>
      <c r="F971" s="1425">
        <v>60</v>
      </c>
      <c r="G971" s="1426">
        <v>3000</v>
      </c>
      <c r="H971" s="1440" t="s">
        <v>767</v>
      </c>
    </row>
    <row r="972" spans="1:8" x14ac:dyDescent="0.25">
      <c r="A972" s="99" t="s">
        <v>624</v>
      </c>
      <c r="B972" s="116">
        <v>1</v>
      </c>
      <c r="C972" s="178">
        <v>34000</v>
      </c>
      <c r="D972" s="178"/>
      <c r="E972" s="116"/>
      <c r="F972" s="1425"/>
      <c r="G972" s="1426"/>
      <c r="H972" s="1440"/>
    </row>
    <row r="973" spans="1:8" x14ac:dyDescent="0.25">
      <c r="A973" s="99" t="s">
        <v>3782</v>
      </c>
      <c r="B973" s="116">
        <v>1</v>
      </c>
      <c r="C973" s="178"/>
      <c r="D973" s="178">
        <v>47000</v>
      </c>
      <c r="E973" s="116">
        <v>1</v>
      </c>
      <c r="F973" s="1425">
        <v>100</v>
      </c>
      <c r="G973" s="1426">
        <v>5000</v>
      </c>
      <c r="H973" s="1440" t="s">
        <v>767</v>
      </c>
    </row>
    <row r="974" spans="1:8" x14ac:dyDescent="0.25">
      <c r="A974" s="99" t="s">
        <v>3657</v>
      </c>
      <c r="B974" s="116">
        <v>1</v>
      </c>
      <c r="C974" s="178">
        <v>30000</v>
      </c>
      <c r="D974" s="178">
        <v>4000</v>
      </c>
      <c r="E974" s="116">
        <v>1</v>
      </c>
      <c r="F974" s="1425">
        <v>100</v>
      </c>
      <c r="G974" s="1426">
        <v>5000</v>
      </c>
      <c r="H974" s="1440" t="s">
        <v>6309</v>
      </c>
    </row>
    <row r="975" spans="1:8" x14ac:dyDescent="0.25">
      <c r="A975" s="99" t="s">
        <v>4034</v>
      </c>
      <c r="B975" s="116">
        <v>1</v>
      </c>
      <c r="C975" s="178">
        <v>49000</v>
      </c>
      <c r="D975" s="178"/>
      <c r="E975" s="116">
        <v>1</v>
      </c>
      <c r="F975" s="1425">
        <v>100</v>
      </c>
      <c r="G975" s="1426">
        <v>5000</v>
      </c>
      <c r="H975" s="1440"/>
    </row>
    <row r="976" spans="1:8" x14ac:dyDescent="0.25">
      <c r="A976" s="99" t="s">
        <v>5434</v>
      </c>
      <c r="B976" s="116">
        <v>1</v>
      </c>
      <c r="C976" s="178">
        <v>16000</v>
      </c>
      <c r="D976" s="178"/>
      <c r="E976" s="116">
        <v>1</v>
      </c>
      <c r="F976" s="1425">
        <v>70</v>
      </c>
      <c r="G976" s="1426">
        <v>4000</v>
      </c>
      <c r="H976" s="1440"/>
    </row>
    <row r="977" spans="1:8" x14ac:dyDescent="0.25">
      <c r="A977" s="99" t="s">
        <v>6311</v>
      </c>
      <c r="B977" s="116">
        <v>2</v>
      </c>
      <c r="C977" s="178">
        <v>72000</v>
      </c>
      <c r="D977" s="178"/>
      <c r="E977" s="116">
        <v>2</v>
      </c>
      <c r="F977" s="1425">
        <v>70</v>
      </c>
      <c r="G977" s="1426">
        <v>8000</v>
      </c>
      <c r="H977" s="1440"/>
    </row>
    <row r="978" spans="1:8" x14ac:dyDescent="0.25">
      <c r="A978" s="99" t="s">
        <v>6312</v>
      </c>
      <c r="B978" s="116">
        <v>1</v>
      </c>
      <c r="C978" s="178"/>
      <c r="D978" s="178">
        <v>22500</v>
      </c>
      <c r="E978" s="116">
        <v>1</v>
      </c>
      <c r="F978" s="1425">
        <v>60</v>
      </c>
      <c r="G978" s="1426">
        <v>3000</v>
      </c>
      <c r="H978" s="1440" t="s">
        <v>767</v>
      </c>
    </row>
    <row r="979" spans="1:8" x14ac:dyDescent="0.25">
      <c r="A979" s="99" t="s">
        <v>6201</v>
      </c>
      <c r="B979" s="116">
        <v>1</v>
      </c>
      <c r="C979" s="178">
        <v>31000</v>
      </c>
      <c r="D979" s="178"/>
      <c r="E979" s="116">
        <v>1</v>
      </c>
      <c r="F979" s="1425">
        <v>100</v>
      </c>
      <c r="G979" s="1426">
        <v>5000</v>
      </c>
      <c r="H979" s="1440"/>
    </row>
    <row r="980" spans="1:8" x14ac:dyDescent="0.25">
      <c r="A980" s="99" t="s">
        <v>2834</v>
      </c>
      <c r="B980" s="116">
        <v>1</v>
      </c>
      <c r="C980" s="178">
        <v>12000</v>
      </c>
      <c r="D980" s="178"/>
      <c r="E980" s="116">
        <v>1</v>
      </c>
      <c r="F980" s="1425">
        <v>60</v>
      </c>
      <c r="G980" s="1426">
        <v>3000</v>
      </c>
      <c r="H980" s="1440"/>
    </row>
    <row r="981" spans="1:8" x14ac:dyDescent="0.25">
      <c r="A981" s="99" t="s">
        <v>622</v>
      </c>
      <c r="B981" s="116">
        <v>1</v>
      </c>
      <c r="C981" s="178">
        <v>26000</v>
      </c>
      <c r="D981" s="178">
        <v>7000</v>
      </c>
      <c r="E981" s="116">
        <v>1</v>
      </c>
      <c r="F981" s="1425">
        <v>70</v>
      </c>
      <c r="G981" s="1426">
        <v>4000</v>
      </c>
      <c r="H981" s="1440" t="s">
        <v>767</v>
      </c>
    </row>
    <row r="982" spans="1:8" x14ac:dyDescent="0.25">
      <c r="A982" s="847" t="s">
        <v>5610</v>
      </c>
      <c r="B982" s="848">
        <v>1</v>
      </c>
      <c r="C982" s="849">
        <v>24000</v>
      </c>
      <c r="D982" s="849"/>
      <c r="E982" s="848">
        <v>1</v>
      </c>
      <c r="F982" s="1427">
        <v>70</v>
      </c>
      <c r="G982" s="1428">
        <v>4000</v>
      </c>
      <c r="H982" s="1429"/>
    </row>
    <row r="983" spans="1:8" x14ac:dyDescent="0.25">
      <c r="A983" s="99" t="s">
        <v>1871</v>
      </c>
      <c r="B983" s="116">
        <v>1</v>
      </c>
      <c r="C983" s="178"/>
      <c r="D983" s="178">
        <v>36000</v>
      </c>
      <c r="E983" s="116"/>
      <c r="F983" s="1425"/>
      <c r="G983" s="1426"/>
      <c r="H983" s="1440" t="s">
        <v>6313</v>
      </c>
    </row>
    <row r="984" spans="1:8" x14ac:dyDescent="0.25">
      <c r="A984" s="1445" t="s">
        <v>3572</v>
      </c>
      <c r="B984" s="1446">
        <v>1</v>
      </c>
      <c r="C984" s="1447"/>
      <c r="D984" s="1447"/>
      <c r="E984" s="1446">
        <v>1</v>
      </c>
      <c r="F984" s="1448">
        <v>100</v>
      </c>
      <c r="G984" s="1449">
        <v>5000</v>
      </c>
      <c r="H984" s="1450" t="s">
        <v>6746</v>
      </c>
    </row>
    <row r="985" spans="1:8" x14ac:dyDescent="0.25">
      <c r="A985" s="99" t="s">
        <v>6314</v>
      </c>
      <c r="B985" s="116">
        <v>1</v>
      </c>
      <c r="C985" s="178"/>
      <c r="D985" s="178">
        <v>27500</v>
      </c>
      <c r="E985" s="116">
        <v>1</v>
      </c>
      <c r="F985" s="1425">
        <v>70</v>
      </c>
      <c r="G985" s="1426">
        <v>4000</v>
      </c>
      <c r="H985" s="1440"/>
    </row>
    <row r="986" spans="1:8" x14ac:dyDescent="0.25">
      <c r="A986" s="99" t="s">
        <v>2834</v>
      </c>
      <c r="B986" s="116">
        <v>1</v>
      </c>
      <c r="C986" s="178"/>
      <c r="D986" s="178">
        <v>15000</v>
      </c>
      <c r="E986" s="116"/>
      <c r="F986" s="1425"/>
      <c r="G986" s="1426"/>
      <c r="H986" s="1440" t="s">
        <v>3581</v>
      </c>
    </row>
    <row r="987" spans="1:8" x14ac:dyDescent="0.25">
      <c r="A987" s="99" t="s">
        <v>1021</v>
      </c>
      <c r="B987" s="116">
        <v>1</v>
      </c>
      <c r="C987" s="178"/>
      <c r="D987" s="178">
        <v>13000</v>
      </c>
      <c r="E987" s="116"/>
      <c r="F987" s="1425"/>
      <c r="G987" s="1426"/>
      <c r="H987" s="1440" t="s">
        <v>767</v>
      </c>
    </row>
    <row r="988" spans="1:8" x14ac:dyDescent="0.25">
      <c r="A988" s="884" t="s">
        <v>1871</v>
      </c>
      <c r="B988" s="885">
        <v>1</v>
      </c>
      <c r="C988" s="230"/>
      <c r="D988" s="230"/>
      <c r="E988" s="885"/>
      <c r="F988" s="1430"/>
      <c r="G988" s="1431"/>
      <c r="H988" s="1432" t="s">
        <v>5204</v>
      </c>
    </row>
    <row r="989" spans="1:8" x14ac:dyDescent="0.25">
      <c r="A989" s="847" t="s">
        <v>6315</v>
      </c>
      <c r="B989" s="848">
        <v>1</v>
      </c>
      <c r="C989" s="849"/>
      <c r="D989" s="849">
        <v>26000</v>
      </c>
      <c r="E989" s="848">
        <v>1</v>
      </c>
      <c r="F989" s="1427">
        <v>70</v>
      </c>
      <c r="G989" s="1428">
        <v>4000</v>
      </c>
      <c r="H989" s="1429" t="s">
        <v>3581</v>
      </c>
    </row>
    <row r="990" spans="1:8" x14ac:dyDescent="0.25">
      <c r="A990" s="99" t="s">
        <v>6055</v>
      </c>
      <c r="B990" s="116">
        <v>1</v>
      </c>
      <c r="C990" s="178"/>
      <c r="D990" s="178">
        <v>30500</v>
      </c>
      <c r="E990" s="116"/>
      <c r="F990" s="1425"/>
      <c r="G990" s="1426"/>
      <c r="H990" s="1440" t="s">
        <v>767</v>
      </c>
    </row>
    <row r="991" spans="1:8" x14ac:dyDescent="0.25">
      <c r="A991" s="99" t="s">
        <v>6316</v>
      </c>
      <c r="B991" s="116">
        <v>1</v>
      </c>
      <c r="C991" s="178">
        <v>17000</v>
      </c>
      <c r="D991" s="178"/>
      <c r="E991" s="116"/>
      <c r="F991" s="1425"/>
      <c r="G991" s="1426"/>
      <c r="H991" s="1440"/>
    </row>
    <row r="992" spans="1:8" x14ac:dyDescent="0.25">
      <c r="A992" s="99" t="s">
        <v>6317</v>
      </c>
      <c r="B992" s="116">
        <v>1</v>
      </c>
      <c r="C992" s="178">
        <v>54000</v>
      </c>
      <c r="D992" s="178"/>
      <c r="E992" s="116">
        <v>1</v>
      </c>
      <c r="F992" s="1425">
        <v>140</v>
      </c>
      <c r="G992" s="1426">
        <v>8000</v>
      </c>
      <c r="H992" s="1440"/>
    </row>
    <row r="993" spans="1:8" x14ac:dyDescent="0.25">
      <c r="A993" s="99" t="s">
        <v>6055</v>
      </c>
      <c r="B993" s="116">
        <v>1</v>
      </c>
      <c r="C993" s="178"/>
      <c r="D993" s="178">
        <v>30500</v>
      </c>
      <c r="E993" s="116"/>
      <c r="F993" s="1425"/>
      <c r="G993" s="1426"/>
      <c r="H993" s="1440" t="s">
        <v>3581</v>
      </c>
    </row>
    <row r="994" spans="1:8" x14ac:dyDescent="0.25">
      <c r="A994" s="99" t="s">
        <v>537</v>
      </c>
      <c r="B994" s="116">
        <v>1</v>
      </c>
      <c r="C994" s="178"/>
      <c r="D994" s="178">
        <v>19000</v>
      </c>
      <c r="E994" s="116"/>
      <c r="F994" s="1425"/>
      <c r="G994" s="1426"/>
      <c r="H994" s="1590" t="s">
        <v>6202</v>
      </c>
    </row>
    <row r="995" spans="1:8" x14ac:dyDescent="0.25">
      <c r="A995" s="847" t="s">
        <v>1268</v>
      </c>
      <c r="B995" s="848">
        <v>1</v>
      </c>
      <c r="C995" s="849">
        <v>24000</v>
      </c>
      <c r="D995" s="849"/>
      <c r="E995" s="848">
        <v>1</v>
      </c>
      <c r="F995" s="1427">
        <v>70</v>
      </c>
      <c r="G995" s="1428">
        <v>4000</v>
      </c>
      <c r="H995" s="1429"/>
    </row>
    <row r="996" spans="1:8" x14ac:dyDescent="0.25">
      <c r="A996" s="99" t="s">
        <v>3955</v>
      </c>
      <c r="B996" s="116">
        <v>1</v>
      </c>
      <c r="C996" s="178">
        <v>38000</v>
      </c>
      <c r="D996" s="178"/>
      <c r="E996" s="116">
        <v>1</v>
      </c>
      <c r="F996" s="1425">
        <v>70</v>
      </c>
      <c r="G996" s="1426">
        <v>4000</v>
      </c>
      <c r="H996" s="1440"/>
    </row>
    <row r="997" spans="1:8" x14ac:dyDescent="0.25">
      <c r="A997" s="99" t="s">
        <v>6318</v>
      </c>
      <c r="B997" s="116">
        <v>1</v>
      </c>
      <c r="C997" s="178"/>
      <c r="D997" s="178">
        <v>26000</v>
      </c>
      <c r="E997" s="116">
        <v>1</v>
      </c>
      <c r="F997" s="1425">
        <v>60</v>
      </c>
      <c r="G997" s="1426">
        <v>3000</v>
      </c>
      <c r="H997" s="1440" t="s">
        <v>3581</v>
      </c>
    </row>
    <row r="998" spans="1:8" x14ac:dyDescent="0.25">
      <c r="A998" s="99" t="s">
        <v>2820</v>
      </c>
      <c r="B998" s="116">
        <v>1</v>
      </c>
      <c r="C998" s="178"/>
      <c r="D998" s="178"/>
      <c r="E998" s="116"/>
      <c r="F998" s="1425"/>
      <c r="G998" s="1426"/>
      <c r="H998" s="1440" t="s">
        <v>5430</v>
      </c>
    </row>
    <row r="999" spans="1:8" x14ac:dyDescent="0.25">
      <c r="A999" s="847" t="s">
        <v>4345</v>
      </c>
      <c r="B999" s="848">
        <v>1</v>
      </c>
      <c r="C999" s="849">
        <v>19000</v>
      </c>
      <c r="D999" s="849"/>
      <c r="E999" s="848">
        <v>1</v>
      </c>
      <c r="F999" s="1427">
        <v>35</v>
      </c>
      <c r="G999" s="1428">
        <v>1000</v>
      </c>
      <c r="H999" s="1429"/>
    </row>
    <row r="1000" spans="1:8" x14ac:dyDescent="0.25">
      <c r="A1000" s="847" t="s">
        <v>5431</v>
      </c>
      <c r="B1000" s="848">
        <v>1</v>
      </c>
      <c r="C1000" s="849"/>
      <c r="D1000" s="849">
        <v>14000</v>
      </c>
      <c r="E1000" s="848">
        <v>1</v>
      </c>
      <c r="F1000" s="1427">
        <v>45</v>
      </c>
      <c r="G1000" s="1428">
        <v>2000</v>
      </c>
      <c r="H1000" s="1429" t="s">
        <v>767</v>
      </c>
    </row>
    <row r="1001" spans="1:8" x14ac:dyDescent="0.25">
      <c r="A1001" s="847" t="s">
        <v>114</v>
      </c>
      <c r="B1001" s="848">
        <v>1</v>
      </c>
      <c r="C1001" s="849"/>
      <c r="D1001" s="849">
        <v>21000</v>
      </c>
      <c r="E1001" s="848">
        <v>1</v>
      </c>
      <c r="F1001" s="1427">
        <v>60</v>
      </c>
      <c r="G1001" s="1428">
        <v>3000</v>
      </c>
      <c r="H1001" s="1429" t="s">
        <v>3581</v>
      </c>
    </row>
    <row r="1002" spans="1:8" x14ac:dyDescent="0.25">
      <c r="A1002" s="847" t="s">
        <v>563</v>
      </c>
      <c r="B1002" s="848">
        <v>1</v>
      </c>
      <c r="C1002" s="849"/>
      <c r="D1002" s="849">
        <v>21000</v>
      </c>
      <c r="E1002" s="848"/>
      <c r="F1002" s="1427"/>
      <c r="G1002" s="1428"/>
      <c r="H1002" s="1429" t="s">
        <v>767</v>
      </c>
    </row>
    <row r="1003" spans="1:8" x14ac:dyDescent="0.25">
      <c r="A1003" s="847" t="s">
        <v>5468</v>
      </c>
      <c r="B1003" s="848">
        <v>1</v>
      </c>
      <c r="C1003" s="849">
        <v>44000</v>
      </c>
      <c r="D1003" s="849"/>
      <c r="E1003" s="848">
        <v>1</v>
      </c>
      <c r="F1003" s="1427">
        <v>100</v>
      </c>
      <c r="G1003" s="1428">
        <v>5000</v>
      </c>
      <c r="H1003" s="1429"/>
    </row>
    <row r="1004" spans="1:8" x14ac:dyDescent="0.25">
      <c r="A1004" s="755" t="s">
        <v>2048</v>
      </c>
      <c r="B1004" s="213">
        <f>SUM(B962:B1003)</f>
        <v>44</v>
      </c>
      <c r="C1004" s="213">
        <f>SUM(C962:C1003)</f>
        <v>658000</v>
      </c>
      <c r="D1004" s="213">
        <f>SUM(D962:D1003)</f>
        <v>495000</v>
      </c>
      <c r="E1004" s="213">
        <f>SUM(E962:E1003)</f>
        <v>29</v>
      </c>
      <c r="F1004" s="213"/>
      <c r="G1004" s="213"/>
      <c r="H1004" s="213"/>
    </row>
    <row r="1005" spans="1:8" ht="17.25" x14ac:dyDescent="0.25">
      <c r="A1005" s="2233" t="s">
        <v>4463</v>
      </c>
      <c r="B1005" s="2234"/>
      <c r="C1005" s="2234"/>
      <c r="D1005" s="2234"/>
      <c r="E1005" s="2234"/>
      <c r="F1005" s="2234"/>
      <c r="G1005" s="2234"/>
      <c r="H1005" s="2235"/>
    </row>
    <row r="1006" spans="1:8" ht="17.25" x14ac:dyDescent="0.25">
      <c r="A1006" s="782" t="s">
        <v>6310</v>
      </c>
      <c r="B1006" s="783">
        <v>1</v>
      </c>
      <c r="C1006" s="944"/>
      <c r="D1006" s="784">
        <v>1500</v>
      </c>
      <c r="E1006" s="909"/>
      <c r="F1006" s="909"/>
      <c r="G1006" s="909"/>
      <c r="H1006" s="1442" t="s">
        <v>767</v>
      </c>
    </row>
    <row r="1007" spans="1:8" ht="17.25" x14ac:dyDescent="0.25">
      <c r="A1007" s="782" t="s">
        <v>6319</v>
      </c>
      <c r="B1007" s="783">
        <v>2</v>
      </c>
      <c r="C1007" s="944"/>
      <c r="D1007" s="784">
        <v>3600</v>
      </c>
      <c r="E1007" s="909"/>
      <c r="F1007" s="909"/>
      <c r="G1007" s="909"/>
      <c r="H1007" s="1442" t="s">
        <v>3581</v>
      </c>
    </row>
    <row r="1008" spans="1:8" x14ac:dyDescent="0.25">
      <c r="A1008" s="755" t="s">
        <v>2048</v>
      </c>
      <c r="B1008" s="213">
        <f>SUM(B1006:B1007)</f>
        <v>3</v>
      </c>
      <c r="C1008" s="213">
        <f>SUM(C1006:C1007)</f>
        <v>0</v>
      </c>
      <c r="D1008" s="213">
        <f>SUM(D1006:D1007)</f>
        <v>5100</v>
      </c>
      <c r="E1008" s="213"/>
      <c r="F1008" s="213"/>
      <c r="G1008" s="213"/>
      <c r="H1008" s="213"/>
    </row>
    <row r="1009" spans="1:8" x14ac:dyDescent="0.25">
      <c r="D1009" s="18"/>
      <c r="E1009" s="13"/>
      <c r="F1009" s="13"/>
    </row>
    <row r="1010" spans="1:8" x14ac:dyDescent="0.25">
      <c r="D1010" s="1230"/>
      <c r="E1010" s="1230"/>
      <c r="F1010" s="2268" t="s">
        <v>5635</v>
      </c>
      <c r="G1010" s="2268"/>
      <c r="H1010" s="2268"/>
    </row>
    <row r="1011" spans="1:8" ht="15.75" x14ac:dyDescent="0.25">
      <c r="A1011" s="2262" t="s">
        <v>4861</v>
      </c>
      <c r="B1011" s="2263"/>
      <c r="C1011" s="757">
        <f>C1004</f>
        <v>658000</v>
      </c>
      <c r="E1011" s="13"/>
      <c r="F1011" s="13"/>
    </row>
    <row r="1012" spans="1:8" x14ac:dyDescent="0.25">
      <c r="E1012" s="2274"/>
      <c r="F1012" s="2274"/>
      <c r="G1012" s="2274"/>
    </row>
    <row r="1013" spans="1:8" ht="15.75" x14ac:dyDescent="0.25">
      <c r="A1013" s="2262" t="s">
        <v>4825</v>
      </c>
      <c r="B1013" s="2263"/>
      <c r="C1013" s="213">
        <f>C1008</f>
        <v>0</v>
      </c>
      <c r="E1013" s="1145"/>
      <c r="F1013" s="1145"/>
      <c r="G1013" s="1145"/>
    </row>
    <row r="1017" spans="1:8" ht="15.75" x14ac:dyDescent="0.25">
      <c r="A1017" s="2232" t="s">
        <v>6320</v>
      </c>
      <c r="B1017" s="2232"/>
      <c r="C1017" s="2232"/>
      <c r="D1017" s="2232"/>
      <c r="E1017" s="2232"/>
      <c r="F1017" s="2232"/>
      <c r="G1017" s="2232"/>
      <c r="H1017" s="2232"/>
    </row>
    <row r="1018" spans="1:8" x14ac:dyDescent="0.25">
      <c r="A1018" s="198" t="s">
        <v>14</v>
      </c>
      <c r="B1018" s="198" t="s">
        <v>6004</v>
      </c>
      <c r="C1018" s="198" t="s">
        <v>6005</v>
      </c>
      <c r="D1018" s="198" t="s">
        <v>6006</v>
      </c>
      <c r="E1018" s="198" t="s">
        <v>6007</v>
      </c>
      <c r="F1018" s="1451" t="s">
        <v>2013</v>
      </c>
      <c r="G1018" s="198" t="s">
        <v>6008</v>
      </c>
      <c r="H1018" s="198" t="s">
        <v>6009</v>
      </c>
    </row>
    <row r="1019" spans="1:8" x14ac:dyDescent="0.25">
      <c r="A1019" s="702" t="s">
        <v>3536</v>
      </c>
      <c r="B1019" s="703">
        <v>1</v>
      </c>
      <c r="C1019" s="640"/>
      <c r="D1019" s="640"/>
      <c r="E1019" s="1452"/>
      <c r="F1019" s="703"/>
      <c r="G1019" s="640"/>
      <c r="H1019" s="781" t="s">
        <v>5555</v>
      </c>
    </row>
    <row r="1020" spans="1:8" x14ac:dyDescent="0.25">
      <c r="A1020" s="777" t="s">
        <v>3036</v>
      </c>
      <c r="B1020" s="764">
        <v>4</v>
      </c>
      <c r="C1020" s="630"/>
      <c r="D1020" s="630">
        <v>88000</v>
      </c>
      <c r="E1020" s="921"/>
      <c r="F1020" s="764"/>
      <c r="G1020" s="630"/>
      <c r="H1020" s="1454" t="s">
        <v>4789</v>
      </c>
    </row>
    <row r="1021" spans="1:8" x14ac:dyDescent="0.25">
      <c r="A1021" s="777" t="s">
        <v>3789</v>
      </c>
      <c r="B1021" s="764">
        <v>6</v>
      </c>
      <c r="C1021" s="630"/>
      <c r="D1021" s="630">
        <v>132000</v>
      </c>
      <c r="E1021" s="921"/>
      <c r="F1021" s="764"/>
      <c r="G1021" s="630"/>
      <c r="H1021" s="1454" t="s">
        <v>4789</v>
      </c>
    </row>
    <row r="1022" spans="1:8" x14ac:dyDescent="0.25">
      <c r="A1022" s="777" t="s">
        <v>6014</v>
      </c>
      <c r="B1022" s="764">
        <v>1</v>
      </c>
      <c r="C1022" s="630">
        <v>35000</v>
      </c>
      <c r="D1022" s="630"/>
      <c r="E1022" s="921"/>
      <c r="F1022" s="764"/>
      <c r="G1022" s="630"/>
      <c r="H1022" s="1454"/>
    </row>
    <row r="1023" spans="1:8" x14ac:dyDescent="0.25">
      <c r="A1023" s="777" t="s">
        <v>639</v>
      </c>
      <c r="B1023" s="764">
        <v>1</v>
      </c>
      <c r="C1023" s="630">
        <v>14000</v>
      </c>
      <c r="D1023" s="630"/>
      <c r="E1023" s="764">
        <v>1</v>
      </c>
      <c r="F1023" s="921">
        <v>50</v>
      </c>
      <c r="G1023" s="1249">
        <v>2000</v>
      </c>
      <c r="H1023" s="1424"/>
    </row>
    <row r="1024" spans="1:8" x14ac:dyDescent="0.25">
      <c r="A1024" s="847" t="s">
        <v>4202</v>
      </c>
      <c r="B1024" s="848">
        <v>1</v>
      </c>
      <c r="C1024" s="849"/>
      <c r="D1024" s="849">
        <v>34000</v>
      </c>
      <c r="E1024" s="848"/>
      <c r="F1024" s="1427"/>
      <c r="G1024" s="1428"/>
      <c r="H1024" s="1429" t="s">
        <v>767</v>
      </c>
    </row>
    <row r="1025" spans="1:8" x14ac:dyDescent="0.25">
      <c r="A1025" s="847" t="s">
        <v>5610</v>
      </c>
      <c r="B1025" s="848">
        <v>1</v>
      </c>
      <c r="C1025" s="849"/>
      <c r="D1025" s="849">
        <v>28000</v>
      </c>
      <c r="E1025" s="848"/>
      <c r="F1025" s="1427"/>
      <c r="G1025" s="1428"/>
      <c r="H1025" s="1429" t="s">
        <v>6321</v>
      </c>
    </row>
    <row r="1026" spans="1:8" x14ac:dyDescent="0.25">
      <c r="A1026" s="847" t="s">
        <v>2045</v>
      </c>
      <c r="B1026" s="848">
        <v>1</v>
      </c>
      <c r="C1026" s="849">
        <v>17000</v>
      </c>
      <c r="D1026" s="849"/>
      <c r="E1026" s="848"/>
      <c r="F1026" s="1427"/>
      <c r="G1026" s="1428"/>
      <c r="H1026" s="1429"/>
    </row>
    <row r="1027" spans="1:8" x14ac:dyDescent="0.25">
      <c r="A1027" s="847" t="s">
        <v>2045</v>
      </c>
      <c r="B1027" s="848">
        <v>1</v>
      </c>
      <c r="C1027" s="849"/>
      <c r="D1027" s="849">
        <v>17000</v>
      </c>
      <c r="E1027" s="848"/>
      <c r="F1027" s="1427"/>
      <c r="G1027" s="1428"/>
      <c r="H1027" s="1429" t="s">
        <v>6322</v>
      </c>
    </row>
    <row r="1028" spans="1:8" x14ac:dyDescent="0.25">
      <c r="A1028" s="847" t="s">
        <v>6323</v>
      </c>
      <c r="B1028" s="848">
        <v>2</v>
      </c>
      <c r="C1028" s="849"/>
      <c r="D1028" s="849">
        <v>132000</v>
      </c>
      <c r="E1028" s="848"/>
      <c r="F1028" s="1427"/>
      <c r="G1028" s="1428"/>
      <c r="H1028" s="1429" t="s">
        <v>6325</v>
      </c>
    </row>
    <row r="1029" spans="1:8" x14ac:dyDescent="0.25">
      <c r="A1029" s="847" t="s">
        <v>6324</v>
      </c>
      <c r="B1029" s="848">
        <v>2</v>
      </c>
      <c r="C1029" s="849"/>
      <c r="D1029" s="849">
        <v>132000</v>
      </c>
      <c r="E1029" s="848"/>
      <c r="F1029" s="1427"/>
      <c r="G1029" s="1428"/>
      <c r="H1029" s="1429" t="s">
        <v>6325</v>
      </c>
    </row>
    <row r="1030" spans="1:8" x14ac:dyDescent="0.25">
      <c r="A1030" s="847" t="s">
        <v>5803</v>
      </c>
      <c r="B1030" s="848">
        <v>1</v>
      </c>
      <c r="C1030" s="849"/>
      <c r="D1030" s="849">
        <v>15000</v>
      </c>
      <c r="E1030" s="848"/>
      <c r="F1030" s="1427"/>
      <c r="G1030" s="1428"/>
      <c r="H1030" s="1429" t="s">
        <v>767</v>
      </c>
    </row>
    <row r="1031" spans="1:8" x14ac:dyDescent="0.25">
      <c r="A1031" s="847" t="s">
        <v>563</v>
      </c>
      <c r="B1031" s="848">
        <v>1</v>
      </c>
      <c r="C1031" s="849">
        <v>17000</v>
      </c>
      <c r="D1031" s="849"/>
      <c r="E1031" s="848">
        <v>1</v>
      </c>
      <c r="F1031" s="1427">
        <v>75</v>
      </c>
      <c r="G1031" s="1428">
        <v>4000</v>
      </c>
      <c r="H1031" s="1429"/>
    </row>
    <row r="1032" spans="1:8" x14ac:dyDescent="0.25">
      <c r="A1032" s="847" t="s">
        <v>151</v>
      </c>
      <c r="B1032" s="848">
        <v>1</v>
      </c>
      <c r="C1032" s="849"/>
      <c r="D1032" s="849">
        <v>24000</v>
      </c>
      <c r="E1032" s="848"/>
      <c r="F1032" s="1427"/>
      <c r="G1032" s="1428"/>
      <c r="H1032" s="1429" t="s">
        <v>767</v>
      </c>
    </row>
    <row r="1033" spans="1:8" x14ac:dyDescent="0.25">
      <c r="A1033" s="847" t="s">
        <v>137</v>
      </c>
      <c r="B1033" s="848">
        <v>1</v>
      </c>
      <c r="C1033" s="849">
        <v>24000</v>
      </c>
      <c r="D1033" s="849"/>
      <c r="E1033" s="848">
        <v>1</v>
      </c>
      <c r="F1033" s="1427">
        <v>75</v>
      </c>
      <c r="G1033" s="1428">
        <v>4000</v>
      </c>
      <c r="H1033" s="1429"/>
    </row>
    <row r="1034" spans="1:8" x14ac:dyDescent="0.25">
      <c r="A1034" s="884" t="s">
        <v>5431</v>
      </c>
      <c r="B1034" s="885">
        <v>1</v>
      </c>
      <c r="C1034" s="230"/>
      <c r="D1034" s="230"/>
      <c r="E1034" s="885"/>
      <c r="F1034" s="1430"/>
      <c r="G1034" s="1431"/>
      <c r="H1034" s="781" t="s">
        <v>6326</v>
      </c>
    </row>
    <row r="1035" spans="1:8" x14ac:dyDescent="0.25">
      <c r="A1035" s="847" t="s">
        <v>3146</v>
      </c>
      <c r="B1035" s="848">
        <v>1</v>
      </c>
      <c r="C1035" s="849">
        <v>15000</v>
      </c>
      <c r="D1035" s="849">
        <v>10000</v>
      </c>
      <c r="E1035" s="848">
        <v>1</v>
      </c>
      <c r="F1035" s="1427">
        <v>75</v>
      </c>
      <c r="G1035" s="1428">
        <v>4000</v>
      </c>
      <c r="H1035" s="1429" t="s">
        <v>767</v>
      </c>
    </row>
    <row r="1036" spans="1:8" x14ac:dyDescent="0.25">
      <c r="A1036" s="847" t="s">
        <v>6014</v>
      </c>
      <c r="B1036" s="848">
        <v>1</v>
      </c>
      <c r="C1036" s="849"/>
      <c r="D1036" s="849">
        <v>35000</v>
      </c>
      <c r="E1036" s="848"/>
      <c r="F1036" s="1427"/>
      <c r="G1036" s="1428"/>
      <c r="H1036" s="1429" t="s">
        <v>6327</v>
      </c>
    </row>
    <row r="1037" spans="1:8" x14ac:dyDescent="0.25">
      <c r="A1037" s="847" t="s">
        <v>136</v>
      </c>
      <c r="B1037" s="848">
        <v>1</v>
      </c>
      <c r="C1037" s="849">
        <v>10000</v>
      </c>
      <c r="D1037" s="849"/>
      <c r="E1037" s="848">
        <v>2</v>
      </c>
      <c r="F1037" s="1427">
        <v>75</v>
      </c>
      <c r="G1037" s="1428">
        <v>8000</v>
      </c>
      <c r="H1037" s="1429"/>
    </row>
    <row r="1038" spans="1:8" x14ac:dyDescent="0.25">
      <c r="A1038" s="847" t="s">
        <v>915</v>
      </c>
      <c r="B1038" s="848">
        <v>1</v>
      </c>
      <c r="C1038" s="849"/>
      <c r="D1038" s="849">
        <v>15000</v>
      </c>
      <c r="E1038" s="848"/>
      <c r="F1038" s="1427"/>
      <c r="G1038" s="1428"/>
      <c r="H1038" s="1429" t="s">
        <v>6328</v>
      </c>
    </row>
    <row r="1039" spans="1:8" x14ac:dyDescent="0.25">
      <c r="A1039" s="847" t="s">
        <v>734</v>
      </c>
      <c r="B1039" s="848">
        <v>1</v>
      </c>
      <c r="C1039" s="849"/>
      <c r="D1039" s="849">
        <v>15000</v>
      </c>
      <c r="E1039" s="848">
        <v>1</v>
      </c>
      <c r="F1039" s="1427">
        <v>60</v>
      </c>
      <c r="G1039" s="1428">
        <v>3000</v>
      </c>
      <c r="H1039" s="1429" t="s">
        <v>3581</v>
      </c>
    </row>
    <row r="1040" spans="1:8" x14ac:dyDescent="0.25">
      <c r="A1040" s="847" t="s">
        <v>2901</v>
      </c>
      <c r="B1040" s="848">
        <v>1</v>
      </c>
      <c r="C1040" s="849">
        <v>10000</v>
      </c>
      <c r="D1040" s="849"/>
      <c r="E1040" s="848">
        <v>2</v>
      </c>
      <c r="F1040" s="1427" t="s">
        <v>1431</v>
      </c>
      <c r="G1040" s="1428">
        <v>7000</v>
      </c>
      <c r="H1040" s="1429"/>
    </row>
    <row r="1041" spans="1:8" x14ac:dyDescent="0.25">
      <c r="A1041" s="847" t="s">
        <v>656</v>
      </c>
      <c r="B1041" s="848">
        <v>1</v>
      </c>
      <c r="C1041" s="849"/>
      <c r="D1041" s="849">
        <v>16000</v>
      </c>
      <c r="E1041" s="848">
        <v>1</v>
      </c>
      <c r="F1041" s="1427">
        <v>75</v>
      </c>
      <c r="G1041" s="1428">
        <v>4000</v>
      </c>
      <c r="H1041" s="1429" t="s">
        <v>3581</v>
      </c>
    </row>
    <row r="1042" spans="1:8" x14ac:dyDescent="0.25">
      <c r="A1042" s="847" t="s">
        <v>656</v>
      </c>
      <c r="B1042" s="848">
        <v>1</v>
      </c>
      <c r="C1042" s="849">
        <v>2000</v>
      </c>
      <c r="D1042" s="849">
        <v>18000</v>
      </c>
      <c r="E1042" s="848"/>
      <c r="F1042" s="1427"/>
      <c r="G1042" s="1428"/>
      <c r="H1042" s="1429" t="s">
        <v>6329</v>
      </c>
    </row>
    <row r="1043" spans="1:8" x14ac:dyDescent="0.25">
      <c r="A1043" s="847" t="s">
        <v>563</v>
      </c>
      <c r="B1043" s="848">
        <v>1</v>
      </c>
      <c r="C1043" s="849">
        <v>17000</v>
      </c>
      <c r="D1043" s="849"/>
      <c r="E1043" s="848">
        <v>1</v>
      </c>
      <c r="F1043" s="1427">
        <v>75</v>
      </c>
      <c r="G1043" s="1428">
        <v>4000</v>
      </c>
      <c r="H1043" s="1429"/>
    </row>
    <row r="1044" spans="1:8" x14ac:dyDescent="0.25">
      <c r="A1044" s="847" t="s">
        <v>2901</v>
      </c>
      <c r="B1044" s="848">
        <v>1</v>
      </c>
      <c r="C1044" s="849">
        <v>14000</v>
      </c>
      <c r="D1044" s="849"/>
      <c r="E1044" s="848">
        <v>1</v>
      </c>
      <c r="F1044" s="1427">
        <v>60</v>
      </c>
      <c r="G1044" s="1428">
        <v>3000</v>
      </c>
      <c r="H1044" s="1429"/>
    </row>
    <row r="1045" spans="1:8" x14ac:dyDescent="0.25">
      <c r="A1045" s="847" t="s">
        <v>3539</v>
      </c>
      <c r="B1045" s="848">
        <v>1</v>
      </c>
      <c r="C1045" s="849">
        <v>51000</v>
      </c>
      <c r="D1045" s="849"/>
      <c r="E1045" s="848"/>
      <c r="F1045" s="1427"/>
      <c r="G1045" s="1428"/>
      <c r="H1045" s="1429"/>
    </row>
    <row r="1046" spans="1:8" x14ac:dyDescent="0.25">
      <c r="A1046" s="847" t="s">
        <v>656</v>
      </c>
      <c r="B1046" s="848">
        <v>1</v>
      </c>
      <c r="C1046" s="849">
        <v>16000</v>
      </c>
      <c r="D1046" s="849"/>
      <c r="E1046" s="848">
        <v>1</v>
      </c>
      <c r="F1046" s="1427">
        <v>60</v>
      </c>
      <c r="G1046" s="1428">
        <v>4000</v>
      </c>
      <c r="H1046" s="1429"/>
    </row>
    <row r="1047" spans="1:8" x14ac:dyDescent="0.25">
      <c r="A1047" s="847" t="s">
        <v>563</v>
      </c>
      <c r="B1047" s="848">
        <v>1</v>
      </c>
      <c r="C1047" s="849">
        <v>21000</v>
      </c>
      <c r="D1047" s="849"/>
      <c r="E1047" s="848"/>
      <c r="F1047" s="1427"/>
      <c r="G1047" s="1428"/>
      <c r="H1047" s="1429"/>
    </row>
    <row r="1048" spans="1:8" x14ac:dyDescent="0.25">
      <c r="A1048" s="847" t="s">
        <v>5605</v>
      </c>
      <c r="B1048" s="848">
        <v>1</v>
      </c>
      <c r="C1048" s="849"/>
      <c r="D1048" s="849">
        <v>52000</v>
      </c>
      <c r="E1048" s="848"/>
      <c r="F1048" s="1427"/>
      <c r="G1048" s="1428"/>
      <c r="H1048" s="1429" t="s">
        <v>3581</v>
      </c>
    </row>
    <row r="1049" spans="1:8" x14ac:dyDescent="0.25">
      <c r="A1049" s="847" t="s">
        <v>5809</v>
      </c>
      <c r="B1049" s="848">
        <v>1</v>
      </c>
      <c r="C1049" s="849"/>
      <c r="D1049" s="849">
        <v>50000</v>
      </c>
      <c r="E1049" s="848"/>
      <c r="F1049" s="1427"/>
      <c r="G1049" s="1428"/>
      <c r="H1049" s="1429" t="s">
        <v>3581</v>
      </c>
    </row>
    <row r="1050" spans="1:8" x14ac:dyDescent="0.25">
      <c r="A1050" s="847" t="s">
        <v>5468</v>
      </c>
      <c r="B1050" s="848">
        <v>1</v>
      </c>
      <c r="C1050" s="849"/>
      <c r="D1050" s="849">
        <v>49000</v>
      </c>
      <c r="E1050" s="848"/>
      <c r="F1050" s="1427"/>
      <c r="G1050" s="1428"/>
      <c r="H1050" s="1429" t="s">
        <v>6330</v>
      </c>
    </row>
    <row r="1051" spans="1:8" x14ac:dyDescent="0.25">
      <c r="A1051" s="847" t="s">
        <v>2044</v>
      </c>
      <c r="B1051" s="848">
        <v>1</v>
      </c>
      <c r="C1051" s="849">
        <v>13000</v>
      </c>
      <c r="D1051" s="849"/>
      <c r="E1051" s="848">
        <v>1</v>
      </c>
      <c r="F1051" s="1427">
        <v>60</v>
      </c>
      <c r="G1051" s="1428">
        <v>3000</v>
      </c>
      <c r="H1051" s="1429"/>
    </row>
    <row r="1052" spans="1:8" x14ac:dyDescent="0.25">
      <c r="A1052" s="847" t="s">
        <v>6168</v>
      </c>
      <c r="B1052" s="848">
        <v>1</v>
      </c>
      <c r="C1052" s="849"/>
      <c r="D1052" s="849">
        <v>30000</v>
      </c>
      <c r="E1052" s="848">
        <v>1</v>
      </c>
      <c r="F1052" s="1427">
        <v>60</v>
      </c>
      <c r="G1052" s="1428">
        <v>3000</v>
      </c>
      <c r="H1052" s="1429" t="s">
        <v>767</v>
      </c>
    </row>
    <row r="1053" spans="1:8" x14ac:dyDescent="0.25">
      <c r="A1053" s="755" t="s">
        <v>2048</v>
      </c>
      <c r="B1053" s="213">
        <f>SUM(B1019:B1052)</f>
        <v>44</v>
      </c>
      <c r="C1053" s="213">
        <f>SUM(C1019:C1052)</f>
        <v>276000</v>
      </c>
      <c r="D1053" s="213">
        <f>SUM(D1019:D1052)</f>
        <v>892000</v>
      </c>
      <c r="E1053" s="213">
        <f>SUM(E1019:E1052)</f>
        <v>15</v>
      </c>
      <c r="F1053" s="213"/>
      <c r="G1053" s="213"/>
      <c r="H1053" s="213"/>
    </row>
    <row r="1054" spans="1:8" ht="17.25" x14ac:dyDescent="0.25">
      <c r="A1054" s="2233" t="s">
        <v>4463</v>
      </c>
      <c r="B1054" s="2234"/>
      <c r="C1054" s="2234"/>
      <c r="D1054" s="2234"/>
      <c r="E1054" s="2234"/>
      <c r="F1054" s="2234"/>
      <c r="G1054" s="2234"/>
      <c r="H1054" s="2235"/>
    </row>
    <row r="1055" spans="1:8" ht="17.25" x14ac:dyDescent="0.25">
      <c r="A1055" s="782" t="s">
        <v>4461</v>
      </c>
      <c r="B1055" s="783">
        <v>1</v>
      </c>
      <c r="C1055" s="944">
        <v>3500</v>
      </c>
      <c r="D1055" s="784"/>
      <c r="E1055" s="909"/>
      <c r="F1055" s="909"/>
      <c r="G1055" s="909"/>
      <c r="H1055" s="1453"/>
    </row>
    <row r="1056" spans="1:8" ht="17.25" x14ac:dyDescent="0.25">
      <c r="A1056" s="782" t="s">
        <v>6331</v>
      </c>
      <c r="B1056" s="783">
        <v>1</v>
      </c>
      <c r="C1056" s="944">
        <v>2000</v>
      </c>
      <c r="D1056" s="784"/>
      <c r="E1056" s="909"/>
      <c r="F1056" s="909"/>
      <c r="G1056" s="909"/>
      <c r="H1056" s="1453"/>
    </row>
    <row r="1057" spans="1:8" ht="17.25" x14ac:dyDescent="0.25">
      <c r="A1057" s="782" t="s">
        <v>6319</v>
      </c>
      <c r="B1057" s="783">
        <v>1</v>
      </c>
      <c r="C1057" s="944">
        <v>1500</v>
      </c>
      <c r="D1057" s="784"/>
      <c r="E1057" s="909"/>
      <c r="F1057" s="909"/>
      <c r="G1057" s="909"/>
      <c r="H1057" s="1453"/>
    </row>
    <row r="1058" spans="1:8" x14ac:dyDescent="0.25">
      <c r="A1058" s="755" t="s">
        <v>2048</v>
      </c>
      <c r="B1058" s="213">
        <f>SUM(B1055:B1057)</f>
        <v>3</v>
      </c>
      <c r="C1058" s="213">
        <f>SUM(C1055:C1057)</f>
        <v>7000</v>
      </c>
      <c r="D1058" s="213">
        <f>SUM(D1055:D1057)</f>
        <v>0</v>
      </c>
      <c r="E1058" s="213"/>
      <c r="F1058" s="213"/>
      <c r="G1058" s="213"/>
      <c r="H1058" s="213"/>
    </row>
    <row r="1059" spans="1:8" x14ac:dyDescent="0.25">
      <c r="D1059" s="18"/>
      <c r="E1059" s="13"/>
      <c r="F1059" s="13"/>
    </row>
    <row r="1060" spans="1:8" x14ac:dyDescent="0.25">
      <c r="D1060" s="1230"/>
      <c r="E1060" s="1230"/>
      <c r="F1060" s="2268" t="s">
        <v>5635</v>
      </c>
      <c r="G1060" s="2268"/>
      <c r="H1060" s="2268"/>
    </row>
    <row r="1061" spans="1:8" ht="15.75" x14ac:dyDescent="0.25">
      <c r="A1061" s="2262" t="s">
        <v>4861</v>
      </c>
      <c r="B1061" s="2263"/>
      <c r="C1061" s="757">
        <f>C1053</f>
        <v>276000</v>
      </c>
      <c r="E1061" s="13"/>
      <c r="F1061" s="13"/>
    </row>
    <row r="1062" spans="1:8" x14ac:dyDescent="0.25">
      <c r="E1062" s="2274"/>
      <c r="F1062" s="2274"/>
      <c r="G1062" s="2274"/>
    </row>
    <row r="1063" spans="1:8" ht="15.75" x14ac:dyDescent="0.25">
      <c r="A1063" s="2262" t="s">
        <v>4825</v>
      </c>
      <c r="B1063" s="2263"/>
      <c r="C1063" s="213">
        <f>C1058</f>
        <v>7000</v>
      </c>
      <c r="E1063" s="1145"/>
      <c r="F1063" s="1145"/>
      <c r="G1063" s="1145"/>
    </row>
    <row r="1068" spans="1:8" ht="15.75" x14ac:dyDescent="0.25">
      <c r="A1068" s="2232" t="s">
        <v>6332</v>
      </c>
      <c r="B1068" s="2232"/>
      <c r="C1068" s="2232"/>
      <c r="D1068" s="2232"/>
      <c r="E1068" s="2232"/>
      <c r="F1068" s="2232"/>
      <c r="G1068" s="2232"/>
      <c r="H1068" s="2232"/>
    </row>
    <row r="1069" spans="1:8" x14ac:dyDescent="0.25">
      <c r="A1069" s="198" t="s">
        <v>14</v>
      </c>
      <c r="B1069" s="198" t="s">
        <v>6004</v>
      </c>
      <c r="C1069" s="198" t="s">
        <v>6005</v>
      </c>
      <c r="D1069" s="198" t="s">
        <v>6006</v>
      </c>
      <c r="E1069" s="198" t="s">
        <v>6007</v>
      </c>
      <c r="F1069" s="1456" t="s">
        <v>2013</v>
      </c>
      <c r="G1069" s="198" t="s">
        <v>6008</v>
      </c>
      <c r="H1069" s="198" t="s">
        <v>6009</v>
      </c>
    </row>
    <row r="1070" spans="1:8" x14ac:dyDescent="0.25">
      <c r="A1070" s="517" t="s">
        <v>2187</v>
      </c>
      <c r="B1070" s="519">
        <v>1</v>
      </c>
      <c r="C1070" s="527">
        <v>13000</v>
      </c>
      <c r="D1070" s="527"/>
      <c r="E1070" s="1054">
        <v>1</v>
      </c>
      <c r="F1070" s="519">
        <v>60</v>
      </c>
      <c r="G1070" s="527">
        <v>3000</v>
      </c>
      <c r="H1070" s="1457"/>
    </row>
    <row r="1071" spans="1:8" x14ac:dyDescent="0.25">
      <c r="A1071" s="517" t="s">
        <v>6042</v>
      </c>
      <c r="B1071" s="519">
        <v>1</v>
      </c>
      <c r="C1071" s="527">
        <v>27000</v>
      </c>
      <c r="D1071" s="527"/>
      <c r="E1071" s="1054">
        <v>1</v>
      </c>
      <c r="F1071" s="519">
        <v>60</v>
      </c>
      <c r="G1071" s="527">
        <v>3000</v>
      </c>
      <c r="H1071" s="1457"/>
    </row>
    <row r="1072" spans="1:8" x14ac:dyDescent="0.25">
      <c r="A1072" s="517" t="s">
        <v>6014</v>
      </c>
      <c r="B1072" s="519">
        <v>1</v>
      </c>
      <c r="C1072" s="527">
        <v>31000</v>
      </c>
      <c r="D1072" s="527"/>
      <c r="E1072" s="1054">
        <v>1</v>
      </c>
      <c r="F1072" s="519">
        <v>75</v>
      </c>
      <c r="G1072" s="527">
        <v>4000</v>
      </c>
      <c r="H1072" s="1457"/>
    </row>
    <row r="1073" spans="1:8" x14ac:dyDescent="0.25">
      <c r="A1073" s="517" t="s">
        <v>5318</v>
      </c>
      <c r="B1073" s="519">
        <v>2</v>
      </c>
      <c r="C1073" s="527"/>
      <c r="D1073" s="527">
        <v>92000</v>
      </c>
      <c r="E1073" s="1054">
        <v>2</v>
      </c>
      <c r="F1073" s="519">
        <v>190</v>
      </c>
      <c r="G1073" s="527">
        <v>22000</v>
      </c>
      <c r="H1073" s="1457" t="s">
        <v>767</v>
      </c>
    </row>
    <row r="1074" spans="1:8" x14ac:dyDescent="0.25">
      <c r="A1074" s="517" t="s">
        <v>6079</v>
      </c>
      <c r="B1074" s="519">
        <v>1</v>
      </c>
      <c r="C1074" s="527">
        <v>40000</v>
      </c>
      <c r="D1074" s="527"/>
      <c r="E1074" s="519"/>
      <c r="F1074" s="1054"/>
      <c r="G1074" s="1265"/>
      <c r="H1074" s="1458"/>
    </row>
    <row r="1075" spans="1:8" x14ac:dyDescent="0.25">
      <c r="A1075" s="99" t="s">
        <v>552</v>
      </c>
      <c r="B1075" s="116">
        <v>1</v>
      </c>
      <c r="C1075" s="178">
        <v>15000</v>
      </c>
      <c r="D1075" s="178"/>
      <c r="E1075" s="116">
        <v>1</v>
      </c>
      <c r="F1075" s="1425">
        <v>75</v>
      </c>
      <c r="G1075" s="1426">
        <v>4000</v>
      </c>
      <c r="H1075" s="1455"/>
    </row>
    <row r="1076" spans="1:8" x14ac:dyDescent="0.25">
      <c r="A1076" s="99" t="s">
        <v>2044</v>
      </c>
      <c r="B1076" s="116">
        <v>1</v>
      </c>
      <c r="C1076" s="178">
        <v>13000</v>
      </c>
      <c r="D1076" s="178"/>
      <c r="E1076" s="116">
        <v>1</v>
      </c>
      <c r="F1076" s="1425">
        <v>60</v>
      </c>
      <c r="G1076" s="1426">
        <v>3000</v>
      </c>
      <c r="H1076" s="1455"/>
    </row>
    <row r="1077" spans="1:8" x14ac:dyDescent="0.25">
      <c r="A1077" s="99" t="s">
        <v>316</v>
      </c>
      <c r="B1077" s="116">
        <v>1</v>
      </c>
      <c r="C1077" s="178">
        <v>18000</v>
      </c>
      <c r="D1077" s="178"/>
      <c r="E1077" s="116">
        <v>1</v>
      </c>
      <c r="F1077" s="1425">
        <v>120</v>
      </c>
      <c r="G1077" s="1426">
        <v>8000</v>
      </c>
      <c r="H1077" s="1455"/>
    </row>
    <row r="1078" spans="1:8" x14ac:dyDescent="0.25">
      <c r="A1078" s="1445" t="s">
        <v>5159</v>
      </c>
      <c r="B1078" s="1446">
        <v>1</v>
      </c>
      <c r="C1078" s="1447"/>
      <c r="D1078" s="1447"/>
      <c r="E1078" s="1446"/>
      <c r="F1078" s="1448"/>
      <c r="G1078" s="1449"/>
      <c r="H1078" s="1450" t="s">
        <v>6333</v>
      </c>
    </row>
    <row r="1079" spans="1:8" x14ac:dyDescent="0.25">
      <c r="A1079" s="99" t="s">
        <v>639</v>
      </c>
      <c r="B1079" s="116">
        <v>1</v>
      </c>
      <c r="C1079" s="178">
        <v>14000</v>
      </c>
      <c r="D1079" s="178"/>
      <c r="E1079" s="116">
        <v>1</v>
      </c>
      <c r="F1079" s="1425">
        <v>50</v>
      </c>
      <c r="G1079" s="1426">
        <v>2000</v>
      </c>
      <c r="H1079" s="1455"/>
    </row>
    <row r="1080" spans="1:8" x14ac:dyDescent="0.25">
      <c r="A1080" s="99" t="s">
        <v>170</v>
      </c>
      <c r="B1080" s="116">
        <v>1</v>
      </c>
      <c r="C1080" s="178">
        <v>1000</v>
      </c>
      <c r="D1080" s="178">
        <v>25000</v>
      </c>
      <c r="E1080" s="116"/>
      <c r="F1080" s="1425"/>
      <c r="G1080" s="1426"/>
      <c r="H1080" s="1455" t="s">
        <v>767</v>
      </c>
    </row>
    <row r="1081" spans="1:8" x14ac:dyDescent="0.25">
      <c r="A1081" s="99" t="s">
        <v>3701</v>
      </c>
      <c r="B1081" s="116">
        <v>1</v>
      </c>
      <c r="C1081" s="178"/>
      <c r="D1081" s="178">
        <v>36000</v>
      </c>
      <c r="E1081" s="116">
        <v>1</v>
      </c>
      <c r="F1081" s="1425">
        <v>100</v>
      </c>
      <c r="G1081" s="1426">
        <v>5000</v>
      </c>
      <c r="H1081" s="1455" t="s">
        <v>767</v>
      </c>
    </row>
    <row r="1082" spans="1:8" x14ac:dyDescent="0.25">
      <c r="A1082" s="99" t="s">
        <v>656</v>
      </c>
      <c r="B1082" s="116">
        <v>1</v>
      </c>
      <c r="C1082" s="178"/>
      <c r="D1082" s="178">
        <v>16000</v>
      </c>
      <c r="E1082" s="116">
        <v>1</v>
      </c>
      <c r="F1082" s="1425">
        <v>75</v>
      </c>
      <c r="G1082" s="1426">
        <v>4000</v>
      </c>
      <c r="H1082" s="1455" t="s">
        <v>767</v>
      </c>
    </row>
    <row r="1083" spans="1:8" x14ac:dyDescent="0.25">
      <c r="A1083" s="99" t="s">
        <v>3545</v>
      </c>
      <c r="B1083" s="116">
        <v>1</v>
      </c>
      <c r="C1083" s="178">
        <v>14000</v>
      </c>
      <c r="D1083" s="178"/>
      <c r="E1083" s="116">
        <v>1</v>
      </c>
      <c r="F1083" s="1425">
        <v>60</v>
      </c>
      <c r="G1083" s="1426">
        <v>3000</v>
      </c>
      <c r="H1083" s="1455"/>
    </row>
    <row r="1084" spans="1:8" x14ac:dyDescent="0.25">
      <c r="A1084" s="99" t="s">
        <v>6334</v>
      </c>
      <c r="B1084" s="116">
        <v>1</v>
      </c>
      <c r="C1084" s="178"/>
      <c r="D1084" s="178">
        <v>26500</v>
      </c>
      <c r="E1084" s="116">
        <v>1</v>
      </c>
      <c r="F1084" s="1425">
        <v>60</v>
      </c>
      <c r="G1084" s="1426">
        <v>3000</v>
      </c>
      <c r="H1084" s="1455" t="s">
        <v>767</v>
      </c>
    </row>
    <row r="1085" spans="1:8" x14ac:dyDescent="0.25">
      <c r="A1085" s="99" t="s">
        <v>6014</v>
      </c>
      <c r="B1085" s="116">
        <v>1</v>
      </c>
      <c r="C1085" s="178"/>
      <c r="D1085" s="178">
        <v>35000</v>
      </c>
      <c r="E1085" s="116"/>
      <c r="F1085" s="1425"/>
      <c r="G1085" s="1426"/>
      <c r="H1085" s="1457" t="s">
        <v>6335</v>
      </c>
    </row>
    <row r="1086" spans="1:8" x14ac:dyDescent="0.25">
      <c r="A1086" s="99" t="s">
        <v>151</v>
      </c>
      <c r="B1086" s="116">
        <v>1</v>
      </c>
      <c r="C1086" s="178">
        <v>21000</v>
      </c>
      <c r="D1086" s="178"/>
      <c r="E1086" s="116">
        <v>1</v>
      </c>
      <c r="F1086" s="1425">
        <v>60</v>
      </c>
      <c r="G1086" s="1426">
        <v>3000</v>
      </c>
      <c r="H1086" s="1455"/>
    </row>
    <row r="1087" spans="1:8" x14ac:dyDescent="0.25">
      <c r="A1087" s="99" t="s">
        <v>136</v>
      </c>
      <c r="B1087" s="116">
        <v>1</v>
      </c>
      <c r="C1087" s="178">
        <v>18000</v>
      </c>
      <c r="D1087" s="178"/>
      <c r="E1087" s="116"/>
      <c r="F1087" s="1425"/>
      <c r="G1087" s="1426"/>
      <c r="H1087" s="1455"/>
    </row>
    <row r="1088" spans="1:8" x14ac:dyDescent="0.25">
      <c r="A1088" s="99" t="s">
        <v>5653</v>
      </c>
      <c r="B1088" s="116">
        <v>1</v>
      </c>
      <c r="C1088" s="178"/>
      <c r="D1088" s="178">
        <v>41000</v>
      </c>
      <c r="E1088" s="116"/>
      <c r="F1088" s="1425"/>
      <c r="G1088" s="1426"/>
      <c r="H1088" s="1455" t="s">
        <v>6336</v>
      </c>
    </row>
    <row r="1089" spans="1:8" x14ac:dyDescent="0.25">
      <c r="A1089" s="99" t="s">
        <v>5284</v>
      </c>
      <c r="B1089" s="116">
        <v>1</v>
      </c>
      <c r="C1089" s="178"/>
      <c r="D1089" s="178">
        <v>49000</v>
      </c>
      <c r="E1089" s="116"/>
      <c r="F1089" s="1425"/>
      <c r="G1089" s="1426"/>
      <c r="H1089" s="1455" t="s">
        <v>6337</v>
      </c>
    </row>
    <row r="1090" spans="1:8" x14ac:dyDescent="0.25">
      <c r="A1090" s="99" t="s">
        <v>6014</v>
      </c>
      <c r="B1090" s="116">
        <v>1</v>
      </c>
      <c r="C1090" s="178"/>
      <c r="D1090" s="178">
        <v>31000</v>
      </c>
      <c r="E1090" s="116">
        <v>1</v>
      </c>
      <c r="F1090" s="1425">
        <v>75</v>
      </c>
      <c r="G1090" s="1426">
        <v>4000</v>
      </c>
      <c r="H1090" s="1455" t="s">
        <v>767</v>
      </c>
    </row>
    <row r="1091" spans="1:8" x14ac:dyDescent="0.25">
      <c r="A1091" s="99" t="s">
        <v>3733</v>
      </c>
      <c r="B1091" s="116">
        <v>1</v>
      </c>
      <c r="C1091" s="178"/>
      <c r="D1091" s="178">
        <v>34000</v>
      </c>
      <c r="E1091" s="116">
        <v>1</v>
      </c>
      <c r="F1091" s="1425">
        <v>100</v>
      </c>
      <c r="G1091" s="1426">
        <v>5000</v>
      </c>
      <c r="H1091" s="1455" t="s">
        <v>767</v>
      </c>
    </row>
    <row r="1092" spans="1:8" x14ac:dyDescent="0.25">
      <c r="A1092" s="99" t="s">
        <v>4733</v>
      </c>
      <c r="B1092" s="116">
        <v>1</v>
      </c>
      <c r="C1092" s="178"/>
      <c r="D1092" s="178">
        <v>15000</v>
      </c>
      <c r="E1092" s="116">
        <v>1</v>
      </c>
      <c r="F1092" s="1425">
        <v>60</v>
      </c>
      <c r="G1092" s="1426">
        <v>3000</v>
      </c>
      <c r="H1092" s="1455" t="s">
        <v>3581</v>
      </c>
    </row>
    <row r="1093" spans="1:8" x14ac:dyDescent="0.25">
      <c r="A1093" s="884" t="s">
        <v>2912</v>
      </c>
      <c r="B1093" s="885">
        <v>1</v>
      </c>
      <c r="C1093" s="230"/>
      <c r="D1093" s="230"/>
      <c r="E1093" s="885"/>
      <c r="F1093" s="1430"/>
      <c r="G1093" s="1431"/>
      <c r="H1093" s="1432" t="s">
        <v>5066</v>
      </c>
    </row>
    <row r="1094" spans="1:8" x14ac:dyDescent="0.25">
      <c r="A1094" s="99" t="s">
        <v>2912</v>
      </c>
      <c r="B1094" s="116">
        <v>1</v>
      </c>
      <c r="C1094" s="178"/>
      <c r="D1094" s="178">
        <v>21000</v>
      </c>
      <c r="E1094" s="116">
        <v>1</v>
      </c>
      <c r="F1094" s="1425">
        <v>60</v>
      </c>
      <c r="G1094" s="1426">
        <v>3000</v>
      </c>
      <c r="H1094" s="1455" t="s">
        <v>767</v>
      </c>
    </row>
    <row r="1095" spans="1:8" x14ac:dyDescent="0.25">
      <c r="A1095" s="99" t="s">
        <v>4627</v>
      </c>
      <c r="B1095" s="116">
        <v>1</v>
      </c>
      <c r="C1095" s="178"/>
      <c r="D1095" s="178">
        <v>21000</v>
      </c>
      <c r="E1095" s="116">
        <v>1</v>
      </c>
      <c r="F1095" s="1425">
        <v>60</v>
      </c>
      <c r="G1095" s="1426">
        <v>3000</v>
      </c>
      <c r="H1095" s="1455" t="s">
        <v>3581</v>
      </c>
    </row>
    <row r="1096" spans="1:8" x14ac:dyDescent="0.25">
      <c r="A1096" s="99" t="s">
        <v>1862</v>
      </c>
      <c r="B1096" s="116">
        <v>1</v>
      </c>
      <c r="C1096" s="178"/>
      <c r="D1096" s="178">
        <v>24000</v>
      </c>
      <c r="E1096" s="116">
        <v>1</v>
      </c>
      <c r="F1096" s="1425">
        <v>75</v>
      </c>
      <c r="G1096" s="1426">
        <v>4000</v>
      </c>
      <c r="H1096" s="1455" t="s">
        <v>767</v>
      </c>
    </row>
    <row r="1097" spans="1:8" x14ac:dyDescent="0.25">
      <c r="A1097" s="99" t="s">
        <v>1268</v>
      </c>
      <c r="B1097" s="116">
        <v>1</v>
      </c>
      <c r="C1097" s="178">
        <v>28000</v>
      </c>
      <c r="D1097" s="178"/>
      <c r="E1097" s="116"/>
      <c r="F1097" s="1425"/>
      <c r="G1097" s="1426"/>
      <c r="H1097" s="1455"/>
    </row>
    <row r="1098" spans="1:8" x14ac:dyDescent="0.25">
      <c r="A1098" s="99" t="s">
        <v>4847</v>
      </c>
      <c r="B1098" s="116">
        <v>1</v>
      </c>
      <c r="C1098" s="178">
        <v>25000</v>
      </c>
      <c r="D1098" s="178"/>
      <c r="E1098" s="116">
        <v>1</v>
      </c>
      <c r="F1098" s="1425">
        <v>100</v>
      </c>
      <c r="G1098" s="1426">
        <v>5000</v>
      </c>
      <c r="H1098" s="1455"/>
    </row>
    <row r="1099" spans="1:8" x14ac:dyDescent="0.25">
      <c r="A1099" s="755" t="s">
        <v>2048</v>
      </c>
      <c r="B1099" s="213">
        <f>SUM(B1070:B1098)</f>
        <v>30</v>
      </c>
      <c r="C1099" s="213">
        <f>SUM(C1070:C1098)</f>
        <v>278000</v>
      </c>
      <c r="D1099" s="213">
        <f>SUM(D1070:D1098)</f>
        <v>466500</v>
      </c>
      <c r="E1099" s="213">
        <f>SUM(E1070:E1098)</f>
        <v>21</v>
      </c>
      <c r="F1099" s="213"/>
      <c r="G1099" s="213"/>
      <c r="H1099" s="213"/>
    </row>
    <row r="1100" spans="1:8" ht="17.25" x14ac:dyDescent="0.25">
      <c r="A1100" s="2233" t="s">
        <v>4463</v>
      </c>
      <c r="B1100" s="2234"/>
      <c r="C1100" s="2234"/>
      <c r="D1100" s="2234"/>
      <c r="E1100" s="2234"/>
      <c r="F1100" s="2234"/>
      <c r="G1100" s="2234"/>
      <c r="H1100" s="2235"/>
    </row>
    <row r="1101" spans="1:8" ht="17.25" x14ac:dyDescent="0.25">
      <c r="A1101" s="782" t="s">
        <v>4461</v>
      </c>
      <c r="B1101" s="783">
        <v>1</v>
      </c>
      <c r="C1101" s="944"/>
      <c r="D1101" s="784">
        <v>3500</v>
      </c>
      <c r="E1101" s="909"/>
      <c r="F1101" s="909"/>
      <c r="G1101" s="909"/>
      <c r="H1101" s="1457"/>
    </row>
    <row r="1102" spans="1:8" ht="17.25" x14ac:dyDescent="0.25">
      <c r="A1102" s="782" t="s">
        <v>6331</v>
      </c>
      <c r="B1102" s="783">
        <v>2</v>
      </c>
      <c r="C1102" s="944"/>
      <c r="D1102" s="784">
        <v>4000</v>
      </c>
      <c r="E1102" s="909"/>
      <c r="F1102" s="909"/>
      <c r="G1102" s="909"/>
      <c r="H1102" s="1457"/>
    </row>
    <row r="1103" spans="1:8" ht="17.25" x14ac:dyDescent="0.25">
      <c r="A1103" s="782" t="s">
        <v>5858</v>
      </c>
      <c r="B1103" s="783">
        <v>1</v>
      </c>
      <c r="C1103" s="944"/>
      <c r="D1103" s="784">
        <v>2000</v>
      </c>
      <c r="E1103" s="909"/>
      <c r="F1103" s="909"/>
      <c r="G1103" s="909"/>
      <c r="H1103" s="1457"/>
    </row>
    <row r="1104" spans="1:8" x14ac:dyDescent="0.25">
      <c r="A1104" s="755" t="s">
        <v>2048</v>
      </c>
      <c r="B1104" s="213">
        <f>SUM(B1101:B1103)</f>
        <v>4</v>
      </c>
      <c r="C1104" s="213">
        <f>SUM(C1101:C1103)</f>
        <v>0</v>
      </c>
      <c r="D1104" s="213">
        <f>SUM(D1101:D1103)</f>
        <v>9500</v>
      </c>
      <c r="E1104" s="213"/>
      <c r="F1104" s="213"/>
      <c r="G1104" s="213"/>
      <c r="H1104" s="213"/>
    </row>
    <row r="1105" spans="1:8" x14ac:dyDescent="0.25">
      <c r="D1105" s="18"/>
      <c r="E1105" s="13"/>
      <c r="F1105" s="13"/>
    </row>
    <row r="1106" spans="1:8" x14ac:dyDescent="0.25">
      <c r="D1106" s="1230"/>
      <c r="E1106" s="1230"/>
      <c r="F1106" s="2268" t="s">
        <v>5635</v>
      </c>
      <c r="G1106" s="2268"/>
      <c r="H1106" s="2268"/>
    </row>
    <row r="1107" spans="1:8" ht="15.75" x14ac:dyDescent="0.25">
      <c r="A1107" s="2262" t="s">
        <v>4861</v>
      </c>
      <c r="B1107" s="2263"/>
      <c r="C1107" s="757">
        <f>C1099</f>
        <v>278000</v>
      </c>
      <c r="E1107" s="13"/>
      <c r="F1107" s="13"/>
    </row>
    <row r="1108" spans="1:8" x14ac:dyDescent="0.25">
      <c r="E1108" s="2274"/>
      <c r="F1108" s="2274"/>
      <c r="G1108" s="2274"/>
    </row>
    <row r="1109" spans="1:8" ht="15.75" x14ac:dyDescent="0.25">
      <c r="A1109" s="2262" t="s">
        <v>4825</v>
      </c>
      <c r="B1109" s="2263"/>
      <c r="C1109" s="213">
        <f>C1104</f>
        <v>0</v>
      </c>
      <c r="E1109" s="1145"/>
      <c r="F1109" s="1145"/>
      <c r="G1109" s="1145"/>
    </row>
    <row r="1115" spans="1:8" ht="15.75" x14ac:dyDescent="0.25">
      <c r="A1115" s="2247" t="s">
        <v>6332</v>
      </c>
      <c r="B1115" s="2247"/>
      <c r="C1115" s="2247"/>
      <c r="D1115" s="2247"/>
      <c r="E1115" s="2247"/>
      <c r="F1115" s="2247"/>
      <c r="G1115" s="2247"/>
      <c r="H1115" s="2247"/>
    </row>
    <row r="1116" spans="1:8" x14ac:dyDescent="0.25">
      <c r="A1116" s="777" t="s">
        <v>656</v>
      </c>
      <c r="B1116" s="764">
        <v>1</v>
      </c>
      <c r="C1116" s="630"/>
      <c r="D1116" s="630">
        <v>20000</v>
      </c>
      <c r="E1116" s="764"/>
      <c r="F1116" s="764"/>
      <c r="G1116" s="630"/>
      <c r="H1116" s="764" t="s">
        <v>3581</v>
      </c>
    </row>
    <row r="1117" spans="1:8" x14ac:dyDescent="0.25">
      <c r="A1117" s="777" t="s">
        <v>2901</v>
      </c>
      <c r="B1117" s="764">
        <v>1</v>
      </c>
      <c r="C1117" s="630">
        <v>10000</v>
      </c>
      <c r="D1117" s="630"/>
      <c r="E1117" s="764">
        <v>2</v>
      </c>
      <c r="F1117" s="764" t="s">
        <v>2018</v>
      </c>
      <c r="G1117" s="630">
        <v>7000</v>
      </c>
      <c r="H1117" s="764"/>
    </row>
    <row r="1118" spans="1:8" x14ac:dyDescent="0.25">
      <c r="A1118" s="777" t="s">
        <v>4757</v>
      </c>
      <c r="B1118" s="764">
        <v>1</v>
      </c>
      <c r="C1118" s="630">
        <v>24000</v>
      </c>
      <c r="D1118" s="630"/>
      <c r="E1118" s="764"/>
      <c r="F1118" s="764"/>
      <c r="G1118" s="630"/>
      <c r="H1118" s="764"/>
    </row>
    <row r="1119" spans="1:8" x14ac:dyDescent="0.25">
      <c r="A1119" s="777" t="s">
        <v>498</v>
      </c>
      <c r="B1119" s="764">
        <v>1</v>
      </c>
      <c r="C1119" s="630"/>
      <c r="D1119" s="630">
        <v>12000</v>
      </c>
      <c r="E1119" s="764">
        <v>1</v>
      </c>
      <c r="F1119" s="764">
        <v>60</v>
      </c>
      <c r="G1119" s="630">
        <v>3000</v>
      </c>
      <c r="H1119" s="764" t="s">
        <v>3581</v>
      </c>
    </row>
    <row r="1120" spans="1:8" x14ac:dyDescent="0.25">
      <c r="A1120" s="777" t="s">
        <v>3036</v>
      </c>
      <c r="B1120" s="764">
        <v>2</v>
      </c>
      <c r="C1120" s="630">
        <v>44000</v>
      </c>
      <c r="D1120" s="630"/>
      <c r="E1120" s="764"/>
      <c r="F1120" s="764"/>
      <c r="G1120" s="630"/>
      <c r="H1120" s="1464"/>
    </row>
    <row r="1121" spans="1:8" x14ac:dyDescent="0.25">
      <c r="A1121" s="847" t="s">
        <v>2187</v>
      </c>
      <c r="B1121" s="848">
        <v>1</v>
      </c>
      <c r="C1121" s="849">
        <v>15000</v>
      </c>
      <c r="D1121" s="849"/>
      <c r="E1121" s="848"/>
      <c r="F1121" s="848"/>
      <c r="G1121" s="849"/>
      <c r="H1121" s="848"/>
    </row>
    <row r="1122" spans="1:8" x14ac:dyDescent="0.25">
      <c r="A1122" s="847" t="s">
        <v>656</v>
      </c>
      <c r="B1122" s="848">
        <v>1</v>
      </c>
      <c r="C1122" s="849"/>
      <c r="D1122" s="849">
        <v>20000</v>
      </c>
      <c r="E1122" s="848"/>
      <c r="F1122" s="848"/>
      <c r="G1122" s="849"/>
      <c r="H1122" s="848" t="s">
        <v>3581</v>
      </c>
    </row>
    <row r="1123" spans="1:8" x14ac:dyDescent="0.25">
      <c r="A1123" s="847" t="s">
        <v>5933</v>
      </c>
      <c r="B1123" s="848">
        <v>1</v>
      </c>
      <c r="C1123" s="849">
        <v>43000</v>
      </c>
      <c r="D1123" s="849"/>
      <c r="E1123" s="848">
        <v>1</v>
      </c>
      <c r="F1123" s="848">
        <v>100</v>
      </c>
      <c r="G1123" s="849">
        <v>5000</v>
      </c>
      <c r="H1123" s="848"/>
    </row>
    <row r="1124" spans="1:8" x14ac:dyDescent="0.25">
      <c r="A1124" s="847" t="s">
        <v>2912</v>
      </c>
      <c r="B1124" s="848">
        <v>1</v>
      </c>
      <c r="C1124" s="849"/>
      <c r="D1124" s="849">
        <v>24000</v>
      </c>
      <c r="E1124" s="848"/>
      <c r="F1124" s="848"/>
      <c r="G1124" s="849"/>
      <c r="H1124" s="848" t="s">
        <v>3581</v>
      </c>
    </row>
    <row r="1125" spans="1:8" x14ac:dyDescent="0.25">
      <c r="A1125" s="847" t="s">
        <v>5196</v>
      </c>
      <c r="B1125" s="848">
        <v>1</v>
      </c>
      <c r="C1125" s="849"/>
      <c r="D1125" s="849">
        <v>34000</v>
      </c>
      <c r="E1125" s="848">
        <v>1</v>
      </c>
      <c r="F1125" s="848">
        <v>60</v>
      </c>
      <c r="G1125" s="849">
        <v>3000</v>
      </c>
      <c r="H1125" s="848" t="s">
        <v>767</v>
      </c>
    </row>
    <row r="1126" spans="1:8" x14ac:dyDescent="0.25">
      <c r="A1126" s="847" t="s">
        <v>563</v>
      </c>
      <c r="B1126" s="848">
        <v>1</v>
      </c>
      <c r="C1126" s="849">
        <v>21000</v>
      </c>
      <c r="D1126" s="849"/>
      <c r="E1126" s="848"/>
      <c r="F1126" s="848"/>
      <c r="G1126" s="849"/>
      <c r="H1126" s="848"/>
    </row>
    <row r="1127" spans="1:8" x14ac:dyDescent="0.25">
      <c r="A1127" s="847" t="s">
        <v>3733</v>
      </c>
      <c r="B1127" s="848">
        <v>1</v>
      </c>
      <c r="C1127" s="849"/>
      <c r="D1127" s="849">
        <v>39000</v>
      </c>
      <c r="E1127" s="848"/>
      <c r="F1127" s="848"/>
      <c r="G1127" s="849"/>
      <c r="H1127" s="848" t="s">
        <v>6338</v>
      </c>
    </row>
    <row r="1128" spans="1:8" x14ac:dyDescent="0.25">
      <c r="A1128" s="847" t="s">
        <v>1268</v>
      </c>
      <c r="B1128" s="848">
        <v>1</v>
      </c>
      <c r="C1128" s="849">
        <v>24000</v>
      </c>
      <c r="D1128" s="849"/>
      <c r="E1128" s="848">
        <v>1</v>
      </c>
      <c r="F1128" s="848">
        <v>75</v>
      </c>
      <c r="G1128" s="849">
        <v>4000</v>
      </c>
      <c r="H1128" s="848"/>
    </row>
    <row r="1129" spans="1:8" x14ac:dyDescent="0.25">
      <c r="A1129" s="847" t="s">
        <v>6339</v>
      </c>
      <c r="B1129" s="848">
        <v>1</v>
      </c>
      <c r="C1129" s="849"/>
      <c r="D1129" s="849">
        <v>35000</v>
      </c>
      <c r="E1129" s="848">
        <v>1</v>
      </c>
      <c r="F1129" s="848">
        <v>80</v>
      </c>
      <c r="G1129" s="849">
        <v>5000</v>
      </c>
      <c r="H1129" s="848" t="s">
        <v>767</v>
      </c>
    </row>
    <row r="1130" spans="1:8" x14ac:dyDescent="0.25">
      <c r="A1130" s="847" t="s">
        <v>316</v>
      </c>
      <c r="B1130" s="848">
        <v>1</v>
      </c>
      <c r="C1130" s="849">
        <v>26000</v>
      </c>
      <c r="D1130" s="849"/>
      <c r="E1130" s="848"/>
      <c r="F1130" s="848"/>
      <c r="G1130" s="849"/>
      <c r="H1130" s="848"/>
    </row>
    <row r="1131" spans="1:8" x14ac:dyDescent="0.25">
      <c r="A1131" s="847" t="s">
        <v>107</v>
      </c>
      <c r="B1131" s="848">
        <v>1</v>
      </c>
      <c r="C1131" s="849">
        <v>15000</v>
      </c>
      <c r="D1131" s="849"/>
      <c r="E1131" s="848"/>
      <c r="F1131" s="848"/>
      <c r="G1131" s="849"/>
      <c r="H1131" s="764"/>
    </row>
    <row r="1132" spans="1:8" x14ac:dyDescent="0.25">
      <c r="A1132" s="847" t="s">
        <v>3012</v>
      </c>
      <c r="B1132" s="848">
        <v>1</v>
      </c>
      <c r="C1132" s="849">
        <v>13000</v>
      </c>
      <c r="D1132" s="849"/>
      <c r="E1132" s="848">
        <v>1</v>
      </c>
      <c r="F1132" s="848">
        <v>60</v>
      </c>
      <c r="G1132" s="849">
        <v>3000</v>
      </c>
      <c r="H1132" s="848"/>
    </row>
    <row r="1133" spans="1:8" x14ac:dyDescent="0.25">
      <c r="A1133" s="847" t="s">
        <v>3938</v>
      </c>
      <c r="B1133" s="848">
        <v>1</v>
      </c>
      <c r="C1133" s="849"/>
      <c r="D1133" s="849">
        <v>22000</v>
      </c>
      <c r="E1133" s="848">
        <v>1</v>
      </c>
      <c r="F1133" s="848">
        <v>75</v>
      </c>
      <c r="G1133" s="849">
        <v>4000</v>
      </c>
      <c r="H1133" s="848" t="s">
        <v>6340</v>
      </c>
    </row>
    <row r="1134" spans="1:8" x14ac:dyDescent="0.25">
      <c r="A1134" s="847" t="s">
        <v>689</v>
      </c>
      <c r="B1134" s="848">
        <v>1</v>
      </c>
      <c r="C1134" s="849">
        <v>25000</v>
      </c>
      <c r="D1134" s="849"/>
      <c r="E1134" s="848">
        <v>1</v>
      </c>
      <c r="F1134" s="848">
        <v>50</v>
      </c>
      <c r="G1134" s="849">
        <v>2000</v>
      </c>
      <c r="H1134" s="848" t="s">
        <v>6341</v>
      </c>
    </row>
    <row r="1135" spans="1:8" x14ac:dyDescent="0.25">
      <c r="A1135" s="847" t="s">
        <v>6235</v>
      </c>
      <c r="B1135" s="848">
        <v>1</v>
      </c>
      <c r="C1135" s="849">
        <v>43000</v>
      </c>
      <c r="D1135" s="849"/>
      <c r="E1135" s="848">
        <v>1</v>
      </c>
      <c r="F1135" s="848">
        <v>100</v>
      </c>
      <c r="G1135" s="849">
        <v>5000</v>
      </c>
      <c r="H1135" s="848"/>
    </row>
    <row r="1136" spans="1:8" x14ac:dyDescent="0.25">
      <c r="A1136" s="847" t="s">
        <v>3938</v>
      </c>
      <c r="B1136" s="848">
        <v>1</v>
      </c>
      <c r="C1136" s="849"/>
      <c r="D1136" s="849">
        <v>21000</v>
      </c>
      <c r="E1136" s="848">
        <v>1</v>
      </c>
      <c r="F1136" s="848">
        <v>100</v>
      </c>
      <c r="G1136" s="849">
        <v>5000</v>
      </c>
      <c r="H1136" s="848" t="s">
        <v>767</v>
      </c>
    </row>
    <row r="1137" spans="1:8" x14ac:dyDescent="0.25">
      <c r="A1137" s="847" t="s">
        <v>4847</v>
      </c>
      <c r="B1137" s="848">
        <v>1</v>
      </c>
      <c r="C1137" s="849"/>
      <c r="D1137" s="849">
        <v>30000</v>
      </c>
      <c r="E1137" s="848"/>
      <c r="F1137" s="848"/>
      <c r="G1137" s="849"/>
      <c r="H1137" s="848" t="s">
        <v>767</v>
      </c>
    </row>
    <row r="1138" spans="1:8" x14ac:dyDescent="0.25">
      <c r="A1138" s="777" t="s">
        <v>4757</v>
      </c>
      <c r="B1138" s="848">
        <v>1</v>
      </c>
      <c r="C1138" s="849"/>
      <c r="D1138" s="849">
        <v>24000</v>
      </c>
      <c r="E1138" s="848"/>
      <c r="F1138" s="848"/>
      <c r="G1138" s="849"/>
      <c r="H1138" s="848" t="s">
        <v>767</v>
      </c>
    </row>
    <row r="1139" spans="1:8" x14ac:dyDescent="0.25">
      <c r="A1139" s="1462" t="s">
        <v>2048</v>
      </c>
      <c r="B1139" s="1463">
        <f>SUM(B1110:B1138)</f>
        <v>24</v>
      </c>
      <c r="C1139" s="1463">
        <f>SUM(C1110:C1138)</f>
        <v>303000</v>
      </c>
      <c r="D1139" s="1463">
        <f>SUM(D1110:D1138)</f>
        <v>281000</v>
      </c>
      <c r="E1139" s="1463">
        <f>SUM(E1110:E1138)</f>
        <v>12</v>
      </c>
      <c r="F1139" s="1463"/>
      <c r="G1139" s="1463"/>
      <c r="H1139" s="1463"/>
    </row>
    <row r="1140" spans="1:8" ht="17.25" x14ac:dyDescent="0.25">
      <c r="A1140" s="2233" t="s">
        <v>4463</v>
      </c>
      <c r="B1140" s="2234"/>
      <c r="C1140" s="2234"/>
      <c r="D1140" s="2234"/>
      <c r="E1140" s="2234"/>
      <c r="F1140" s="2234"/>
      <c r="G1140" s="2234"/>
      <c r="H1140" s="2235"/>
    </row>
    <row r="1141" spans="1:8" ht="17.25" x14ac:dyDescent="0.25">
      <c r="A1141" s="782"/>
      <c r="B1141" s="783"/>
      <c r="C1141" s="944"/>
      <c r="D1141" s="784"/>
      <c r="E1141" s="909"/>
      <c r="F1141" s="909"/>
      <c r="G1141" s="909"/>
      <c r="H1141" s="1460"/>
    </row>
    <row r="1142" spans="1:8" ht="17.25" x14ac:dyDescent="0.25">
      <c r="A1142" s="782"/>
      <c r="B1142" s="783"/>
      <c r="C1142" s="944"/>
      <c r="D1142" s="784"/>
      <c r="E1142" s="909"/>
      <c r="F1142" s="909"/>
      <c r="G1142" s="909"/>
      <c r="H1142" s="1460"/>
    </row>
    <row r="1143" spans="1:8" ht="17.25" x14ac:dyDescent="0.25">
      <c r="A1143" s="782"/>
      <c r="B1143" s="783"/>
      <c r="C1143" s="944"/>
      <c r="D1143" s="784"/>
      <c r="E1143" s="909"/>
      <c r="F1143" s="909"/>
      <c r="G1143" s="909"/>
      <c r="H1143" s="1460"/>
    </row>
    <row r="1144" spans="1:8" x14ac:dyDescent="0.25">
      <c r="A1144" s="755" t="s">
        <v>2048</v>
      </c>
      <c r="B1144" s="213">
        <f>SUM(B1141:B1143)</f>
        <v>0</v>
      </c>
      <c r="C1144" s="213">
        <f>SUM(C1141:C1143)</f>
        <v>0</v>
      </c>
      <c r="D1144" s="213">
        <f>SUM(D1141:D1143)</f>
        <v>0</v>
      </c>
      <c r="E1144" s="213"/>
      <c r="F1144" s="213"/>
      <c r="G1144" s="213"/>
      <c r="H1144" s="213"/>
    </row>
    <row r="1145" spans="1:8" x14ac:dyDescent="0.25">
      <c r="D1145" s="18"/>
      <c r="E1145" s="13"/>
      <c r="F1145" s="13"/>
    </row>
    <row r="1146" spans="1:8" x14ac:dyDescent="0.25">
      <c r="D1146" s="1230"/>
      <c r="E1146" s="1230"/>
      <c r="F1146" s="2268" t="s">
        <v>5635</v>
      </c>
      <c r="G1146" s="2268"/>
      <c r="H1146" s="2268"/>
    </row>
    <row r="1147" spans="1:8" ht="15.75" x14ac:dyDescent="0.25">
      <c r="A1147" s="2262" t="s">
        <v>4861</v>
      </c>
      <c r="B1147" s="2263"/>
      <c r="C1147" s="757">
        <f>C1139</f>
        <v>303000</v>
      </c>
      <c r="E1147" s="13"/>
      <c r="F1147" s="13"/>
    </row>
    <row r="1148" spans="1:8" x14ac:dyDescent="0.25">
      <c r="E1148" s="2274"/>
      <c r="F1148" s="2274"/>
      <c r="G1148" s="2274"/>
    </row>
    <row r="1149" spans="1:8" ht="15.75" x14ac:dyDescent="0.25">
      <c r="A1149" s="2262" t="s">
        <v>4825</v>
      </c>
      <c r="B1149" s="2263"/>
      <c r="C1149" s="213">
        <f>C1144</f>
        <v>0</v>
      </c>
      <c r="E1149" s="1145"/>
      <c r="F1149" s="1145"/>
      <c r="G1149" s="1145"/>
    </row>
    <row r="1154" spans="1:8" ht="15.75" x14ac:dyDescent="0.25">
      <c r="A1154" s="2232" t="s">
        <v>6342</v>
      </c>
      <c r="B1154" s="2232"/>
      <c r="C1154" s="2232"/>
      <c r="D1154" s="2232"/>
      <c r="E1154" s="2232"/>
      <c r="F1154" s="2232"/>
      <c r="G1154" s="2232"/>
      <c r="H1154" s="2232"/>
    </row>
    <row r="1155" spans="1:8" x14ac:dyDescent="0.25">
      <c r="A1155" s="198" t="s">
        <v>14</v>
      </c>
      <c r="B1155" s="198" t="s">
        <v>6004</v>
      </c>
      <c r="C1155" s="198" t="s">
        <v>6005</v>
      </c>
      <c r="D1155" s="198" t="s">
        <v>6006</v>
      </c>
      <c r="E1155" s="198" t="s">
        <v>6007</v>
      </c>
      <c r="F1155" s="1459" t="s">
        <v>2013</v>
      </c>
      <c r="G1155" s="198" t="s">
        <v>6008</v>
      </c>
      <c r="H1155" s="198" t="s">
        <v>6009</v>
      </c>
    </row>
    <row r="1156" spans="1:8" x14ac:dyDescent="0.25">
      <c r="A1156" s="777" t="s">
        <v>3702</v>
      </c>
      <c r="B1156" s="764">
        <v>1</v>
      </c>
      <c r="C1156" s="630"/>
      <c r="D1156" s="630">
        <v>14000</v>
      </c>
      <c r="E1156" s="921">
        <v>1</v>
      </c>
      <c r="F1156" s="764">
        <v>50</v>
      </c>
      <c r="G1156" s="630">
        <v>2000</v>
      </c>
      <c r="H1156" s="1461" t="s">
        <v>3581</v>
      </c>
    </row>
    <row r="1157" spans="1:8" x14ac:dyDescent="0.25">
      <c r="A1157" s="777" t="s">
        <v>4497</v>
      </c>
      <c r="B1157" s="764">
        <v>1</v>
      </c>
      <c r="C1157" s="630">
        <v>29000</v>
      </c>
      <c r="D1157" s="630"/>
      <c r="E1157" s="921"/>
      <c r="F1157" s="764"/>
      <c r="G1157" s="630"/>
      <c r="H1157" s="1461"/>
    </row>
    <row r="1158" spans="1:8" x14ac:dyDescent="0.25">
      <c r="A1158" s="777" t="s">
        <v>6044</v>
      </c>
      <c r="B1158" s="764">
        <v>5</v>
      </c>
      <c r="C1158" s="630"/>
      <c r="D1158" s="630">
        <v>162500</v>
      </c>
      <c r="E1158" s="921"/>
      <c r="F1158" s="764"/>
      <c r="G1158" s="630"/>
      <c r="H1158" s="1461" t="s">
        <v>2638</v>
      </c>
    </row>
    <row r="1159" spans="1:8" x14ac:dyDescent="0.25">
      <c r="A1159" s="777" t="s">
        <v>6046</v>
      </c>
      <c r="B1159" s="764">
        <v>5</v>
      </c>
      <c r="C1159" s="630"/>
      <c r="D1159" s="630">
        <v>150000</v>
      </c>
      <c r="E1159" s="921"/>
      <c r="F1159" s="764"/>
      <c r="G1159" s="630"/>
      <c r="H1159" s="1461" t="s">
        <v>2638</v>
      </c>
    </row>
    <row r="1160" spans="1:8" x14ac:dyDescent="0.25">
      <c r="A1160" s="777" t="s">
        <v>4757</v>
      </c>
      <c r="B1160" s="764">
        <v>1</v>
      </c>
      <c r="C1160" s="630">
        <v>20000</v>
      </c>
      <c r="D1160" s="630"/>
      <c r="E1160" s="764">
        <v>1</v>
      </c>
      <c r="F1160" s="921">
        <v>75</v>
      </c>
      <c r="G1160" s="1249">
        <v>4000</v>
      </c>
      <c r="H1160" s="1424"/>
    </row>
    <row r="1161" spans="1:8" x14ac:dyDescent="0.25">
      <c r="A1161" s="847" t="s">
        <v>1139</v>
      </c>
      <c r="B1161" s="848">
        <v>1</v>
      </c>
      <c r="C1161" s="849"/>
      <c r="D1161" s="849">
        <v>39000</v>
      </c>
      <c r="E1161" s="848"/>
      <c r="F1161" s="1427"/>
      <c r="G1161" s="1428"/>
      <c r="H1161" s="1429" t="s">
        <v>6343</v>
      </c>
    </row>
    <row r="1162" spans="1:8" x14ac:dyDescent="0.25">
      <c r="A1162" s="847" t="s">
        <v>137</v>
      </c>
      <c r="B1162" s="848">
        <v>1</v>
      </c>
      <c r="C1162" s="849">
        <v>25000</v>
      </c>
      <c r="D1162" s="849"/>
      <c r="E1162" s="848">
        <v>1</v>
      </c>
      <c r="F1162" s="1427">
        <v>60</v>
      </c>
      <c r="G1162" s="1428">
        <v>3000</v>
      </c>
      <c r="H1162" s="1429"/>
    </row>
    <row r="1163" spans="1:8" x14ac:dyDescent="0.25">
      <c r="A1163" s="847" t="s">
        <v>392</v>
      </c>
      <c r="B1163" s="848">
        <v>1</v>
      </c>
      <c r="C1163" s="849">
        <v>21000</v>
      </c>
      <c r="D1163" s="849">
        <v>29000</v>
      </c>
      <c r="E1163" s="848"/>
      <c r="F1163" s="1427"/>
      <c r="G1163" s="1428"/>
      <c r="H1163" s="1429" t="s">
        <v>5574</v>
      </c>
    </row>
    <row r="1164" spans="1:8" x14ac:dyDescent="0.25">
      <c r="A1164" s="847" t="s">
        <v>172</v>
      </c>
      <c r="B1164" s="848">
        <v>1</v>
      </c>
      <c r="C1164" s="849"/>
      <c r="D1164" s="849">
        <v>49000</v>
      </c>
      <c r="E1164" s="848"/>
      <c r="F1164" s="1427"/>
      <c r="G1164" s="1428"/>
      <c r="H1164" s="1429" t="s">
        <v>6344</v>
      </c>
    </row>
    <row r="1165" spans="1:8" x14ac:dyDescent="0.25">
      <c r="A1165" s="847" t="s">
        <v>5083</v>
      </c>
      <c r="B1165" s="848">
        <v>1</v>
      </c>
      <c r="C1165" s="849"/>
      <c r="D1165" s="849">
        <v>20000</v>
      </c>
      <c r="E1165" s="848"/>
      <c r="F1165" s="1427"/>
      <c r="G1165" s="1428"/>
      <c r="H1165" s="1429" t="s">
        <v>5312</v>
      </c>
    </row>
    <row r="1166" spans="1:8" x14ac:dyDescent="0.25">
      <c r="A1166" s="884" t="s">
        <v>639</v>
      </c>
      <c r="B1166" s="885">
        <v>1</v>
      </c>
      <c r="C1166" s="230"/>
      <c r="D1166" s="230"/>
      <c r="E1166" s="885"/>
      <c r="F1166" s="1430"/>
      <c r="G1166" s="1431"/>
      <c r="H1166" s="1432" t="s">
        <v>6345</v>
      </c>
    </row>
    <row r="1167" spans="1:8" x14ac:dyDescent="0.25">
      <c r="A1167" s="847" t="s">
        <v>1541</v>
      </c>
      <c r="B1167" s="848">
        <v>2</v>
      </c>
      <c r="C1167" s="849"/>
      <c r="D1167" s="849">
        <v>118000</v>
      </c>
      <c r="E1167" s="848"/>
      <c r="F1167" s="1427"/>
      <c r="G1167" s="1428"/>
      <c r="H1167" s="1429" t="s">
        <v>6346</v>
      </c>
    </row>
    <row r="1168" spans="1:8" x14ac:dyDescent="0.25">
      <c r="A1168" s="847" t="s">
        <v>5431</v>
      </c>
      <c r="B1168" s="848">
        <v>1</v>
      </c>
      <c r="C1168" s="849"/>
      <c r="D1168" s="849">
        <v>17000</v>
      </c>
      <c r="E1168" s="848">
        <v>1</v>
      </c>
      <c r="F1168" s="1427">
        <v>35</v>
      </c>
      <c r="G1168" s="1428">
        <v>1000</v>
      </c>
      <c r="H1168" s="1429" t="s">
        <v>5671</v>
      </c>
    </row>
    <row r="1169" spans="1:8" x14ac:dyDescent="0.25">
      <c r="A1169" s="847" t="s">
        <v>215</v>
      </c>
      <c r="B1169" s="848">
        <v>1</v>
      </c>
      <c r="C1169" s="849"/>
      <c r="D1169" s="849">
        <v>34000</v>
      </c>
      <c r="E1169" s="848"/>
      <c r="F1169" s="1427"/>
      <c r="G1169" s="1428"/>
      <c r="H1169" s="1429" t="s">
        <v>6347</v>
      </c>
    </row>
    <row r="1170" spans="1:8" x14ac:dyDescent="0.25">
      <c r="A1170" s="847" t="s">
        <v>161</v>
      </c>
      <c r="B1170" s="848">
        <v>1</v>
      </c>
      <c r="C1170" s="849">
        <v>2000</v>
      </c>
      <c r="D1170" s="849">
        <v>30000</v>
      </c>
      <c r="E1170" s="848"/>
      <c r="F1170" s="1427"/>
      <c r="G1170" s="1428"/>
      <c r="H1170" s="1429" t="s">
        <v>767</v>
      </c>
    </row>
    <row r="1171" spans="1:8" x14ac:dyDescent="0.25">
      <c r="A1171" s="884" t="s">
        <v>596</v>
      </c>
      <c r="B1171" s="885">
        <v>1</v>
      </c>
      <c r="C1171" s="230"/>
      <c r="D1171" s="230"/>
      <c r="E1171" s="885"/>
      <c r="F1171" s="1430"/>
      <c r="G1171" s="1431"/>
      <c r="H1171" s="1432" t="s">
        <v>5346</v>
      </c>
    </row>
    <row r="1172" spans="1:8" x14ac:dyDescent="0.25">
      <c r="A1172" s="847" t="s">
        <v>2044</v>
      </c>
      <c r="B1172" s="848">
        <v>1</v>
      </c>
      <c r="C1172" s="849">
        <v>13000</v>
      </c>
      <c r="D1172" s="849"/>
      <c r="E1172" s="848">
        <v>1</v>
      </c>
      <c r="F1172" s="1427">
        <v>60</v>
      </c>
      <c r="G1172" s="1428">
        <v>3000</v>
      </c>
      <c r="H1172" s="1429"/>
    </row>
    <row r="1173" spans="1:8" x14ac:dyDescent="0.25">
      <c r="A1173" s="847" t="s">
        <v>629</v>
      </c>
      <c r="B1173" s="848">
        <v>1</v>
      </c>
      <c r="C1173" s="849">
        <v>31000</v>
      </c>
      <c r="D1173" s="849"/>
      <c r="E1173" s="848">
        <v>1</v>
      </c>
      <c r="F1173" s="1427">
        <v>100</v>
      </c>
      <c r="G1173" s="1428">
        <v>5000</v>
      </c>
      <c r="H1173" s="1429"/>
    </row>
    <row r="1174" spans="1:8" x14ac:dyDescent="0.25">
      <c r="A1174" s="884" t="s">
        <v>5613</v>
      </c>
      <c r="B1174" s="885">
        <v>1</v>
      </c>
      <c r="C1174" s="230"/>
      <c r="D1174" s="230"/>
      <c r="E1174" s="885"/>
      <c r="F1174" s="1430"/>
      <c r="G1174" s="1431"/>
      <c r="H1174" s="1432" t="s">
        <v>6348</v>
      </c>
    </row>
    <row r="1175" spans="1:8" x14ac:dyDescent="0.25">
      <c r="A1175" s="847" t="s">
        <v>170</v>
      </c>
      <c r="B1175" s="848">
        <v>1</v>
      </c>
      <c r="C1175" s="849">
        <v>21000</v>
      </c>
      <c r="D1175" s="849"/>
      <c r="E1175" s="848">
        <v>1</v>
      </c>
      <c r="F1175" s="1427">
        <v>100</v>
      </c>
      <c r="G1175" s="1428">
        <v>5000</v>
      </c>
      <c r="H1175" s="1429"/>
    </row>
    <row r="1176" spans="1:8" x14ac:dyDescent="0.25">
      <c r="A1176" s="847" t="s">
        <v>1871</v>
      </c>
      <c r="B1176" s="848">
        <v>1</v>
      </c>
      <c r="C1176" s="849"/>
      <c r="D1176" s="849">
        <v>36000</v>
      </c>
      <c r="E1176" s="848"/>
      <c r="F1176" s="1427"/>
      <c r="G1176" s="1428"/>
      <c r="H1176" s="1429" t="s">
        <v>5999</v>
      </c>
    </row>
    <row r="1177" spans="1:8" x14ac:dyDescent="0.25">
      <c r="A1177" s="847" t="s">
        <v>624</v>
      </c>
      <c r="B1177" s="848">
        <v>1</v>
      </c>
      <c r="C1177" s="849">
        <v>32000</v>
      </c>
      <c r="D1177" s="849"/>
      <c r="E1177" s="848">
        <v>1</v>
      </c>
      <c r="F1177" s="1427">
        <v>60</v>
      </c>
      <c r="G1177" s="1428">
        <v>3000</v>
      </c>
      <c r="H1177" s="1429"/>
    </row>
    <row r="1178" spans="1:8" x14ac:dyDescent="0.25">
      <c r="A1178" s="847" t="s">
        <v>629</v>
      </c>
      <c r="B1178" s="848">
        <v>2</v>
      </c>
      <c r="C1178" s="849">
        <v>72000</v>
      </c>
      <c r="D1178" s="849"/>
      <c r="E1178" s="848"/>
      <c r="F1178" s="1427"/>
      <c r="G1178" s="1428"/>
      <c r="H1178" s="1429"/>
    </row>
    <row r="1179" spans="1:8" x14ac:dyDescent="0.25">
      <c r="A1179" s="847" t="s">
        <v>6044</v>
      </c>
      <c r="B1179" s="848">
        <v>1</v>
      </c>
      <c r="C1179" s="849">
        <v>29500</v>
      </c>
      <c r="D1179" s="849"/>
      <c r="E1179" s="848">
        <v>1</v>
      </c>
      <c r="F1179" s="1427">
        <v>60</v>
      </c>
      <c r="G1179" s="1428">
        <v>3000</v>
      </c>
      <c r="H1179" s="1429"/>
    </row>
    <row r="1180" spans="1:8" x14ac:dyDescent="0.25">
      <c r="A1180" s="847" t="s">
        <v>123</v>
      </c>
      <c r="B1180" s="848">
        <v>1</v>
      </c>
      <c r="C1180" s="849">
        <v>12000</v>
      </c>
      <c r="D1180" s="849"/>
      <c r="E1180" s="848">
        <v>1</v>
      </c>
      <c r="F1180" s="1427">
        <v>60</v>
      </c>
      <c r="G1180" s="1428">
        <v>3000</v>
      </c>
      <c r="H1180" s="1429"/>
    </row>
    <row r="1181" spans="1:8" x14ac:dyDescent="0.25">
      <c r="A1181" s="884" t="s">
        <v>3539</v>
      </c>
      <c r="B1181" s="885">
        <v>1</v>
      </c>
      <c r="C1181" s="230"/>
      <c r="D1181" s="230"/>
      <c r="E1181" s="885"/>
      <c r="F1181" s="1430"/>
      <c r="G1181" s="1431"/>
      <c r="H1181" s="1432" t="s">
        <v>6161</v>
      </c>
    </row>
    <row r="1182" spans="1:8" x14ac:dyDescent="0.25">
      <c r="A1182" s="847" t="s">
        <v>6349</v>
      </c>
      <c r="B1182" s="848">
        <v>1</v>
      </c>
      <c r="C1182" s="849"/>
      <c r="D1182" s="849">
        <v>30000</v>
      </c>
      <c r="E1182" s="848">
        <v>1</v>
      </c>
      <c r="F1182" s="1427">
        <v>100</v>
      </c>
      <c r="G1182" s="1428">
        <v>5000</v>
      </c>
      <c r="H1182" s="1429" t="s">
        <v>767</v>
      </c>
    </row>
    <row r="1183" spans="1:8" x14ac:dyDescent="0.25">
      <c r="A1183" s="847" t="s">
        <v>2901</v>
      </c>
      <c r="B1183" s="848">
        <v>1</v>
      </c>
      <c r="C1183" s="849">
        <v>14000</v>
      </c>
      <c r="D1183" s="849"/>
      <c r="E1183" s="848">
        <v>1</v>
      </c>
      <c r="F1183" s="1427">
        <v>60</v>
      </c>
      <c r="G1183" s="1428">
        <v>3000</v>
      </c>
      <c r="H1183" s="1429"/>
    </row>
    <row r="1184" spans="1:8" x14ac:dyDescent="0.25">
      <c r="A1184" s="847" t="s">
        <v>3938</v>
      </c>
      <c r="B1184" s="848">
        <v>1</v>
      </c>
      <c r="C1184" s="849"/>
      <c r="D1184" s="849">
        <v>26000</v>
      </c>
      <c r="E1184" s="848"/>
      <c r="F1184" s="1427"/>
      <c r="G1184" s="1428"/>
      <c r="H1184" s="1429" t="s">
        <v>6350</v>
      </c>
    </row>
    <row r="1185" spans="1:8" x14ac:dyDescent="0.25">
      <c r="A1185" s="847" t="s">
        <v>166</v>
      </c>
      <c r="B1185" s="848">
        <v>1</v>
      </c>
      <c r="C1185" s="849">
        <v>29000</v>
      </c>
      <c r="D1185" s="849"/>
      <c r="E1185" s="848">
        <v>1</v>
      </c>
      <c r="F1185" s="1427">
        <v>60</v>
      </c>
      <c r="G1185" s="1428">
        <v>3000</v>
      </c>
      <c r="H1185" s="1429"/>
    </row>
    <row r="1186" spans="1:8" x14ac:dyDescent="0.25">
      <c r="A1186" s="847" t="s">
        <v>622</v>
      </c>
      <c r="B1186" s="848">
        <v>1</v>
      </c>
      <c r="C1186" s="849"/>
      <c r="D1186" s="849">
        <v>34000</v>
      </c>
      <c r="E1186" s="848">
        <v>1</v>
      </c>
      <c r="F1186" s="1427">
        <v>60</v>
      </c>
      <c r="G1186" s="1428">
        <v>3000</v>
      </c>
      <c r="H1186" s="1429" t="s">
        <v>3581</v>
      </c>
    </row>
    <row r="1187" spans="1:8" x14ac:dyDescent="0.25">
      <c r="A1187" s="847" t="s">
        <v>6351</v>
      </c>
      <c r="B1187" s="848">
        <v>1</v>
      </c>
      <c r="C1187" s="849">
        <v>45000</v>
      </c>
      <c r="D1187" s="849"/>
      <c r="E1187" s="848"/>
      <c r="F1187" s="1427"/>
      <c r="G1187" s="1428"/>
      <c r="H1187" s="1429"/>
    </row>
    <row r="1188" spans="1:8" x14ac:dyDescent="0.25">
      <c r="A1188" s="847" t="s">
        <v>4793</v>
      </c>
      <c r="B1188" s="848">
        <v>1</v>
      </c>
      <c r="C1188" s="849">
        <v>17000</v>
      </c>
      <c r="D1188" s="849"/>
      <c r="E1188" s="848">
        <v>1</v>
      </c>
      <c r="F1188" s="1427">
        <v>60</v>
      </c>
      <c r="G1188" s="1428">
        <v>3000</v>
      </c>
      <c r="H1188" s="1429"/>
    </row>
    <row r="1189" spans="1:8" x14ac:dyDescent="0.25">
      <c r="A1189" s="847" t="s">
        <v>132</v>
      </c>
      <c r="B1189" s="848">
        <v>1</v>
      </c>
      <c r="C1189" s="849"/>
      <c r="D1189" s="849">
        <v>15000</v>
      </c>
      <c r="E1189" s="848"/>
      <c r="F1189" s="1427"/>
      <c r="G1189" s="1428"/>
      <c r="H1189" s="1429" t="s">
        <v>6352</v>
      </c>
    </row>
    <row r="1190" spans="1:8" x14ac:dyDescent="0.25">
      <c r="A1190" s="847" t="s">
        <v>4839</v>
      </c>
      <c r="B1190" s="848">
        <v>1</v>
      </c>
      <c r="C1190" s="849">
        <v>2000</v>
      </c>
      <c r="D1190" s="849">
        <v>18000</v>
      </c>
      <c r="E1190" s="848"/>
      <c r="F1190" s="1427"/>
      <c r="G1190" s="1428"/>
      <c r="H1190" s="1429" t="s">
        <v>6353</v>
      </c>
    </row>
    <row r="1191" spans="1:8" x14ac:dyDescent="0.25">
      <c r="A1191" s="755" t="s">
        <v>2048</v>
      </c>
      <c r="B1191" s="213">
        <f>SUM(B1156:B1190)</f>
        <v>45</v>
      </c>
      <c r="C1191" s="213">
        <f>SUM(C1156:C1190)</f>
        <v>414500</v>
      </c>
      <c r="D1191" s="213">
        <f>SUM(D1156:D1190)</f>
        <v>821500</v>
      </c>
      <c r="E1191" s="213">
        <f>SUM(E1156:E1190)</f>
        <v>15</v>
      </c>
      <c r="F1191" s="213"/>
      <c r="G1191" s="213"/>
      <c r="H1191" s="213"/>
    </row>
    <row r="1192" spans="1:8" ht="17.25" x14ac:dyDescent="0.25">
      <c r="A1192" s="2233" t="s">
        <v>4463</v>
      </c>
      <c r="B1192" s="2234"/>
      <c r="C1192" s="2234"/>
      <c r="D1192" s="2234"/>
      <c r="E1192" s="2234"/>
      <c r="F1192" s="2234"/>
      <c r="G1192" s="2234"/>
      <c r="H1192" s="2235"/>
    </row>
    <row r="1193" spans="1:8" ht="17.25" x14ac:dyDescent="0.25">
      <c r="A1193" s="782"/>
      <c r="B1193" s="783"/>
      <c r="C1193" s="944"/>
      <c r="D1193" s="784"/>
      <c r="E1193" s="909"/>
      <c r="F1193" s="909"/>
      <c r="G1193" s="909"/>
      <c r="H1193" s="1460"/>
    </row>
    <row r="1194" spans="1:8" x14ac:dyDescent="0.25">
      <c r="A1194" s="755" t="s">
        <v>2048</v>
      </c>
      <c r="B1194" s="213">
        <f>SUM(B1193:B1193)</f>
        <v>0</v>
      </c>
      <c r="C1194" s="213">
        <f>SUM(C1193:C1193)</f>
        <v>0</v>
      </c>
      <c r="D1194" s="213">
        <f>SUM(D1193:D1193)</f>
        <v>0</v>
      </c>
      <c r="E1194" s="213"/>
      <c r="F1194" s="213"/>
      <c r="G1194" s="213"/>
      <c r="H1194" s="213"/>
    </row>
    <row r="1195" spans="1:8" x14ac:dyDescent="0.25">
      <c r="D1195" s="18"/>
      <c r="E1195" s="13"/>
      <c r="F1195" s="13"/>
    </row>
    <row r="1196" spans="1:8" x14ac:dyDescent="0.25">
      <c r="D1196" s="1230"/>
      <c r="E1196" s="1230"/>
      <c r="F1196" s="2268" t="s">
        <v>5635</v>
      </c>
      <c r="G1196" s="2268"/>
      <c r="H1196" s="2268"/>
    </row>
    <row r="1197" spans="1:8" ht="15.75" x14ac:dyDescent="0.25">
      <c r="A1197" s="2262" t="s">
        <v>4861</v>
      </c>
      <c r="B1197" s="2263"/>
      <c r="C1197" s="757">
        <f>C1191</f>
        <v>414500</v>
      </c>
      <c r="E1197" s="13"/>
      <c r="F1197" s="13"/>
    </row>
    <row r="1198" spans="1:8" x14ac:dyDescent="0.25">
      <c r="E1198" s="2274"/>
      <c r="F1198" s="2274"/>
      <c r="G1198" s="2274"/>
    </row>
    <row r="1199" spans="1:8" ht="15.75" x14ac:dyDescent="0.25">
      <c r="A1199" s="2262" t="s">
        <v>4825</v>
      </c>
      <c r="B1199" s="2263"/>
      <c r="C1199" s="213">
        <f>C1194</f>
        <v>0</v>
      </c>
      <c r="E1199" s="1145"/>
      <c r="F1199" s="1145"/>
      <c r="G1199" s="1145"/>
    </row>
    <row r="1203" spans="1:8" ht="15.75" x14ac:dyDescent="0.25">
      <c r="A1203" s="2232" t="s">
        <v>6354</v>
      </c>
      <c r="B1203" s="2232"/>
      <c r="C1203" s="2232"/>
      <c r="D1203" s="2232"/>
      <c r="E1203" s="2232"/>
      <c r="F1203" s="2232"/>
      <c r="G1203" s="2232"/>
      <c r="H1203" s="2232"/>
    </row>
    <row r="1204" spans="1:8" x14ac:dyDescent="0.25">
      <c r="A1204" s="198" t="s">
        <v>14</v>
      </c>
      <c r="B1204" s="198" t="s">
        <v>6004</v>
      </c>
      <c r="C1204" s="198" t="s">
        <v>6005</v>
      </c>
      <c r="D1204" s="198" t="s">
        <v>6006</v>
      </c>
      <c r="E1204" s="198" t="s">
        <v>6007</v>
      </c>
      <c r="F1204" s="1465" t="s">
        <v>2013</v>
      </c>
      <c r="G1204" s="198" t="s">
        <v>6008</v>
      </c>
      <c r="H1204" s="198" t="s">
        <v>6009</v>
      </c>
    </row>
    <row r="1205" spans="1:8" x14ac:dyDescent="0.25">
      <c r="A1205" s="777" t="s">
        <v>132</v>
      </c>
      <c r="B1205" s="764">
        <v>1</v>
      </c>
      <c r="C1205" s="630">
        <v>12000</v>
      </c>
      <c r="D1205" s="630"/>
      <c r="E1205" s="921">
        <v>1</v>
      </c>
      <c r="F1205" s="764">
        <v>60</v>
      </c>
      <c r="G1205" s="630">
        <v>3000</v>
      </c>
      <c r="H1205" s="1467"/>
    </row>
    <row r="1206" spans="1:8" x14ac:dyDescent="0.25">
      <c r="A1206" s="777" t="s">
        <v>166</v>
      </c>
      <c r="B1206" s="764">
        <v>1</v>
      </c>
      <c r="C1206" s="630"/>
      <c r="D1206" s="630">
        <v>30000</v>
      </c>
      <c r="E1206" s="921">
        <v>1</v>
      </c>
      <c r="F1206" s="764">
        <v>60</v>
      </c>
      <c r="G1206" s="630">
        <v>3000</v>
      </c>
      <c r="H1206" s="1467" t="s">
        <v>767</v>
      </c>
    </row>
    <row r="1207" spans="1:8" x14ac:dyDescent="0.25">
      <c r="A1207" s="777" t="s">
        <v>6044</v>
      </c>
      <c r="B1207" s="764">
        <v>1</v>
      </c>
      <c r="C1207" s="630">
        <v>28500</v>
      </c>
      <c r="D1207" s="630"/>
      <c r="E1207" s="921">
        <v>1</v>
      </c>
      <c r="F1207" s="764">
        <v>60</v>
      </c>
      <c r="G1207" s="630">
        <v>3000</v>
      </c>
      <c r="H1207" s="1467"/>
    </row>
    <row r="1208" spans="1:8" x14ac:dyDescent="0.25">
      <c r="A1208" s="777" t="s">
        <v>5524</v>
      </c>
      <c r="B1208" s="764">
        <v>1</v>
      </c>
      <c r="C1208" s="630"/>
      <c r="D1208" s="630">
        <v>20000</v>
      </c>
      <c r="E1208" s="921">
        <v>1</v>
      </c>
      <c r="F1208" s="764">
        <v>75</v>
      </c>
      <c r="G1208" s="630">
        <v>4000</v>
      </c>
      <c r="H1208" s="1467" t="s">
        <v>767</v>
      </c>
    </row>
    <row r="1209" spans="1:8" x14ac:dyDescent="0.25">
      <c r="A1209" s="777" t="s">
        <v>3789</v>
      </c>
      <c r="B1209" s="764">
        <v>1</v>
      </c>
      <c r="C1209" s="630"/>
      <c r="D1209" s="630">
        <v>23000</v>
      </c>
      <c r="E1209" s="764"/>
      <c r="F1209" s="921"/>
      <c r="G1209" s="1249"/>
      <c r="H1209" s="1424" t="s">
        <v>5312</v>
      </c>
    </row>
    <row r="1210" spans="1:8" x14ac:dyDescent="0.25">
      <c r="A1210" s="1445" t="s">
        <v>5083</v>
      </c>
      <c r="B1210" s="1446">
        <v>1</v>
      </c>
      <c r="C1210" s="1447"/>
      <c r="D1210" s="1447"/>
      <c r="E1210" s="1446"/>
      <c r="F1210" s="1448"/>
      <c r="G1210" s="1449"/>
      <c r="H1210" s="1450" t="s">
        <v>6355</v>
      </c>
    </row>
    <row r="1211" spans="1:8" x14ac:dyDescent="0.25">
      <c r="A1211" s="847" t="s">
        <v>2045</v>
      </c>
      <c r="B1211" s="848">
        <v>1</v>
      </c>
      <c r="C1211" s="849"/>
      <c r="D1211" s="849">
        <v>14000</v>
      </c>
      <c r="E1211" s="848">
        <v>1</v>
      </c>
      <c r="F1211" s="1427">
        <v>60</v>
      </c>
      <c r="G1211" s="1428">
        <v>3000</v>
      </c>
      <c r="H1211" s="1429" t="s">
        <v>767</v>
      </c>
    </row>
    <row r="1212" spans="1:8" x14ac:dyDescent="0.25">
      <c r="A1212" s="847" t="s">
        <v>1268</v>
      </c>
      <c r="B1212" s="848">
        <v>1</v>
      </c>
      <c r="C1212" s="849">
        <v>24000</v>
      </c>
      <c r="D1212" s="849"/>
      <c r="E1212" s="848">
        <v>1</v>
      </c>
      <c r="F1212" s="1427">
        <v>75</v>
      </c>
      <c r="G1212" s="1428">
        <v>4000</v>
      </c>
      <c r="H1212" s="1429"/>
    </row>
    <row r="1213" spans="1:8" x14ac:dyDescent="0.25">
      <c r="A1213" s="847" t="s">
        <v>222</v>
      </c>
      <c r="B1213" s="848">
        <v>1</v>
      </c>
      <c r="C1213" s="849">
        <v>29000</v>
      </c>
      <c r="D1213" s="849"/>
      <c r="E1213" s="848"/>
      <c r="F1213" s="1427"/>
      <c r="G1213" s="1428"/>
      <c r="H1213" s="1429"/>
    </row>
    <row r="1214" spans="1:8" x14ac:dyDescent="0.25">
      <c r="A1214" s="847" t="s">
        <v>2912</v>
      </c>
      <c r="B1214" s="848">
        <v>1</v>
      </c>
      <c r="C1214" s="849"/>
      <c r="D1214" s="849">
        <v>21000</v>
      </c>
      <c r="E1214" s="848">
        <v>1</v>
      </c>
      <c r="F1214" s="1427">
        <v>60</v>
      </c>
      <c r="G1214" s="1428">
        <v>3000</v>
      </c>
      <c r="H1214" s="1429" t="s">
        <v>767</v>
      </c>
    </row>
    <row r="1215" spans="1:8" x14ac:dyDescent="0.25">
      <c r="A1215" s="847" t="s">
        <v>504</v>
      </c>
      <c r="B1215" s="848">
        <v>1</v>
      </c>
      <c r="C1215" s="849">
        <v>12000</v>
      </c>
      <c r="D1215" s="849"/>
      <c r="E1215" s="848">
        <v>1</v>
      </c>
      <c r="F1215" s="1427">
        <v>60</v>
      </c>
      <c r="G1215" s="1428">
        <v>3000</v>
      </c>
      <c r="H1215" s="1429"/>
    </row>
    <row r="1216" spans="1:8" x14ac:dyDescent="0.25">
      <c r="A1216" s="847" t="s">
        <v>638</v>
      </c>
      <c r="B1216" s="848">
        <v>1</v>
      </c>
      <c r="C1216" s="849">
        <v>33000</v>
      </c>
      <c r="D1216" s="849"/>
      <c r="E1216" s="848">
        <v>1</v>
      </c>
      <c r="F1216" s="1427">
        <v>60</v>
      </c>
      <c r="G1216" s="1428">
        <v>3000</v>
      </c>
      <c r="H1216" s="1429"/>
    </row>
    <row r="1217" spans="1:8" x14ac:dyDescent="0.25">
      <c r="A1217" s="847" t="s">
        <v>3539</v>
      </c>
      <c r="B1217" s="848">
        <v>1</v>
      </c>
      <c r="C1217" s="849"/>
      <c r="D1217" s="849">
        <v>46000</v>
      </c>
      <c r="E1217" s="848">
        <v>1</v>
      </c>
      <c r="F1217" s="1427">
        <v>100</v>
      </c>
      <c r="G1217" s="1428">
        <v>5000</v>
      </c>
      <c r="H1217" s="1429" t="s">
        <v>6356</v>
      </c>
    </row>
    <row r="1218" spans="1:8" x14ac:dyDescent="0.25">
      <c r="A1218" s="847" t="s">
        <v>191</v>
      </c>
      <c r="B1218" s="848">
        <v>1</v>
      </c>
      <c r="C1218" s="849">
        <v>22000</v>
      </c>
      <c r="D1218" s="849"/>
      <c r="E1218" s="848">
        <v>1</v>
      </c>
      <c r="F1218" s="1427">
        <v>75</v>
      </c>
      <c r="G1218" s="1428">
        <v>4000</v>
      </c>
      <c r="H1218" s="1429"/>
    </row>
    <row r="1219" spans="1:8" x14ac:dyDescent="0.25">
      <c r="A1219" s="847" t="s">
        <v>2045</v>
      </c>
      <c r="B1219" s="848">
        <v>1</v>
      </c>
      <c r="C1219" s="849">
        <v>14000</v>
      </c>
      <c r="D1219" s="849"/>
      <c r="E1219" s="848">
        <v>1</v>
      </c>
      <c r="F1219" s="1427">
        <v>60</v>
      </c>
      <c r="G1219" s="1428">
        <v>3000</v>
      </c>
      <c r="H1219" s="1429"/>
    </row>
    <row r="1220" spans="1:8" x14ac:dyDescent="0.25">
      <c r="A1220" s="847" t="s">
        <v>3733</v>
      </c>
      <c r="B1220" s="848">
        <v>1</v>
      </c>
      <c r="C1220" s="849"/>
      <c r="D1220" s="849">
        <v>39000</v>
      </c>
      <c r="E1220" s="848"/>
      <c r="F1220" s="1427"/>
      <c r="G1220" s="1428"/>
      <c r="H1220" s="1429" t="s">
        <v>6357</v>
      </c>
    </row>
    <row r="1221" spans="1:8" x14ac:dyDescent="0.25">
      <c r="A1221" s="847" t="s">
        <v>3938</v>
      </c>
      <c r="B1221" s="848">
        <v>1</v>
      </c>
      <c r="C1221" s="849"/>
      <c r="D1221" s="849">
        <v>26000</v>
      </c>
      <c r="E1221" s="848"/>
      <c r="F1221" s="1427"/>
      <c r="G1221" s="1428"/>
      <c r="H1221" s="1429" t="s">
        <v>6358</v>
      </c>
    </row>
    <row r="1222" spans="1:8" x14ac:dyDescent="0.25">
      <c r="A1222" s="847" t="s">
        <v>170</v>
      </c>
      <c r="B1222" s="848">
        <v>1</v>
      </c>
      <c r="C1222" s="849"/>
      <c r="D1222" s="849">
        <v>26000</v>
      </c>
      <c r="E1222" s="848"/>
      <c r="F1222" s="1427"/>
      <c r="G1222" s="1428"/>
      <c r="H1222" s="1429" t="s">
        <v>767</v>
      </c>
    </row>
    <row r="1223" spans="1:8" x14ac:dyDescent="0.25">
      <c r="A1223" s="847" t="s">
        <v>6339</v>
      </c>
      <c r="B1223" s="848">
        <v>1</v>
      </c>
      <c r="C1223" s="849">
        <v>4000</v>
      </c>
      <c r="D1223" s="849">
        <v>36000</v>
      </c>
      <c r="E1223" s="848"/>
      <c r="F1223" s="1427"/>
      <c r="G1223" s="1428"/>
      <c r="H1223" s="1429" t="s">
        <v>6359</v>
      </c>
    </row>
    <row r="1224" spans="1:8" x14ac:dyDescent="0.25">
      <c r="A1224" s="847" t="s">
        <v>5961</v>
      </c>
      <c r="B1224" s="848">
        <v>1</v>
      </c>
      <c r="C1224" s="849">
        <v>31000</v>
      </c>
      <c r="D1224" s="849"/>
      <c r="E1224" s="848">
        <v>1</v>
      </c>
      <c r="F1224" s="1427">
        <v>75</v>
      </c>
      <c r="G1224" s="1428">
        <v>4000</v>
      </c>
      <c r="H1224" s="1429" t="s">
        <v>6360</v>
      </c>
    </row>
    <row r="1225" spans="1:8" x14ac:dyDescent="0.25">
      <c r="A1225" s="847" t="s">
        <v>6361</v>
      </c>
      <c r="B1225" s="848">
        <v>1</v>
      </c>
      <c r="C1225" s="849"/>
      <c r="D1225" s="849">
        <v>40000</v>
      </c>
      <c r="E1225" s="848">
        <v>1</v>
      </c>
      <c r="F1225" s="1427">
        <v>100</v>
      </c>
      <c r="G1225" s="1428">
        <v>5000</v>
      </c>
      <c r="H1225" s="1429" t="s">
        <v>3581</v>
      </c>
    </row>
    <row r="1226" spans="1:8" x14ac:dyDescent="0.25">
      <c r="A1226" s="847" t="s">
        <v>291</v>
      </c>
      <c r="B1226" s="848">
        <v>1</v>
      </c>
      <c r="C1226" s="849"/>
      <c r="D1226" s="849">
        <v>15000</v>
      </c>
      <c r="E1226" s="848">
        <v>1</v>
      </c>
      <c r="F1226" s="1427">
        <v>75</v>
      </c>
      <c r="G1226" s="1428">
        <v>4000</v>
      </c>
      <c r="H1226" s="1429" t="s">
        <v>3581</v>
      </c>
    </row>
    <row r="1227" spans="1:8" x14ac:dyDescent="0.25">
      <c r="A1227" s="847" t="s">
        <v>4847</v>
      </c>
      <c r="B1227" s="848">
        <v>1</v>
      </c>
      <c r="C1227" s="849">
        <v>4000</v>
      </c>
      <c r="D1227" s="849">
        <v>26000</v>
      </c>
      <c r="E1227" s="848"/>
      <c r="F1227" s="1427"/>
      <c r="G1227" s="1428"/>
      <c r="H1227" s="1429" t="s">
        <v>6362</v>
      </c>
    </row>
    <row r="1228" spans="1:8" x14ac:dyDescent="0.25">
      <c r="A1228" s="847" t="s">
        <v>132</v>
      </c>
      <c r="B1228" s="848">
        <v>1</v>
      </c>
      <c r="C1228" s="849"/>
      <c r="D1228" s="849">
        <v>15000</v>
      </c>
      <c r="E1228" s="848"/>
      <c r="F1228" s="1427"/>
      <c r="G1228" s="1428"/>
      <c r="H1228" s="1429" t="s">
        <v>6363</v>
      </c>
    </row>
    <row r="1229" spans="1:8" x14ac:dyDescent="0.25">
      <c r="A1229" s="847" t="s">
        <v>622</v>
      </c>
      <c r="B1229" s="848">
        <v>1</v>
      </c>
      <c r="C1229" s="849">
        <v>34000</v>
      </c>
      <c r="D1229" s="849"/>
      <c r="E1229" s="848">
        <v>1</v>
      </c>
      <c r="F1229" s="1427">
        <v>60</v>
      </c>
      <c r="G1229" s="1428">
        <v>3000</v>
      </c>
      <c r="H1229" s="1429"/>
    </row>
    <row r="1230" spans="1:8" x14ac:dyDescent="0.25">
      <c r="A1230" s="847" t="s">
        <v>291</v>
      </c>
      <c r="B1230" s="848">
        <v>1</v>
      </c>
      <c r="C1230" s="849"/>
      <c r="D1230" s="849">
        <v>19000</v>
      </c>
      <c r="E1230" s="848"/>
      <c r="F1230" s="1427"/>
      <c r="G1230" s="1428"/>
      <c r="H1230" s="1429" t="s">
        <v>6364</v>
      </c>
    </row>
    <row r="1231" spans="1:8" x14ac:dyDescent="0.25">
      <c r="A1231" s="847" t="s">
        <v>1232</v>
      </c>
      <c r="B1231" s="848">
        <v>2</v>
      </c>
      <c r="C1231" s="849">
        <v>120000</v>
      </c>
      <c r="D1231" s="849"/>
      <c r="E1231" s="848">
        <v>2</v>
      </c>
      <c r="F1231" s="1427">
        <v>190</v>
      </c>
      <c r="G1231" s="1428">
        <v>22000</v>
      </c>
      <c r="H1231" s="1429"/>
    </row>
    <row r="1232" spans="1:8" x14ac:dyDescent="0.25">
      <c r="A1232" s="847" t="s">
        <v>2044</v>
      </c>
      <c r="B1232" s="848">
        <v>1</v>
      </c>
      <c r="C1232" s="849">
        <v>10000</v>
      </c>
      <c r="D1232" s="849"/>
      <c r="E1232" s="848">
        <v>2</v>
      </c>
      <c r="F1232" s="1427">
        <v>60</v>
      </c>
      <c r="G1232" s="1428">
        <v>6000</v>
      </c>
      <c r="H1232" s="1429"/>
    </row>
    <row r="1233" spans="1:8" x14ac:dyDescent="0.25">
      <c r="A1233" s="847" t="s">
        <v>423</v>
      </c>
      <c r="B1233" s="848">
        <v>2</v>
      </c>
      <c r="C1233" s="849"/>
      <c r="D1233" s="849">
        <v>42000</v>
      </c>
      <c r="E1233" s="848"/>
      <c r="F1233" s="1427"/>
      <c r="G1233" s="1428"/>
      <c r="H1233" s="1429" t="s">
        <v>6365</v>
      </c>
    </row>
    <row r="1234" spans="1:8" x14ac:dyDescent="0.25">
      <c r="A1234" s="847" t="s">
        <v>4793</v>
      </c>
      <c r="B1234" s="848">
        <v>1</v>
      </c>
      <c r="C1234" s="849"/>
      <c r="D1234" s="849">
        <v>17000</v>
      </c>
      <c r="E1234" s="848">
        <v>1</v>
      </c>
      <c r="F1234" s="1427">
        <v>60</v>
      </c>
      <c r="G1234" s="1428">
        <v>3000</v>
      </c>
      <c r="H1234" s="1429" t="s">
        <v>767</v>
      </c>
    </row>
    <row r="1235" spans="1:8" x14ac:dyDescent="0.25">
      <c r="A1235" s="847" t="s">
        <v>6366</v>
      </c>
      <c r="B1235" s="848">
        <v>1</v>
      </c>
      <c r="C1235" s="849"/>
      <c r="D1235" s="849">
        <v>19000</v>
      </c>
      <c r="E1235" s="848"/>
      <c r="F1235" s="1427"/>
      <c r="G1235" s="1428"/>
      <c r="H1235" s="1429" t="s">
        <v>767</v>
      </c>
    </row>
    <row r="1236" spans="1:8" x14ac:dyDescent="0.25">
      <c r="A1236" s="847" t="s">
        <v>3012</v>
      </c>
      <c r="B1236" s="848">
        <v>1</v>
      </c>
      <c r="C1236" s="849">
        <v>13000</v>
      </c>
      <c r="D1236" s="849"/>
      <c r="E1236" s="848">
        <v>1</v>
      </c>
      <c r="F1236" s="1427">
        <v>60</v>
      </c>
      <c r="G1236" s="1428">
        <v>3000</v>
      </c>
      <c r="H1236" s="1429"/>
    </row>
    <row r="1237" spans="1:8" x14ac:dyDescent="0.25">
      <c r="A1237" s="847" t="s">
        <v>563</v>
      </c>
      <c r="B1237" s="848">
        <v>1</v>
      </c>
      <c r="C1237" s="849">
        <v>15000</v>
      </c>
      <c r="D1237" s="849"/>
      <c r="E1237" s="848">
        <v>1</v>
      </c>
      <c r="F1237" s="1427">
        <v>75</v>
      </c>
      <c r="G1237" s="1428">
        <v>4000</v>
      </c>
      <c r="H1237" s="1429" t="s">
        <v>6367</v>
      </c>
    </row>
    <row r="1238" spans="1:8" x14ac:dyDescent="0.25">
      <c r="A1238" s="847" t="s">
        <v>166</v>
      </c>
      <c r="B1238" s="848">
        <v>1</v>
      </c>
      <c r="C1238" s="849"/>
      <c r="D1238" s="849">
        <v>30000</v>
      </c>
      <c r="E1238" s="848">
        <v>1</v>
      </c>
      <c r="F1238" s="1427">
        <v>60</v>
      </c>
      <c r="G1238" s="1428">
        <v>3000</v>
      </c>
      <c r="H1238" s="1429" t="s">
        <v>767</v>
      </c>
    </row>
    <row r="1239" spans="1:8" x14ac:dyDescent="0.25">
      <c r="A1239" s="847" t="s">
        <v>734</v>
      </c>
      <c r="B1239" s="848">
        <v>1</v>
      </c>
      <c r="C1239" s="849"/>
      <c r="D1239" s="849">
        <v>15000</v>
      </c>
      <c r="E1239" s="848">
        <v>1</v>
      </c>
      <c r="F1239" s="1427">
        <v>60</v>
      </c>
      <c r="G1239" s="1428">
        <v>3000</v>
      </c>
      <c r="H1239" s="1429" t="s">
        <v>767</v>
      </c>
    </row>
    <row r="1240" spans="1:8" x14ac:dyDescent="0.25">
      <c r="A1240" s="847" t="s">
        <v>5017</v>
      </c>
      <c r="B1240" s="848">
        <v>1</v>
      </c>
      <c r="C1240" s="849"/>
      <c r="D1240" s="849">
        <v>15000</v>
      </c>
      <c r="E1240" s="848">
        <v>1</v>
      </c>
      <c r="F1240" s="1427">
        <v>60</v>
      </c>
      <c r="G1240" s="1428">
        <v>3000</v>
      </c>
      <c r="H1240" s="1429" t="s">
        <v>3581</v>
      </c>
    </row>
    <row r="1241" spans="1:8" x14ac:dyDescent="0.25">
      <c r="A1241" s="847" t="s">
        <v>5749</v>
      </c>
      <c r="B1241" s="848">
        <v>1</v>
      </c>
      <c r="C1241" s="849"/>
      <c r="D1241" s="849">
        <v>46000</v>
      </c>
      <c r="E1241" s="848">
        <v>1</v>
      </c>
      <c r="F1241" s="1427">
        <v>190</v>
      </c>
      <c r="G1241" s="1428">
        <v>11000</v>
      </c>
      <c r="H1241" s="1429" t="s">
        <v>767</v>
      </c>
    </row>
    <row r="1242" spans="1:8" x14ac:dyDescent="0.25">
      <c r="A1242" s="755" t="s">
        <v>2048</v>
      </c>
      <c r="B1242" s="213">
        <f>SUM(B1205:B1241)</f>
        <v>39</v>
      </c>
      <c r="C1242" s="213">
        <f>SUM(C1205:C1241)</f>
        <v>405500</v>
      </c>
      <c r="D1242" s="213">
        <f>SUM(D1205:D1241)</f>
        <v>580000</v>
      </c>
      <c r="E1242" s="213">
        <f>SUM(E1205:E1241)</f>
        <v>27</v>
      </c>
      <c r="F1242" s="213"/>
      <c r="G1242" s="213"/>
      <c r="H1242" s="213"/>
    </row>
    <row r="1243" spans="1:8" ht="17.25" x14ac:dyDescent="0.25">
      <c r="A1243" s="2233" t="s">
        <v>4463</v>
      </c>
      <c r="B1243" s="2234"/>
      <c r="C1243" s="2234"/>
      <c r="D1243" s="2234"/>
      <c r="E1243" s="2234"/>
      <c r="F1243" s="2234"/>
      <c r="G1243" s="2234"/>
      <c r="H1243" s="2235"/>
    </row>
    <row r="1244" spans="1:8" ht="17.25" x14ac:dyDescent="0.25">
      <c r="A1244" s="782"/>
      <c r="B1244" s="783"/>
      <c r="C1244" s="944"/>
      <c r="D1244" s="784"/>
      <c r="E1244" s="909"/>
      <c r="F1244" s="909"/>
      <c r="G1244" s="909"/>
      <c r="H1244" s="1466"/>
    </row>
    <row r="1245" spans="1:8" x14ac:dyDescent="0.25">
      <c r="A1245" s="755" t="s">
        <v>2048</v>
      </c>
      <c r="B1245" s="213">
        <f>SUM(B1244:B1244)</f>
        <v>0</v>
      </c>
      <c r="C1245" s="213">
        <f>SUM(C1244:C1244)</f>
        <v>0</v>
      </c>
      <c r="D1245" s="213">
        <f>SUM(D1244:D1244)</f>
        <v>0</v>
      </c>
      <c r="E1245" s="213"/>
      <c r="F1245" s="213"/>
      <c r="G1245" s="213"/>
      <c r="H1245" s="213"/>
    </row>
    <row r="1246" spans="1:8" x14ac:dyDescent="0.25">
      <c r="D1246" s="18"/>
      <c r="E1246" s="13"/>
      <c r="F1246" s="13"/>
    </row>
    <row r="1247" spans="1:8" x14ac:dyDescent="0.25">
      <c r="D1247" s="1230"/>
      <c r="E1247" s="1230"/>
      <c r="F1247" s="2268" t="s">
        <v>5635</v>
      </c>
      <c r="G1247" s="2268"/>
      <c r="H1247" s="2268"/>
    </row>
    <row r="1248" spans="1:8" ht="15.75" x14ac:dyDescent="0.25">
      <c r="A1248" s="2262" t="s">
        <v>4861</v>
      </c>
      <c r="B1248" s="2263"/>
      <c r="C1248" s="757">
        <f>C1242</f>
        <v>405500</v>
      </c>
      <c r="E1248" s="13"/>
      <c r="F1248" s="13"/>
    </row>
    <row r="1249" spans="1:8" x14ac:dyDescent="0.25">
      <c r="E1249" s="2274"/>
      <c r="F1249" s="2274"/>
      <c r="G1249" s="2274"/>
    </row>
    <row r="1250" spans="1:8" ht="15.75" x14ac:dyDescent="0.25">
      <c r="A1250" s="2262" t="s">
        <v>4825</v>
      </c>
      <c r="B1250" s="2263"/>
      <c r="C1250" s="213">
        <f>C1245</f>
        <v>0</v>
      </c>
      <c r="E1250" s="1145"/>
      <c r="F1250" s="1145"/>
      <c r="G1250" s="1145"/>
    </row>
    <row r="1255" spans="1:8" ht="15.75" x14ac:dyDescent="0.25">
      <c r="A1255" s="2232" t="s">
        <v>6368</v>
      </c>
      <c r="B1255" s="2232"/>
      <c r="C1255" s="2232"/>
      <c r="D1255" s="2232"/>
      <c r="E1255" s="2232"/>
      <c r="F1255" s="2232"/>
      <c r="G1255" s="2232"/>
      <c r="H1255" s="2232"/>
    </row>
    <row r="1256" spans="1:8" x14ac:dyDescent="0.25">
      <c r="A1256" s="198" t="s">
        <v>14</v>
      </c>
      <c r="B1256" s="198" t="s">
        <v>6004</v>
      </c>
      <c r="C1256" s="198" t="s">
        <v>6005</v>
      </c>
      <c r="D1256" s="198" t="s">
        <v>6006</v>
      </c>
      <c r="E1256" s="198" t="s">
        <v>6007</v>
      </c>
      <c r="F1256" s="1468" t="s">
        <v>2013</v>
      </c>
      <c r="G1256" s="198" t="s">
        <v>6008</v>
      </c>
      <c r="H1256" s="198" t="s">
        <v>6009</v>
      </c>
    </row>
    <row r="1257" spans="1:8" x14ac:dyDescent="0.25">
      <c r="A1257" s="777" t="s">
        <v>2045</v>
      </c>
      <c r="B1257" s="764">
        <v>1</v>
      </c>
      <c r="C1257" s="630">
        <v>14000</v>
      </c>
      <c r="D1257" s="630"/>
      <c r="E1257" s="921">
        <v>1</v>
      </c>
      <c r="F1257" s="764">
        <v>60</v>
      </c>
      <c r="G1257" s="630">
        <v>3000</v>
      </c>
      <c r="H1257" s="1470"/>
    </row>
    <row r="1258" spans="1:8" x14ac:dyDescent="0.25">
      <c r="A1258" s="777" t="s">
        <v>5159</v>
      </c>
      <c r="B1258" s="764">
        <v>1</v>
      </c>
      <c r="C1258" s="630"/>
      <c r="D1258" s="630">
        <v>42000</v>
      </c>
      <c r="E1258" s="921"/>
      <c r="F1258" s="764"/>
      <c r="G1258" s="630"/>
      <c r="H1258" s="1470" t="s">
        <v>3948</v>
      </c>
    </row>
    <row r="1259" spans="1:8" x14ac:dyDescent="0.25">
      <c r="A1259" s="777" t="s">
        <v>107</v>
      </c>
      <c r="B1259" s="764">
        <v>1</v>
      </c>
      <c r="C1259" s="630">
        <v>12000</v>
      </c>
      <c r="D1259" s="630"/>
      <c r="E1259" s="921">
        <v>1</v>
      </c>
      <c r="F1259" s="764">
        <v>60</v>
      </c>
      <c r="G1259" s="630">
        <v>3000</v>
      </c>
      <c r="H1259" s="1470"/>
    </row>
    <row r="1260" spans="1:8" x14ac:dyDescent="0.25">
      <c r="A1260" s="777" t="s">
        <v>587</v>
      </c>
      <c r="B1260" s="764">
        <v>1</v>
      </c>
      <c r="C1260" s="630"/>
      <c r="D1260" s="630">
        <v>21000</v>
      </c>
      <c r="E1260" s="921">
        <v>1</v>
      </c>
      <c r="F1260" s="764">
        <v>100</v>
      </c>
      <c r="G1260" s="630">
        <v>5000</v>
      </c>
      <c r="H1260" s="1470" t="s">
        <v>767</v>
      </c>
    </row>
    <row r="1261" spans="1:8" x14ac:dyDescent="0.25">
      <c r="A1261" s="777" t="s">
        <v>123</v>
      </c>
      <c r="B1261" s="764">
        <v>1</v>
      </c>
      <c r="C1261" s="630"/>
      <c r="D1261" s="630">
        <v>12000</v>
      </c>
      <c r="E1261" s="764">
        <v>1</v>
      </c>
      <c r="F1261" s="921">
        <v>60</v>
      </c>
      <c r="G1261" s="1249">
        <v>3000</v>
      </c>
      <c r="H1261" s="1424" t="s">
        <v>767</v>
      </c>
    </row>
    <row r="1262" spans="1:8" x14ac:dyDescent="0.25">
      <c r="A1262" s="847" t="s">
        <v>4880</v>
      </c>
      <c r="B1262" s="848">
        <v>1</v>
      </c>
      <c r="C1262" s="849">
        <v>24000</v>
      </c>
      <c r="D1262" s="849"/>
      <c r="E1262" s="848"/>
      <c r="F1262" s="1427"/>
      <c r="G1262" s="1428"/>
      <c r="H1262" s="1429"/>
    </row>
    <row r="1263" spans="1:8" x14ac:dyDescent="0.25">
      <c r="A1263" s="847" t="s">
        <v>1946</v>
      </c>
      <c r="B1263" s="848">
        <v>1</v>
      </c>
      <c r="C1263" s="849">
        <v>31000</v>
      </c>
      <c r="D1263" s="849"/>
      <c r="E1263" s="848">
        <v>1</v>
      </c>
      <c r="F1263" s="1427">
        <v>100</v>
      </c>
      <c r="G1263" s="1428">
        <v>6000</v>
      </c>
      <c r="H1263" s="1429"/>
    </row>
    <row r="1264" spans="1:8" x14ac:dyDescent="0.25">
      <c r="A1264" s="847" t="s">
        <v>6158</v>
      </c>
      <c r="B1264" s="848">
        <v>1</v>
      </c>
      <c r="C1264" s="849"/>
      <c r="D1264" s="849">
        <v>29500</v>
      </c>
      <c r="E1264" s="848">
        <v>1</v>
      </c>
      <c r="F1264" s="1427">
        <v>60</v>
      </c>
      <c r="G1264" s="1428">
        <v>3000</v>
      </c>
      <c r="H1264" s="1429" t="s">
        <v>767</v>
      </c>
    </row>
    <row r="1265" spans="1:8" x14ac:dyDescent="0.25">
      <c r="A1265" s="1445" t="s">
        <v>5933</v>
      </c>
      <c r="B1265" s="1446">
        <v>1</v>
      </c>
      <c r="C1265" s="1447">
        <v>22500</v>
      </c>
      <c r="D1265" s="1447"/>
      <c r="E1265" s="1446"/>
      <c r="F1265" s="1448"/>
      <c r="G1265" s="1449"/>
      <c r="H1265" s="1450" t="s">
        <v>6369</v>
      </c>
    </row>
    <row r="1266" spans="1:8" x14ac:dyDescent="0.25">
      <c r="A1266" s="847" t="s">
        <v>314</v>
      </c>
      <c r="B1266" s="848">
        <v>1</v>
      </c>
      <c r="C1266" s="849">
        <v>48000</v>
      </c>
      <c r="D1266" s="849"/>
      <c r="E1266" s="848">
        <v>1</v>
      </c>
      <c r="F1266" s="1427">
        <v>60</v>
      </c>
      <c r="G1266" s="1428">
        <v>3000</v>
      </c>
      <c r="H1266" s="1429"/>
    </row>
    <row r="1267" spans="1:8" x14ac:dyDescent="0.25">
      <c r="A1267" s="847" t="s">
        <v>1268</v>
      </c>
      <c r="B1267" s="848">
        <v>1</v>
      </c>
      <c r="C1267" s="849"/>
      <c r="D1267" s="849">
        <v>20000</v>
      </c>
      <c r="E1267" s="848">
        <v>2</v>
      </c>
      <c r="F1267" s="1427">
        <v>75</v>
      </c>
      <c r="G1267" s="1428">
        <v>8000</v>
      </c>
      <c r="H1267" s="1429" t="s">
        <v>3581</v>
      </c>
    </row>
    <row r="1268" spans="1:8" x14ac:dyDescent="0.25">
      <c r="A1268" s="847" t="s">
        <v>6370</v>
      </c>
      <c r="B1268" s="848">
        <v>1</v>
      </c>
      <c r="C1268" s="849">
        <v>27000</v>
      </c>
      <c r="D1268" s="849"/>
      <c r="E1268" s="848">
        <v>1</v>
      </c>
      <c r="F1268" s="1427">
        <v>60</v>
      </c>
      <c r="G1268" s="1428">
        <v>3000</v>
      </c>
      <c r="H1268" s="1429"/>
    </row>
    <row r="1269" spans="1:8" x14ac:dyDescent="0.25">
      <c r="A1269" s="847" t="s">
        <v>107</v>
      </c>
      <c r="B1269" s="848">
        <v>1</v>
      </c>
      <c r="C1269" s="849"/>
      <c r="D1269" s="849"/>
      <c r="E1269" s="848"/>
      <c r="F1269" s="1427"/>
      <c r="G1269" s="1428"/>
      <c r="H1269" s="1429" t="s">
        <v>6386</v>
      </c>
    </row>
    <row r="1270" spans="1:8" x14ac:dyDescent="0.25">
      <c r="A1270" s="847" t="s">
        <v>576</v>
      </c>
      <c r="B1270" s="848">
        <v>1</v>
      </c>
      <c r="C1270" s="849"/>
      <c r="D1270" s="849">
        <v>21000</v>
      </c>
      <c r="E1270" s="848"/>
      <c r="F1270" s="1427"/>
      <c r="G1270" s="1428"/>
      <c r="H1270" s="1429" t="s">
        <v>767</v>
      </c>
    </row>
    <row r="1271" spans="1:8" x14ac:dyDescent="0.25">
      <c r="A1271" s="847" t="s">
        <v>2045</v>
      </c>
      <c r="B1271" s="848">
        <v>1</v>
      </c>
      <c r="C1271" s="849">
        <v>13000</v>
      </c>
      <c r="D1271" s="849"/>
      <c r="E1271" s="848">
        <v>1</v>
      </c>
      <c r="F1271" s="1427">
        <v>75</v>
      </c>
      <c r="G1271" s="1428">
        <v>4000</v>
      </c>
      <c r="H1271" s="1429" t="s">
        <v>3802</v>
      </c>
    </row>
    <row r="1272" spans="1:8" x14ac:dyDescent="0.25">
      <c r="A1272" s="847" t="s">
        <v>1268</v>
      </c>
      <c r="B1272" s="848">
        <v>1</v>
      </c>
      <c r="C1272" s="849">
        <v>8000</v>
      </c>
      <c r="D1272" s="849">
        <v>20000</v>
      </c>
      <c r="E1272" s="848"/>
      <c r="F1272" s="1427"/>
      <c r="G1272" s="1428"/>
      <c r="H1272" s="1429" t="s">
        <v>767</v>
      </c>
    </row>
    <row r="1273" spans="1:8" x14ac:dyDescent="0.25">
      <c r="A1273" s="847" t="s">
        <v>2044</v>
      </c>
      <c r="B1273" s="848">
        <v>1</v>
      </c>
      <c r="C1273" s="849">
        <v>16000</v>
      </c>
      <c r="D1273" s="849"/>
      <c r="E1273" s="848"/>
      <c r="F1273" s="1427"/>
      <c r="G1273" s="1428"/>
      <c r="H1273" s="1429"/>
    </row>
    <row r="1274" spans="1:8" x14ac:dyDescent="0.25">
      <c r="A1274" s="847" t="s">
        <v>6048</v>
      </c>
      <c r="B1274" s="848">
        <v>1</v>
      </c>
      <c r="C1274" s="849"/>
      <c r="D1274" s="849">
        <v>28000</v>
      </c>
      <c r="E1274" s="848"/>
      <c r="F1274" s="1427"/>
      <c r="G1274" s="1428"/>
      <c r="H1274" s="1429" t="s">
        <v>767</v>
      </c>
    </row>
    <row r="1275" spans="1:8" x14ac:dyDescent="0.25">
      <c r="A1275" s="847" t="s">
        <v>137</v>
      </c>
      <c r="B1275" s="848">
        <v>1</v>
      </c>
      <c r="C1275" s="849">
        <v>24000</v>
      </c>
      <c r="D1275" s="849"/>
      <c r="E1275" s="848">
        <v>1</v>
      </c>
      <c r="F1275" s="1427">
        <v>75</v>
      </c>
      <c r="G1275" s="1428">
        <v>4000</v>
      </c>
      <c r="H1275" s="1429"/>
    </row>
    <row r="1276" spans="1:8" x14ac:dyDescent="0.25">
      <c r="A1276" s="847" t="s">
        <v>170</v>
      </c>
      <c r="B1276" s="848">
        <v>1</v>
      </c>
      <c r="C1276" s="849"/>
      <c r="D1276" s="849">
        <v>26000</v>
      </c>
      <c r="E1276" s="848"/>
      <c r="F1276" s="1427"/>
      <c r="G1276" s="1428"/>
      <c r="H1276" s="1429" t="s">
        <v>6371</v>
      </c>
    </row>
    <row r="1277" spans="1:8" x14ac:dyDescent="0.25">
      <c r="A1277" s="847" t="s">
        <v>136</v>
      </c>
      <c r="B1277" s="848">
        <v>1</v>
      </c>
      <c r="C1277" s="849">
        <v>18000</v>
      </c>
      <c r="D1277" s="849"/>
      <c r="E1277" s="848"/>
      <c r="F1277" s="1427"/>
      <c r="G1277" s="1428"/>
      <c r="H1277" s="1429"/>
    </row>
    <row r="1278" spans="1:8" x14ac:dyDescent="0.25">
      <c r="A1278" s="847" t="s">
        <v>1946</v>
      </c>
      <c r="B1278" s="848">
        <v>1</v>
      </c>
      <c r="C1278" s="849"/>
      <c r="D1278" s="849">
        <v>36000</v>
      </c>
      <c r="E1278" s="848"/>
      <c r="F1278" s="1427"/>
      <c r="G1278" s="1428"/>
      <c r="H1278" s="1429" t="s">
        <v>3581</v>
      </c>
    </row>
    <row r="1279" spans="1:8" x14ac:dyDescent="0.25">
      <c r="A1279" s="847" t="s">
        <v>3938</v>
      </c>
      <c r="B1279" s="848">
        <v>1</v>
      </c>
      <c r="C1279" s="849">
        <v>26000</v>
      </c>
      <c r="D1279" s="849">
        <v>9000</v>
      </c>
      <c r="E1279" s="848"/>
      <c r="F1279" s="1427"/>
      <c r="G1279" s="1428"/>
      <c r="H1279" s="1429"/>
    </row>
    <row r="1280" spans="1:8" x14ac:dyDescent="0.25">
      <c r="A1280" s="884" t="s">
        <v>1139</v>
      </c>
      <c r="B1280" s="885">
        <v>2</v>
      </c>
      <c r="C1280" s="230"/>
      <c r="D1280" s="230"/>
      <c r="E1280" s="885"/>
      <c r="F1280" s="1430"/>
      <c r="G1280" s="1431"/>
      <c r="H1280" s="1432" t="s">
        <v>6373</v>
      </c>
    </row>
    <row r="1281" spans="1:8" x14ac:dyDescent="0.25">
      <c r="A1281" s="847" t="s">
        <v>170</v>
      </c>
      <c r="B1281" s="848">
        <v>1</v>
      </c>
      <c r="C1281" s="849"/>
      <c r="D1281" s="849">
        <v>26000</v>
      </c>
      <c r="E1281" s="848"/>
      <c r="F1281" s="1427"/>
      <c r="G1281" s="1428"/>
      <c r="H1281" s="1429" t="s">
        <v>2143</v>
      </c>
    </row>
    <row r="1282" spans="1:8" x14ac:dyDescent="0.25">
      <c r="A1282" s="847" t="s">
        <v>230</v>
      </c>
      <c r="B1282" s="848">
        <v>2</v>
      </c>
      <c r="C1282" s="849">
        <v>10000</v>
      </c>
      <c r="D1282" s="849">
        <v>120000</v>
      </c>
      <c r="E1282" s="848">
        <v>2</v>
      </c>
      <c r="F1282" s="1427">
        <v>230</v>
      </c>
      <c r="G1282" s="1428">
        <v>32000</v>
      </c>
      <c r="H1282" s="1429" t="s">
        <v>767</v>
      </c>
    </row>
    <row r="1283" spans="1:8" x14ac:dyDescent="0.25">
      <c r="A1283" s="847" t="s">
        <v>423</v>
      </c>
      <c r="B1283" s="848">
        <v>1</v>
      </c>
      <c r="C1283" s="849">
        <v>11600</v>
      </c>
      <c r="D1283" s="849"/>
      <c r="E1283" s="848">
        <v>1</v>
      </c>
      <c r="F1283" s="1427">
        <v>75</v>
      </c>
      <c r="G1283" s="1428">
        <v>4000</v>
      </c>
      <c r="H1283" s="1429" t="s">
        <v>6372</v>
      </c>
    </row>
    <row r="1284" spans="1:8" x14ac:dyDescent="0.25">
      <c r="A1284" s="847" t="s">
        <v>1248</v>
      </c>
      <c r="B1284" s="848">
        <v>2</v>
      </c>
      <c r="C1284" s="849"/>
      <c r="D1284" s="849">
        <v>82000</v>
      </c>
      <c r="E1284" s="848">
        <v>2</v>
      </c>
      <c r="F1284" s="1427">
        <v>190</v>
      </c>
      <c r="G1284" s="1428">
        <v>22000</v>
      </c>
      <c r="H1284" s="1429" t="s">
        <v>767</v>
      </c>
    </row>
    <row r="1285" spans="1:8" x14ac:dyDescent="0.25">
      <c r="A1285" s="847" t="s">
        <v>4793</v>
      </c>
      <c r="B1285" s="848">
        <v>1</v>
      </c>
      <c r="C1285" s="849"/>
      <c r="D1285" s="849">
        <v>20000</v>
      </c>
      <c r="E1285" s="848"/>
      <c r="F1285" s="1427"/>
      <c r="G1285" s="1428"/>
      <c r="H1285" s="1429" t="s">
        <v>767</v>
      </c>
    </row>
    <row r="1286" spans="1:8" x14ac:dyDescent="0.25">
      <c r="A1286" s="755" t="s">
        <v>2048</v>
      </c>
      <c r="B1286" s="213">
        <f>SUM(B1257:B1285)</f>
        <v>32</v>
      </c>
      <c r="C1286" s="213">
        <f>SUM(C1257:C1285)</f>
        <v>305100</v>
      </c>
      <c r="D1286" s="213">
        <f>SUM(D1257:D1285)</f>
        <v>512500</v>
      </c>
      <c r="E1286" s="213">
        <f>SUM(E1257:E1285)</f>
        <v>17</v>
      </c>
      <c r="F1286" s="213"/>
      <c r="G1286" s="213"/>
      <c r="H1286" s="213"/>
    </row>
    <row r="1287" spans="1:8" ht="17.25" x14ac:dyDescent="0.25">
      <c r="A1287" s="2233" t="s">
        <v>4463</v>
      </c>
      <c r="B1287" s="2234"/>
      <c r="C1287" s="2234"/>
      <c r="D1287" s="2234"/>
      <c r="E1287" s="2234"/>
      <c r="F1287" s="2234"/>
      <c r="G1287" s="2234"/>
      <c r="H1287" s="2235"/>
    </row>
    <row r="1288" spans="1:8" ht="17.25" x14ac:dyDescent="0.25">
      <c r="A1288" s="782"/>
      <c r="B1288" s="783"/>
      <c r="C1288" s="944"/>
      <c r="D1288" s="784"/>
      <c r="E1288" s="909"/>
      <c r="F1288" s="909"/>
      <c r="G1288" s="909"/>
      <c r="H1288" s="1469"/>
    </row>
    <row r="1289" spans="1:8" x14ac:dyDescent="0.25">
      <c r="A1289" s="755" t="s">
        <v>2048</v>
      </c>
      <c r="B1289" s="213">
        <f>SUM(B1288:B1288)</f>
        <v>0</v>
      </c>
      <c r="C1289" s="213">
        <f>SUM(C1288:C1288)</f>
        <v>0</v>
      </c>
      <c r="D1289" s="213">
        <f>SUM(D1288:D1288)</f>
        <v>0</v>
      </c>
      <c r="E1289" s="213"/>
      <c r="F1289" s="213"/>
      <c r="G1289" s="213"/>
      <c r="H1289" s="213"/>
    </row>
    <row r="1290" spans="1:8" x14ac:dyDescent="0.25">
      <c r="D1290" s="18"/>
      <c r="E1290" s="13"/>
      <c r="F1290" s="13"/>
    </row>
    <row r="1291" spans="1:8" x14ac:dyDescent="0.25">
      <c r="D1291" s="1230"/>
      <c r="E1291" s="1230"/>
      <c r="F1291" s="2268" t="s">
        <v>5635</v>
      </c>
      <c r="G1291" s="2268"/>
      <c r="H1291" s="2268"/>
    </row>
    <row r="1292" spans="1:8" ht="15.75" x14ac:dyDescent="0.25">
      <c r="A1292" s="2262" t="s">
        <v>4861</v>
      </c>
      <c r="B1292" s="2263"/>
      <c r="C1292" s="757">
        <f>C1286</f>
        <v>305100</v>
      </c>
      <c r="E1292" s="13"/>
      <c r="F1292" s="13"/>
    </row>
    <row r="1293" spans="1:8" x14ac:dyDescent="0.25">
      <c r="E1293" s="2274"/>
      <c r="F1293" s="2274"/>
      <c r="G1293" s="2274"/>
    </row>
    <row r="1294" spans="1:8" ht="15.75" x14ac:dyDescent="0.25">
      <c r="A1294" s="2262" t="s">
        <v>4825</v>
      </c>
      <c r="B1294" s="2263"/>
      <c r="C1294" s="213">
        <f>C1289</f>
        <v>0</v>
      </c>
      <c r="E1294" s="1145"/>
      <c r="F1294" s="1145"/>
      <c r="G1294" s="1145"/>
    </row>
    <row r="1298" spans="1:8" ht="15.75" x14ac:dyDescent="0.25">
      <c r="A1298" s="2232" t="s">
        <v>6374</v>
      </c>
      <c r="B1298" s="2232"/>
      <c r="C1298" s="2232"/>
      <c r="D1298" s="2232"/>
      <c r="E1298" s="2232"/>
      <c r="F1298" s="2232"/>
      <c r="G1298" s="2232"/>
      <c r="H1298" s="2232"/>
    </row>
    <row r="1299" spans="1:8" x14ac:dyDescent="0.25">
      <c r="A1299" s="198" t="s">
        <v>14</v>
      </c>
      <c r="B1299" s="198" t="s">
        <v>6004</v>
      </c>
      <c r="C1299" s="198" t="s">
        <v>6005</v>
      </c>
      <c r="D1299" s="198" t="s">
        <v>6006</v>
      </c>
      <c r="E1299" s="198" t="s">
        <v>6007</v>
      </c>
      <c r="F1299" s="1471" t="s">
        <v>2013</v>
      </c>
      <c r="G1299" s="198" t="s">
        <v>6008</v>
      </c>
      <c r="H1299" s="198" t="s">
        <v>6009</v>
      </c>
    </row>
    <row r="1300" spans="1:8" x14ac:dyDescent="0.25">
      <c r="A1300" s="777" t="s">
        <v>166</v>
      </c>
      <c r="B1300" s="764">
        <v>1</v>
      </c>
      <c r="C1300" s="630">
        <v>15000</v>
      </c>
      <c r="D1300" s="630">
        <v>15000</v>
      </c>
      <c r="E1300" s="921">
        <v>1</v>
      </c>
      <c r="F1300" s="764">
        <v>60</v>
      </c>
      <c r="G1300" s="630">
        <v>3000</v>
      </c>
      <c r="H1300" s="1473" t="s">
        <v>767</v>
      </c>
    </row>
    <row r="1301" spans="1:8" x14ac:dyDescent="0.25">
      <c r="A1301" s="777" t="s">
        <v>1348</v>
      </c>
      <c r="B1301" s="764">
        <v>1</v>
      </c>
      <c r="C1301" s="630"/>
      <c r="D1301" s="630">
        <v>17000</v>
      </c>
      <c r="E1301" s="921"/>
      <c r="F1301" s="764"/>
      <c r="G1301" s="630"/>
      <c r="H1301" s="1473" t="s">
        <v>5648</v>
      </c>
    </row>
    <row r="1302" spans="1:8" x14ac:dyDescent="0.25">
      <c r="A1302" s="777" t="s">
        <v>5933</v>
      </c>
      <c r="B1302" s="764">
        <v>1</v>
      </c>
      <c r="C1302" s="630"/>
      <c r="D1302" s="630">
        <v>43500</v>
      </c>
      <c r="E1302" s="921">
        <v>1</v>
      </c>
      <c r="F1302" s="764">
        <v>100</v>
      </c>
      <c r="G1302" s="630">
        <v>5000</v>
      </c>
      <c r="H1302" s="1473" t="s">
        <v>6375</v>
      </c>
    </row>
    <row r="1303" spans="1:8" x14ac:dyDescent="0.25">
      <c r="A1303" s="777" t="s">
        <v>622</v>
      </c>
      <c r="B1303" s="764">
        <v>1</v>
      </c>
      <c r="C1303" s="630">
        <v>33000</v>
      </c>
      <c r="D1303" s="630"/>
      <c r="E1303" s="921">
        <v>1</v>
      </c>
      <c r="F1303" s="764">
        <v>75</v>
      </c>
      <c r="G1303" s="630">
        <v>4000</v>
      </c>
      <c r="H1303" s="1473"/>
    </row>
    <row r="1304" spans="1:8" x14ac:dyDescent="0.25">
      <c r="A1304" s="777" t="s">
        <v>423</v>
      </c>
      <c r="B1304" s="764">
        <v>1</v>
      </c>
      <c r="C1304" s="630">
        <v>17000</v>
      </c>
      <c r="D1304" s="630"/>
      <c r="E1304" s="764">
        <v>1</v>
      </c>
      <c r="F1304" s="921">
        <v>75</v>
      </c>
      <c r="G1304" s="1249">
        <v>4000</v>
      </c>
      <c r="H1304" s="1424"/>
    </row>
    <row r="1305" spans="1:8" x14ac:dyDescent="0.25">
      <c r="A1305" s="847" t="s">
        <v>1871</v>
      </c>
      <c r="B1305" s="848">
        <v>1</v>
      </c>
      <c r="C1305" s="849">
        <v>36000</v>
      </c>
      <c r="D1305" s="849"/>
      <c r="E1305" s="848"/>
      <c r="F1305" s="1427"/>
      <c r="G1305" s="1428"/>
      <c r="H1305" s="1429"/>
    </row>
    <row r="1306" spans="1:8" x14ac:dyDescent="0.25">
      <c r="A1306" s="847" t="s">
        <v>1248</v>
      </c>
      <c r="B1306" s="848">
        <v>2</v>
      </c>
      <c r="C1306" s="849"/>
      <c r="D1306" s="849">
        <v>104000</v>
      </c>
      <c r="E1306" s="848"/>
      <c r="F1306" s="1427"/>
      <c r="G1306" s="1428"/>
      <c r="H1306" s="1429" t="s">
        <v>6376</v>
      </c>
    </row>
    <row r="1307" spans="1:8" x14ac:dyDescent="0.25">
      <c r="A1307" s="847" t="s">
        <v>587</v>
      </c>
      <c r="B1307" s="848">
        <v>1</v>
      </c>
      <c r="C1307" s="849">
        <v>26000</v>
      </c>
      <c r="D1307" s="849"/>
      <c r="E1307" s="848"/>
      <c r="F1307" s="1427"/>
      <c r="G1307" s="1428"/>
      <c r="H1307" s="1429"/>
    </row>
    <row r="1308" spans="1:8" x14ac:dyDescent="0.25">
      <c r="A1308" s="847" t="s">
        <v>5673</v>
      </c>
      <c r="B1308" s="848">
        <v>1</v>
      </c>
      <c r="C1308" s="849"/>
      <c r="D1308" s="849">
        <v>30000</v>
      </c>
      <c r="E1308" s="848"/>
      <c r="F1308" s="1427"/>
      <c r="G1308" s="1428"/>
      <c r="H1308" s="1429" t="s">
        <v>767</v>
      </c>
    </row>
    <row r="1309" spans="1:8" x14ac:dyDescent="0.25">
      <c r="A1309" s="847" t="s">
        <v>2916</v>
      </c>
      <c r="B1309" s="848">
        <v>4</v>
      </c>
      <c r="C1309" s="849"/>
      <c r="D1309" s="849">
        <v>208000</v>
      </c>
      <c r="E1309" s="848"/>
      <c r="F1309" s="1427"/>
      <c r="G1309" s="1428"/>
      <c r="H1309" s="1429" t="s">
        <v>6377</v>
      </c>
    </row>
    <row r="1310" spans="1:8" x14ac:dyDescent="0.25">
      <c r="A1310" s="847" t="s">
        <v>5749</v>
      </c>
      <c r="B1310" s="848">
        <v>1</v>
      </c>
      <c r="C1310" s="849"/>
      <c r="D1310" s="849">
        <v>56000</v>
      </c>
      <c r="E1310" s="848"/>
      <c r="F1310" s="1427"/>
      <c r="G1310" s="1428"/>
      <c r="H1310" s="1429" t="s">
        <v>6377</v>
      </c>
    </row>
    <row r="1311" spans="1:8" x14ac:dyDescent="0.25">
      <c r="A1311" s="847" t="s">
        <v>5748</v>
      </c>
      <c r="B1311" s="848">
        <v>1</v>
      </c>
      <c r="C1311" s="849"/>
      <c r="D1311" s="849">
        <v>15000</v>
      </c>
      <c r="E1311" s="848">
        <v>1</v>
      </c>
      <c r="F1311" s="1427">
        <v>60</v>
      </c>
      <c r="G1311" s="1428">
        <v>3000</v>
      </c>
      <c r="H1311" s="1429" t="s">
        <v>5353</v>
      </c>
    </row>
    <row r="1312" spans="1:8" x14ac:dyDescent="0.25">
      <c r="A1312" s="847" t="s">
        <v>291</v>
      </c>
      <c r="B1312" s="848">
        <v>1</v>
      </c>
      <c r="C1312" s="849"/>
      <c r="D1312" s="849">
        <v>19000</v>
      </c>
      <c r="E1312" s="848"/>
      <c r="F1312" s="1427"/>
      <c r="G1312" s="1428"/>
      <c r="H1312" s="1429" t="s">
        <v>6378</v>
      </c>
    </row>
    <row r="1313" spans="1:8" x14ac:dyDescent="0.25">
      <c r="A1313" s="847" t="s">
        <v>2045</v>
      </c>
      <c r="B1313" s="848">
        <v>1</v>
      </c>
      <c r="C1313" s="849"/>
      <c r="D1313" s="849">
        <v>17000</v>
      </c>
      <c r="E1313" s="848"/>
      <c r="F1313" s="1427"/>
      <c r="G1313" s="1428"/>
      <c r="H1313" s="1429" t="s">
        <v>3581</v>
      </c>
    </row>
    <row r="1314" spans="1:8" x14ac:dyDescent="0.25">
      <c r="A1314" s="884" t="s">
        <v>2199</v>
      </c>
      <c r="B1314" s="885">
        <v>1</v>
      </c>
      <c r="C1314" s="230"/>
      <c r="D1314" s="230"/>
      <c r="E1314" s="885"/>
      <c r="F1314" s="1430"/>
      <c r="G1314" s="1431"/>
      <c r="H1314" s="1432" t="s">
        <v>5633</v>
      </c>
    </row>
    <row r="1315" spans="1:8" x14ac:dyDescent="0.25">
      <c r="A1315" s="847" t="s">
        <v>4757</v>
      </c>
      <c r="B1315" s="848">
        <v>1</v>
      </c>
      <c r="C1315" s="849"/>
      <c r="D1315" s="849">
        <v>21000</v>
      </c>
      <c r="E1315" s="848">
        <v>1</v>
      </c>
      <c r="F1315" s="1427">
        <v>60</v>
      </c>
      <c r="G1315" s="1428">
        <v>3000</v>
      </c>
      <c r="H1315" s="1429" t="s">
        <v>767</v>
      </c>
    </row>
    <row r="1316" spans="1:8" x14ac:dyDescent="0.25">
      <c r="A1316" s="847" t="s">
        <v>5748</v>
      </c>
      <c r="B1316" s="848">
        <v>1</v>
      </c>
      <c r="C1316" s="849"/>
      <c r="D1316" s="849">
        <v>15000</v>
      </c>
      <c r="E1316" s="848">
        <v>1</v>
      </c>
      <c r="F1316" s="1427">
        <v>60</v>
      </c>
      <c r="G1316" s="1428">
        <v>3000</v>
      </c>
      <c r="H1316" s="1429" t="s">
        <v>5353</v>
      </c>
    </row>
    <row r="1317" spans="1:8" x14ac:dyDescent="0.25">
      <c r="A1317" s="847" t="s">
        <v>132</v>
      </c>
      <c r="B1317" s="848">
        <v>1</v>
      </c>
      <c r="C1317" s="849"/>
      <c r="D1317" s="849">
        <v>15000</v>
      </c>
      <c r="E1317" s="848"/>
      <c r="F1317" s="1427"/>
      <c r="G1317" s="1428"/>
      <c r="H1317" s="1429" t="s">
        <v>6379</v>
      </c>
    </row>
    <row r="1318" spans="1:8" x14ac:dyDescent="0.25">
      <c r="A1318" s="847" t="s">
        <v>6339</v>
      </c>
      <c r="B1318" s="848">
        <v>1</v>
      </c>
      <c r="C1318" s="849"/>
      <c r="D1318" s="849">
        <v>36000</v>
      </c>
      <c r="E1318" s="848">
        <v>1</v>
      </c>
      <c r="F1318" s="1427">
        <v>75</v>
      </c>
      <c r="G1318" s="1428">
        <v>4000</v>
      </c>
      <c r="H1318" s="1429" t="s">
        <v>767</v>
      </c>
    </row>
    <row r="1319" spans="1:8" x14ac:dyDescent="0.25">
      <c r="A1319" s="847" t="s">
        <v>4345</v>
      </c>
      <c r="B1319" s="848">
        <v>1</v>
      </c>
      <c r="C1319" s="849">
        <v>21000</v>
      </c>
      <c r="D1319" s="849"/>
      <c r="E1319" s="848">
        <v>1</v>
      </c>
      <c r="F1319" s="1427">
        <v>35</v>
      </c>
      <c r="G1319" s="1428">
        <v>1000</v>
      </c>
      <c r="H1319" s="1429"/>
    </row>
    <row r="1320" spans="1:8" x14ac:dyDescent="0.25">
      <c r="A1320" s="847" t="s">
        <v>5748</v>
      </c>
      <c r="B1320" s="848">
        <v>1</v>
      </c>
      <c r="C1320" s="849"/>
      <c r="D1320" s="849">
        <v>15000</v>
      </c>
      <c r="E1320" s="848">
        <v>1</v>
      </c>
      <c r="F1320" s="1427">
        <v>60</v>
      </c>
      <c r="G1320" s="1428">
        <v>3000</v>
      </c>
      <c r="H1320" s="1429" t="s">
        <v>767</v>
      </c>
    </row>
    <row r="1321" spans="1:8" x14ac:dyDescent="0.25">
      <c r="A1321" s="847" t="s">
        <v>3657</v>
      </c>
      <c r="B1321" s="848">
        <v>1</v>
      </c>
      <c r="C1321" s="849">
        <v>29000</v>
      </c>
      <c r="D1321" s="849">
        <v>10000</v>
      </c>
      <c r="E1321" s="848"/>
      <c r="F1321" s="1427"/>
      <c r="G1321" s="1428"/>
      <c r="H1321" s="1429" t="s">
        <v>767</v>
      </c>
    </row>
    <row r="1322" spans="1:8" x14ac:dyDescent="0.25">
      <c r="A1322" s="847" t="s">
        <v>734</v>
      </c>
      <c r="B1322" s="848">
        <v>1</v>
      </c>
      <c r="C1322" s="849"/>
      <c r="D1322" s="849">
        <v>19000</v>
      </c>
      <c r="E1322" s="848"/>
      <c r="F1322" s="1427"/>
      <c r="G1322" s="1428"/>
      <c r="H1322" s="1429" t="s">
        <v>6380</v>
      </c>
    </row>
    <row r="1323" spans="1:8" x14ac:dyDescent="0.25">
      <c r="A1323" s="847" t="s">
        <v>2045</v>
      </c>
      <c r="B1323" s="848">
        <v>1</v>
      </c>
      <c r="C1323" s="849"/>
      <c r="D1323" s="849">
        <v>17000</v>
      </c>
      <c r="E1323" s="848"/>
      <c r="F1323" s="1427"/>
      <c r="G1323" s="1428"/>
      <c r="H1323" s="1429" t="s">
        <v>6381</v>
      </c>
    </row>
    <row r="1324" spans="1:8" x14ac:dyDescent="0.25">
      <c r="A1324" s="847" t="s">
        <v>2199</v>
      </c>
      <c r="B1324" s="848">
        <v>1</v>
      </c>
      <c r="C1324" s="849"/>
      <c r="D1324" s="849">
        <v>21000</v>
      </c>
      <c r="E1324" s="848"/>
      <c r="F1324" s="1427"/>
      <c r="G1324" s="1428"/>
      <c r="H1324" s="1429" t="s">
        <v>6382</v>
      </c>
    </row>
    <row r="1325" spans="1:8" x14ac:dyDescent="0.25">
      <c r="A1325" s="847" t="s">
        <v>587</v>
      </c>
      <c r="B1325" s="848">
        <v>1</v>
      </c>
      <c r="C1325" s="849"/>
      <c r="D1325" s="849">
        <v>26000</v>
      </c>
      <c r="E1325" s="848"/>
      <c r="F1325" s="1427"/>
      <c r="G1325" s="1428"/>
      <c r="H1325" s="1429" t="s">
        <v>6383</v>
      </c>
    </row>
    <row r="1326" spans="1:8" x14ac:dyDescent="0.25">
      <c r="A1326" s="847" t="s">
        <v>4483</v>
      </c>
      <c r="B1326" s="848">
        <v>1</v>
      </c>
      <c r="C1326" s="849">
        <v>18000</v>
      </c>
      <c r="D1326" s="849"/>
      <c r="E1326" s="848"/>
      <c r="F1326" s="1427"/>
      <c r="G1326" s="1428"/>
      <c r="H1326" s="1429"/>
    </row>
    <row r="1327" spans="1:8" x14ac:dyDescent="0.25">
      <c r="A1327" s="847" t="s">
        <v>1863</v>
      </c>
      <c r="B1327" s="848">
        <v>1</v>
      </c>
      <c r="C1327" s="849">
        <v>4000</v>
      </c>
      <c r="D1327" s="849">
        <v>16000</v>
      </c>
      <c r="E1327" s="848"/>
      <c r="F1327" s="1427"/>
      <c r="G1327" s="1428"/>
      <c r="H1327" s="1429" t="s">
        <v>6385</v>
      </c>
    </row>
    <row r="1328" spans="1:8" x14ac:dyDescent="0.25">
      <c r="A1328" s="755" t="s">
        <v>2048</v>
      </c>
      <c r="B1328" s="213">
        <f>SUM(B1300:B1327)</f>
        <v>32</v>
      </c>
      <c r="C1328" s="213">
        <f>SUM(C1300:C1327)</f>
        <v>199000</v>
      </c>
      <c r="D1328" s="213">
        <f>SUM(D1300:D1327)</f>
        <v>735500</v>
      </c>
      <c r="E1328" s="213">
        <f>SUM(E1300:E1327)</f>
        <v>10</v>
      </c>
      <c r="F1328" s="213"/>
      <c r="G1328" s="213"/>
      <c r="H1328" s="213"/>
    </row>
    <row r="1329" spans="1:8" ht="17.25" x14ac:dyDescent="0.25">
      <c r="A1329" s="2233" t="s">
        <v>4463</v>
      </c>
      <c r="B1329" s="2234"/>
      <c r="C1329" s="2234"/>
      <c r="D1329" s="2234"/>
      <c r="E1329" s="2234"/>
      <c r="F1329" s="2234"/>
      <c r="G1329" s="2234"/>
      <c r="H1329" s="2235"/>
    </row>
    <row r="1330" spans="1:8" ht="17.25" x14ac:dyDescent="0.25">
      <c r="A1330" s="782" t="s">
        <v>6387</v>
      </c>
      <c r="B1330" s="783">
        <v>1</v>
      </c>
      <c r="C1330" s="944"/>
      <c r="D1330" s="784">
        <v>3000</v>
      </c>
      <c r="E1330" s="909"/>
      <c r="F1330" s="909"/>
      <c r="G1330" s="909"/>
      <c r="H1330" s="1472"/>
    </row>
    <row r="1331" spans="1:8" ht="17.25" x14ac:dyDescent="0.25">
      <c r="A1331" s="782" t="s">
        <v>6388</v>
      </c>
      <c r="B1331" s="783">
        <v>1</v>
      </c>
      <c r="C1331" s="944"/>
      <c r="D1331" s="784">
        <v>2000</v>
      </c>
      <c r="E1331" s="909"/>
      <c r="F1331" s="909"/>
      <c r="G1331" s="909"/>
      <c r="H1331" s="1472"/>
    </row>
    <row r="1332" spans="1:8" x14ac:dyDescent="0.25">
      <c r="A1332" s="755" t="s">
        <v>2048</v>
      </c>
      <c r="B1332" s="213">
        <f>SUM(B1330:B1330)</f>
        <v>1</v>
      </c>
      <c r="C1332" s="213">
        <f>SUM(C1330:C1330)</f>
        <v>0</v>
      </c>
      <c r="D1332" s="213">
        <f>SUM(D1330:D1331)</f>
        <v>5000</v>
      </c>
      <c r="E1332" s="213"/>
      <c r="F1332" s="213"/>
      <c r="G1332" s="213"/>
      <c r="H1332" s="213"/>
    </row>
    <row r="1333" spans="1:8" x14ac:dyDescent="0.25">
      <c r="D1333" s="18"/>
      <c r="E1333" s="13"/>
      <c r="F1333" s="13"/>
    </row>
    <row r="1334" spans="1:8" x14ac:dyDescent="0.25">
      <c r="D1334" s="1230"/>
      <c r="E1334" s="1230"/>
      <c r="F1334" s="2268" t="s">
        <v>5635</v>
      </c>
      <c r="G1334" s="2268"/>
      <c r="H1334" s="2268"/>
    </row>
    <row r="1335" spans="1:8" ht="15.75" x14ac:dyDescent="0.25">
      <c r="A1335" s="2262" t="s">
        <v>4861</v>
      </c>
      <c r="B1335" s="2263"/>
      <c r="C1335" s="757">
        <v>198000</v>
      </c>
      <c r="E1335" s="13"/>
      <c r="F1335" s="13"/>
    </row>
    <row r="1336" spans="1:8" x14ac:dyDescent="0.25">
      <c r="E1336" s="2274"/>
      <c r="F1336" s="2274"/>
      <c r="G1336" s="2274"/>
    </row>
    <row r="1337" spans="1:8" ht="15.75" x14ac:dyDescent="0.25">
      <c r="A1337" s="2262" t="s">
        <v>4825</v>
      </c>
      <c r="B1337" s="2263"/>
      <c r="C1337" s="213">
        <f>C1332</f>
        <v>0</v>
      </c>
      <c r="E1337" s="1145"/>
      <c r="F1337" s="1145"/>
      <c r="G1337" s="2275" t="s">
        <v>6384</v>
      </c>
      <c r="H1337" s="2275"/>
    </row>
    <row r="1341" spans="1:8" ht="15.75" x14ac:dyDescent="0.25">
      <c r="A1341" s="2232" t="s">
        <v>6389</v>
      </c>
      <c r="B1341" s="2232"/>
      <c r="C1341" s="2232"/>
      <c r="D1341" s="2232"/>
      <c r="E1341" s="2232"/>
      <c r="F1341" s="2232"/>
      <c r="G1341" s="2232"/>
      <c r="H1341" s="2232"/>
    </row>
    <row r="1342" spans="1:8" x14ac:dyDescent="0.25">
      <c r="A1342" s="198" t="s">
        <v>14</v>
      </c>
      <c r="B1342" s="198" t="s">
        <v>6004</v>
      </c>
      <c r="C1342" s="198" t="s">
        <v>6005</v>
      </c>
      <c r="D1342" s="198" t="s">
        <v>6006</v>
      </c>
      <c r="E1342" s="198" t="s">
        <v>6007</v>
      </c>
      <c r="F1342" s="1474" t="s">
        <v>2013</v>
      </c>
      <c r="G1342" s="198" t="s">
        <v>6008</v>
      </c>
      <c r="H1342" s="198" t="s">
        <v>6009</v>
      </c>
    </row>
    <row r="1343" spans="1:8" x14ac:dyDescent="0.25">
      <c r="A1343" s="777" t="s">
        <v>2045</v>
      </c>
      <c r="B1343" s="764">
        <v>1</v>
      </c>
      <c r="C1343" s="630"/>
      <c r="D1343" s="630">
        <v>17000</v>
      </c>
      <c r="E1343" s="921"/>
      <c r="F1343" s="764"/>
      <c r="G1343" s="630"/>
      <c r="H1343" s="1476" t="s">
        <v>6390</v>
      </c>
    </row>
    <row r="1344" spans="1:8" x14ac:dyDescent="0.25">
      <c r="A1344" s="777" t="s">
        <v>1268</v>
      </c>
      <c r="B1344" s="764">
        <v>1</v>
      </c>
      <c r="C1344" s="630"/>
      <c r="D1344" s="630">
        <v>28000</v>
      </c>
      <c r="E1344" s="921"/>
      <c r="F1344" s="764"/>
      <c r="G1344" s="630"/>
      <c r="H1344" s="1476" t="s">
        <v>6391</v>
      </c>
    </row>
    <row r="1345" spans="1:8" x14ac:dyDescent="0.25">
      <c r="A1345" s="777" t="s">
        <v>6392</v>
      </c>
      <c r="B1345" s="764">
        <v>5</v>
      </c>
      <c r="C1345" s="630">
        <v>30000</v>
      </c>
      <c r="D1345" s="630"/>
      <c r="E1345" s="921"/>
      <c r="F1345" s="764"/>
      <c r="G1345" s="630"/>
      <c r="H1345" s="1476"/>
    </row>
    <row r="1346" spans="1:8" x14ac:dyDescent="0.25">
      <c r="A1346" s="777" t="s">
        <v>576</v>
      </c>
      <c r="B1346" s="764">
        <v>1</v>
      </c>
      <c r="C1346" s="630">
        <v>18000</v>
      </c>
      <c r="D1346" s="630"/>
      <c r="E1346" s="921">
        <v>1</v>
      </c>
      <c r="F1346" s="764">
        <v>60</v>
      </c>
      <c r="G1346" s="630">
        <v>3000</v>
      </c>
      <c r="H1346" s="1476"/>
    </row>
    <row r="1347" spans="1:8" x14ac:dyDescent="0.25">
      <c r="A1347" s="777" t="s">
        <v>734</v>
      </c>
      <c r="B1347" s="764">
        <v>1</v>
      </c>
      <c r="C1347" s="630"/>
      <c r="D1347" s="630">
        <v>16000</v>
      </c>
      <c r="E1347" s="764">
        <v>1</v>
      </c>
      <c r="F1347" s="921">
        <v>50</v>
      </c>
      <c r="G1347" s="1249">
        <v>2000</v>
      </c>
      <c r="H1347" s="1424" t="s">
        <v>767</v>
      </c>
    </row>
    <row r="1348" spans="1:8" x14ac:dyDescent="0.25">
      <c r="A1348" s="847" t="s">
        <v>2044</v>
      </c>
      <c r="B1348" s="848">
        <v>1</v>
      </c>
      <c r="C1348" s="849"/>
      <c r="D1348" s="849">
        <v>13000</v>
      </c>
      <c r="E1348" s="848">
        <v>1</v>
      </c>
      <c r="F1348" s="1427">
        <v>60</v>
      </c>
      <c r="G1348" s="1428">
        <v>3000</v>
      </c>
      <c r="H1348" s="1429" t="s">
        <v>3581</v>
      </c>
    </row>
    <row r="1349" spans="1:8" x14ac:dyDescent="0.25">
      <c r="A1349" s="847" t="s">
        <v>2199</v>
      </c>
      <c r="B1349" s="848">
        <v>2</v>
      </c>
      <c r="C1349" s="849"/>
      <c r="D1349" s="849">
        <v>40000</v>
      </c>
      <c r="E1349" s="848"/>
      <c r="F1349" s="1427"/>
      <c r="G1349" s="1428"/>
      <c r="H1349" s="1429" t="s">
        <v>3948</v>
      </c>
    </row>
    <row r="1350" spans="1:8" x14ac:dyDescent="0.25">
      <c r="A1350" s="847" t="s">
        <v>563</v>
      </c>
      <c r="B1350" s="848">
        <v>1</v>
      </c>
      <c r="C1350" s="849"/>
      <c r="D1350" s="849">
        <v>17000</v>
      </c>
      <c r="E1350" s="848">
        <v>1</v>
      </c>
      <c r="F1350" s="1427">
        <v>75</v>
      </c>
      <c r="G1350" s="1428">
        <v>4000</v>
      </c>
      <c r="H1350" s="1429" t="s">
        <v>767</v>
      </c>
    </row>
    <row r="1351" spans="1:8" x14ac:dyDescent="0.25">
      <c r="A1351" s="847" t="s">
        <v>423</v>
      </c>
      <c r="B1351" s="848">
        <v>1</v>
      </c>
      <c r="C1351" s="849"/>
      <c r="D1351" s="849">
        <v>21000</v>
      </c>
      <c r="E1351" s="848"/>
      <c r="F1351" s="1427"/>
      <c r="G1351" s="1428"/>
      <c r="H1351" s="1429" t="s">
        <v>767</v>
      </c>
    </row>
    <row r="1352" spans="1:8" x14ac:dyDescent="0.25">
      <c r="A1352" s="847" t="s">
        <v>3733</v>
      </c>
      <c r="B1352" s="848">
        <v>1</v>
      </c>
      <c r="C1352" s="849">
        <v>34000</v>
      </c>
      <c r="D1352" s="849"/>
      <c r="E1352" s="848">
        <v>1</v>
      </c>
      <c r="F1352" s="1427">
        <v>100</v>
      </c>
      <c r="G1352" s="1428">
        <v>5000</v>
      </c>
      <c r="H1352" s="1429"/>
    </row>
    <row r="1353" spans="1:8" x14ac:dyDescent="0.25">
      <c r="A1353" s="847" t="s">
        <v>137</v>
      </c>
      <c r="B1353" s="848">
        <v>1</v>
      </c>
      <c r="C1353" s="849">
        <v>28000</v>
      </c>
      <c r="D1353" s="849"/>
      <c r="E1353" s="848"/>
      <c r="F1353" s="1427"/>
      <c r="G1353" s="1428"/>
      <c r="H1353" s="1429"/>
    </row>
    <row r="1354" spans="1:8" x14ac:dyDescent="0.25">
      <c r="A1354" s="847" t="s">
        <v>5709</v>
      </c>
      <c r="B1354" s="848">
        <v>1</v>
      </c>
      <c r="C1354" s="849"/>
      <c r="D1354" s="849">
        <v>28000</v>
      </c>
      <c r="E1354" s="848">
        <v>1</v>
      </c>
      <c r="F1354" s="1427">
        <v>75</v>
      </c>
      <c r="G1354" s="1428">
        <v>4000</v>
      </c>
      <c r="H1354" s="1429"/>
    </row>
    <row r="1355" spans="1:8" x14ac:dyDescent="0.25">
      <c r="A1355" s="847" t="s">
        <v>6082</v>
      </c>
      <c r="B1355" s="848">
        <v>2</v>
      </c>
      <c r="C1355" s="849"/>
      <c r="D1355" s="849">
        <v>210000</v>
      </c>
      <c r="E1355" s="848">
        <v>2</v>
      </c>
      <c r="F1355" s="1427">
        <v>230</v>
      </c>
      <c r="G1355" s="1428">
        <v>26000</v>
      </c>
      <c r="H1355" s="1429" t="s">
        <v>767</v>
      </c>
    </row>
    <row r="1356" spans="1:8" x14ac:dyDescent="0.25">
      <c r="A1356" s="847" t="s">
        <v>5680</v>
      </c>
      <c r="B1356" s="848">
        <v>1</v>
      </c>
      <c r="C1356" s="849">
        <v>29000</v>
      </c>
      <c r="D1356" s="849"/>
      <c r="E1356" s="848">
        <v>1</v>
      </c>
      <c r="F1356" s="1427">
        <v>100</v>
      </c>
      <c r="G1356" s="1428">
        <v>5000</v>
      </c>
      <c r="H1356" s="1429"/>
    </row>
    <row r="1357" spans="1:8" x14ac:dyDescent="0.25">
      <c r="A1357" s="847" t="s">
        <v>2912</v>
      </c>
      <c r="B1357" s="848">
        <v>1</v>
      </c>
      <c r="C1357" s="849">
        <v>21000</v>
      </c>
      <c r="D1357" s="849"/>
      <c r="E1357" s="848">
        <v>1</v>
      </c>
      <c r="F1357" s="1427">
        <v>60</v>
      </c>
      <c r="G1357" s="1428">
        <v>3000</v>
      </c>
      <c r="H1357" s="1429"/>
    </row>
    <row r="1358" spans="1:8" x14ac:dyDescent="0.25">
      <c r="A1358" s="847" t="s">
        <v>3689</v>
      </c>
      <c r="B1358" s="848">
        <v>1</v>
      </c>
      <c r="C1358" s="849"/>
      <c r="D1358" s="849">
        <v>80000</v>
      </c>
      <c r="E1358" s="848">
        <v>1</v>
      </c>
      <c r="F1358" s="1427">
        <v>100</v>
      </c>
      <c r="G1358" s="1428">
        <v>5000</v>
      </c>
      <c r="H1358" s="1429" t="s">
        <v>767</v>
      </c>
    </row>
    <row r="1359" spans="1:8" x14ac:dyDescent="0.25">
      <c r="A1359" s="847" t="s">
        <v>2901</v>
      </c>
      <c r="B1359" s="848">
        <v>1</v>
      </c>
      <c r="C1359" s="849"/>
      <c r="D1359" s="849">
        <v>17000</v>
      </c>
      <c r="E1359" s="848"/>
      <c r="F1359" s="1427"/>
      <c r="G1359" s="1428"/>
      <c r="H1359" s="1429" t="s">
        <v>767</v>
      </c>
    </row>
    <row r="1360" spans="1:8" x14ac:dyDescent="0.25">
      <c r="A1360" s="884" t="s">
        <v>6394</v>
      </c>
      <c r="B1360" s="885">
        <v>1</v>
      </c>
      <c r="C1360" s="230"/>
      <c r="D1360" s="230"/>
      <c r="E1360" s="885"/>
      <c r="F1360" s="1430"/>
      <c r="G1360" s="1431"/>
      <c r="H1360" s="1432" t="s">
        <v>5350</v>
      </c>
    </row>
    <row r="1361" spans="1:8" x14ac:dyDescent="0.25">
      <c r="A1361" s="847" t="s">
        <v>6393</v>
      </c>
      <c r="B1361" s="848">
        <v>1</v>
      </c>
      <c r="C1361" s="849">
        <v>32500</v>
      </c>
      <c r="D1361" s="849"/>
      <c r="E1361" s="848">
        <v>1</v>
      </c>
      <c r="F1361" s="1427">
        <v>75</v>
      </c>
      <c r="G1361" s="1428">
        <v>4000</v>
      </c>
      <c r="H1361" s="1429"/>
    </row>
    <row r="1362" spans="1:8" x14ac:dyDescent="0.25">
      <c r="A1362" s="847" t="s">
        <v>2199</v>
      </c>
      <c r="B1362" s="848">
        <v>1</v>
      </c>
      <c r="C1362" s="849">
        <v>20000</v>
      </c>
      <c r="D1362" s="849"/>
      <c r="E1362" s="848"/>
      <c r="F1362" s="1427"/>
      <c r="G1362" s="1428"/>
      <c r="H1362" s="1429"/>
    </row>
    <row r="1363" spans="1:8" x14ac:dyDescent="0.25">
      <c r="A1363" s="847" t="s">
        <v>1946</v>
      </c>
      <c r="B1363" s="848">
        <v>1</v>
      </c>
      <c r="C1363" s="849"/>
      <c r="D1363" s="849">
        <v>31000</v>
      </c>
      <c r="E1363" s="848">
        <v>1</v>
      </c>
      <c r="F1363" s="1427">
        <v>100</v>
      </c>
      <c r="G1363" s="1428">
        <v>5000</v>
      </c>
      <c r="H1363" s="1429" t="s">
        <v>3581</v>
      </c>
    </row>
    <row r="1364" spans="1:8" x14ac:dyDescent="0.25">
      <c r="A1364" s="847" t="s">
        <v>136</v>
      </c>
      <c r="B1364" s="848">
        <v>1</v>
      </c>
      <c r="C1364" s="849"/>
      <c r="D1364" s="849">
        <v>18000</v>
      </c>
      <c r="E1364" s="848"/>
      <c r="F1364" s="1427"/>
      <c r="G1364" s="1428"/>
      <c r="H1364" s="1429" t="s">
        <v>6395</v>
      </c>
    </row>
    <row r="1365" spans="1:8" x14ac:dyDescent="0.25">
      <c r="A1365" s="755" t="s">
        <v>2048</v>
      </c>
      <c r="B1365" s="213">
        <f>SUM(B1343:B1364)</f>
        <v>28</v>
      </c>
      <c r="C1365" s="213">
        <f>SUM(C1343:C1364)</f>
        <v>212500</v>
      </c>
      <c r="D1365" s="213">
        <f>SUM(D1343:D1364)</f>
        <v>536000</v>
      </c>
      <c r="E1365" s="213">
        <f>SUM(E1343:E1364)</f>
        <v>13</v>
      </c>
      <c r="F1365" s="213"/>
      <c r="G1365" s="213"/>
      <c r="H1365" s="213"/>
    </row>
    <row r="1366" spans="1:8" ht="17.25" x14ac:dyDescent="0.25">
      <c r="A1366" s="2233" t="s">
        <v>4463</v>
      </c>
      <c r="B1366" s="2234"/>
      <c r="C1366" s="2234"/>
      <c r="D1366" s="2234"/>
      <c r="E1366" s="2234"/>
      <c r="F1366" s="2234"/>
      <c r="G1366" s="2234"/>
      <c r="H1366" s="2235"/>
    </row>
    <row r="1367" spans="1:8" ht="17.25" x14ac:dyDescent="0.25">
      <c r="A1367" s="782" t="s">
        <v>5905</v>
      </c>
      <c r="B1367" s="783">
        <v>1</v>
      </c>
      <c r="C1367" s="944"/>
      <c r="D1367" s="784">
        <v>1500</v>
      </c>
      <c r="E1367" s="909"/>
      <c r="F1367" s="909"/>
      <c r="G1367" s="909"/>
      <c r="H1367" s="1475"/>
    </row>
    <row r="1368" spans="1:8" ht="17.25" x14ac:dyDescent="0.25">
      <c r="A1368" s="782" t="s">
        <v>5858</v>
      </c>
      <c r="B1368" s="783">
        <v>1</v>
      </c>
      <c r="C1368" s="944"/>
      <c r="D1368" s="784">
        <v>1500</v>
      </c>
      <c r="E1368" s="909"/>
      <c r="F1368" s="909"/>
      <c r="G1368" s="909"/>
      <c r="H1368" s="1475"/>
    </row>
    <row r="1369" spans="1:8" x14ac:dyDescent="0.25">
      <c r="A1369" s="755" t="s">
        <v>2048</v>
      </c>
      <c r="B1369" s="213">
        <f>SUM(B1367:B1367)</f>
        <v>1</v>
      </c>
      <c r="C1369" s="213">
        <f>SUM(C1367:C1367)</f>
        <v>0</v>
      </c>
      <c r="D1369" s="213">
        <f>SUM(D1367:D1368)</f>
        <v>3000</v>
      </c>
      <c r="E1369" s="213"/>
      <c r="F1369" s="213"/>
      <c r="G1369" s="213"/>
      <c r="H1369" s="213"/>
    </row>
    <row r="1370" spans="1:8" x14ac:dyDescent="0.25">
      <c r="D1370" s="18"/>
      <c r="E1370" s="13"/>
      <c r="F1370" s="13"/>
    </row>
    <row r="1371" spans="1:8" x14ac:dyDescent="0.25">
      <c r="D1371" s="1230"/>
      <c r="E1371" s="1230"/>
      <c r="F1371" s="2268" t="s">
        <v>5635</v>
      </c>
      <c r="G1371" s="2268"/>
      <c r="H1371" s="2268"/>
    </row>
    <row r="1372" spans="1:8" ht="15.75" x14ac:dyDescent="0.25">
      <c r="A1372" s="2262" t="s">
        <v>4861</v>
      </c>
      <c r="B1372" s="2263"/>
      <c r="C1372" s="757">
        <f>C1365</f>
        <v>212500</v>
      </c>
      <c r="E1372" s="13"/>
      <c r="F1372" s="13"/>
    </row>
    <row r="1373" spans="1:8" x14ac:dyDescent="0.25">
      <c r="E1373" s="2274"/>
      <c r="F1373" s="2274"/>
      <c r="G1373" s="2274"/>
    </row>
    <row r="1374" spans="1:8" ht="15.75" x14ac:dyDescent="0.25">
      <c r="A1374" s="2262" t="s">
        <v>4825</v>
      </c>
      <c r="B1374" s="2263"/>
      <c r="C1374" s="213">
        <f>C1369</f>
        <v>0</v>
      </c>
      <c r="E1374" s="1145"/>
      <c r="F1374" s="1145"/>
      <c r="G1374" s="2275"/>
      <c r="H1374" s="2275"/>
    </row>
    <row r="1375" spans="1:8" ht="15.75" x14ac:dyDescent="0.25">
      <c r="A1375" s="1481"/>
      <c r="B1375" s="1481"/>
      <c r="C1375" s="365"/>
      <c r="E1375" s="1145"/>
      <c r="F1375" s="1145"/>
      <c r="G1375" s="1480"/>
      <c r="H1375" s="1480"/>
    </row>
  </sheetData>
  <mergeCells count="178">
    <mergeCell ref="A1147:B1147"/>
    <mergeCell ref="E1148:G1148"/>
    <mergeCell ref="A1149:B1149"/>
    <mergeCell ref="A1154:H1154"/>
    <mergeCell ref="A1192:H1192"/>
    <mergeCell ref="F1196:H1196"/>
    <mergeCell ref="A1203:H1203"/>
    <mergeCell ref="A1243:H1243"/>
    <mergeCell ref="F1247:H1247"/>
    <mergeCell ref="A1197:B1197"/>
    <mergeCell ref="E1198:G1198"/>
    <mergeCell ref="A1199:B1199"/>
    <mergeCell ref="A1068:H1068"/>
    <mergeCell ref="A1100:H1100"/>
    <mergeCell ref="F1106:H1106"/>
    <mergeCell ref="A1107:B1107"/>
    <mergeCell ref="E1108:G1108"/>
    <mergeCell ref="A1109:B1109"/>
    <mergeCell ref="A1115:H1115"/>
    <mergeCell ref="A1140:H1140"/>
    <mergeCell ref="F1146:H1146"/>
    <mergeCell ref="A960:H960"/>
    <mergeCell ref="A1005:H1005"/>
    <mergeCell ref="F872:H872"/>
    <mergeCell ref="A873:B873"/>
    <mergeCell ref="E874:G874"/>
    <mergeCell ref="A875:B875"/>
    <mergeCell ref="A880:H880"/>
    <mergeCell ref="A942:H942"/>
    <mergeCell ref="F953:H953"/>
    <mergeCell ref="A954:B954"/>
    <mergeCell ref="A956:B956"/>
    <mergeCell ref="G955:H955"/>
    <mergeCell ref="A137:B137"/>
    <mergeCell ref="A47:H47"/>
    <mergeCell ref="F51:H51"/>
    <mergeCell ref="A52:B52"/>
    <mergeCell ref="A54:B54"/>
    <mergeCell ref="A1:H1"/>
    <mergeCell ref="A13:H13"/>
    <mergeCell ref="F17:H17"/>
    <mergeCell ref="A18:B18"/>
    <mergeCell ref="A20:B20"/>
    <mergeCell ref="A24:H24"/>
    <mergeCell ref="A58:H58"/>
    <mergeCell ref="A86:H86"/>
    <mergeCell ref="F94:H94"/>
    <mergeCell ref="A95:B95"/>
    <mergeCell ref="A97:B97"/>
    <mergeCell ref="A102:H102"/>
    <mergeCell ref="A130:H130"/>
    <mergeCell ref="F134:H134"/>
    <mergeCell ref="A135:B135"/>
    <mergeCell ref="A141:H141"/>
    <mergeCell ref="A179:H179"/>
    <mergeCell ref="F183:H183"/>
    <mergeCell ref="A184:B184"/>
    <mergeCell ref="A186:B186"/>
    <mergeCell ref="E185:G185"/>
    <mergeCell ref="A241:B241"/>
    <mergeCell ref="A190:H190"/>
    <mergeCell ref="A233:H233"/>
    <mergeCell ref="F238:H238"/>
    <mergeCell ref="A239:B239"/>
    <mergeCell ref="E240:G240"/>
    <mergeCell ref="A868:H868"/>
    <mergeCell ref="A405:B405"/>
    <mergeCell ref="A371:H371"/>
    <mergeCell ref="A395:H395"/>
    <mergeCell ref="F402:H402"/>
    <mergeCell ref="A403:B403"/>
    <mergeCell ref="E404:G404"/>
    <mergeCell ref="A367:B367"/>
    <mergeCell ref="A496:B496"/>
    <mergeCell ref="A453:H453"/>
    <mergeCell ref="A485:H485"/>
    <mergeCell ref="F493:H493"/>
    <mergeCell ref="A494:B494"/>
    <mergeCell ref="E495:G495"/>
    <mergeCell ref="A529:B529"/>
    <mergeCell ref="A500:H500"/>
    <mergeCell ref="A448:B448"/>
    <mergeCell ref="A410:H410"/>
    <mergeCell ref="A438:H438"/>
    <mergeCell ref="F445:H445"/>
    <mergeCell ref="A446:B446"/>
    <mergeCell ref="E447:G447"/>
    <mergeCell ref="A719:B719"/>
    <mergeCell ref="A668:H668"/>
    <mergeCell ref="A323:H323"/>
    <mergeCell ref="F364:H364"/>
    <mergeCell ref="A365:B365"/>
    <mergeCell ref="E366:G366"/>
    <mergeCell ref="A358:H358"/>
    <mergeCell ref="F566:H566"/>
    <mergeCell ref="A567:B567"/>
    <mergeCell ref="E568:G568"/>
    <mergeCell ref="A843:H843"/>
    <mergeCell ref="A607:B607"/>
    <mergeCell ref="A574:H574"/>
    <mergeCell ref="A599:H599"/>
    <mergeCell ref="F604:H604"/>
    <mergeCell ref="A605:B605"/>
    <mergeCell ref="E720:G720"/>
    <mergeCell ref="A721:B721"/>
    <mergeCell ref="A791:H791"/>
    <mergeCell ref="A830:H830"/>
    <mergeCell ref="F835:H835"/>
    <mergeCell ref="A836:B836"/>
    <mergeCell ref="A522:H522"/>
    <mergeCell ref="F526:H526"/>
    <mergeCell ref="A527:B527"/>
    <mergeCell ref="E528:G528"/>
    <mergeCell ref="A246:H246"/>
    <mergeCell ref="A279:H279"/>
    <mergeCell ref="F283:H283"/>
    <mergeCell ref="A284:B284"/>
    <mergeCell ref="E285:G285"/>
    <mergeCell ref="E319:G319"/>
    <mergeCell ref="A320:B320"/>
    <mergeCell ref="A286:B286"/>
    <mergeCell ref="A290:H290"/>
    <mergeCell ref="A313:H313"/>
    <mergeCell ref="F317:H317"/>
    <mergeCell ref="A318:B318"/>
    <mergeCell ref="A569:B569"/>
    <mergeCell ref="A534:H534"/>
    <mergeCell ref="A560:H560"/>
    <mergeCell ref="E837:G837"/>
    <mergeCell ref="A838:B838"/>
    <mergeCell ref="A787:B787"/>
    <mergeCell ref="A726:H726"/>
    <mergeCell ref="A779:H779"/>
    <mergeCell ref="F784:H784"/>
    <mergeCell ref="A785:B785"/>
    <mergeCell ref="E786:G786"/>
    <mergeCell ref="E606:G606"/>
    <mergeCell ref="A664:B664"/>
    <mergeCell ref="A612:H612"/>
    <mergeCell ref="A656:H656"/>
    <mergeCell ref="F661:H661"/>
    <mergeCell ref="A662:B662"/>
    <mergeCell ref="E663:G663"/>
    <mergeCell ref="A713:H713"/>
    <mergeCell ref="F718:H718"/>
    <mergeCell ref="A1017:H1017"/>
    <mergeCell ref="A1054:H1054"/>
    <mergeCell ref="F1060:H1060"/>
    <mergeCell ref="A1061:B1061"/>
    <mergeCell ref="E1062:G1062"/>
    <mergeCell ref="A1063:B1063"/>
    <mergeCell ref="F1010:H1010"/>
    <mergeCell ref="A1011:B1011"/>
    <mergeCell ref="E1012:G1012"/>
    <mergeCell ref="A1013:B1013"/>
    <mergeCell ref="E1373:G1373"/>
    <mergeCell ref="A1374:B1374"/>
    <mergeCell ref="E1293:G1293"/>
    <mergeCell ref="A1294:B1294"/>
    <mergeCell ref="A1248:B1248"/>
    <mergeCell ref="E1249:G1249"/>
    <mergeCell ref="A1250:B1250"/>
    <mergeCell ref="A1341:H1341"/>
    <mergeCell ref="A1366:H1366"/>
    <mergeCell ref="F1371:H1371"/>
    <mergeCell ref="A1372:B1372"/>
    <mergeCell ref="G1374:H1374"/>
    <mergeCell ref="A1298:H1298"/>
    <mergeCell ref="A1329:H1329"/>
    <mergeCell ref="F1334:H1334"/>
    <mergeCell ref="A1335:B1335"/>
    <mergeCell ref="E1336:G1336"/>
    <mergeCell ref="A1337:B1337"/>
    <mergeCell ref="G1337:H1337"/>
    <mergeCell ref="A1255:H1255"/>
    <mergeCell ref="A1287:H1287"/>
    <mergeCell ref="F1291:H1291"/>
    <mergeCell ref="A1292:B1292"/>
  </mergeCells>
  <pageMargins left="0.23622047244094491" right="0.23622047244094491" top="0.74803149606299213" bottom="0.74803149606299213" header="0.31496062992125984" footer="0.31496062992125984"/>
  <pageSetup paperSize="9" scale="1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17"/>
  <sheetViews>
    <sheetView topLeftCell="A938" zoomScale="98" zoomScaleNormal="98" workbookViewId="0">
      <selection activeCell="H945" sqref="H945"/>
    </sheetView>
  </sheetViews>
  <sheetFormatPr defaultRowHeight="15" x14ac:dyDescent="0.25"/>
  <cols>
    <col min="1" max="1" width="30.140625" customWidth="1"/>
    <col min="2" max="2" width="6.5703125" customWidth="1"/>
    <col min="3" max="3" width="11.28515625" customWidth="1"/>
    <col min="4" max="4" width="13.5703125" bestFit="1" customWidth="1"/>
    <col min="5" max="5" width="8.140625" customWidth="1"/>
    <col min="6" max="6" width="17" bestFit="1" customWidth="1"/>
    <col min="7" max="7" width="13.5703125" bestFit="1" customWidth="1"/>
    <col min="8" max="8" width="45.85546875" bestFit="1" customWidth="1"/>
  </cols>
  <sheetData>
    <row r="1" spans="1:8" ht="15.75" x14ac:dyDescent="0.25">
      <c r="A1" s="2232" t="s">
        <v>6407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6004</v>
      </c>
      <c r="C2" s="198" t="s">
        <v>6005</v>
      </c>
      <c r="D2" s="198" t="s">
        <v>6006</v>
      </c>
      <c r="E2" s="198" t="s">
        <v>6007</v>
      </c>
      <c r="F2" s="1478" t="s">
        <v>2013</v>
      </c>
      <c r="G2" s="198" t="s">
        <v>6008</v>
      </c>
      <c r="H2" s="198" t="s">
        <v>6009</v>
      </c>
    </row>
    <row r="3" spans="1:8" x14ac:dyDescent="0.25">
      <c r="A3" s="517" t="s">
        <v>423</v>
      </c>
      <c r="B3" s="519">
        <v>1</v>
      </c>
      <c r="C3" s="527">
        <v>18000</v>
      </c>
      <c r="D3" s="527"/>
      <c r="E3" s="1054">
        <v>1</v>
      </c>
      <c r="F3" s="519">
        <v>60</v>
      </c>
      <c r="G3" s="527">
        <v>3000</v>
      </c>
      <c r="H3" s="1479"/>
    </row>
    <row r="4" spans="1:8" x14ac:dyDescent="0.25">
      <c r="A4" s="517" t="s">
        <v>137</v>
      </c>
      <c r="B4" s="519">
        <v>1</v>
      </c>
      <c r="C4" s="527"/>
      <c r="D4" s="527">
        <v>24000</v>
      </c>
      <c r="E4" s="1054">
        <v>1</v>
      </c>
      <c r="F4" s="519">
        <v>75</v>
      </c>
      <c r="G4" s="527">
        <v>4000</v>
      </c>
      <c r="H4" s="1479" t="s">
        <v>767</v>
      </c>
    </row>
    <row r="5" spans="1:8" x14ac:dyDescent="0.25">
      <c r="A5" s="517" t="s">
        <v>552</v>
      </c>
      <c r="B5" s="519">
        <v>2</v>
      </c>
      <c r="C5" s="527">
        <v>32000</v>
      </c>
      <c r="D5" s="527"/>
      <c r="E5" s="1054">
        <v>2</v>
      </c>
      <c r="F5" s="519">
        <v>60</v>
      </c>
      <c r="G5" s="527">
        <v>3000</v>
      </c>
      <c r="H5" s="1479" t="s">
        <v>6396</v>
      </c>
    </row>
    <row r="6" spans="1:8" x14ac:dyDescent="0.25">
      <c r="A6" s="517" t="s">
        <v>6397</v>
      </c>
      <c r="B6" s="519">
        <v>1</v>
      </c>
      <c r="C6" s="527"/>
      <c r="D6" s="527">
        <v>15000</v>
      </c>
      <c r="E6" s="1054">
        <v>1</v>
      </c>
      <c r="F6" s="519">
        <v>60</v>
      </c>
      <c r="G6" s="527">
        <v>3000</v>
      </c>
      <c r="H6" s="1479"/>
    </row>
    <row r="7" spans="1:8" x14ac:dyDescent="0.25">
      <c r="A7" s="517" t="s">
        <v>423</v>
      </c>
      <c r="B7" s="519">
        <v>1</v>
      </c>
      <c r="C7" s="527">
        <v>17000</v>
      </c>
      <c r="D7" s="527"/>
      <c r="E7" s="519">
        <v>1</v>
      </c>
      <c r="F7" s="1054">
        <v>75</v>
      </c>
      <c r="G7" s="1265">
        <v>4000</v>
      </c>
      <c r="H7" s="1458"/>
    </row>
    <row r="8" spans="1:8" x14ac:dyDescent="0.25">
      <c r="A8" s="99" t="s">
        <v>587</v>
      </c>
      <c r="B8" s="116">
        <v>1</v>
      </c>
      <c r="C8" s="178">
        <v>25000</v>
      </c>
      <c r="D8" s="178"/>
      <c r="E8" s="116"/>
      <c r="F8" s="1425"/>
      <c r="G8" s="1426"/>
      <c r="H8" s="1477"/>
    </row>
    <row r="9" spans="1:8" x14ac:dyDescent="0.25">
      <c r="A9" s="884" t="s">
        <v>587</v>
      </c>
      <c r="B9" s="885">
        <v>1</v>
      </c>
      <c r="C9" s="230"/>
      <c r="D9" s="230"/>
      <c r="E9" s="885"/>
      <c r="F9" s="1430"/>
      <c r="G9" s="1431"/>
      <c r="H9" s="1432" t="s">
        <v>5753</v>
      </c>
    </row>
    <row r="10" spans="1:8" x14ac:dyDescent="0.25">
      <c r="A10" s="99" t="s">
        <v>6398</v>
      </c>
      <c r="B10" s="116">
        <v>1</v>
      </c>
      <c r="C10" s="178">
        <v>34000</v>
      </c>
      <c r="D10" s="178"/>
      <c r="E10" s="116"/>
      <c r="F10" s="1425"/>
      <c r="G10" s="1426"/>
      <c r="H10" s="1477"/>
    </row>
    <row r="11" spans="1:8" x14ac:dyDescent="0.25">
      <c r="A11" s="99" t="s">
        <v>1021</v>
      </c>
      <c r="B11" s="116">
        <v>1</v>
      </c>
      <c r="C11" s="178">
        <v>13000</v>
      </c>
      <c r="D11" s="178"/>
      <c r="E11" s="116">
        <v>1</v>
      </c>
      <c r="F11" s="1425">
        <v>60</v>
      </c>
      <c r="G11" s="1426">
        <v>3000</v>
      </c>
      <c r="H11" s="1477"/>
    </row>
    <row r="12" spans="1:8" x14ac:dyDescent="0.25">
      <c r="A12" s="99" t="s">
        <v>4404</v>
      </c>
      <c r="B12" s="116">
        <v>1</v>
      </c>
      <c r="C12" s="178">
        <v>42500</v>
      </c>
      <c r="D12" s="178"/>
      <c r="E12" s="116">
        <v>1</v>
      </c>
      <c r="F12" s="1425">
        <v>70</v>
      </c>
      <c r="G12" s="1426">
        <v>4000</v>
      </c>
      <c r="H12" s="1477"/>
    </row>
    <row r="13" spans="1:8" x14ac:dyDescent="0.25">
      <c r="A13" s="99" t="s">
        <v>304</v>
      </c>
      <c r="B13" s="116">
        <v>1</v>
      </c>
      <c r="C13" s="178"/>
      <c r="D13" s="178">
        <v>18000</v>
      </c>
      <c r="E13" s="116"/>
      <c r="F13" s="1425"/>
      <c r="G13" s="1426"/>
      <c r="H13" s="1477" t="s">
        <v>6399</v>
      </c>
    </row>
    <row r="14" spans="1:8" x14ac:dyDescent="0.25">
      <c r="A14" s="99" t="s">
        <v>1268</v>
      </c>
      <c r="B14" s="116">
        <v>1</v>
      </c>
      <c r="C14" s="178"/>
      <c r="D14" s="178">
        <v>28000</v>
      </c>
      <c r="E14" s="116"/>
      <c r="F14" s="1425"/>
      <c r="G14" s="1426"/>
      <c r="H14" s="1477" t="s">
        <v>6425</v>
      </c>
    </row>
    <row r="15" spans="1:8" x14ac:dyDescent="0.25">
      <c r="A15" s="99" t="s">
        <v>222</v>
      </c>
      <c r="B15" s="116">
        <v>1</v>
      </c>
      <c r="C15" s="178"/>
      <c r="D15" s="178">
        <v>27000</v>
      </c>
      <c r="E15" s="116">
        <v>1</v>
      </c>
      <c r="F15" s="1425">
        <v>50</v>
      </c>
      <c r="G15" s="1426">
        <v>2000</v>
      </c>
      <c r="H15" s="1477" t="s">
        <v>767</v>
      </c>
    </row>
    <row r="16" spans="1:8" x14ac:dyDescent="0.25">
      <c r="A16" s="99" t="s">
        <v>1021</v>
      </c>
      <c r="B16" s="116">
        <v>1</v>
      </c>
      <c r="C16" s="178">
        <v>12000</v>
      </c>
      <c r="D16" s="178"/>
      <c r="E16" s="116">
        <v>1</v>
      </c>
      <c r="F16" s="1425">
        <v>70</v>
      </c>
      <c r="G16" s="1426">
        <v>4000</v>
      </c>
      <c r="H16" s="1477"/>
    </row>
    <row r="17" spans="1:8" x14ac:dyDescent="0.25">
      <c r="A17" s="99" t="s">
        <v>6400</v>
      </c>
      <c r="B17" s="116">
        <v>1</v>
      </c>
      <c r="C17" s="178"/>
      <c r="D17" s="178">
        <v>26000</v>
      </c>
      <c r="E17" s="116"/>
      <c r="F17" s="1425"/>
      <c r="G17" s="1426"/>
      <c r="H17" s="1477" t="s">
        <v>6426</v>
      </c>
    </row>
    <row r="18" spans="1:8" x14ac:dyDescent="0.25">
      <c r="A18" s="99" t="s">
        <v>4441</v>
      </c>
      <c r="B18" s="116">
        <v>1</v>
      </c>
      <c r="C18" s="178">
        <v>14000</v>
      </c>
      <c r="D18" s="178"/>
      <c r="E18" s="116">
        <v>1</v>
      </c>
      <c r="F18" s="1425">
        <v>60</v>
      </c>
      <c r="G18" s="1426">
        <v>3000</v>
      </c>
      <c r="H18" s="1477"/>
    </row>
    <row r="19" spans="1:8" x14ac:dyDescent="0.25">
      <c r="A19" s="99" t="s">
        <v>5266</v>
      </c>
      <c r="B19" s="116">
        <v>1</v>
      </c>
      <c r="C19" s="178"/>
      <c r="D19" s="178">
        <v>24000</v>
      </c>
      <c r="E19" s="116"/>
      <c r="F19" s="1425"/>
      <c r="G19" s="1426"/>
      <c r="H19" s="1477" t="s">
        <v>6427</v>
      </c>
    </row>
    <row r="20" spans="1:8" x14ac:dyDescent="0.25">
      <c r="A20" s="99" t="s">
        <v>4441</v>
      </c>
      <c r="B20" s="116">
        <v>1</v>
      </c>
      <c r="C20" s="178">
        <v>14000</v>
      </c>
      <c r="D20" s="178"/>
      <c r="E20" s="116">
        <v>1</v>
      </c>
      <c r="F20" s="1425">
        <v>60</v>
      </c>
      <c r="G20" s="1426">
        <v>3000</v>
      </c>
      <c r="H20" s="1477"/>
    </row>
    <row r="21" spans="1:8" x14ac:dyDescent="0.25">
      <c r="A21" s="99" t="s">
        <v>6401</v>
      </c>
      <c r="B21" s="116">
        <v>1</v>
      </c>
      <c r="C21" s="178">
        <v>17000</v>
      </c>
      <c r="D21" s="178"/>
      <c r="E21" s="116">
        <v>1</v>
      </c>
      <c r="F21" s="1425">
        <v>60</v>
      </c>
      <c r="G21" s="1426">
        <v>3000</v>
      </c>
      <c r="H21" s="1477"/>
    </row>
    <row r="22" spans="1:8" x14ac:dyDescent="0.25">
      <c r="A22" s="99" t="s">
        <v>136</v>
      </c>
      <c r="B22" s="116">
        <v>1</v>
      </c>
      <c r="C22" s="178"/>
      <c r="D22" s="178">
        <v>18000</v>
      </c>
      <c r="E22" s="116"/>
      <c r="F22" s="1425"/>
      <c r="G22" s="1426"/>
      <c r="H22" s="1477" t="s">
        <v>6428</v>
      </c>
    </row>
    <row r="23" spans="1:8" x14ac:dyDescent="0.25">
      <c r="A23" s="99" t="s">
        <v>1347</v>
      </c>
      <c r="B23" s="116">
        <v>1</v>
      </c>
      <c r="C23" s="178"/>
      <c r="D23" s="178">
        <v>38000</v>
      </c>
      <c r="E23" s="116"/>
      <c r="F23" s="1425"/>
      <c r="G23" s="1426"/>
      <c r="H23" s="1477" t="s">
        <v>767</v>
      </c>
    </row>
    <row r="24" spans="1:8" x14ac:dyDescent="0.25">
      <c r="A24" s="99" t="s">
        <v>423</v>
      </c>
      <c r="B24" s="116">
        <v>1</v>
      </c>
      <c r="C24" s="178"/>
      <c r="D24" s="178">
        <v>21000</v>
      </c>
      <c r="E24" s="116"/>
      <c r="F24" s="1425"/>
      <c r="G24" s="1426"/>
      <c r="H24" s="1477" t="s">
        <v>6429</v>
      </c>
    </row>
    <row r="25" spans="1:8" x14ac:dyDescent="0.25">
      <c r="A25" s="99" t="s">
        <v>6402</v>
      </c>
      <c r="B25" s="116">
        <v>1</v>
      </c>
      <c r="C25" s="178"/>
      <c r="D25" s="178">
        <v>21500</v>
      </c>
      <c r="E25" s="116">
        <v>1</v>
      </c>
      <c r="F25" s="1425">
        <v>50</v>
      </c>
      <c r="G25" s="1426">
        <v>2000</v>
      </c>
      <c r="H25" s="1477" t="s">
        <v>767</v>
      </c>
    </row>
    <row r="26" spans="1:8" x14ac:dyDescent="0.25">
      <c r="A26" s="99" t="s">
        <v>6201</v>
      </c>
      <c r="B26" s="116">
        <v>1</v>
      </c>
      <c r="C26" s="178">
        <v>31000</v>
      </c>
      <c r="D26" s="178"/>
      <c r="E26" s="116">
        <v>1</v>
      </c>
      <c r="F26" s="1425">
        <v>100</v>
      </c>
      <c r="G26" s="1426">
        <v>5000</v>
      </c>
      <c r="H26" s="1477"/>
    </row>
    <row r="27" spans="1:8" x14ac:dyDescent="0.25">
      <c r="A27" s="99" t="s">
        <v>205</v>
      </c>
      <c r="B27" s="116">
        <v>1</v>
      </c>
      <c r="C27" s="178">
        <v>22000</v>
      </c>
      <c r="D27" s="178"/>
      <c r="E27" s="116"/>
      <c r="F27" s="1425"/>
      <c r="G27" s="1426"/>
      <c r="H27" s="1477"/>
    </row>
    <row r="28" spans="1:8" x14ac:dyDescent="0.25">
      <c r="A28" s="99" t="s">
        <v>6403</v>
      </c>
      <c r="B28" s="116">
        <v>1</v>
      </c>
      <c r="C28" s="178">
        <v>36000</v>
      </c>
      <c r="D28" s="178"/>
      <c r="E28" s="116">
        <v>1</v>
      </c>
      <c r="F28" s="1425">
        <v>100</v>
      </c>
      <c r="G28" s="1426">
        <v>5000</v>
      </c>
      <c r="H28" s="1477"/>
    </row>
    <row r="29" spans="1:8" x14ac:dyDescent="0.25">
      <c r="A29" s="99" t="s">
        <v>291</v>
      </c>
      <c r="B29" s="116">
        <v>1</v>
      </c>
      <c r="C29" s="178"/>
      <c r="D29" s="178">
        <v>19000</v>
      </c>
      <c r="E29" s="116"/>
      <c r="F29" s="1425"/>
      <c r="G29" s="1426"/>
      <c r="H29" s="1477" t="s">
        <v>6430</v>
      </c>
    </row>
    <row r="30" spans="1:8" x14ac:dyDescent="0.25">
      <c r="A30" s="99" t="s">
        <v>1871</v>
      </c>
      <c r="B30" s="116">
        <v>1</v>
      </c>
      <c r="C30" s="178"/>
      <c r="D30" s="178">
        <v>36000</v>
      </c>
      <c r="E30" s="116"/>
      <c r="F30" s="1425"/>
      <c r="G30" s="1426"/>
      <c r="H30" s="1477" t="s">
        <v>6404</v>
      </c>
    </row>
    <row r="31" spans="1:8" x14ac:dyDescent="0.25">
      <c r="A31" s="99" t="s">
        <v>3733</v>
      </c>
      <c r="B31" s="116">
        <v>1</v>
      </c>
      <c r="C31" s="178"/>
      <c r="D31" s="178">
        <v>34000</v>
      </c>
      <c r="E31" s="116">
        <v>1</v>
      </c>
      <c r="F31" s="1425">
        <v>100</v>
      </c>
      <c r="G31" s="1426">
        <v>5000</v>
      </c>
      <c r="H31" s="1477" t="s">
        <v>6399</v>
      </c>
    </row>
    <row r="32" spans="1:8" x14ac:dyDescent="0.25">
      <c r="A32" s="99" t="s">
        <v>1268</v>
      </c>
      <c r="B32" s="116">
        <v>1</v>
      </c>
      <c r="C32" s="178"/>
      <c r="D32" s="178">
        <v>28000</v>
      </c>
      <c r="E32" s="116"/>
      <c r="F32" s="1425"/>
      <c r="G32" s="1426"/>
      <c r="H32" s="1477" t="s">
        <v>3581</v>
      </c>
    </row>
    <row r="33" spans="1:8" x14ac:dyDescent="0.25">
      <c r="A33" s="99" t="s">
        <v>587</v>
      </c>
      <c r="B33" s="116">
        <v>1</v>
      </c>
      <c r="C33" s="178">
        <v>21000</v>
      </c>
      <c r="D33" s="178"/>
      <c r="E33" s="116">
        <v>1</v>
      </c>
      <c r="F33" s="1425">
        <v>100</v>
      </c>
      <c r="G33" s="1426">
        <v>5000</v>
      </c>
      <c r="H33" s="1477"/>
    </row>
    <row r="34" spans="1:8" x14ac:dyDescent="0.25">
      <c r="A34" s="884" t="s">
        <v>3702</v>
      </c>
      <c r="B34" s="885">
        <v>1</v>
      </c>
      <c r="C34" s="230"/>
      <c r="D34" s="230"/>
      <c r="E34" s="885"/>
      <c r="F34" s="1430"/>
      <c r="G34" s="1431"/>
      <c r="H34" s="1432" t="s">
        <v>4918</v>
      </c>
    </row>
    <row r="35" spans="1:8" x14ac:dyDescent="0.25">
      <c r="A35" s="99" t="s">
        <v>151</v>
      </c>
      <c r="B35" s="116">
        <v>1</v>
      </c>
      <c r="C35" s="178"/>
      <c r="D35" s="178">
        <v>21000</v>
      </c>
      <c r="E35" s="116">
        <v>1</v>
      </c>
      <c r="F35" s="1425">
        <v>60</v>
      </c>
      <c r="G35" s="1426">
        <v>3000</v>
      </c>
      <c r="H35" s="1477" t="s">
        <v>6399</v>
      </c>
    </row>
    <row r="36" spans="1:8" x14ac:dyDescent="0.25">
      <c r="A36" s="99" t="s">
        <v>222</v>
      </c>
      <c r="B36" s="116">
        <v>1</v>
      </c>
      <c r="C36" s="178"/>
      <c r="D36" s="178">
        <v>27000</v>
      </c>
      <c r="E36" s="116">
        <v>1</v>
      </c>
      <c r="F36" s="1425">
        <v>45</v>
      </c>
      <c r="G36" s="1426">
        <v>2000</v>
      </c>
      <c r="H36" s="1477" t="s">
        <v>767</v>
      </c>
    </row>
    <row r="37" spans="1:8" x14ac:dyDescent="0.25">
      <c r="A37" s="99" t="s">
        <v>638</v>
      </c>
      <c r="B37" s="116">
        <v>1</v>
      </c>
      <c r="C37" s="178"/>
      <c r="D37" s="178">
        <v>32000</v>
      </c>
      <c r="E37" s="116">
        <v>1</v>
      </c>
      <c r="F37" s="1425">
        <v>70</v>
      </c>
      <c r="G37" s="1426">
        <v>4000</v>
      </c>
      <c r="H37" s="1477" t="s">
        <v>767</v>
      </c>
    </row>
    <row r="38" spans="1:8" x14ac:dyDescent="0.25">
      <c r="A38" s="99" t="s">
        <v>1021</v>
      </c>
      <c r="B38" s="116">
        <v>1</v>
      </c>
      <c r="C38" s="178">
        <v>16000</v>
      </c>
      <c r="D38" s="178"/>
      <c r="E38" s="116"/>
      <c r="F38" s="1425"/>
      <c r="G38" s="1426"/>
      <c r="H38" s="1477"/>
    </row>
    <row r="39" spans="1:8" x14ac:dyDescent="0.25">
      <c r="A39" s="99" t="s">
        <v>2779</v>
      </c>
      <c r="B39" s="116">
        <v>1</v>
      </c>
      <c r="C39" s="178">
        <v>36000</v>
      </c>
      <c r="D39" s="178"/>
      <c r="E39" s="116"/>
      <c r="F39" s="1425"/>
      <c r="G39" s="1426"/>
      <c r="H39" s="1477"/>
    </row>
    <row r="40" spans="1:8" x14ac:dyDescent="0.25">
      <c r="A40" s="99" t="s">
        <v>1021</v>
      </c>
      <c r="B40" s="116">
        <v>1</v>
      </c>
      <c r="C40" s="178"/>
      <c r="D40" s="178">
        <v>16000</v>
      </c>
      <c r="E40" s="116"/>
      <c r="F40" s="1425"/>
      <c r="G40" s="1426"/>
      <c r="H40" s="1477" t="s">
        <v>6431</v>
      </c>
    </row>
    <row r="41" spans="1:8" x14ac:dyDescent="0.25">
      <c r="A41" s="99" t="s">
        <v>5266</v>
      </c>
      <c r="B41" s="116">
        <v>1</v>
      </c>
      <c r="C41" s="178">
        <v>24000</v>
      </c>
      <c r="D41" s="178"/>
      <c r="E41" s="116"/>
      <c r="F41" s="1425"/>
      <c r="G41" s="1426"/>
      <c r="H41" s="1477"/>
    </row>
    <row r="42" spans="1:8" x14ac:dyDescent="0.25">
      <c r="A42" s="99" t="s">
        <v>291</v>
      </c>
      <c r="B42" s="116">
        <v>1</v>
      </c>
      <c r="C42" s="178"/>
      <c r="D42" s="178">
        <v>15000</v>
      </c>
      <c r="E42" s="116">
        <v>1</v>
      </c>
      <c r="F42" s="1425">
        <v>70</v>
      </c>
      <c r="G42" s="1426">
        <v>4000</v>
      </c>
      <c r="H42" s="1477" t="s">
        <v>3581</v>
      </c>
    </row>
    <row r="43" spans="1:8" x14ac:dyDescent="0.25">
      <c r="A43" s="99" t="s">
        <v>587</v>
      </c>
      <c r="B43" s="116">
        <v>1</v>
      </c>
      <c r="C43" s="178"/>
      <c r="D43" s="178">
        <v>26000</v>
      </c>
      <c r="E43" s="116"/>
      <c r="F43" s="1425"/>
      <c r="G43" s="1426"/>
      <c r="H43" s="1477" t="s">
        <v>6432</v>
      </c>
    </row>
    <row r="44" spans="1:8" x14ac:dyDescent="0.25">
      <c r="A44" s="99" t="s">
        <v>6405</v>
      </c>
      <c r="B44" s="116">
        <v>1</v>
      </c>
      <c r="C44" s="178"/>
      <c r="D44" s="178">
        <v>16000</v>
      </c>
      <c r="E44" s="116"/>
      <c r="F44" s="1425"/>
      <c r="G44" s="1426"/>
      <c r="H44" s="1477" t="s">
        <v>3581</v>
      </c>
    </row>
    <row r="45" spans="1:8" x14ac:dyDescent="0.25">
      <c r="A45" s="755" t="s">
        <v>2048</v>
      </c>
      <c r="B45" s="213">
        <f>SUM(B3:B44)</f>
        <v>43</v>
      </c>
      <c r="C45" s="213">
        <f>SUM(C3:C44)</f>
        <v>424500</v>
      </c>
      <c r="D45" s="213">
        <f>SUM(D3:D44)</f>
        <v>530500</v>
      </c>
      <c r="E45" s="213">
        <f>SUM(E3:E44)</f>
        <v>22</v>
      </c>
      <c r="F45" s="213"/>
      <c r="G45" s="213"/>
      <c r="H45" s="213"/>
    </row>
    <row r="46" spans="1:8" ht="17.25" x14ac:dyDescent="0.25">
      <c r="A46" s="2233" t="s">
        <v>4463</v>
      </c>
      <c r="B46" s="2234"/>
      <c r="C46" s="2234"/>
      <c r="D46" s="2234"/>
      <c r="E46" s="2234"/>
      <c r="F46" s="2234"/>
      <c r="G46" s="2234"/>
      <c r="H46" s="2235"/>
    </row>
    <row r="47" spans="1:8" ht="17.25" x14ac:dyDescent="0.25">
      <c r="A47" s="782"/>
      <c r="B47" s="783"/>
      <c r="C47" s="944"/>
      <c r="D47" s="784"/>
      <c r="E47" s="909"/>
      <c r="F47" s="909"/>
      <c r="G47" s="909"/>
      <c r="H47" s="1479"/>
    </row>
    <row r="48" spans="1:8" ht="17.25" x14ac:dyDescent="0.25">
      <c r="A48" s="782"/>
      <c r="B48" s="783"/>
      <c r="C48" s="944"/>
      <c r="D48" s="784"/>
      <c r="E48" s="909"/>
      <c r="F48" s="909"/>
      <c r="G48" s="909"/>
      <c r="H48" s="1479"/>
    </row>
    <row r="49" spans="1:8" x14ac:dyDescent="0.25">
      <c r="A49" s="755" t="s">
        <v>2048</v>
      </c>
      <c r="B49" s="213">
        <f>SUM(B47:B47)</f>
        <v>0</v>
      </c>
      <c r="C49" s="213">
        <f>SUM(C47:C47)</f>
        <v>0</v>
      </c>
      <c r="D49" s="213">
        <f>SUM(D47:D48)</f>
        <v>0</v>
      </c>
      <c r="E49" s="213"/>
      <c r="F49" s="213"/>
      <c r="G49" s="213"/>
      <c r="H49" s="213"/>
    </row>
    <row r="50" spans="1:8" x14ac:dyDescent="0.25">
      <c r="D50" s="18"/>
      <c r="E50" s="13"/>
      <c r="F50" s="13"/>
    </row>
    <row r="51" spans="1:8" x14ac:dyDescent="0.25">
      <c r="D51" s="1230"/>
      <c r="E51" s="1230"/>
      <c r="F51" s="2268" t="s">
        <v>5635</v>
      </c>
      <c r="G51" s="2268"/>
      <c r="H51" s="2268"/>
    </row>
    <row r="52" spans="1:8" ht="15.75" x14ac:dyDescent="0.25">
      <c r="A52" s="2262" t="s">
        <v>4861</v>
      </c>
      <c r="B52" s="2263"/>
      <c r="C52" s="757">
        <f>C45</f>
        <v>424500</v>
      </c>
      <c r="E52" s="13"/>
      <c r="F52" s="13"/>
    </row>
    <row r="53" spans="1:8" x14ac:dyDescent="0.25">
      <c r="E53" s="2274"/>
      <c r="F53" s="2274"/>
      <c r="G53" s="2274"/>
    </row>
    <row r="54" spans="1:8" ht="15.75" x14ac:dyDescent="0.25">
      <c r="A54" s="2262" t="s">
        <v>4825</v>
      </c>
      <c r="B54" s="2263"/>
      <c r="C54" s="213">
        <f>C49</f>
        <v>0</v>
      </c>
      <c r="E54" s="1145"/>
      <c r="F54" s="1145"/>
      <c r="G54" s="2275"/>
      <c r="H54" s="2275"/>
    </row>
    <row r="58" spans="1:8" ht="15.75" x14ac:dyDescent="0.25">
      <c r="A58" s="2232" t="s">
        <v>6408</v>
      </c>
      <c r="B58" s="2232"/>
      <c r="C58" s="2232"/>
      <c r="D58" s="2232"/>
      <c r="E58" s="2232"/>
      <c r="F58" s="2232"/>
      <c r="G58" s="2232"/>
      <c r="H58" s="2232"/>
    </row>
    <row r="59" spans="1:8" x14ac:dyDescent="0.25">
      <c r="A59" s="198" t="s">
        <v>14</v>
      </c>
      <c r="B59" s="198" t="s">
        <v>6004</v>
      </c>
      <c r="C59" s="198" t="s">
        <v>6005</v>
      </c>
      <c r="D59" s="198" t="s">
        <v>6006</v>
      </c>
      <c r="E59" s="198" t="s">
        <v>6007</v>
      </c>
      <c r="F59" s="1482" t="s">
        <v>2013</v>
      </c>
      <c r="G59" s="198" t="s">
        <v>6008</v>
      </c>
      <c r="H59" s="198" t="s">
        <v>6009</v>
      </c>
    </row>
    <row r="60" spans="1:8" x14ac:dyDescent="0.25">
      <c r="A60" s="777" t="s">
        <v>6409</v>
      </c>
      <c r="B60" s="764">
        <v>1</v>
      </c>
      <c r="C60" s="630"/>
      <c r="D60" s="630">
        <v>9500</v>
      </c>
      <c r="E60" s="921">
        <v>1</v>
      </c>
      <c r="F60" s="764">
        <v>60</v>
      </c>
      <c r="G60" s="630">
        <v>3000</v>
      </c>
      <c r="H60" s="1484" t="s">
        <v>6410</v>
      </c>
    </row>
    <row r="61" spans="1:8" x14ac:dyDescent="0.25">
      <c r="A61" s="777" t="s">
        <v>3701</v>
      </c>
      <c r="B61" s="764">
        <v>1</v>
      </c>
      <c r="C61" s="630"/>
      <c r="D61" s="630">
        <v>37000</v>
      </c>
      <c r="E61" s="921">
        <v>1</v>
      </c>
      <c r="F61" s="764">
        <v>75</v>
      </c>
      <c r="G61" s="630">
        <v>4000</v>
      </c>
      <c r="H61" s="1484" t="s">
        <v>767</v>
      </c>
    </row>
    <row r="62" spans="1:8" x14ac:dyDescent="0.25">
      <c r="A62" s="777" t="s">
        <v>638</v>
      </c>
      <c r="B62" s="764">
        <v>1</v>
      </c>
      <c r="C62" s="630"/>
      <c r="D62" s="630">
        <v>33000</v>
      </c>
      <c r="E62" s="921">
        <v>1</v>
      </c>
      <c r="F62" s="764">
        <v>60</v>
      </c>
      <c r="G62" s="630">
        <v>3000</v>
      </c>
      <c r="H62" s="1484" t="s">
        <v>3581</v>
      </c>
    </row>
    <row r="63" spans="1:8" x14ac:dyDescent="0.25">
      <c r="A63" s="777" t="s">
        <v>6334</v>
      </c>
      <c r="B63" s="764">
        <v>1</v>
      </c>
      <c r="C63" s="630"/>
      <c r="D63" s="630">
        <v>21500</v>
      </c>
      <c r="E63" s="764">
        <v>2</v>
      </c>
      <c r="F63" s="921" t="s">
        <v>6415</v>
      </c>
      <c r="G63" s="1249">
        <v>6000</v>
      </c>
      <c r="H63" s="1424" t="s">
        <v>6416</v>
      </c>
    </row>
    <row r="64" spans="1:8" x14ac:dyDescent="0.25">
      <c r="A64" s="847" t="s">
        <v>423</v>
      </c>
      <c r="B64" s="848">
        <v>1</v>
      </c>
      <c r="C64" s="849"/>
      <c r="D64" s="849">
        <v>21000</v>
      </c>
      <c r="E64" s="848"/>
      <c r="F64" s="1427"/>
      <c r="G64" s="1428"/>
      <c r="H64" s="1429" t="s">
        <v>767</v>
      </c>
    </row>
    <row r="65" spans="1:8" x14ac:dyDescent="0.25">
      <c r="A65" s="847" t="s">
        <v>1268</v>
      </c>
      <c r="B65" s="848">
        <v>2</v>
      </c>
      <c r="C65" s="849"/>
      <c r="D65" s="849">
        <v>48000</v>
      </c>
      <c r="E65" s="848">
        <v>2</v>
      </c>
      <c r="F65" s="1427">
        <v>75</v>
      </c>
      <c r="G65" s="1428">
        <v>8000</v>
      </c>
      <c r="H65" s="1429" t="s">
        <v>767</v>
      </c>
    </row>
    <row r="66" spans="1:8" x14ac:dyDescent="0.25">
      <c r="A66" s="847" t="s">
        <v>5696</v>
      </c>
      <c r="B66" s="848">
        <v>1</v>
      </c>
      <c r="C66" s="849">
        <v>4500</v>
      </c>
      <c r="D66" s="849">
        <v>32000</v>
      </c>
      <c r="E66" s="848"/>
      <c r="F66" s="1427"/>
      <c r="G66" s="1428"/>
      <c r="H66" s="1429" t="s">
        <v>767</v>
      </c>
    </row>
    <row r="67" spans="1:8" x14ac:dyDescent="0.25">
      <c r="A67" s="847" t="s">
        <v>734</v>
      </c>
      <c r="B67" s="848">
        <v>1</v>
      </c>
      <c r="C67" s="849"/>
      <c r="D67" s="849">
        <v>18000</v>
      </c>
      <c r="E67" s="848"/>
      <c r="F67" s="1427"/>
      <c r="G67" s="1428"/>
      <c r="H67" s="1429" t="s">
        <v>767</v>
      </c>
    </row>
    <row r="68" spans="1:8" x14ac:dyDescent="0.25">
      <c r="A68" s="847" t="s">
        <v>6411</v>
      </c>
      <c r="B68" s="848">
        <v>1</v>
      </c>
      <c r="C68" s="849">
        <v>1000</v>
      </c>
      <c r="D68" s="849">
        <v>25000</v>
      </c>
      <c r="E68" s="848"/>
      <c r="F68" s="1427"/>
      <c r="G68" s="1428"/>
      <c r="H68" s="1429" t="s">
        <v>767</v>
      </c>
    </row>
    <row r="69" spans="1:8" x14ac:dyDescent="0.25">
      <c r="A69" s="847" t="s">
        <v>4169</v>
      </c>
      <c r="B69" s="848">
        <v>2</v>
      </c>
      <c r="C69" s="849"/>
      <c r="D69" s="849">
        <v>42000</v>
      </c>
      <c r="E69" s="848">
        <v>2</v>
      </c>
      <c r="F69" s="1427">
        <v>100</v>
      </c>
      <c r="G69" s="1428">
        <v>5000</v>
      </c>
      <c r="H69" s="1429" t="s">
        <v>3581</v>
      </c>
    </row>
    <row r="70" spans="1:8" x14ac:dyDescent="0.25">
      <c r="A70" s="847" t="s">
        <v>4116</v>
      </c>
      <c r="B70" s="848">
        <v>1</v>
      </c>
      <c r="C70" s="849"/>
      <c r="D70" s="849">
        <v>31000</v>
      </c>
      <c r="E70" s="848"/>
      <c r="F70" s="1427"/>
      <c r="G70" s="1428"/>
      <c r="H70" s="1429" t="s">
        <v>6412</v>
      </c>
    </row>
    <row r="71" spans="1:8" x14ac:dyDescent="0.25">
      <c r="A71" s="884" t="s">
        <v>4075</v>
      </c>
      <c r="B71" s="885">
        <v>2</v>
      </c>
      <c r="C71" s="230"/>
      <c r="D71" s="230"/>
      <c r="E71" s="885"/>
      <c r="F71" s="1430"/>
      <c r="G71" s="1431"/>
      <c r="H71" s="1432" t="s">
        <v>6413</v>
      </c>
    </row>
    <row r="72" spans="1:8" x14ac:dyDescent="0.25">
      <c r="A72" s="847" t="s">
        <v>423</v>
      </c>
      <c r="B72" s="848">
        <v>1</v>
      </c>
      <c r="C72" s="849"/>
      <c r="D72" s="849">
        <v>21000</v>
      </c>
      <c r="E72" s="848"/>
      <c r="F72" s="1427"/>
      <c r="G72" s="1428"/>
      <c r="H72" s="1429" t="s">
        <v>767</v>
      </c>
    </row>
    <row r="73" spans="1:8" x14ac:dyDescent="0.25">
      <c r="A73" s="847" t="s">
        <v>166</v>
      </c>
      <c r="B73" s="848">
        <v>1</v>
      </c>
      <c r="C73" s="849"/>
      <c r="D73" s="849">
        <v>30000</v>
      </c>
      <c r="E73" s="848">
        <v>1</v>
      </c>
      <c r="F73" s="1427">
        <v>60</v>
      </c>
      <c r="G73" s="1428">
        <v>3000</v>
      </c>
      <c r="H73" s="1429" t="s">
        <v>767</v>
      </c>
    </row>
    <row r="74" spans="1:8" x14ac:dyDescent="0.25">
      <c r="A74" s="847" t="s">
        <v>2044</v>
      </c>
      <c r="B74" s="848">
        <v>1</v>
      </c>
      <c r="C74" s="849"/>
      <c r="D74" s="849">
        <v>13000</v>
      </c>
      <c r="E74" s="848">
        <v>1</v>
      </c>
      <c r="F74" s="1427">
        <v>60</v>
      </c>
      <c r="G74" s="1428">
        <v>3000</v>
      </c>
      <c r="H74" s="1429" t="s">
        <v>3581</v>
      </c>
    </row>
    <row r="75" spans="1:8" x14ac:dyDescent="0.25">
      <c r="A75" s="847" t="s">
        <v>5748</v>
      </c>
      <c r="B75" s="848">
        <v>1</v>
      </c>
      <c r="C75" s="849"/>
      <c r="D75" s="849">
        <v>15000</v>
      </c>
      <c r="E75" s="848">
        <v>1</v>
      </c>
      <c r="F75" s="1427">
        <v>60</v>
      </c>
      <c r="G75" s="1428">
        <v>3000</v>
      </c>
      <c r="H75" s="1429" t="s">
        <v>3581</v>
      </c>
    </row>
    <row r="76" spans="1:8" x14ac:dyDescent="0.25">
      <c r="A76" s="847" t="s">
        <v>1871</v>
      </c>
      <c r="B76" s="848">
        <v>1</v>
      </c>
      <c r="C76" s="849">
        <v>20000</v>
      </c>
      <c r="D76" s="849">
        <v>11000</v>
      </c>
      <c r="E76" s="848">
        <v>1</v>
      </c>
      <c r="F76" s="1427">
        <v>100</v>
      </c>
      <c r="G76" s="1428">
        <v>5000</v>
      </c>
      <c r="H76" s="1429" t="s">
        <v>767</v>
      </c>
    </row>
    <row r="77" spans="1:8" x14ac:dyDescent="0.25">
      <c r="A77" s="847" t="s">
        <v>5431</v>
      </c>
      <c r="B77" s="848">
        <v>1</v>
      </c>
      <c r="C77" s="849"/>
      <c r="D77" s="849">
        <v>16000</v>
      </c>
      <c r="E77" s="848"/>
      <c r="F77" s="1427"/>
      <c r="G77" s="1428"/>
      <c r="H77" s="1429" t="s">
        <v>6414</v>
      </c>
    </row>
    <row r="78" spans="1:8" x14ac:dyDescent="0.25">
      <c r="A78" s="847" t="s">
        <v>537</v>
      </c>
      <c r="B78" s="848">
        <v>1</v>
      </c>
      <c r="C78" s="849"/>
      <c r="D78" s="849">
        <v>19000</v>
      </c>
      <c r="E78" s="848"/>
      <c r="F78" s="1427"/>
      <c r="G78" s="1428"/>
      <c r="H78" s="1429" t="s">
        <v>3581</v>
      </c>
    </row>
    <row r="79" spans="1:8" x14ac:dyDescent="0.25">
      <c r="A79" s="847" t="s">
        <v>184</v>
      </c>
      <c r="B79" s="848">
        <v>1</v>
      </c>
      <c r="C79" s="849"/>
      <c r="D79" s="849">
        <v>20000</v>
      </c>
      <c r="E79" s="848">
        <v>1</v>
      </c>
      <c r="F79" s="1427">
        <v>75</v>
      </c>
      <c r="G79" s="1428">
        <v>4000</v>
      </c>
      <c r="H79" s="1429"/>
    </row>
    <row r="80" spans="1:8" x14ac:dyDescent="0.25">
      <c r="A80" s="755" t="s">
        <v>2048</v>
      </c>
      <c r="B80" s="213">
        <f>SUM(B60:B79)</f>
        <v>23</v>
      </c>
      <c r="C80" s="213">
        <f>SUM(C60:C79)</f>
        <v>25500</v>
      </c>
      <c r="D80" s="213">
        <f>SUM(D60:D79)</f>
        <v>463000</v>
      </c>
      <c r="E80" s="213">
        <f>SUM(E60:E79)</f>
        <v>14</v>
      </c>
      <c r="F80" s="213"/>
      <c r="G80" s="213"/>
      <c r="H80" s="213"/>
    </row>
    <row r="81" spans="1:8" ht="17.25" x14ac:dyDescent="0.25">
      <c r="A81" s="2233" t="s">
        <v>4463</v>
      </c>
      <c r="B81" s="2234"/>
      <c r="C81" s="2234"/>
      <c r="D81" s="2234"/>
      <c r="E81" s="2234"/>
      <c r="F81" s="2234"/>
      <c r="G81" s="2234"/>
      <c r="H81" s="2235"/>
    </row>
    <row r="82" spans="1:8" ht="17.25" x14ac:dyDescent="0.25">
      <c r="A82" s="782"/>
      <c r="B82" s="783"/>
      <c r="C82" s="944"/>
      <c r="D82" s="784"/>
      <c r="E82" s="909"/>
      <c r="F82" s="909"/>
      <c r="G82" s="909"/>
      <c r="H82" s="1483"/>
    </row>
    <row r="83" spans="1:8" ht="17.25" x14ac:dyDescent="0.25">
      <c r="A83" s="782"/>
      <c r="B83" s="783"/>
      <c r="C83" s="944"/>
      <c r="D83" s="784"/>
      <c r="E83" s="909"/>
      <c r="F83" s="909"/>
      <c r="G83" s="909"/>
      <c r="H83" s="1483"/>
    </row>
    <row r="84" spans="1:8" x14ac:dyDescent="0.25">
      <c r="A84" s="755" t="s">
        <v>2048</v>
      </c>
      <c r="B84" s="213">
        <f>SUM(B82:B82)</f>
        <v>0</v>
      </c>
      <c r="C84" s="213">
        <f>SUM(C82:C82)</f>
        <v>0</v>
      </c>
      <c r="D84" s="213">
        <f>SUM(D82:D83)</f>
        <v>0</v>
      </c>
      <c r="E84" s="213"/>
      <c r="F84" s="213"/>
      <c r="G84" s="213"/>
      <c r="H84" s="213"/>
    </row>
    <row r="85" spans="1:8" x14ac:dyDescent="0.25">
      <c r="D85" s="18"/>
      <c r="E85" s="13"/>
      <c r="F85" s="13"/>
    </row>
    <row r="86" spans="1:8" x14ac:dyDescent="0.25">
      <c r="D86" s="1230"/>
      <c r="E86" s="1230"/>
      <c r="F86" s="2268" t="s">
        <v>5635</v>
      </c>
      <c r="G86" s="2268"/>
      <c r="H86" s="2268"/>
    </row>
    <row r="87" spans="1:8" ht="15.75" x14ac:dyDescent="0.25">
      <c r="A87" s="2262" t="s">
        <v>4861</v>
      </c>
      <c r="B87" s="2263"/>
      <c r="C87" s="757">
        <f>C80</f>
        <v>25500</v>
      </c>
      <c r="E87" s="13"/>
      <c r="F87" s="13"/>
    </row>
    <row r="88" spans="1:8" x14ac:dyDescent="0.25">
      <c r="E88" s="2274"/>
      <c r="F88" s="2274"/>
      <c r="G88" s="2274"/>
    </row>
    <row r="89" spans="1:8" ht="15.75" x14ac:dyDescent="0.25">
      <c r="A89" s="2262" t="s">
        <v>4825</v>
      </c>
      <c r="B89" s="2263"/>
      <c r="C89" s="213">
        <f>C84</f>
        <v>0</v>
      </c>
      <c r="E89" s="1145"/>
      <c r="F89" s="1145"/>
      <c r="G89" s="2275"/>
      <c r="H89" s="2275"/>
    </row>
    <row r="93" spans="1:8" ht="15.75" x14ac:dyDescent="0.25">
      <c r="A93" s="2232" t="s">
        <v>6417</v>
      </c>
      <c r="B93" s="2232"/>
      <c r="C93" s="2232"/>
      <c r="D93" s="2232"/>
      <c r="E93" s="2232"/>
      <c r="F93" s="2232"/>
      <c r="G93" s="2232"/>
      <c r="H93" s="2232"/>
    </row>
    <row r="94" spans="1:8" x14ac:dyDescent="0.25">
      <c r="A94" s="198" t="s">
        <v>14</v>
      </c>
      <c r="B94" s="198" t="s">
        <v>6004</v>
      </c>
      <c r="C94" s="198" t="s">
        <v>6005</v>
      </c>
      <c r="D94" s="198" t="s">
        <v>6006</v>
      </c>
      <c r="E94" s="198" t="s">
        <v>6007</v>
      </c>
      <c r="F94" s="1485" t="s">
        <v>2013</v>
      </c>
      <c r="G94" s="198" t="s">
        <v>6008</v>
      </c>
      <c r="H94" s="198" t="s">
        <v>6009</v>
      </c>
    </row>
    <row r="95" spans="1:8" x14ac:dyDescent="0.25">
      <c r="A95" s="777" t="s">
        <v>629</v>
      </c>
      <c r="B95" s="764">
        <v>1</v>
      </c>
      <c r="C95" s="630">
        <v>31000</v>
      </c>
      <c r="D95" s="630"/>
      <c r="E95" s="921">
        <v>1</v>
      </c>
      <c r="F95" s="764">
        <v>100</v>
      </c>
      <c r="G95" s="630">
        <v>5000</v>
      </c>
      <c r="H95" s="1487"/>
    </row>
    <row r="96" spans="1:8" x14ac:dyDescent="0.25">
      <c r="A96" s="777" t="s">
        <v>4202</v>
      </c>
      <c r="B96" s="764">
        <v>1</v>
      </c>
      <c r="C96" s="630">
        <v>34000</v>
      </c>
      <c r="D96" s="630"/>
      <c r="E96" s="921"/>
      <c r="F96" s="764"/>
      <c r="G96" s="630"/>
      <c r="H96" s="1487"/>
    </row>
    <row r="97" spans="1:8" x14ac:dyDescent="0.25">
      <c r="A97" s="702" t="s">
        <v>563</v>
      </c>
      <c r="B97" s="703">
        <v>1</v>
      </c>
      <c r="C97" s="640"/>
      <c r="D97" s="640"/>
      <c r="E97" s="1488"/>
      <c r="F97" s="703"/>
      <c r="G97" s="640"/>
      <c r="H97" s="781" t="s">
        <v>6418</v>
      </c>
    </row>
    <row r="98" spans="1:8" x14ac:dyDescent="0.25">
      <c r="A98" s="777" t="s">
        <v>137</v>
      </c>
      <c r="B98" s="764">
        <v>1</v>
      </c>
      <c r="C98" s="630">
        <v>28000</v>
      </c>
      <c r="D98" s="630"/>
      <c r="E98" s="764"/>
      <c r="F98" s="921"/>
      <c r="G98" s="1249"/>
      <c r="H98" s="1424" t="s">
        <v>6419</v>
      </c>
    </row>
    <row r="99" spans="1:8" x14ac:dyDescent="0.25">
      <c r="A99" s="847" t="s">
        <v>653</v>
      </c>
      <c r="B99" s="848">
        <v>1</v>
      </c>
      <c r="C99" s="849">
        <v>28000</v>
      </c>
      <c r="D99" s="849"/>
      <c r="E99" s="848">
        <v>1</v>
      </c>
      <c r="F99" s="1427">
        <v>75</v>
      </c>
      <c r="G99" s="1428">
        <v>4000</v>
      </c>
      <c r="H99" s="1429" t="s">
        <v>6420</v>
      </c>
    </row>
    <row r="100" spans="1:8" x14ac:dyDescent="0.25">
      <c r="A100" s="847" t="s">
        <v>4510</v>
      </c>
      <c r="B100" s="848">
        <v>1</v>
      </c>
      <c r="C100" s="849"/>
      <c r="D100" s="849">
        <v>24000</v>
      </c>
      <c r="E100" s="848">
        <v>1</v>
      </c>
      <c r="F100" s="1427">
        <v>100</v>
      </c>
      <c r="G100" s="1428">
        <v>5000</v>
      </c>
      <c r="H100" s="1429" t="s">
        <v>767</v>
      </c>
    </row>
    <row r="101" spans="1:8" x14ac:dyDescent="0.25">
      <c r="A101" s="847" t="s">
        <v>1871</v>
      </c>
      <c r="B101" s="848">
        <v>1</v>
      </c>
      <c r="C101" s="849"/>
      <c r="D101" s="849">
        <v>36000</v>
      </c>
      <c r="E101" s="848"/>
      <c r="F101" s="1427"/>
      <c r="G101" s="1428"/>
      <c r="H101" s="1429" t="s">
        <v>6421</v>
      </c>
    </row>
    <row r="102" spans="1:8" x14ac:dyDescent="0.25">
      <c r="A102" s="847" t="s">
        <v>563</v>
      </c>
      <c r="B102" s="848">
        <v>1</v>
      </c>
      <c r="C102" s="849">
        <v>18000</v>
      </c>
      <c r="D102" s="849"/>
      <c r="E102" s="848">
        <v>1</v>
      </c>
      <c r="F102" s="1427">
        <v>75</v>
      </c>
      <c r="G102" s="1428">
        <v>4000</v>
      </c>
      <c r="H102" s="1429"/>
    </row>
    <row r="103" spans="1:8" x14ac:dyDescent="0.25">
      <c r="A103" s="847" t="s">
        <v>184</v>
      </c>
      <c r="B103" s="848">
        <v>1</v>
      </c>
      <c r="C103" s="849"/>
      <c r="D103" s="849">
        <v>20000</v>
      </c>
      <c r="E103" s="848">
        <v>1</v>
      </c>
      <c r="F103" s="1427">
        <v>75</v>
      </c>
      <c r="G103" s="1428">
        <v>4000</v>
      </c>
      <c r="H103" s="1429" t="s">
        <v>767</v>
      </c>
    </row>
    <row r="104" spans="1:8" x14ac:dyDescent="0.25">
      <c r="A104" s="847" t="s">
        <v>3702</v>
      </c>
      <c r="B104" s="848">
        <v>1</v>
      </c>
      <c r="C104" s="849">
        <v>16000</v>
      </c>
      <c r="D104" s="849"/>
      <c r="E104" s="848"/>
      <c r="F104" s="1427"/>
      <c r="G104" s="1428"/>
      <c r="H104" s="1429" t="s">
        <v>6422</v>
      </c>
    </row>
    <row r="105" spans="1:8" x14ac:dyDescent="0.25">
      <c r="A105" s="847" t="s">
        <v>5060</v>
      </c>
      <c r="B105" s="848">
        <v>1</v>
      </c>
      <c r="C105" s="849">
        <v>21000</v>
      </c>
      <c r="D105" s="849"/>
      <c r="E105" s="848">
        <v>1</v>
      </c>
      <c r="F105" s="1427">
        <v>100</v>
      </c>
      <c r="G105" s="1428">
        <v>5000</v>
      </c>
      <c r="H105" s="1429"/>
    </row>
    <row r="106" spans="1:8" x14ac:dyDescent="0.25">
      <c r="A106" s="847" t="s">
        <v>563</v>
      </c>
      <c r="B106" s="848">
        <v>1</v>
      </c>
      <c r="C106" s="849">
        <v>17000</v>
      </c>
      <c r="D106" s="849"/>
      <c r="E106" s="848">
        <v>1</v>
      </c>
      <c r="F106" s="1427">
        <v>75</v>
      </c>
      <c r="G106" s="1428">
        <v>4000</v>
      </c>
      <c r="H106" s="1429"/>
    </row>
    <row r="107" spans="1:8" x14ac:dyDescent="0.25">
      <c r="A107" s="847" t="s">
        <v>5037</v>
      </c>
      <c r="B107" s="848">
        <v>1</v>
      </c>
      <c r="C107" s="849">
        <v>24000</v>
      </c>
      <c r="D107" s="849"/>
      <c r="E107" s="848"/>
      <c r="F107" s="1427"/>
      <c r="G107" s="1428"/>
      <c r="H107" s="1429"/>
    </row>
    <row r="108" spans="1:8" x14ac:dyDescent="0.25">
      <c r="A108" s="847" t="s">
        <v>184</v>
      </c>
      <c r="B108" s="848">
        <v>1</v>
      </c>
      <c r="C108" s="849"/>
      <c r="D108" s="849">
        <v>24000</v>
      </c>
      <c r="E108" s="848"/>
      <c r="F108" s="1427"/>
      <c r="G108" s="1428"/>
      <c r="H108" s="1429" t="s">
        <v>6423</v>
      </c>
    </row>
    <row r="109" spans="1:8" x14ac:dyDescent="0.25">
      <c r="A109" s="847" t="s">
        <v>5809</v>
      </c>
      <c r="B109" s="848">
        <v>2</v>
      </c>
      <c r="C109" s="849"/>
      <c r="D109" s="849">
        <v>56000</v>
      </c>
      <c r="E109" s="848">
        <v>4</v>
      </c>
      <c r="F109" s="1427">
        <v>190</v>
      </c>
      <c r="G109" s="1428">
        <v>44000</v>
      </c>
      <c r="H109" s="1429" t="s">
        <v>6424</v>
      </c>
    </row>
    <row r="110" spans="1:8" x14ac:dyDescent="0.25">
      <c r="A110" s="755" t="s">
        <v>2048</v>
      </c>
      <c r="B110" s="213">
        <f>SUM(B95:B109)</f>
        <v>16</v>
      </c>
      <c r="C110" s="213">
        <f>SUM(C95:C109)</f>
        <v>217000</v>
      </c>
      <c r="D110" s="213">
        <f>SUM(D95:D109)</f>
        <v>160000</v>
      </c>
      <c r="E110" s="213">
        <f>SUM(E95:E109)</f>
        <v>11</v>
      </c>
      <c r="F110" s="213"/>
      <c r="G110" s="213"/>
      <c r="H110" s="213"/>
    </row>
    <row r="111" spans="1:8" ht="17.25" x14ac:dyDescent="0.25">
      <c r="A111" s="2233" t="s">
        <v>4463</v>
      </c>
      <c r="B111" s="2234"/>
      <c r="C111" s="2234"/>
      <c r="D111" s="2234"/>
      <c r="E111" s="2234"/>
      <c r="F111" s="2234"/>
      <c r="G111" s="2234"/>
      <c r="H111" s="2235"/>
    </row>
    <row r="112" spans="1:8" ht="17.25" x14ac:dyDescent="0.25">
      <c r="A112" s="782" t="s">
        <v>6433</v>
      </c>
      <c r="B112" s="783">
        <v>1</v>
      </c>
      <c r="C112" s="944"/>
      <c r="D112" s="784">
        <v>720</v>
      </c>
      <c r="E112" s="909"/>
      <c r="F112" s="909"/>
      <c r="G112" s="909"/>
      <c r="H112" s="1486"/>
    </row>
    <row r="113" spans="1:8" x14ac:dyDescent="0.25">
      <c r="A113" s="755" t="s">
        <v>2048</v>
      </c>
      <c r="B113" s="213">
        <f>SUM(B112:B112)</f>
        <v>1</v>
      </c>
      <c r="C113" s="213">
        <f>SUM(C112:C112)</f>
        <v>0</v>
      </c>
      <c r="D113" s="213">
        <f>SUM(D112:D112)</f>
        <v>720</v>
      </c>
      <c r="E113" s="213"/>
      <c r="F113" s="213"/>
      <c r="G113" s="213"/>
      <c r="H113" s="213"/>
    </row>
    <row r="114" spans="1:8" x14ac:dyDescent="0.25">
      <c r="D114" s="18"/>
      <c r="E114" s="13"/>
      <c r="F114" s="13"/>
    </row>
    <row r="115" spans="1:8" x14ac:dyDescent="0.25">
      <c r="D115" s="1230"/>
      <c r="E115" s="1230"/>
      <c r="F115" s="2268" t="s">
        <v>5635</v>
      </c>
      <c r="G115" s="2268"/>
      <c r="H115" s="2268"/>
    </row>
    <row r="116" spans="1:8" ht="15.75" x14ac:dyDescent="0.25">
      <c r="A116" s="2262" t="s">
        <v>4861</v>
      </c>
      <c r="B116" s="2263"/>
      <c r="C116" s="757">
        <f>C110</f>
        <v>217000</v>
      </c>
      <c r="E116" s="13"/>
      <c r="F116" s="13"/>
    </row>
    <row r="117" spans="1:8" x14ac:dyDescent="0.25">
      <c r="E117" s="2274"/>
      <c r="F117" s="2274"/>
      <c r="G117" s="2274"/>
    </row>
    <row r="118" spans="1:8" ht="15.75" x14ac:dyDescent="0.25">
      <c r="A118" s="2262" t="s">
        <v>4825</v>
      </c>
      <c r="B118" s="2263"/>
      <c r="C118" s="213">
        <f>C113</f>
        <v>0</v>
      </c>
      <c r="E118" s="1145"/>
      <c r="F118" s="1145"/>
      <c r="G118" s="2275"/>
      <c r="H118" s="2275"/>
    </row>
    <row r="122" spans="1:8" ht="15.75" x14ac:dyDescent="0.25">
      <c r="A122" s="2232" t="s">
        <v>6434</v>
      </c>
      <c r="B122" s="2232"/>
      <c r="C122" s="2232"/>
      <c r="D122" s="2232"/>
      <c r="E122" s="2232"/>
      <c r="F122" s="2232"/>
      <c r="G122" s="2232"/>
      <c r="H122" s="2232"/>
    </row>
    <row r="123" spans="1:8" x14ac:dyDescent="0.25">
      <c r="A123" s="198" t="s">
        <v>14</v>
      </c>
      <c r="B123" s="198" t="s">
        <v>6004</v>
      </c>
      <c r="C123" s="198" t="s">
        <v>6005</v>
      </c>
      <c r="D123" s="198" t="s">
        <v>6006</v>
      </c>
      <c r="E123" s="198" t="s">
        <v>6007</v>
      </c>
      <c r="F123" s="1489" t="s">
        <v>2013</v>
      </c>
      <c r="G123" s="198" t="s">
        <v>6008</v>
      </c>
      <c r="H123" s="198" t="s">
        <v>6009</v>
      </c>
    </row>
    <row r="124" spans="1:8" x14ac:dyDescent="0.25">
      <c r="A124" s="777" t="s">
        <v>1871</v>
      </c>
      <c r="B124" s="764">
        <v>1</v>
      </c>
      <c r="C124" s="630">
        <v>31000</v>
      </c>
      <c r="D124" s="630"/>
      <c r="E124" s="921">
        <v>1</v>
      </c>
      <c r="F124" s="764">
        <v>100</v>
      </c>
      <c r="G124" s="630">
        <v>5000</v>
      </c>
      <c r="H124" s="1491"/>
    </row>
    <row r="125" spans="1:8" x14ac:dyDescent="0.25">
      <c r="A125" s="777" t="s">
        <v>184</v>
      </c>
      <c r="B125" s="764">
        <v>1</v>
      </c>
      <c r="C125" s="630">
        <v>21000</v>
      </c>
      <c r="D125" s="630"/>
      <c r="E125" s="921">
        <v>1</v>
      </c>
      <c r="F125" s="764">
        <v>60</v>
      </c>
      <c r="G125" s="630">
        <v>3000</v>
      </c>
      <c r="H125" s="1491" t="s">
        <v>6435</v>
      </c>
    </row>
    <row r="126" spans="1:8" x14ac:dyDescent="0.25">
      <c r="A126" s="777" t="s">
        <v>4880</v>
      </c>
      <c r="B126" s="764">
        <v>1</v>
      </c>
      <c r="C126" s="630"/>
      <c r="D126" s="630">
        <v>24000</v>
      </c>
      <c r="E126" s="921"/>
      <c r="F126" s="764"/>
      <c r="G126" s="630"/>
      <c r="H126" s="1491" t="s">
        <v>6436</v>
      </c>
    </row>
    <row r="127" spans="1:8" x14ac:dyDescent="0.25">
      <c r="A127" s="777" t="s">
        <v>170</v>
      </c>
      <c r="B127" s="764">
        <v>1</v>
      </c>
      <c r="C127" s="630"/>
      <c r="D127" s="630">
        <v>26000</v>
      </c>
      <c r="E127" s="764"/>
      <c r="F127" s="921"/>
      <c r="G127" s="1249"/>
      <c r="H127" s="1491" t="s">
        <v>6436</v>
      </c>
    </row>
    <row r="128" spans="1:8" x14ac:dyDescent="0.25">
      <c r="A128" s="847" t="s">
        <v>638</v>
      </c>
      <c r="B128" s="848">
        <v>1</v>
      </c>
      <c r="C128" s="849">
        <v>32000</v>
      </c>
      <c r="D128" s="849"/>
      <c r="E128" s="848">
        <v>1</v>
      </c>
      <c r="F128" s="1427">
        <v>75</v>
      </c>
      <c r="G128" s="1428">
        <v>4000</v>
      </c>
      <c r="H128" s="1429"/>
    </row>
    <row r="129" spans="1:8" x14ac:dyDescent="0.25">
      <c r="A129" s="847" t="s">
        <v>213</v>
      </c>
      <c r="B129" s="848">
        <v>1</v>
      </c>
      <c r="C129" s="849">
        <v>25000</v>
      </c>
      <c r="D129" s="849"/>
      <c r="E129" s="848">
        <v>1</v>
      </c>
      <c r="F129" s="1427">
        <v>100</v>
      </c>
      <c r="G129" s="1428">
        <v>5000</v>
      </c>
      <c r="H129" s="1429"/>
    </row>
    <row r="130" spans="1:8" x14ac:dyDescent="0.25">
      <c r="A130" s="847" t="s">
        <v>503</v>
      </c>
      <c r="B130" s="848">
        <v>1</v>
      </c>
      <c r="C130" s="849"/>
      <c r="D130" s="849">
        <v>9600</v>
      </c>
      <c r="E130" s="848">
        <v>6</v>
      </c>
      <c r="F130" s="1427" t="s">
        <v>6437</v>
      </c>
      <c r="G130" s="1428">
        <v>5400</v>
      </c>
      <c r="H130" s="1429" t="s">
        <v>767</v>
      </c>
    </row>
    <row r="131" spans="1:8" x14ac:dyDescent="0.25">
      <c r="A131" s="847" t="s">
        <v>107</v>
      </c>
      <c r="B131" s="848">
        <v>1</v>
      </c>
      <c r="C131" s="849">
        <v>11000</v>
      </c>
      <c r="D131" s="849"/>
      <c r="E131" s="848">
        <v>1</v>
      </c>
      <c r="F131" s="1427">
        <v>75</v>
      </c>
      <c r="G131" s="1428">
        <v>4000</v>
      </c>
      <c r="H131" s="1429"/>
    </row>
    <row r="132" spans="1:8" x14ac:dyDescent="0.25">
      <c r="A132" s="847" t="s">
        <v>1232</v>
      </c>
      <c r="B132" s="848">
        <v>2</v>
      </c>
      <c r="C132" s="849"/>
      <c r="D132" s="849">
        <v>142000</v>
      </c>
      <c r="E132" s="848"/>
      <c r="F132" s="1427"/>
      <c r="G132" s="1428"/>
      <c r="H132" s="1429" t="s">
        <v>6438</v>
      </c>
    </row>
    <row r="133" spans="1:8" x14ac:dyDescent="0.25">
      <c r="A133" s="847" t="s">
        <v>6055</v>
      </c>
      <c r="B133" s="848">
        <v>1</v>
      </c>
      <c r="C133" s="849"/>
      <c r="D133" s="849">
        <v>27500</v>
      </c>
      <c r="E133" s="848">
        <v>1</v>
      </c>
      <c r="F133" s="1427">
        <v>60</v>
      </c>
      <c r="G133" s="1428">
        <v>3000</v>
      </c>
      <c r="H133" s="1429" t="s">
        <v>767</v>
      </c>
    </row>
    <row r="134" spans="1:8" x14ac:dyDescent="0.25">
      <c r="A134" s="847" t="s">
        <v>4879</v>
      </c>
      <c r="B134" s="848">
        <v>1</v>
      </c>
      <c r="C134" s="849"/>
      <c r="D134" s="849">
        <v>24000</v>
      </c>
      <c r="E134" s="848"/>
      <c r="F134" s="1427"/>
      <c r="G134" s="1428"/>
      <c r="H134" s="1429" t="s">
        <v>6439</v>
      </c>
    </row>
    <row r="135" spans="1:8" x14ac:dyDescent="0.25">
      <c r="A135" s="847" t="s">
        <v>6158</v>
      </c>
      <c r="B135" s="848">
        <v>1</v>
      </c>
      <c r="C135" s="849">
        <v>29500</v>
      </c>
      <c r="D135" s="849"/>
      <c r="E135" s="848">
        <v>1</v>
      </c>
      <c r="F135" s="1427">
        <v>60</v>
      </c>
      <c r="G135" s="1428">
        <v>3000</v>
      </c>
      <c r="H135" s="1429"/>
    </row>
    <row r="136" spans="1:8" x14ac:dyDescent="0.25">
      <c r="A136" s="847" t="s">
        <v>316</v>
      </c>
      <c r="B136" s="848">
        <v>1</v>
      </c>
      <c r="C136" s="849"/>
      <c r="D136" s="849">
        <v>21000</v>
      </c>
      <c r="E136" s="848">
        <v>1</v>
      </c>
      <c r="F136" s="1427">
        <v>100</v>
      </c>
      <c r="G136" s="1428">
        <v>5000</v>
      </c>
      <c r="H136" s="1429" t="s">
        <v>767</v>
      </c>
    </row>
    <row r="137" spans="1:8" x14ac:dyDescent="0.25">
      <c r="A137" s="847" t="s">
        <v>1871</v>
      </c>
      <c r="B137" s="848">
        <v>1</v>
      </c>
      <c r="C137" s="849">
        <v>31000</v>
      </c>
      <c r="D137" s="849"/>
      <c r="E137" s="848">
        <v>1</v>
      </c>
      <c r="F137" s="1427">
        <v>100</v>
      </c>
      <c r="G137" s="1428">
        <v>5000</v>
      </c>
      <c r="H137" s="1429"/>
    </row>
    <row r="138" spans="1:8" x14ac:dyDescent="0.25">
      <c r="A138" s="847" t="s">
        <v>184</v>
      </c>
      <c r="B138" s="848">
        <v>1</v>
      </c>
      <c r="C138" s="849"/>
      <c r="D138" s="849">
        <v>20000</v>
      </c>
      <c r="E138" s="848">
        <v>1</v>
      </c>
      <c r="F138" s="1427">
        <v>75</v>
      </c>
      <c r="G138" s="1428">
        <v>4000</v>
      </c>
      <c r="H138" s="1429" t="s">
        <v>3581</v>
      </c>
    </row>
    <row r="139" spans="1:8" x14ac:dyDescent="0.25">
      <c r="A139" s="755" t="s">
        <v>2048</v>
      </c>
      <c r="B139" s="213">
        <f>SUM(B124:B138)</f>
        <v>16</v>
      </c>
      <c r="C139" s="213">
        <f>SUM(C124:C138)</f>
        <v>180500</v>
      </c>
      <c r="D139" s="213">
        <f>SUM(D124:D138)</f>
        <v>294100</v>
      </c>
      <c r="E139" s="213">
        <f>SUM(E124:E138)</f>
        <v>16</v>
      </c>
      <c r="F139" s="213"/>
      <c r="G139" s="213"/>
      <c r="H139" s="213"/>
    </row>
    <row r="140" spans="1:8" ht="17.25" x14ac:dyDescent="0.25">
      <c r="A140" s="2233" t="s">
        <v>4463</v>
      </c>
      <c r="B140" s="2234"/>
      <c r="C140" s="2234"/>
      <c r="D140" s="2234"/>
      <c r="E140" s="2234"/>
      <c r="F140" s="2234"/>
      <c r="G140" s="2234"/>
      <c r="H140" s="2235"/>
    </row>
    <row r="141" spans="1:8" ht="17.25" x14ac:dyDescent="0.25">
      <c r="A141" s="782" t="s">
        <v>6388</v>
      </c>
      <c r="B141" s="783">
        <v>1</v>
      </c>
      <c r="C141" s="944">
        <v>2000</v>
      </c>
      <c r="D141" s="784"/>
      <c r="E141" s="909"/>
      <c r="F141" s="909"/>
      <c r="G141" s="909"/>
      <c r="H141" s="1490"/>
    </row>
    <row r="142" spans="1:8" x14ac:dyDescent="0.25">
      <c r="A142" s="755" t="s">
        <v>2048</v>
      </c>
      <c r="B142" s="213">
        <f>SUM(B141:B141)</f>
        <v>1</v>
      </c>
      <c r="C142" s="213">
        <f>SUM(C141:C141)</f>
        <v>2000</v>
      </c>
      <c r="D142" s="213">
        <f>SUM(D141:D141)</f>
        <v>0</v>
      </c>
      <c r="E142" s="213"/>
      <c r="F142" s="213"/>
      <c r="G142" s="213"/>
      <c r="H142" s="213"/>
    </row>
    <row r="143" spans="1:8" x14ac:dyDescent="0.25">
      <c r="D143" s="18"/>
      <c r="E143" s="13"/>
      <c r="F143" s="13"/>
    </row>
    <row r="144" spans="1:8" x14ac:dyDescent="0.25">
      <c r="D144" s="1230"/>
      <c r="E144" s="1230"/>
      <c r="F144" s="2268" t="s">
        <v>5635</v>
      </c>
      <c r="G144" s="2268"/>
      <c r="H144" s="2268"/>
    </row>
    <row r="145" spans="1:8" ht="15.75" x14ac:dyDescent="0.25">
      <c r="A145" s="2262" t="s">
        <v>4861</v>
      </c>
      <c r="B145" s="2263"/>
      <c r="C145" s="757">
        <f>C139</f>
        <v>180500</v>
      </c>
      <c r="E145" s="13"/>
      <c r="F145" s="13"/>
    </row>
    <row r="146" spans="1:8" x14ac:dyDescent="0.25">
      <c r="E146" s="2274"/>
      <c r="F146" s="2274"/>
      <c r="G146" s="2274"/>
    </row>
    <row r="147" spans="1:8" ht="15.75" x14ac:dyDescent="0.25">
      <c r="A147" s="2262" t="s">
        <v>4825</v>
      </c>
      <c r="B147" s="2263"/>
      <c r="C147" s="213">
        <f>C142</f>
        <v>2000</v>
      </c>
      <c r="E147" s="1145"/>
      <c r="F147" s="1145"/>
      <c r="G147" s="2275"/>
      <c r="H147" s="2275"/>
    </row>
    <row r="151" spans="1:8" ht="15.75" x14ac:dyDescent="0.25">
      <c r="A151" s="2232" t="s">
        <v>6434</v>
      </c>
      <c r="B151" s="2232"/>
      <c r="C151" s="2232"/>
      <c r="D151" s="2232"/>
      <c r="E151" s="2232"/>
      <c r="F151" s="2232"/>
      <c r="G151" s="2232"/>
      <c r="H151" s="2232"/>
    </row>
    <row r="152" spans="1:8" x14ac:dyDescent="0.25">
      <c r="A152" s="198" t="s">
        <v>14</v>
      </c>
      <c r="B152" s="198" t="s">
        <v>6004</v>
      </c>
      <c r="C152" s="198" t="s">
        <v>6005</v>
      </c>
      <c r="D152" s="198" t="s">
        <v>6006</v>
      </c>
      <c r="E152" s="198" t="s">
        <v>6007</v>
      </c>
      <c r="F152" s="1492" t="s">
        <v>2013</v>
      </c>
      <c r="G152" s="198" t="s">
        <v>6008</v>
      </c>
      <c r="H152" s="198" t="s">
        <v>6009</v>
      </c>
    </row>
    <row r="153" spans="1:8" x14ac:dyDescent="0.25">
      <c r="A153" s="777" t="s">
        <v>2901</v>
      </c>
      <c r="B153" s="764">
        <v>1</v>
      </c>
      <c r="C153" s="630">
        <v>14000</v>
      </c>
      <c r="D153" s="630"/>
      <c r="E153" s="921">
        <v>1</v>
      </c>
      <c r="F153" s="764">
        <v>60</v>
      </c>
      <c r="G153" s="630">
        <v>3000</v>
      </c>
      <c r="H153" s="1494"/>
    </row>
    <row r="154" spans="1:8" x14ac:dyDescent="0.25">
      <c r="A154" s="777" t="s">
        <v>4202</v>
      </c>
      <c r="B154" s="764">
        <v>1</v>
      </c>
      <c r="C154" s="630">
        <v>34000</v>
      </c>
      <c r="D154" s="630"/>
      <c r="E154" s="921"/>
      <c r="F154" s="764"/>
      <c r="G154" s="630"/>
      <c r="H154" s="1494"/>
    </row>
    <row r="155" spans="1:8" x14ac:dyDescent="0.25">
      <c r="A155" s="777" t="s">
        <v>5605</v>
      </c>
      <c r="B155" s="764">
        <v>2</v>
      </c>
      <c r="C155" s="630"/>
      <c r="D155" s="630">
        <v>104000</v>
      </c>
      <c r="E155" s="921"/>
      <c r="F155" s="764"/>
      <c r="G155" s="630"/>
      <c r="H155" s="1494" t="s">
        <v>6440</v>
      </c>
    </row>
    <row r="156" spans="1:8" x14ac:dyDescent="0.25">
      <c r="A156" s="777" t="s">
        <v>622</v>
      </c>
      <c r="B156" s="764">
        <v>1</v>
      </c>
      <c r="C156" s="630">
        <v>37000</v>
      </c>
      <c r="D156" s="630"/>
      <c r="E156" s="764"/>
      <c r="F156" s="921"/>
      <c r="G156" s="1249"/>
      <c r="H156" s="1494" t="s">
        <v>6441</v>
      </c>
    </row>
    <row r="157" spans="1:8" x14ac:dyDescent="0.25">
      <c r="A157" s="847" t="s">
        <v>5673</v>
      </c>
      <c r="B157" s="848">
        <v>1</v>
      </c>
      <c r="C157" s="849"/>
      <c r="D157" s="849">
        <v>30000</v>
      </c>
      <c r="E157" s="848"/>
      <c r="F157" s="1427"/>
      <c r="G157" s="1428"/>
      <c r="H157" s="1429" t="s">
        <v>767</v>
      </c>
    </row>
    <row r="158" spans="1:8" x14ac:dyDescent="0.25">
      <c r="A158" s="847" t="s">
        <v>1248</v>
      </c>
      <c r="B158" s="848">
        <v>2</v>
      </c>
      <c r="C158" s="849">
        <v>82000</v>
      </c>
      <c r="D158" s="849"/>
      <c r="E158" s="848">
        <v>2</v>
      </c>
      <c r="F158" s="1427">
        <v>190</v>
      </c>
      <c r="G158" s="1428">
        <v>22000</v>
      </c>
      <c r="H158" s="1429" t="s">
        <v>6442</v>
      </c>
    </row>
    <row r="159" spans="1:8" x14ac:dyDescent="0.25">
      <c r="A159" s="847" t="s">
        <v>5037</v>
      </c>
      <c r="B159" s="848">
        <v>1</v>
      </c>
      <c r="C159" s="849">
        <v>20000</v>
      </c>
      <c r="D159" s="849"/>
      <c r="E159" s="848">
        <v>1</v>
      </c>
      <c r="F159" s="1427">
        <v>75</v>
      </c>
      <c r="G159" s="1428">
        <v>4000</v>
      </c>
      <c r="H159" s="1429"/>
    </row>
    <row r="160" spans="1:8" x14ac:dyDescent="0.25">
      <c r="A160" s="847" t="s">
        <v>4483</v>
      </c>
      <c r="B160" s="848">
        <v>1</v>
      </c>
      <c r="C160" s="849"/>
      <c r="D160" s="849">
        <v>15000</v>
      </c>
      <c r="E160" s="848">
        <v>1</v>
      </c>
      <c r="F160" s="1427">
        <v>60</v>
      </c>
      <c r="G160" s="1428">
        <v>3000</v>
      </c>
      <c r="H160" s="1429" t="s">
        <v>3581</v>
      </c>
    </row>
    <row r="161" spans="1:8" x14ac:dyDescent="0.25">
      <c r="A161" s="847" t="s">
        <v>136</v>
      </c>
      <c r="B161" s="848">
        <v>1</v>
      </c>
      <c r="C161" s="849"/>
      <c r="D161" s="849">
        <v>15000</v>
      </c>
      <c r="E161" s="848">
        <v>1</v>
      </c>
      <c r="F161" s="1427">
        <v>60</v>
      </c>
      <c r="G161" s="1428">
        <v>3000</v>
      </c>
      <c r="H161" s="1429" t="s">
        <v>3581</v>
      </c>
    </row>
    <row r="162" spans="1:8" x14ac:dyDescent="0.25">
      <c r="A162" s="847" t="s">
        <v>2187</v>
      </c>
      <c r="B162" s="848">
        <v>1</v>
      </c>
      <c r="C162" s="849"/>
      <c r="D162" s="849">
        <v>13000</v>
      </c>
      <c r="E162" s="848">
        <v>1</v>
      </c>
      <c r="F162" s="1427">
        <v>60</v>
      </c>
      <c r="G162" s="1428">
        <v>3000</v>
      </c>
      <c r="H162" s="1429" t="s">
        <v>767</v>
      </c>
    </row>
    <row r="163" spans="1:8" x14ac:dyDescent="0.25">
      <c r="A163" s="847" t="s">
        <v>136</v>
      </c>
      <c r="B163" s="848">
        <v>1</v>
      </c>
      <c r="C163" s="849">
        <v>18000</v>
      </c>
      <c r="D163" s="849"/>
      <c r="E163" s="848"/>
      <c r="F163" s="1427"/>
      <c r="G163" s="1428"/>
      <c r="H163" s="1429" t="s">
        <v>6443</v>
      </c>
    </row>
    <row r="164" spans="1:8" x14ac:dyDescent="0.25">
      <c r="A164" s="847" t="s">
        <v>294</v>
      </c>
      <c r="B164" s="848">
        <v>1</v>
      </c>
      <c r="C164" s="849"/>
      <c r="D164" s="849">
        <v>17000</v>
      </c>
      <c r="E164" s="848">
        <v>1</v>
      </c>
      <c r="F164" s="1427">
        <v>100</v>
      </c>
      <c r="G164" s="1428">
        <v>5000</v>
      </c>
      <c r="H164" s="1429" t="s">
        <v>5353</v>
      </c>
    </row>
    <row r="165" spans="1:8" x14ac:dyDescent="0.25">
      <c r="A165" s="847" t="s">
        <v>2912</v>
      </c>
      <c r="B165" s="848">
        <v>1</v>
      </c>
      <c r="C165" s="849"/>
      <c r="D165" s="849">
        <v>23000</v>
      </c>
      <c r="E165" s="848"/>
      <c r="F165" s="1427"/>
      <c r="G165" s="1428"/>
      <c r="H165" s="1429" t="s">
        <v>6444</v>
      </c>
    </row>
    <row r="166" spans="1:8" x14ac:dyDescent="0.25">
      <c r="A166" s="847" t="s">
        <v>2187</v>
      </c>
      <c r="B166" s="848">
        <v>1</v>
      </c>
      <c r="C166" s="849"/>
      <c r="D166" s="849">
        <v>14000</v>
      </c>
      <c r="E166" s="848">
        <v>1</v>
      </c>
      <c r="F166" s="1427">
        <v>60</v>
      </c>
      <c r="G166" s="1428">
        <v>3000</v>
      </c>
      <c r="H166" s="1429" t="s">
        <v>767</v>
      </c>
    </row>
    <row r="167" spans="1:8" x14ac:dyDescent="0.25">
      <c r="A167" s="847" t="s">
        <v>2045</v>
      </c>
      <c r="B167" s="848">
        <v>1</v>
      </c>
      <c r="C167" s="849"/>
      <c r="D167" s="849">
        <v>16000</v>
      </c>
      <c r="E167" s="848"/>
      <c r="F167" s="1427"/>
      <c r="G167" s="1428"/>
      <c r="H167" s="1429" t="s">
        <v>6445</v>
      </c>
    </row>
    <row r="168" spans="1:8" x14ac:dyDescent="0.25">
      <c r="A168" s="755" t="s">
        <v>2048</v>
      </c>
      <c r="B168" s="213">
        <f>SUM(B153:B167)</f>
        <v>17</v>
      </c>
      <c r="C168" s="213">
        <f>SUM(C153:C167)</f>
        <v>205000</v>
      </c>
      <c r="D168" s="213">
        <f>SUM(D153:D167)</f>
        <v>247000</v>
      </c>
      <c r="E168" s="213">
        <f>SUM(E153:E167)</f>
        <v>9</v>
      </c>
      <c r="F168" s="213"/>
      <c r="G168" s="213">
        <f>SUM(G153:G167)</f>
        <v>46000</v>
      </c>
      <c r="H168" s="213"/>
    </row>
    <row r="169" spans="1:8" ht="17.25" x14ac:dyDescent="0.25">
      <c r="A169" s="2233" t="s">
        <v>4463</v>
      </c>
      <c r="B169" s="2234"/>
      <c r="C169" s="2234"/>
      <c r="D169" s="2234"/>
      <c r="E169" s="2234"/>
      <c r="F169" s="2234"/>
      <c r="G169" s="2234"/>
      <c r="H169" s="2235"/>
    </row>
    <row r="170" spans="1:8" ht="17.25" x14ac:dyDescent="0.25">
      <c r="A170" s="782" t="s">
        <v>6388</v>
      </c>
      <c r="B170" s="783">
        <v>1</v>
      </c>
      <c r="C170" s="944">
        <v>2000</v>
      </c>
      <c r="D170" s="784"/>
      <c r="E170" s="909"/>
      <c r="F170" s="909"/>
      <c r="G170" s="909"/>
      <c r="H170" s="1493"/>
    </row>
    <row r="171" spans="1:8" x14ac:dyDescent="0.25">
      <c r="A171" s="755" t="s">
        <v>2048</v>
      </c>
      <c r="B171" s="213">
        <f>SUM(B170:B170)</f>
        <v>1</v>
      </c>
      <c r="C171" s="213">
        <f>SUM(C170:C170)</f>
        <v>2000</v>
      </c>
      <c r="D171" s="213">
        <f>SUM(D170:D170)</f>
        <v>0</v>
      </c>
      <c r="E171" s="213"/>
      <c r="F171" s="213"/>
      <c r="G171" s="213"/>
      <c r="H171" s="213"/>
    </row>
    <row r="172" spans="1:8" x14ac:dyDescent="0.25">
      <c r="D172" s="18"/>
      <c r="E172" s="13"/>
      <c r="F172" s="13"/>
    </row>
    <row r="173" spans="1:8" x14ac:dyDescent="0.25">
      <c r="D173" s="1230"/>
      <c r="E173" s="1230"/>
      <c r="F173" s="2268" t="s">
        <v>5635</v>
      </c>
      <c r="G173" s="2268"/>
      <c r="H173" s="2268"/>
    </row>
    <row r="174" spans="1:8" ht="15.75" x14ac:dyDescent="0.25">
      <c r="A174" s="2262" t="s">
        <v>4861</v>
      </c>
      <c r="B174" s="2263"/>
      <c r="C174" s="757">
        <f>C168</f>
        <v>205000</v>
      </c>
      <c r="E174" s="13"/>
      <c r="F174" s="13"/>
    </row>
    <row r="175" spans="1:8" x14ac:dyDescent="0.25">
      <c r="E175" s="2274"/>
      <c r="F175" s="2274"/>
      <c r="G175" s="2274"/>
    </row>
    <row r="176" spans="1:8" ht="15.75" x14ac:dyDescent="0.25">
      <c r="A176" s="2262" t="s">
        <v>4825</v>
      </c>
      <c r="B176" s="2263"/>
      <c r="C176" s="213">
        <f>C171</f>
        <v>2000</v>
      </c>
      <c r="E176" s="1145"/>
      <c r="F176" s="1145"/>
      <c r="G176" s="2275"/>
      <c r="H176" s="2275"/>
    </row>
    <row r="180" spans="1:8" ht="15.75" x14ac:dyDescent="0.25">
      <c r="A180" s="2232" t="s">
        <v>6454</v>
      </c>
      <c r="B180" s="2232"/>
      <c r="C180" s="2232"/>
      <c r="D180" s="2232"/>
      <c r="E180" s="2232"/>
      <c r="F180" s="2232"/>
      <c r="G180" s="2232"/>
      <c r="H180" s="2232"/>
    </row>
    <row r="181" spans="1:8" x14ac:dyDescent="0.25">
      <c r="A181" s="198">
        <v>5</v>
      </c>
      <c r="B181" s="198" t="s">
        <v>6004</v>
      </c>
      <c r="C181" s="198" t="s">
        <v>6005</v>
      </c>
      <c r="D181" s="198" t="s">
        <v>6006</v>
      </c>
      <c r="E181" s="198" t="s">
        <v>6007</v>
      </c>
      <c r="F181" s="1496" t="s">
        <v>2013</v>
      </c>
      <c r="G181" s="198" t="s">
        <v>6008</v>
      </c>
      <c r="H181" s="198" t="s">
        <v>6009</v>
      </c>
    </row>
    <row r="182" spans="1:8" x14ac:dyDescent="0.25">
      <c r="A182" s="777" t="s">
        <v>5623</v>
      </c>
      <c r="B182" s="764">
        <v>1</v>
      </c>
      <c r="C182" s="630">
        <v>14000</v>
      </c>
      <c r="D182" s="630"/>
      <c r="E182" s="921">
        <v>1</v>
      </c>
      <c r="F182" s="764">
        <v>60</v>
      </c>
      <c r="G182" s="630">
        <v>3000</v>
      </c>
      <c r="H182" s="1498"/>
    </row>
    <row r="183" spans="1:8" x14ac:dyDescent="0.25">
      <c r="A183" s="777" t="s">
        <v>6446</v>
      </c>
      <c r="B183" s="764">
        <v>1</v>
      </c>
      <c r="C183" s="630">
        <v>34000</v>
      </c>
      <c r="D183" s="630"/>
      <c r="E183" s="921"/>
      <c r="F183" s="764"/>
      <c r="G183" s="630"/>
      <c r="H183" s="1498"/>
    </row>
    <row r="184" spans="1:8" x14ac:dyDescent="0.25">
      <c r="A184" s="777" t="s">
        <v>1149</v>
      </c>
      <c r="B184" s="764">
        <v>2</v>
      </c>
      <c r="C184" s="630"/>
      <c r="D184" s="630">
        <v>104000</v>
      </c>
      <c r="E184" s="921"/>
      <c r="F184" s="764"/>
      <c r="G184" s="630"/>
      <c r="H184" s="1498" t="s">
        <v>6654</v>
      </c>
    </row>
    <row r="185" spans="1:8" x14ac:dyDescent="0.25">
      <c r="A185" s="777" t="s">
        <v>622</v>
      </c>
      <c r="B185" s="764">
        <v>1</v>
      </c>
      <c r="C185" s="630">
        <v>37000</v>
      </c>
      <c r="D185" s="630"/>
      <c r="E185" s="764"/>
      <c r="F185" s="921"/>
      <c r="G185" s="1249"/>
      <c r="H185" s="1498" t="s">
        <v>6447</v>
      </c>
    </row>
    <row r="186" spans="1:8" x14ac:dyDescent="0.25">
      <c r="A186" s="847" t="s">
        <v>6448</v>
      </c>
      <c r="B186" s="848">
        <v>1</v>
      </c>
      <c r="C186" s="849"/>
      <c r="D186" s="849">
        <v>30000</v>
      </c>
      <c r="E186" s="848"/>
      <c r="F186" s="1427"/>
      <c r="G186" s="1428"/>
      <c r="H186" s="1429" t="s">
        <v>767</v>
      </c>
    </row>
    <row r="187" spans="1:8" x14ac:dyDescent="0.25">
      <c r="A187" s="847" t="s">
        <v>5738</v>
      </c>
      <c r="B187" s="848">
        <v>2</v>
      </c>
      <c r="C187" s="849">
        <v>82000</v>
      </c>
      <c r="D187" s="849"/>
      <c r="E187" s="848">
        <v>2</v>
      </c>
      <c r="F187" s="1427">
        <v>190</v>
      </c>
      <c r="G187" s="1428">
        <v>22000</v>
      </c>
      <c r="H187" s="1429" t="s">
        <v>6449</v>
      </c>
    </row>
    <row r="188" spans="1:8" x14ac:dyDescent="0.25">
      <c r="A188" s="847" t="s">
        <v>6450</v>
      </c>
      <c r="B188" s="848">
        <v>1</v>
      </c>
      <c r="C188" s="849">
        <v>20000</v>
      </c>
      <c r="D188" s="849"/>
      <c r="E188" s="848">
        <v>1</v>
      </c>
      <c r="F188" s="1427">
        <v>75</v>
      </c>
      <c r="G188" s="1428">
        <v>4000</v>
      </c>
      <c r="H188" s="1429"/>
    </row>
    <row r="189" spans="1:8" x14ac:dyDescent="0.25">
      <c r="A189" s="847" t="s">
        <v>4483</v>
      </c>
      <c r="B189" s="848">
        <v>1</v>
      </c>
      <c r="C189" s="849"/>
      <c r="D189" s="849">
        <v>15000</v>
      </c>
      <c r="E189" s="848">
        <v>1</v>
      </c>
      <c r="F189" s="1427">
        <v>60</v>
      </c>
      <c r="G189" s="1428">
        <v>3000</v>
      </c>
      <c r="H189" s="1429" t="s">
        <v>5895</v>
      </c>
    </row>
    <row r="190" spans="1:8" x14ac:dyDescent="0.25">
      <c r="A190" s="847" t="s">
        <v>136</v>
      </c>
      <c r="B190" s="848">
        <v>1</v>
      </c>
      <c r="C190" s="849"/>
      <c r="D190" s="849">
        <v>15000</v>
      </c>
      <c r="E190" s="848">
        <v>1</v>
      </c>
      <c r="F190" s="1427">
        <v>60</v>
      </c>
      <c r="G190" s="1428">
        <v>3000</v>
      </c>
      <c r="H190" s="1429" t="s">
        <v>5895</v>
      </c>
    </row>
    <row r="191" spans="1:8" x14ac:dyDescent="0.25">
      <c r="A191" s="847" t="s">
        <v>5662</v>
      </c>
      <c r="B191" s="848">
        <v>1</v>
      </c>
      <c r="C191" s="849"/>
      <c r="D191" s="849">
        <v>13000</v>
      </c>
      <c r="E191" s="848">
        <v>1</v>
      </c>
      <c r="F191" s="1427">
        <v>60</v>
      </c>
      <c r="G191" s="1428">
        <v>3000</v>
      </c>
      <c r="H191" s="1429" t="s">
        <v>767</v>
      </c>
    </row>
    <row r="192" spans="1:8" x14ac:dyDescent="0.25">
      <c r="A192" s="847" t="s">
        <v>136</v>
      </c>
      <c r="B192" s="848">
        <v>1</v>
      </c>
      <c r="C192" s="849">
        <v>18000</v>
      </c>
      <c r="D192" s="849"/>
      <c r="E192" s="848"/>
      <c r="F192" s="1427"/>
      <c r="G192" s="1428"/>
      <c r="H192" s="1429" t="s">
        <v>6451</v>
      </c>
    </row>
    <row r="193" spans="1:8" x14ac:dyDescent="0.25">
      <c r="A193" s="847" t="s">
        <v>294</v>
      </c>
      <c r="B193" s="848">
        <v>1</v>
      </c>
      <c r="C193" s="849"/>
      <c r="D193" s="849">
        <v>17000</v>
      </c>
      <c r="E193" s="848">
        <v>1</v>
      </c>
      <c r="F193" s="1427">
        <v>100</v>
      </c>
      <c r="G193" s="1428">
        <v>5000</v>
      </c>
      <c r="H193" s="1429" t="s">
        <v>5353</v>
      </c>
    </row>
    <row r="194" spans="1:8" x14ac:dyDescent="0.25">
      <c r="A194" s="847" t="s">
        <v>114</v>
      </c>
      <c r="B194" s="848">
        <v>1</v>
      </c>
      <c r="C194" s="849"/>
      <c r="D194" s="849">
        <v>23000</v>
      </c>
      <c r="E194" s="848"/>
      <c r="F194" s="1427"/>
      <c r="G194" s="1428"/>
      <c r="H194" s="1429" t="s">
        <v>6452</v>
      </c>
    </row>
    <row r="195" spans="1:8" x14ac:dyDescent="0.25">
      <c r="A195" s="847" t="s">
        <v>5662</v>
      </c>
      <c r="B195" s="848">
        <v>1</v>
      </c>
      <c r="C195" s="849"/>
      <c r="D195" s="849">
        <v>14000</v>
      </c>
      <c r="E195" s="848">
        <v>1</v>
      </c>
      <c r="F195" s="1427">
        <v>50</v>
      </c>
      <c r="G195" s="1428">
        <v>2000</v>
      </c>
      <c r="H195" s="1429" t="s">
        <v>767</v>
      </c>
    </row>
    <row r="196" spans="1:8" x14ac:dyDescent="0.25">
      <c r="A196" s="847" t="s">
        <v>5592</v>
      </c>
      <c r="B196" s="848">
        <v>1</v>
      </c>
      <c r="C196" s="849"/>
      <c r="D196" s="849">
        <v>16000</v>
      </c>
      <c r="E196" s="848"/>
      <c r="F196" s="1427"/>
      <c r="G196" s="1428"/>
      <c r="H196" s="1429" t="s">
        <v>5895</v>
      </c>
    </row>
    <row r="197" spans="1:8" x14ac:dyDescent="0.25">
      <c r="A197" s="755" t="s">
        <v>2048</v>
      </c>
      <c r="B197" s="213">
        <f>SUM(B182:B196)</f>
        <v>17</v>
      </c>
      <c r="C197" s="213">
        <f>SUM(C182:C196)</f>
        <v>205000</v>
      </c>
      <c r="D197" s="213">
        <f>SUM(D182:D196)</f>
        <v>247000</v>
      </c>
      <c r="E197" s="213">
        <f>SUM(E182:E196)</f>
        <v>9</v>
      </c>
      <c r="F197" s="213"/>
      <c r="G197" s="213">
        <f>SUM(G182:G196)</f>
        <v>45000</v>
      </c>
      <c r="H197" s="213"/>
    </row>
    <row r="198" spans="1:8" ht="17.25" x14ac:dyDescent="0.25">
      <c r="A198" s="2233" t="s">
        <v>4463</v>
      </c>
      <c r="B198" s="2234"/>
      <c r="C198" s="2234"/>
      <c r="D198" s="2234"/>
      <c r="E198" s="2234"/>
      <c r="F198" s="2234"/>
      <c r="G198" s="2234"/>
      <c r="H198" s="2235"/>
    </row>
    <row r="199" spans="1:8" ht="17.25" x14ac:dyDescent="0.25">
      <c r="A199" s="782" t="s">
        <v>6453</v>
      </c>
      <c r="B199" s="783">
        <v>1</v>
      </c>
      <c r="C199" s="944">
        <v>3000</v>
      </c>
      <c r="D199" s="784"/>
      <c r="E199" s="909"/>
      <c r="F199" s="909"/>
      <c r="G199" s="909"/>
      <c r="H199" s="1497"/>
    </row>
    <row r="200" spans="1:8" x14ac:dyDescent="0.25">
      <c r="A200" s="755" t="s">
        <v>2048</v>
      </c>
      <c r="B200" s="213">
        <f>SUM(B199:B199)</f>
        <v>1</v>
      </c>
      <c r="C200" s="213">
        <f>SUM(C199:C199)</f>
        <v>3000</v>
      </c>
      <c r="D200" s="213">
        <f>SUM(D199:D199)</f>
        <v>0</v>
      </c>
      <c r="E200" s="213"/>
      <c r="F200" s="213"/>
      <c r="G200" s="213"/>
      <c r="H200" s="213"/>
    </row>
    <row r="201" spans="1:8" x14ac:dyDescent="0.25">
      <c r="D201" s="18"/>
      <c r="E201" s="13"/>
      <c r="F201" s="13"/>
    </row>
    <row r="202" spans="1:8" x14ac:dyDescent="0.25">
      <c r="D202" s="1230"/>
      <c r="E202" s="1230"/>
      <c r="F202" s="2268" t="s">
        <v>5783</v>
      </c>
      <c r="G202" s="2268"/>
      <c r="H202" s="2268"/>
    </row>
    <row r="203" spans="1:8" ht="15.75" x14ac:dyDescent="0.25">
      <c r="A203" s="2262" t="s">
        <v>4861</v>
      </c>
      <c r="B203" s="2263"/>
      <c r="C203" s="757">
        <f>C197</f>
        <v>205000</v>
      </c>
      <c r="E203" s="13"/>
      <c r="F203" s="13"/>
    </row>
    <row r="204" spans="1:8" x14ac:dyDescent="0.25">
      <c r="E204" s="2274"/>
      <c r="F204" s="2274"/>
      <c r="G204" s="2274"/>
    </row>
    <row r="205" spans="1:8" ht="15.75" x14ac:dyDescent="0.25">
      <c r="A205" s="2262" t="s">
        <v>4825</v>
      </c>
      <c r="B205" s="2263"/>
      <c r="C205" s="213">
        <v>3000</v>
      </c>
      <c r="E205" s="1145"/>
      <c r="F205" s="1145"/>
      <c r="G205" s="2275"/>
      <c r="H205" s="2275"/>
    </row>
    <row r="206" spans="1:8" x14ac:dyDescent="0.25">
      <c r="D206" s="18"/>
      <c r="E206" s="13"/>
      <c r="F206" s="13"/>
    </row>
    <row r="207" spans="1:8" x14ac:dyDescent="0.25">
      <c r="A207" s="13"/>
      <c r="B207" s="13"/>
      <c r="C207" s="13"/>
      <c r="D207" s="1230"/>
      <c r="E207" s="1230"/>
      <c r="F207" s="2268"/>
      <c r="G207" s="2268"/>
      <c r="H207" s="2268"/>
    </row>
    <row r="208" spans="1:8" ht="15.75" x14ac:dyDescent="0.25">
      <c r="A208" s="2276"/>
      <c r="B208" s="2276"/>
      <c r="C208" s="943"/>
      <c r="E208" s="13"/>
      <c r="F208" s="13"/>
    </row>
    <row r="209" spans="1:16" ht="15.75" x14ac:dyDescent="0.25">
      <c r="A209" s="2232" t="s">
        <v>6464</v>
      </c>
      <c r="B209" s="2232"/>
      <c r="C209" s="2232"/>
      <c r="D209" s="2232"/>
      <c r="E209" s="2232"/>
      <c r="F209" s="2232"/>
      <c r="G209" s="2232"/>
      <c r="H209" s="2232"/>
      <c r="I209" s="13"/>
      <c r="J209" s="13"/>
      <c r="K209" s="13"/>
      <c r="M209" s="2274"/>
      <c r="N209" s="2274"/>
      <c r="O209" s="2274"/>
    </row>
    <row r="210" spans="1:16" ht="15.75" x14ac:dyDescent="0.25">
      <c r="A210" s="198" t="s">
        <v>14</v>
      </c>
      <c r="B210" s="198" t="s">
        <v>6004</v>
      </c>
      <c r="C210" s="198" t="s">
        <v>6005</v>
      </c>
      <c r="D210" s="198" t="s">
        <v>6006</v>
      </c>
      <c r="E210" s="198" t="s">
        <v>6007</v>
      </c>
      <c r="F210" s="1496" t="s">
        <v>2013</v>
      </c>
      <c r="G210" s="198" t="s">
        <v>6008</v>
      </c>
      <c r="H210" s="198" t="s">
        <v>6009</v>
      </c>
      <c r="I210" s="2276"/>
      <c r="J210" s="2276"/>
      <c r="K210" s="365"/>
      <c r="M210" s="1145"/>
      <c r="N210" s="1145"/>
      <c r="O210" s="2275"/>
      <c r="P210" s="2275"/>
    </row>
    <row r="211" spans="1:16" x14ac:dyDescent="0.25">
      <c r="A211" s="777" t="s">
        <v>230</v>
      </c>
      <c r="B211" s="764">
        <v>2</v>
      </c>
      <c r="C211" s="630">
        <v>162000</v>
      </c>
      <c r="D211" s="630"/>
      <c r="E211" s="921"/>
      <c r="F211" s="764"/>
      <c r="G211" s="630"/>
      <c r="H211" s="1498"/>
      <c r="I211" s="13"/>
      <c r="J211" s="13"/>
      <c r="K211" s="13"/>
    </row>
    <row r="212" spans="1:16" x14ac:dyDescent="0.25">
      <c r="A212" s="777" t="s">
        <v>5592</v>
      </c>
      <c r="B212" s="764">
        <v>1</v>
      </c>
      <c r="C212" s="630">
        <v>17000</v>
      </c>
      <c r="D212" s="630"/>
      <c r="E212" s="921"/>
      <c r="F212" s="764"/>
      <c r="G212" s="630"/>
      <c r="H212" s="1498"/>
    </row>
    <row r="213" spans="1:16" x14ac:dyDescent="0.25">
      <c r="A213" s="777" t="s">
        <v>4814</v>
      </c>
      <c r="B213" s="764">
        <v>1</v>
      </c>
      <c r="C213" s="630">
        <v>12000</v>
      </c>
      <c r="D213" s="630"/>
      <c r="E213" s="921"/>
      <c r="F213" s="764"/>
      <c r="G213" s="630"/>
      <c r="H213" s="1498"/>
    </row>
    <row r="214" spans="1:16" x14ac:dyDescent="0.25">
      <c r="A214" s="777" t="s">
        <v>6455</v>
      </c>
      <c r="B214" s="764">
        <v>1</v>
      </c>
      <c r="C214" s="630"/>
      <c r="D214" s="630">
        <v>26000</v>
      </c>
      <c r="E214" s="921"/>
      <c r="F214" s="764"/>
      <c r="G214" s="630"/>
      <c r="H214" s="1498" t="s">
        <v>6456</v>
      </c>
    </row>
    <row r="215" spans="1:16" x14ac:dyDescent="0.25">
      <c r="A215" s="777" t="s">
        <v>166</v>
      </c>
      <c r="B215" s="764">
        <v>1</v>
      </c>
      <c r="C215" s="630"/>
      <c r="D215" s="630">
        <v>30000</v>
      </c>
      <c r="E215" s="764">
        <v>1</v>
      </c>
      <c r="F215" s="921">
        <v>60</v>
      </c>
      <c r="G215" s="1249">
        <v>3000</v>
      </c>
      <c r="H215" s="1424" t="s">
        <v>767</v>
      </c>
    </row>
    <row r="216" spans="1:16" x14ac:dyDescent="0.25">
      <c r="A216" s="847" t="s">
        <v>423</v>
      </c>
      <c r="B216" s="848">
        <v>1</v>
      </c>
      <c r="C216" s="849">
        <v>17000</v>
      </c>
      <c r="D216" s="849"/>
      <c r="E216" s="848">
        <v>1</v>
      </c>
      <c r="F216" s="1427">
        <v>70</v>
      </c>
      <c r="G216" s="1428">
        <v>4000</v>
      </c>
      <c r="H216" s="1429"/>
    </row>
    <row r="217" spans="1:16" x14ac:dyDescent="0.25">
      <c r="A217" s="847" t="s">
        <v>5592</v>
      </c>
      <c r="B217" s="848">
        <v>1</v>
      </c>
      <c r="C217" s="849"/>
      <c r="D217" s="849">
        <v>17000</v>
      </c>
      <c r="E217" s="848"/>
      <c r="F217" s="1427"/>
      <c r="G217" s="1428"/>
      <c r="H217" s="1429" t="s">
        <v>3581</v>
      </c>
    </row>
    <row r="218" spans="1:16" x14ac:dyDescent="0.25">
      <c r="A218" s="847" t="s">
        <v>4334</v>
      </c>
      <c r="B218" s="848">
        <v>2</v>
      </c>
      <c r="C218" s="849"/>
      <c r="D218" s="849">
        <v>230000</v>
      </c>
      <c r="E218" s="848"/>
      <c r="F218" s="1427"/>
      <c r="G218" s="1428"/>
      <c r="H218" s="1429" t="s">
        <v>6655</v>
      </c>
    </row>
    <row r="219" spans="1:16" x14ac:dyDescent="0.25">
      <c r="A219" s="847" t="s">
        <v>5680</v>
      </c>
      <c r="B219" s="848">
        <v>1</v>
      </c>
      <c r="C219" s="849"/>
      <c r="D219" s="849">
        <v>34000</v>
      </c>
      <c r="E219" s="848"/>
      <c r="F219" s="1427"/>
      <c r="G219" s="1428"/>
      <c r="H219" s="1429" t="s">
        <v>6656</v>
      </c>
    </row>
    <row r="220" spans="1:16" x14ac:dyDescent="0.25">
      <c r="A220" s="847" t="s">
        <v>263</v>
      </c>
      <c r="B220" s="848">
        <v>1</v>
      </c>
      <c r="C220" s="849">
        <v>69000</v>
      </c>
      <c r="D220" s="849"/>
      <c r="E220" s="848"/>
      <c r="F220" s="1427"/>
      <c r="G220" s="1428"/>
      <c r="H220" s="1429" t="s">
        <v>6457</v>
      </c>
    </row>
    <row r="221" spans="1:16" x14ac:dyDescent="0.25">
      <c r="A221" s="99" t="s">
        <v>6458</v>
      </c>
      <c r="B221" s="116">
        <v>1</v>
      </c>
      <c r="C221" s="178"/>
      <c r="D221" s="178">
        <v>35000</v>
      </c>
      <c r="E221" s="116"/>
      <c r="F221" s="1425"/>
      <c r="G221" s="1426"/>
      <c r="H221" s="1495" t="s">
        <v>6459</v>
      </c>
    </row>
    <row r="222" spans="1:16" x14ac:dyDescent="0.25">
      <c r="A222" s="99" t="s">
        <v>136</v>
      </c>
      <c r="B222" s="116">
        <v>1</v>
      </c>
      <c r="C222" s="178"/>
      <c r="D222" s="178">
        <v>18000</v>
      </c>
      <c r="E222" s="116"/>
      <c r="F222" s="1425"/>
      <c r="G222" s="1426"/>
      <c r="H222" s="1495" t="s">
        <v>6657</v>
      </c>
    </row>
    <row r="223" spans="1:16" x14ac:dyDescent="0.25">
      <c r="A223" s="99" t="s">
        <v>6460</v>
      </c>
      <c r="B223" s="116">
        <v>1</v>
      </c>
      <c r="C223" s="178">
        <v>28000</v>
      </c>
      <c r="D223" s="178"/>
      <c r="E223" s="116"/>
      <c r="F223" s="1425"/>
      <c r="G223" s="1426"/>
      <c r="H223" s="1495"/>
    </row>
    <row r="224" spans="1:16" x14ac:dyDescent="0.25">
      <c r="A224" s="884" t="s">
        <v>165</v>
      </c>
      <c r="B224" s="885">
        <v>1</v>
      </c>
      <c r="C224" s="230"/>
      <c r="D224" s="230"/>
      <c r="E224" s="885"/>
      <c r="F224" s="1430"/>
      <c r="G224" s="1431"/>
      <c r="H224" s="1432" t="s">
        <v>6461</v>
      </c>
    </row>
    <row r="225" spans="1:8" x14ac:dyDescent="0.25">
      <c r="A225" s="99" t="s">
        <v>5570</v>
      </c>
      <c r="B225" s="116">
        <v>1</v>
      </c>
      <c r="C225" s="178">
        <v>17000</v>
      </c>
      <c r="D225" s="178"/>
      <c r="E225" s="116">
        <v>1</v>
      </c>
      <c r="F225" s="1425">
        <v>60</v>
      </c>
      <c r="G225" s="1426">
        <v>3000</v>
      </c>
      <c r="H225" s="1495"/>
    </row>
    <row r="226" spans="1:8" x14ac:dyDescent="0.25">
      <c r="A226" s="99" t="s">
        <v>172</v>
      </c>
      <c r="B226" s="116">
        <v>1</v>
      </c>
      <c r="C226" s="178"/>
      <c r="D226" s="178">
        <v>44000</v>
      </c>
      <c r="E226" s="116">
        <v>1</v>
      </c>
      <c r="F226" s="1425">
        <v>90</v>
      </c>
      <c r="G226" s="1426">
        <v>5000</v>
      </c>
      <c r="H226" s="1495" t="s">
        <v>767</v>
      </c>
    </row>
    <row r="227" spans="1:8" x14ac:dyDescent="0.25">
      <c r="A227" s="99" t="s">
        <v>355</v>
      </c>
      <c r="B227" s="116">
        <v>1</v>
      </c>
      <c r="C227" s="178"/>
      <c r="D227" s="178">
        <v>17000</v>
      </c>
      <c r="E227" s="116">
        <v>1</v>
      </c>
      <c r="F227" s="1425">
        <v>60</v>
      </c>
      <c r="G227" s="1426">
        <v>3000</v>
      </c>
      <c r="H227" s="1495" t="s">
        <v>767</v>
      </c>
    </row>
    <row r="228" spans="1:8" x14ac:dyDescent="0.25">
      <c r="A228" s="884" t="s">
        <v>215</v>
      </c>
      <c r="B228" s="885">
        <v>1</v>
      </c>
      <c r="C228" s="230"/>
      <c r="D228" s="230"/>
      <c r="E228" s="885"/>
      <c r="F228" s="1430"/>
      <c r="G228" s="1431"/>
      <c r="H228" s="1432" t="s">
        <v>6658</v>
      </c>
    </row>
    <row r="229" spans="1:8" x14ac:dyDescent="0.25">
      <c r="A229" s="99" t="s">
        <v>5592</v>
      </c>
      <c r="B229" s="116">
        <v>1</v>
      </c>
      <c r="C229" s="178"/>
      <c r="D229" s="178">
        <v>10000</v>
      </c>
      <c r="E229" s="116">
        <v>2</v>
      </c>
      <c r="F229" s="1425" t="s">
        <v>2018</v>
      </c>
      <c r="G229" s="1426">
        <v>7000</v>
      </c>
      <c r="H229" s="1495" t="s">
        <v>767</v>
      </c>
    </row>
    <row r="230" spans="1:8" x14ac:dyDescent="0.25">
      <c r="A230" s="99" t="s">
        <v>6098</v>
      </c>
      <c r="B230" s="116">
        <v>1</v>
      </c>
      <c r="C230" s="178">
        <v>14000</v>
      </c>
      <c r="D230" s="178"/>
      <c r="E230" s="116">
        <v>1</v>
      </c>
      <c r="F230" s="1425">
        <v>60</v>
      </c>
      <c r="G230" s="1426">
        <v>3000</v>
      </c>
      <c r="H230" s="1495"/>
    </row>
    <row r="231" spans="1:8" x14ac:dyDescent="0.25">
      <c r="A231" s="847" t="s">
        <v>423</v>
      </c>
      <c r="B231" s="848">
        <v>1</v>
      </c>
      <c r="C231" s="849">
        <v>21000</v>
      </c>
      <c r="D231" s="849"/>
      <c r="E231" s="848"/>
      <c r="F231" s="1427"/>
      <c r="G231" s="1428"/>
      <c r="H231" s="1429"/>
    </row>
    <row r="232" spans="1:8" x14ac:dyDescent="0.25">
      <c r="A232" s="847" t="s">
        <v>423</v>
      </c>
      <c r="B232" s="848">
        <v>1</v>
      </c>
      <c r="C232" s="849"/>
      <c r="D232" s="849">
        <v>17000</v>
      </c>
      <c r="E232" s="848">
        <v>1</v>
      </c>
      <c r="F232" s="1427">
        <v>70</v>
      </c>
      <c r="G232" s="1428">
        <v>4000</v>
      </c>
      <c r="H232" s="1429" t="s">
        <v>767</v>
      </c>
    </row>
    <row r="233" spans="1:8" x14ac:dyDescent="0.25">
      <c r="A233" s="755" t="s">
        <v>2048</v>
      </c>
      <c r="B233" s="213">
        <f>SUM(B211:B232)</f>
        <v>24</v>
      </c>
      <c r="C233" s="213">
        <f>SUM(C211:C232)</f>
        <v>357000</v>
      </c>
      <c r="D233" s="213">
        <f>SUM(D211:D232)</f>
        <v>478000</v>
      </c>
      <c r="E233" s="213">
        <f>SUM(E211:E232)</f>
        <v>9</v>
      </c>
      <c r="F233" s="213"/>
      <c r="G233" s="213"/>
      <c r="H233" s="213"/>
    </row>
    <row r="234" spans="1:8" ht="17.25" x14ac:dyDescent="0.25">
      <c r="A234" s="2233" t="s">
        <v>4463</v>
      </c>
      <c r="B234" s="2234"/>
      <c r="C234" s="2234"/>
      <c r="D234" s="2234"/>
      <c r="E234" s="2234"/>
      <c r="F234" s="2234"/>
      <c r="G234" s="2234"/>
      <c r="H234" s="2249"/>
    </row>
    <row r="235" spans="1:8" ht="17.25" x14ac:dyDescent="0.25">
      <c r="A235" s="782" t="s">
        <v>6462</v>
      </c>
      <c r="B235" s="783">
        <v>1</v>
      </c>
      <c r="C235" s="944">
        <v>1500</v>
      </c>
      <c r="D235" s="784"/>
      <c r="E235" s="909"/>
      <c r="F235" s="909"/>
      <c r="G235" s="909"/>
      <c r="H235" s="1497"/>
    </row>
    <row r="236" spans="1:8" ht="17.25" x14ac:dyDescent="0.25">
      <c r="A236" s="782" t="s">
        <v>6463</v>
      </c>
      <c r="B236" s="783">
        <v>1</v>
      </c>
      <c r="C236" s="944">
        <v>1500</v>
      </c>
      <c r="D236" s="784"/>
      <c r="E236" s="909"/>
      <c r="F236" s="909"/>
      <c r="G236" s="909"/>
      <c r="H236" s="1497"/>
    </row>
    <row r="237" spans="1:8" x14ac:dyDescent="0.25">
      <c r="A237" s="755" t="s">
        <v>2048</v>
      </c>
      <c r="B237" s="213"/>
      <c r="C237" s="213">
        <v>3000</v>
      </c>
      <c r="D237" s="213"/>
      <c r="E237" s="213"/>
      <c r="F237" s="213"/>
      <c r="G237" s="213"/>
      <c r="H237" s="213"/>
    </row>
    <row r="238" spans="1:8" x14ac:dyDescent="0.25">
      <c r="D238" s="18"/>
      <c r="E238" s="13"/>
      <c r="F238" s="13"/>
    </row>
    <row r="239" spans="1:8" x14ac:dyDescent="0.25">
      <c r="D239" s="1230"/>
      <c r="E239" s="1230"/>
      <c r="F239" s="2268" t="s">
        <v>5635</v>
      </c>
      <c r="G239" s="2268"/>
      <c r="H239" s="2268"/>
    </row>
    <row r="240" spans="1:8" ht="15.75" x14ac:dyDescent="0.25">
      <c r="A240" s="2262" t="s">
        <v>4861</v>
      </c>
      <c r="B240" s="2263"/>
      <c r="C240" s="757">
        <f>C233</f>
        <v>357000</v>
      </c>
      <c r="E240" s="13"/>
      <c r="F240" s="13"/>
    </row>
    <row r="241" spans="1:8" x14ac:dyDescent="0.25">
      <c r="E241" s="2274"/>
      <c r="F241" s="2274"/>
      <c r="G241" s="2274"/>
    </row>
    <row r="242" spans="1:8" ht="15.75" x14ac:dyDescent="0.25">
      <c r="A242" s="2262" t="s">
        <v>4825</v>
      </c>
      <c r="B242" s="2263"/>
      <c r="C242" s="213">
        <v>3000</v>
      </c>
      <c r="E242" s="1145"/>
      <c r="F242" s="1145"/>
      <c r="G242" s="1145"/>
    </row>
    <row r="246" spans="1:8" ht="15.75" x14ac:dyDescent="0.25">
      <c r="A246" s="2232" t="s">
        <v>6465</v>
      </c>
      <c r="B246" s="2232"/>
      <c r="C246" s="2232"/>
      <c r="D246" s="2232"/>
      <c r="E246" s="2232"/>
      <c r="F246" s="2232"/>
      <c r="G246" s="2232"/>
      <c r="H246" s="2232"/>
    </row>
    <row r="247" spans="1:8" x14ac:dyDescent="0.25">
      <c r="A247" s="198" t="s">
        <v>14</v>
      </c>
      <c r="B247" s="198" t="s">
        <v>6004</v>
      </c>
      <c r="C247" s="198" t="s">
        <v>6005</v>
      </c>
      <c r="D247" s="198" t="s">
        <v>6006</v>
      </c>
      <c r="E247" s="198" t="s">
        <v>6007</v>
      </c>
      <c r="F247" s="1499" t="s">
        <v>2013</v>
      </c>
      <c r="G247" s="198" t="s">
        <v>6008</v>
      </c>
      <c r="H247" s="198" t="s">
        <v>6009</v>
      </c>
    </row>
    <row r="248" spans="1:8" x14ac:dyDescent="0.25">
      <c r="A248" s="777" t="s">
        <v>5749</v>
      </c>
      <c r="B248" s="764">
        <v>1</v>
      </c>
      <c r="C248" s="630"/>
      <c r="D248" s="630">
        <v>46000</v>
      </c>
      <c r="E248" s="921">
        <v>1</v>
      </c>
      <c r="F248" s="764">
        <v>190</v>
      </c>
      <c r="G248" s="630">
        <v>11000</v>
      </c>
      <c r="H248" s="1501" t="s">
        <v>767</v>
      </c>
    </row>
    <row r="249" spans="1:8" x14ac:dyDescent="0.25">
      <c r="A249" s="777" t="s">
        <v>423</v>
      </c>
      <c r="B249" s="764">
        <v>1</v>
      </c>
      <c r="C249" s="630"/>
      <c r="D249" s="630">
        <v>17000</v>
      </c>
      <c r="E249" s="921">
        <v>1</v>
      </c>
      <c r="F249" s="764">
        <v>75</v>
      </c>
      <c r="G249" s="630">
        <v>4000</v>
      </c>
      <c r="H249" s="1501" t="s">
        <v>767</v>
      </c>
    </row>
    <row r="250" spans="1:8" x14ac:dyDescent="0.25">
      <c r="A250" s="777" t="s">
        <v>6366</v>
      </c>
      <c r="B250" s="764">
        <v>1</v>
      </c>
      <c r="C250" s="630">
        <v>14000</v>
      </c>
      <c r="D250" s="630"/>
      <c r="E250" s="921">
        <v>1</v>
      </c>
      <c r="F250" s="764">
        <v>75</v>
      </c>
      <c r="G250" s="630">
        <v>4000</v>
      </c>
      <c r="H250" s="1501" t="s">
        <v>3278</v>
      </c>
    </row>
    <row r="251" spans="1:8" x14ac:dyDescent="0.25">
      <c r="A251" s="777" t="s">
        <v>6042</v>
      </c>
      <c r="B251" s="764">
        <v>1</v>
      </c>
      <c r="C251" s="630">
        <v>11000</v>
      </c>
      <c r="D251" s="630">
        <v>15000</v>
      </c>
      <c r="E251" s="921">
        <v>1</v>
      </c>
      <c r="F251" s="764">
        <v>60</v>
      </c>
      <c r="G251" s="630">
        <v>3000</v>
      </c>
      <c r="H251" s="1501" t="s">
        <v>767</v>
      </c>
    </row>
    <row r="252" spans="1:8" x14ac:dyDescent="0.25">
      <c r="A252" s="777" t="s">
        <v>563</v>
      </c>
      <c r="B252" s="764">
        <v>1</v>
      </c>
      <c r="C252" s="630">
        <v>17000</v>
      </c>
      <c r="D252" s="630"/>
      <c r="E252" s="764">
        <v>1</v>
      </c>
      <c r="F252" s="921">
        <v>75</v>
      </c>
      <c r="G252" s="1249">
        <v>4000</v>
      </c>
      <c r="H252" s="1424"/>
    </row>
    <row r="253" spans="1:8" x14ac:dyDescent="0.25">
      <c r="A253" s="847" t="s">
        <v>316</v>
      </c>
      <c r="B253" s="848">
        <v>1</v>
      </c>
      <c r="C253" s="849">
        <v>21000</v>
      </c>
      <c r="D253" s="849"/>
      <c r="E253" s="848">
        <v>1</v>
      </c>
      <c r="F253" s="1427">
        <v>100</v>
      </c>
      <c r="G253" s="1428">
        <v>5000</v>
      </c>
      <c r="H253" s="1429"/>
    </row>
    <row r="254" spans="1:8" x14ac:dyDescent="0.25">
      <c r="A254" s="847" t="s">
        <v>2187</v>
      </c>
      <c r="B254" s="848">
        <v>1</v>
      </c>
      <c r="C254" s="849">
        <v>13000</v>
      </c>
      <c r="D254" s="849"/>
      <c r="E254" s="848">
        <v>1</v>
      </c>
      <c r="F254" s="1427">
        <v>60</v>
      </c>
      <c r="G254" s="1428">
        <v>3000</v>
      </c>
      <c r="H254" s="1429"/>
    </row>
    <row r="255" spans="1:8" x14ac:dyDescent="0.25">
      <c r="A255" s="847" t="s">
        <v>5468</v>
      </c>
      <c r="B255" s="848">
        <v>1</v>
      </c>
      <c r="C255" s="849"/>
      <c r="D255" s="849">
        <v>44000</v>
      </c>
      <c r="E255" s="848">
        <v>1</v>
      </c>
      <c r="F255" s="1427">
        <v>90</v>
      </c>
      <c r="G255" s="1428">
        <v>5000</v>
      </c>
      <c r="H255" s="1429" t="s">
        <v>767</v>
      </c>
    </row>
    <row r="256" spans="1:8" x14ac:dyDescent="0.25">
      <c r="A256" s="847" t="s">
        <v>5517</v>
      </c>
      <c r="B256" s="848">
        <v>1</v>
      </c>
      <c r="C256" s="849">
        <v>15000</v>
      </c>
      <c r="D256" s="849"/>
      <c r="E256" s="848">
        <v>1</v>
      </c>
      <c r="F256" s="1427">
        <v>60</v>
      </c>
      <c r="G256" s="1428">
        <v>3000</v>
      </c>
      <c r="H256" s="1429"/>
    </row>
    <row r="257" spans="1:8" x14ac:dyDescent="0.25">
      <c r="A257" s="847" t="s">
        <v>138</v>
      </c>
      <c r="B257" s="848">
        <v>1</v>
      </c>
      <c r="C257" s="849">
        <v>21000</v>
      </c>
      <c r="D257" s="849"/>
      <c r="E257" s="848">
        <v>1</v>
      </c>
      <c r="F257" s="1427">
        <v>60</v>
      </c>
      <c r="G257" s="1428">
        <v>3000</v>
      </c>
      <c r="H257" s="1429"/>
    </row>
    <row r="258" spans="1:8" x14ac:dyDescent="0.25">
      <c r="A258" s="847" t="s">
        <v>734</v>
      </c>
      <c r="B258" s="848">
        <v>1</v>
      </c>
      <c r="C258" s="849"/>
      <c r="D258" s="849">
        <v>18000</v>
      </c>
      <c r="E258" s="848"/>
      <c r="F258" s="1427"/>
      <c r="G258" s="1428"/>
      <c r="H258" s="1429" t="s">
        <v>6466</v>
      </c>
    </row>
    <row r="259" spans="1:8" x14ac:dyDescent="0.25">
      <c r="A259" s="847" t="s">
        <v>137</v>
      </c>
      <c r="B259" s="848">
        <v>1</v>
      </c>
      <c r="C259" s="849">
        <v>20000</v>
      </c>
      <c r="D259" s="849">
        <v>5000</v>
      </c>
      <c r="E259" s="848">
        <v>1</v>
      </c>
      <c r="F259" s="1427">
        <v>60</v>
      </c>
      <c r="G259" s="1428">
        <v>3000</v>
      </c>
      <c r="H259" s="1429" t="s">
        <v>767</v>
      </c>
    </row>
    <row r="260" spans="1:8" x14ac:dyDescent="0.25">
      <c r="A260" s="847" t="s">
        <v>4334</v>
      </c>
      <c r="B260" s="848">
        <v>1</v>
      </c>
      <c r="C260" s="849">
        <v>118000</v>
      </c>
      <c r="D260" s="849"/>
      <c r="E260" s="848"/>
      <c r="F260" s="1427"/>
      <c r="G260" s="1428"/>
      <c r="H260" s="1429"/>
    </row>
    <row r="261" spans="1:8" x14ac:dyDescent="0.25">
      <c r="A261" s="847" t="s">
        <v>4733</v>
      </c>
      <c r="B261" s="848">
        <v>1</v>
      </c>
      <c r="C261" s="849"/>
      <c r="D261" s="849">
        <v>18000</v>
      </c>
      <c r="E261" s="848"/>
      <c r="F261" s="1427"/>
      <c r="G261" s="1428"/>
      <c r="H261" s="1429" t="s">
        <v>6467</v>
      </c>
    </row>
    <row r="262" spans="1:8" x14ac:dyDescent="0.25">
      <c r="A262" s="847" t="s">
        <v>734</v>
      </c>
      <c r="B262" s="848">
        <v>1</v>
      </c>
      <c r="C262" s="849"/>
      <c r="D262" s="849">
        <v>18000</v>
      </c>
      <c r="E262" s="848"/>
      <c r="F262" s="1427"/>
      <c r="G262" s="1428"/>
      <c r="H262" s="1429" t="s">
        <v>6468</v>
      </c>
    </row>
    <row r="263" spans="1:8" x14ac:dyDescent="0.25">
      <c r="A263" s="847" t="s">
        <v>638</v>
      </c>
      <c r="B263" s="848">
        <v>1</v>
      </c>
      <c r="C263" s="849">
        <v>3000</v>
      </c>
      <c r="D263" s="849">
        <v>30000</v>
      </c>
      <c r="E263" s="848"/>
      <c r="F263" s="1427"/>
      <c r="G263" s="1428"/>
      <c r="H263" s="1429" t="s">
        <v>767</v>
      </c>
    </row>
    <row r="264" spans="1:8" x14ac:dyDescent="0.25">
      <c r="A264" s="847" t="s">
        <v>2912</v>
      </c>
      <c r="B264" s="848">
        <v>1</v>
      </c>
      <c r="C264" s="849"/>
      <c r="D264" s="849">
        <v>24000</v>
      </c>
      <c r="E264" s="848"/>
      <c r="F264" s="1427"/>
      <c r="G264" s="1428"/>
      <c r="H264" s="1429" t="s">
        <v>5353</v>
      </c>
    </row>
    <row r="265" spans="1:8" x14ac:dyDescent="0.25">
      <c r="A265" s="847" t="s">
        <v>3938</v>
      </c>
      <c r="B265" s="848">
        <v>1</v>
      </c>
      <c r="C265" s="849"/>
      <c r="D265" s="849">
        <v>21000</v>
      </c>
      <c r="E265" s="848">
        <v>1</v>
      </c>
      <c r="F265" s="1427">
        <v>100</v>
      </c>
      <c r="G265" s="1428">
        <v>5000</v>
      </c>
      <c r="H265" s="1429" t="s">
        <v>767</v>
      </c>
    </row>
    <row r="266" spans="1:8" x14ac:dyDescent="0.25">
      <c r="A266" s="847" t="s">
        <v>1946</v>
      </c>
      <c r="B266" s="848">
        <v>1</v>
      </c>
      <c r="C266" s="849"/>
      <c r="D266" s="849">
        <v>31000</v>
      </c>
      <c r="E266" s="848">
        <v>1</v>
      </c>
      <c r="F266" s="1427">
        <v>100</v>
      </c>
      <c r="G266" s="1428">
        <v>5000</v>
      </c>
      <c r="H266" s="1429" t="s">
        <v>767</v>
      </c>
    </row>
    <row r="267" spans="1:8" x14ac:dyDescent="0.25">
      <c r="A267" s="847" t="s">
        <v>4880</v>
      </c>
      <c r="B267" s="848">
        <v>1</v>
      </c>
      <c r="C267" s="849"/>
      <c r="D267" s="849">
        <v>24000</v>
      </c>
      <c r="E267" s="848"/>
      <c r="F267" s="1427"/>
      <c r="G267" s="1428"/>
      <c r="H267" s="1429" t="s">
        <v>5353</v>
      </c>
    </row>
    <row r="268" spans="1:8" x14ac:dyDescent="0.25">
      <c r="A268" s="755" t="s">
        <v>2048</v>
      </c>
      <c r="B268" s="213">
        <f>SUM(B248:B267)</f>
        <v>20</v>
      </c>
      <c r="C268" s="213">
        <f>SUM(C248:C267)</f>
        <v>253000</v>
      </c>
      <c r="D268" s="213">
        <f>SUM(D248:D267)</f>
        <v>311000</v>
      </c>
      <c r="E268" s="213">
        <f>SUM(E248:E267)</f>
        <v>13</v>
      </c>
      <c r="F268" s="213"/>
      <c r="G268" s="213"/>
      <c r="H268" s="213"/>
    </row>
    <row r="269" spans="1:8" ht="17.25" x14ac:dyDescent="0.25">
      <c r="A269" s="2233" t="s">
        <v>4463</v>
      </c>
      <c r="B269" s="2234"/>
      <c r="C269" s="2234"/>
      <c r="D269" s="2234"/>
      <c r="E269" s="2234"/>
      <c r="F269" s="2234"/>
      <c r="G269" s="2234"/>
      <c r="H269" s="2249"/>
    </row>
    <row r="270" spans="1:8" ht="17.25" x14ac:dyDescent="0.25">
      <c r="A270" s="782"/>
      <c r="B270" s="783"/>
      <c r="C270" s="944"/>
      <c r="D270" s="784"/>
      <c r="E270" s="909"/>
      <c r="F270" s="909"/>
      <c r="G270" s="909"/>
      <c r="H270" s="1500"/>
    </row>
    <row r="271" spans="1:8" x14ac:dyDescent="0.25">
      <c r="A271" s="755" t="s">
        <v>2048</v>
      </c>
      <c r="B271" s="213"/>
      <c r="C271" s="213"/>
      <c r="D271" s="213"/>
      <c r="E271" s="213"/>
      <c r="F271" s="213"/>
      <c r="G271" s="213"/>
      <c r="H271" s="213"/>
    </row>
    <row r="272" spans="1:8" x14ac:dyDescent="0.25">
      <c r="D272" s="18"/>
      <c r="E272" s="13"/>
      <c r="F272" s="13"/>
    </row>
    <row r="273" spans="1:8" x14ac:dyDescent="0.25">
      <c r="D273" s="1230"/>
      <c r="E273" s="1230"/>
      <c r="F273" s="2268" t="s">
        <v>5635</v>
      </c>
      <c r="G273" s="2268"/>
      <c r="H273" s="2268"/>
    </row>
    <row r="274" spans="1:8" ht="15.75" x14ac:dyDescent="0.25">
      <c r="A274" s="2262" t="s">
        <v>4861</v>
      </c>
      <c r="B274" s="2263"/>
      <c r="C274" s="757">
        <f>C268</f>
        <v>253000</v>
      </c>
      <c r="E274" s="13"/>
      <c r="F274" s="13"/>
    </row>
    <row r="275" spans="1:8" x14ac:dyDescent="0.25">
      <c r="E275" s="2274"/>
      <c r="F275" s="2274"/>
      <c r="G275" s="2274"/>
    </row>
    <row r="276" spans="1:8" ht="15.75" x14ac:dyDescent="0.25">
      <c r="A276" s="2262" t="s">
        <v>4825</v>
      </c>
      <c r="B276" s="2263"/>
      <c r="C276" s="213"/>
      <c r="E276" s="1145"/>
      <c r="F276" s="1145"/>
      <c r="G276" s="1145"/>
    </row>
    <row r="280" spans="1:8" ht="15.75" x14ac:dyDescent="0.25">
      <c r="A280" s="2232" t="s">
        <v>6469</v>
      </c>
      <c r="B280" s="2232"/>
      <c r="C280" s="2232"/>
      <c r="D280" s="2232"/>
      <c r="E280" s="2232"/>
      <c r="F280" s="2232"/>
      <c r="G280" s="2232"/>
      <c r="H280" s="2232"/>
    </row>
    <row r="281" spans="1:8" x14ac:dyDescent="0.25">
      <c r="A281" s="198" t="s">
        <v>14</v>
      </c>
      <c r="B281" s="198" t="s">
        <v>6004</v>
      </c>
      <c r="C281" s="198" t="s">
        <v>6005</v>
      </c>
      <c r="D281" s="198" t="s">
        <v>6006</v>
      </c>
      <c r="E281" s="198" t="s">
        <v>6007</v>
      </c>
      <c r="F281" s="1502" t="s">
        <v>2013</v>
      </c>
      <c r="G281" s="198" t="s">
        <v>6008</v>
      </c>
      <c r="H281" s="198" t="s">
        <v>6009</v>
      </c>
    </row>
    <row r="282" spans="1:8" x14ac:dyDescent="0.25">
      <c r="A282" s="777" t="s">
        <v>4483</v>
      </c>
      <c r="B282" s="764">
        <v>1</v>
      </c>
      <c r="C282" s="630"/>
      <c r="D282" s="630">
        <v>15000</v>
      </c>
      <c r="E282" s="921">
        <v>1</v>
      </c>
      <c r="F282" s="764">
        <v>60</v>
      </c>
      <c r="G282" s="630">
        <v>3000</v>
      </c>
      <c r="H282" s="1504" t="s">
        <v>767</v>
      </c>
    </row>
    <row r="283" spans="1:8" x14ac:dyDescent="0.25">
      <c r="A283" s="777" t="s">
        <v>1268</v>
      </c>
      <c r="B283" s="764">
        <v>1</v>
      </c>
      <c r="C283" s="630"/>
      <c r="D283" s="630">
        <v>28000</v>
      </c>
      <c r="E283" s="921"/>
      <c r="F283" s="764"/>
      <c r="G283" s="630"/>
      <c r="H283" s="1504" t="s">
        <v>3581</v>
      </c>
    </row>
    <row r="284" spans="1:8" x14ac:dyDescent="0.25">
      <c r="A284" s="777" t="s">
        <v>423</v>
      </c>
      <c r="B284" s="764">
        <v>1</v>
      </c>
      <c r="C284" s="630">
        <v>17000</v>
      </c>
      <c r="D284" s="630"/>
      <c r="E284" s="921">
        <v>1</v>
      </c>
      <c r="F284" s="764">
        <v>75</v>
      </c>
      <c r="G284" s="630">
        <v>4000</v>
      </c>
      <c r="H284" s="1504"/>
    </row>
    <row r="285" spans="1:8" x14ac:dyDescent="0.25">
      <c r="A285" s="777" t="s">
        <v>5748</v>
      </c>
      <c r="B285" s="764">
        <v>1</v>
      </c>
      <c r="C285" s="630"/>
      <c r="D285" s="630">
        <v>18000</v>
      </c>
      <c r="E285" s="921"/>
      <c r="F285" s="764"/>
      <c r="G285" s="630"/>
      <c r="H285" s="1504" t="s">
        <v>6470</v>
      </c>
    </row>
    <row r="286" spans="1:8" x14ac:dyDescent="0.25">
      <c r="A286" s="777" t="s">
        <v>4839</v>
      </c>
      <c r="B286" s="764">
        <v>1</v>
      </c>
      <c r="C286" s="630"/>
      <c r="D286" s="630">
        <v>17000</v>
      </c>
      <c r="E286" s="764">
        <v>1</v>
      </c>
      <c r="F286" s="921">
        <v>60</v>
      </c>
      <c r="G286" s="1249">
        <v>3000</v>
      </c>
      <c r="H286" s="1424" t="s">
        <v>767</v>
      </c>
    </row>
    <row r="287" spans="1:8" x14ac:dyDescent="0.25">
      <c r="A287" s="847" t="s">
        <v>5437</v>
      </c>
      <c r="B287" s="848">
        <v>1</v>
      </c>
      <c r="C287" s="849">
        <v>35000</v>
      </c>
      <c r="D287" s="849"/>
      <c r="E287" s="848">
        <v>1</v>
      </c>
      <c r="F287" s="1427">
        <v>75</v>
      </c>
      <c r="G287" s="1428">
        <v>4000</v>
      </c>
      <c r="H287" s="1429"/>
    </row>
    <row r="288" spans="1:8" x14ac:dyDescent="0.25">
      <c r="A288" s="847" t="s">
        <v>915</v>
      </c>
      <c r="B288" s="848">
        <v>1</v>
      </c>
      <c r="C288" s="849">
        <v>12000</v>
      </c>
      <c r="D288" s="849"/>
      <c r="E288" s="848">
        <v>1</v>
      </c>
      <c r="F288" s="1427">
        <v>60</v>
      </c>
      <c r="G288" s="1428">
        <v>3000</v>
      </c>
      <c r="H288" s="1429"/>
    </row>
    <row r="289" spans="1:8" x14ac:dyDescent="0.25">
      <c r="A289" s="847" t="s">
        <v>4880</v>
      </c>
      <c r="B289" s="848">
        <v>1</v>
      </c>
      <c r="C289" s="849">
        <v>21000</v>
      </c>
      <c r="D289" s="849"/>
      <c r="E289" s="848">
        <v>1</v>
      </c>
      <c r="F289" s="1427">
        <v>60</v>
      </c>
      <c r="G289" s="1428">
        <v>3000</v>
      </c>
      <c r="H289" s="1429"/>
    </row>
    <row r="290" spans="1:8" x14ac:dyDescent="0.25">
      <c r="A290" s="847" t="s">
        <v>5037</v>
      </c>
      <c r="B290" s="848">
        <v>1</v>
      </c>
      <c r="C290" s="849">
        <v>17000</v>
      </c>
      <c r="D290" s="849"/>
      <c r="E290" s="848">
        <v>2</v>
      </c>
      <c r="F290" s="1427" t="s">
        <v>1431</v>
      </c>
      <c r="G290" s="1428">
        <v>7000</v>
      </c>
      <c r="H290" s="1429"/>
    </row>
    <row r="291" spans="1:8" x14ac:dyDescent="0.25">
      <c r="A291" s="884" t="s">
        <v>1139</v>
      </c>
      <c r="B291" s="885">
        <v>2</v>
      </c>
      <c r="C291" s="230"/>
      <c r="D291" s="230"/>
      <c r="E291" s="885"/>
      <c r="F291" s="1430"/>
      <c r="G291" s="1431"/>
      <c r="H291" s="1432" t="s">
        <v>6373</v>
      </c>
    </row>
    <row r="292" spans="1:8" x14ac:dyDescent="0.25">
      <c r="A292" s="847" t="s">
        <v>563</v>
      </c>
      <c r="B292" s="848">
        <v>1</v>
      </c>
      <c r="C292" s="849">
        <v>17000</v>
      </c>
      <c r="D292" s="849"/>
      <c r="E292" s="848">
        <v>1</v>
      </c>
      <c r="F292" s="1427">
        <v>75</v>
      </c>
      <c r="G292" s="1428">
        <v>4000</v>
      </c>
      <c r="H292" s="1429"/>
    </row>
    <row r="293" spans="1:8" x14ac:dyDescent="0.25">
      <c r="A293" s="847" t="s">
        <v>2045</v>
      </c>
      <c r="B293" s="848">
        <v>1</v>
      </c>
      <c r="C293" s="849">
        <v>17000</v>
      </c>
      <c r="D293" s="849"/>
      <c r="E293" s="848"/>
      <c r="F293" s="1427"/>
      <c r="G293" s="1428"/>
      <c r="H293" s="1429"/>
    </row>
    <row r="294" spans="1:8" x14ac:dyDescent="0.25">
      <c r="A294" s="847" t="s">
        <v>4793</v>
      </c>
      <c r="B294" s="848">
        <v>1</v>
      </c>
      <c r="C294" s="849">
        <v>17000</v>
      </c>
      <c r="D294" s="849"/>
      <c r="E294" s="848">
        <v>1</v>
      </c>
      <c r="F294" s="1427">
        <v>60</v>
      </c>
      <c r="G294" s="1428">
        <v>3000</v>
      </c>
      <c r="H294" s="1429"/>
    </row>
    <row r="295" spans="1:8" x14ac:dyDescent="0.25">
      <c r="A295" s="847" t="s">
        <v>423</v>
      </c>
      <c r="B295" s="848">
        <v>1</v>
      </c>
      <c r="C295" s="849">
        <v>18000</v>
      </c>
      <c r="D295" s="849"/>
      <c r="E295" s="848">
        <v>1</v>
      </c>
      <c r="F295" s="1427">
        <v>60</v>
      </c>
      <c r="G295" s="1428">
        <v>3000</v>
      </c>
      <c r="H295" s="1429"/>
    </row>
    <row r="296" spans="1:8" x14ac:dyDescent="0.25">
      <c r="A296" s="847" t="s">
        <v>3012</v>
      </c>
      <c r="B296" s="848">
        <v>1</v>
      </c>
      <c r="C296" s="849">
        <v>16000</v>
      </c>
      <c r="D296" s="849"/>
      <c r="E296" s="848"/>
      <c r="F296" s="1427"/>
      <c r="G296" s="1428"/>
      <c r="H296" s="1429"/>
    </row>
    <row r="297" spans="1:8" x14ac:dyDescent="0.25">
      <c r="A297" s="847" t="s">
        <v>4116</v>
      </c>
      <c r="B297" s="848">
        <v>1</v>
      </c>
      <c r="C297" s="849"/>
      <c r="D297" s="849">
        <v>27000</v>
      </c>
      <c r="E297" s="848">
        <v>1</v>
      </c>
      <c r="F297" s="1427">
        <v>75</v>
      </c>
      <c r="G297" s="1428">
        <v>4000</v>
      </c>
      <c r="H297" s="1429" t="s">
        <v>767</v>
      </c>
    </row>
    <row r="298" spans="1:8" x14ac:dyDescent="0.25">
      <c r="A298" s="847" t="s">
        <v>4116</v>
      </c>
      <c r="B298" s="848">
        <v>1</v>
      </c>
      <c r="C298" s="849"/>
      <c r="D298" s="849">
        <v>27000</v>
      </c>
      <c r="E298" s="848">
        <v>1</v>
      </c>
      <c r="F298" s="1427">
        <v>75</v>
      </c>
      <c r="G298" s="1428">
        <v>4000</v>
      </c>
      <c r="H298" s="1429" t="s">
        <v>767</v>
      </c>
    </row>
    <row r="299" spans="1:8" x14ac:dyDescent="0.25">
      <c r="A299" s="847" t="s">
        <v>423</v>
      </c>
      <c r="B299" s="848">
        <v>1</v>
      </c>
      <c r="C299" s="849"/>
      <c r="D299" s="849">
        <v>21000</v>
      </c>
      <c r="E299" s="848"/>
      <c r="F299" s="1427"/>
      <c r="G299" s="1428"/>
      <c r="H299" s="1429" t="s">
        <v>3581</v>
      </c>
    </row>
    <row r="300" spans="1:8" x14ac:dyDescent="0.25">
      <c r="A300" s="755" t="s">
        <v>2048</v>
      </c>
      <c r="B300" s="213">
        <f>SUM(B282:B299)</f>
        <v>19</v>
      </c>
      <c r="C300" s="213">
        <f>SUM(C282:C299)</f>
        <v>187000</v>
      </c>
      <c r="D300" s="213">
        <f>SUM(D282:D299)</f>
        <v>153000</v>
      </c>
      <c r="E300" s="213">
        <f>SUM(E282:E299)</f>
        <v>13</v>
      </c>
      <c r="F300" s="213"/>
      <c r="G300" s="213">
        <f>SUM(G282:G299)</f>
        <v>45000</v>
      </c>
      <c r="H300" s="213"/>
    </row>
    <row r="301" spans="1:8" ht="17.25" x14ac:dyDescent="0.25">
      <c r="A301" s="2233" t="s">
        <v>4463</v>
      </c>
      <c r="B301" s="2234"/>
      <c r="C301" s="2234"/>
      <c r="D301" s="2234"/>
      <c r="E301" s="2234"/>
      <c r="F301" s="2234"/>
      <c r="G301" s="2234"/>
      <c r="H301" s="2249"/>
    </row>
    <row r="302" spans="1:8" ht="17.25" x14ac:dyDescent="0.25">
      <c r="A302" s="782" t="s">
        <v>4967</v>
      </c>
      <c r="B302" s="783">
        <v>1</v>
      </c>
      <c r="C302" s="944">
        <v>1300</v>
      </c>
      <c r="D302" s="784"/>
      <c r="E302" s="909"/>
      <c r="F302" s="909"/>
      <c r="G302" s="909"/>
      <c r="H302" s="1503"/>
    </row>
    <row r="303" spans="1:8" x14ac:dyDescent="0.25">
      <c r="A303" s="755" t="s">
        <v>2048</v>
      </c>
      <c r="B303" s="213"/>
      <c r="C303" s="213"/>
      <c r="D303" s="213"/>
      <c r="E303" s="213"/>
      <c r="F303" s="213"/>
      <c r="G303" s="213"/>
      <c r="H303" s="213"/>
    </row>
    <row r="304" spans="1:8" x14ac:dyDescent="0.25">
      <c r="D304" s="18"/>
      <c r="E304" s="13"/>
      <c r="F304" s="13"/>
    </row>
    <row r="305" spans="1:8" x14ac:dyDescent="0.25">
      <c r="D305" s="1230"/>
      <c r="E305" s="1230"/>
      <c r="F305" s="2268" t="s">
        <v>5635</v>
      </c>
      <c r="G305" s="2268"/>
      <c r="H305" s="2268"/>
    </row>
    <row r="306" spans="1:8" ht="15.75" x14ac:dyDescent="0.25">
      <c r="A306" s="2262" t="s">
        <v>4861</v>
      </c>
      <c r="B306" s="2263"/>
      <c r="C306" s="757">
        <f>C300</f>
        <v>187000</v>
      </c>
      <c r="E306" s="13"/>
      <c r="F306" s="13"/>
    </row>
    <row r="307" spans="1:8" x14ac:dyDescent="0.25">
      <c r="E307" s="2274"/>
      <c r="F307" s="2274"/>
      <c r="G307" s="2274"/>
    </row>
    <row r="308" spans="1:8" ht="15.75" x14ac:dyDescent="0.25">
      <c r="A308" s="2262" t="s">
        <v>4825</v>
      </c>
      <c r="B308" s="2263"/>
      <c r="C308" s="213">
        <v>1300</v>
      </c>
      <c r="E308" s="1145"/>
      <c r="F308" s="1145"/>
      <c r="G308" s="1145"/>
    </row>
    <row r="312" spans="1:8" ht="15.75" x14ac:dyDescent="0.25">
      <c r="A312" s="2232" t="s">
        <v>6471</v>
      </c>
      <c r="B312" s="2232"/>
      <c r="C312" s="2232"/>
      <c r="D312" s="2232"/>
      <c r="E312" s="2232"/>
      <c r="F312" s="2232"/>
      <c r="G312" s="2232"/>
      <c r="H312" s="2232"/>
    </row>
    <row r="313" spans="1:8" x14ac:dyDescent="0.25">
      <c r="A313" s="198" t="s">
        <v>14</v>
      </c>
      <c r="B313" s="198" t="s">
        <v>6004</v>
      </c>
      <c r="C313" s="198" t="s">
        <v>6005</v>
      </c>
      <c r="D313" s="198" t="s">
        <v>6006</v>
      </c>
      <c r="E313" s="198" t="s">
        <v>6007</v>
      </c>
      <c r="F313" s="1505" t="s">
        <v>2013</v>
      </c>
      <c r="G313" s="198" t="s">
        <v>6008</v>
      </c>
      <c r="H313" s="198" t="s">
        <v>6009</v>
      </c>
    </row>
    <row r="314" spans="1:8" x14ac:dyDescent="0.25">
      <c r="A314" s="777" t="s">
        <v>137</v>
      </c>
      <c r="B314" s="764">
        <v>1</v>
      </c>
      <c r="C314" s="630">
        <v>28000</v>
      </c>
      <c r="D314" s="630"/>
      <c r="E314" s="921"/>
      <c r="F314" s="764"/>
      <c r="G314" s="630"/>
      <c r="H314" s="1507" t="s">
        <v>6472</v>
      </c>
    </row>
    <row r="315" spans="1:8" x14ac:dyDescent="0.25">
      <c r="A315" s="777" t="s">
        <v>1946</v>
      </c>
      <c r="B315" s="764">
        <v>1</v>
      </c>
      <c r="C315" s="630">
        <v>36000</v>
      </c>
      <c r="D315" s="630"/>
      <c r="E315" s="921"/>
      <c r="F315" s="764"/>
      <c r="G315" s="630"/>
      <c r="H315" s="1507"/>
    </row>
    <row r="316" spans="1:8" x14ac:dyDescent="0.25">
      <c r="A316" s="777" t="s">
        <v>5973</v>
      </c>
      <c r="B316" s="764">
        <v>1</v>
      </c>
      <c r="C316" s="630"/>
      <c r="D316" s="630">
        <v>16000</v>
      </c>
      <c r="E316" s="921"/>
      <c r="F316" s="764"/>
      <c r="G316" s="630"/>
      <c r="H316" s="1507" t="s">
        <v>767</v>
      </c>
    </row>
    <row r="317" spans="1:8" x14ac:dyDescent="0.25">
      <c r="A317" s="777" t="s">
        <v>3676</v>
      </c>
      <c r="B317" s="764">
        <v>1</v>
      </c>
      <c r="C317" s="630">
        <v>21000</v>
      </c>
      <c r="D317" s="630"/>
      <c r="E317" s="921"/>
      <c r="F317" s="764"/>
      <c r="G317" s="630"/>
      <c r="H317" s="1507"/>
    </row>
    <row r="318" spans="1:8" x14ac:dyDescent="0.25">
      <c r="A318" s="777" t="s">
        <v>2045</v>
      </c>
      <c r="B318" s="764">
        <v>1</v>
      </c>
      <c r="C318" s="630"/>
      <c r="D318" s="630">
        <v>14000</v>
      </c>
      <c r="E318" s="764">
        <v>1</v>
      </c>
      <c r="F318" s="921">
        <v>60</v>
      </c>
      <c r="G318" s="1249">
        <v>3000</v>
      </c>
      <c r="H318" s="1424" t="s">
        <v>3581</v>
      </c>
    </row>
    <row r="319" spans="1:8" x14ac:dyDescent="0.25">
      <c r="A319" s="847" t="s">
        <v>6361</v>
      </c>
      <c r="B319" s="848">
        <v>1</v>
      </c>
      <c r="C319" s="849">
        <v>45000</v>
      </c>
      <c r="D319" s="849"/>
      <c r="E319" s="848"/>
      <c r="F319" s="1427"/>
      <c r="G319" s="1428"/>
      <c r="H319" s="1429"/>
    </row>
    <row r="320" spans="1:8" x14ac:dyDescent="0.25">
      <c r="A320" s="847" t="s">
        <v>137</v>
      </c>
      <c r="B320" s="848">
        <v>1</v>
      </c>
      <c r="C320" s="849"/>
      <c r="D320" s="849">
        <v>24000</v>
      </c>
      <c r="E320" s="848">
        <v>1</v>
      </c>
      <c r="F320" s="1427">
        <v>75</v>
      </c>
      <c r="G320" s="1428">
        <v>4000</v>
      </c>
      <c r="H320" s="1429" t="s">
        <v>767</v>
      </c>
    </row>
    <row r="321" spans="1:8" x14ac:dyDescent="0.25">
      <c r="A321" s="847" t="s">
        <v>291</v>
      </c>
      <c r="B321" s="848">
        <v>1</v>
      </c>
      <c r="C321" s="849"/>
      <c r="D321" s="849">
        <v>19000</v>
      </c>
      <c r="E321" s="848"/>
      <c r="F321" s="1427"/>
      <c r="G321" s="1428"/>
      <c r="H321" s="1429" t="s">
        <v>6473</v>
      </c>
    </row>
    <row r="322" spans="1:8" x14ac:dyDescent="0.25">
      <c r="A322" s="847" t="s">
        <v>392</v>
      </c>
      <c r="B322" s="848">
        <v>2</v>
      </c>
      <c r="C322" s="849">
        <v>78000</v>
      </c>
      <c r="D322" s="849"/>
      <c r="E322" s="848">
        <v>2</v>
      </c>
      <c r="F322" s="1427">
        <v>190</v>
      </c>
      <c r="G322" s="1428">
        <v>22000</v>
      </c>
      <c r="H322" s="1429"/>
    </row>
    <row r="323" spans="1:8" x14ac:dyDescent="0.25">
      <c r="A323" s="847" t="s">
        <v>201</v>
      </c>
      <c r="B323" s="848">
        <v>1</v>
      </c>
      <c r="C323" s="849"/>
      <c r="D323" s="849">
        <v>26000</v>
      </c>
      <c r="E323" s="848"/>
      <c r="F323" s="1427"/>
      <c r="G323" s="1428"/>
      <c r="H323" s="1429" t="s">
        <v>6474</v>
      </c>
    </row>
    <row r="324" spans="1:8" x14ac:dyDescent="0.25">
      <c r="A324" s="847" t="s">
        <v>1268</v>
      </c>
      <c r="B324" s="848">
        <v>1</v>
      </c>
      <c r="C324" s="849">
        <v>24000</v>
      </c>
      <c r="D324" s="849"/>
      <c r="E324" s="848">
        <v>1</v>
      </c>
      <c r="F324" s="1427">
        <v>75</v>
      </c>
      <c r="G324" s="1428">
        <v>4000</v>
      </c>
      <c r="H324" s="1429"/>
    </row>
    <row r="325" spans="1:8" x14ac:dyDescent="0.25">
      <c r="A325" s="847" t="s">
        <v>3012</v>
      </c>
      <c r="B325" s="848">
        <v>1</v>
      </c>
      <c r="C325" s="849"/>
      <c r="D325" s="849">
        <v>16000</v>
      </c>
      <c r="E325" s="848"/>
      <c r="F325" s="1427"/>
      <c r="G325" s="1428"/>
      <c r="H325" s="1429" t="s">
        <v>3581</v>
      </c>
    </row>
    <row r="326" spans="1:8" x14ac:dyDescent="0.25">
      <c r="A326" s="847" t="s">
        <v>184</v>
      </c>
      <c r="B326" s="848">
        <v>1</v>
      </c>
      <c r="C326" s="849"/>
      <c r="D326" s="849">
        <v>24000</v>
      </c>
      <c r="E326" s="848"/>
      <c r="F326" s="1427"/>
      <c r="G326" s="1428"/>
      <c r="H326" s="1429" t="s">
        <v>6475</v>
      </c>
    </row>
    <row r="327" spans="1:8" x14ac:dyDescent="0.25">
      <c r="A327" s="847" t="s">
        <v>1139</v>
      </c>
      <c r="B327" s="848">
        <v>1</v>
      </c>
      <c r="C327" s="849"/>
      <c r="D327" s="849">
        <v>39000</v>
      </c>
      <c r="E327" s="848"/>
      <c r="F327" s="1427"/>
      <c r="G327" s="1428"/>
      <c r="H327" s="1429" t="s">
        <v>5312</v>
      </c>
    </row>
    <row r="328" spans="1:8" x14ac:dyDescent="0.25">
      <c r="A328" s="847" t="s">
        <v>5605</v>
      </c>
      <c r="B328" s="848">
        <v>1</v>
      </c>
      <c r="C328" s="849"/>
      <c r="D328" s="849">
        <v>104000</v>
      </c>
      <c r="E328" s="848"/>
      <c r="F328" s="1427"/>
      <c r="G328" s="1428"/>
      <c r="H328" s="1429" t="s">
        <v>5312</v>
      </c>
    </row>
    <row r="329" spans="1:8" x14ac:dyDescent="0.25">
      <c r="A329" s="847" t="s">
        <v>1268</v>
      </c>
      <c r="B329" s="848">
        <v>1</v>
      </c>
      <c r="C329" s="849">
        <v>28000</v>
      </c>
      <c r="D329" s="849"/>
      <c r="E329" s="848"/>
      <c r="F329" s="1427"/>
      <c r="G329" s="1428"/>
      <c r="H329" s="1429"/>
    </row>
    <row r="330" spans="1:8" x14ac:dyDescent="0.25">
      <c r="A330" s="847" t="s">
        <v>3146</v>
      </c>
      <c r="B330" s="848">
        <v>1</v>
      </c>
      <c r="C330" s="849">
        <v>24000</v>
      </c>
      <c r="D330" s="849"/>
      <c r="E330" s="848">
        <v>1</v>
      </c>
      <c r="F330" s="1427">
        <v>100</v>
      </c>
      <c r="G330" s="1428">
        <v>5000</v>
      </c>
      <c r="H330" s="1429"/>
    </row>
    <row r="331" spans="1:8" x14ac:dyDescent="0.25">
      <c r="A331" s="847" t="s">
        <v>213</v>
      </c>
      <c r="B331" s="848">
        <v>1</v>
      </c>
      <c r="C331" s="849">
        <v>25000</v>
      </c>
      <c r="D331" s="849"/>
      <c r="E331" s="848">
        <v>1</v>
      </c>
      <c r="F331" s="1427">
        <v>100</v>
      </c>
      <c r="G331" s="1428">
        <v>5000</v>
      </c>
      <c r="H331" s="1429"/>
    </row>
    <row r="332" spans="1:8" x14ac:dyDescent="0.25">
      <c r="A332" s="847" t="s">
        <v>4787</v>
      </c>
      <c r="B332" s="848">
        <v>1</v>
      </c>
      <c r="C332" s="849"/>
      <c r="D332" s="849">
        <v>20000</v>
      </c>
      <c r="E332" s="848"/>
      <c r="F332" s="1427"/>
      <c r="G332" s="1428"/>
      <c r="H332" s="1429" t="s">
        <v>767</v>
      </c>
    </row>
    <row r="333" spans="1:8" x14ac:dyDescent="0.25">
      <c r="A333" s="847" t="s">
        <v>734</v>
      </c>
      <c r="B333" s="848">
        <v>1</v>
      </c>
      <c r="C333" s="849"/>
      <c r="D333" s="849">
        <v>15000</v>
      </c>
      <c r="E333" s="848">
        <v>1</v>
      </c>
      <c r="F333" s="1427">
        <v>60</v>
      </c>
      <c r="G333" s="1428">
        <v>3000</v>
      </c>
      <c r="H333" s="1429" t="s">
        <v>3581</v>
      </c>
    </row>
    <row r="334" spans="1:8" x14ac:dyDescent="0.25">
      <c r="A334" s="847" t="s">
        <v>5748</v>
      </c>
      <c r="B334" s="848">
        <v>1</v>
      </c>
      <c r="C334" s="849">
        <v>18000</v>
      </c>
      <c r="D334" s="849"/>
      <c r="E334" s="848"/>
      <c r="F334" s="1427"/>
      <c r="G334" s="1428"/>
      <c r="H334" s="1429"/>
    </row>
    <row r="335" spans="1:8" x14ac:dyDescent="0.25">
      <c r="A335" s="847" t="s">
        <v>138</v>
      </c>
      <c r="B335" s="848">
        <v>1</v>
      </c>
      <c r="C335" s="849">
        <v>21000</v>
      </c>
      <c r="D335" s="849"/>
      <c r="E335" s="848">
        <v>1</v>
      </c>
      <c r="F335" s="1427">
        <v>60</v>
      </c>
      <c r="G335" s="1428">
        <v>3000</v>
      </c>
      <c r="H335" s="1429"/>
    </row>
    <row r="336" spans="1:8" x14ac:dyDescent="0.25">
      <c r="A336" s="847" t="s">
        <v>622</v>
      </c>
      <c r="B336" s="848">
        <v>1</v>
      </c>
      <c r="C336" s="849"/>
      <c r="D336" s="849">
        <v>34000</v>
      </c>
      <c r="E336" s="848">
        <v>1</v>
      </c>
      <c r="F336" s="1427">
        <v>60</v>
      </c>
      <c r="G336" s="1428">
        <v>3000</v>
      </c>
      <c r="H336" s="1429" t="s">
        <v>767</v>
      </c>
    </row>
    <row r="337" spans="1:8" x14ac:dyDescent="0.25">
      <c r="A337" s="847" t="s">
        <v>3720</v>
      </c>
      <c r="B337" s="848">
        <v>1</v>
      </c>
      <c r="C337" s="849">
        <v>10000</v>
      </c>
      <c r="D337" s="849"/>
      <c r="E337" s="848">
        <v>2</v>
      </c>
      <c r="F337" s="1427">
        <v>100</v>
      </c>
      <c r="G337" s="1428">
        <v>10000</v>
      </c>
      <c r="H337" s="1429"/>
    </row>
    <row r="338" spans="1:8" x14ac:dyDescent="0.25">
      <c r="A338" s="847" t="s">
        <v>5696</v>
      </c>
      <c r="B338" s="848">
        <v>1</v>
      </c>
      <c r="C338" s="849">
        <v>36500</v>
      </c>
      <c r="D338" s="849"/>
      <c r="E338" s="848"/>
      <c r="F338" s="1427"/>
      <c r="G338" s="1428"/>
      <c r="H338" s="1429"/>
    </row>
    <row r="339" spans="1:8" x14ac:dyDescent="0.25">
      <c r="A339" s="847" t="s">
        <v>2912</v>
      </c>
      <c r="B339" s="848">
        <v>1</v>
      </c>
      <c r="C339" s="849">
        <v>7000</v>
      </c>
      <c r="D339" s="849">
        <v>17000</v>
      </c>
      <c r="E339" s="848"/>
      <c r="F339" s="1427"/>
      <c r="G339" s="1428"/>
      <c r="H339" s="1429" t="s">
        <v>6476</v>
      </c>
    </row>
    <row r="340" spans="1:8" x14ac:dyDescent="0.25">
      <c r="A340" s="847" t="s">
        <v>3551</v>
      </c>
      <c r="B340" s="848">
        <v>2</v>
      </c>
      <c r="C340" s="849"/>
      <c r="D340" s="849">
        <v>68000</v>
      </c>
      <c r="E340" s="848">
        <v>2</v>
      </c>
      <c r="F340" s="1427">
        <v>75</v>
      </c>
      <c r="G340" s="1428">
        <v>8000</v>
      </c>
      <c r="H340" s="1429" t="s">
        <v>6477</v>
      </c>
    </row>
    <row r="341" spans="1:8" x14ac:dyDescent="0.25">
      <c r="A341" s="847" t="s">
        <v>1946</v>
      </c>
      <c r="B341" s="848">
        <v>1</v>
      </c>
      <c r="C341" s="849">
        <v>31000</v>
      </c>
      <c r="D341" s="849"/>
      <c r="E341" s="848">
        <v>1</v>
      </c>
      <c r="F341" s="1427">
        <v>100</v>
      </c>
      <c r="G341" s="1428">
        <v>5000</v>
      </c>
      <c r="H341" s="1429"/>
    </row>
    <row r="342" spans="1:8" x14ac:dyDescent="0.25">
      <c r="A342" s="847" t="s">
        <v>137</v>
      </c>
      <c r="B342" s="848">
        <v>1</v>
      </c>
      <c r="C342" s="849"/>
      <c r="D342" s="849">
        <v>28000</v>
      </c>
      <c r="E342" s="848"/>
      <c r="F342" s="1427"/>
      <c r="G342" s="1428"/>
      <c r="H342" s="1429" t="s">
        <v>767</v>
      </c>
    </row>
    <row r="343" spans="1:8" x14ac:dyDescent="0.25">
      <c r="A343" s="847" t="s">
        <v>5431</v>
      </c>
      <c r="B343" s="848">
        <v>1</v>
      </c>
      <c r="C343" s="849">
        <v>14000</v>
      </c>
      <c r="D343" s="849"/>
      <c r="E343" s="848">
        <v>1</v>
      </c>
      <c r="F343" s="1427">
        <v>50</v>
      </c>
      <c r="G343" s="1428">
        <v>2000</v>
      </c>
      <c r="H343" s="1429"/>
    </row>
    <row r="344" spans="1:8" x14ac:dyDescent="0.25">
      <c r="A344" s="755" t="s">
        <v>2048</v>
      </c>
      <c r="B344" s="213">
        <f>SUM(B314:B343)</f>
        <v>32</v>
      </c>
      <c r="C344" s="213">
        <f>SUM(C314:C343)</f>
        <v>446500</v>
      </c>
      <c r="D344" s="213">
        <f>SUM(D314:D343)</f>
        <v>464000</v>
      </c>
      <c r="E344" s="213">
        <f>SUM(E314:E343)</f>
        <v>16</v>
      </c>
      <c r="F344" s="213"/>
      <c r="G344" s="213"/>
      <c r="H344" s="213"/>
    </row>
    <row r="345" spans="1:8" ht="17.25" x14ac:dyDescent="0.25">
      <c r="A345" s="2233" t="s">
        <v>4463</v>
      </c>
      <c r="B345" s="2234"/>
      <c r="C345" s="2234"/>
      <c r="D345" s="2234"/>
      <c r="E345" s="2234"/>
      <c r="F345" s="2234"/>
      <c r="G345" s="2234"/>
      <c r="H345" s="2249"/>
    </row>
    <row r="346" spans="1:8" ht="17.25" x14ac:dyDescent="0.25">
      <c r="A346" s="782" t="s">
        <v>6478</v>
      </c>
      <c r="B346" s="783">
        <v>1</v>
      </c>
      <c r="C346" s="944">
        <v>3500</v>
      </c>
      <c r="D346" s="784"/>
      <c r="E346" s="909"/>
      <c r="F346" s="909"/>
      <c r="G346" s="909"/>
      <c r="H346" s="1506"/>
    </row>
    <row r="347" spans="1:8" ht="17.25" x14ac:dyDescent="0.25">
      <c r="A347" s="782" t="s">
        <v>6121</v>
      </c>
      <c r="B347" s="783">
        <v>1</v>
      </c>
      <c r="C347" s="944">
        <v>2000</v>
      </c>
      <c r="D347" s="784"/>
      <c r="E347" s="909"/>
      <c r="F347" s="909"/>
      <c r="G347" s="909"/>
      <c r="H347" s="1506"/>
    </row>
    <row r="348" spans="1:8" ht="17.25" x14ac:dyDescent="0.25">
      <c r="A348" s="782" t="s">
        <v>6030</v>
      </c>
      <c r="B348" s="783">
        <v>1</v>
      </c>
      <c r="C348" s="944">
        <v>2000</v>
      </c>
      <c r="D348" s="784"/>
      <c r="E348" s="909"/>
      <c r="F348" s="909"/>
      <c r="G348" s="909"/>
      <c r="H348" s="1506"/>
    </row>
    <row r="349" spans="1:8" x14ac:dyDescent="0.25">
      <c r="A349" s="755" t="s">
        <v>2048</v>
      </c>
      <c r="B349" s="213">
        <f>SUM(B346:B348)</f>
        <v>3</v>
      </c>
      <c r="C349" s="213">
        <f>SUM(C346:C348)</f>
        <v>7500</v>
      </c>
      <c r="D349" s="213"/>
      <c r="E349" s="213"/>
      <c r="F349" s="213"/>
      <c r="G349" s="213"/>
      <c r="H349" s="213"/>
    </row>
    <row r="350" spans="1:8" x14ac:dyDescent="0.25">
      <c r="D350" s="18"/>
      <c r="E350" s="13"/>
      <c r="F350" s="13"/>
    </row>
    <row r="351" spans="1:8" x14ac:dyDescent="0.25">
      <c r="D351" s="1230"/>
      <c r="E351" s="1230"/>
      <c r="F351" s="2268" t="s">
        <v>5635</v>
      </c>
      <c r="G351" s="2268"/>
      <c r="H351" s="2268"/>
    </row>
    <row r="352" spans="1:8" ht="15.75" x14ac:dyDescent="0.25">
      <c r="A352" s="2262" t="s">
        <v>4861</v>
      </c>
      <c r="B352" s="2263"/>
      <c r="C352" s="757">
        <f>C344</f>
        <v>446500</v>
      </c>
      <c r="E352" s="13"/>
      <c r="F352" s="13"/>
    </row>
    <row r="353" spans="1:8" x14ac:dyDescent="0.25">
      <c r="E353" s="2274"/>
      <c r="F353" s="2274"/>
      <c r="G353" s="2274"/>
    </row>
    <row r="354" spans="1:8" ht="15.75" x14ac:dyDescent="0.25">
      <c r="A354" s="2262" t="s">
        <v>4825</v>
      </c>
      <c r="B354" s="2263"/>
      <c r="C354" s="213">
        <v>7500</v>
      </c>
      <c r="E354" s="1145"/>
      <c r="F354" s="1145"/>
      <c r="G354" s="1145"/>
    </row>
    <row r="359" spans="1:8" ht="15.75" x14ac:dyDescent="0.25">
      <c r="A359" s="2232" t="s">
        <v>6479</v>
      </c>
      <c r="B359" s="2232"/>
      <c r="C359" s="2232"/>
      <c r="D359" s="2232"/>
      <c r="E359" s="2232"/>
      <c r="F359" s="2232"/>
      <c r="G359" s="2232"/>
      <c r="H359" s="2232"/>
    </row>
    <row r="360" spans="1:8" x14ac:dyDescent="0.25">
      <c r="A360" s="198" t="s">
        <v>14</v>
      </c>
      <c r="B360" s="198" t="s">
        <v>6004</v>
      </c>
      <c r="C360" s="198" t="s">
        <v>6005</v>
      </c>
      <c r="D360" s="198" t="s">
        <v>6006</v>
      </c>
      <c r="E360" s="198" t="s">
        <v>6007</v>
      </c>
      <c r="F360" s="1508" t="s">
        <v>2013</v>
      </c>
      <c r="G360" s="198" t="s">
        <v>6008</v>
      </c>
      <c r="H360" s="198" t="s">
        <v>6009</v>
      </c>
    </row>
    <row r="361" spans="1:8" x14ac:dyDescent="0.25">
      <c r="A361" s="777" t="s">
        <v>423</v>
      </c>
      <c r="B361" s="764">
        <v>1</v>
      </c>
      <c r="C361" s="630"/>
      <c r="D361" s="630">
        <v>18000</v>
      </c>
      <c r="E361" s="921">
        <v>1</v>
      </c>
      <c r="F361" s="764">
        <v>60</v>
      </c>
      <c r="G361" s="630">
        <v>3000</v>
      </c>
      <c r="H361" s="1510" t="s">
        <v>767</v>
      </c>
    </row>
    <row r="362" spans="1:8" x14ac:dyDescent="0.25">
      <c r="A362" s="777" t="s">
        <v>3701</v>
      </c>
      <c r="B362" s="764">
        <v>1</v>
      </c>
      <c r="C362" s="630"/>
      <c r="D362" s="630">
        <v>37000</v>
      </c>
      <c r="E362" s="921">
        <v>1</v>
      </c>
      <c r="F362" s="764">
        <v>75</v>
      </c>
      <c r="G362" s="630">
        <v>4000</v>
      </c>
      <c r="H362" s="1510" t="s">
        <v>767</v>
      </c>
    </row>
    <row r="363" spans="1:8" x14ac:dyDescent="0.25">
      <c r="A363" s="777" t="s">
        <v>563</v>
      </c>
      <c r="B363" s="764">
        <v>1</v>
      </c>
      <c r="C363" s="630">
        <v>21000</v>
      </c>
      <c r="D363" s="630"/>
      <c r="E363" s="921"/>
      <c r="F363" s="764"/>
      <c r="G363" s="630"/>
      <c r="H363" s="1510" t="s">
        <v>5420</v>
      </c>
    </row>
    <row r="364" spans="1:8" x14ac:dyDescent="0.25">
      <c r="A364" s="777" t="s">
        <v>2045</v>
      </c>
      <c r="B364" s="764">
        <v>1</v>
      </c>
      <c r="C364" s="630"/>
      <c r="D364" s="630">
        <v>17000</v>
      </c>
      <c r="E364" s="921"/>
      <c r="F364" s="764"/>
      <c r="G364" s="630"/>
      <c r="H364" s="1510" t="s">
        <v>6480</v>
      </c>
    </row>
    <row r="365" spans="1:8" x14ac:dyDescent="0.25">
      <c r="A365" s="777" t="s">
        <v>2045</v>
      </c>
      <c r="B365" s="764">
        <v>1</v>
      </c>
      <c r="C365" s="630">
        <v>13000</v>
      </c>
      <c r="D365" s="630"/>
      <c r="E365" s="764">
        <v>1</v>
      </c>
      <c r="F365" s="921">
        <v>75</v>
      </c>
      <c r="G365" s="1249">
        <v>4000</v>
      </c>
      <c r="H365" s="1424" t="s">
        <v>3802</v>
      </c>
    </row>
    <row r="366" spans="1:8" x14ac:dyDescent="0.25">
      <c r="A366" s="847" t="s">
        <v>1268</v>
      </c>
      <c r="B366" s="848">
        <v>1</v>
      </c>
      <c r="C366" s="849">
        <v>23000</v>
      </c>
      <c r="D366" s="849"/>
      <c r="E366" s="848">
        <v>1</v>
      </c>
      <c r="F366" s="1427">
        <v>100</v>
      </c>
      <c r="G366" s="1428">
        <v>5000</v>
      </c>
      <c r="H366" s="1429"/>
    </row>
    <row r="367" spans="1:8" x14ac:dyDescent="0.25">
      <c r="A367" s="847" t="s">
        <v>5318</v>
      </c>
      <c r="B367" s="848">
        <v>2</v>
      </c>
      <c r="C367" s="849">
        <v>114000</v>
      </c>
      <c r="D367" s="849"/>
      <c r="E367" s="848"/>
      <c r="F367" s="1427"/>
      <c r="G367" s="1428"/>
      <c r="H367" s="1429" t="s">
        <v>6481</v>
      </c>
    </row>
    <row r="368" spans="1:8" x14ac:dyDescent="0.25">
      <c r="A368" s="847" t="s">
        <v>1268</v>
      </c>
      <c r="B368" s="848">
        <v>1</v>
      </c>
      <c r="C368" s="849">
        <v>25000</v>
      </c>
      <c r="D368" s="849"/>
      <c r="E368" s="848">
        <v>1</v>
      </c>
      <c r="F368" s="1427">
        <v>60</v>
      </c>
      <c r="G368" s="1428">
        <v>3000</v>
      </c>
      <c r="H368" s="1429"/>
    </row>
    <row r="369" spans="1:8" x14ac:dyDescent="0.25">
      <c r="A369" s="847" t="s">
        <v>4757</v>
      </c>
      <c r="B369" s="848">
        <v>1</v>
      </c>
      <c r="C369" s="849">
        <v>20000</v>
      </c>
      <c r="D369" s="849"/>
      <c r="E369" s="848">
        <v>1</v>
      </c>
      <c r="F369" s="1427">
        <v>75</v>
      </c>
      <c r="G369" s="1428">
        <v>4000</v>
      </c>
      <c r="H369" s="1429"/>
    </row>
    <row r="370" spans="1:8" x14ac:dyDescent="0.25">
      <c r="A370" s="847" t="s">
        <v>5215</v>
      </c>
      <c r="B370" s="848">
        <v>1</v>
      </c>
      <c r="C370" s="849">
        <v>58000</v>
      </c>
      <c r="D370" s="849"/>
      <c r="E370" s="848"/>
      <c r="F370" s="1427"/>
      <c r="G370" s="1428"/>
      <c r="H370" s="1429"/>
    </row>
    <row r="371" spans="1:8" x14ac:dyDescent="0.25">
      <c r="A371" s="847" t="s">
        <v>4879</v>
      </c>
      <c r="B371" s="848">
        <v>1</v>
      </c>
      <c r="C371" s="849"/>
      <c r="D371" s="849">
        <v>24000</v>
      </c>
      <c r="E371" s="848"/>
      <c r="F371" s="1427"/>
      <c r="G371" s="1428"/>
      <c r="H371" s="1429" t="s">
        <v>6482</v>
      </c>
    </row>
    <row r="372" spans="1:8" x14ac:dyDescent="0.25">
      <c r="A372" s="847" t="s">
        <v>3012</v>
      </c>
      <c r="B372" s="848">
        <v>1</v>
      </c>
      <c r="C372" s="849">
        <v>13000</v>
      </c>
      <c r="D372" s="849"/>
      <c r="E372" s="848">
        <v>1</v>
      </c>
      <c r="F372" s="1427">
        <v>60</v>
      </c>
      <c r="G372" s="1428">
        <v>3000</v>
      </c>
      <c r="H372" s="1429"/>
    </row>
    <row r="373" spans="1:8" x14ac:dyDescent="0.25">
      <c r="A373" s="847" t="s">
        <v>6483</v>
      </c>
      <c r="B373" s="848">
        <v>1</v>
      </c>
      <c r="C373" s="849"/>
      <c r="D373" s="849">
        <v>5000</v>
      </c>
      <c r="E373" s="848"/>
      <c r="F373" s="1427"/>
      <c r="G373" s="1428"/>
      <c r="H373" s="1429" t="s">
        <v>5353</v>
      </c>
    </row>
    <row r="374" spans="1:8" x14ac:dyDescent="0.25">
      <c r="A374" s="847" t="s">
        <v>537</v>
      </c>
      <c r="B374" s="848">
        <v>1</v>
      </c>
      <c r="C374" s="849"/>
      <c r="D374" s="849">
        <v>19000</v>
      </c>
      <c r="E374" s="848"/>
      <c r="F374" s="1427"/>
      <c r="G374" s="1428"/>
      <c r="H374" s="1429" t="s">
        <v>3581</v>
      </c>
    </row>
    <row r="375" spans="1:8" x14ac:dyDescent="0.25">
      <c r="A375" s="847" t="s">
        <v>1871</v>
      </c>
      <c r="B375" s="848">
        <v>1</v>
      </c>
      <c r="C375" s="849"/>
      <c r="D375" s="849">
        <v>36000</v>
      </c>
      <c r="E375" s="848"/>
      <c r="F375" s="1427"/>
      <c r="G375" s="1428"/>
      <c r="H375" s="1429" t="s">
        <v>6485</v>
      </c>
    </row>
    <row r="376" spans="1:8" x14ac:dyDescent="0.25">
      <c r="A376" s="847" t="s">
        <v>2912</v>
      </c>
      <c r="B376" s="848">
        <v>1</v>
      </c>
      <c r="C376" s="849">
        <v>21000</v>
      </c>
      <c r="D376" s="849"/>
      <c r="E376" s="848">
        <v>1</v>
      </c>
      <c r="F376" s="1427">
        <v>60</v>
      </c>
      <c r="G376" s="1428">
        <v>3000</v>
      </c>
      <c r="H376" s="1429"/>
    </row>
    <row r="377" spans="1:8" x14ac:dyDescent="0.25">
      <c r="A377" s="847" t="s">
        <v>2912</v>
      </c>
      <c r="B377" s="848">
        <v>1</v>
      </c>
      <c r="C377" s="849">
        <v>21000</v>
      </c>
      <c r="D377" s="849"/>
      <c r="E377" s="848">
        <v>1</v>
      </c>
      <c r="F377" s="1427">
        <v>60</v>
      </c>
      <c r="G377" s="1428">
        <v>3000</v>
      </c>
      <c r="H377" s="1429"/>
    </row>
    <row r="378" spans="1:8" x14ac:dyDescent="0.25">
      <c r="A378" s="847" t="s">
        <v>5037</v>
      </c>
      <c r="B378" s="848">
        <v>1</v>
      </c>
      <c r="C378" s="849"/>
      <c r="D378" s="849">
        <v>14600</v>
      </c>
      <c r="E378" s="848">
        <v>9</v>
      </c>
      <c r="F378" s="1427" t="s">
        <v>6484</v>
      </c>
      <c r="G378" s="1428">
        <v>9400</v>
      </c>
      <c r="H378" s="1429" t="s">
        <v>767</v>
      </c>
    </row>
    <row r="379" spans="1:8" x14ac:dyDescent="0.25">
      <c r="A379" s="755" t="s">
        <v>2048</v>
      </c>
      <c r="B379" s="213">
        <f>SUM(B361:B378)</f>
        <v>19</v>
      </c>
      <c r="C379" s="213">
        <f>SUM(C361:C378)</f>
        <v>329000</v>
      </c>
      <c r="D379" s="213">
        <f>SUM(D361:D378)</f>
        <v>170600</v>
      </c>
      <c r="E379" s="213">
        <f>SUM(E361:E378)</f>
        <v>18</v>
      </c>
      <c r="F379" s="213"/>
      <c r="G379" s="213"/>
      <c r="H379" s="213"/>
    </row>
    <row r="380" spans="1:8" ht="17.25" x14ac:dyDescent="0.25">
      <c r="A380" s="2233" t="s">
        <v>4463</v>
      </c>
      <c r="B380" s="2234"/>
      <c r="C380" s="2234"/>
      <c r="D380" s="2234"/>
      <c r="E380" s="2234"/>
      <c r="F380" s="2234"/>
      <c r="G380" s="2234"/>
      <c r="H380" s="2249"/>
    </row>
    <row r="381" spans="1:8" ht="17.25" x14ac:dyDescent="0.25">
      <c r="A381" s="782"/>
      <c r="B381" s="783"/>
      <c r="C381" s="944"/>
      <c r="D381" s="784"/>
      <c r="E381" s="909"/>
      <c r="F381" s="909"/>
      <c r="G381" s="909"/>
      <c r="H381" s="1509"/>
    </row>
    <row r="382" spans="1:8" x14ac:dyDescent="0.25">
      <c r="A382" s="755" t="s">
        <v>2048</v>
      </c>
      <c r="B382" s="213">
        <f>SUM(B381:B381)</f>
        <v>0</v>
      </c>
      <c r="C382" s="213">
        <f>SUM(C381:C381)</f>
        <v>0</v>
      </c>
      <c r="D382" s="213"/>
      <c r="E382" s="213"/>
      <c r="F382" s="213"/>
      <c r="G382" s="213"/>
      <c r="H382" s="213"/>
    </row>
    <row r="383" spans="1:8" x14ac:dyDescent="0.25">
      <c r="D383" s="18"/>
      <c r="E383" s="13"/>
      <c r="F383" s="13"/>
    </row>
    <row r="384" spans="1:8" x14ac:dyDescent="0.25">
      <c r="D384" s="1230"/>
      <c r="E384" s="1230"/>
      <c r="F384" s="2268" t="s">
        <v>5635</v>
      </c>
      <c r="G384" s="2268"/>
      <c r="H384" s="2268"/>
    </row>
    <row r="385" spans="1:8" ht="15.75" x14ac:dyDescent="0.25">
      <c r="A385" s="2262" t="s">
        <v>4861</v>
      </c>
      <c r="B385" s="2263"/>
      <c r="C385" s="757">
        <f>C379</f>
        <v>329000</v>
      </c>
      <c r="E385" s="13"/>
      <c r="F385" s="13"/>
    </row>
    <row r="386" spans="1:8" x14ac:dyDescent="0.25">
      <c r="E386" s="2274"/>
      <c r="F386" s="2274"/>
      <c r="G386" s="2274"/>
    </row>
    <row r="387" spans="1:8" ht="15.75" x14ac:dyDescent="0.25">
      <c r="A387" s="2262" t="s">
        <v>4825</v>
      </c>
      <c r="B387" s="2263"/>
      <c r="C387" s="213"/>
      <c r="E387" s="1145"/>
      <c r="F387" s="1145"/>
      <c r="G387" s="1145"/>
    </row>
    <row r="392" spans="1:8" ht="15.75" x14ac:dyDescent="0.25">
      <c r="A392" s="2232" t="s">
        <v>6486</v>
      </c>
      <c r="B392" s="2232"/>
      <c r="C392" s="2232"/>
      <c r="D392" s="2232"/>
      <c r="E392" s="2232"/>
      <c r="F392" s="2232"/>
      <c r="G392" s="2232"/>
      <c r="H392" s="2232"/>
    </row>
    <row r="393" spans="1:8" x14ac:dyDescent="0.25">
      <c r="A393" s="198" t="s">
        <v>14</v>
      </c>
      <c r="B393" s="198" t="s">
        <v>6004</v>
      </c>
      <c r="C393" s="198" t="s">
        <v>6005</v>
      </c>
      <c r="D393" s="198" t="s">
        <v>6006</v>
      </c>
      <c r="E393" s="198" t="s">
        <v>6007</v>
      </c>
      <c r="F393" s="1511" t="s">
        <v>2013</v>
      </c>
      <c r="G393" s="198" t="s">
        <v>6008</v>
      </c>
      <c r="H393" s="198" t="s">
        <v>6009</v>
      </c>
    </row>
    <row r="394" spans="1:8" x14ac:dyDescent="0.25">
      <c r="A394" s="777" t="s">
        <v>734</v>
      </c>
      <c r="B394" s="764">
        <v>1</v>
      </c>
      <c r="C394" s="630">
        <v>15000</v>
      </c>
      <c r="D394" s="630"/>
      <c r="E394" s="921">
        <v>1</v>
      </c>
      <c r="F394" s="764">
        <v>60</v>
      </c>
      <c r="G394" s="630">
        <v>3000</v>
      </c>
      <c r="H394" s="1513"/>
    </row>
    <row r="395" spans="1:8" x14ac:dyDescent="0.25">
      <c r="A395" s="777" t="s">
        <v>622</v>
      </c>
      <c r="B395" s="764">
        <v>1</v>
      </c>
      <c r="C395" s="630">
        <v>30000</v>
      </c>
      <c r="D395" s="630"/>
      <c r="E395" s="921">
        <v>2</v>
      </c>
      <c r="F395" s="764" t="s">
        <v>1431</v>
      </c>
      <c r="G395" s="630">
        <v>7000</v>
      </c>
      <c r="H395" s="1513"/>
    </row>
    <row r="396" spans="1:8" x14ac:dyDescent="0.25">
      <c r="A396" s="777" t="s">
        <v>3012</v>
      </c>
      <c r="B396" s="764">
        <v>1</v>
      </c>
      <c r="C396" s="630"/>
      <c r="D396" s="630">
        <v>16000</v>
      </c>
      <c r="E396" s="921"/>
      <c r="F396" s="764"/>
      <c r="G396" s="630"/>
      <c r="H396" s="1513" t="s">
        <v>6487</v>
      </c>
    </row>
    <row r="397" spans="1:8" x14ac:dyDescent="0.25">
      <c r="A397" s="777" t="s">
        <v>4702</v>
      </c>
      <c r="B397" s="764">
        <v>1</v>
      </c>
      <c r="C397" s="630">
        <v>15000</v>
      </c>
      <c r="D397" s="630"/>
      <c r="E397" s="921"/>
      <c r="F397" s="764"/>
      <c r="G397" s="630"/>
      <c r="H397" s="1513"/>
    </row>
    <row r="398" spans="1:8" x14ac:dyDescent="0.25">
      <c r="A398" s="777" t="s">
        <v>2199</v>
      </c>
      <c r="B398" s="764">
        <v>1</v>
      </c>
      <c r="C398" s="630"/>
      <c r="D398" s="630">
        <v>21000</v>
      </c>
      <c r="E398" s="764"/>
      <c r="F398" s="921"/>
      <c r="G398" s="1249"/>
      <c r="H398" s="1424" t="s">
        <v>3581</v>
      </c>
    </row>
    <row r="399" spans="1:8" x14ac:dyDescent="0.25">
      <c r="A399" s="847" t="s">
        <v>170</v>
      </c>
      <c r="B399" s="848">
        <v>1</v>
      </c>
      <c r="C399" s="849">
        <v>21000</v>
      </c>
      <c r="D399" s="849"/>
      <c r="E399" s="848">
        <v>1</v>
      </c>
      <c r="F399" s="1427">
        <v>100</v>
      </c>
      <c r="G399" s="1428">
        <v>5000</v>
      </c>
      <c r="H399" s="1429"/>
    </row>
    <row r="400" spans="1:8" x14ac:dyDescent="0.25">
      <c r="A400" s="847" t="s">
        <v>3938</v>
      </c>
      <c r="B400" s="848">
        <v>1</v>
      </c>
      <c r="C400" s="849"/>
      <c r="D400" s="849">
        <v>26000</v>
      </c>
      <c r="E400" s="848"/>
      <c r="F400" s="1427"/>
      <c r="G400" s="1428"/>
      <c r="H400" s="1429" t="s">
        <v>6488</v>
      </c>
    </row>
    <row r="401" spans="1:8" x14ac:dyDescent="0.25">
      <c r="A401" s="847" t="s">
        <v>622</v>
      </c>
      <c r="B401" s="848">
        <v>1</v>
      </c>
      <c r="C401" s="849"/>
      <c r="D401" s="849">
        <v>32000</v>
      </c>
      <c r="E401" s="848">
        <v>1</v>
      </c>
      <c r="F401" s="1427">
        <v>100</v>
      </c>
      <c r="G401" s="1428">
        <v>5000</v>
      </c>
      <c r="H401" s="1429"/>
    </row>
    <row r="402" spans="1:8" x14ac:dyDescent="0.25">
      <c r="A402" s="847" t="s">
        <v>385</v>
      </c>
      <c r="B402" s="848">
        <v>1</v>
      </c>
      <c r="C402" s="849">
        <v>20000</v>
      </c>
      <c r="D402" s="849"/>
      <c r="E402" s="848">
        <v>2</v>
      </c>
      <c r="F402" s="1427" t="s">
        <v>6489</v>
      </c>
      <c r="G402" s="1428">
        <v>7000</v>
      </c>
      <c r="H402" s="1429"/>
    </row>
    <row r="403" spans="1:8" x14ac:dyDescent="0.25">
      <c r="A403" s="847" t="s">
        <v>3012</v>
      </c>
      <c r="B403" s="848">
        <v>1</v>
      </c>
      <c r="C403" s="849"/>
      <c r="D403" s="849">
        <v>16000</v>
      </c>
      <c r="E403" s="848"/>
      <c r="F403" s="1427"/>
      <c r="G403" s="1428"/>
      <c r="H403" s="1429" t="s">
        <v>6490</v>
      </c>
    </row>
    <row r="404" spans="1:8" x14ac:dyDescent="0.25">
      <c r="A404" s="755" t="s">
        <v>2048</v>
      </c>
      <c r="B404" s="213">
        <f>SUM(B394:B403)</f>
        <v>10</v>
      </c>
      <c r="C404" s="213">
        <f>SUM(C394:C403)</f>
        <v>101000</v>
      </c>
      <c r="D404" s="213">
        <f>SUM(D394:D403)</f>
        <v>111000</v>
      </c>
      <c r="E404" s="213">
        <f>SUM(E394:E403)</f>
        <v>7</v>
      </c>
      <c r="F404" s="213"/>
      <c r="G404" s="213"/>
      <c r="H404" s="213"/>
    </row>
    <row r="405" spans="1:8" ht="17.25" x14ac:dyDescent="0.25">
      <c r="A405" s="2233" t="s">
        <v>4463</v>
      </c>
      <c r="B405" s="2234"/>
      <c r="C405" s="2234"/>
      <c r="D405" s="2234"/>
      <c r="E405" s="2234"/>
      <c r="F405" s="2234"/>
      <c r="G405" s="2234"/>
      <c r="H405" s="2249"/>
    </row>
    <row r="406" spans="1:8" ht="17.25" x14ac:dyDescent="0.25">
      <c r="A406" s="782" t="s">
        <v>6491</v>
      </c>
      <c r="B406" s="783">
        <v>1</v>
      </c>
      <c r="C406" s="944"/>
      <c r="D406" s="784">
        <v>6000</v>
      </c>
      <c r="E406" s="909"/>
      <c r="F406" s="909"/>
      <c r="G406" s="909"/>
      <c r="H406" s="1512"/>
    </row>
    <row r="407" spans="1:8" x14ac:dyDescent="0.25">
      <c r="A407" s="755" t="s">
        <v>2048</v>
      </c>
      <c r="B407" s="213">
        <f>SUM(B406:B406)</f>
        <v>1</v>
      </c>
      <c r="C407" s="213">
        <f>SUM(C406:C406)</f>
        <v>0</v>
      </c>
      <c r="D407" s="213"/>
      <c r="E407" s="213"/>
      <c r="F407" s="213"/>
      <c r="G407" s="213"/>
      <c r="H407" s="213"/>
    </row>
    <row r="408" spans="1:8" x14ac:dyDescent="0.25">
      <c r="D408" s="18"/>
      <c r="E408" s="13"/>
      <c r="F408" s="13"/>
    </row>
    <row r="409" spans="1:8" x14ac:dyDescent="0.25">
      <c r="D409" s="1230"/>
      <c r="E409" s="1230"/>
      <c r="F409" s="2268" t="s">
        <v>5635</v>
      </c>
      <c r="G409" s="2268"/>
      <c r="H409" s="2268"/>
    </row>
    <row r="410" spans="1:8" ht="15.75" x14ac:dyDescent="0.25">
      <c r="A410" s="2262" t="s">
        <v>4861</v>
      </c>
      <c r="B410" s="2263"/>
      <c r="C410" s="757">
        <f>C404</f>
        <v>101000</v>
      </c>
      <c r="E410" s="13"/>
      <c r="F410" s="13"/>
    </row>
    <row r="411" spans="1:8" x14ac:dyDescent="0.25">
      <c r="E411" s="2274"/>
      <c r="F411" s="2274"/>
      <c r="G411" s="2274"/>
    </row>
    <row r="412" spans="1:8" ht="15.75" x14ac:dyDescent="0.25">
      <c r="A412" s="2262" t="s">
        <v>4825</v>
      </c>
      <c r="B412" s="2263"/>
      <c r="C412" s="213"/>
      <c r="E412" s="1145"/>
      <c r="F412" s="1145"/>
      <c r="G412" s="1145"/>
    </row>
    <row r="416" spans="1:8" ht="15.75" x14ac:dyDescent="0.25">
      <c r="A416" s="2232" t="s">
        <v>6492</v>
      </c>
      <c r="B416" s="2232"/>
      <c r="C416" s="2232"/>
      <c r="D416" s="2232"/>
      <c r="E416" s="2232"/>
      <c r="F416" s="2232"/>
      <c r="G416" s="2232"/>
      <c r="H416" s="2232"/>
    </row>
    <row r="417" spans="1:8" x14ac:dyDescent="0.25">
      <c r="A417" s="198" t="s">
        <v>14</v>
      </c>
      <c r="B417" s="198" t="s">
        <v>6004</v>
      </c>
      <c r="C417" s="198" t="s">
        <v>6005</v>
      </c>
      <c r="D417" s="198" t="s">
        <v>6006</v>
      </c>
      <c r="E417" s="198" t="s">
        <v>6007</v>
      </c>
      <c r="F417" s="1514" t="s">
        <v>2013</v>
      </c>
      <c r="G417" s="198" t="s">
        <v>6008</v>
      </c>
      <c r="H417" s="198" t="s">
        <v>6009</v>
      </c>
    </row>
    <row r="418" spans="1:8" x14ac:dyDescent="0.25">
      <c r="A418" s="777" t="s">
        <v>3437</v>
      </c>
      <c r="B418" s="764">
        <v>1</v>
      </c>
      <c r="C418" s="630"/>
      <c r="D418" s="630">
        <v>21000</v>
      </c>
      <c r="E418" s="921"/>
      <c r="F418" s="764"/>
      <c r="G418" s="630"/>
      <c r="H418" s="1516" t="s">
        <v>6493</v>
      </c>
    </row>
    <row r="419" spans="1:8" x14ac:dyDescent="0.25">
      <c r="A419" s="777" t="s">
        <v>3610</v>
      </c>
      <c r="B419" s="764">
        <v>2</v>
      </c>
      <c r="C419" s="630"/>
      <c r="D419" s="630">
        <v>55000</v>
      </c>
      <c r="E419" s="921">
        <v>9</v>
      </c>
      <c r="F419" s="764" t="s">
        <v>6494</v>
      </c>
      <c r="G419" s="630">
        <v>69000</v>
      </c>
      <c r="H419" s="1516" t="s">
        <v>6495</v>
      </c>
    </row>
    <row r="420" spans="1:8" x14ac:dyDescent="0.25">
      <c r="A420" s="777" t="s">
        <v>5517</v>
      </c>
      <c r="B420" s="764">
        <v>1</v>
      </c>
      <c r="C420" s="630"/>
      <c r="D420" s="630">
        <v>15000</v>
      </c>
      <c r="E420" s="921">
        <v>1</v>
      </c>
      <c r="F420" s="764">
        <v>60</v>
      </c>
      <c r="G420" s="630">
        <v>3000</v>
      </c>
      <c r="H420" s="1516" t="s">
        <v>767</v>
      </c>
    </row>
    <row r="421" spans="1:8" x14ac:dyDescent="0.25">
      <c r="A421" s="777" t="s">
        <v>2187</v>
      </c>
      <c r="B421" s="764">
        <v>1</v>
      </c>
      <c r="C421" s="630"/>
      <c r="D421" s="630">
        <v>16000</v>
      </c>
      <c r="E421" s="921"/>
      <c r="F421" s="764"/>
      <c r="G421" s="630"/>
      <c r="H421" s="1516" t="s">
        <v>6496</v>
      </c>
    </row>
    <row r="422" spans="1:8" x14ac:dyDescent="0.25">
      <c r="A422" s="777" t="s">
        <v>2045</v>
      </c>
      <c r="B422" s="764">
        <v>1</v>
      </c>
      <c r="C422" s="630"/>
      <c r="D422" s="630">
        <v>17000</v>
      </c>
      <c r="E422" s="764"/>
      <c r="F422" s="921"/>
      <c r="G422" s="1249"/>
      <c r="H422" s="1424" t="s">
        <v>6497</v>
      </c>
    </row>
    <row r="423" spans="1:8" x14ac:dyDescent="0.25">
      <c r="A423" s="847" t="s">
        <v>1871</v>
      </c>
      <c r="B423" s="848">
        <v>1</v>
      </c>
      <c r="C423" s="849"/>
      <c r="D423" s="849">
        <v>36000</v>
      </c>
      <c r="E423" s="848"/>
      <c r="F423" s="1427"/>
      <c r="G423" s="1428"/>
      <c r="H423" s="1429" t="s">
        <v>6498</v>
      </c>
    </row>
    <row r="424" spans="1:8" x14ac:dyDescent="0.25">
      <c r="A424" s="847" t="s">
        <v>170</v>
      </c>
      <c r="B424" s="848">
        <v>1</v>
      </c>
      <c r="C424" s="849">
        <v>26000</v>
      </c>
      <c r="D424" s="849"/>
      <c r="E424" s="848"/>
      <c r="F424" s="1427"/>
      <c r="G424" s="1428"/>
      <c r="H424" s="1429"/>
    </row>
    <row r="425" spans="1:8" x14ac:dyDescent="0.25">
      <c r="A425" s="847" t="s">
        <v>2901</v>
      </c>
      <c r="B425" s="848">
        <v>1</v>
      </c>
      <c r="C425" s="849">
        <v>17000</v>
      </c>
      <c r="D425" s="849"/>
      <c r="E425" s="848"/>
      <c r="F425" s="1427"/>
      <c r="G425" s="1428"/>
      <c r="H425" s="1429"/>
    </row>
    <row r="426" spans="1:8" x14ac:dyDescent="0.25">
      <c r="A426" s="847" t="s">
        <v>1871</v>
      </c>
      <c r="B426" s="848">
        <v>1</v>
      </c>
      <c r="C426" s="849"/>
      <c r="D426" s="849">
        <v>36000</v>
      </c>
      <c r="E426" s="848"/>
      <c r="F426" s="1427"/>
      <c r="G426" s="1428"/>
      <c r="H426" s="1429" t="s">
        <v>767</v>
      </c>
    </row>
    <row r="427" spans="1:8" x14ac:dyDescent="0.25">
      <c r="A427" s="884" t="s">
        <v>1541</v>
      </c>
      <c r="B427" s="885">
        <v>1</v>
      </c>
      <c r="C427" s="230"/>
      <c r="D427" s="230"/>
      <c r="E427" s="885"/>
      <c r="F427" s="1430"/>
      <c r="G427" s="1431"/>
      <c r="H427" s="1432" t="s">
        <v>5989</v>
      </c>
    </row>
    <row r="428" spans="1:8" x14ac:dyDescent="0.25">
      <c r="A428" s="847" t="s">
        <v>622</v>
      </c>
      <c r="B428" s="848">
        <v>1</v>
      </c>
      <c r="C428" s="849"/>
      <c r="D428" s="849">
        <v>37000</v>
      </c>
      <c r="E428" s="848"/>
      <c r="F428" s="1427"/>
      <c r="G428" s="1428"/>
      <c r="H428" s="1429" t="s">
        <v>767</v>
      </c>
    </row>
    <row r="429" spans="1:8" x14ac:dyDescent="0.25">
      <c r="A429" s="847" t="s">
        <v>2187</v>
      </c>
      <c r="B429" s="848">
        <v>1</v>
      </c>
      <c r="C429" s="849"/>
      <c r="D429" s="849">
        <v>16000</v>
      </c>
      <c r="E429" s="848"/>
      <c r="F429" s="1427"/>
      <c r="G429" s="1428"/>
      <c r="H429" s="1429" t="s">
        <v>6499</v>
      </c>
    </row>
    <row r="430" spans="1:8" x14ac:dyDescent="0.25">
      <c r="A430" s="847" t="s">
        <v>184</v>
      </c>
      <c r="B430" s="848">
        <v>1</v>
      </c>
      <c r="C430" s="849"/>
      <c r="D430" s="849">
        <v>20000</v>
      </c>
      <c r="E430" s="848">
        <v>1</v>
      </c>
      <c r="F430" s="1427">
        <v>75</v>
      </c>
      <c r="G430" s="1428">
        <v>4000</v>
      </c>
      <c r="H430" s="1429" t="s">
        <v>767</v>
      </c>
    </row>
    <row r="431" spans="1:8" x14ac:dyDescent="0.25">
      <c r="A431" s="847" t="s">
        <v>423</v>
      </c>
      <c r="B431" s="848">
        <v>2</v>
      </c>
      <c r="C431" s="849">
        <v>42000</v>
      </c>
      <c r="D431" s="849"/>
      <c r="E431" s="848"/>
      <c r="F431" s="1427"/>
      <c r="G431" s="1428"/>
      <c r="H431" s="1429" t="s">
        <v>6500</v>
      </c>
    </row>
    <row r="432" spans="1:8" x14ac:dyDescent="0.25">
      <c r="A432" s="884" t="s">
        <v>137</v>
      </c>
      <c r="B432" s="885">
        <v>1</v>
      </c>
      <c r="C432" s="230"/>
      <c r="D432" s="230"/>
      <c r="E432" s="885"/>
      <c r="F432" s="1430"/>
      <c r="G432" s="1431"/>
      <c r="H432" s="1432" t="s">
        <v>5442</v>
      </c>
    </row>
    <row r="433" spans="1:8" x14ac:dyDescent="0.25">
      <c r="A433" s="847" t="s">
        <v>423</v>
      </c>
      <c r="B433" s="848">
        <v>1</v>
      </c>
      <c r="C433" s="849">
        <v>16000</v>
      </c>
      <c r="D433" s="849"/>
      <c r="E433" s="848">
        <v>1</v>
      </c>
      <c r="F433" s="1427">
        <v>100</v>
      </c>
      <c r="G433" s="1428">
        <v>5000</v>
      </c>
      <c r="H433" s="1429"/>
    </row>
    <row r="434" spans="1:8" x14ac:dyDescent="0.25">
      <c r="A434" s="847" t="s">
        <v>170</v>
      </c>
      <c r="B434" s="848">
        <v>2</v>
      </c>
      <c r="C434" s="849"/>
      <c r="D434" s="849">
        <v>52000</v>
      </c>
      <c r="E434" s="848"/>
      <c r="F434" s="1427"/>
      <c r="G434" s="1428"/>
      <c r="H434" s="1429" t="s">
        <v>6501</v>
      </c>
    </row>
    <row r="435" spans="1:8" x14ac:dyDescent="0.25">
      <c r="A435" s="847" t="s">
        <v>141</v>
      </c>
      <c r="B435" s="848">
        <v>1</v>
      </c>
      <c r="C435" s="849">
        <v>12000</v>
      </c>
      <c r="D435" s="849"/>
      <c r="E435" s="848">
        <v>2</v>
      </c>
      <c r="F435" s="1427">
        <v>100</v>
      </c>
      <c r="G435" s="1428">
        <v>10000</v>
      </c>
      <c r="H435" s="1429"/>
    </row>
    <row r="436" spans="1:8" x14ac:dyDescent="0.25">
      <c r="A436" s="847" t="s">
        <v>656</v>
      </c>
      <c r="B436" s="848">
        <v>1</v>
      </c>
      <c r="C436" s="849">
        <v>17000</v>
      </c>
      <c r="D436" s="849"/>
      <c r="E436" s="848">
        <v>1</v>
      </c>
      <c r="F436" s="1427">
        <v>60</v>
      </c>
      <c r="G436" s="1428">
        <v>3000</v>
      </c>
      <c r="H436" s="1429"/>
    </row>
    <row r="437" spans="1:8" x14ac:dyDescent="0.25">
      <c r="A437" s="847" t="s">
        <v>3733</v>
      </c>
      <c r="B437" s="848">
        <v>1</v>
      </c>
      <c r="C437" s="849"/>
      <c r="D437" s="849">
        <v>33000</v>
      </c>
      <c r="E437" s="848">
        <v>1</v>
      </c>
      <c r="F437" s="1427">
        <v>75</v>
      </c>
      <c r="G437" s="1428">
        <v>4000</v>
      </c>
      <c r="H437" s="1429" t="s">
        <v>6502</v>
      </c>
    </row>
    <row r="438" spans="1:8" x14ac:dyDescent="0.25">
      <c r="A438" s="847" t="s">
        <v>230</v>
      </c>
      <c r="B438" s="848">
        <v>2</v>
      </c>
      <c r="C438" s="849"/>
      <c r="D438" s="849">
        <v>162000</v>
      </c>
      <c r="E438" s="848"/>
      <c r="F438" s="1427"/>
      <c r="G438" s="1428"/>
      <c r="H438" s="1429" t="s">
        <v>5999</v>
      </c>
    </row>
    <row r="439" spans="1:8" x14ac:dyDescent="0.25">
      <c r="A439" s="755" t="s">
        <v>2048</v>
      </c>
      <c r="B439" s="213">
        <f>SUM(B418:B438)</f>
        <v>25</v>
      </c>
      <c r="C439" s="213">
        <f>SUM(C418:C438)</f>
        <v>130000</v>
      </c>
      <c r="D439" s="213">
        <f>SUM(D418:D438)</f>
        <v>516000</v>
      </c>
      <c r="E439" s="213">
        <f>SUM(E418:E438)</f>
        <v>16</v>
      </c>
      <c r="F439" s="213"/>
      <c r="G439" s="213">
        <f>SUM(G418:G438)</f>
        <v>98000</v>
      </c>
      <c r="H439" s="213"/>
    </row>
    <row r="440" spans="1:8" ht="17.25" x14ac:dyDescent="0.25">
      <c r="A440" s="2233" t="s">
        <v>4463</v>
      </c>
      <c r="B440" s="2234"/>
      <c r="C440" s="2234"/>
      <c r="D440" s="2234"/>
      <c r="E440" s="2234"/>
      <c r="F440" s="2234"/>
      <c r="G440" s="2234"/>
      <c r="H440" s="2249"/>
    </row>
    <row r="441" spans="1:8" ht="17.25" x14ac:dyDescent="0.25">
      <c r="A441" s="782"/>
      <c r="B441" s="783"/>
      <c r="C441" s="944"/>
      <c r="D441" s="784"/>
      <c r="E441" s="909"/>
      <c r="F441" s="909"/>
      <c r="G441" s="909"/>
      <c r="H441" s="1515"/>
    </row>
    <row r="442" spans="1:8" x14ac:dyDescent="0.25">
      <c r="A442" s="755" t="s">
        <v>2048</v>
      </c>
      <c r="B442" s="213">
        <f>SUM(B441:B441)</f>
        <v>0</v>
      </c>
      <c r="C442" s="213">
        <f>SUM(C441:C441)</f>
        <v>0</v>
      </c>
      <c r="D442" s="213"/>
      <c r="E442" s="213"/>
      <c r="F442" s="213"/>
      <c r="G442" s="213"/>
      <c r="H442" s="213"/>
    </row>
    <row r="443" spans="1:8" x14ac:dyDescent="0.25">
      <c r="D443" s="18"/>
      <c r="E443" s="13"/>
      <c r="F443" s="13"/>
    </row>
    <row r="444" spans="1:8" x14ac:dyDescent="0.25">
      <c r="D444" s="1230"/>
      <c r="E444" s="1230"/>
      <c r="F444" s="2268" t="s">
        <v>5783</v>
      </c>
      <c r="G444" s="2268"/>
      <c r="H444" s="2268"/>
    </row>
    <row r="445" spans="1:8" ht="15.75" x14ac:dyDescent="0.25">
      <c r="A445" s="2262" t="s">
        <v>4861</v>
      </c>
      <c r="B445" s="2263"/>
      <c r="C445" s="757">
        <f>C439</f>
        <v>130000</v>
      </c>
      <c r="E445" s="13"/>
      <c r="F445" s="13"/>
    </row>
    <row r="446" spans="1:8" x14ac:dyDescent="0.25">
      <c r="E446" s="2274"/>
      <c r="F446" s="2274"/>
      <c r="G446" s="2274"/>
    </row>
    <row r="447" spans="1:8" ht="15.75" x14ac:dyDescent="0.25">
      <c r="A447" s="2262" t="s">
        <v>4825</v>
      </c>
      <c r="B447" s="2263"/>
      <c r="C447" s="213"/>
      <c r="E447" s="1145"/>
      <c r="F447" s="1145"/>
      <c r="G447" s="1145"/>
    </row>
    <row r="450" spans="1:8" ht="15.75" x14ac:dyDescent="0.25">
      <c r="A450" s="2232" t="s">
        <v>6503</v>
      </c>
      <c r="B450" s="2232"/>
      <c r="C450" s="2232"/>
      <c r="D450" s="2232"/>
      <c r="E450" s="2232"/>
      <c r="F450" s="2232"/>
      <c r="G450" s="2232"/>
      <c r="H450" s="2232"/>
    </row>
    <row r="451" spans="1:8" x14ac:dyDescent="0.25">
      <c r="A451" s="198" t="s">
        <v>14</v>
      </c>
      <c r="B451" s="198" t="s">
        <v>6004</v>
      </c>
      <c r="C451" s="198" t="s">
        <v>6005</v>
      </c>
      <c r="D451" s="198" t="s">
        <v>6006</v>
      </c>
      <c r="E451" s="198" t="s">
        <v>6007</v>
      </c>
      <c r="F451" s="1517" t="s">
        <v>2013</v>
      </c>
      <c r="G451" s="198" t="s">
        <v>6008</v>
      </c>
      <c r="H451" s="198" t="s">
        <v>6009</v>
      </c>
    </row>
    <row r="452" spans="1:8" x14ac:dyDescent="0.25">
      <c r="A452" s="777" t="s">
        <v>351</v>
      </c>
      <c r="B452" s="764">
        <v>1</v>
      </c>
      <c r="C452" s="630"/>
      <c r="D452" s="630">
        <v>24000</v>
      </c>
      <c r="E452" s="921"/>
      <c r="F452" s="764"/>
      <c r="G452" s="630"/>
      <c r="H452" s="1519" t="s">
        <v>767</v>
      </c>
    </row>
    <row r="453" spans="1:8" x14ac:dyDescent="0.25">
      <c r="A453" s="839" t="s">
        <v>230</v>
      </c>
      <c r="B453" s="840">
        <v>2</v>
      </c>
      <c r="C453" s="841"/>
      <c r="D453" s="841">
        <v>162000</v>
      </c>
      <c r="E453" s="1013"/>
      <c r="F453" s="840"/>
      <c r="G453" s="841"/>
      <c r="H453" s="1014" t="s">
        <v>6504</v>
      </c>
    </row>
    <row r="454" spans="1:8" x14ac:dyDescent="0.25">
      <c r="A454" s="777" t="s">
        <v>6505</v>
      </c>
      <c r="B454" s="764">
        <v>5</v>
      </c>
      <c r="C454" s="630"/>
      <c r="D454" s="630">
        <v>115000</v>
      </c>
      <c r="E454" s="921"/>
      <c r="F454" s="764"/>
      <c r="G454" s="630"/>
      <c r="H454" s="1519" t="s">
        <v>6506</v>
      </c>
    </row>
    <row r="455" spans="1:8" x14ac:dyDescent="0.25">
      <c r="A455" s="777" t="s">
        <v>5544</v>
      </c>
      <c r="B455" s="764">
        <v>1</v>
      </c>
      <c r="C455" s="630"/>
      <c r="D455" s="630">
        <v>17000</v>
      </c>
      <c r="E455" s="921">
        <v>1</v>
      </c>
      <c r="F455" s="764">
        <v>60</v>
      </c>
      <c r="G455" s="630">
        <v>3000</v>
      </c>
      <c r="H455" s="1519" t="s">
        <v>3596</v>
      </c>
    </row>
    <row r="456" spans="1:8" x14ac:dyDescent="0.25">
      <c r="A456" s="777" t="s">
        <v>6507</v>
      </c>
      <c r="B456" s="764">
        <v>1</v>
      </c>
      <c r="C456" s="630">
        <v>27500</v>
      </c>
      <c r="D456" s="630"/>
      <c r="E456" s="764">
        <v>1</v>
      </c>
      <c r="F456" s="921">
        <v>60</v>
      </c>
      <c r="G456" s="1249">
        <v>3000</v>
      </c>
      <c r="H456" s="1424"/>
    </row>
    <row r="457" spans="1:8" x14ac:dyDescent="0.25">
      <c r="A457" s="884" t="s">
        <v>641</v>
      </c>
      <c r="B457" s="885">
        <v>1</v>
      </c>
      <c r="C457" s="230"/>
      <c r="D457" s="230"/>
      <c r="E457" s="885"/>
      <c r="F457" s="1430"/>
      <c r="G457" s="1431"/>
      <c r="H457" s="1432" t="s">
        <v>6508</v>
      </c>
    </row>
    <row r="458" spans="1:8" x14ac:dyDescent="0.25">
      <c r="A458" s="847" t="s">
        <v>1871</v>
      </c>
      <c r="B458" s="848">
        <v>2</v>
      </c>
      <c r="C458" s="849"/>
      <c r="D458" s="849">
        <v>72000</v>
      </c>
      <c r="E458" s="848"/>
      <c r="F458" s="1427"/>
      <c r="G458" s="1428"/>
      <c r="H458" s="1429" t="s">
        <v>6825</v>
      </c>
    </row>
    <row r="459" spans="1:8" x14ac:dyDescent="0.25">
      <c r="A459" s="847" t="s">
        <v>423</v>
      </c>
      <c r="B459" s="848">
        <v>1</v>
      </c>
      <c r="C459" s="849">
        <v>17000</v>
      </c>
      <c r="D459" s="849"/>
      <c r="E459" s="848"/>
      <c r="F459" s="1427"/>
      <c r="G459" s="1428"/>
      <c r="H459" s="1429"/>
    </row>
    <row r="460" spans="1:8" x14ac:dyDescent="0.25">
      <c r="A460" s="847" t="s">
        <v>6509</v>
      </c>
      <c r="B460" s="848">
        <v>1</v>
      </c>
      <c r="C460" s="849">
        <v>45000</v>
      </c>
      <c r="D460" s="849"/>
      <c r="E460" s="848"/>
      <c r="F460" s="1427"/>
      <c r="G460" s="1428"/>
      <c r="H460" s="1429"/>
    </row>
    <row r="461" spans="1:8" x14ac:dyDescent="0.25">
      <c r="A461" s="847" t="s">
        <v>3163</v>
      </c>
      <c r="B461" s="848">
        <v>1</v>
      </c>
      <c r="C461" s="849"/>
      <c r="D461" s="849">
        <v>15000</v>
      </c>
      <c r="E461" s="848"/>
      <c r="F461" s="1427"/>
      <c r="G461" s="1428"/>
      <c r="H461" s="1429" t="s">
        <v>767</v>
      </c>
    </row>
    <row r="462" spans="1:8" x14ac:dyDescent="0.25">
      <c r="A462" s="847" t="s">
        <v>629</v>
      </c>
      <c r="B462" s="848">
        <v>1</v>
      </c>
      <c r="C462" s="849"/>
      <c r="D462" s="849">
        <v>31000</v>
      </c>
      <c r="E462" s="848">
        <v>1</v>
      </c>
      <c r="F462" s="1427">
        <v>100</v>
      </c>
      <c r="G462" s="1428">
        <v>5000</v>
      </c>
      <c r="H462" s="1429" t="s">
        <v>767</v>
      </c>
    </row>
    <row r="463" spans="1:8" x14ac:dyDescent="0.25">
      <c r="A463" s="847" t="s">
        <v>5662</v>
      </c>
      <c r="B463" s="848">
        <v>1</v>
      </c>
      <c r="C463" s="849">
        <v>16000</v>
      </c>
      <c r="D463" s="849"/>
      <c r="E463" s="848"/>
      <c r="F463" s="1427"/>
      <c r="G463" s="1428"/>
      <c r="H463" s="1429" t="s">
        <v>6510</v>
      </c>
    </row>
    <row r="464" spans="1:8" x14ac:dyDescent="0.25">
      <c r="A464" s="847" t="s">
        <v>5544</v>
      </c>
      <c r="B464" s="848">
        <v>1</v>
      </c>
      <c r="C464" s="849"/>
      <c r="D464" s="849">
        <v>20000</v>
      </c>
      <c r="E464" s="848"/>
      <c r="F464" s="1427"/>
      <c r="G464" s="1428"/>
      <c r="H464" s="1429" t="s">
        <v>6511</v>
      </c>
    </row>
    <row r="465" spans="1:8" x14ac:dyDescent="0.25">
      <c r="A465" s="755" t="s">
        <v>2048</v>
      </c>
      <c r="B465" s="213">
        <f>SUM(B452:B464)</f>
        <v>19</v>
      </c>
      <c r="C465" s="213">
        <f>SUM(C452:C464)</f>
        <v>105500</v>
      </c>
      <c r="D465" s="213">
        <f>SUM(D452:D464)</f>
        <v>456000</v>
      </c>
      <c r="E465" s="213">
        <f>SUM(E452:E464)</f>
        <v>3</v>
      </c>
      <c r="F465" s="213"/>
      <c r="G465" s="213">
        <f>SUM(G452:G464)</f>
        <v>11000</v>
      </c>
      <c r="H465" s="213"/>
    </row>
    <row r="466" spans="1:8" ht="17.25" x14ac:dyDescent="0.25">
      <c r="A466" s="2233" t="s">
        <v>4463</v>
      </c>
      <c r="B466" s="2234"/>
      <c r="C466" s="2234"/>
      <c r="D466" s="2234"/>
      <c r="E466" s="2234"/>
      <c r="F466" s="2234"/>
      <c r="G466" s="2234"/>
      <c r="H466" s="2249"/>
    </row>
    <row r="467" spans="1:8" ht="17.25" x14ac:dyDescent="0.25">
      <c r="A467" s="782"/>
      <c r="B467" s="783"/>
      <c r="C467" s="944"/>
      <c r="D467" s="784"/>
      <c r="E467" s="909"/>
      <c r="F467" s="909"/>
      <c r="G467" s="909"/>
      <c r="H467" s="1518"/>
    </row>
    <row r="468" spans="1:8" x14ac:dyDescent="0.25">
      <c r="A468" s="755" t="s">
        <v>2048</v>
      </c>
      <c r="B468" s="213">
        <f>SUM(B467:B467)</f>
        <v>0</v>
      </c>
      <c r="C468" s="213">
        <f>SUM(C467:C467)</f>
        <v>0</v>
      </c>
      <c r="D468" s="213"/>
      <c r="E468" s="213"/>
      <c r="F468" s="213"/>
      <c r="G468" s="213"/>
      <c r="H468" s="213"/>
    </row>
    <row r="469" spans="1:8" x14ac:dyDescent="0.25">
      <c r="D469" s="18"/>
      <c r="E469" s="13"/>
      <c r="F469" s="13"/>
    </row>
    <row r="470" spans="1:8" x14ac:dyDescent="0.25">
      <c r="D470" s="1230"/>
      <c r="E470" s="1230"/>
      <c r="F470" s="2268" t="s">
        <v>6550</v>
      </c>
      <c r="G470" s="2268"/>
      <c r="H470" s="2268"/>
    </row>
    <row r="471" spans="1:8" ht="15.75" x14ac:dyDescent="0.25">
      <c r="A471" s="2262" t="s">
        <v>4861</v>
      </c>
      <c r="B471" s="2263"/>
      <c r="C471" s="757">
        <f>C465</f>
        <v>105500</v>
      </c>
      <c r="E471" s="13"/>
      <c r="F471" s="13"/>
    </row>
    <row r="472" spans="1:8" x14ac:dyDescent="0.25">
      <c r="E472" s="2274"/>
      <c r="F472" s="2274"/>
      <c r="G472" s="2274"/>
    </row>
    <row r="473" spans="1:8" ht="15.75" x14ac:dyDescent="0.25">
      <c r="A473" s="2262" t="s">
        <v>4825</v>
      </c>
      <c r="B473" s="2263"/>
      <c r="C473" s="213"/>
      <c r="E473" s="1145"/>
      <c r="F473" s="1145"/>
      <c r="G473" s="1145"/>
    </row>
    <row r="476" spans="1:8" ht="15.75" x14ac:dyDescent="0.25">
      <c r="A476" s="2232" t="s">
        <v>6520</v>
      </c>
      <c r="B476" s="2232"/>
      <c r="C476" s="2232"/>
      <c r="D476" s="2232"/>
      <c r="E476" s="2232"/>
      <c r="F476" s="2232"/>
      <c r="G476" s="2232"/>
      <c r="H476" s="2232"/>
    </row>
    <row r="477" spans="1:8" x14ac:dyDescent="0.25">
      <c r="A477" s="198" t="s">
        <v>14</v>
      </c>
      <c r="B477" s="198" t="s">
        <v>6004</v>
      </c>
      <c r="C477" s="198" t="s">
        <v>6005</v>
      </c>
      <c r="D477" s="198" t="s">
        <v>6006</v>
      </c>
      <c r="E477" s="198" t="s">
        <v>6007</v>
      </c>
      <c r="F477" s="1521" t="s">
        <v>2013</v>
      </c>
      <c r="G477" s="198" t="s">
        <v>6008</v>
      </c>
      <c r="H477" s="198" t="s">
        <v>6009</v>
      </c>
    </row>
    <row r="478" spans="1:8" x14ac:dyDescent="0.25">
      <c r="A478" s="517" t="s">
        <v>6652</v>
      </c>
      <c r="B478" s="519">
        <v>1</v>
      </c>
      <c r="C478" s="527">
        <v>33500</v>
      </c>
      <c r="D478" s="527">
        <v>1500</v>
      </c>
      <c r="E478" s="1054">
        <v>1</v>
      </c>
      <c r="F478" s="519">
        <v>100</v>
      </c>
      <c r="G478" s="527">
        <v>5000</v>
      </c>
      <c r="H478" s="1522" t="s">
        <v>5547</v>
      </c>
    </row>
    <row r="479" spans="1:8" x14ac:dyDescent="0.25">
      <c r="A479" s="517" t="s">
        <v>5517</v>
      </c>
      <c r="B479" s="519">
        <v>1</v>
      </c>
      <c r="C479" s="527">
        <v>15000</v>
      </c>
      <c r="D479" s="527"/>
      <c r="E479" s="1054">
        <v>1</v>
      </c>
      <c r="F479" s="519">
        <v>60</v>
      </c>
      <c r="G479" s="527">
        <v>3000</v>
      </c>
      <c r="H479" s="1522"/>
    </row>
    <row r="480" spans="1:8" x14ac:dyDescent="0.25">
      <c r="A480" s="99" t="s">
        <v>3295</v>
      </c>
      <c r="B480" s="116">
        <v>1</v>
      </c>
      <c r="C480" s="178">
        <v>29000</v>
      </c>
      <c r="D480" s="178"/>
      <c r="E480" s="116">
        <v>1</v>
      </c>
      <c r="F480" s="1425">
        <v>100</v>
      </c>
      <c r="G480" s="1426">
        <v>5000</v>
      </c>
      <c r="H480" s="1520"/>
    </row>
    <row r="481" spans="1:8" x14ac:dyDescent="0.25">
      <c r="A481" s="99" t="s">
        <v>6514</v>
      </c>
      <c r="B481" s="116">
        <v>1</v>
      </c>
      <c r="C481" s="178">
        <v>13000</v>
      </c>
      <c r="D481" s="178"/>
      <c r="E481" s="116">
        <v>1</v>
      </c>
      <c r="F481" s="1425">
        <v>60</v>
      </c>
      <c r="G481" s="1426">
        <v>3000</v>
      </c>
      <c r="H481" s="1520"/>
    </row>
    <row r="482" spans="1:8" x14ac:dyDescent="0.25">
      <c r="A482" s="99" t="s">
        <v>6516</v>
      </c>
      <c r="B482" s="116">
        <v>1</v>
      </c>
      <c r="C482" s="178">
        <v>41000</v>
      </c>
      <c r="D482" s="178"/>
      <c r="E482" s="116">
        <v>1</v>
      </c>
      <c r="F482" s="1425">
        <v>100</v>
      </c>
      <c r="G482" s="1426">
        <v>5000</v>
      </c>
      <c r="H482" s="1520" t="s">
        <v>6515</v>
      </c>
    </row>
    <row r="483" spans="1:8" x14ac:dyDescent="0.25">
      <c r="A483" s="99" t="s">
        <v>1694</v>
      </c>
      <c r="B483" s="116">
        <v>1</v>
      </c>
      <c r="C483" s="178">
        <v>20000</v>
      </c>
      <c r="D483" s="178"/>
      <c r="E483" s="116">
        <v>1</v>
      </c>
      <c r="F483" s="1425">
        <v>70</v>
      </c>
      <c r="G483" s="1426">
        <v>4000</v>
      </c>
      <c r="H483" s="1520"/>
    </row>
    <row r="484" spans="1:8" x14ac:dyDescent="0.25">
      <c r="A484" s="99" t="s">
        <v>6517</v>
      </c>
      <c r="B484" s="116">
        <v>1</v>
      </c>
      <c r="C484" s="178">
        <v>51000</v>
      </c>
      <c r="D484" s="178"/>
      <c r="E484" s="116"/>
      <c r="F484" s="1425"/>
      <c r="G484" s="1426"/>
      <c r="H484" s="1520"/>
    </row>
    <row r="485" spans="1:8" x14ac:dyDescent="0.25">
      <c r="A485" s="99" t="s">
        <v>622</v>
      </c>
      <c r="B485" s="116">
        <v>1</v>
      </c>
      <c r="C485" s="178"/>
      <c r="D485" s="178">
        <v>34000</v>
      </c>
      <c r="E485" s="116">
        <v>1</v>
      </c>
      <c r="F485" s="1425">
        <v>60</v>
      </c>
      <c r="G485" s="1426">
        <v>3000</v>
      </c>
      <c r="H485" s="1520" t="s">
        <v>3596</v>
      </c>
    </row>
    <row r="486" spans="1:8" x14ac:dyDescent="0.25">
      <c r="A486" s="99" t="s">
        <v>6518</v>
      </c>
      <c r="B486" s="116">
        <v>2</v>
      </c>
      <c r="C486" s="178">
        <v>52000</v>
      </c>
      <c r="D486" s="178"/>
      <c r="E486" s="116"/>
      <c r="F486" s="1425"/>
      <c r="G486" s="1426"/>
      <c r="H486" s="1520"/>
    </row>
    <row r="487" spans="1:8" x14ac:dyDescent="0.25">
      <c r="A487" s="99" t="s">
        <v>639</v>
      </c>
      <c r="B487" s="116">
        <v>1</v>
      </c>
      <c r="C487" s="178"/>
      <c r="D487" s="178">
        <v>14000</v>
      </c>
      <c r="E487" s="116">
        <v>1</v>
      </c>
      <c r="F487" s="1425">
        <v>50</v>
      </c>
      <c r="G487" s="1426">
        <v>2000</v>
      </c>
      <c r="H487" s="1520"/>
    </row>
    <row r="488" spans="1:8" x14ac:dyDescent="0.25">
      <c r="A488" s="99" t="s">
        <v>5653</v>
      </c>
      <c r="B488" s="116">
        <v>1</v>
      </c>
      <c r="C488" s="178"/>
      <c r="D488" s="178">
        <v>41000</v>
      </c>
      <c r="E488" s="116"/>
      <c r="F488" s="1425"/>
      <c r="G488" s="1426"/>
      <c r="H488" s="1520" t="s">
        <v>6659</v>
      </c>
    </row>
    <row r="489" spans="1:8" x14ac:dyDescent="0.25">
      <c r="A489" s="99" t="s">
        <v>6519</v>
      </c>
      <c r="B489" s="116">
        <v>1</v>
      </c>
      <c r="C489" s="178">
        <v>21000</v>
      </c>
      <c r="D489" s="178"/>
      <c r="E489" s="116">
        <v>1</v>
      </c>
      <c r="F489" s="1425">
        <v>60</v>
      </c>
      <c r="G489" s="1426">
        <v>3000</v>
      </c>
      <c r="H489" s="1520"/>
    </row>
    <row r="490" spans="1:8" x14ac:dyDescent="0.25">
      <c r="A490" s="99" t="s">
        <v>639</v>
      </c>
      <c r="B490" s="116">
        <v>1</v>
      </c>
      <c r="C490" s="178">
        <v>16000</v>
      </c>
      <c r="D490" s="178"/>
      <c r="E490" s="116"/>
      <c r="F490" s="1425"/>
      <c r="G490" s="1426"/>
      <c r="H490" s="1520"/>
    </row>
    <row r="491" spans="1:8" x14ac:dyDescent="0.25">
      <c r="A491" s="99" t="s">
        <v>563</v>
      </c>
      <c r="B491" s="116">
        <v>1</v>
      </c>
      <c r="C491" s="178">
        <v>17000</v>
      </c>
      <c r="D491" s="178"/>
      <c r="E491" s="116">
        <v>1</v>
      </c>
      <c r="F491" s="1425">
        <v>70</v>
      </c>
      <c r="G491" s="1426">
        <v>4000</v>
      </c>
      <c r="H491" s="1520"/>
    </row>
    <row r="492" spans="1:8" x14ac:dyDescent="0.25">
      <c r="A492" s="755" t="s">
        <v>2048</v>
      </c>
      <c r="B492" s="213">
        <f>SUM(B478:B491)</f>
        <v>15</v>
      </c>
      <c r="C492" s="213">
        <f>SUM(C478:C491)</f>
        <v>308500</v>
      </c>
      <c r="D492" s="213">
        <f>SUM(D478:D491)</f>
        <v>90500</v>
      </c>
      <c r="E492" s="213">
        <f>SUM(E478:E491)</f>
        <v>10</v>
      </c>
      <c r="F492" s="213"/>
      <c r="G492" s="213">
        <f>SUM(G478:G491)</f>
        <v>37000</v>
      </c>
      <c r="H492" s="213"/>
    </row>
    <row r="493" spans="1:8" ht="17.25" x14ac:dyDescent="0.25">
      <c r="A493" s="2233" t="s">
        <v>4463</v>
      </c>
      <c r="B493" s="2234"/>
      <c r="C493" s="2234"/>
      <c r="D493" s="2234"/>
      <c r="E493" s="2234"/>
      <c r="F493" s="2234"/>
      <c r="G493" s="2234"/>
      <c r="H493" s="2249"/>
    </row>
    <row r="494" spans="1:8" ht="17.25" x14ac:dyDescent="0.25">
      <c r="A494" s="782" t="s">
        <v>6512</v>
      </c>
      <c r="B494" s="783">
        <v>1</v>
      </c>
      <c r="C494" s="944">
        <v>2000</v>
      </c>
      <c r="D494" s="784"/>
      <c r="E494" s="909"/>
      <c r="F494" s="909"/>
      <c r="G494" s="909"/>
      <c r="H494" s="1522" t="s">
        <v>6513</v>
      </c>
    </row>
    <row r="495" spans="1:8" x14ac:dyDescent="0.25">
      <c r="A495" s="755" t="s">
        <v>2048</v>
      </c>
      <c r="B495" s="213">
        <f>SUM(B494:B494)</f>
        <v>1</v>
      </c>
      <c r="C495" s="213">
        <f>SUM(C494:C494)</f>
        <v>2000</v>
      </c>
      <c r="D495" s="213"/>
      <c r="E495" s="213"/>
      <c r="F495" s="213"/>
      <c r="G495" s="213"/>
      <c r="H495" s="213"/>
    </row>
    <row r="496" spans="1:8" x14ac:dyDescent="0.25">
      <c r="D496" s="18"/>
      <c r="E496" s="13"/>
      <c r="F496" s="13"/>
    </row>
    <row r="497" spans="1:8" x14ac:dyDescent="0.25">
      <c r="D497" s="1230"/>
      <c r="E497" s="1230"/>
      <c r="F497" s="2268" t="s">
        <v>5635</v>
      </c>
      <c r="G497" s="2268"/>
      <c r="H497" s="2268"/>
    </row>
    <row r="498" spans="1:8" ht="15.75" x14ac:dyDescent="0.25">
      <c r="A498" s="2262" t="s">
        <v>4861</v>
      </c>
      <c r="B498" s="2263"/>
      <c r="C498" s="757">
        <f>C492</f>
        <v>308500</v>
      </c>
      <c r="E498" s="13"/>
      <c r="F498" s="13"/>
    </row>
    <row r="499" spans="1:8" x14ac:dyDescent="0.25">
      <c r="E499" s="2274"/>
      <c r="F499" s="2274"/>
      <c r="G499" s="2274"/>
    </row>
    <row r="500" spans="1:8" ht="15.75" x14ac:dyDescent="0.25">
      <c r="A500" s="2262" t="s">
        <v>4825</v>
      </c>
      <c r="B500" s="2263"/>
      <c r="C500" s="213">
        <v>2000</v>
      </c>
      <c r="E500" s="1145"/>
      <c r="F500" s="1145"/>
      <c r="G500" s="1145"/>
    </row>
    <row r="504" spans="1:8" ht="15.75" x14ac:dyDescent="0.25">
      <c r="A504" s="2232" t="s">
        <v>6522</v>
      </c>
      <c r="B504" s="2232"/>
      <c r="C504" s="2232"/>
      <c r="D504" s="2232"/>
      <c r="E504" s="2232"/>
      <c r="F504" s="2232"/>
      <c r="G504" s="2232"/>
      <c r="H504" s="2232"/>
    </row>
    <row r="505" spans="1:8" x14ac:dyDescent="0.25">
      <c r="A505" s="198" t="s">
        <v>14</v>
      </c>
      <c r="B505" s="198" t="s">
        <v>6004</v>
      </c>
      <c r="C505" s="198" t="s">
        <v>6005</v>
      </c>
      <c r="D505" s="198" t="s">
        <v>6006</v>
      </c>
      <c r="E505" s="198" t="s">
        <v>6007</v>
      </c>
      <c r="F505" s="1524" t="s">
        <v>2013</v>
      </c>
      <c r="G505" s="198" t="s">
        <v>6008</v>
      </c>
      <c r="H505" s="198" t="s">
        <v>6009</v>
      </c>
    </row>
    <row r="506" spans="1:8" x14ac:dyDescent="0.25">
      <c r="A506" s="517" t="s">
        <v>2187</v>
      </c>
      <c r="B506" s="519">
        <v>1</v>
      </c>
      <c r="C506" s="527">
        <v>16000</v>
      </c>
      <c r="D506" s="527"/>
      <c r="E506" s="1054"/>
      <c r="F506" s="519"/>
      <c r="G506" s="527"/>
      <c r="H506" s="1525"/>
    </row>
    <row r="507" spans="1:8" x14ac:dyDescent="0.25">
      <c r="A507" s="517" t="s">
        <v>423</v>
      </c>
      <c r="B507" s="519">
        <v>1</v>
      </c>
      <c r="C507" s="527"/>
      <c r="D507" s="527">
        <v>21000</v>
      </c>
      <c r="E507" s="1054"/>
      <c r="F507" s="519"/>
      <c r="G507" s="527"/>
      <c r="H507" s="1525" t="s">
        <v>767</v>
      </c>
    </row>
    <row r="508" spans="1:8" x14ac:dyDescent="0.25">
      <c r="A508" s="99" t="s">
        <v>3437</v>
      </c>
      <c r="B508" s="116">
        <v>1</v>
      </c>
      <c r="C508" s="178"/>
      <c r="D508" s="178">
        <v>21000</v>
      </c>
      <c r="E508" s="116"/>
      <c r="F508" s="1425"/>
      <c r="G508" s="1426"/>
      <c r="H508" s="1523" t="s">
        <v>6548</v>
      </c>
    </row>
    <row r="509" spans="1:8" x14ac:dyDescent="0.25">
      <c r="A509" s="99" t="s">
        <v>423</v>
      </c>
      <c r="B509" s="116">
        <v>2</v>
      </c>
      <c r="C509" s="178"/>
      <c r="D509" s="178">
        <v>42000</v>
      </c>
      <c r="E509" s="116"/>
      <c r="F509" s="1425"/>
      <c r="G509" s="1426"/>
      <c r="H509" s="1523" t="s">
        <v>6549</v>
      </c>
    </row>
    <row r="510" spans="1:8" x14ac:dyDescent="0.25">
      <c r="A510" s="99" t="s">
        <v>3657</v>
      </c>
      <c r="B510" s="116">
        <v>1</v>
      </c>
      <c r="C510" s="178"/>
      <c r="D510" s="178">
        <v>39000</v>
      </c>
      <c r="E510" s="116"/>
      <c r="F510" s="1425"/>
      <c r="G510" s="1426"/>
      <c r="H510" s="1523" t="s">
        <v>3581</v>
      </c>
    </row>
    <row r="511" spans="1:8" x14ac:dyDescent="0.25">
      <c r="A511" s="99" t="s">
        <v>107</v>
      </c>
      <c r="B511" s="116">
        <v>1</v>
      </c>
      <c r="C511" s="178">
        <v>12000</v>
      </c>
      <c r="D511" s="178"/>
      <c r="E511" s="116">
        <v>1</v>
      </c>
      <c r="F511" s="1425">
        <v>60</v>
      </c>
      <c r="G511" s="1426">
        <v>3000</v>
      </c>
      <c r="H511" s="1523"/>
    </row>
    <row r="512" spans="1:8" x14ac:dyDescent="0.25">
      <c r="A512" s="99" t="s">
        <v>1529</v>
      </c>
      <c r="B512" s="116">
        <v>1</v>
      </c>
      <c r="C512" s="178">
        <v>1000</v>
      </c>
      <c r="D512" s="178">
        <v>14000</v>
      </c>
      <c r="E512" s="116">
        <v>1</v>
      </c>
      <c r="F512" s="1425">
        <v>50</v>
      </c>
      <c r="G512" s="1426">
        <v>2000</v>
      </c>
      <c r="H512" s="1523" t="s">
        <v>767</v>
      </c>
    </row>
    <row r="513" spans="1:8" x14ac:dyDescent="0.25">
      <c r="A513" s="99" t="s">
        <v>107</v>
      </c>
      <c r="B513" s="116">
        <v>1</v>
      </c>
      <c r="C513" s="178"/>
      <c r="D513" s="178">
        <v>12000</v>
      </c>
      <c r="E513" s="116">
        <v>1</v>
      </c>
      <c r="F513" s="1425">
        <v>60</v>
      </c>
      <c r="G513" s="1426">
        <v>3000</v>
      </c>
      <c r="H513" s="1523" t="s">
        <v>767</v>
      </c>
    </row>
    <row r="514" spans="1:8" x14ac:dyDescent="0.25">
      <c r="A514" s="99" t="s">
        <v>6261</v>
      </c>
      <c r="B514" s="116">
        <v>1</v>
      </c>
      <c r="C514" s="178">
        <v>27000</v>
      </c>
      <c r="D514" s="178"/>
      <c r="E514" s="116"/>
      <c r="F514" s="1425"/>
      <c r="G514" s="1426"/>
      <c r="H514" s="1523"/>
    </row>
    <row r="515" spans="1:8" x14ac:dyDescent="0.25">
      <c r="A515" s="99" t="s">
        <v>4418</v>
      </c>
      <c r="B515" s="116">
        <v>2</v>
      </c>
      <c r="C515" s="178"/>
      <c r="D515" s="178">
        <v>124000</v>
      </c>
      <c r="E515" s="116"/>
      <c r="F515" s="1425"/>
      <c r="G515" s="1426"/>
      <c r="H515" s="1523" t="s">
        <v>767</v>
      </c>
    </row>
    <row r="516" spans="1:8" x14ac:dyDescent="0.25">
      <c r="A516" s="755" t="s">
        <v>2048</v>
      </c>
      <c r="B516" s="213">
        <f>SUM(B506:B515)</f>
        <v>12</v>
      </c>
      <c r="C516" s="213">
        <f>SUM(C506:C515)</f>
        <v>56000</v>
      </c>
      <c r="D516" s="213">
        <f>SUM(D506:D515)</f>
        <v>273000</v>
      </c>
      <c r="E516" s="213">
        <f>SUM(E506:E514)</f>
        <v>3</v>
      </c>
      <c r="F516" s="213"/>
      <c r="G516" s="213">
        <f>SUM(G506:G515)</f>
        <v>8000</v>
      </c>
      <c r="H516" s="213"/>
    </row>
    <row r="517" spans="1:8" ht="17.25" x14ac:dyDescent="0.25">
      <c r="A517" s="2233" t="s">
        <v>4463</v>
      </c>
      <c r="B517" s="2234"/>
      <c r="C517" s="2234"/>
      <c r="D517" s="2234"/>
      <c r="E517" s="2234"/>
      <c r="F517" s="2234"/>
      <c r="G517" s="2234"/>
      <c r="H517" s="2249"/>
    </row>
    <row r="518" spans="1:8" ht="17.25" x14ac:dyDescent="0.25">
      <c r="A518" s="782" t="s">
        <v>6512</v>
      </c>
      <c r="B518" s="783">
        <v>1</v>
      </c>
      <c r="C518" s="944">
        <v>2000</v>
      </c>
      <c r="D518" s="784"/>
      <c r="E518" s="909"/>
      <c r="F518" s="909"/>
      <c r="G518" s="909"/>
      <c r="H518" s="1525" t="s">
        <v>6513</v>
      </c>
    </row>
    <row r="519" spans="1:8" x14ac:dyDescent="0.25">
      <c r="A519" s="755" t="s">
        <v>2048</v>
      </c>
      <c r="B519" s="213">
        <f>SUM(B518:B518)</f>
        <v>1</v>
      </c>
      <c r="C519" s="213">
        <f>SUM(C518:C518)</f>
        <v>2000</v>
      </c>
      <c r="D519" s="213"/>
      <c r="E519" s="213"/>
      <c r="F519" s="213"/>
      <c r="G519" s="213"/>
      <c r="H519" s="213"/>
    </row>
    <row r="520" spans="1:8" x14ac:dyDescent="0.25">
      <c r="D520" s="18"/>
      <c r="E520" s="13"/>
      <c r="F520" s="13"/>
    </row>
    <row r="521" spans="1:8" x14ac:dyDescent="0.25">
      <c r="D521" s="1230"/>
      <c r="E521" s="1230"/>
      <c r="F521" s="2268" t="s">
        <v>6521</v>
      </c>
      <c r="G521" s="2268"/>
      <c r="H521" s="2268"/>
    </row>
    <row r="522" spans="1:8" ht="15.75" x14ac:dyDescent="0.25">
      <c r="A522" s="2262" t="s">
        <v>4861</v>
      </c>
      <c r="B522" s="2263"/>
      <c r="C522" s="757">
        <f>C516</f>
        <v>56000</v>
      </c>
      <c r="E522" s="13"/>
      <c r="F522" s="13"/>
    </row>
    <row r="523" spans="1:8" x14ac:dyDescent="0.25">
      <c r="E523" s="2274"/>
      <c r="F523" s="2274"/>
      <c r="G523" s="2274"/>
    </row>
    <row r="524" spans="1:8" ht="15.75" x14ac:dyDescent="0.25">
      <c r="A524" s="2262" t="s">
        <v>4825</v>
      </c>
      <c r="B524" s="2263"/>
      <c r="C524" s="213">
        <v>2000</v>
      </c>
      <c r="E524" s="1145"/>
      <c r="F524" s="1145"/>
      <c r="G524" s="1145"/>
    </row>
    <row r="528" spans="1:8" ht="15.75" x14ac:dyDescent="0.25">
      <c r="A528" s="2232" t="s">
        <v>6546</v>
      </c>
      <c r="B528" s="2232"/>
      <c r="C528" s="2232"/>
      <c r="D528" s="2232"/>
      <c r="E528" s="2232"/>
      <c r="F528" s="2232"/>
      <c r="G528" s="2232"/>
      <c r="H528" s="2232"/>
    </row>
    <row r="529" spans="1:8" x14ac:dyDescent="0.25">
      <c r="A529" s="198" t="s">
        <v>14</v>
      </c>
      <c r="B529" s="198" t="s">
        <v>6004</v>
      </c>
      <c r="C529" s="198" t="s">
        <v>6005</v>
      </c>
      <c r="D529" s="198" t="s">
        <v>6006</v>
      </c>
      <c r="E529" s="198" t="s">
        <v>6007</v>
      </c>
      <c r="F529" s="1524" t="s">
        <v>2013</v>
      </c>
      <c r="G529" s="198" t="s">
        <v>6008</v>
      </c>
      <c r="H529" s="198" t="s">
        <v>6009</v>
      </c>
    </row>
    <row r="530" spans="1:8" x14ac:dyDescent="0.25">
      <c r="A530" s="777" t="s">
        <v>123</v>
      </c>
      <c r="B530" s="764">
        <v>1</v>
      </c>
      <c r="C530" s="630">
        <v>15000</v>
      </c>
      <c r="D530" s="630"/>
      <c r="E530" s="921"/>
      <c r="F530" s="764"/>
      <c r="G530" s="630"/>
      <c r="H530" s="1526"/>
    </row>
    <row r="531" spans="1:8" x14ac:dyDescent="0.25">
      <c r="A531" s="777" t="s">
        <v>4510</v>
      </c>
      <c r="B531" s="764">
        <v>1</v>
      </c>
      <c r="C531" s="630">
        <v>24000</v>
      </c>
      <c r="D531" s="630"/>
      <c r="E531" s="921">
        <v>1</v>
      </c>
      <c r="F531" s="764">
        <v>100</v>
      </c>
      <c r="G531" s="630">
        <v>5000</v>
      </c>
      <c r="H531" s="1526"/>
    </row>
    <row r="532" spans="1:8" x14ac:dyDescent="0.25">
      <c r="A532" s="777" t="s">
        <v>2820</v>
      </c>
      <c r="B532" s="764">
        <v>1</v>
      </c>
      <c r="C532" s="630">
        <v>12000</v>
      </c>
      <c r="D532" s="630"/>
      <c r="E532" s="921">
        <v>1</v>
      </c>
      <c r="F532" s="764">
        <v>60</v>
      </c>
      <c r="G532" s="630">
        <v>3000</v>
      </c>
      <c r="H532" s="1526"/>
    </row>
    <row r="533" spans="1:8" x14ac:dyDescent="0.25">
      <c r="A533" s="777" t="s">
        <v>6523</v>
      </c>
      <c r="B533" s="764">
        <v>1</v>
      </c>
      <c r="C533" s="630">
        <v>39000</v>
      </c>
      <c r="D533" s="630"/>
      <c r="E533" s="921">
        <v>1</v>
      </c>
      <c r="F533" s="764">
        <v>75</v>
      </c>
      <c r="G533" s="630">
        <v>4000</v>
      </c>
      <c r="H533" s="1526"/>
    </row>
    <row r="534" spans="1:8" x14ac:dyDescent="0.25">
      <c r="A534" s="777" t="s">
        <v>123</v>
      </c>
      <c r="B534" s="764">
        <v>1</v>
      </c>
      <c r="C534" s="630"/>
      <c r="D534" s="630">
        <v>12000</v>
      </c>
      <c r="E534" s="764">
        <v>1</v>
      </c>
      <c r="F534" s="921">
        <v>60</v>
      </c>
      <c r="G534" s="1249">
        <v>3000</v>
      </c>
      <c r="H534" s="1424" t="s">
        <v>767</v>
      </c>
    </row>
    <row r="535" spans="1:8" x14ac:dyDescent="0.25">
      <c r="A535" s="847" t="s">
        <v>4202</v>
      </c>
      <c r="B535" s="848">
        <v>1</v>
      </c>
      <c r="C535" s="849"/>
      <c r="D535" s="849">
        <v>31000</v>
      </c>
      <c r="E535" s="848">
        <v>1</v>
      </c>
      <c r="F535" s="1427">
        <v>60</v>
      </c>
      <c r="G535" s="1428">
        <v>3000</v>
      </c>
      <c r="H535" s="1429" t="s">
        <v>3581</v>
      </c>
    </row>
    <row r="536" spans="1:8" x14ac:dyDescent="0.25">
      <c r="A536" s="847" t="s">
        <v>2045</v>
      </c>
      <c r="B536" s="848">
        <v>1</v>
      </c>
      <c r="C536" s="849"/>
      <c r="D536" s="849">
        <v>17000</v>
      </c>
      <c r="E536" s="848"/>
      <c r="F536" s="1427"/>
      <c r="G536" s="1428"/>
      <c r="H536" s="1429" t="s">
        <v>6524</v>
      </c>
    </row>
    <row r="537" spans="1:8" x14ac:dyDescent="0.25">
      <c r="A537" s="847" t="s">
        <v>1541</v>
      </c>
      <c r="B537" s="848">
        <v>2</v>
      </c>
      <c r="C537" s="849"/>
      <c r="D537" s="849">
        <v>118000</v>
      </c>
      <c r="E537" s="848"/>
      <c r="F537" s="1427"/>
      <c r="G537" s="1428"/>
      <c r="H537" s="1429" t="s">
        <v>6525</v>
      </c>
    </row>
    <row r="538" spans="1:8" x14ac:dyDescent="0.25">
      <c r="A538" s="847" t="s">
        <v>2187</v>
      </c>
      <c r="B538" s="848">
        <v>1</v>
      </c>
      <c r="C538" s="849"/>
      <c r="D538" s="849">
        <v>16000</v>
      </c>
      <c r="E538" s="848"/>
      <c r="F538" s="1427"/>
      <c r="G538" s="1428"/>
      <c r="H538" s="1429" t="s">
        <v>6526</v>
      </c>
    </row>
    <row r="539" spans="1:8" x14ac:dyDescent="0.25">
      <c r="A539" s="847" t="s">
        <v>1268</v>
      </c>
      <c r="B539" s="848">
        <v>1</v>
      </c>
      <c r="C539" s="849">
        <v>2000</v>
      </c>
      <c r="D539" s="849">
        <v>26000</v>
      </c>
      <c r="E539" s="848"/>
      <c r="F539" s="1427"/>
      <c r="G539" s="1428"/>
      <c r="H539" s="1429" t="s">
        <v>6527</v>
      </c>
    </row>
    <row r="540" spans="1:8" x14ac:dyDescent="0.25">
      <c r="A540" s="847" t="s">
        <v>3012</v>
      </c>
      <c r="B540" s="848">
        <v>1</v>
      </c>
      <c r="C540" s="849"/>
      <c r="D540" s="849">
        <v>16000</v>
      </c>
      <c r="E540" s="848"/>
      <c r="F540" s="1427"/>
      <c r="G540" s="1428"/>
      <c r="H540" s="1429" t="s">
        <v>3581</v>
      </c>
    </row>
    <row r="541" spans="1:8" x14ac:dyDescent="0.25">
      <c r="A541" s="847" t="s">
        <v>1268</v>
      </c>
      <c r="B541" s="848">
        <v>1</v>
      </c>
      <c r="C541" s="849">
        <v>28000</v>
      </c>
      <c r="D541" s="849"/>
      <c r="E541" s="848"/>
      <c r="F541" s="1427"/>
      <c r="G541" s="1428"/>
      <c r="H541" s="1429"/>
    </row>
    <row r="542" spans="1:8" x14ac:dyDescent="0.25">
      <c r="A542" s="847" t="s">
        <v>1946</v>
      </c>
      <c r="B542" s="848">
        <v>1</v>
      </c>
      <c r="C542" s="849"/>
      <c r="D542" s="849">
        <v>31000</v>
      </c>
      <c r="E542" s="848">
        <v>1</v>
      </c>
      <c r="F542" s="1427">
        <v>100</v>
      </c>
      <c r="G542" s="1428">
        <v>5000</v>
      </c>
      <c r="H542" s="1429" t="s">
        <v>767</v>
      </c>
    </row>
    <row r="543" spans="1:8" x14ac:dyDescent="0.25">
      <c r="A543" s="847" t="s">
        <v>4793</v>
      </c>
      <c r="B543" s="848">
        <v>1</v>
      </c>
      <c r="C543" s="849"/>
      <c r="D543" s="849">
        <v>17000</v>
      </c>
      <c r="E543" s="848">
        <v>1</v>
      </c>
      <c r="F543" s="1427">
        <v>60</v>
      </c>
      <c r="G543" s="1428">
        <v>3000</v>
      </c>
      <c r="H543" s="1429" t="s">
        <v>3581</v>
      </c>
    </row>
    <row r="544" spans="1:8" x14ac:dyDescent="0.25">
      <c r="A544" s="847" t="s">
        <v>734</v>
      </c>
      <c r="B544" s="848">
        <v>1</v>
      </c>
      <c r="C544" s="849"/>
      <c r="D544" s="849">
        <v>18000</v>
      </c>
      <c r="E544" s="848"/>
      <c r="F544" s="1427"/>
      <c r="G544" s="1428"/>
      <c r="H544" s="1429" t="s">
        <v>6528</v>
      </c>
    </row>
    <row r="545" spans="1:8" x14ac:dyDescent="0.25">
      <c r="A545" s="847" t="s">
        <v>2199</v>
      </c>
      <c r="B545" s="848">
        <v>1</v>
      </c>
      <c r="C545" s="849"/>
      <c r="D545" s="849">
        <v>17000</v>
      </c>
      <c r="E545" s="848">
        <v>1</v>
      </c>
      <c r="F545" s="1427">
        <v>60</v>
      </c>
      <c r="G545" s="1428">
        <v>3000</v>
      </c>
      <c r="H545" s="1429" t="s">
        <v>3581</v>
      </c>
    </row>
    <row r="546" spans="1:8" x14ac:dyDescent="0.25">
      <c r="A546" s="847" t="s">
        <v>166</v>
      </c>
      <c r="B546" s="848">
        <v>1</v>
      </c>
      <c r="C546" s="849"/>
      <c r="D546" s="849">
        <v>33000</v>
      </c>
      <c r="E546" s="848"/>
      <c r="F546" s="1427"/>
      <c r="G546" s="1428"/>
      <c r="H546" s="1429" t="s">
        <v>6529</v>
      </c>
    </row>
    <row r="547" spans="1:8" x14ac:dyDescent="0.25">
      <c r="A547" s="755" t="s">
        <v>2048</v>
      </c>
      <c r="B547" s="213">
        <f>SUM(B530:B546)</f>
        <v>18</v>
      </c>
      <c r="C547" s="213">
        <f>SUM(C530:C546)</f>
        <v>120000</v>
      </c>
      <c r="D547" s="213">
        <f>SUM(D530:D546)</f>
        <v>352000</v>
      </c>
      <c r="E547" s="213">
        <f>SUM(E530:E546)</f>
        <v>8</v>
      </c>
      <c r="F547" s="213"/>
      <c r="G547" s="213">
        <f>SUM(G530:G546)</f>
        <v>29000</v>
      </c>
      <c r="H547" s="213"/>
    </row>
    <row r="548" spans="1:8" ht="17.25" x14ac:dyDescent="0.25">
      <c r="A548" s="2233" t="s">
        <v>4463</v>
      </c>
      <c r="B548" s="2234"/>
      <c r="C548" s="2234"/>
      <c r="D548" s="2234"/>
      <c r="E548" s="2234"/>
      <c r="F548" s="2234"/>
      <c r="G548" s="2234"/>
      <c r="H548" s="2249"/>
    </row>
    <row r="549" spans="1:8" ht="17.25" x14ac:dyDescent="0.25">
      <c r="A549" s="782"/>
      <c r="B549" s="783"/>
      <c r="C549" s="944"/>
      <c r="D549" s="784"/>
      <c r="E549" s="909"/>
      <c r="F549" s="909"/>
      <c r="G549" s="909"/>
      <c r="H549" s="1525"/>
    </row>
    <row r="550" spans="1:8" x14ac:dyDescent="0.25">
      <c r="A550" s="755" t="s">
        <v>2048</v>
      </c>
      <c r="B550" s="213">
        <f>SUM(B549:B549)</f>
        <v>0</v>
      </c>
      <c r="C550" s="213">
        <f>SUM(C549:C549)</f>
        <v>0</v>
      </c>
      <c r="D550" s="213"/>
      <c r="E550" s="213"/>
      <c r="F550" s="213"/>
      <c r="G550" s="213"/>
      <c r="H550" s="213"/>
    </row>
    <row r="551" spans="1:8" x14ac:dyDescent="0.25">
      <c r="D551" s="18"/>
      <c r="E551" s="13"/>
      <c r="F551" s="13"/>
    </row>
    <row r="552" spans="1:8" x14ac:dyDescent="0.25">
      <c r="D552" s="1230"/>
      <c r="E552" s="1230"/>
      <c r="F552" s="2268" t="s">
        <v>5635</v>
      </c>
      <c r="G552" s="2268"/>
      <c r="H552" s="2268"/>
    </row>
    <row r="553" spans="1:8" ht="15.75" x14ac:dyDescent="0.25">
      <c r="A553" s="2262" t="s">
        <v>4861</v>
      </c>
      <c r="B553" s="2263"/>
      <c r="C553" s="757">
        <f>C547</f>
        <v>120000</v>
      </c>
      <c r="E553" s="13"/>
      <c r="F553" s="13"/>
    </row>
    <row r="554" spans="1:8" x14ac:dyDescent="0.25">
      <c r="E554" s="2274"/>
      <c r="F554" s="2274"/>
      <c r="G554" s="2274"/>
    </row>
    <row r="555" spans="1:8" ht="15.75" x14ac:dyDescent="0.25">
      <c r="A555" s="2262" t="s">
        <v>4825</v>
      </c>
      <c r="B555" s="2263"/>
      <c r="C555" s="213"/>
      <c r="E555" s="1145"/>
      <c r="F555" s="1145"/>
      <c r="G555" s="1145"/>
    </row>
    <row r="559" spans="1:8" ht="15.75" x14ac:dyDescent="0.25">
      <c r="A559" s="2232" t="s">
        <v>6547</v>
      </c>
      <c r="B559" s="2232"/>
      <c r="C559" s="2232"/>
      <c r="D559" s="2232"/>
      <c r="E559" s="2232"/>
      <c r="F559" s="2232"/>
      <c r="G559" s="2232"/>
      <c r="H559" s="2232"/>
    </row>
    <row r="560" spans="1:8" x14ac:dyDescent="0.25">
      <c r="A560" s="198" t="s">
        <v>14</v>
      </c>
      <c r="B560" s="198" t="s">
        <v>6004</v>
      </c>
      <c r="C560" s="198" t="s">
        <v>6005</v>
      </c>
      <c r="D560" s="198" t="s">
        <v>6006</v>
      </c>
      <c r="E560" s="198" t="s">
        <v>6007</v>
      </c>
      <c r="F560" s="1524" t="s">
        <v>2013</v>
      </c>
      <c r="G560" s="198" t="s">
        <v>6008</v>
      </c>
      <c r="H560" s="198" t="s">
        <v>6009</v>
      </c>
    </row>
    <row r="561" spans="1:8" x14ac:dyDescent="0.25">
      <c r="A561" s="777" t="s">
        <v>2045</v>
      </c>
      <c r="B561" s="764">
        <v>1</v>
      </c>
      <c r="C561" s="630">
        <v>17000</v>
      </c>
      <c r="D561" s="630"/>
      <c r="E561" s="921"/>
      <c r="F561" s="764"/>
      <c r="G561" s="630"/>
      <c r="H561" s="1526"/>
    </row>
    <row r="562" spans="1:8" x14ac:dyDescent="0.25">
      <c r="A562" s="777" t="s">
        <v>734</v>
      </c>
      <c r="B562" s="764">
        <v>1</v>
      </c>
      <c r="C562" s="630"/>
      <c r="D562" s="630">
        <v>18000</v>
      </c>
      <c r="E562" s="921"/>
      <c r="F562" s="764"/>
      <c r="G562" s="630"/>
      <c r="H562" s="1526" t="s">
        <v>6530</v>
      </c>
    </row>
    <row r="563" spans="1:8" x14ac:dyDescent="0.25">
      <c r="A563" s="777" t="s">
        <v>423</v>
      </c>
      <c r="B563" s="764">
        <v>1</v>
      </c>
      <c r="C563" s="630">
        <v>17000</v>
      </c>
      <c r="D563" s="630"/>
      <c r="E563" s="921">
        <v>1</v>
      </c>
      <c r="F563" s="764">
        <v>75</v>
      </c>
      <c r="G563" s="630">
        <v>4000</v>
      </c>
      <c r="H563" s="1526"/>
    </row>
    <row r="564" spans="1:8" x14ac:dyDescent="0.25">
      <c r="A564" s="777" t="s">
        <v>3137</v>
      </c>
      <c r="B564" s="764">
        <v>1</v>
      </c>
      <c r="C564" s="630"/>
      <c r="D564" s="630">
        <v>16000</v>
      </c>
      <c r="E564" s="921"/>
      <c r="F564" s="764"/>
      <c r="G564" s="630"/>
      <c r="H564" s="1526" t="s">
        <v>767</v>
      </c>
    </row>
    <row r="565" spans="1:8" x14ac:dyDescent="0.25">
      <c r="A565" s="777" t="s">
        <v>3676</v>
      </c>
      <c r="B565" s="764">
        <v>1</v>
      </c>
      <c r="C565" s="630"/>
      <c r="D565" s="630">
        <v>21000</v>
      </c>
      <c r="E565" s="921"/>
      <c r="F565" s="921"/>
      <c r="G565" s="1249"/>
      <c r="H565" s="1526" t="s">
        <v>6531</v>
      </c>
    </row>
    <row r="566" spans="1:8" x14ac:dyDescent="0.25">
      <c r="A566" s="777" t="s">
        <v>123</v>
      </c>
      <c r="B566" s="764">
        <v>1</v>
      </c>
      <c r="C566" s="630"/>
      <c r="D566" s="630">
        <v>15000</v>
      </c>
      <c r="E566" s="921"/>
      <c r="F566" s="921"/>
      <c r="G566" s="1249"/>
      <c r="H566" s="1526" t="s">
        <v>6532</v>
      </c>
    </row>
    <row r="567" spans="1:8" x14ac:dyDescent="0.25">
      <c r="A567" s="777" t="s">
        <v>2045</v>
      </c>
      <c r="B567" s="764">
        <v>1</v>
      </c>
      <c r="C567" s="630"/>
      <c r="D567" s="630">
        <v>17000</v>
      </c>
      <c r="E567" s="921"/>
      <c r="F567" s="921"/>
      <c r="G567" s="1249"/>
      <c r="H567" s="1526" t="s">
        <v>6533</v>
      </c>
    </row>
    <row r="568" spans="1:8" x14ac:dyDescent="0.25">
      <c r="A568" s="777" t="s">
        <v>734</v>
      </c>
      <c r="B568" s="764">
        <v>1</v>
      </c>
      <c r="C568" s="630"/>
      <c r="D568" s="630">
        <v>18000</v>
      </c>
      <c r="E568" s="921"/>
      <c r="F568" s="921"/>
      <c r="G568" s="1249"/>
      <c r="H568" s="1526" t="s">
        <v>6534</v>
      </c>
    </row>
    <row r="569" spans="1:8" x14ac:dyDescent="0.25">
      <c r="A569" s="777" t="s">
        <v>3701</v>
      </c>
      <c r="B569" s="764">
        <v>1</v>
      </c>
      <c r="C569" s="630">
        <v>41000</v>
      </c>
      <c r="D569" s="630"/>
      <c r="E569" s="921"/>
      <c r="F569" s="921"/>
      <c r="G569" s="1249"/>
      <c r="H569" s="1526"/>
    </row>
    <row r="570" spans="1:8" x14ac:dyDescent="0.25">
      <c r="A570" s="777" t="s">
        <v>504</v>
      </c>
      <c r="B570" s="764">
        <v>1</v>
      </c>
      <c r="C570" s="630"/>
      <c r="D570" s="630">
        <v>15000</v>
      </c>
      <c r="E570" s="921"/>
      <c r="F570" s="921"/>
      <c r="G570" s="1249"/>
      <c r="H570" s="1526" t="s">
        <v>6535</v>
      </c>
    </row>
    <row r="571" spans="1:8" x14ac:dyDescent="0.25">
      <c r="A571" s="777" t="s">
        <v>2199</v>
      </c>
      <c r="B571" s="764">
        <v>1</v>
      </c>
      <c r="C571" s="630"/>
      <c r="D571" s="630">
        <v>16000</v>
      </c>
      <c r="E571" s="921">
        <v>1</v>
      </c>
      <c r="F571" s="921">
        <v>75</v>
      </c>
      <c r="G571" s="1249">
        <v>4000</v>
      </c>
      <c r="H571" s="1526" t="s">
        <v>767</v>
      </c>
    </row>
    <row r="572" spans="1:8" x14ac:dyDescent="0.25">
      <c r="A572" s="777" t="s">
        <v>3137</v>
      </c>
      <c r="B572" s="764">
        <v>1</v>
      </c>
      <c r="C572" s="630"/>
      <c r="D572" s="630">
        <v>16000</v>
      </c>
      <c r="E572" s="921"/>
      <c r="F572" s="921"/>
      <c r="G572" s="1249"/>
      <c r="H572" s="1526" t="s">
        <v>767</v>
      </c>
    </row>
    <row r="573" spans="1:8" x14ac:dyDescent="0.25">
      <c r="A573" s="777" t="s">
        <v>4925</v>
      </c>
      <c r="B573" s="764">
        <v>1</v>
      </c>
      <c r="C573" s="630"/>
      <c r="D573" s="630">
        <v>43000</v>
      </c>
      <c r="E573" s="921">
        <v>1</v>
      </c>
      <c r="F573" s="921">
        <v>100</v>
      </c>
      <c r="G573" s="1249">
        <v>5000</v>
      </c>
      <c r="H573" s="1526" t="s">
        <v>767</v>
      </c>
    </row>
    <row r="574" spans="1:8" x14ac:dyDescent="0.25">
      <c r="A574" s="777" t="s">
        <v>137</v>
      </c>
      <c r="B574" s="764">
        <v>1</v>
      </c>
      <c r="C574" s="630"/>
      <c r="D574" s="630">
        <v>25000</v>
      </c>
      <c r="E574" s="921">
        <v>1</v>
      </c>
      <c r="F574" s="921">
        <v>60</v>
      </c>
      <c r="G574" s="1249">
        <v>3000</v>
      </c>
      <c r="H574" s="1526" t="s">
        <v>767</v>
      </c>
    </row>
    <row r="575" spans="1:8" x14ac:dyDescent="0.25">
      <c r="A575" s="777" t="s">
        <v>561</v>
      </c>
      <c r="B575" s="764">
        <v>1</v>
      </c>
      <c r="C575" s="630">
        <v>20000</v>
      </c>
      <c r="D575" s="630"/>
      <c r="E575" s="921">
        <v>1</v>
      </c>
      <c r="F575" s="921">
        <v>75</v>
      </c>
      <c r="G575" s="1249">
        <v>4000</v>
      </c>
      <c r="H575" s="1526"/>
    </row>
    <row r="576" spans="1:8" x14ac:dyDescent="0.25">
      <c r="A576" s="777" t="s">
        <v>5852</v>
      </c>
      <c r="B576" s="764">
        <v>1</v>
      </c>
      <c r="C576" s="630">
        <v>1000</v>
      </c>
      <c r="D576" s="630">
        <v>20000</v>
      </c>
      <c r="E576" s="921">
        <v>1</v>
      </c>
      <c r="F576" s="921">
        <v>60</v>
      </c>
      <c r="G576" s="1249">
        <v>3000</v>
      </c>
      <c r="H576" s="1526" t="s">
        <v>767</v>
      </c>
    </row>
    <row r="577" spans="1:8" x14ac:dyDescent="0.25">
      <c r="A577" s="777" t="s">
        <v>689</v>
      </c>
      <c r="B577" s="764">
        <v>1</v>
      </c>
      <c r="C577" s="630"/>
      <c r="D577" s="630">
        <v>26000</v>
      </c>
      <c r="E577" s="921">
        <v>1</v>
      </c>
      <c r="F577" s="921">
        <v>45</v>
      </c>
      <c r="G577" s="1249">
        <v>2000</v>
      </c>
      <c r="H577" s="1526" t="s">
        <v>767</v>
      </c>
    </row>
    <row r="578" spans="1:8" x14ac:dyDescent="0.25">
      <c r="A578" s="777" t="s">
        <v>1139</v>
      </c>
      <c r="B578" s="764">
        <v>2</v>
      </c>
      <c r="C578" s="630"/>
      <c r="D578" s="630">
        <v>78000</v>
      </c>
      <c r="E578" s="921"/>
      <c r="F578" s="921"/>
      <c r="G578" s="1249"/>
      <c r="H578" s="1526" t="s">
        <v>6536</v>
      </c>
    </row>
    <row r="579" spans="1:8" x14ac:dyDescent="0.25">
      <c r="A579" s="777" t="s">
        <v>6537</v>
      </c>
      <c r="B579" s="764">
        <v>1</v>
      </c>
      <c r="C579" s="630">
        <v>15500</v>
      </c>
      <c r="D579" s="630">
        <v>1500</v>
      </c>
      <c r="E579" s="921">
        <v>1</v>
      </c>
      <c r="F579" s="921">
        <v>75</v>
      </c>
      <c r="G579" s="1249">
        <v>4000</v>
      </c>
      <c r="H579" s="1526" t="s">
        <v>767</v>
      </c>
    </row>
    <row r="580" spans="1:8" x14ac:dyDescent="0.25">
      <c r="A580" s="777" t="s">
        <v>2045</v>
      </c>
      <c r="B580" s="764">
        <v>1</v>
      </c>
      <c r="C580" s="630"/>
      <c r="D580" s="630">
        <v>17000</v>
      </c>
      <c r="E580" s="764"/>
      <c r="F580" s="921"/>
      <c r="G580" s="1249"/>
      <c r="H580" s="1424" t="s">
        <v>6538</v>
      </c>
    </row>
    <row r="581" spans="1:8" x14ac:dyDescent="0.25">
      <c r="A581" s="777" t="s">
        <v>6537</v>
      </c>
      <c r="B581" s="764">
        <v>1</v>
      </c>
      <c r="C581" s="630">
        <v>17000</v>
      </c>
      <c r="D581" s="630"/>
      <c r="E581" s="764">
        <v>1</v>
      </c>
      <c r="F581" s="921">
        <v>75</v>
      </c>
      <c r="G581" s="1249">
        <v>4000</v>
      </c>
      <c r="H581" s="1424"/>
    </row>
    <row r="582" spans="1:8" x14ac:dyDescent="0.25">
      <c r="A582" s="847" t="s">
        <v>1948</v>
      </c>
      <c r="B582" s="848">
        <v>1</v>
      </c>
      <c r="C582" s="849">
        <v>21000</v>
      </c>
      <c r="D582" s="849"/>
      <c r="E582" s="848">
        <v>1</v>
      </c>
      <c r="F582" s="1427">
        <v>100</v>
      </c>
      <c r="G582" s="1428">
        <v>5000</v>
      </c>
      <c r="H582" s="1429"/>
    </row>
    <row r="583" spans="1:8" x14ac:dyDescent="0.25">
      <c r="A583" s="847" t="s">
        <v>563</v>
      </c>
      <c r="B583" s="848">
        <v>1</v>
      </c>
      <c r="C583" s="849">
        <v>17000</v>
      </c>
      <c r="D583" s="849"/>
      <c r="E583" s="848">
        <v>1</v>
      </c>
      <c r="F583" s="1427">
        <v>75</v>
      </c>
      <c r="G583" s="1428">
        <v>4000</v>
      </c>
      <c r="H583" s="1429"/>
    </row>
    <row r="584" spans="1:8" x14ac:dyDescent="0.25">
      <c r="A584" s="847" t="s">
        <v>311</v>
      </c>
      <c r="B584" s="848">
        <v>1</v>
      </c>
      <c r="C584" s="849">
        <v>18500</v>
      </c>
      <c r="D584" s="849"/>
      <c r="E584" s="848">
        <v>1</v>
      </c>
      <c r="F584" s="1427">
        <v>75</v>
      </c>
      <c r="G584" s="1428">
        <v>4000</v>
      </c>
      <c r="H584" s="1429"/>
    </row>
    <row r="585" spans="1:8" x14ac:dyDescent="0.25">
      <c r="A585" s="847" t="s">
        <v>2045</v>
      </c>
      <c r="B585" s="848">
        <v>1</v>
      </c>
      <c r="C585" s="849">
        <v>14000</v>
      </c>
      <c r="D585" s="849"/>
      <c r="E585" s="848">
        <v>1</v>
      </c>
      <c r="F585" s="1427">
        <v>60</v>
      </c>
      <c r="G585" s="1428">
        <v>3000</v>
      </c>
      <c r="H585" s="1429"/>
    </row>
    <row r="586" spans="1:8" x14ac:dyDescent="0.25">
      <c r="A586" s="847" t="s">
        <v>2199</v>
      </c>
      <c r="B586" s="848">
        <v>1</v>
      </c>
      <c r="C586" s="849"/>
      <c r="D586" s="849">
        <v>10000</v>
      </c>
      <c r="E586" s="848">
        <v>2</v>
      </c>
      <c r="F586" s="1427" t="s">
        <v>5120</v>
      </c>
      <c r="G586" s="1428">
        <v>9000</v>
      </c>
      <c r="H586" s="1429" t="s">
        <v>3278</v>
      </c>
    </row>
    <row r="587" spans="1:8" x14ac:dyDescent="0.25">
      <c r="A587" s="847" t="s">
        <v>624</v>
      </c>
      <c r="B587" s="848">
        <v>1</v>
      </c>
      <c r="C587" s="849">
        <v>32000</v>
      </c>
      <c r="D587" s="849"/>
      <c r="E587" s="848">
        <v>1</v>
      </c>
      <c r="F587" s="1427">
        <v>60</v>
      </c>
      <c r="G587" s="1428">
        <v>3000</v>
      </c>
      <c r="H587" s="1429"/>
    </row>
    <row r="588" spans="1:8" x14ac:dyDescent="0.25">
      <c r="A588" s="847" t="s">
        <v>563</v>
      </c>
      <c r="B588" s="848">
        <v>1</v>
      </c>
      <c r="C588" s="849"/>
      <c r="D588" s="849">
        <v>18000</v>
      </c>
      <c r="E588" s="848">
        <v>1</v>
      </c>
      <c r="F588" s="1427">
        <v>60</v>
      </c>
      <c r="G588" s="1428">
        <v>3000</v>
      </c>
      <c r="H588" s="1429" t="s">
        <v>767</v>
      </c>
    </row>
    <row r="589" spans="1:8" x14ac:dyDescent="0.25">
      <c r="A589" s="847" t="s">
        <v>2187</v>
      </c>
      <c r="B589" s="848">
        <v>1</v>
      </c>
      <c r="C589" s="849">
        <v>13000</v>
      </c>
      <c r="D589" s="849"/>
      <c r="E589" s="848">
        <v>1</v>
      </c>
      <c r="F589" s="1427">
        <v>60</v>
      </c>
      <c r="G589" s="1428">
        <v>3000</v>
      </c>
      <c r="H589" s="1429"/>
    </row>
    <row r="590" spans="1:8" x14ac:dyDescent="0.25">
      <c r="A590" s="847" t="s">
        <v>2045</v>
      </c>
      <c r="B590" s="848">
        <v>1</v>
      </c>
      <c r="C590" s="849">
        <v>14000</v>
      </c>
      <c r="D590" s="849"/>
      <c r="E590" s="848">
        <v>1</v>
      </c>
      <c r="F590" s="1427">
        <v>60</v>
      </c>
      <c r="G590" s="1428">
        <v>3000</v>
      </c>
      <c r="H590" s="1429"/>
    </row>
    <row r="591" spans="1:8" x14ac:dyDescent="0.25">
      <c r="A591" s="847" t="s">
        <v>304</v>
      </c>
      <c r="B591" s="848">
        <v>1</v>
      </c>
      <c r="C591" s="849"/>
      <c r="D591" s="849">
        <v>18000</v>
      </c>
      <c r="E591" s="848"/>
      <c r="F591" s="1427"/>
      <c r="G591" s="1428"/>
      <c r="H591" s="1429" t="s">
        <v>6539</v>
      </c>
    </row>
    <row r="592" spans="1:8" x14ac:dyDescent="0.25">
      <c r="A592" s="847" t="s">
        <v>215</v>
      </c>
      <c r="B592" s="848">
        <v>1</v>
      </c>
      <c r="C592" s="849"/>
      <c r="D592" s="849">
        <v>29000</v>
      </c>
      <c r="E592" s="848">
        <v>1</v>
      </c>
      <c r="F592" s="1427">
        <v>100</v>
      </c>
      <c r="G592" s="1428">
        <v>5000</v>
      </c>
      <c r="H592" s="1429" t="s">
        <v>767</v>
      </c>
    </row>
    <row r="593" spans="1:8" x14ac:dyDescent="0.25">
      <c r="A593" s="847" t="s">
        <v>314</v>
      </c>
      <c r="B593" s="848">
        <v>1</v>
      </c>
      <c r="C593" s="849"/>
      <c r="D593" s="849">
        <v>51000</v>
      </c>
      <c r="E593" s="848"/>
      <c r="F593" s="1427"/>
      <c r="G593" s="1428"/>
      <c r="H593" s="1429" t="s">
        <v>3581</v>
      </c>
    </row>
    <row r="594" spans="1:8" x14ac:dyDescent="0.25">
      <c r="A594" s="847" t="s">
        <v>1871</v>
      </c>
      <c r="B594" s="848">
        <v>1</v>
      </c>
      <c r="C594" s="849"/>
      <c r="D594" s="849">
        <v>36000</v>
      </c>
      <c r="E594" s="848"/>
      <c r="F594" s="1427"/>
      <c r="G594" s="1428"/>
      <c r="H594" s="1429" t="s">
        <v>6540</v>
      </c>
    </row>
    <row r="595" spans="1:8" x14ac:dyDescent="0.25">
      <c r="A595" s="847" t="s">
        <v>561</v>
      </c>
      <c r="B595" s="848">
        <v>2</v>
      </c>
      <c r="C595" s="849">
        <v>40000</v>
      </c>
      <c r="D595" s="849"/>
      <c r="E595" s="848">
        <v>2</v>
      </c>
      <c r="F595" s="1427">
        <v>75</v>
      </c>
      <c r="G595" s="1428">
        <v>8000</v>
      </c>
      <c r="H595" s="1429"/>
    </row>
    <row r="596" spans="1:8" x14ac:dyDescent="0.25">
      <c r="A596" s="847" t="s">
        <v>107</v>
      </c>
      <c r="B596" s="848">
        <v>1</v>
      </c>
      <c r="C596" s="849"/>
      <c r="D596" s="849">
        <v>15000</v>
      </c>
      <c r="E596" s="848"/>
      <c r="F596" s="1427"/>
      <c r="G596" s="1428"/>
      <c r="H596" s="1429" t="s">
        <v>6541</v>
      </c>
    </row>
    <row r="597" spans="1:8" x14ac:dyDescent="0.25">
      <c r="A597" s="847" t="s">
        <v>291</v>
      </c>
      <c r="B597" s="848">
        <v>1</v>
      </c>
      <c r="C597" s="849"/>
      <c r="D597" s="849">
        <v>19000</v>
      </c>
      <c r="E597" s="848"/>
      <c r="F597" s="1427"/>
      <c r="G597" s="1428"/>
      <c r="H597" s="1429" t="s">
        <v>6542</v>
      </c>
    </row>
    <row r="598" spans="1:8" x14ac:dyDescent="0.25">
      <c r="A598" s="847" t="s">
        <v>161</v>
      </c>
      <c r="B598" s="848">
        <v>1</v>
      </c>
      <c r="C598" s="849">
        <v>29000</v>
      </c>
      <c r="D598" s="849"/>
      <c r="E598" s="848">
        <v>1</v>
      </c>
      <c r="F598" s="1427">
        <v>60</v>
      </c>
      <c r="G598" s="1428">
        <v>3000</v>
      </c>
      <c r="H598" s="1429"/>
    </row>
    <row r="599" spans="1:8" x14ac:dyDescent="0.25">
      <c r="A599" s="884" t="s">
        <v>6543</v>
      </c>
      <c r="B599" s="885">
        <v>1</v>
      </c>
      <c r="C599" s="230"/>
      <c r="D599" s="230"/>
      <c r="E599" s="885"/>
      <c r="F599" s="1430"/>
      <c r="G599" s="1431"/>
      <c r="H599" s="1432" t="s">
        <v>5555</v>
      </c>
    </row>
    <row r="600" spans="1:8" x14ac:dyDescent="0.25">
      <c r="A600" s="847" t="s">
        <v>304</v>
      </c>
      <c r="B600" s="848">
        <v>1</v>
      </c>
      <c r="C600" s="849">
        <v>15000</v>
      </c>
      <c r="D600" s="849"/>
      <c r="E600" s="848">
        <v>1</v>
      </c>
      <c r="F600" s="1427">
        <v>60</v>
      </c>
      <c r="G600" s="1428">
        <v>3000</v>
      </c>
      <c r="H600" s="1429"/>
    </row>
    <row r="601" spans="1:8" x14ac:dyDescent="0.25">
      <c r="A601" s="847" t="s">
        <v>311</v>
      </c>
      <c r="B601" s="848">
        <v>1</v>
      </c>
      <c r="C601" s="849">
        <v>18500</v>
      </c>
      <c r="D601" s="849"/>
      <c r="E601" s="848">
        <v>1</v>
      </c>
      <c r="F601" s="1427">
        <v>75</v>
      </c>
      <c r="G601" s="1428">
        <v>4000</v>
      </c>
      <c r="H601" s="1429"/>
    </row>
    <row r="602" spans="1:8" x14ac:dyDescent="0.25">
      <c r="A602" s="847" t="s">
        <v>5517</v>
      </c>
      <c r="B602" s="848">
        <v>1</v>
      </c>
      <c r="C602" s="849">
        <v>18000</v>
      </c>
      <c r="D602" s="849"/>
      <c r="E602" s="848"/>
      <c r="F602" s="1427"/>
      <c r="G602" s="1428"/>
      <c r="H602" s="1429"/>
    </row>
    <row r="603" spans="1:8" x14ac:dyDescent="0.25">
      <c r="A603" s="884" t="s">
        <v>4880</v>
      </c>
      <c r="B603" s="885">
        <v>1</v>
      </c>
      <c r="C603" s="230">
        <v>1000</v>
      </c>
      <c r="D603" s="230"/>
      <c r="E603" s="885"/>
      <c r="F603" s="1430"/>
      <c r="G603" s="1431"/>
      <c r="H603" s="1432" t="s">
        <v>6545</v>
      </c>
    </row>
    <row r="604" spans="1:8" x14ac:dyDescent="0.25">
      <c r="A604" s="755" t="s">
        <v>2048</v>
      </c>
      <c r="B604" s="213">
        <f>SUM(B561:B603)</f>
        <v>45</v>
      </c>
      <c r="C604" s="213">
        <f>SUM(C561:C603)</f>
        <v>379500</v>
      </c>
      <c r="D604" s="213">
        <f>SUM(D561:D602)</f>
        <v>558500</v>
      </c>
      <c r="E604" s="213"/>
      <c r="F604" s="213"/>
      <c r="G604" s="213">
        <f>SUM(G561:G602)</f>
        <v>93000</v>
      </c>
      <c r="H604" s="213"/>
    </row>
    <row r="605" spans="1:8" ht="17.25" x14ac:dyDescent="0.25">
      <c r="A605" s="2233" t="s">
        <v>4463</v>
      </c>
      <c r="B605" s="2234"/>
      <c r="C605" s="2234"/>
      <c r="D605" s="2234"/>
      <c r="E605" s="2234"/>
      <c r="F605" s="2234"/>
      <c r="G605" s="2234"/>
      <c r="H605" s="2249"/>
    </row>
    <row r="606" spans="1:8" ht="17.25" x14ac:dyDescent="0.25">
      <c r="A606" s="782" t="s">
        <v>6388</v>
      </c>
      <c r="B606" s="783">
        <v>1</v>
      </c>
      <c r="C606" s="944">
        <v>2000</v>
      </c>
      <c r="D606" s="784"/>
      <c r="E606" s="909"/>
      <c r="F606" s="909"/>
      <c r="G606" s="909"/>
      <c r="H606" s="1525"/>
    </row>
    <row r="607" spans="1:8" ht="17.25" x14ac:dyDescent="0.25">
      <c r="A607" s="782" t="s">
        <v>6388</v>
      </c>
      <c r="B607" s="783">
        <v>1</v>
      </c>
      <c r="C607" s="944"/>
      <c r="D607" s="784">
        <v>2000</v>
      </c>
      <c r="E607" s="909"/>
      <c r="F607" s="909"/>
      <c r="G607" s="909"/>
      <c r="H607" s="1528"/>
    </row>
    <row r="608" spans="1:8" ht="17.25" x14ac:dyDescent="0.25">
      <c r="A608" s="782" t="s">
        <v>6544</v>
      </c>
      <c r="B608" s="783">
        <v>1</v>
      </c>
      <c r="C608" s="944">
        <v>1500</v>
      </c>
      <c r="D608" s="784"/>
      <c r="E608" s="909"/>
      <c r="F608" s="909"/>
      <c r="G608" s="909"/>
      <c r="H608" s="1525"/>
    </row>
    <row r="609" spans="1:8" x14ac:dyDescent="0.25">
      <c r="A609" s="755" t="s">
        <v>2048</v>
      </c>
      <c r="B609" s="213">
        <f>SUM(B606:B606)</f>
        <v>1</v>
      </c>
      <c r="C609" s="213">
        <f>SUM(C606:C608)</f>
        <v>3500</v>
      </c>
      <c r="D609" s="213"/>
      <c r="E609" s="213"/>
      <c r="F609" s="213"/>
      <c r="G609" s="213"/>
      <c r="H609" s="213"/>
    </row>
    <row r="610" spans="1:8" x14ac:dyDescent="0.25">
      <c r="D610" s="18"/>
      <c r="E610" s="13"/>
      <c r="F610" s="13"/>
    </row>
    <row r="611" spans="1:8" x14ac:dyDescent="0.25">
      <c r="D611" s="1230"/>
      <c r="E611" s="1230"/>
      <c r="F611" s="2268" t="s">
        <v>5635</v>
      </c>
      <c r="G611" s="2268"/>
      <c r="H611" s="2268"/>
    </row>
    <row r="612" spans="1:8" ht="15.75" x14ac:dyDescent="0.25">
      <c r="A612" s="2262" t="s">
        <v>4861</v>
      </c>
      <c r="B612" s="2263"/>
      <c r="C612" s="757">
        <f>C604</f>
        <v>379500</v>
      </c>
      <c r="E612" s="13"/>
      <c r="F612" s="13"/>
    </row>
    <row r="613" spans="1:8" x14ac:dyDescent="0.25">
      <c r="E613" s="2274"/>
      <c r="F613" s="2274"/>
      <c r="G613" s="2274"/>
    </row>
    <row r="614" spans="1:8" ht="15.75" x14ac:dyDescent="0.25">
      <c r="A614" s="2262" t="s">
        <v>4825</v>
      </c>
      <c r="B614" s="2263"/>
      <c r="C614" s="213">
        <v>3500</v>
      </c>
      <c r="E614" s="1145"/>
      <c r="F614" s="1145"/>
      <c r="G614" s="1145"/>
    </row>
    <row r="618" spans="1:8" ht="15.75" x14ac:dyDescent="0.25">
      <c r="A618" s="2232" t="s">
        <v>6551</v>
      </c>
      <c r="B618" s="2232"/>
      <c r="C618" s="2232"/>
      <c r="D618" s="2232"/>
      <c r="E618" s="2232"/>
      <c r="F618" s="2232"/>
      <c r="G618" s="2232"/>
      <c r="H618" s="2232"/>
    </row>
    <row r="619" spans="1:8" x14ac:dyDescent="0.25">
      <c r="A619" s="198" t="s">
        <v>14</v>
      </c>
      <c r="B619" s="198" t="s">
        <v>6004</v>
      </c>
      <c r="C619" s="198" t="s">
        <v>6005</v>
      </c>
      <c r="D619" s="198" t="s">
        <v>6006</v>
      </c>
      <c r="E619" s="198" t="s">
        <v>6007</v>
      </c>
      <c r="F619" s="1527" t="s">
        <v>2013</v>
      </c>
      <c r="G619" s="198" t="s">
        <v>6008</v>
      </c>
      <c r="H619" s="198" t="s">
        <v>6009</v>
      </c>
    </row>
    <row r="620" spans="1:8" x14ac:dyDescent="0.25">
      <c r="A620" s="777" t="s">
        <v>291</v>
      </c>
      <c r="B620" s="764">
        <v>2</v>
      </c>
      <c r="C620" s="630"/>
      <c r="D620" s="630">
        <v>38000</v>
      </c>
      <c r="E620" s="921"/>
      <c r="F620" s="764"/>
      <c r="G620" s="630"/>
      <c r="H620" s="1530" t="s">
        <v>6552</v>
      </c>
    </row>
    <row r="621" spans="1:8" x14ac:dyDescent="0.25">
      <c r="A621" s="702" t="s">
        <v>629</v>
      </c>
      <c r="B621" s="703">
        <v>1</v>
      </c>
      <c r="C621" s="640">
        <v>7000</v>
      </c>
      <c r="D621" s="640"/>
      <c r="E621" s="1529"/>
      <c r="F621" s="703"/>
      <c r="G621" s="640"/>
      <c r="H621" s="781" t="s">
        <v>6553</v>
      </c>
    </row>
    <row r="622" spans="1:8" x14ac:dyDescent="0.25">
      <c r="A622" s="777" t="s">
        <v>6554</v>
      </c>
      <c r="B622" s="764">
        <v>1</v>
      </c>
      <c r="C622" s="630"/>
      <c r="D622" s="630">
        <v>20000</v>
      </c>
      <c r="E622" s="921">
        <v>1</v>
      </c>
      <c r="F622" s="764">
        <v>60</v>
      </c>
      <c r="G622" s="630">
        <v>3000</v>
      </c>
      <c r="H622" s="1530" t="s">
        <v>767</v>
      </c>
    </row>
    <row r="623" spans="1:8" x14ac:dyDescent="0.25">
      <c r="A623" s="777" t="s">
        <v>5363</v>
      </c>
      <c r="B623" s="764">
        <v>1</v>
      </c>
      <c r="C623" s="630"/>
      <c r="D623" s="630">
        <v>51000</v>
      </c>
      <c r="E623" s="921"/>
      <c r="F623" s="764"/>
      <c r="G623" s="630"/>
      <c r="H623" s="1530" t="s">
        <v>767</v>
      </c>
    </row>
    <row r="624" spans="1:8" x14ac:dyDescent="0.25">
      <c r="A624" s="777" t="s">
        <v>137</v>
      </c>
      <c r="B624" s="764">
        <v>1</v>
      </c>
      <c r="C624" s="630">
        <v>28000</v>
      </c>
      <c r="D624" s="630"/>
      <c r="E624" s="921"/>
      <c r="F624" s="921"/>
      <c r="G624" s="1249"/>
      <c r="H624" s="1530" t="s">
        <v>6419</v>
      </c>
    </row>
    <row r="625" spans="1:8" x14ac:dyDescent="0.25">
      <c r="A625" s="777" t="s">
        <v>4702</v>
      </c>
      <c r="B625" s="764">
        <v>1</v>
      </c>
      <c r="C625" s="630">
        <v>10000</v>
      </c>
      <c r="D625" s="630">
        <v>5000</v>
      </c>
      <c r="E625" s="921"/>
      <c r="F625" s="921"/>
      <c r="G625" s="1249"/>
      <c r="H625" s="1530" t="s">
        <v>767</v>
      </c>
    </row>
    <row r="626" spans="1:8" x14ac:dyDescent="0.25">
      <c r="A626" s="777" t="s">
        <v>311</v>
      </c>
      <c r="B626" s="764">
        <v>1</v>
      </c>
      <c r="C626" s="630">
        <v>18500</v>
      </c>
      <c r="D626" s="630"/>
      <c r="E626" s="921">
        <v>1</v>
      </c>
      <c r="F626" s="921">
        <v>75</v>
      </c>
      <c r="G626" s="1249">
        <v>4000</v>
      </c>
      <c r="H626" s="1530"/>
    </row>
    <row r="627" spans="1:8" x14ac:dyDescent="0.25">
      <c r="A627" s="777" t="s">
        <v>552</v>
      </c>
      <c r="B627" s="764">
        <v>1</v>
      </c>
      <c r="C627" s="630"/>
      <c r="D627" s="630">
        <v>15000</v>
      </c>
      <c r="E627" s="921">
        <v>1</v>
      </c>
      <c r="F627" s="921">
        <v>75</v>
      </c>
      <c r="G627" s="1249">
        <v>4000</v>
      </c>
      <c r="H627" s="1530" t="s">
        <v>767</v>
      </c>
    </row>
    <row r="628" spans="1:8" x14ac:dyDescent="0.25">
      <c r="A628" s="777" t="s">
        <v>5437</v>
      </c>
      <c r="B628" s="764">
        <v>1</v>
      </c>
      <c r="C628" s="630">
        <v>4000</v>
      </c>
      <c r="D628" s="630">
        <v>35000</v>
      </c>
      <c r="E628" s="921"/>
      <c r="F628" s="921"/>
      <c r="G628" s="1249"/>
      <c r="H628" s="1530" t="s">
        <v>6555</v>
      </c>
    </row>
    <row r="629" spans="1:8" x14ac:dyDescent="0.25">
      <c r="A629" s="777" t="s">
        <v>311</v>
      </c>
      <c r="B629" s="764">
        <v>1</v>
      </c>
      <c r="C629" s="630"/>
      <c r="D629" s="630">
        <v>18500</v>
      </c>
      <c r="E629" s="921">
        <v>1</v>
      </c>
      <c r="F629" s="921">
        <v>75</v>
      </c>
      <c r="G629" s="1249">
        <v>4000</v>
      </c>
      <c r="H629" s="1530" t="s">
        <v>767</v>
      </c>
    </row>
    <row r="630" spans="1:8" x14ac:dyDescent="0.25">
      <c r="A630" s="777" t="s">
        <v>6554</v>
      </c>
      <c r="B630" s="764">
        <v>1</v>
      </c>
      <c r="C630" s="630"/>
      <c r="D630" s="630">
        <v>19000</v>
      </c>
      <c r="E630" s="921">
        <v>1</v>
      </c>
      <c r="F630" s="921">
        <v>75</v>
      </c>
      <c r="G630" s="1249">
        <v>4000</v>
      </c>
      <c r="H630" s="1530" t="s">
        <v>767</v>
      </c>
    </row>
    <row r="631" spans="1:8" x14ac:dyDescent="0.25">
      <c r="A631" s="777" t="s">
        <v>622</v>
      </c>
      <c r="B631" s="764">
        <v>1</v>
      </c>
      <c r="C631" s="630"/>
      <c r="D631" s="630">
        <v>37000</v>
      </c>
      <c r="E631" s="921"/>
      <c r="F631" s="921"/>
      <c r="G631" s="1249"/>
      <c r="H631" s="1530" t="s">
        <v>6556</v>
      </c>
    </row>
    <row r="632" spans="1:8" x14ac:dyDescent="0.25">
      <c r="A632" s="777" t="s">
        <v>5196</v>
      </c>
      <c r="B632" s="764">
        <v>1</v>
      </c>
      <c r="C632" s="630"/>
      <c r="D632" s="630">
        <v>37000</v>
      </c>
      <c r="E632" s="921"/>
      <c r="F632" s="921"/>
      <c r="G632" s="1249"/>
      <c r="H632" s="1530" t="s">
        <v>6556</v>
      </c>
    </row>
    <row r="633" spans="1:8" x14ac:dyDescent="0.25">
      <c r="A633" s="777" t="s">
        <v>230</v>
      </c>
      <c r="B633" s="764">
        <v>2</v>
      </c>
      <c r="C633" s="630">
        <v>162000</v>
      </c>
      <c r="D633" s="630"/>
      <c r="E633" s="921"/>
      <c r="F633" s="921"/>
      <c r="G633" s="1249"/>
      <c r="H633" s="1530"/>
    </row>
    <row r="634" spans="1:8" x14ac:dyDescent="0.25">
      <c r="A634" s="777" t="s">
        <v>2187</v>
      </c>
      <c r="B634" s="764">
        <v>1</v>
      </c>
      <c r="C634" s="630"/>
      <c r="D634" s="630">
        <v>16000</v>
      </c>
      <c r="E634" s="921"/>
      <c r="F634" s="921"/>
      <c r="G634" s="1249"/>
      <c r="H634" s="1530" t="s">
        <v>6557</v>
      </c>
    </row>
    <row r="635" spans="1:8" x14ac:dyDescent="0.25">
      <c r="A635" s="777" t="s">
        <v>423</v>
      </c>
      <c r="B635" s="764">
        <v>1</v>
      </c>
      <c r="C635" s="630"/>
      <c r="D635" s="630">
        <v>17000</v>
      </c>
      <c r="E635" s="921">
        <v>1</v>
      </c>
      <c r="F635" s="921">
        <v>75</v>
      </c>
      <c r="G635" s="1249">
        <v>4000</v>
      </c>
      <c r="H635" s="1530" t="s">
        <v>767</v>
      </c>
    </row>
    <row r="636" spans="1:8" x14ac:dyDescent="0.25">
      <c r="A636" s="777" t="s">
        <v>5748</v>
      </c>
      <c r="B636" s="764">
        <v>1</v>
      </c>
      <c r="C636" s="630"/>
      <c r="D636" s="630">
        <v>18000</v>
      </c>
      <c r="E636" s="921"/>
      <c r="F636" s="921"/>
      <c r="G636" s="1249"/>
      <c r="H636" s="1530" t="s">
        <v>767</v>
      </c>
    </row>
    <row r="637" spans="1:8" x14ac:dyDescent="0.25">
      <c r="A637" s="777" t="s">
        <v>2045</v>
      </c>
      <c r="B637" s="764">
        <v>1</v>
      </c>
      <c r="C637" s="630">
        <v>14000</v>
      </c>
      <c r="D637" s="630"/>
      <c r="E637" s="921">
        <v>1</v>
      </c>
      <c r="F637" s="921">
        <v>60</v>
      </c>
      <c r="G637" s="1249">
        <v>3000</v>
      </c>
      <c r="H637" s="1530"/>
    </row>
    <row r="638" spans="1:8" x14ac:dyDescent="0.25">
      <c r="A638" s="777" t="s">
        <v>1139</v>
      </c>
      <c r="B638" s="764">
        <v>1</v>
      </c>
      <c r="C638" s="630">
        <v>31000</v>
      </c>
      <c r="D638" s="630"/>
      <c r="E638" s="921">
        <v>1</v>
      </c>
      <c r="F638" s="921">
        <v>140</v>
      </c>
      <c r="G638" s="1249">
        <v>8000</v>
      </c>
      <c r="H638" s="1530"/>
    </row>
    <row r="639" spans="1:8" x14ac:dyDescent="0.25">
      <c r="A639" s="777" t="s">
        <v>3437</v>
      </c>
      <c r="B639" s="764">
        <v>1</v>
      </c>
      <c r="C639" s="630"/>
      <c r="D639" s="630">
        <v>21000</v>
      </c>
      <c r="E639" s="764"/>
      <c r="F639" s="921"/>
      <c r="G639" s="1249"/>
      <c r="H639" s="1424" t="s">
        <v>6558</v>
      </c>
    </row>
    <row r="640" spans="1:8" x14ac:dyDescent="0.25">
      <c r="A640" s="777" t="s">
        <v>1268</v>
      </c>
      <c r="B640" s="764">
        <v>1</v>
      </c>
      <c r="C640" s="630"/>
      <c r="D640" s="630">
        <v>28000</v>
      </c>
      <c r="E640" s="764"/>
      <c r="F640" s="921"/>
      <c r="G640" s="1249"/>
      <c r="H640" s="1424" t="s">
        <v>6559</v>
      </c>
    </row>
    <row r="641" spans="1:8" x14ac:dyDescent="0.25">
      <c r="A641" s="847" t="s">
        <v>552</v>
      </c>
      <c r="B641" s="848">
        <v>1</v>
      </c>
      <c r="C641" s="849"/>
      <c r="D641" s="849">
        <v>19000</v>
      </c>
      <c r="E641" s="848"/>
      <c r="F641" s="1427"/>
      <c r="G641" s="1428"/>
      <c r="H641" s="1429" t="s">
        <v>6424</v>
      </c>
    </row>
    <row r="642" spans="1:8" x14ac:dyDescent="0.25">
      <c r="A642" s="847" t="s">
        <v>291</v>
      </c>
      <c r="B642" s="848">
        <v>1</v>
      </c>
      <c r="C642" s="849"/>
      <c r="D642" s="849">
        <v>19000</v>
      </c>
      <c r="E642" s="848"/>
      <c r="F642" s="1427"/>
      <c r="G642" s="1428"/>
      <c r="H642" s="1429" t="s">
        <v>6560</v>
      </c>
    </row>
    <row r="643" spans="1:8" x14ac:dyDescent="0.25">
      <c r="A643" s="847" t="s">
        <v>4483</v>
      </c>
      <c r="B643" s="848">
        <v>1</v>
      </c>
      <c r="C643" s="849"/>
      <c r="D643" s="849">
        <v>15000</v>
      </c>
      <c r="E643" s="848">
        <v>1</v>
      </c>
      <c r="F643" s="1427">
        <v>60</v>
      </c>
      <c r="G643" s="1428">
        <v>3000</v>
      </c>
      <c r="H643" s="1429" t="s">
        <v>3581</v>
      </c>
    </row>
    <row r="644" spans="1:8" x14ac:dyDescent="0.25">
      <c r="A644" s="847" t="s">
        <v>1268</v>
      </c>
      <c r="B644" s="848">
        <v>1</v>
      </c>
      <c r="C644" s="849"/>
      <c r="D644" s="849">
        <v>28000</v>
      </c>
      <c r="E644" s="848"/>
      <c r="F644" s="1427"/>
      <c r="G644" s="1428"/>
      <c r="H644" s="1429" t="s">
        <v>767</v>
      </c>
    </row>
    <row r="645" spans="1:8" x14ac:dyDescent="0.25">
      <c r="A645" s="847" t="s">
        <v>734</v>
      </c>
      <c r="B645" s="848">
        <v>1</v>
      </c>
      <c r="C645" s="849"/>
      <c r="D645" s="849">
        <v>18000</v>
      </c>
      <c r="E645" s="848"/>
      <c r="F645" s="1427"/>
      <c r="G645" s="1428"/>
      <c r="H645" s="1429" t="s">
        <v>6573</v>
      </c>
    </row>
    <row r="646" spans="1:8" x14ac:dyDescent="0.25">
      <c r="A646" s="847" t="s">
        <v>3012</v>
      </c>
      <c r="B646" s="848">
        <v>1</v>
      </c>
      <c r="C646" s="849"/>
      <c r="D646" s="849">
        <v>16000</v>
      </c>
      <c r="E646" s="848"/>
      <c r="F646" s="1427"/>
      <c r="G646" s="1428"/>
      <c r="H646" s="1429" t="s">
        <v>6561</v>
      </c>
    </row>
    <row r="647" spans="1:8" x14ac:dyDescent="0.25">
      <c r="A647" s="755" t="s">
        <v>2048</v>
      </c>
      <c r="B647" s="213">
        <f>SUM(B620:B646)</f>
        <v>29</v>
      </c>
      <c r="C647" s="213">
        <f>SUM(C620:C646)</f>
        <v>274500</v>
      </c>
      <c r="D647" s="213">
        <f>SUM(D620:D646)</f>
        <v>490500</v>
      </c>
      <c r="E647" s="213"/>
      <c r="F647" s="213"/>
      <c r="G647" s="213">
        <f>SUM(G620:G646)</f>
        <v>37000</v>
      </c>
      <c r="H647" s="213"/>
    </row>
    <row r="648" spans="1:8" ht="17.25" x14ac:dyDescent="0.25">
      <c r="A648" s="2233" t="s">
        <v>4463</v>
      </c>
      <c r="B648" s="2234"/>
      <c r="C648" s="2234"/>
      <c r="D648" s="2234"/>
      <c r="E648" s="2234"/>
      <c r="F648" s="2234"/>
      <c r="G648" s="2234"/>
      <c r="H648" s="2249"/>
    </row>
    <row r="649" spans="1:8" ht="17.25" x14ac:dyDescent="0.25">
      <c r="A649" s="782"/>
      <c r="B649" s="783"/>
      <c r="C649" s="944"/>
      <c r="D649" s="784"/>
      <c r="E649" s="909"/>
      <c r="F649" s="909"/>
      <c r="G649" s="909"/>
      <c r="H649" s="1528"/>
    </row>
    <row r="650" spans="1:8" x14ac:dyDescent="0.25">
      <c r="A650" s="755" t="s">
        <v>2048</v>
      </c>
      <c r="B650" s="213">
        <f>SUM(B649:B649)</f>
        <v>0</v>
      </c>
      <c r="C650" s="213">
        <f>SUM(C649:C649)</f>
        <v>0</v>
      </c>
      <c r="D650" s="213"/>
      <c r="E650" s="213"/>
      <c r="F650" s="213"/>
      <c r="G650" s="213"/>
      <c r="H650" s="213"/>
    </row>
    <row r="651" spans="1:8" x14ac:dyDescent="0.25">
      <c r="D651" s="18"/>
      <c r="E651" s="13"/>
      <c r="F651" s="13"/>
    </row>
    <row r="652" spans="1:8" x14ac:dyDescent="0.25">
      <c r="D652" s="1230"/>
      <c r="E652" s="1230"/>
      <c r="F652" s="2268" t="s">
        <v>5635</v>
      </c>
      <c r="G652" s="2268"/>
      <c r="H652" s="2268"/>
    </row>
    <row r="653" spans="1:8" ht="15.75" x14ac:dyDescent="0.25">
      <c r="A653" s="2262" t="s">
        <v>4861</v>
      </c>
      <c r="B653" s="2263"/>
      <c r="C653" s="757">
        <f>C647</f>
        <v>274500</v>
      </c>
      <c r="E653" s="13"/>
      <c r="F653" s="13"/>
    </row>
    <row r="654" spans="1:8" x14ac:dyDescent="0.25">
      <c r="E654" s="2274"/>
      <c r="F654" s="2274"/>
      <c r="G654" s="2274"/>
    </row>
    <row r="655" spans="1:8" ht="15.75" x14ac:dyDescent="0.25">
      <c r="A655" s="2262" t="s">
        <v>4825</v>
      </c>
      <c r="B655" s="2263"/>
      <c r="C655" s="213"/>
      <c r="E655" s="1145"/>
      <c r="F655" s="1145"/>
      <c r="G655" s="1145"/>
    </row>
    <row r="659" spans="1:8" ht="15.75" x14ac:dyDescent="0.25">
      <c r="A659" s="2232" t="s">
        <v>6562</v>
      </c>
      <c r="B659" s="2232"/>
      <c r="C659" s="2232"/>
      <c r="D659" s="2232"/>
      <c r="E659" s="2232"/>
      <c r="F659" s="2232"/>
      <c r="G659" s="2232"/>
      <c r="H659" s="2232"/>
    </row>
    <row r="660" spans="1:8" x14ac:dyDescent="0.25">
      <c r="A660" s="198" t="s">
        <v>14</v>
      </c>
      <c r="B660" s="198" t="s">
        <v>6004</v>
      </c>
      <c r="C660" s="198" t="s">
        <v>6005</v>
      </c>
      <c r="D660" s="198" t="s">
        <v>6006</v>
      </c>
      <c r="E660" s="198" t="s">
        <v>6007</v>
      </c>
      <c r="F660" s="1531" t="s">
        <v>2013</v>
      </c>
      <c r="G660" s="198" t="s">
        <v>6008</v>
      </c>
      <c r="H660" s="198" t="s">
        <v>6009</v>
      </c>
    </row>
    <row r="661" spans="1:8" x14ac:dyDescent="0.25">
      <c r="A661" s="777" t="s">
        <v>6554</v>
      </c>
      <c r="B661" s="764">
        <v>1</v>
      </c>
      <c r="C661" s="630">
        <v>19000</v>
      </c>
      <c r="D661" s="630"/>
      <c r="E661" s="921">
        <v>1</v>
      </c>
      <c r="F661" s="764">
        <v>75</v>
      </c>
      <c r="G661" s="630">
        <v>4000</v>
      </c>
      <c r="H661" s="1533"/>
    </row>
    <row r="662" spans="1:8" x14ac:dyDescent="0.25">
      <c r="A662" s="777" t="s">
        <v>624</v>
      </c>
      <c r="B662" s="764">
        <v>1</v>
      </c>
      <c r="C662" s="630"/>
      <c r="D662" s="630">
        <v>34000</v>
      </c>
      <c r="E662" s="921"/>
      <c r="F662" s="764"/>
      <c r="G662" s="630"/>
      <c r="H662" s="1533" t="s">
        <v>6563</v>
      </c>
    </row>
    <row r="663" spans="1:8" x14ac:dyDescent="0.25">
      <c r="A663" s="777" t="s">
        <v>2187</v>
      </c>
      <c r="B663" s="764">
        <v>1</v>
      </c>
      <c r="C663" s="630"/>
      <c r="D663" s="630">
        <v>16000</v>
      </c>
      <c r="E663" s="921"/>
      <c r="F663" s="764"/>
      <c r="G663" s="630"/>
      <c r="H663" s="1533" t="s">
        <v>6564</v>
      </c>
    </row>
    <row r="664" spans="1:8" x14ac:dyDescent="0.25">
      <c r="A664" s="777" t="s">
        <v>1871</v>
      </c>
      <c r="B664" s="764">
        <v>1</v>
      </c>
      <c r="C664" s="630">
        <v>36000</v>
      </c>
      <c r="D664" s="630"/>
      <c r="E664" s="921"/>
      <c r="F664" s="764"/>
      <c r="G664" s="630"/>
      <c r="H664" s="1533"/>
    </row>
    <row r="665" spans="1:8" x14ac:dyDescent="0.25">
      <c r="A665" s="777" t="s">
        <v>3938</v>
      </c>
      <c r="B665" s="764">
        <v>1</v>
      </c>
      <c r="C665" s="630">
        <v>26000</v>
      </c>
      <c r="D665" s="630"/>
      <c r="E665" s="921"/>
      <c r="F665" s="921"/>
      <c r="G665" s="1249"/>
      <c r="H665" s="1533" t="s">
        <v>6565</v>
      </c>
    </row>
    <row r="666" spans="1:8" x14ac:dyDescent="0.25">
      <c r="A666" s="777" t="s">
        <v>6554</v>
      </c>
      <c r="B666" s="764">
        <v>2</v>
      </c>
      <c r="C666" s="630"/>
      <c r="D666" s="630">
        <v>60000</v>
      </c>
      <c r="E666" s="921"/>
      <c r="F666" s="921"/>
      <c r="G666" s="1249"/>
      <c r="H666" s="1533" t="s">
        <v>6566</v>
      </c>
    </row>
    <row r="667" spans="1:8" x14ac:dyDescent="0.25">
      <c r="A667" s="777" t="s">
        <v>2045</v>
      </c>
      <c r="B667" s="764">
        <v>1</v>
      </c>
      <c r="C667" s="630"/>
      <c r="D667" s="630">
        <v>17000</v>
      </c>
      <c r="E667" s="921"/>
      <c r="F667" s="921"/>
      <c r="G667" s="1249"/>
      <c r="H667" s="1533" t="s">
        <v>3581</v>
      </c>
    </row>
    <row r="668" spans="1:8" x14ac:dyDescent="0.25">
      <c r="A668" s="847" t="s">
        <v>2912</v>
      </c>
      <c r="B668" s="848">
        <v>2</v>
      </c>
      <c r="C668" s="849"/>
      <c r="D668" s="849">
        <v>46000</v>
      </c>
      <c r="E668" s="1427"/>
      <c r="F668" s="1427"/>
      <c r="G668" s="1428"/>
      <c r="H668" s="1429" t="s">
        <v>6570</v>
      </c>
    </row>
    <row r="669" spans="1:8" x14ac:dyDescent="0.25">
      <c r="A669" s="777" t="s">
        <v>3938</v>
      </c>
      <c r="B669" s="764">
        <v>1</v>
      </c>
      <c r="C669" s="630"/>
      <c r="D669" s="630">
        <v>21000</v>
      </c>
      <c r="E669" s="921">
        <v>1</v>
      </c>
      <c r="F669" s="921">
        <v>100</v>
      </c>
      <c r="G669" s="1249">
        <v>5000</v>
      </c>
      <c r="H669" s="1533"/>
    </row>
    <row r="670" spans="1:8" x14ac:dyDescent="0.25">
      <c r="A670" s="777" t="s">
        <v>6554</v>
      </c>
      <c r="B670" s="764">
        <v>1</v>
      </c>
      <c r="C670" s="630">
        <v>8000</v>
      </c>
      <c r="D670" s="630">
        <v>11000</v>
      </c>
      <c r="E670" s="921">
        <v>1</v>
      </c>
      <c r="F670" s="921">
        <v>75</v>
      </c>
      <c r="G670" s="1249">
        <v>4000</v>
      </c>
      <c r="H670" s="1533" t="s">
        <v>767</v>
      </c>
    </row>
    <row r="671" spans="1:8" x14ac:dyDescent="0.25">
      <c r="A671" s="777" t="s">
        <v>3146</v>
      </c>
      <c r="B671" s="764">
        <v>1</v>
      </c>
      <c r="C671" s="630">
        <v>29000</v>
      </c>
      <c r="D671" s="630"/>
      <c r="E671" s="921"/>
      <c r="F671" s="921"/>
      <c r="G671" s="1249"/>
      <c r="H671" s="1533"/>
    </row>
    <row r="672" spans="1:8" x14ac:dyDescent="0.25">
      <c r="A672" s="777" t="s">
        <v>1871</v>
      </c>
      <c r="B672" s="764">
        <v>1</v>
      </c>
      <c r="C672" s="630"/>
      <c r="D672" s="630">
        <v>36000</v>
      </c>
      <c r="E672" s="921"/>
      <c r="F672" s="921"/>
      <c r="G672" s="1249"/>
      <c r="H672" s="1533" t="s">
        <v>6567</v>
      </c>
    </row>
    <row r="673" spans="1:8" x14ac:dyDescent="0.25">
      <c r="A673" s="777" t="s">
        <v>151</v>
      </c>
      <c r="B673" s="764">
        <v>1</v>
      </c>
      <c r="C673" s="630">
        <v>24000</v>
      </c>
      <c r="D673" s="630"/>
      <c r="E673" s="921"/>
      <c r="F673" s="921"/>
      <c r="G673" s="1249"/>
      <c r="H673" s="1533"/>
    </row>
    <row r="674" spans="1:8" x14ac:dyDescent="0.25">
      <c r="A674" s="777" t="s">
        <v>3938</v>
      </c>
      <c r="B674" s="764">
        <v>1</v>
      </c>
      <c r="C674" s="630"/>
      <c r="D674" s="630">
        <v>26000</v>
      </c>
      <c r="E674" s="921"/>
      <c r="F674" s="921"/>
      <c r="G674" s="1249"/>
      <c r="H674" s="1533" t="s">
        <v>767</v>
      </c>
    </row>
    <row r="675" spans="1:8" x14ac:dyDescent="0.25">
      <c r="A675" s="777" t="s">
        <v>3938</v>
      </c>
      <c r="B675" s="764">
        <v>1</v>
      </c>
      <c r="C675" s="630"/>
      <c r="D675" s="630">
        <v>22000</v>
      </c>
      <c r="E675" s="921">
        <v>1</v>
      </c>
      <c r="F675" s="921">
        <v>75</v>
      </c>
      <c r="G675" s="1249">
        <v>4000</v>
      </c>
      <c r="H675" s="1533" t="s">
        <v>767</v>
      </c>
    </row>
    <row r="676" spans="1:8" x14ac:dyDescent="0.25">
      <c r="A676" s="777" t="s">
        <v>6568</v>
      </c>
      <c r="B676" s="764">
        <v>1</v>
      </c>
      <c r="C676" s="630"/>
      <c r="D676" s="630">
        <v>24000</v>
      </c>
      <c r="E676" s="921"/>
      <c r="F676" s="921"/>
      <c r="G676" s="1249"/>
      <c r="H676" s="1533"/>
    </row>
    <row r="677" spans="1:8" x14ac:dyDescent="0.25">
      <c r="A677" s="777" t="s">
        <v>138</v>
      </c>
      <c r="B677" s="764">
        <v>1</v>
      </c>
      <c r="C677" s="630">
        <v>3000</v>
      </c>
      <c r="D677" s="630">
        <v>21000</v>
      </c>
      <c r="E677" s="921"/>
      <c r="F677" s="921"/>
      <c r="G677" s="1249"/>
      <c r="H677" s="1533" t="s">
        <v>6569</v>
      </c>
    </row>
    <row r="678" spans="1:8" x14ac:dyDescent="0.25">
      <c r="A678" s="777" t="s">
        <v>1248</v>
      </c>
      <c r="B678" s="764">
        <v>1</v>
      </c>
      <c r="C678" s="630">
        <v>104000</v>
      </c>
      <c r="D678" s="630"/>
      <c r="E678" s="921"/>
      <c r="F678" s="921"/>
      <c r="G678" s="1249"/>
      <c r="H678" s="1533"/>
    </row>
    <row r="679" spans="1:8" x14ac:dyDescent="0.25">
      <c r="A679" s="777" t="s">
        <v>2912</v>
      </c>
      <c r="B679" s="764">
        <v>1</v>
      </c>
      <c r="C679" s="630">
        <v>24000</v>
      </c>
      <c r="D679" s="630"/>
      <c r="E679" s="921"/>
      <c r="F679" s="921"/>
      <c r="G679" s="1249"/>
      <c r="H679" s="1534"/>
    </row>
    <row r="680" spans="1:8" x14ac:dyDescent="0.25">
      <c r="A680" s="755" t="s">
        <v>2048</v>
      </c>
      <c r="B680" s="213">
        <f>SUM(B661:B679)</f>
        <v>21</v>
      </c>
      <c r="C680" s="213">
        <f>SUM(C661:C679)</f>
        <v>273000</v>
      </c>
      <c r="D680" s="213">
        <f>SUM(D661:D679)</f>
        <v>334000</v>
      </c>
      <c r="E680" s="213"/>
      <c r="F680" s="213"/>
      <c r="G680" s="213">
        <f>SUM(G661:G678)</f>
        <v>17000</v>
      </c>
      <c r="H680" s="213"/>
    </row>
    <row r="681" spans="1:8" ht="17.25" x14ac:dyDescent="0.25">
      <c r="A681" s="2233" t="s">
        <v>4463</v>
      </c>
      <c r="B681" s="2234"/>
      <c r="C681" s="2234"/>
      <c r="D681" s="2234"/>
      <c r="E681" s="2234"/>
      <c r="F681" s="2234"/>
      <c r="G681" s="2234"/>
      <c r="H681" s="2249"/>
    </row>
    <row r="682" spans="1:8" ht="17.25" x14ac:dyDescent="0.25">
      <c r="A682" s="782" t="s">
        <v>6572</v>
      </c>
      <c r="B682" s="783">
        <v>1</v>
      </c>
      <c r="C682" s="944"/>
      <c r="D682" s="784">
        <v>3500</v>
      </c>
      <c r="E682" s="909"/>
      <c r="F682" s="909"/>
      <c r="G682" s="909"/>
      <c r="H682" s="1532"/>
    </row>
    <row r="683" spans="1:8" ht="17.25" x14ac:dyDescent="0.25">
      <c r="A683" s="782" t="s">
        <v>6388</v>
      </c>
      <c r="B683" s="783">
        <v>1</v>
      </c>
      <c r="C683" s="944"/>
      <c r="D683" s="784">
        <v>2000</v>
      </c>
      <c r="E683" s="909"/>
      <c r="F683" s="909"/>
      <c r="G683" s="909"/>
      <c r="H683" s="1532"/>
    </row>
    <row r="684" spans="1:8" x14ac:dyDescent="0.25">
      <c r="A684" s="755" t="s">
        <v>2048</v>
      </c>
      <c r="B684" s="213">
        <f>SUM(B682:B682)</f>
        <v>1</v>
      </c>
      <c r="C684" s="213">
        <f>SUM(C682:C682)</f>
        <v>0</v>
      </c>
      <c r="D684" s="213">
        <f>SUM(D682:D683)</f>
        <v>5500</v>
      </c>
      <c r="E684" s="213"/>
      <c r="F684" s="213"/>
      <c r="G684" s="213"/>
      <c r="H684" s="213"/>
    </row>
    <row r="685" spans="1:8" x14ac:dyDescent="0.25">
      <c r="D685" s="18"/>
      <c r="E685" s="13"/>
      <c r="F685" s="13"/>
    </row>
    <row r="686" spans="1:8" x14ac:dyDescent="0.25">
      <c r="D686" s="1230"/>
      <c r="E686" s="1230"/>
      <c r="F686" s="2268" t="s">
        <v>6571</v>
      </c>
      <c r="G686" s="2268"/>
      <c r="H686" s="2268"/>
    </row>
    <row r="687" spans="1:8" ht="15.75" x14ac:dyDescent="0.25">
      <c r="A687" s="2262" t="s">
        <v>4861</v>
      </c>
      <c r="B687" s="2263"/>
      <c r="C687" s="757">
        <f>C680</f>
        <v>273000</v>
      </c>
      <c r="E687" s="13"/>
      <c r="F687" s="13"/>
    </row>
    <row r="688" spans="1:8" x14ac:dyDescent="0.25">
      <c r="E688" s="2274"/>
      <c r="F688" s="2274"/>
      <c r="G688" s="2274"/>
    </row>
    <row r="689" spans="1:8" ht="15.75" x14ac:dyDescent="0.25">
      <c r="A689" s="2262" t="s">
        <v>4825</v>
      </c>
      <c r="B689" s="2263"/>
      <c r="C689" s="213"/>
      <c r="E689" s="1145"/>
      <c r="F689" s="1145"/>
      <c r="G689" s="1145"/>
    </row>
    <row r="692" spans="1:8" ht="15.75" x14ac:dyDescent="0.25">
      <c r="A692" s="2232" t="s">
        <v>6574</v>
      </c>
      <c r="B692" s="2232"/>
      <c r="C692" s="2232"/>
      <c r="D692" s="2232"/>
      <c r="E692" s="2232"/>
      <c r="F692" s="2232"/>
      <c r="G692" s="2232"/>
      <c r="H692" s="2232"/>
    </row>
    <row r="693" spans="1:8" x14ac:dyDescent="0.25">
      <c r="A693" s="198" t="s">
        <v>14</v>
      </c>
      <c r="B693" s="198" t="s">
        <v>6004</v>
      </c>
      <c r="C693" s="198" t="s">
        <v>6005</v>
      </c>
      <c r="D693" s="198" t="s">
        <v>6006</v>
      </c>
      <c r="E693" s="198" t="s">
        <v>6007</v>
      </c>
      <c r="F693" s="1535" t="s">
        <v>2013</v>
      </c>
      <c r="G693" s="198" t="s">
        <v>6008</v>
      </c>
      <c r="H693" s="198" t="s">
        <v>6009</v>
      </c>
    </row>
    <row r="694" spans="1:8" x14ac:dyDescent="0.25">
      <c r="A694" s="777" t="s">
        <v>114</v>
      </c>
      <c r="B694" s="764">
        <v>1</v>
      </c>
      <c r="C694" s="630"/>
      <c r="D694" s="630">
        <v>24000</v>
      </c>
      <c r="E694" s="921"/>
      <c r="F694" s="764"/>
      <c r="G694" s="630"/>
      <c r="H694" s="1537" t="s">
        <v>6660</v>
      </c>
    </row>
    <row r="695" spans="1:8" x14ac:dyDescent="0.25">
      <c r="A695" s="777" t="s">
        <v>132</v>
      </c>
      <c r="B695" s="764">
        <v>1</v>
      </c>
      <c r="C695" s="630">
        <v>15000</v>
      </c>
      <c r="D695" s="630"/>
      <c r="E695" s="921"/>
      <c r="F695" s="764"/>
      <c r="G695" s="630"/>
      <c r="H695" s="1537"/>
    </row>
    <row r="696" spans="1:8" x14ac:dyDescent="0.25">
      <c r="A696" s="777" t="s">
        <v>5544</v>
      </c>
      <c r="B696" s="764">
        <v>1</v>
      </c>
      <c r="C696" s="630"/>
      <c r="D696" s="630">
        <v>16000</v>
      </c>
      <c r="E696" s="921">
        <v>1</v>
      </c>
      <c r="F696" s="764">
        <v>70</v>
      </c>
      <c r="G696" s="630">
        <v>4000</v>
      </c>
      <c r="H696" s="1537" t="s">
        <v>767</v>
      </c>
    </row>
    <row r="697" spans="1:8" x14ac:dyDescent="0.25">
      <c r="A697" s="777" t="s">
        <v>6098</v>
      </c>
      <c r="B697" s="764">
        <v>1</v>
      </c>
      <c r="C697" s="630"/>
      <c r="D697" s="630">
        <v>14000</v>
      </c>
      <c r="E697" s="921">
        <v>1</v>
      </c>
      <c r="F697" s="764">
        <v>60</v>
      </c>
      <c r="G697" s="630">
        <v>3000</v>
      </c>
      <c r="H697" s="1537" t="s">
        <v>5895</v>
      </c>
    </row>
    <row r="698" spans="1:8" x14ac:dyDescent="0.25">
      <c r="A698" s="777" t="s">
        <v>423</v>
      </c>
      <c r="B698" s="764">
        <v>1</v>
      </c>
      <c r="C698" s="630"/>
      <c r="D698" s="630">
        <v>21000</v>
      </c>
      <c r="E698" s="921"/>
      <c r="F698" s="921"/>
      <c r="G698" s="1249"/>
      <c r="H698" s="1537" t="s">
        <v>6661</v>
      </c>
    </row>
    <row r="699" spans="1:8" x14ac:dyDescent="0.25">
      <c r="A699" s="777" t="s">
        <v>151</v>
      </c>
      <c r="B699" s="764">
        <v>1</v>
      </c>
      <c r="C699" s="630">
        <v>21000</v>
      </c>
      <c r="D699" s="630"/>
      <c r="E699" s="921">
        <v>1</v>
      </c>
      <c r="F699" s="921">
        <v>60</v>
      </c>
      <c r="G699" s="1249">
        <v>3000</v>
      </c>
      <c r="H699" s="1537"/>
    </row>
    <row r="700" spans="1:8" x14ac:dyDescent="0.25">
      <c r="A700" s="777" t="s">
        <v>144</v>
      </c>
      <c r="B700" s="764">
        <v>1</v>
      </c>
      <c r="C700" s="630">
        <v>20000</v>
      </c>
      <c r="D700" s="630"/>
      <c r="E700" s="921">
        <v>1</v>
      </c>
      <c r="F700" s="921">
        <v>60</v>
      </c>
      <c r="G700" s="1249">
        <v>3000</v>
      </c>
      <c r="H700" s="1537" t="s">
        <v>6576</v>
      </c>
    </row>
    <row r="701" spans="1:8" x14ac:dyDescent="0.25">
      <c r="A701" s="847" t="s">
        <v>6297</v>
      </c>
      <c r="B701" s="848">
        <v>1</v>
      </c>
      <c r="C701" s="849">
        <v>48500</v>
      </c>
      <c r="D701" s="849"/>
      <c r="E701" s="1427"/>
      <c r="F701" s="1427"/>
      <c r="G701" s="1428"/>
      <c r="H701" s="1429"/>
    </row>
    <row r="702" spans="1:8" x14ac:dyDescent="0.25">
      <c r="A702" s="777" t="s">
        <v>1871</v>
      </c>
      <c r="B702" s="764">
        <v>1</v>
      </c>
      <c r="C702" s="630"/>
      <c r="D702" s="630">
        <v>36000</v>
      </c>
      <c r="E702" s="921"/>
      <c r="F702" s="921"/>
      <c r="G702" s="1249"/>
      <c r="H702" s="1537" t="s">
        <v>6662</v>
      </c>
    </row>
    <row r="703" spans="1:8" x14ac:dyDescent="0.25">
      <c r="A703" s="777" t="s">
        <v>6577</v>
      </c>
      <c r="B703" s="764">
        <v>1</v>
      </c>
      <c r="C703" s="630"/>
      <c r="D703" s="630">
        <v>17000</v>
      </c>
      <c r="E703" s="921"/>
      <c r="F703" s="921"/>
      <c r="G703" s="1249"/>
      <c r="H703" s="1537" t="s">
        <v>6663</v>
      </c>
    </row>
    <row r="704" spans="1:8" x14ac:dyDescent="0.25">
      <c r="A704" s="777" t="s">
        <v>778</v>
      </c>
      <c r="B704" s="764">
        <v>1</v>
      </c>
      <c r="C704" s="630"/>
      <c r="D704" s="630">
        <v>28000</v>
      </c>
      <c r="E704" s="921"/>
      <c r="F704" s="921"/>
      <c r="G704" s="1249"/>
      <c r="H704" s="1537" t="s">
        <v>6664</v>
      </c>
    </row>
    <row r="705" spans="1:8" x14ac:dyDescent="0.25">
      <c r="A705" s="777" t="s">
        <v>6578</v>
      </c>
      <c r="B705" s="764">
        <v>1</v>
      </c>
      <c r="C705" s="630"/>
      <c r="D705" s="630">
        <v>13000</v>
      </c>
      <c r="E705" s="921">
        <v>1</v>
      </c>
      <c r="F705" s="921">
        <v>60</v>
      </c>
      <c r="G705" s="1249">
        <v>3000</v>
      </c>
      <c r="H705" s="1537" t="s">
        <v>767</v>
      </c>
    </row>
    <row r="706" spans="1:8" x14ac:dyDescent="0.25">
      <c r="A706" s="777" t="s">
        <v>734</v>
      </c>
      <c r="B706" s="764">
        <v>1</v>
      </c>
      <c r="C706" s="630"/>
      <c r="D706" s="630">
        <v>18000</v>
      </c>
      <c r="E706" s="921"/>
      <c r="F706" s="921"/>
      <c r="G706" s="1249"/>
      <c r="H706" s="1537" t="s">
        <v>3581</v>
      </c>
    </row>
    <row r="707" spans="1:8" x14ac:dyDescent="0.25">
      <c r="A707" s="777" t="s">
        <v>734</v>
      </c>
      <c r="B707" s="764">
        <v>1</v>
      </c>
      <c r="C707" s="630">
        <v>15000</v>
      </c>
      <c r="D707" s="630"/>
      <c r="E707" s="921">
        <v>1</v>
      </c>
      <c r="F707" s="921">
        <v>60</v>
      </c>
      <c r="G707" s="1249">
        <v>3000</v>
      </c>
      <c r="H707" s="1537"/>
    </row>
    <row r="708" spans="1:8" x14ac:dyDescent="0.25">
      <c r="A708" s="777" t="s">
        <v>6578</v>
      </c>
      <c r="B708" s="764">
        <v>1</v>
      </c>
      <c r="C708" s="630">
        <v>13000</v>
      </c>
      <c r="D708" s="630"/>
      <c r="E708" s="921">
        <v>1</v>
      </c>
      <c r="F708" s="921">
        <v>60</v>
      </c>
      <c r="G708" s="1249">
        <v>3000</v>
      </c>
      <c r="H708" s="1537"/>
    </row>
    <row r="709" spans="1:8" x14ac:dyDescent="0.25">
      <c r="A709" s="777" t="s">
        <v>144</v>
      </c>
      <c r="B709" s="764">
        <v>1</v>
      </c>
      <c r="C709" s="630"/>
      <c r="D709" s="630">
        <v>19000</v>
      </c>
      <c r="E709" s="921">
        <v>1</v>
      </c>
      <c r="F709" s="921">
        <v>70</v>
      </c>
      <c r="G709" s="1249">
        <v>4000</v>
      </c>
      <c r="H709" s="1537" t="s">
        <v>6579</v>
      </c>
    </row>
    <row r="710" spans="1:8" x14ac:dyDescent="0.25">
      <c r="A710" s="777" t="s">
        <v>6580</v>
      </c>
      <c r="B710" s="764">
        <v>1</v>
      </c>
      <c r="C710" s="630">
        <v>18500</v>
      </c>
      <c r="D710" s="630"/>
      <c r="E710" s="921"/>
      <c r="F710" s="921"/>
      <c r="G710" s="1249"/>
      <c r="H710" s="1537"/>
    </row>
    <row r="711" spans="1:8" x14ac:dyDescent="0.25">
      <c r="A711" s="777" t="s">
        <v>563</v>
      </c>
      <c r="B711" s="764">
        <v>1</v>
      </c>
      <c r="C711" s="630"/>
      <c r="D711" s="630">
        <v>17000</v>
      </c>
      <c r="E711" s="921">
        <v>1</v>
      </c>
      <c r="F711" s="921">
        <v>70</v>
      </c>
      <c r="G711" s="1249">
        <v>4000</v>
      </c>
      <c r="H711" s="1537" t="s">
        <v>767</v>
      </c>
    </row>
    <row r="712" spans="1:8" x14ac:dyDescent="0.25">
      <c r="A712" s="777" t="s">
        <v>5662</v>
      </c>
      <c r="B712" s="764">
        <v>1</v>
      </c>
      <c r="C712" s="630"/>
      <c r="D712" s="630">
        <v>16000</v>
      </c>
      <c r="E712" s="921"/>
      <c r="F712" s="921"/>
      <c r="G712" s="1249"/>
      <c r="H712" s="1537" t="s">
        <v>767</v>
      </c>
    </row>
    <row r="713" spans="1:8" x14ac:dyDescent="0.25">
      <c r="A713" s="777" t="s">
        <v>1871</v>
      </c>
      <c r="B713" s="764">
        <v>1</v>
      </c>
      <c r="C713" s="630"/>
      <c r="D713" s="630">
        <v>36000</v>
      </c>
      <c r="E713" s="921"/>
      <c r="F713" s="921"/>
      <c r="G713" s="1249"/>
      <c r="H713" s="1537" t="s">
        <v>6665</v>
      </c>
    </row>
    <row r="714" spans="1:8" x14ac:dyDescent="0.25">
      <c r="A714" s="777" t="s">
        <v>201</v>
      </c>
      <c r="B714" s="764">
        <v>1</v>
      </c>
      <c r="C714" s="630"/>
      <c r="D714" s="630">
        <v>24000</v>
      </c>
      <c r="E714" s="921">
        <v>1</v>
      </c>
      <c r="F714" s="921">
        <v>60</v>
      </c>
      <c r="G714" s="1249">
        <v>3000</v>
      </c>
      <c r="H714" s="1537" t="s">
        <v>767</v>
      </c>
    </row>
    <row r="715" spans="1:8" x14ac:dyDescent="0.25">
      <c r="A715" s="755" t="s">
        <v>2048</v>
      </c>
      <c r="B715" s="213">
        <f>SUM(B694:B714)</f>
        <v>21</v>
      </c>
      <c r="C715" s="213">
        <f>SUM(C694:C714)</f>
        <v>151000</v>
      </c>
      <c r="D715" s="213">
        <f>SUM(D694:D714)</f>
        <v>299000</v>
      </c>
      <c r="E715" s="213"/>
      <c r="F715" s="213"/>
      <c r="G715" s="213">
        <f>SUM(G694:G711)</f>
        <v>30000</v>
      </c>
      <c r="H715" s="213"/>
    </row>
    <row r="716" spans="1:8" ht="17.25" x14ac:dyDescent="0.25">
      <c r="A716" s="2233" t="s">
        <v>4463</v>
      </c>
      <c r="B716" s="2234"/>
      <c r="C716" s="2234"/>
      <c r="D716" s="2234"/>
      <c r="E716" s="2234"/>
      <c r="F716" s="2234"/>
      <c r="G716" s="2234"/>
      <c r="H716" s="2249"/>
    </row>
    <row r="717" spans="1:8" ht="17.25" x14ac:dyDescent="0.25">
      <c r="A717" s="782" t="s">
        <v>6575</v>
      </c>
      <c r="B717" s="783">
        <v>2</v>
      </c>
      <c r="C717" s="944">
        <v>4000</v>
      </c>
      <c r="D717" s="784"/>
      <c r="E717" s="909"/>
      <c r="F717" s="909"/>
      <c r="G717" s="909"/>
      <c r="H717" s="1536"/>
    </row>
    <row r="718" spans="1:8" ht="17.25" x14ac:dyDescent="0.25">
      <c r="A718" s="782"/>
      <c r="B718" s="783"/>
      <c r="C718" s="944"/>
      <c r="D718" s="784"/>
      <c r="E718" s="909"/>
      <c r="F718" s="909"/>
      <c r="G718" s="909"/>
      <c r="H718" s="1536"/>
    </row>
    <row r="719" spans="1:8" x14ac:dyDescent="0.25">
      <c r="A719" s="755" t="s">
        <v>2048</v>
      </c>
      <c r="B719" s="213">
        <f>SUM(B717:B717)</f>
        <v>2</v>
      </c>
      <c r="C719" s="213">
        <f>SUM(C717:C717)</f>
        <v>4000</v>
      </c>
      <c r="D719" s="213">
        <f>SUM(D717:D718)</f>
        <v>0</v>
      </c>
      <c r="E719" s="213"/>
      <c r="F719" s="213"/>
      <c r="G719" s="213"/>
      <c r="H719" s="213"/>
    </row>
    <row r="720" spans="1:8" x14ac:dyDescent="0.25">
      <c r="D720" s="18"/>
      <c r="E720" s="13"/>
      <c r="F720" s="13"/>
    </row>
    <row r="721" spans="1:8" x14ac:dyDescent="0.25">
      <c r="D721" s="1230"/>
      <c r="E721" s="1230"/>
      <c r="F721" s="2268" t="s">
        <v>5635</v>
      </c>
      <c r="G721" s="2268"/>
      <c r="H721" s="2268"/>
    </row>
    <row r="722" spans="1:8" ht="15.75" x14ac:dyDescent="0.25">
      <c r="A722" s="2262" t="s">
        <v>4861</v>
      </c>
      <c r="B722" s="2263"/>
      <c r="C722" s="757">
        <f>C715</f>
        <v>151000</v>
      </c>
      <c r="E722" s="13"/>
      <c r="F722" s="13"/>
    </row>
    <row r="723" spans="1:8" x14ac:dyDescent="0.25">
      <c r="E723" s="2274"/>
      <c r="F723" s="2274"/>
      <c r="G723" s="2274"/>
    </row>
    <row r="724" spans="1:8" ht="15.75" x14ac:dyDescent="0.25">
      <c r="A724" s="2262" t="s">
        <v>4825</v>
      </c>
      <c r="B724" s="2263"/>
      <c r="C724" s="213">
        <v>4000</v>
      </c>
      <c r="E724" s="1145"/>
      <c r="F724" s="1145"/>
      <c r="G724" s="1145"/>
    </row>
    <row r="728" spans="1:8" ht="15.75" x14ac:dyDescent="0.25">
      <c r="A728" s="2232" t="s">
        <v>6581</v>
      </c>
      <c r="B728" s="2232"/>
      <c r="C728" s="2232"/>
      <c r="D728" s="2232"/>
      <c r="E728" s="2232"/>
      <c r="F728" s="2232"/>
      <c r="G728" s="2232"/>
      <c r="H728" s="2232"/>
    </row>
    <row r="729" spans="1:8" x14ac:dyDescent="0.25">
      <c r="A729" s="198" t="s">
        <v>14</v>
      </c>
      <c r="B729" s="198" t="s">
        <v>6004</v>
      </c>
      <c r="C729" s="198" t="s">
        <v>6005</v>
      </c>
      <c r="D729" s="198" t="s">
        <v>6006</v>
      </c>
      <c r="E729" s="198" t="s">
        <v>6007</v>
      </c>
      <c r="F729" s="1538" t="s">
        <v>2013</v>
      </c>
      <c r="G729" s="198" t="s">
        <v>6008</v>
      </c>
      <c r="H729" s="198" t="s">
        <v>6009</v>
      </c>
    </row>
    <row r="730" spans="1:8" x14ac:dyDescent="0.25">
      <c r="A730" s="777" t="s">
        <v>6554</v>
      </c>
      <c r="B730" s="764">
        <v>1</v>
      </c>
      <c r="C730" s="630">
        <v>19000</v>
      </c>
      <c r="D730" s="630"/>
      <c r="E730" s="921">
        <v>1</v>
      </c>
      <c r="F730" s="764">
        <v>75</v>
      </c>
      <c r="G730" s="630">
        <v>4000</v>
      </c>
      <c r="H730" s="1540"/>
    </row>
    <row r="731" spans="1:8" x14ac:dyDescent="0.25">
      <c r="A731" s="777" t="s">
        <v>6554</v>
      </c>
      <c r="B731" s="764">
        <v>1</v>
      </c>
      <c r="C731" s="630">
        <v>19000</v>
      </c>
      <c r="D731" s="630"/>
      <c r="E731" s="921">
        <v>1</v>
      </c>
      <c r="F731" s="764">
        <v>75</v>
      </c>
      <c r="G731" s="630">
        <v>4000</v>
      </c>
      <c r="H731" s="1540"/>
    </row>
    <row r="732" spans="1:8" x14ac:dyDescent="0.25">
      <c r="A732" s="777" t="s">
        <v>734</v>
      </c>
      <c r="B732" s="764">
        <v>1</v>
      </c>
      <c r="C732" s="630"/>
      <c r="D732" s="630">
        <v>15000</v>
      </c>
      <c r="E732" s="921">
        <v>1</v>
      </c>
      <c r="F732" s="764">
        <v>60</v>
      </c>
      <c r="G732" s="630">
        <v>3000</v>
      </c>
      <c r="H732" s="1540" t="s">
        <v>767</v>
      </c>
    </row>
    <row r="733" spans="1:8" x14ac:dyDescent="0.25">
      <c r="A733" s="777" t="s">
        <v>132</v>
      </c>
      <c r="B733" s="764">
        <v>1</v>
      </c>
      <c r="C733" s="630"/>
      <c r="D733" s="630">
        <v>15000</v>
      </c>
      <c r="E733" s="921"/>
      <c r="F733" s="764"/>
      <c r="G733" s="630"/>
      <c r="H733" s="1540" t="s">
        <v>6582</v>
      </c>
    </row>
    <row r="734" spans="1:8" x14ac:dyDescent="0.25">
      <c r="A734" s="777" t="s">
        <v>6554</v>
      </c>
      <c r="B734" s="764">
        <v>1</v>
      </c>
      <c r="C734" s="630">
        <v>19000</v>
      </c>
      <c r="D734" s="630"/>
      <c r="E734" s="921">
        <v>1</v>
      </c>
      <c r="F734" s="921">
        <v>75</v>
      </c>
      <c r="G734" s="1249">
        <v>4000</v>
      </c>
      <c r="H734" s="1540"/>
    </row>
    <row r="735" spans="1:8" x14ac:dyDescent="0.25">
      <c r="A735" s="777" t="s">
        <v>5215</v>
      </c>
      <c r="B735" s="764">
        <v>1</v>
      </c>
      <c r="C735" s="630">
        <v>58000</v>
      </c>
      <c r="D735" s="630"/>
      <c r="E735" s="921"/>
      <c r="F735" s="921"/>
      <c r="G735" s="1249"/>
      <c r="H735" s="1540"/>
    </row>
    <row r="736" spans="1:8" x14ac:dyDescent="0.25">
      <c r="A736" s="777" t="s">
        <v>5149</v>
      </c>
      <c r="B736" s="764">
        <v>1</v>
      </c>
      <c r="C736" s="630">
        <v>14500</v>
      </c>
      <c r="D736" s="630"/>
      <c r="E736" s="921">
        <v>1</v>
      </c>
      <c r="F736" s="921">
        <v>18</v>
      </c>
      <c r="G736" s="1249">
        <v>500</v>
      </c>
      <c r="H736" s="1540"/>
    </row>
    <row r="737" spans="1:8" x14ac:dyDescent="0.25">
      <c r="A737" s="777" t="s">
        <v>6554</v>
      </c>
      <c r="B737" s="764">
        <v>1</v>
      </c>
      <c r="C737" s="630">
        <v>20000</v>
      </c>
      <c r="D737" s="630"/>
      <c r="E737" s="921">
        <v>1</v>
      </c>
      <c r="F737" s="921">
        <v>60</v>
      </c>
      <c r="G737" s="1249">
        <v>3000</v>
      </c>
      <c r="H737" s="1540"/>
    </row>
    <row r="738" spans="1:8" x14ac:dyDescent="0.25">
      <c r="A738" s="777" t="s">
        <v>355</v>
      </c>
      <c r="B738" s="764">
        <v>1</v>
      </c>
      <c r="C738" s="630">
        <v>17000</v>
      </c>
      <c r="D738" s="630"/>
      <c r="E738" s="921">
        <v>1</v>
      </c>
      <c r="F738" s="921">
        <v>60</v>
      </c>
      <c r="G738" s="1249">
        <v>3000</v>
      </c>
      <c r="H738" s="1540"/>
    </row>
    <row r="739" spans="1:8" x14ac:dyDescent="0.25">
      <c r="A739" s="777" t="s">
        <v>1348</v>
      </c>
      <c r="B739" s="764">
        <v>1</v>
      </c>
      <c r="C739" s="630"/>
      <c r="D739" s="630">
        <v>15000</v>
      </c>
      <c r="E739" s="921">
        <v>1</v>
      </c>
      <c r="F739" s="921">
        <v>60</v>
      </c>
      <c r="G739" s="1249">
        <v>3000</v>
      </c>
      <c r="H739" s="1540" t="s">
        <v>3581</v>
      </c>
    </row>
    <row r="740" spans="1:8" x14ac:dyDescent="0.25">
      <c r="A740" s="777" t="s">
        <v>3437</v>
      </c>
      <c r="B740" s="764">
        <v>1</v>
      </c>
      <c r="C740" s="630">
        <v>17000</v>
      </c>
      <c r="D740" s="630"/>
      <c r="E740" s="921">
        <v>1</v>
      </c>
      <c r="F740" s="921">
        <v>75</v>
      </c>
      <c r="G740" s="1249">
        <v>4000</v>
      </c>
      <c r="H740" s="1540"/>
    </row>
    <row r="741" spans="1:8" x14ac:dyDescent="0.25">
      <c r="A741" s="777" t="s">
        <v>4627</v>
      </c>
      <c r="B741" s="764">
        <v>1</v>
      </c>
      <c r="C741" s="630"/>
      <c r="D741" s="630">
        <v>24000</v>
      </c>
      <c r="E741" s="921"/>
      <c r="F741" s="921"/>
      <c r="G741" s="1249"/>
      <c r="H741" s="1540" t="s">
        <v>767</v>
      </c>
    </row>
    <row r="742" spans="1:8" x14ac:dyDescent="0.25">
      <c r="A742" s="777" t="s">
        <v>1871</v>
      </c>
      <c r="B742" s="764">
        <v>1</v>
      </c>
      <c r="C742" s="630">
        <v>31000</v>
      </c>
      <c r="D742" s="630"/>
      <c r="E742" s="921">
        <v>1</v>
      </c>
      <c r="F742" s="921">
        <v>100</v>
      </c>
      <c r="G742" s="1249">
        <v>5000</v>
      </c>
      <c r="H742" s="1540"/>
    </row>
    <row r="743" spans="1:8" x14ac:dyDescent="0.25">
      <c r="A743" s="777" t="s">
        <v>6554</v>
      </c>
      <c r="B743" s="764">
        <v>1</v>
      </c>
      <c r="C743" s="630">
        <v>19000</v>
      </c>
      <c r="D743" s="630"/>
      <c r="E743" s="921">
        <v>1</v>
      </c>
      <c r="F743" s="921">
        <v>75</v>
      </c>
      <c r="G743" s="1249">
        <v>4000</v>
      </c>
      <c r="H743" s="1540"/>
    </row>
    <row r="744" spans="1:8" x14ac:dyDescent="0.25">
      <c r="A744" s="777" t="s">
        <v>4627</v>
      </c>
      <c r="B744" s="764">
        <v>1</v>
      </c>
      <c r="C744" s="630"/>
      <c r="D744" s="630">
        <v>24000</v>
      </c>
      <c r="E744" s="921"/>
      <c r="F744" s="921"/>
      <c r="G744" s="1249"/>
      <c r="H744" s="1540" t="s">
        <v>6583</v>
      </c>
    </row>
    <row r="745" spans="1:8" x14ac:dyDescent="0.25">
      <c r="A745" s="777" t="s">
        <v>4702</v>
      </c>
      <c r="B745" s="764">
        <v>1</v>
      </c>
      <c r="C745" s="630"/>
      <c r="D745" s="630">
        <v>15000</v>
      </c>
      <c r="E745" s="921"/>
      <c r="F745" s="921"/>
      <c r="G745" s="1249"/>
      <c r="H745" s="1540" t="s">
        <v>6584</v>
      </c>
    </row>
    <row r="746" spans="1:8" x14ac:dyDescent="0.25">
      <c r="A746" s="777" t="s">
        <v>3898</v>
      </c>
      <c r="B746" s="764">
        <v>1</v>
      </c>
      <c r="C746" s="630">
        <v>19000</v>
      </c>
      <c r="D746" s="630"/>
      <c r="E746" s="921">
        <v>1</v>
      </c>
      <c r="F746" s="921">
        <v>75</v>
      </c>
      <c r="G746" s="1249">
        <v>4000</v>
      </c>
      <c r="H746" s="1540"/>
    </row>
    <row r="747" spans="1:8" x14ac:dyDescent="0.25">
      <c r="A747" s="777" t="s">
        <v>4757</v>
      </c>
      <c r="B747" s="764">
        <v>1</v>
      </c>
      <c r="C747" s="630"/>
      <c r="D747" s="630">
        <v>24000</v>
      </c>
      <c r="E747" s="921"/>
      <c r="F747" s="921"/>
      <c r="G747" s="1249"/>
      <c r="H747" s="1540" t="s">
        <v>767</v>
      </c>
    </row>
    <row r="748" spans="1:8" x14ac:dyDescent="0.25">
      <c r="A748" s="777" t="s">
        <v>3137</v>
      </c>
      <c r="B748" s="764">
        <v>1</v>
      </c>
      <c r="C748" s="630"/>
      <c r="D748" s="630">
        <v>16000</v>
      </c>
      <c r="E748" s="921"/>
      <c r="F748" s="921"/>
      <c r="G748" s="1249"/>
      <c r="H748" s="1540" t="s">
        <v>3581</v>
      </c>
    </row>
    <row r="749" spans="1:8" x14ac:dyDescent="0.25">
      <c r="A749" s="777" t="s">
        <v>2045</v>
      </c>
      <c r="B749" s="764">
        <v>1</v>
      </c>
      <c r="C749" s="630"/>
      <c r="D749" s="630">
        <v>17000</v>
      </c>
      <c r="E749" s="764"/>
      <c r="F749" s="921"/>
      <c r="G749" s="1249"/>
      <c r="H749" s="1424" t="s">
        <v>6585</v>
      </c>
    </row>
    <row r="750" spans="1:8" x14ac:dyDescent="0.25">
      <c r="A750" s="777" t="s">
        <v>1871</v>
      </c>
      <c r="B750" s="764">
        <v>1</v>
      </c>
      <c r="C750" s="630">
        <v>31000</v>
      </c>
      <c r="D750" s="630"/>
      <c r="E750" s="764">
        <v>1</v>
      </c>
      <c r="F750" s="921">
        <v>100</v>
      </c>
      <c r="G750" s="1249">
        <v>5000</v>
      </c>
      <c r="H750" s="1424"/>
    </row>
    <row r="751" spans="1:8" x14ac:dyDescent="0.25">
      <c r="A751" s="847" t="s">
        <v>1347</v>
      </c>
      <c r="B751" s="848">
        <v>1</v>
      </c>
      <c r="C751" s="849"/>
      <c r="D751" s="849">
        <v>34000</v>
      </c>
      <c r="E751" s="848">
        <v>1</v>
      </c>
      <c r="F751" s="1427">
        <v>75</v>
      </c>
      <c r="G751" s="1428">
        <v>4000</v>
      </c>
      <c r="H751" s="1429"/>
    </row>
    <row r="752" spans="1:8" x14ac:dyDescent="0.25">
      <c r="A752" s="847" t="s">
        <v>2045</v>
      </c>
      <c r="B752" s="848">
        <v>1</v>
      </c>
      <c r="C752" s="849">
        <v>14000</v>
      </c>
      <c r="D752" s="849"/>
      <c r="E752" s="848">
        <v>1</v>
      </c>
      <c r="F752" s="1427">
        <v>60</v>
      </c>
      <c r="G752" s="1428">
        <v>3000</v>
      </c>
      <c r="H752" s="1429"/>
    </row>
    <row r="753" spans="1:8" x14ac:dyDescent="0.25">
      <c r="A753" s="847" t="s">
        <v>4202</v>
      </c>
      <c r="B753" s="848">
        <v>1</v>
      </c>
      <c r="C753" s="849">
        <v>31000</v>
      </c>
      <c r="D753" s="849"/>
      <c r="E753" s="848">
        <v>1</v>
      </c>
      <c r="F753" s="1427">
        <v>60</v>
      </c>
      <c r="G753" s="1428">
        <v>3000</v>
      </c>
      <c r="H753" s="1429"/>
    </row>
    <row r="754" spans="1:8" x14ac:dyDescent="0.25">
      <c r="A754" s="884" t="s">
        <v>2199</v>
      </c>
      <c r="B754" s="885">
        <v>1</v>
      </c>
      <c r="C754" s="230"/>
      <c r="D754" s="230"/>
      <c r="E754" s="885"/>
      <c r="F754" s="1430"/>
      <c r="G754" s="1431"/>
      <c r="H754" s="1432" t="s">
        <v>5633</v>
      </c>
    </row>
    <row r="755" spans="1:8" x14ac:dyDescent="0.25">
      <c r="A755" s="847" t="s">
        <v>3545</v>
      </c>
      <c r="B755" s="848">
        <v>1</v>
      </c>
      <c r="C755" s="849">
        <v>14000</v>
      </c>
      <c r="D755" s="849"/>
      <c r="E755" s="848">
        <v>1</v>
      </c>
      <c r="F755" s="1427">
        <v>60</v>
      </c>
      <c r="G755" s="1428">
        <v>3000</v>
      </c>
      <c r="H755" s="1429"/>
    </row>
    <row r="756" spans="1:8" x14ac:dyDescent="0.25">
      <c r="A756" s="847" t="s">
        <v>503</v>
      </c>
      <c r="B756" s="848">
        <v>1</v>
      </c>
      <c r="C756" s="849"/>
      <c r="D756" s="849">
        <v>15000</v>
      </c>
      <c r="E756" s="848"/>
      <c r="F756" s="1427"/>
      <c r="G756" s="1428"/>
      <c r="H756" s="1429" t="s">
        <v>6586</v>
      </c>
    </row>
    <row r="757" spans="1:8" x14ac:dyDescent="0.25">
      <c r="A757" s="847" t="s">
        <v>2199</v>
      </c>
      <c r="B757" s="848">
        <v>1</v>
      </c>
      <c r="C757" s="849"/>
      <c r="D757" s="849">
        <v>20000</v>
      </c>
      <c r="E757" s="848"/>
      <c r="F757" s="1427"/>
      <c r="G757" s="1428"/>
      <c r="H757" s="1429" t="s">
        <v>767</v>
      </c>
    </row>
    <row r="758" spans="1:8" x14ac:dyDescent="0.25">
      <c r="A758" s="847" t="s">
        <v>2187</v>
      </c>
      <c r="B758" s="848">
        <v>1</v>
      </c>
      <c r="C758" s="849"/>
      <c r="D758" s="849">
        <v>16000</v>
      </c>
      <c r="E758" s="848"/>
      <c r="F758" s="1427"/>
      <c r="G758" s="1428"/>
      <c r="H758" s="1429" t="s">
        <v>6587</v>
      </c>
    </row>
    <row r="759" spans="1:8" x14ac:dyDescent="0.25">
      <c r="A759" s="755" t="s">
        <v>2048</v>
      </c>
      <c r="B759" s="213">
        <f>SUM(B730:B758)</f>
        <v>29</v>
      </c>
      <c r="C759" s="213">
        <f>SUM(C730:C758)</f>
        <v>342500</v>
      </c>
      <c r="D759" s="213">
        <f>SUM(D730:D758)</f>
        <v>250000</v>
      </c>
      <c r="E759" s="213"/>
      <c r="F759" s="213"/>
      <c r="G759" s="213">
        <f>SUM(G730:G758)</f>
        <v>59500</v>
      </c>
      <c r="H759" s="213"/>
    </row>
    <row r="760" spans="1:8" ht="17.25" x14ac:dyDescent="0.25">
      <c r="A760" s="2233" t="s">
        <v>4463</v>
      </c>
      <c r="B760" s="2234"/>
      <c r="C760" s="2234"/>
      <c r="D760" s="2234"/>
      <c r="E760" s="2234"/>
      <c r="F760" s="2234"/>
      <c r="G760" s="2234"/>
      <c r="H760" s="2249"/>
    </row>
    <row r="761" spans="1:8" ht="17.25" x14ac:dyDescent="0.25">
      <c r="A761" s="782"/>
      <c r="B761" s="783"/>
      <c r="C761" s="944"/>
      <c r="D761" s="784"/>
      <c r="E761" s="909"/>
      <c r="F761" s="909"/>
      <c r="G761" s="909"/>
      <c r="H761" s="1539"/>
    </row>
    <row r="762" spans="1:8" x14ac:dyDescent="0.25">
      <c r="A762" s="755" t="s">
        <v>2048</v>
      </c>
      <c r="B762" s="213">
        <f>SUM(B761:B761)</f>
        <v>0</v>
      </c>
      <c r="C762" s="213">
        <f>SUM(C761:C761)</f>
        <v>0</v>
      </c>
      <c r="D762" s="213"/>
      <c r="E762" s="213"/>
      <c r="F762" s="213"/>
      <c r="G762" s="213"/>
      <c r="H762" s="213"/>
    </row>
    <row r="763" spans="1:8" x14ac:dyDescent="0.25">
      <c r="D763" s="18"/>
      <c r="E763" s="13"/>
      <c r="F763" s="13"/>
    </row>
    <row r="764" spans="1:8" x14ac:dyDescent="0.25">
      <c r="D764" s="1230"/>
      <c r="E764" s="1230"/>
      <c r="F764" s="2268" t="s">
        <v>5635</v>
      </c>
      <c r="G764" s="2268"/>
      <c r="H764" s="2268"/>
    </row>
    <row r="765" spans="1:8" ht="15.75" x14ac:dyDescent="0.25">
      <c r="A765" s="2262" t="s">
        <v>4861</v>
      </c>
      <c r="B765" s="2263"/>
      <c r="C765" s="757">
        <f>C759</f>
        <v>342500</v>
      </c>
      <c r="E765" s="13"/>
      <c r="F765" s="13"/>
    </row>
    <row r="766" spans="1:8" x14ac:dyDescent="0.25">
      <c r="E766" s="2274"/>
      <c r="F766" s="2274"/>
      <c r="G766" s="2274"/>
    </row>
    <row r="767" spans="1:8" ht="15.75" x14ac:dyDescent="0.25">
      <c r="A767" s="2262" t="s">
        <v>4825</v>
      </c>
      <c r="B767" s="2263"/>
      <c r="C767" s="213"/>
      <c r="E767" s="1145"/>
      <c r="F767" s="1145"/>
      <c r="G767" s="1145"/>
    </row>
    <row r="771" spans="1:8" ht="15.75" x14ac:dyDescent="0.25">
      <c r="A771" s="2232" t="s">
        <v>6588</v>
      </c>
      <c r="B771" s="2232"/>
      <c r="C771" s="2232"/>
      <c r="D771" s="2232"/>
      <c r="E771" s="2232"/>
      <c r="F771" s="2232"/>
      <c r="G771" s="2232"/>
      <c r="H771" s="2232"/>
    </row>
    <row r="772" spans="1:8" x14ac:dyDescent="0.25">
      <c r="A772" s="198" t="s">
        <v>14</v>
      </c>
      <c r="B772" s="198" t="s">
        <v>6004</v>
      </c>
      <c r="C772" s="198" t="s">
        <v>6005</v>
      </c>
      <c r="D772" s="198" t="s">
        <v>6006</v>
      </c>
      <c r="E772" s="198" t="s">
        <v>6007</v>
      </c>
      <c r="F772" s="1541" t="s">
        <v>2013</v>
      </c>
      <c r="G772" s="198" t="s">
        <v>6008</v>
      </c>
      <c r="H772" s="198" t="s">
        <v>6009</v>
      </c>
    </row>
    <row r="773" spans="1:8" x14ac:dyDescent="0.25">
      <c r="A773" s="777" t="s">
        <v>6589</v>
      </c>
      <c r="B773" s="764">
        <v>1</v>
      </c>
      <c r="C773" s="630">
        <v>24000</v>
      </c>
      <c r="D773" s="630"/>
      <c r="E773" s="921"/>
      <c r="F773" s="764"/>
      <c r="G773" s="630"/>
      <c r="H773" s="1543"/>
    </row>
    <row r="774" spans="1:8" x14ac:dyDescent="0.25">
      <c r="A774" s="777" t="s">
        <v>1946</v>
      </c>
      <c r="B774" s="764">
        <v>1</v>
      </c>
      <c r="C774" s="630">
        <v>31000</v>
      </c>
      <c r="D774" s="630"/>
      <c r="E774" s="921">
        <v>1</v>
      </c>
      <c r="F774" s="764">
        <v>100</v>
      </c>
      <c r="G774" s="630">
        <v>5000</v>
      </c>
      <c r="H774" s="1543"/>
    </row>
    <row r="775" spans="1:8" x14ac:dyDescent="0.25">
      <c r="A775" s="777" t="s">
        <v>5318</v>
      </c>
      <c r="B775" s="764">
        <v>1</v>
      </c>
      <c r="C775" s="630">
        <v>57000</v>
      </c>
      <c r="D775" s="630"/>
      <c r="E775" s="921"/>
      <c r="F775" s="764"/>
      <c r="G775" s="630"/>
      <c r="H775" s="1543"/>
    </row>
    <row r="776" spans="1:8" x14ac:dyDescent="0.25">
      <c r="A776" s="777" t="s">
        <v>4627</v>
      </c>
      <c r="B776" s="764">
        <v>1</v>
      </c>
      <c r="C776" s="630"/>
      <c r="D776" s="630">
        <v>21000</v>
      </c>
      <c r="E776" s="921">
        <v>1</v>
      </c>
      <c r="F776" s="764">
        <v>60</v>
      </c>
      <c r="G776" s="630">
        <v>3000</v>
      </c>
      <c r="H776" s="1543" t="s">
        <v>767</v>
      </c>
    </row>
    <row r="777" spans="1:8" x14ac:dyDescent="0.25">
      <c r="A777" s="777" t="s">
        <v>4627</v>
      </c>
      <c r="B777" s="764">
        <v>1</v>
      </c>
      <c r="C777" s="630">
        <v>24000</v>
      </c>
      <c r="D777" s="630"/>
      <c r="E777" s="921"/>
      <c r="F777" s="921"/>
      <c r="G777" s="1249"/>
      <c r="H777" s="1543"/>
    </row>
    <row r="778" spans="1:8" x14ac:dyDescent="0.25">
      <c r="A778" s="777" t="s">
        <v>3938</v>
      </c>
      <c r="B778" s="764">
        <v>1</v>
      </c>
      <c r="C778" s="630"/>
      <c r="D778" s="630">
        <v>26000</v>
      </c>
      <c r="E778" s="921"/>
      <c r="F778" s="921"/>
      <c r="G778" s="1249"/>
      <c r="H778" s="1543" t="s">
        <v>767</v>
      </c>
    </row>
    <row r="779" spans="1:8" x14ac:dyDescent="0.25">
      <c r="A779" s="777" t="s">
        <v>6554</v>
      </c>
      <c r="B779" s="764">
        <v>1</v>
      </c>
      <c r="C779" s="630">
        <v>19000</v>
      </c>
      <c r="D779" s="630"/>
      <c r="E779" s="921">
        <v>1</v>
      </c>
      <c r="F779" s="921">
        <v>75</v>
      </c>
      <c r="G779" s="1249">
        <v>4000</v>
      </c>
      <c r="H779" s="1543"/>
    </row>
    <row r="780" spans="1:8" x14ac:dyDescent="0.25">
      <c r="A780" s="777" t="s">
        <v>6554</v>
      </c>
      <c r="B780" s="764">
        <v>1</v>
      </c>
      <c r="C780" s="630">
        <v>23000</v>
      </c>
      <c r="D780" s="630"/>
      <c r="E780" s="921"/>
      <c r="F780" s="921"/>
      <c r="G780" s="1249"/>
      <c r="H780" s="1543"/>
    </row>
    <row r="781" spans="1:8" x14ac:dyDescent="0.25">
      <c r="A781" s="777" t="s">
        <v>734</v>
      </c>
      <c r="B781" s="764">
        <v>1</v>
      </c>
      <c r="C781" s="630"/>
      <c r="D781" s="630">
        <v>18000</v>
      </c>
      <c r="E781" s="921"/>
      <c r="F781" s="921"/>
      <c r="G781" s="1249"/>
      <c r="H781" s="1543" t="s">
        <v>6590</v>
      </c>
    </row>
    <row r="782" spans="1:8" x14ac:dyDescent="0.25">
      <c r="A782" s="777" t="s">
        <v>503</v>
      </c>
      <c r="B782" s="764">
        <v>1</v>
      </c>
      <c r="C782" s="630"/>
      <c r="D782" s="630">
        <v>15000</v>
      </c>
      <c r="E782" s="921"/>
      <c r="F782" s="921"/>
      <c r="G782" s="1249"/>
      <c r="H782" s="1543" t="s">
        <v>767</v>
      </c>
    </row>
    <row r="783" spans="1:8" x14ac:dyDescent="0.25">
      <c r="A783" s="777" t="s">
        <v>563</v>
      </c>
      <c r="B783" s="764">
        <v>1</v>
      </c>
      <c r="C783" s="630">
        <v>17000</v>
      </c>
      <c r="D783" s="630"/>
      <c r="E783" s="921">
        <v>1</v>
      </c>
      <c r="F783" s="921">
        <v>75</v>
      </c>
      <c r="G783" s="1249">
        <v>4000</v>
      </c>
      <c r="H783" s="1543"/>
    </row>
    <row r="784" spans="1:8" x14ac:dyDescent="0.25">
      <c r="A784" s="777" t="s">
        <v>2187</v>
      </c>
      <c r="B784" s="764">
        <v>1</v>
      </c>
      <c r="C784" s="630"/>
      <c r="D784" s="630">
        <v>16000</v>
      </c>
      <c r="E784" s="921"/>
      <c r="F784" s="921"/>
      <c r="G784" s="1249"/>
      <c r="H784" s="1543" t="s">
        <v>6591</v>
      </c>
    </row>
    <row r="785" spans="1:8" x14ac:dyDescent="0.25">
      <c r="A785" s="777" t="s">
        <v>291</v>
      </c>
      <c r="B785" s="764">
        <v>1</v>
      </c>
      <c r="C785" s="630"/>
      <c r="D785" s="630">
        <v>15000</v>
      </c>
      <c r="E785" s="921">
        <v>1</v>
      </c>
      <c r="F785" s="921">
        <v>75</v>
      </c>
      <c r="G785" s="1249">
        <v>4000</v>
      </c>
      <c r="H785" s="1543" t="s">
        <v>3581</v>
      </c>
    </row>
    <row r="786" spans="1:8" x14ac:dyDescent="0.25">
      <c r="A786" s="777" t="s">
        <v>1871</v>
      </c>
      <c r="B786" s="764">
        <v>1</v>
      </c>
      <c r="C786" s="630"/>
      <c r="D786" s="630">
        <v>36000</v>
      </c>
      <c r="E786" s="921"/>
      <c r="F786" s="921"/>
      <c r="G786" s="1249"/>
      <c r="H786" s="1543" t="s">
        <v>6592</v>
      </c>
    </row>
    <row r="787" spans="1:8" x14ac:dyDescent="0.25">
      <c r="A787" s="777" t="s">
        <v>4627</v>
      </c>
      <c r="B787" s="764">
        <v>1</v>
      </c>
      <c r="C787" s="630">
        <v>21000</v>
      </c>
      <c r="D787" s="630"/>
      <c r="E787" s="921">
        <v>1</v>
      </c>
      <c r="F787" s="921">
        <v>60</v>
      </c>
      <c r="G787" s="1249">
        <v>3000</v>
      </c>
      <c r="H787" s="1543"/>
    </row>
    <row r="788" spans="1:8" x14ac:dyDescent="0.25">
      <c r="A788" s="777" t="s">
        <v>5973</v>
      </c>
      <c r="B788" s="764">
        <v>1</v>
      </c>
      <c r="C788" s="630"/>
      <c r="D788" s="630">
        <v>14000</v>
      </c>
      <c r="E788" s="921">
        <v>1</v>
      </c>
      <c r="F788" s="921">
        <v>50</v>
      </c>
      <c r="G788" s="1249">
        <v>2000</v>
      </c>
      <c r="H788" s="1543" t="s">
        <v>767</v>
      </c>
    </row>
    <row r="789" spans="1:8" x14ac:dyDescent="0.25">
      <c r="A789" s="777" t="s">
        <v>3938</v>
      </c>
      <c r="B789" s="764">
        <v>1</v>
      </c>
      <c r="C789" s="630"/>
      <c r="D789" s="630">
        <v>26000</v>
      </c>
      <c r="E789" s="921"/>
      <c r="F789" s="921"/>
      <c r="G789" s="1249"/>
      <c r="H789" s="1543" t="s">
        <v>767</v>
      </c>
    </row>
    <row r="790" spans="1:8" x14ac:dyDescent="0.25">
      <c r="A790" s="777" t="s">
        <v>316</v>
      </c>
      <c r="B790" s="764">
        <v>1</v>
      </c>
      <c r="C790" s="630">
        <v>104000</v>
      </c>
      <c r="D790" s="630"/>
      <c r="E790" s="921"/>
      <c r="F790" s="921"/>
      <c r="G790" s="1249"/>
      <c r="H790" s="1543"/>
    </row>
    <row r="791" spans="1:8" x14ac:dyDescent="0.25">
      <c r="A791" s="777" t="s">
        <v>5748</v>
      </c>
      <c r="B791" s="764">
        <v>1</v>
      </c>
      <c r="C791" s="630">
        <v>12500</v>
      </c>
      <c r="D791" s="630">
        <v>1500</v>
      </c>
      <c r="E791" s="921">
        <v>1</v>
      </c>
      <c r="F791" s="921">
        <v>75</v>
      </c>
      <c r="G791" s="1249">
        <v>4000</v>
      </c>
      <c r="H791" s="1543" t="s">
        <v>767</v>
      </c>
    </row>
    <row r="792" spans="1:8" x14ac:dyDescent="0.25">
      <c r="A792" s="777" t="s">
        <v>2912</v>
      </c>
      <c r="B792" s="764">
        <v>1</v>
      </c>
      <c r="C792" s="630"/>
      <c r="D792" s="630">
        <v>24000</v>
      </c>
      <c r="E792" s="764"/>
      <c r="F792" s="921"/>
      <c r="G792" s="1249"/>
      <c r="H792" s="1424" t="s">
        <v>767</v>
      </c>
    </row>
    <row r="793" spans="1:8" x14ac:dyDescent="0.25">
      <c r="A793" s="777" t="s">
        <v>2045</v>
      </c>
      <c r="B793" s="764">
        <v>1</v>
      </c>
      <c r="C793" s="630"/>
      <c r="D793" s="630">
        <v>17000</v>
      </c>
      <c r="E793" s="764"/>
      <c r="F793" s="921"/>
      <c r="G793" s="1249"/>
      <c r="H793" s="1424" t="s">
        <v>6593</v>
      </c>
    </row>
    <row r="794" spans="1:8" x14ac:dyDescent="0.25">
      <c r="A794" s="847" t="s">
        <v>5017</v>
      </c>
      <c r="B794" s="848">
        <v>1</v>
      </c>
      <c r="C794" s="849"/>
      <c r="D794" s="849">
        <v>18000</v>
      </c>
      <c r="E794" s="848"/>
      <c r="F794" s="1427"/>
      <c r="G794" s="1428"/>
      <c r="H794" s="1429" t="s">
        <v>6594</v>
      </c>
    </row>
    <row r="795" spans="1:8" x14ac:dyDescent="0.25">
      <c r="A795" s="847" t="s">
        <v>1268</v>
      </c>
      <c r="B795" s="848">
        <v>1</v>
      </c>
      <c r="C795" s="849"/>
      <c r="D795" s="849">
        <v>28000</v>
      </c>
      <c r="E795" s="848"/>
      <c r="F795" s="1427"/>
      <c r="G795" s="1428"/>
      <c r="H795" s="1429"/>
    </row>
    <row r="796" spans="1:8" x14ac:dyDescent="0.25">
      <c r="A796" s="755" t="s">
        <v>2048</v>
      </c>
      <c r="B796" s="213">
        <f>SUM(B773:B795)</f>
        <v>23</v>
      </c>
      <c r="C796" s="213">
        <f>SUM(C773:C795)</f>
        <v>332500</v>
      </c>
      <c r="D796" s="213">
        <f>SUM(D773:D795)</f>
        <v>275500</v>
      </c>
      <c r="E796" s="213"/>
      <c r="F796" s="213"/>
      <c r="G796" s="213">
        <f>SUM(G773:G795)</f>
        <v>29000</v>
      </c>
      <c r="H796" s="213"/>
    </row>
    <row r="797" spans="1:8" ht="17.25" x14ac:dyDescent="0.25">
      <c r="A797" s="2233" t="s">
        <v>4463</v>
      </c>
      <c r="B797" s="2234"/>
      <c r="C797" s="2234"/>
      <c r="D797" s="2234"/>
      <c r="E797" s="2234"/>
      <c r="F797" s="2234"/>
      <c r="G797" s="2234"/>
      <c r="H797" s="2249"/>
    </row>
    <row r="798" spans="1:8" ht="17.25" x14ac:dyDescent="0.25">
      <c r="A798" s="782"/>
      <c r="B798" s="783"/>
      <c r="C798" s="944"/>
      <c r="D798" s="784"/>
      <c r="E798" s="909"/>
      <c r="F798" s="909"/>
      <c r="G798" s="909"/>
      <c r="H798" s="1542"/>
    </row>
    <row r="799" spans="1:8" x14ac:dyDescent="0.25">
      <c r="A799" s="755" t="s">
        <v>2048</v>
      </c>
      <c r="B799" s="213">
        <f>SUM(B798:B798)</f>
        <v>0</v>
      </c>
      <c r="C799" s="213">
        <f>SUM(C798:C798)</f>
        <v>0</v>
      </c>
      <c r="D799" s="213"/>
      <c r="E799" s="213"/>
      <c r="F799" s="213"/>
      <c r="G799" s="213"/>
      <c r="H799" s="213"/>
    </row>
    <row r="800" spans="1:8" x14ac:dyDescent="0.25">
      <c r="D800" s="18"/>
      <c r="E800" s="13"/>
      <c r="F800" s="13"/>
    </row>
    <row r="801" spans="1:8" x14ac:dyDescent="0.25">
      <c r="D801" s="1230"/>
      <c r="E801" s="1230"/>
      <c r="F801" s="2268" t="s">
        <v>5635</v>
      </c>
      <c r="G801" s="2268"/>
      <c r="H801" s="2268"/>
    </row>
    <row r="802" spans="1:8" ht="15.75" x14ac:dyDescent="0.25">
      <c r="A802" s="2262" t="s">
        <v>4861</v>
      </c>
      <c r="B802" s="2263"/>
      <c r="C802" s="757">
        <f>C796</f>
        <v>332500</v>
      </c>
      <c r="E802" s="13"/>
      <c r="F802" s="13"/>
    </row>
    <row r="803" spans="1:8" x14ac:dyDescent="0.25">
      <c r="E803" s="2274"/>
      <c r="F803" s="2274"/>
      <c r="G803" s="2274"/>
    </row>
    <row r="804" spans="1:8" ht="15.75" x14ac:dyDescent="0.25">
      <c r="A804" s="2262" t="s">
        <v>4825</v>
      </c>
      <c r="B804" s="2263"/>
      <c r="C804" s="213"/>
      <c r="E804" s="1145"/>
      <c r="F804" s="1145"/>
      <c r="G804" s="1145"/>
    </row>
    <row r="807" spans="1:8" ht="15.75" x14ac:dyDescent="0.25">
      <c r="A807" s="2232" t="s">
        <v>6608</v>
      </c>
      <c r="B807" s="2232"/>
      <c r="C807" s="2232"/>
      <c r="D807" s="2232"/>
      <c r="E807" s="2232"/>
      <c r="F807" s="2232"/>
      <c r="G807" s="2232"/>
      <c r="H807" s="2232"/>
    </row>
    <row r="808" spans="1:8" x14ac:dyDescent="0.25">
      <c r="A808" s="198" t="s">
        <v>14</v>
      </c>
      <c r="B808" s="198" t="s">
        <v>6004</v>
      </c>
      <c r="C808" s="198" t="s">
        <v>6005</v>
      </c>
      <c r="D808" s="198" t="s">
        <v>6006</v>
      </c>
      <c r="E808" s="198" t="s">
        <v>6007</v>
      </c>
      <c r="F808" s="1544" t="s">
        <v>2013</v>
      </c>
      <c r="G808" s="198" t="s">
        <v>6008</v>
      </c>
      <c r="H808" s="198" t="s">
        <v>6009</v>
      </c>
    </row>
    <row r="809" spans="1:8" x14ac:dyDescent="0.25">
      <c r="A809" s="777" t="s">
        <v>4612</v>
      </c>
      <c r="B809" s="764">
        <v>1</v>
      </c>
      <c r="C809" s="630">
        <v>3000</v>
      </c>
      <c r="D809" s="630">
        <v>17000</v>
      </c>
      <c r="E809" s="921"/>
      <c r="F809" s="764"/>
      <c r="G809" s="630"/>
      <c r="H809" s="1547" t="s">
        <v>6666</v>
      </c>
    </row>
    <row r="810" spans="1:8" x14ac:dyDescent="0.25">
      <c r="A810" s="777" t="s">
        <v>423</v>
      </c>
      <c r="B810" s="764">
        <v>2</v>
      </c>
      <c r="C810" s="630"/>
      <c r="D810" s="630">
        <v>42000</v>
      </c>
      <c r="E810" s="921"/>
      <c r="F810" s="764"/>
      <c r="G810" s="630"/>
      <c r="H810" s="1547" t="s">
        <v>3596</v>
      </c>
    </row>
    <row r="811" spans="1:8" x14ac:dyDescent="0.25">
      <c r="A811" s="777" t="s">
        <v>316</v>
      </c>
      <c r="B811" s="764">
        <v>1</v>
      </c>
      <c r="C811" s="630"/>
      <c r="D811" s="630">
        <v>26000</v>
      </c>
      <c r="E811" s="921"/>
      <c r="F811" s="764"/>
      <c r="G811" s="630"/>
      <c r="H811" s="1547" t="s">
        <v>767</v>
      </c>
    </row>
    <row r="812" spans="1:8" x14ac:dyDescent="0.25">
      <c r="A812" s="777" t="s">
        <v>5946</v>
      </c>
      <c r="B812" s="764">
        <v>1</v>
      </c>
      <c r="C812" s="630"/>
      <c r="D812" s="630">
        <v>21000</v>
      </c>
      <c r="E812" s="921"/>
      <c r="F812" s="764"/>
      <c r="G812" s="630"/>
      <c r="H812" s="1547" t="s">
        <v>767</v>
      </c>
    </row>
    <row r="813" spans="1:8" x14ac:dyDescent="0.25">
      <c r="A813" s="777" t="s">
        <v>734</v>
      </c>
      <c r="B813" s="764">
        <v>1</v>
      </c>
      <c r="C813" s="630"/>
      <c r="D813" s="630">
        <v>18000</v>
      </c>
      <c r="E813" s="921"/>
      <c r="F813" s="921"/>
      <c r="G813" s="1249"/>
      <c r="H813" s="1547" t="s">
        <v>6667</v>
      </c>
    </row>
    <row r="814" spans="1:8" x14ac:dyDescent="0.25">
      <c r="A814" s="777" t="s">
        <v>5662</v>
      </c>
      <c r="B814" s="764">
        <v>1</v>
      </c>
      <c r="C814" s="630">
        <v>16000</v>
      </c>
      <c r="D814" s="630"/>
      <c r="E814" s="921"/>
      <c r="F814" s="921"/>
      <c r="G814" s="1249"/>
      <c r="H814" s="1547"/>
    </row>
    <row r="815" spans="1:8" x14ac:dyDescent="0.25">
      <c r="A815" s="777" t="s">
        <v>6597</v>
      </c>
      <c r="B815" s="764">
        <v>1</v>
      </c>
      <c r="C815" s="630">
        <v>17000</v>
      </c>
      <c r="D815" s="630"/>
      <c r="E815" s="921"/>
      <c r="F815" s="921"/>
      <c r="G815" s="1249"/>
      <c r="H815" s="1547"/>
    </row>
    <row r="816" spans="1:8" x14ac:dyDescent="0.25">
      <c r="A816" s="777" t="s">
        <v>622</v>
      </c>
      <c r="B816" s="764">
        <v>1</v>
      </c>
      <c r="C816" s="630"/>
      <c r="D816" s="630">
        <v>33000</v>
      </c>
      <c r="E816" s="921">
        <v>1</v>
      </c>
      <c r="F816" s="921">
        <v>70</v>
      </c>
      <c r="G816" s="1249">
        <v>4000</v>
      </c>
      <c r="H816" s="1547" t="s">
        <v>767</v>
      </c>
    </row>
    <row r="817" spans="1:8" x14ac:dyDescent="0.25">
      <c r="A817" s="777" t="s">
        <v>6597</v>
      </c>
      <c r="B817" s="764">
        <v>1</v>
      </c>
      <c r="C817" s="630"/>
      <c r="D817" s="630">
        <v>14000</v>
      </c>
      <c r="E817" s="921">
        <v>1</v>
      </c>
      <c r="F817" s="921">
        <v>60</v>
      </c>
      <c r="G817" s="1249">
        <v>3000</v>
      </c>
      <c r="H817" s="1547" t="s">
        <v>767</v>
      </c>
    </row>
    <row r="818" spans="1:8" x14ac:dyDescent="0.25">
      <c r="A818" s="777" t="s">
        <v>3657</v>
      </c>
      <c r="B818" s="764">
        <v>1</v>
      </c>
      <c r="C818" s="630"/>
      <c r="D818" s="630">
        <v>39000</v>
      </c>
      <c r="E818" s="921"/>
      <c r="F818" s="921"/>
      <c r="G818" s="1249"/>
      <c r="H818" s="1547" t="s">
        <v>6598</v>
      </c>
    </row>
    <row r="819" spans="1:8" x14ac:dyDescent="0.25">
      <c r="A819" s="777" t="s">
        <v>6599</v>
      </c>
      <c r="B819" s="764">
        <v>1</v>
      </c>
      <c r="C819" s="630">
        <v>28000</v>
      </c>
      <c r="D819" s="630"/>
      <c r="E819" s="921"/>
      <c r="F819" s="921"/>
      <c r="G819" s="1249"/>
      <c r="H819" s="1547" t="s">
        <v>6600</v>
      </c>
    </row>
    <row r="820" spans="1:8" x14ac:dyDescent="0.25">
      <c r="A820" s="777" t="s">
        <v>5592</v>
      </c>
      <c r="B820" s="764">
        <v>1</v>
      </c>
      <c r="C820" s="630"/>
      <c r="D820" s="630">
        <v>17000</v>
      </c>
      <c r="E820" s="921"/>
      <c r="F820" s="921"/>
      <c r="G820" s="1249"/>
      <c r="H820" s="1547" t="s">
        <v>6668</v>
      </c>
    </row>
    <row r="821" spans="1:8" x14ac:dyDescent="0.25">
      <c r="A821" s="777" t="s">
        <v>144</v>
      </c>
      <c r="B821" s="764">
        <v>1</v>
      </c>
      <c r="C821" s="630">
        <v>23000</v>
      </c>
      <c r="D821" s="630"/>
      <c r="E821" s="921"/>
      <c r="F821" s="921"/>
      <c r="G821" s="1249"/>
      <c r="H821" s="1547" t="s">
        <v>6603</v>
      </c>
    </row>
    <row r="822" spans="1:8" x14ac:dyDescent="0.25">
      <c r="A822" s="777" t="s">
        <v>1946</v>
      </c>
      <c r="B822" s="764">
        <v>1</v>
      </c>
      <c r="C822" s="630">
        <v>36000</v>
      </c>
      <c r="D822" s="630"/>
      <c r="E822" s="921"/>
      <c r="F822" s="921"/>
      <c r="G822" s="1249"/>
      <c r="H822" s="1547" t="s">
        <v>6601</v>
      </c>
    </row>
    <row r="823" spans="1:8" x14ac:dyDescent="0.25">
      <c r="A823" s="777" t="s">
        <v>184</v>
      </c>
      <c r="B823" s="764">
        <v>1</v>
      </c>
      <c r="C823" s="630">
        <v>20000</v>
      </c>
      <c r="D823" s="630"/>
      <c r="E823" s="921">
        <v>1</v>
      </c>
      <c r="F823" s="921">
        <v>70</v>
      </c>
      <c r="G823" s="1249">
        <v>4000</v>
      </c>
      <c r="H823" s="1547"/>
    </row>
    <row r="824" spans="1:8" x14ac:dyDescent="0.25">
      <c r="A824" s="777" t="s">
        <v>3701</v>
      </c>
      <c r="B824" s="764">
        <v>1</v>
      </c>
      <c r="C824" s="630">
        <v>41000</v>
      </c>
      <c r="D824" s="630"/>
      <c r="E824" s="921"/>
      <c r="F824" s="921"/>
      <c r="G824" s="1249"/>
      <c r="H824" s="1547" t="s">
        <v>6278</v>
      </c>
    </row>
    <row r="825" spans="1:8" x14ac:dyDescent="0.25">
      <c r="A825" s="777" t="s">
        <v>4345</v>
      </c>
      <c r="B825" s="764">
        <v>1</v>
      </c>
      <c r="C825" s="630">
        <v>22000</v>
      </c>
      <c r="D825" s="630"/>
      <c r="E825" s="921"/>
      <c r="F825" s="921"/>
      <c r="G825" s="1249"/>
      <c r="H825" s="1547" t="s">
        <v>6278</v>
      </c>
    </row>
    <row r="826" spans="1:8" x14ac:dyDescent="0.25">
      <c r="A826" s="777" t="s">
        <v>5544</v>
      </c>
      <c r="B826" s="764">
        <v>1</v>
      </c>
      <c r="C826" s="630">
        <v>16000</v>
      </c>
      <c r="D826" s="630"/>
      <c r="E826" s="921">
        <v>1</v>
      </c>
      <c r="F826" s="921">
        <v>70</v>
      </c>
      <c r="G826" s="1249">
        <v>4000</v>
      </c>
      <c r="H826" s="1547"/>
    </row>
    <row r="827" spans="1:8" x14ac:dyDescent="0.25">
      <c r="A827" s="777" t="s">
        <v>5592</v>
      </c>
      <c r="B827" s="764">
        <v>1</v>
      </c>
      <c r="C827" s="630">
        <v>17000</v>
      </c>
      <c r="D827" s="630"/>
      <c r="E827" s="921"/>
      <c r="F827" s="921"/>
      <c r="G827" s="1249"/>
      <c r="H827" s="1547"/>
    </row>
    <row r="828" spans="1:8" x14ac:dyDescent="0.25">
      <c r="A828" s="777" t="s">
        <v>5592</v>
      </c>
      <c r="B828" s="764">
        <v>1</v>
      </c>
      <c r="C828" s="630">
        <v>14000</v>
      </c>
      <c r="D828" s="630"/>
      <c r="E828" s="921">
        <v>1</v>
      </c>
      <c r="F828" s="921">
        <v>60</v>
      </c>
      <c r="G828" s="1249">
        <v>3000</v>
      </c>
      <c r="H828" s="1547"/>
    </row>
    <row r="829" spans="1:8" x14ac:dyDescent="0.25">
      <c r="A829" s="777" t="s">
        <v>4483</v>
      </c>
      <c r="B829" s="764">
        <v>1</v>
      </c>
      <c r="C829" s="630"/>
      <c r="D829" s="630">
        <v>15000</v>
      </c>
      <c r="E829" s="921">
        <v>1</v>
      </c>
      <c r="F829" s="921">
        <v>60</v>
      </c>
      <c r="G829" s="1249">
        <v>3000</v>
      </c>
      <c r="H829" s="1547" t="s">
        <v>3596</v>
      </c>
    </row>
    <row r="830" spans="1:8" x14ac:dyDescent="0.25">
      <c r="A830" s="777" t="s">
        <v>6602</v>
      </c>
      <c r="B830" s="764">
        <v>1</v>
      </c>
      <c r="C830" s="630">
        <v>29000</v>
      </c>
      <c r="D830" s="630"/>
      <c r="E830" s="921">
        <v>1</v>
      </c>
      <c r="F830" s="921">
        <v>100</v>
      </c>
      <c r="G830" s="1249">
        <v>5000</v>
      </c>
      <c r="H830" s="1547" t="s">
        <v>6603</v>
      </c>
    </row>
    <row r="831" spans="1:8" x14ac:dyDescent="0.25">
      <c r="A831" s="702" t="s">
        <v>6604</v>
      </c>
      <c r="B831" s="703">
        <v>1</v>
      </c>
      <c r="C831" s="640"/>
      <c r="D831" s="640"/>
      <c r="E831" s="1545"/>
      <c r="F831" s="1545"/>
      <c r="G831" s="1250"/>
      <c r="H831" s="781" t="s">
        <v>6605</v>
      </c>
    </row>
    <row r="832" spans="1:8" x14ac:dyDescent="0.25">
      <c r="A832" s="777" t="s">
        <v>6606</v>
      </c>
      <c r="B832" s="764">
        <v>1</v>
      </c>
      <c r="C832" s="630"/>
      <c r="D832" s="630">
        <v>24000</v>
      </c>
      <c r="E832" s="921"/>
      <c r="F832" s="921"/>
      <c r="G832" s="1249"/>
      <c r="H832" s="1547" t="s">
        <v>6669</v>
      </c>
    </row>
    <row r="833" spans="1:8" x14ac:dyDescent="0.25">
      <c r="A833" s="777" t="s">
        <v>5769</v>
      </c>
      <c r="B833" s="764">
        <v>1</v>
      </c>
      <c r="C833" s="630"/>
      <c r="D833" s="630">
        <v>20000</v>
      </c>
      <c r="E833" s="921">
        <v>1</v>
      </c>
      <c r="F833" s="921">
        <v>70</v>
      </c>
      <c r="G833" s="1249">
        <v>4000</v>
      </c>
      <c r="H833" s="1547" t="s">
        <v>767</v>
      </c>
    </row>
    <row r="834" spans="1:8" x14ac:dyDescent="0.25">
      <c r="A834" s="777" t="s">
        <v>190</v>
      </c>
      <c r="B834" s="764">
        <v>1</v>
      </c>
      <c r="C834" s="630"/>
      <c r="D834" s="630">
        <v>29000</v>
      </c>
      <c r="E834" s="921">
        <v>1</v>
      </c>
      <c r="F834" s="921">
        <v>60</v>
      </c>
      <c r="G834" s="1249">
        <v>3000</v>
      </c>
      <c r="H834" s="1547" t="s">
        <v>3596</v>
      </c>
    </row>
    <row r="835" spans="1:8" x14ac:dyDescent="0.25">
      <c r="A835" s="777" t="s">
        <v>132</v>
      </c>
      <c r="B835" s="764">
        <v>1</v>
      </c>
      <c r="C835" s="630"/>
      <c r="D835" s="630">
        <v>15000</v>
      </c>
      <c r="E835" s="764"/>
      <c r="F835" s="921"/>
      <c r="G835" s="1249"/>
      <c r="H835" s="1424" t="s">
        <v>6670</v>
      </c>
    </row>
    <row r="836" spans="1:8" x14ac:dyDescent="0.25">
      <c r="A836" s="777" t="s">
        <v>5592</v>
      </c>
      <c r="B836" s="764">
        <v>1</v>
      </c>
      <c r="C836" s="630"/>
      <c r="D836" s="630">
        <v>14000</v>
      </c>
      <c r="E836" s="764">
        <v>1</v>
      </c>
      <c r="F836" s="921">
        <v>60</v>
      </c>
      <c r="G836" s="1249">
        <v>3000</v>
      </c>
      <c r="H836" s="1424" t="s">
        <v>767</v>
      </c>
    </row>
    <row r="837" spans="1:8" x14ac:dyDescent="0.25">
      <c r="A837" s="847" t="s">
        <v>276</v>
      </c>
      <c r="B837" s="848">
        <v>4</v>
      </c>
      <c r="C837" s="849">
        <v>200000</v>
      </c>
      <c r="D837" s="849"/>
      <c r="E837" s="848"/>
      <c r="F837" s="1427"/>
      <c r="G837" s="1428"/>
      <c r="H837" s="1429" t="s">
        <v>6607</v>
      </c>
    </row>
    <row r="838" spans="1:8" x14ac:dyDescent="0.25">
      <c r="A838" s="777" t="s">
        <v>5434</v>
      </c>
      <c r="B838" s="764">
        <v>1</v>
      </c>
      <c r="C838" s="630"/>
      <c r="D838" s="630">
        <v>16000</v>
      </c>
      <c r="E838" s="921">
        <v>1</v>
      </c>
      <c r="F838" s="921">
        <v>70</v>
      </c>
      <c r="G838" s="1249">
        <v>4000</v>
      </c>
      <c r="H838" s="1547" t="s">
        <v>767</v>
      </c>
    </row>
    <row r="839" spans="1:8" x14ac:dyDescent="0.25">
      <c r="A839" s="777" t="s">
        <v>5592</v>
      </c>
      <c r="B839" s="764">
        <v>1</v>
      </c>
      <c r="C839" s="630"/>
      <c r="D839" s="630">
        <v>14000</v>
      </c>
      <c r="E839" s="921">
        <v>1</v>
      </c>
      <c r="F839" s="921">
        <v>60</v>
      </c>
      <c r="G839" s="1249">
        <v>3000</v>
      </c>
      <c r="H839" s="1547"/>
    </row>
    <row r="840" spans="1:8" x14ac:dyDescent="0.25">
      <c r="A840" s="777" t="s">
        <v>5662</v>
      </c>
      <c r="B840" s="764">
        <v>1</v>
      </c>
      <c r="C840" s="630">
        <v>14000</v>
      </c>
      <c r="D840" s="630"/>
      <c r="E840" s="764">
        <v>1</v>
      </c>
      <c r="F840" s="921">
        <v>60</v>
      </c>
      <c r="G840" s="1249">
        <v>3000</v>
      </c>
      <c r="H840" s="1424"/>
    </row>
    <row r="841" spans="1:8" x14ac:dyDescent="0.25">
      <c r="A841" s="755" t="s">
        <v>2048</v>
      </c>
      <c r="B841" s="213">
        <f>SUM(B809:B840)</f>
        <v>36</v>
      </c>
      <c r="C841" s="213">
        <f>SUM(C809:C840)</f>
        <v>496000</v>
      </c>
      <c r="D841" s="213">
        <f>SUM(D809:D840)</f>
        <v>374000</v>
      </c>
      <c r="E841" s="213"/>
      <c r="F841" s="213"/>
      <c r="G841" s="213">
        <f>SUM(G809:G840)</f>
        <v>46000</v>
      </c>
      <c r="H841" s="213"/>
    </row>
    <row r="842" spans="1:8" ht="17.25" x14ac:dyDescent="0.25">
      <c r="A842" s="2233" t="s">
        <v>4463</v>
      </c>
      <c r="B842" s="2234"/>
      <c r="C842" s="2234"/>
      <c r="D842" s="2234"/>
      <c r="E842" s="2234"/>
      <c r="F842" s="2234"/>
      <c r="G842" s="2234"/>
      <c r="H842" s="2249"/>
    </row>
    <row r="843" spans="1:8" ht="17.25" x14ac:dyDescent="0.25">
      <c r="A843" s="782" t="s">
        <v>6595</v>
      </c>
      <c r="B843" s="783">
        <v>1</v>
      </c>
      <c r="C843" s="944"/>
      <c r="D843" s="784">
        <v>1500</v>
      </c>
      <c r="E843" s="909"/>
      <c r="F843" s="909"/>
      <c r="G843" s="909"/>
      <c r="H843" s="1546" t="s">
        <v>767</v>
      </c>
    </row>
    <row r="844" spans="1:8" ht="17.25" x14ac:dyDescent="0.25">
      <c r="A844" s="782" t="s">
        <v>6596</v>
      </c>
      <c r="B844" s="783">
        <v>1</v>
      </c>
      <c r="C844" s="944"/>
      <c r="D844" s="784">
        <v>1500</v>
      </c>
      <c r="E844" s="909"/>
      <c r="F844" s="909"/>
      <c r="G844" s="909"/>
      <c r="H844" s="1546" t="s">
        <v>767</v>
      </c>
    </row>
    <row r="845" spans="1:8" x14ac:dyDescent="0.25">
      <c r="A845" s="755" t="s">
        <v>2048</v>
      </c>
      <c r="B845" s="213">
        <f>SUM(B843:B843)</f>
        <v>1</v>
      </c>
      <c r="C845" s="213">
        <f>SUM(C843:C843)</f>
        <v>0</v>
      </c>
      <c r="D845" s="213">
        <v>3000</v>
      </c>
      <c r="E845" s="213"/>
      <c r="F845" s="213"/>
      <c r="G845" s="213"/>
      <c r="H845" s="213"/>
    </row>
    <row r="846" spans="1:8" x14ac:dyDescent="0.25">
      <c r="D846" s="18"/>
      <c r="E846" s="13"/>
      <c r="F846" s="13"/>
    </row>
    <row r="847" spans="1:8" x14ac:dyDescent="0.25">
      <c r="D847" s="1230"/>
      <c r="E847" s="1230"/>
      <c r="F847" s="2268" t="s">
        <v>5783</v>
      </c>
      <c r="G847" s="2268"/>
      <c r="H847" s="2268"/>
    </row>
    <row r="848" spans="1:8" ht="15.75" x14ac:dyDescent="0.25">
      <c r="A848" s="2262" t="s">
        <v>4861</v>
      </c>
      <c r="B848" s="2263"/>
      <c r="C848" s="757">
        <f>C841</f>
        <v>496000</v>
      </c>
      <c r="E848" s="13"/>
      <c r="F848" s="13"/>
    </row>
    <row r="849" spans="1:8" x14ac:dyDescent="0.25">
      <c r="E849" s="2274"/>
      <c r="F849" s="2274"/>
      <c r="G849" s="2274"/>
    </row>
    <row r="850" spans="1:8" ht="15.75" x14ac:dyDescent="0.25">
      <c r="A850" s="2262" t="s">
        <v>4825</v>
      </c>
      <c r="B850" s="2263"/>
      <c r="C850" s="213"/>
      <c r="E850" s="1145"/>
      <c r="F850" s="1145"/>
      <c r="G850" s="1145"/>
    </row>
    <row r="853" spans="1:8" ht="15.75" x14ac:dyDescent="0.25">
      <c r="A853" s="2232" t="s">
        <v>6609</v>
      </c>
      <c r="B853" s="2232"/>
      <c r="C853" s="2232"/>
      <c r="D853" s="2232"/>
      <c r="E853" s="2232"/>
      <c r="F853" s="2232"/>
      <c r="G853" s="2232"/>
      <c r="H853" s="2232"/>
    </row>
    <row r="854" spans="1:8" x14ac:dyDescent="0.25">
      <c r="A854" s="198" t="s">
        <v>14</v>
      </c>
      <c r="B854" s="198" t="s">
        <v>6004</v>
      </c>
      <c r="C854" s="198" t="s">
        <v>6005</v>
      </c>
      <c r="D854" s="198" t="s">
        <v>6006</v>
      </c>
      <c r="E854" s="198" t="s">
        <v>6007</v>
      </c>
      <c r="F854" s="1548" t="s">
        <v>2013</v>
      </c>
      <c r="G854" s="198" t="s">
        <v>6008</v>
      </c>
      <c r="H854" s="198" t="s">
        <v>6009</v>
      </c>
    </row>
    <row r="855" spans="1:8" x14ac:dyDescent="0.25">
      <c r="A855" s="777" t="s">
        <v>423</v>
      </c>
      <c r="B855" s="764">
        <v>1</v>
      </c>
      <c r="C855" s="630"/>
      <c r="D855" s="630">
        <v>21000</v>
      </c>
      <c r="E855" s="921"/>
      <c r="F855" s="764"/>
      <c r="G855" s="630"/>
      <c r="H855" s="1551" t="s">
        <v>767</v>
      </c>
    </row>
    <row r="856" spans="1:8" x14ac:dyDescent="0.25">
      <c r="A856" s="777" t="s">
        <v>6610</v>
      </c>
      <c r="B856" s="764">
        <v>1</v>
      </c>
      <c r="C856" s="630"/>
      <c r="D856" s="630">
        <v>27000</v>
      </c>
      <c r="E856" s="921"/>
      <c r="F856" s="764"/>
      <c r="G856" s="630"/>
      <c r="H856" s="1551" t="s">
        <v>6671</v>
      </c>
    </row>
    <row r="857" spans="1:8" x14ac:dyDescent="0.25">
      <c r="A857" s="777" t="s">
        <v>5662</v>
      </c>
      <c r="B857" s="764">
        <v>1</v>
      </c>
      <c r="C857" s="630">
        <v>13000</v>
      </c>
      <c r="D857" s="630"/>
      <c r="E857" s="921"/>
      <c r="F857" s="764"/>
      <c r="G857" s="630"/>
      <c r="H857" s="1551"/>
    </row>
    <row r="858" spans="1:8" x14ac:dyDescent="0.25">
      <c r="A858" s="777" t="s">
        <v>423</v>
      </c>
      <c r="B858" s="764">
        <v>1</v>
      </c>
      <c r="C858" s="630">
        <v>17000</v>
      </c>
      <c r="D858" s="630"/>
      <c r="E858" s="921">
        <v>1</v>
      </c>
      <c r="F858" s="764">
        <v>4000</v>
      </c>
      <c r="G858" s="630"/>
      <c r="H858" s="1551" t="s">
        <v>6611</v>
      </c>
    </row>
    <row r="859" spans="1:8" x14ac:dyDescent="0.25">
      <c r="A859" s="777" t="s">
        <v>5771</v>
      </c>
      <c r="B859" s="764">
        <v>2</v>
      </c>
      <c r="C859" s="630"/>
      <c r="D859" s="630">
        <v>30000</v>
      </c>
      <c r="E859" s="921">
        <v>2</v>
      </c>
      <c r="F859" s="921">
        <v>70</v>
      </c>
      <c r="G859" s="1249">
        <v>8000</v>
      </c>
      <c r="H859" s="1551" t="s">
        <v>6612</v>
      </c>
    </row>
    <row r="860" spans="1:8" x14ac:dyDescent="0.25">
      <c r="A860" s="777" t="s">
        <v>423</v>
      </c>
      <c r="B860" s="764">
        <v>1</v>
      </c>
      <c r="C860" s="630">
        <v>17000</v>
      </c>
      <c r="D860" s="630"/>
      <c r="E860" s="921">
        <v>1</v>
      </c>
      <c r="F860" s="921">
        <v>70</v>
      </c>
      <c r="G860" s="1249">
        <v>4000</v>
      </c>
      <c r="H860" s="1551"/>
    </row>
    <row r="861" spans="1:8" x14ac:dyDescent="0.25">
      <c r="A861" s="777" t="s">
        <v>170</v>
      </c>
      <c r="B861" s="764">
        <v>1</v>
      </c>
      <c r="C861" s="630"/>
      <c r="D861" s="630">
        <v>21000</v>
      </c>
      <c r="E861" s="921">
        <v>1</v>
      </c>
      <c r="F861" s="921">
        <v>70</v>
      </c>
      <c r="G861" s="1249">
        <v>4000</v>
      </c>
      <c r="H861" s="1551" t="s">
        <v>767</v>
      </c>
    </row>
    <row r="862" spans="1:8" x14ac:dyDescent="0.25">
      <c r="A862" s="777" t="s">
        <v>222</v>
      </c>
      <c r="B862" s="764">
        <v>1</v>
      </c>
      <c r="C862" s="630"/>
      <c r="D862" s="630">
        <v>29000</v>
      </c>
      <c r="E862" s="921"/>
      <c r="F862" s="921"/>
      <c r="G862" s="1249"/>
      <c r="H862" s="1551" t="s">
        <v>6613</v>
      </c>
    </row>
    <row r="863" spans="1:8" x14ac:dyDescent="0.25">
      <c r="A863" s="777" t="s">
        <v>6610</v>
      </c>
      <c r="B863" s="764">
        <v>1</v>
      </c>
      <c r="C863" s="630"/>
      <c r="D863" s="630">
        <v>27000</v>
      </c>
      <c r="E863" s="921"/>
      <c r="F863" s="921"/>
      <c r="G863" s="1249"/>
      <c r="H863" s="1551" t="s">
        <v>6817</v>
      </c>
    </row>
    <row r="864" spans="1:8" x14ac:dyDescent="0.25">
      <c r="A864" s="702" t="s">
        <v>6614</v>
      </c>
      <c r="B864" s="703">
        <v>1</v>
      </c>
      <c r="C864" s="640"/>
      <c r="D864" s="640"/>
      <c r="E864" s="1550"/>
      <c r="F864" s="1550"/>
      <c r="G864" s="1250"/>
      <c r="H864" s="781" t="s">
        <v>5204</v>
      </c>
    </row>
    <row r="865" spans="1:8" x14ac:dyDescent="0.25">
      <c r="A865" s="777" t="s">
        <v>5569</v>
      </c>
      <c r="B865" s="764">
        <v>1</v>
      </c>
      <c r="C865" s="630"/>
      <c r="D865" s="630">
        <v>24000</v>
      </c>
      <c r="E865" s="921"/>
      <c r="F865" s="921"/>
      <c r="G865" s="1249"/>
      <c r="H865" s="1551" t="s">
        <v>3596</v>
      </c>
    </row>
    <row r="866" spans="1:8" x14ac:dyDescent="0.25">
      <c r="A866" s="777" t="s">
        <v>5592</v>
      </c>
      <c r="B866" s="764">
        <v>1</v>
      </c>
      <c r="C866" s="630"/>
      <c r="D866" s="630">
        <v>14000</v>
      </c>
      <c r="E866" s="921">
        <v>1</v>
      </c>
      <c r="F866" s="921">
        <v>60</v>
      </c>
      <c r="G866" s="1249">
        <v>3000</v>
      </c>
      <c r="H866" s="1551" t="s">
        <v>767</v>
      </c>
    </row>
    <row r="867" spans="1:8" x14ac:dyDescent="0.25">
      <c r="A867" s="777" t="s">
        <v>423</v>
      </c>
      <c r="B867" s="764">
        <v>1</v>
      </c>
      <c r="C867" s="630"/>
      <c r="D867" s="630">
        <v>17000</v>
      </c>
      <c r="E867" s="921">
        <v>1</v>
      </c>
      <c r="F867" s="921">
        <v>70</v>
      </c>
      <c r="G867" s="1249">
        <v>4000</v>
      </c>
      <c r="H867" s="1551" t="s">
        <v>3596</v>
      </c>
    </row>
    <row r="868" spans="1:8" x14ac:dyDescent="0.25">
      <c r="A868" s="777" t="s">
        <v>304</v>
      </c>
      <c r="B868" s="764">
        <v>1</v>
      </c>
      <c r="C868" s="630"/>
      <c r="D868" s="630">
        <v>18000</v>
      </c>
      <c r="E868" s="921"/>
      <c r="F868" s="921"/>
      <c r="G868" s="1249"/>
      <c r="H868" s="1551" t="s">
        <v>6672</v>
      </c>
    </row>
    <row r="869" spans="1:8" x14ac:dyDescent="0.25">
      <c r="A869" s="1556" t="s">
        <v>5594</v>
      </c>
      <c r="B869" s="1557">
        <v>1</v>
      </c>
      <c r="C869" s="1558"/>
      <c r="D869" s="1558">
        <v>21000</v>
      </c>
      <c r="E869" s="1559"/>
      <c r="F869" s="1559"/>
      <c r="G869" s="1560"/>
      <c r="H869" s="1561" t="s">
        <v>4093</v>
      </c>
    </row>
    <row r="870" spans="1:8" x14ac:dyDescent="0.25">
      <c r="A870" s="777" t="s">
        <v>6615</v>
      </c>
      <c r="B870" s="764">
        <v>1</v>
      </c>
      <c r="C870" s="630"/>
      <c r="D870" s="630">
        <v>18000</v>
      </c>
      <c r="E870" s="921"/>
      <c r="F870" s="921"/>
      <c r="G870" s="1249"/>
      <c r="H870" s="1551" t="s">
        <v>767</v>
      </c>
    </row>
    <row r="871" spans="1:8" x14ac:dyDescent="0.25">
      <c r="A871" s="755" t="s">
        <v>2048</v>
      </c>
      <c r="B871" s="213">
        <f>SUM(B855:B870)</f>
        <v>17</v>
      </c>
      <c r="C871" s="213">
        <f>SUM(C855:C870)</f>
        <v>47000</v>
      </c>
      <c r="D871" s="213">
        <f>SUM(D855:D870)</f>
        <v>267000</v>
      </c>
      <c r="E871" s="213"/>
      <c r="F871" s="213"/>
      <c r="G871" s="213">
        <f>SUM(G855:G870)</f>
        <v>23000</v>
      </c>
      <c r="H871" s="213"/>
    </row>
    <row r="872" spans="1:8" ht="17.25" x14ac:dyDescent="0.25">
      <c r="A872" s="2233" t="s">
        <v>4463</v>
      </c>
      <c r="B872" s="2234"/>
      <c r="C872" s="2234"/>
      <c r="D872" s="2234"/>
      <c r="E872" s="2234"/>
      <c r="F872" s="2234"/>
      <c r="G872" s="2234"/>
      <c r="H872" s="2249"/>
    </row>
    <row r="873" spans="1:8" ht="17.25" x14ac:dyDescent="0.25">
      <c r="A873" s="782"/>
      <c r="B873" s="783"/>
      <c r="C873" s="944"/>
      <c r="D873" s="784"/>
      <c r="E873" s="909"/>
      <c r="F873" s="909"/>
      <c r="G873" s="909"/>
      <c r="H873" s="1549"/>
    </row>
    <row r="874" spans="1:8" x14ac:dyDescent="0.25">
      <c r="A874" s="755" t="s">
        <v>2048</v>
      </c>
      <c r="B874" s="213">
        <f>SUM(B873:B873)</f>
        <v>0</v>
      </c>
      <c r="C874" s="213">
        <f>SUM(C873:C873)</f>
        <v>0</v>
      </c>
      <c r="D874" s="213"/>
      <c r="E874" s="213"/>
      <c r="F874" s="213"/>
      <c r="G874" s="213"/>
      <c r="H874" s="213"/>
    </row>
    <row r="875" spans="1:8" x14ac:dyDescent="0.25">
      <c r="D875" s="18"/>
      <c r="E875" s="13"/>
      <c r="F875" s="13"/>
    </row>
    <row r="876" spans="1:8" x14ac:dyDescent="0.25">
      <c r="D876" s="1230"/>
      <c r="E876" s="1230"/>
      <c r="F876" s="2268" t="s">
        <v>5783</v>
      </c>
      <c r="G876" s="2268"/>
      <c r="H876" s="2268"/>
    </row>
    <row r="877" spans="1:8" ht="15.75" x14ac:dyDescent="0.25">
      <c r="A877" s="2262" t="s">
        <v>4861</v>
      </c>
      <c r="B877" s="2263"/>
      <c r="C877" s="757">
        <f>C871</f>
        <v>47000</v>
      </c>
      <c r="E877" s="13"/>
      <c r="F877" s="13"/>
    </row>
    <row r="878" spans="1:8" x14ac:dyDescent="0.25">
      <c r="E878" s="2274"/>
      <c r="F878" s="2274"/>
      <c r="G878" s="2274"/>
    </row>
    <row r="879" spans="1:8" ht="15.75" x14ac:dyDescent="0.25">
      <c r="A879" s="2262" t="s">
        <v>4825</v>
      </c>
      <c r="B879" s="2263"/>
      <c r="C879" s="213"/>
      <c r="E879" s="1145"/>
      <c r="F879" s="1145"/>
      <c r="G879" s="1145"/>
    </row>
    <row r="883" spans="1:8" ht="15.75" x14ac:dyDescent="0.25">
      <c r="A883" s="2232" t="s">
        <v>6616</v>
      </c>
      <c r="B883" s="2232"/>
      <c r="C883" s="2232"/>
      <c r="D883" s="2232"/>
      <c r="E883" s="2232"/>
      <c r="F883" s="2232"/>
      <c r="G883" s="2232"/>
      <c r="H883" s="2232"/>
    </row>
    <row r="884" spans="1:8" x14ac:dyDescent="0.25">
      <c r="A884" s="198" t="s">
        <v>14</v>
      </c>
      <c r="B884" s="198" t="s">
        <v>6004</v>
      </c>
      <c r="C884" s="198" t="s">
        <v>6005</v>
      </c>
      <c r="D884" s="198" t="s">
        <v>6006</v>
      </c>
      <c r="E884" s="198" t="s">
        <v>6007</v>
      </c>
      <c r="F884" s="1552" t="s">
        <v>2013</v>
      </c>
      <c r="G884" s="198" t="s">
        <v>6008</v>
      </c>
      <c r="H884" s="198" t="s">
        <v>6009</v>
      </c>
    </row>
    <row r="885" spans="1:8" x14ac:dyDescent="0.25">
      <c r="A885" s="777" t="s">
        <v>170</v>
      </c>
      <c r="B885" s="764">
        <v>1</v>
      </c>
      <c r="C885" s="630"/>
      <c r="D885" s="630">
        <v>26000</v>
      </c>
      <c r="E885" s="921"/>
      <c r="F885" s="764"/>
      <c r="G885" s="630"/>
      <c r="H885" s="1555" t="s">
        <v>2143</v>
      </c>
    </row>
    <row r="886" spans="1:8" x14ac:dyDescent="0.25">
      <c r="A886" s="777" t="s">
        <v>3547</v>
      </c>
      <c r="B886" s="764">
        <v>1</v>
      </c>
      <c r="C886" s="630">
        <v>36000</v>
      </c>
      <c r="D886" s="630"/>
      <c r="E886" s="921"/>
      <c r="F886" s="764"/>
      <c r="G886" s="630"/>
      <c r="H886" s="1555"/>
    </row>
    <row r="887" spans="1:8" x14ac:dyDescent="0.25">
      <c r="A887" s="777" t="s">
        <v>5235</v>
      </c>
      <c r="B887" s="764">
        <v>1</v>
      </c>
      <c r="C887" s="630">
        <v>15000</v>
      </c>
      <c r="D887" s="630"/>
      <c r="E887" s="921">
        <v>1</v>
      </c>
      <c r="F887" s="764">
        <v>60</v>
      </c>
      <c r="G887" s="630">
        <v>3000</v>
      </c>
      <c r="H887" s="1555"/>
    </row>
    <row r="888" spans="1:8" x14ac:dyDescent="0.25">
      <c r="A888" s="777" t="s">
        <v>6617</v>
      </c>
      <c r="B888" s="764">
        <v>1</v>
      </c>
      <c r="C888" s="630">
        <v>34000</v>
      </c>
      <c r="D888" s="630"/>
      <c r="E888" s="921">
        <v>1</v>
      </c>
      <c r="F888" s="764">
        <v>100</v>
      </c>
      <c r="G888" s="630">
        <v>5000</v>
      </c>
      <c r="H888" s="1555" t="s">
        <v>6618</v>
      </c>
    </row>
    <row r="889" spans="1:8" x14ac:dyDescent="0.25">
      <c r="A889" s="777" t="s">
        <v>622</v>
      </c>
      <c r="B889" s="764">
        <v>1</v>
      </c>
      <c r="C889" s="630">
        <v>20000</v>
      </c>
      <c r="D889" s="630">
        <v>13000</v>
      </c>
      <c r="E889" s="921">
        <v>1</v>
      </c>
      <c r="F889" s="921">
        <v>70</v>
      </c>
      <c r="G889" s="1249">
        <v>4000</v>
      </c>
      <c r="H889" s="1555"/>
    </row>
    <row r="890" spans="1:8" x14ac:dyDescent="0.25">
      <c r="A890" s="702" t="s">
        <v>5544</v>
      </c>
      <c r="B890" s="703">
        <v>1</v>
      </c>
      <c r="C890" s="640"/>
      <c r="D890" s="640"/>
      <c r="E890" s="1553"/>
      <c r="F890" s="1553"/>
      <c r="G890" s="1250"/>
      <c r="H890" s="781" t="s">
        <v>5435</v>
      </c>
    </row>
    <row r="891" spans="1:8" x14ac:dyDescent="0.25">
      <c r="A891" s="777" t="s">
        <v>6446</v>
      </c>
      <c r="B891" s="764">
        <v>1</v>
      </c>
      <c r="C891" s="630">
        <v>23300</v>
      </c>
      <c r="D891" s="630"/>
      <c r="E891" s="921">
        <v>4</v>
      </c>
      <c r="F891" s="921" t="s">
        <v>6625</v>
      </c>
      <c r="G891" s="1249">
        <v>10700</v>
      </c>
      <c r="H891" s="1555" t="s">
        <v>6620</v>
      </c>
    </row>
    <row r="892" spans="1:8" x14ac:dyDescent="0.25">
      <c r="A892" s="777" t="s">
        <v>5541</v>
      </c>
      <c r="B892" s="764">
        <v>1</v>
      </c>
      <c r="C892" s="630"/>
      <c r="D892" s="630">
        <v>31000</v>
      </c>
      <c r="E892" s="921"/>
      <c r="F892" s="921"/>
      <c r="G892" s="1249"/>
      <c r="H892" s="1555" t="s">
        <v>3596</v>
      </c>
    </row>
    <row r="893" spans="1:8" x14ac:dyDescent="0.25">
      <c r="A893" s="777" t="s">
        <v>5544</v>
      </c>
      <c r="B893" s="764">
        <v>1</v>
      </c>
      <c r="C893" s="630"/>
      <c r="D893" s="630">
        <v>20000</v>
      </c>
      <c r="E893" s="921"/>
      <c r="F893" s="921"/>
      <c r="G893" s="1249"/>
      <c r="H893" s="1555" t="s">
        <v>3596</v>
      </c>
    </row>
    <row r="894" spans="1:8" x14ac:dyDescent="0.25">
      <c r="A894" s="777" t="s">
        <v>3547</v>
      </c>
      <c r="B894" s="764">
        <v>4</v>
      </c>
      <c r="C894" s="630"/>
      <c r="D894" s="630">
        <v>140000</v>
      </c>
      <c r="E894" s="921"/>
      <c r="F894" s="921"/>
      <c r="G894" s="1249"/>
      <c r="H894" s="1555" t="s">
        <v>6621</v>
      </c>
    </row>
    <row r="895" spans="1:8" x14ac:dyDescent="0.25">
      <c r="A895" s="777" t="s">
        <v>3043</v>
      </c>
      <c r="B895" s="764">
        <v>1</v>
      </c>
      <c r="C895" s="630"/>
      <c r="D895" s="630">
        <v>16000</v>
      </c>
      <c r="E895" s="921">
        <v>1</v>
      </c>
      <c r="F895" s="921">
        <v>60</v>
      </c>
      <c r="G895" s="1249">
        <v>3000</v>
      </c>
      <c r="H895" s="1555" t="s">
        <v>6624</v>
      </c>
    </row>
    <row r="896" spans="1:8" x14ac:dyDescent="0.25">
      <c r="A896" s="777" t="s">
        <v>5544</v>
      </c>
      <c r="B896" s="764">
        <v>1</v>
      </c>
      <c r="C896" s="630"/>
      <c r="D896" s="630">
        <v>17000</v>
      </c>
      <c r="E896" s="921">
        <v>1</v>
      </c>
      <c r="F896" s="921">
        <v>60</v>
      </c>
      <c r="G896" s="1249">
        <v>3000</v>
      </c>
      <c r="H896" s="1555" t="s">
        <v>767</v>
      </c>
    </row>
    <row r="897" spans="1:8" x14ac:dyDescent="0.25">
      <c r="A897" s="777" t="s">
        <v>423</v>
      </c>
      <c r="B897" s="764">
        <v>1</v>
      </c>
      <c r="C897" s="630"/>
      <c r="D897" s="630">
        <v>21000</v>
      </c>
      <c r="E897" s="921"/>
      <c r="F897" s="921"/>
      <c r="G897" s="1249"/>
      <c r="H897" s="1555" t="s">
        <v>767</v>
      </c>
    </row>
    <row r="898" spans="1:8" x14ac:dyDescent="0.25">
      <c r="A898" s="777" t="s">
        <v>144</v>
      </c>
      <c r="B898" s="764">
        <v>1</v>
      </c>
      <c r="C898" s="630">
        <v>19000</v>
      </c>
      <c r="D898" s="630"/>
      <c r="E898" s="921">
        <v>1</v>
      </c>
      <c r="F898" s="921">
        <v>70</v>
      </c>
      <c r="G898" s="1249">
        <v>4000</v>
      </c>
      <c r="H898" s="1555"/>
    </row>
    <row r="899" spans="1:8" x14ac:dyDescent="0.25">
      <c r="A899" s="777" t="s">
        <v>6098</v>
      </c>
      <c r="B899" s="764">
        <v>1</v>
      </c>
      <c r="C899" s="630"/>
      <c r="D899" s="630">
        <v>14000</v>
      </c>
      <c r="E899" s="921">
        <v>1</v>
      </c>
      <c r="F899" s="921">
        <v>60</v>
      </c>
      <c r="G899" s="1249">
        <v>3000</v>
      </c>
      <c r="H899" s="1555" t="s">
        <v>767</v>
      </c>
    </row>
    <row r="900" spans="1:8" x14ac:dyDescent="0.25">
      <c r="A900" s="777" t="s">
        <v>622</v>
      </c>
      <c r="B900" s="764">
        <v>1</v>
      </c>
      <c r="C900" s="630"/>
      <c r="D900" s="630">
        <v>33000</v>
      </c>
      <c r="E900" s="921">
        <v>1</v>
      </c>
      <c r="F900" s="921">
        <v>70</v>
      </c>
      <c r="G900" s="1249">
        <v>4000</v>
      </c>
      <c r="H900" s="1555" t="s">
        <v>6624</v>
      </c>
    </row>
    <row r="901" spans="1:8" x14ac:dyDescent="0.25">
      <c r="A901" s="777" t="s">
        <v>734</v>
      </c>
      <c r="B901" s="764">
        <v>1</v>
      </c>
      <c r="C901" s="630"/>
      <c r="D901" s="630">
        <v>15000</v>
      </c>
      <c r="E901" s="921">
        <v>1</v>
      </c>
      <c r="F901" s="921">
        <v>60</v>
      </c>
      <c r="G901" s="1249">
        <v>3000</v>
      </c>
      <c r="H901" s="1555" t="s">
        <v>767</v>
      </c>
    </row>
    <row r="902" spans="1:8" x14ac:dyDescent="0.25">
      <c r="A902" s="777" t="s">
        <v>3547</v>
      </c>
      <c r="B902" s="764">
        <v>1</v>
      </c>
      <c r="C902" s="630"/>
      <c r="D902" s="630">
        <v>31000</v>
      </c>
      <c r="E902" s="921">
        <v>1</v>
      </c>
      <c r="F902" s="921">
        <v>100</v>
      </c>
      <c r="G902" s="1249">
        <v>5000</v>
      </c>
      <c r="H902" s="1555" t="s">
        <v>6624</v>
      </c>
    </row>
    <row r="903" spans="1:8" x14ac:dyDescent="0.25">
      <c r="A903" s="777" t="s">
        <v>5946</v>
      </c>
      <c r="B903" s="764">
        <v>1</v>
      </c>
      <c r="C903" s="630"/>
      <c r="D903" s="630">
        <v>21000</v>
      </c>
      <c r="E903" s="921"/>
      <c r="F903" s="921"/>
      <c r="G903" s="1249"/>
      <c r="H903" s="1555" t="s">
        <v>767</v>
      </c>
    </row>
    <row r="904" spans="1:8" x14ac:dyDescent="0.25">
      <c r="A904" s="777" t="s">
        <v>144</v>
      </c>
      <c r="B904" s="764">
        <v>1</v>
      </c>
      <c r="C904" s="630">
        <v>19000</v>
      </c>
      <c r="D904" s="630"/>
      <c r="E904" s="921">
        <v>1</v>
      </c>
      <c r="F904" s="921">
        <v>70</v>
      </c>
      <c r="G904" s="1249">
        <v>4000</v>
      </c>
      <c r="H904" s="1555" t="s">
        <v>6576</v>
      </c>
    </row>
    <row r="905" spans="1:8" x14ac:dyDescent="0.25">
      <c r="A905" s="777" t="s">
        <v>622</v>
      </c>
      <c r="B905" s="764">
        <v>1</v>
      </c>
      <c r="C905" s="630"/>
      <c r="D905" s="630">
        <v>37000</v>
      </c>
      <c r="E905" s="921"/>
      <c r="F905" s="921"/>
      <c r="G905" s="1249"/>
      <c r="H905" s="1555" t="s">
        <v>767</v>
      </c>
    </row>
    <row r="906" spans="1:8" x14ac:dyDescent="0.25">
      <c r="A906" s="777" t="s">
        <v>6622</v>
      </c>
      <c r="B906" s="764">
        <v>1</v>
      </c>
      <c r="C906" s="630"/>
      <c r="D906" s="630">
        <v>7800</v>
      </c>
      <c r="E906" s="921"/>
      <c r="F906" s="921"/>
      <c r="G906" s="1249"/>
      <c r="H906" s="1555" t="s">
        <v>767</v>
      </c>
    </row>
    <row r="907" spans="1:8" x14ac:dyDescent="0.25">
      <c r="A907" s="777" t="s">
        <v>2104</v>
      </c>
      <c r="B907" s="764">
        <v>1</v>
      </c>
      <c r="C907" s="630"/>
      <c r="D907" s="630">
        <v>8000</v>
      </c>
      <c r="E907" s="921"/>
      <c r="F907" s="921"/>
      <c r="G907" s="1249"/>
      <c r="H907" s="1555" t="s">
        <v>767</v>
      </c>
    </row>
    <row r="908" spans="1:8" x14ac:dyDescent="0.25">
      <c r="A908" s="702" t="s">
        <v>316</v>
      </c>
      <c r="B908" s="703">
        <v>1</v>
      </c>
      <c r="C908" s="640"/>
      <c r="D908" s="640"/>
      <c r="E908" s="1563"/>
      <c r="F908" s="1563"/>
      <c r="G908" s="1250"/>
      <c r="H908" s="781" t="s">
        <v>5799</v>
      </c>
    </row>
    <row r="909" spans="1:8" x14ac:dyDescent="0.25">
      <c r="A909" s="702" t="s">
        <v>6623</v>
      </c>
      <c r="B909" s="703">
        <v>1</v>
      </c>
      <c r="C909" s="640"/>
      <c r="D909" s="640"/>
      <c r="E909" s="1563"/>
      <c r="F909" s="1563"/>
      <c r="G909" s="1250"/>
      <c r="H909" s="781" t="s">
        <v>5413</v>
      </c>
    </row>
    <row r="910" spans="1:8" x14ac:dyDescent="0.25">
      <c r="A910" s="777" t="s">
        <v>563</v>
      </c>
      <c r="B910" s="764">
        <v>1</v>
      </c>
      <c r="C910" s="630"/>
      <c r="D910" s="630">
        <v>18000</v>
      </c>
      <c r="E910" s="921">
        <v>1</v>
      </c>
      <c r="F910" s="921">
        <v>60</v>
      </c>
      <c r="G910" s="1249">
        <v>3000</v>
      </c>
      <c r="H910" s="1555" t="s">
        <v>767</v>
      </c>
    </row>
    <row r="911" spans="1:8" x14ac:dyDescent="0.25">
      <c r="A911" s="777" t="s">
        <v>544</v>
      </c>
      <c r="B911" s="764">
        <v>1</v>
      </c>
      <c r="C911" s="630">
        <v>7000</v>
      </c>
      <c r="D911" s="630"/>
      <c r="E911" s="921">
        <v>3</v>
      </c>
      <c r="F911" s="921" t="s">
        <v>6626</v>
      </c>
      <c r="G911" s="1249">
        <v>10000</v>
      </c>
      <c r="H911" s="1555"/>
    </row>
    <row r="912" spans="1:8" x14ac:dyDescent="0.25">
      <c r="A912" s="777" t="s">
        <v>222</v>
      </c>
      <c r="B912" s="764">
        <v>1</v>
      </c>
      <c r="C912" s="630">
        <v>27000</v>
      </c>
      <c r="D912" s="630"/>
      <c r="E912" s="764">
        <v>1</v>
      </c>
      <c r="F912" s="921">
        <v>50</v>
      </c>
      <c r="G912" s="1249">
        <v>2000</v>
      </c>
      <c r="H912" s="1424"/>
    </row>
    <row r="913" spans="1:8" x14ac:dyDescent="0.25">
      <c r="A913" s="755" t="s">
        <v>2048</v>
      </c>
      <c r="B913" s="213">
        <f>SUM(B885:B912)</f>
        <v>31</v>
      </c>
      <c r="C913" s="213">
        <f>SUM(C885:C912)</f>
        <v>200300</v>
      </c>
      <c r="D913" s="213">
        <f>SUM(D885:D912)</f>
        <v>468800</v>
      </c>
      <c r="E913" s="213"/>
      <c r="F913" s="213"/>
      <c r="G913" s="213">
        <f>SUM(G885:G912)</f>
        <v>66700</v>
      </c>
      <c r="H913" s="213"/>
    </row>
    <row r="914" spans="1:8" ht="17.25" x14ac:dyDescent="0.25">
      <c r="A914" s="2233" t="s">
        <v>4463</v>
      </c>
      <c r="B914" s="2234"/>
      <c r="C914" s="2234"/>
      <c r="D914" s="2234"/>
      <c r="E914" s="2234"/>
      <c r="F914" s="2234"/>
      <c r="G914" s="2234"/>
      <c r="H914" s="2249"/>
    </row>
    <row r="915" spans="1:8" ht="17.25" x14ac:dyDescent="0.25">
      <c r="A915" s="782" t="s">
        <v>6619</v>
      </c>
      <c r="B915" s="783">
        <v>1</v>
      </c>
      <c r="C915" s="944">
        <v>2000</v>
      </c>
      <c r="D915" s="784"/>
      <c r="E915" s="909"/>
      <c r="F915" s="909"/>
      <c r="G915" s="909"/>
      <c r="H915" s="1554"/>
    </row>
    <row r="916" spans="1:8" x14ac:dyDescent="0.25">
      <c r="A916" s="755" t="s">
        <v>2048</v>
      </c>
      <c r="B916" s="213">
        <f>SUM(B915:B915)</f>
        <v>1</v>
      </c>
      <c r="C916" s="213">
        <f>SUM(C915:C915)</f>
        <v>2000</v>
      </c>
      <c r="D916" s="213"/>
      <c r="E916" s="213"/>
      <c r="F916" s="213"/>
      <c r="G916" s="213"/>
      <c r="H916" s="213"/>
    </row>
    <row r="917" spans="1:8" x14ac:dyDescent="0.25">
      <c r="D917" s="18"/>
      <c r="E917" s="13"/>
      <c r="F917" s="13"/>
    </row>
    <row r="918" spans="1:8" x14ac:dyDescent="0.25">
      <c r="D918" s="1230"/>
      <c r="E918" s="1230"/>
      <c r="F918" s="2268" t="s">
        <v>5635</v>
      </c>
      <c r="G918" s="2268"/>
      <c r="H918" s="2268"/>
    </row>
    <row r="919" spans="1:8" ht="15.75" x14ac:dyDescent="0.25">
      <c r="A919" s="2262" t="s">
        <v>4861</v>
      </c>
      <c r="B919" s="2263"/>
      <c r="C919" s="757">
        <f>C913</f>
        <v>200300</v>
      </c>
      <c r="E919" s="13"/>
      <c r="F919" s="13"/>
    </row>
    <row r="920" spans="1:8" x14ac:dyDescent="0.25">
      <c r="E920" s="2274"/>
      <c r="F920" s="2274"/>
      <c r="G920" s="2274"/>
    </row>
    <row r="921" spans="1:8" ht="15.75" x14ac:dyDescent="0.25">
      <c r="A921" s="2262" t="s">
        <v>4825</v>
      </c>
      <c r="B921" s="2263"/>
      <c r="C921" s="213">
        <v>2000</v>
      </c>
      <c r="E921" s="1145"/>
      <c r="F921" s="1145"/>
      <c r="G921" s="1145"/>
    </row>
    <row r="924" spans="1:8" ht="15.75" x14ac:dyDescent="0.25">
      <c r="A924" s="2232" t="s">
        <v>6627</v>
      </c>
      <c r="B924" s="2232"/>
      <c r="C924" s="2232"/>
      <c r="D924" s="2232"/>
      <c r="E924" s="2232"/>
      <c r="F924" s="2232"/>
      <c r="G924" s="2232"/>
      <c r="H924" s="2232"/>
    </row>
    <row r="925" spans="1:8" x14ac:dyDescent="0.25">
      <c r="A925" s="198" t="s">
        <v>14</v>
      </c>
      <c r="B925" s="198" t="s">
        <v>6004</v>
      </c>
      <c r="C925" s="198" t="s">
        <v>6005</v>
      </c>
      <c r="D925" s="198" t="s">
        <v>6006</v>
      </c>
      <c r="E925" s="198" t="s">
        <v>6007</v>
      </c>
      <c r="F925" s="1562" t="s">
        <v>2013</v>
      </c>
      <c r="G925" s="198" t="s">
        <v>6008</v>
      </c>
      <c r="H925" s="198" t="s">
        <v>6009</v>
      </c>
    </row>
    <row r="926" spans="1:8" x14ac:dyDescent="0.25">
      <c r="A926" s="517" t="s">
        <v>3898</v>
      </c>
      <c r="B926" s="764">
        <v>1</v>
      </c>
      <c r="C926" s="630">
        <v>23000</v>
      </c>
      <c r="D926" s="630"/>
      <c r="E926" s="921"/>
      <c r="F926" s="764"/>
      <c r="G926" s="630"/>
      <c r="H926" s="1565" t="s">
        <v>6629</v>
      </c>
    </row>
    <row r="927" spans="1:8" x14ac:dyDescent="0.25">
      <c r="A927" s="777" t="s">
        <v>6339</v>
      </c>
      <c r="B927" s="764">
        <v>1</v>
      </c>
      <c r="C927" s="630"/>
      <c r="D927" s="630">
        <v>40000</v>
      </c>
      <c r="E927" s="921"/>
      <c r="F927" s="764"/>
      <c r="G927" s="630"/>
      <c r="H927" s="1565" t="s">
        <v>767</v>
      </c>
    </row>
    <row r="928" spans="1:8" x14ac:dyDescent="0.25">
      <c r="A928" s="777" t="s">
        <v>2916</v>
      </c>
      <c r="B928" s="764">
        <v>2</v>
      </c>
      <c r="C928" s="630">
        <v>104000</v>
      </c>
      <c r="D928" s="630"/>
      <c r="E928" s="921"/>
      <c r="F928" s="764"/>
      <c r="G928" s="630"/>
      <c r="H928" s="1565"/>
    </row>
    <row r="929" spans="1:8" x14ac:dyDescent="0.25">
      <c r="A929" s="777" t="s">
        <v>5293</v>
      </c>
      <c r="B929" s="764">
        <v>1</v>
      </c>
      <c r="C929" s="630">
        <v>21000</v>
      </c>
      <c r="D929" s="630">
        <v>25000</v>
      </c>
      <c r="E929" s="921">
        <v>1</v>
      </c>
      <c r="F929" s="764">
        <v>100</v>
      </c>
      <c r="G929" s="630">
        <v>5000</v>
      </c>
      <c r="H929" s="1565"/>
    </row>
    <row r="930" spans="1:8" x14ac:dyDescent="0.25">
      <c r="A930" s="517" t="s">
        <v>370</v>
      </c>
      <c r="B930" s="764">
        <v>1</v>
      </c>
      <c r="C930" s="630">
        <v>26000</v>
      </c>
      <c r="D930" s="630"/>
      <c r="E930" s="921">
        <v>2</v>
      </c>
      <c r="F930" s="921" t="s">
        <v>5399</v>
      </c>
      <c r="G930" s="1249">
        <v>9000</v>
      </c>
      <c r="H930" s="1565" t="s">
        <v>6629</v>
      </c>
    </row>
    <row r="931" spans="1:8" x14ac:dyDescent="0.25">
      <c r="A931" s="517" t="s">
        <v>6628</v>
      </c>
      <c r="B931" s="519">
        <v>1</v>
      </c>
      <c r="C931" s="527"/>
      <c r="D931" s="527">
        <v>20000</v>
      </c>
      <c r="E931" s="1054"/>
      <c r="F931" s="1054"/>
      <c r="G931" s="1265"/>
      <c r="H931" s="1564" t="s">
        <v>5895</v>
      </c>
    </row>
    <row r="932" spans="1:8" x14ac:dyDescent="0.25">
      <c r="A932" s="777" t="s">
        <v>5973</v>
      </c>
      <c r="B932" s="764">
        <v>1</v>
      </c>
      <c r="C932" s="630">
        <v>14000</v>
      </c>
      <c r="D932" s="630"/>
      <c r="E932" s="921">
        <v>1</v>
      </c>
      <c r="F932" s="921">
        <v>50</v>
      </c>
      <c r="G932" s="1249">
        <v>2000</v>
      </c>
      <c r="H932" s="1565"/>
    </row>
    <row r="933" spans="1:8" x14ac:dyDescent="0.25">
      <c r="A933" s="777" t="s">
        <v>230</v>
      </c>
      <c r="B933" s="764">
        <v>2</v>
      </c>
      <c r="C933" s="630"/>
      <c r="D933" s="630">
        <v>162000</v>
      </c>
      <c r="E933" s="921"/>
      <c r="F933" s="921"/>
      <c r="G933" s="1249"/>
      <c r="H933" s="1565" t="s">
        <v>6673</v>
      </c>
    </row>
    <row r="934" spans="1:8" x14ac:dyDescent="0.25">
      <c r="A934" s="777" t="s">
        <v>144</v>
      </c>
      <c r="B934" s="764">
        <v>1</v>
      </c>
      <c r="C934" s="630">
        <v>23000</v>
      </c>
      <c r="D934" s="630"/>
      <c r="E934" s="921"/>
      <c r="F934" s="921"/>
      <c r="G934" s="1249"/>
      <c r="H934" s="1565" t="s">
        <v>6629</v>
      </c>
    </row>
    <row r="935" spans="1:8" x14ac:dyDescent="0.25">
      <c r="A935" s="777" t="s">
        <v>4733</v>
      </c>
      <c r="B935" s="764">
        <v>1</v>
      </c>
      <c r="C935" s="630"/>
      <c r="D935" s="630">
        <v>15000</v>
      </c>
      <c r="E935" s="921">
        <v>1</v>
      </c>
      <c r="F935" s="921">
        <v>60</v>
      </c>
      <c r="G935" s="1249">
        <v>3000</v>
      </c>
      <c r="H935" s="1565" t="s">
        <v>767</v>
      </c>
    </row>
    <row r="936" spans="1:8" x14ac:dyDescent="0.25">
      <c r="A936" s="777" t="s">
        <v>144</v>
      </c>
      <c r="B936" s="764">
        <v>1</v>
      </c>
      <c r="C936" s="630">
        <v>20000</v>
      </c>
      <c r="D936" s="630"/>
      <c r="E936" s="921">
        <v>1</v>
      </c>
      <c r="F936" s="921">
        <v>60</v>
      </c>
      <c r="G936" s="1249">
        <v>3000</v>
      </c>
      <c r="H936" s="1565" t="s">
        <v>6629</v>
      </c>
    </row>
    <row r="937" spans="1:8" x14ac:dyDescent="0.25">
      <c r="A937" s="777" t="s">
        <v>3733</v>
      </c>
      <c r="B937" s="764">
        <v>1</v>
      </c>
      <c r="C937" s="630"/>
      <c r="D937" s="630">
        <v>39000</v>
      </c>
      <c r="E937" s="921"/>
      <c r="F937" s="921"/>
      <c r="G937" s="1249"/>
      <c r="H937" s="1565" t="s">
        <v>6826</v>
      </c>
    </row>
    <row r="938" spans="1:8" x14ac:dyDescent="0.25">
      <c r="A938" s="777" t="s">
        <v>6602</v>
      </c>
      <c r="B938" s="764">
        <v>1</v>
      </c>
      <c r="C938" s="630">
        <v>29000</v>
      </c>
      <c r="D938" s="630"/>
      <c r="E938" s="921">
        <v>1</v>
      </c>
      <c r="F938" s="921">
        <v>100</v>
      </c>
      <c r="G938" s="1249">
        <v>5000</v>
      </c>
      <c r="H938" s="1565" t="s">
        <v>6629</v>
      </c>
    </row>
    <row r="939" spans="1:8" x14ac:dyDescent="0.25">
      <c r="A939" s="777" t="s">
        <v>6397</v>
      </c>
      <c r="B939" s="764">
        <v>1</v>
      </c>
      <c r="C939" s="630"/>
      <c r="D939" s="630">
        <v>15000</v>
      </c>
      <c r="E939" s="921">
        <v>1</v>
      </c>
      <c r="F939" s="921">
        <v>60</v>
      </c>
      <c r="G939" s="1249">
        <v>3000</v>
      </c>
      <c r="H939" s="1565" t="s">
        <v>5895</v>
      </c>
    </row>
    <row r="940" spans="1:8" x14ac:dyDescent="0.25">
      <c r="A940" s="777" t="s">
        <v>370</v>
      </c>
      <c r="B940" s="764">
        <v>1</v>
      </c>
      <c r="C940" s="630"/>
      <c r="D940" s="630">
        <v>44000</v>
      </c>
      <c r="E940" s="921"/>
      <c r="F940" s="921"/>
      <c r="G940" s="1249"/>
      <c r="H940" s="1565" t="s">
        <v>6630</v>
      </c>
    </row>
    <row r="941" spans="1:8" x14ac:dyDescent="0.25">
      <c r="A941" s="777" t="s">
        <v>170</v>
      </c>
      <c r="B941" s="764">
        <v>1</v>
      </c>
      <c r="C941" s="630"/>
      <c r="D941" s="630">
        <v>26000</v>
      </c>
      <c r="E941" s="921"/>
      <c r="F941" s="921"/>
      <c r="G941" s="1249"/>
      <c r="H941" s="1565" t="s">
        <v>5895</v>
      </c>
    </row>
    <row r="942" spans="1:8" x14ac:dyDescent="0.25">
      <c r="A942" s="777" t="s">
        <v>6631</v>
      </c>
      <c r="B942" s="764">
        <v>1</v>
      </c>
      <c r="C942" s="630"/>
      <c r="D942" s="630">
        <v>39000</v>
      </c>
      <c r="E942" s="921">
        <v>1</v>
      </c>
      <c r="F942" s="921">
        <v>190</v>
      </c>
      <c r="G942" s="1249">
        <v>11000</v>
      </c>
      <c r="H942" s="1565" t="s">
        <v>767</v>
      </c>
    </row>
    <row r="943" spans="1:8" x14ac:dyDescent="0.25">
      <c r="A943" s="777" t="s">
        <v>137</v>
      </c>
      <c r="B943" s="764">
        <v>1</v>
      </c>
      <c r="C943" s="630"/>
      <c r="D943" s="630">
        <v>28000</v>
      </c>
      <c r="E943" s="921"/>
      <c r="F943" s="921"/>
      <c r="G943" s="1249"/>
      <c r="H943" s="1565" t="s">
        <v>6674</v>
      </c>
    </row>
    <row r="944" spans="1:8" x14ac:dyDescent="0.25">
      <c r="A944" s="777" t="s">
        <v>166</v>
      </c>
      <c r="B944" s="764">
        <v>1</v>
      </c>
      <c r="C944" s="630">
        <v>33000</v>
      </c>
      <c r="D944" s="630"/>
      <c r="E944" s="921"/>
      <c r="F944" s="921"/>
      <c r="G944" s="1249"/>
      <c r="H944" s="1565"/>
    </row>
    <row r="945" spans="1:8" x14ac:dyDescent="0.25">
      <c r="A945" s="777" t="s">
        <v>5785</v>
      </c>
      <c r="B945" s="764">
        <v>1</v>
      </c>
      <c r="C945" s="630">
        <v>15000</v>
      </c>
      <c r="D945" s="630"/>
      <c r="E945" s="921"/>
      <c r="F945" s="921"/>
      <c r="G945" s="1249"/>
      <c r="H945" s="1565" t="s">
        <v>6632</v>
      </c>
    </row>
    <row r="946" spans="1:8" x14ac:dyDescent="0.25">
      <c r="A946" s="777" t="s">
        <v>3539</v>
      </c>
      <c r="B946" s="764">
        <v>1</v>
      </c>
      <c r="C946" s="630">
        <v>46000</v>
      </c>
      <c r="D946" s="630"/>
      <c r="E946" s="921">
        <v>1</v>
      </c>
      <c r="F946" s="921">
        <v>100</v>
      </c>
      <c r="G946" s="1249">
        <v>5000</v>
      </c>
      <c r="H946" s="1565"/>
    </row>
    <row r="947" spans="1:8" x14ac:dyDescent="0.25">
      <c r="A947" s="777" t="s">
        <v>5288</v>
      </c>
      <c r="B947" s="764">
        <v>1</v>
      </c>
      <c r="C947" s="630">
        <v>15000</v>
      </c>
      <c r="D947" s="630"/>
      <c r="E947" s="921">
        <v>1</v>
      </c>
      <c r="F947" s="921">
        <v>60</v>
      </c>
      <c r="G947" s="1249">
        <v>3000</v>
      </c>
      <c r="H947" s="1565"/>
    </row>
    <row r="948" spans="1:8" x14ac:dyDescent="0.25">
      <c r="A948" s="777" t="s">
        <v>6098</v>
      </c>
      <c r="B948" s="764">
        <v>1</v>
      </c>
      <c r="C948" s="630"/>
      <c r="D948" s="630">
        <v>14000</v>
      </c>
      <c r="E948" s="921">
        <v>1</v>
      </c>
      <c r="F948" s="921">
        <v>60</v>
      </c>
      <c r="G948" s="1249">
        <v>3000</v>
      </c>
      <c r="H948" s="1565" t="s">
        <v>767</v>
      </c>
    </row>
    <row r="949" spans="1:8" x14ac:dyDescent="0.25">
      <c r="A949" s="777" t="s">
        <v>132</v>
      </c>
      <c r="B949" s="764">
        <v>1</v>
      </c>
      <c r="C949" s="630"/>
      <c r="D949" s="630">
        <v>12000</v>
      </c>
      <c r="E949" s="921">
        <v>1</v>
      </c>
      <c r="F949" s="921">
        <v>60</v>
      </c>
      <c r="G949" s="1249">
        <v>3000</v>
      </c>
      <c r="H949" s="1565" t="s">
        <v>5895</v>
      </c>
    </row>
    <row r="950" spans="1:8" x14ac:dyDescent="0.25">
      <c r="A950" s="517" t="s">
        <v>5569</v>
      </c>
      <c r="B950" s="519">
        <v>1</v>
      </c>
      <c r="C950" s="527">
        <v>20000</v>
      </c>
      <c r="D950" s="527"/>
      <c r="E950" s="1054">
        <v>1</v>
      </c>
      <c r="F950" s="1054">
        <v>75</v>
      </c>
      <c r="G950" s="1265">
        <v>4000</v>
      </c>
      <c r="H950" s="1564"/>
    </row>
    <row r="951" spans="1:8" x14ac:dyDescent="0.25">
      <c r="A951" s="517" t="s">
        <v>552</v>
      </c>
      <c r="B951" s="519">
        <v>1</v>
      </c>
      <c r="C951" s="527">
        <v>16000</v>
      </c>
      <c r="D951" s="527"/>
      <c r="E951" s="1054">
        <v>1</v>
      </c>
      <c r="F951" s="1054">
        <v>60</v>
      </c>
      <c r="G951" s="1265">
        <v>3000</v>
      </c>
      <c r="H951" s="1564" t="s">
        <v>767</v>
      </c>
    </row>
    <row r="952" spans="1:8" x14ac:dyDescent="0.25">
      <c r="A952" s="517" t="s">
        <v>549</v>
      </c>
      <c r="B952" s="519">
        <v>1</v>
      </c>
      <c r="C952" s="527"/>
      <c r="D952" s="527">
        <v>20000</v>
      </c>
      <c r="E952" s="1054"/>
      <c r="F952" s="1054"/>
      <c r="G952" s="1265"/>
      <c r="H952" s="1564"/>
    </row>
    <row r="953" spans="1:8" x14ac:dyDescent="0.25">
      <c r="A953" s="777" t="s">
        <v>6633</v>
      </c>
      <c r="B953" s="764">
        <v>1</v>
      </c>
      <c r="C953" s="630"/>
      <c r="D953" s="630">
        <v>52000</v>
      </c>
      <c r="E953" s="921"/>
      <c r="F953" s="921"/>
      <c r="G953" s="1249"/>
      <c r="H953" s="1565" t="s">
        <v>6675</v>
      </c>
    </row>
    <row r="954" spans="1:8" x14ac:dyDescent="0.25">
      <c r="A954" s="755" t="s">
        <v>2048</v>
      </c>
      <c r="B954" s="213">
        <f>SUM(B926:B953)</f>
        <v>30</v>
      </c>
      <c r="C954" s="213">
        <f>SUM(C926:C953)</f>
        <v>405000</v>
      </c>
      <c r="D954" s="213">
        <f>SUM(D926:D953)</f>
        <v>551000</v>
      </c>
      <c r="E954" s="213"/>
      <c r="F954" s="213"/>
      <c r="G954" s="213">
        <f>SUM(G926:G953)</f>
        <v>62000</v>
      </c>
      <c r="H954" s="213"/>
    </row>
    <row r="955" spans="1:8" ht="17.25" x14ac:dyDescent="0.25">
      <c r="A955" s="2233" t="s">
        <v>4463</v>
      </c>
      <c r="B955" s="2234"/>
      <c r="C955" s="2234"/>
      <c r="D955" s="2234"/>
      <c r="E955" s="2234"/>
      <c r="F955" s="2234"/>
      <c r="G955" s="2234"/>
      <c r="H955" s="2249"/>
    </row>
    <row r="956" spans="1:8" ht="17.25" x14ac:dyDescent="0.25">
      <c r="A956" s="782" t="s">
        <v>6634</v>
      </c>
      <c r="B956" s="783">
        <v>1</v>
      </c>
      <c r="C956" s="944">
        <v>800</v>
      </c>
      <c r="D956" s="784"/>
      <c r="E956" s="909"/>
      <c r="F956" s="909"/>
      <c r="G956" s="909"/>
      <c r="H956" s="1564"/>
    </row>
    <row r="957" spans="1:8" ht="17.25" x14ac:dyDescent="0.25">
      <c r="A957" s="782" t="s">
        <v>6635</v>
      </c>
      <c r="B957" s="783">
        <v>1</v>
      </c>
      <c r="C957" s="944">
        <v>1500</v>
      </c>
      <c r="D957" s="784"/>
      <c r="E957" s="909"/>
      <c r="F957" s="909"/>
      <c r="G957" s="909"/>
      <c r="H957" s="1564"/>
    </row>
    <row r="958" spans="1:8" x14ac:dyDescent="0.25">
      <c r="A958" s="755" t="s">
        <v>2048</v>
      </c>
      <c r="B958" s="213">
        <f>SUM(B956:B956)</f>
        <v>1</v>
      </c>
      <c r="C958" s="213">
        <f>SUM(C956:C957)</f>
        <v>2300</v>
      </c>
      <c r="D958" s="213"/>
      <c r="E958" s="213"/>
      <c r="F958" s="213"/>
      <c r="G958" s="213"/>
      <c r="H958" s="213"/>
    </row>
    <row r="959" spans="1:8" x14ac:dyDescent="0.25">
      <c r="D959" s="18"/>
      <c r="E959" s="13"/>
      <c r="F959" s="13"/>
    </row>
    <row r="960" spans="1:8" x14ac:dyDescent="0.25">
      <c r="D960" s="1230"/>
      <c r="E960" s="1230"/>
      <c r="F960" s="2268" t="s">
        <v>5635</v>
      </c>
      <c r="G960" s="2268"/>
      <c r="H960" s="2268"/>
    </row>
    <row r="961" spans="1:8" ht="15.75" x14ac:dyDescent="0.25">
      <c r="A961" s="2262" t="s">
        <v>4861</v>
      </c>
      <c r="B961" s="2263"/>
      <c r="C961" s="757">
        <f>C954</f>
        <v>405000</v>
      </c>
      <c r="E961" s="13"/>
      <c r="F961" s="13"/>
    </row>
    <row r="962" spans="1:8" x14ac:dyDescent="0.25">
      <c r="E962" s="2274"/>
      <c r="F962" s="2274"/>
      <c r="G962" s="2274"/>
    </row>
    <row r="963" spans="1:8" ht="15.75" x14ac:dyDescent="0.25">
      <c r="A963" s="2262" t="s">
        <v>4825</v>
      </c>
      <c r="B963" s="2263"/>
      <c r="C963" s="213">
        <v>2300</v>
      </c>
      <c r="E963" s="1145"/>
      <c r="F963" s="1145"/>
      <c r="G963" s="1145"/>
    </row>
    <row r="966" spans="1:8" ht="15.75" x14ac:dyDescent="0.25">
      <c r="A966" s="2232" t="s">
        <v>6636</v>
      </c>
      <c r="B966" s="2232"/>
      <c r="C966" s="2232"/>
      <c r="D966" s="2232"/>
      <c r="E966" s="2232"/>
      <c r="F966" s="2232"/>
      <c r="G966" s="2232"/>
      <c r="H966" s="2232"/>
    </row>
    <row r="967" spans="1:8" x14ac:dyDescent="0.25">
      <c r="A967" s="198" t="s">
        <v>14</v>
      </c>
      <c r="B967" s="198" t="s">
        <v>6004</v>
      </c>
      <c r="C967" s="198" t="s">
        <v>6005</v>
      </c>
      <c r="D967" s="198" t="s">
        <v>6006</v>
      </c>
      <c r="E967" s="198" t="s">
        <v>6007</v>
      </c>
      <c r="F967" s="1566" t="s">
        <v>2013</v>
      </c>
      <c r="G967" s="198" t="s">
        <v>6008</v>
      </c>
      <c r="H967" s="198" t="s">
        <v>6009</v>
      </c>
    </row>
    <row r="968" spans="1:8" x14ac:dyDescent="0.25">
      <c r="A968" s="517" t="s">
        <v>5592</v>
      </c>
      <c r="B968" s="764">
        <v>1</v>
      </c>
      <c r="C968" s="630"/>
      <c r="D968" s="630">
        <v>17000</v>
      </c>
      <c r="E968" s="921"/>
      <c r="F968" s="764"/>
      <c r="G968" s="630"/>
      <c r="H968" s="1569" t="s">
        <v>6675</v>
      </c>
    </row>
    <row r="969" spans="1:8" x14ac:dyDescent="0.25">
      <c r="A969" s="777" t="s">
        <v>6400</v>
      </c>
      <c r="B969" s="764">
        <v>1</v>
      </c>
      <c r="C969" s="630"/>
      <c r="D969" s="630">
        <v>26000</v>
      </c>
      <c r="E969" s="921"/>
      <c r="F969" s="764"/>
      <c r="G969" s="630"/>
      <c r="H969" s="1569" t="s">
        <v>767</v>
      </c>
    </row>
    <row r="970" spans="1:8" x14ac:dyDescent="0.25">
      <c r="A970" s="777" t="s">
        <v>734</v>
      </c>
      <c r="B970" s="764">
        <v>1</v>
      </c>
      <c r="C970" s="630">
        <v>18000</v>
      </c>
      <c r="D970" s="630"/>
      <c r="E970" s="921"/>
      <c r="F970" s="764"/>
      <c r="G970" s="630"/>
      <c r="H970" s="1569"/>
    </row>
    <row r="971" spans="1:8" x14ac:dyDescent="0.25">
      <c r="A971" s="777" t="s">
        <v>423</v>
      </c>
      <c r="B971" s="764">
        <v>1</v>
      </c>
      <c r="C971" s="630">
        <v>17000</v>
      </c>
      <c r="D971" s="630"/>
      <c r="E971" s="921">
        <v>1</v>
      </c>
      <c r="F971" s="764">
        <v>70</v>
      </c>
      <c r="G971" s="630">
        <v>4000</v>
      </c>
      <c r="H971" s="1569"/>
    </row>
    <row r="972" spans="1:8" x14ac:dyDescent="0.25">
      <c r="A972" s="517" t="s">
        <v>5517</v>
      </c>
      <c r="B972" s="764">
        <v>1</v>
      </c>
      <c r="C972" s="630"/>
      <c r="D972" s="630">
        <v>18000</v>
      </c>
      <c r="E972" s="921"/>
      <c r="F972" s="921"/>
      <c r="G972" s="1249"/>
      <c r="H972" s="1569" t="s">
        <v>6676</v>
      </c>
    </row>
    <row r="973" spans="1:8" x14ac:dyDescent="0.25">
      <c r="A973" s="517" t="s">
        <v>5625</v>
      </c>
      <c r="B973" s="519">
        <v>1</v>
      </c>
      <c r="C973" s="527"/>
      <c r="D973" s="527">
        <v>23000</v>
      </c>
      <c r="E973" s="1054"/>
      <c r="F973" s="1054"/>
      <c r="G973" s="1265"/>
      <c r="H973" s="1568" t="s">
        <v>5895</v>
      </c>
    </row>
    <row r="974" spans="1:8" x14ac:dyDescent="0.25">
      <c r="A974" s="702" t="s">
        <v>423</v>
      </c>
      <c r="B974" s="703">
        <v>2</v>
      </c>
      <c r="C974" s="640"/>
      <c r="D974" s="640">
        <v>42000</v>
      </c>
      <c r="E974" s="1567"/>
      <c r="F974" s="1567"/>
      <c r="G974" s="1250"/>
      <c r="H974" s="781" t="s">
        <v>6637</v>
      </c>
    </row>
    <row r="975" spans="1:8" x14ac:dyDescent="0.25">
      <c r="A975" s="702" t="s">
        <v>6638</v>
      </c>
      <c r="B975" s="703">
        <v>1</v>
      </c>
      <c r="C975" s="640">
        <v>2000</v>
      </c>
      <c r="D975" s="640"/>
      <c r="E975" s="1567"/>
      <c r="F975" s="1567"/>
      <c r="G975" s="1250"/>
      <c r="H975" s="781" t="s">
        <v>6639</v>
      </c>
    </row>
    <row r="976" spans="1:8" x14ac:dyDescent="0.25">
      <c r="A976" s="777" t="s">
        <v>5575</v>
      </c>
      <c r="B976" s="764">
        <v>1</v>
      </c>
      <c r="C976" s="630"/>
      <c r="D976" s="630">
        <v>26000</v>
      </c>
      <c r="E976" s="921"/>
      <c r="F976" s="921"/>
      <c r="G976" s="1249"/>
      <c r="H976" s="1569" t="s">
        <v>6640</v>
      </c>
    </row>
    <row r="977" spans="1:8" x14ac:dyDescent="0.25">
      <c r="A977" s="777" t="s">
        <v>503</v>
      </c>
      <c r="B977" s="764">
        <v>1</v>
      </c>
      <c r="C977" s="630">
        <v>12000</v>
      </c>
      <c r="D977" s="630"/>
      <c r="E977" s="921">
        <v>1</v>
      </c>
      <c r="F977" s="921">
        <v>60</v>
      </c>
      <c r="G977" s="1249">
        <v>3000</v>
      </c>
      <c r="H977" s="1569"/>
    </row>
    <row r="978" spans="1:8" x14ac:dyDescent="0.25">
      <c r="A978" s="777" t="s">
        <v>1946</v>
      </c>
      <c r="B978" s="764">
        <v>1</v>
      </c>
      <c r="C978" s="630"/>
      <c r="D978" s="630">
        <v>36000</v>
      </c>
      <c r="E978" s="921"/>
      <c r="F978" s="921"/>
      <c r="G978" s="1249"/>
      <c r="H978" s="1569" t="s">
        <v>6677</v>
      </c>
    </row>
    <row r="979" spans="1:8" x14ac:dyDescent="0.25">
      <c r="A979" s="777" t="s">
        <v>5592</v>
      </c>
      <c r="B979" s="764">
        <v>1</v>
      </c>
      <c r="C979" s="630"/>
      <c r="D979" s="630">
        <v>14000</v>
      </c>
      <c r="E979" s="921">
        <v>1</v>
      </c>
      <c r="F979" s="921">
        <v>60</v>
      </c>
      <c r="G979" s="1249">
        <v>3000</v>
      </c>
      <c r="H979" s="1569" t="s">
        <v>5895</v>
      </c>
    </row>
    <row r="980" spans="1:8" x14ac:dyDescent="0.25">
      <c r="A980" s="755" t="s">
        <v>2048</v>
      </c>
      <c r="B980" s="213">
        <f>SUM(B968:B979)</f>
        <v>13</v>
      </c>
      <c r="C980" s="213">
        <f>SUM(C968:C979)</f>
        <v>49000</v>
      </c>
      <c r="D980" s="213">
        <f>SUM(D968:D979)</f>
        <v>202000</v>
      </c>
      <c r="E980" s="213"/>
      <c r="F980" s="213"/>
      <c r="G980" s="213">
        <f>SUM(G968:G979)</f>
        <v>10000</v>
      </c>
      <c r="H980" s="213"/>
    </row>
    <row r="981" spans="1:8" ht="17.25" x14ac:dyDescent="0.25">
      <c r="A981" s="2233" t="s">
        <v>4463</v>
      </c>
      <c r="B981" s="2234"/>
      <c r="C981" s="2234"/>
      <c r="D981" s="2234"/>
      <c r="E981" s="2234"/>
      <c r="F981" s="2234"/>
      <c r="G981" s="2234"/>
      <c r="H981" s="2249"/>
    </row>
    <row r="982" spans="1:8" ht="17.25" x14ac:dyDescent="0.25">
      <c r="A982" s="782" t="s">
        <v>6641</v>
      </c>
      <c r="B982" s="783">
        <v>1</v>
      </c>
      <c r="C982" s="944">
        <v>200</v>
      </c>
      <c r="D982" s="784"/>
      <c r="E982" s="909"/>
      <c r="F982" s="909"/>
      <c r="G982" s="909"/>
      <c r="H982" s="1568"/>
    </row>
    <row r="983" spans="1:8" x14ac:dyDescent="0.25">
      <c r="A983" s="755" t="s">
        <v>2048</v>
      </c>
      <c r="B983" s="213">
        <f>SUM(B982:B982)</f>
        <v>1</v>
      </c>
      <c r="C983" s="213">
        <f>SUM(C982:C982)</f>
        <v>200</v>
      </c>
      <c r="D983" s="213"/>
      <c r="E983" s="213"/>
      <c r="F983" s="213"/>
      <c r="G983" s="213"/>
      <c r="H983" s="213"/>
    </row>
    <row r="984" spans="1:8" x14ac:dyDescent="0.25">
      <c r="D984" s="18"/>
      <c r="E984" s="13"/>
      <c r="F984" s="13"/>
    </row>
    <row r="985" spans="1:8" x14ac:dyDescent="0.25">
      <c r="D985" s="1230"/>
      <c r="E985" s="1230"/>
      <c r="F985" s="2268" t="s">
        <v>5635</v>
      </c>
      <c r="G985" s="2268"/>
      <c r="H985" s="2268"/>
    </row>
    <row r="986" spans="1:8" ht="15.75" x14ac:dyDescent="0.25">
      <c r="A986" s="2262" t="s">
        <v>4861</v>
      </c>
      <c r="B986" s="2263"/>
      <c r="C986" s="757">
        <f>C980</f>
        <v>49000</v>
      </c>
      <c r="E986" s="13"/>
      <c r="F986" s="13"/>
    </row>
    <row r="987" spans="1:8" x14ac:dyDescent="0.25">
      <c r="E987" s="2274"/>
      <c r="F987" s="2274"/>
      <c r="G987" s="2274"/>
    </row>
    <row r="988" spans="1:8" ht="15.75" x14ac:dyDescent="0.25">
      <c r="A988" s="2262" t="s">
        <v>4825</v>
      </c>
      <c r="B988" s="2263"/>
      <c r="C988" s="213">
        <v>200</v>
      </c>
      <c r="E988" s="1145"/>
      <c r="F988" s="1145"/>
      <c r="G988" s="1145"/>
    </row>
    <row r="991" spans="1:8" ht="15.75" x14ac:dyDescent="0.25">
      <c r="A991" s="2232" t="s">
        <v>6642</v>
      </c>
      <c r="B991" s="2232"/>
      <c r="C991" s="2232"/>
      <c r="D991" s="2232"/>
      <c r="E991" s="2232"/>
      <c r="F991" s="2232"/>
      <c r="G991" s="2232"/>
      <c r="H991" s="2232"/>
    </row>
    <row r="992" spans="1:8" x14ac:dyDescent="0.25">
      <c r="A992" s="198" t="s">
        <v>14</v>
      </c>
      <c r="B992" s="198" t="s">
        <v>6004</v>
      </c>
      <c r="C992" s="198" t="s">
        <v>6005</v>
      </c>
      <c r="D992" s="198" t="s">
        <v>6006</v>
      </c>
      <c r="E992" s="198" t="s">
        <v>6007</v>
      </c>
      <c r="F992" s="1566" t="s">
        <v>2013</v>
      </c>
      <c r="G992" s="198" t="s">
        <v>6008</v>
      </c>
      <c r="H992" s="198" t="s">
        <v>6009</v>
      </c>
    </row>
    <row r="993" spans="1:8" x14ac:dyDescent="0.25">
      <c r="A993" s="517" t="s">
        <v>563</v>
      </c>
      <c r="B993" s="764">
        <v>1</v>
      </c>
      <c r="C993" s="630"/>
      <c r="D993" s="630">
        <v>17000</v>
      </c>
      <c r="E993" s="921">
        <v>1</v>
      </c>
      <c r="F993" s="764">
        <v>70</v>
      </c>
      <c r="G993" s="630">
        <v>4000</v>
      </c>
      <c r="H993" s="1569" t="s">
        <v>767</v>
      </c>
    </row>
    <row r="994" spans="1:8" x14ac:dyDescent="0.25">
      <c r="A994" s="777" t="s">
        <v>6653</v>
      </c>
      <c r="B994" s="764">
        <v>2</v>
      </c>
      <c r="C994" s="630">
        <v>98000</v>
      </c>
      <c r="D994" s="630"/>
      <c r="E994" s="921"/>
      <c r="F994" s="764"/>
      <c r="G994" s="630"/>
      <c r="H994" s="1569" t="s">
        <v>6644</v>
      </c>
    </row>
    <row r="995" spans="1:8" x14ac:dyDescent="0.25">
      <c r="A995" s="777" t="s">
        <v>6643</v>
      </c>
      <c r="B995" s="764">
        <v>6</v>
      </c>
      <c r="C995" s="630">
        <v>294000</v>
      </c>
      <c r="D995" s="630"/>
      <c r="E995" s="921"/>
      <c r="F995" s="764"/>
      <c r="G995" s="630"/>
      <c r="H995" s="1569" t="s">
        <v>6645</v>
      </c>
    </row>
    <row r="996" spans="1:8" x14ac:dyDescent="0.25">
      <c r="A996" s="777" t="s">
        <v>6646</v>
      </c>
      <c r="B996" s="764">
        <v>1</v>
      </c>
      <c r="C996" s="630"/>
      <c r="D996" s="630">
        <v>24000</v>
      </c>
      <c r="E996" s="921"/>
      <c r="F996" s="764"/>
      <c r="G996" s="630"/>
      <c r="H996" s="1569" t="s">
        <v>767</v>
      </c>
    </row>
    <row r="997" spans="1:8" x14ac:dyDescent="0.25">
      <c r="A997" s="517" t="s">
        <v>5748</v>
      </c>
      <c r="B997" s="764">
        <v>1</v>
      </c>
      <c r="C997" s="630"/>
      <c r="D997" s="630">
        <v>18000</v>
      </c>
      <c r="E997" s="921"/>
      <c r="F997" s="921"/>
      <c r="G997" s="1249"/>
      <c r="H997" s="1569" t="s">
        <v>5895</v>
      </c>
    </row>
    <row r="998" spans="1:8" x14ac:dyDescent="0.25">
      <c r="A998" s="517" t="s">
        <v>5517</v>
      </c>
      <c r="B998" s="519">
        <v>1</v>
      </c>
      <c r="C998" s="527">
        <v>15000</v>
      </c>
      <c r="D998" s="527"/>
      <c r="E998" s="1054">
        <v>1</v>
      </c>
      <c r="F998" s="1054">
        <v>60</v>
      </c>
      <c r="G998" s="1265">
        <v>3000</v>
      </c>
      <c r="H998" s="1568"/>
    </row>
    <row r="999" spans="1:8" x14ac:dyDescent="0.25">
      <c r="A999" s="777" t="s">
        <v>423</v>
      </c>
      <c r="B999" s="764">
        <v>1</v>
      </c>
      <c r="C999" s="630"/>
      <c r="D999" s="630">
        <v>21000</v>
      </c>
      <c r="E999" s="921"/>
      <c r="F999" s="921"/>
      <c r="G999" s="1249"/>
      <c r="H999" s="1569" t="s">
        <v>767</v>
      </c>
    </row>
    <row r="1000" spans="1:8" x14ac:dyDescent="0.25">
      <c r="A1000" s="777" t="s">
        <v>5662</v>
      </c>
      <c r="B1000" s="764">
        <v>1</v>
      </c>
      <c r="C1000" s="630"/>
      <c r="D1000" s="630">
        <v>16000</v>
      </c>
      <c r="E1000" s="921"/>
      <c r="F1000" s="921"/>
      <c r="G1000" s="1249"/>
      <c r="H1000" s="1569" t="s">
        <v>767</v>
      </c>
    </row>
    <row r="1001" spans="1:8" x14ac:dyDescent="0.25">
      <c r="A1001" s="777" t="s">
        <v>4733</v>
      </c>
      <c r="B1001" s="764">
        <v>1</v>
      </c>
      <c r="C1001" s="630"/>
      <c r="D1001" s="630">
        <v>18000</v>
      </c>
      <c r="E1001" s="921"/>
      <c r="F1001" s="921"/>
      <c r="G1001" s="1249"/>
      <c r="H1001" s="1569" t="s">
        <v>5895</v>
      </c>
    </row>
    <row r="1002" spans="1:8" x14ac:dyDescent="0.25">
      <c r="A1002" s="777" t="s">
        <v>423</v>
      </c>
      <c r="B1002" s="764">
        <v>1</v>
      </c>
      <c r="C1002" s="630"/>
      <c r="D1002" s="630">
        <v>17000</v>
      </c>
      <c r="E1002" s="921">
        <v>1</v>
      </c>
      <c r="F1002" s="921">
        <v>75</v>
      </c>
      <c r="G1002" s="1249">
        <v>4000</v>
      </c>
      <c r="H1002" s="1569" t="s">
        <v>767</v>
      </c>
    </row>
    <row r="1003" spans="1:8" x14ac:dyDescent="0.25">
      <c r="A1003" s="777" t="s">
        <v>423</v>
      </c>
      <c r="B1003" s="764">
        <v>1</v>
      </c>
      <c r="C1003" s="630"/>
      <c r="D1003" s="630">
        <v>21000</v>
      </c>
      <c r="E1003" s="921"/>
      <c r="F1003" s="921"/>
      <c r="G1003" s="1249"/>
      <c r="H1003" s="1569" t="s">
        <v>6647</v>
      </c>
    </row>
    <row r="1004" spans="1:8" x14ac:dyDescent="0.25">
      <c r="A1004" s="777" t="s">
        <v>5544</v>
      </c>
      <c r="B1004" s="764">
        <v>1</v>
      </c>
      <c r="C1004" s="630">
        <v>20000</v>
      </c>
      <c r="D1004" s="630"/>
      <c r="E1004" s="921"/>
      <c r="F1004" s="921"/>
      <c r="G1004" s="1249"/>
      <c r="H1004" s="1569"/>
    </row>
    <row r="1005" spans="1:8" x14ac:dyDescent="0.25">
      <c r="A1005" s="777" t="s">
        <v>1946</v>
      </c>
      <c r="B1005" s="764">
        <v>1</v>
      </c>
      <c r="C1005" s="630"/>
      <c r="D1005" s="630">
        <v>31000</v>
      </c>
      <c r="E1005" s="921">
        <v>1</v>
      </c>
      <c r="F1005" s="921">
        <v>100</v>
      </c>
      <c r="G1005" s="1249">
        <v>5000</v>
      </c>
      <c r="H1005" s="1569" t="s">
        <v>767</v>
      </c>
    </row>
    <row r="1006" spans="1:8" x14ac:dyDescent="0.25">
      <c r="A1006" s="777" t="s">
        <v>170</v>
      </c>
      <c r="B1006" s="764">
        <v>1</v>
      </c>
      <c r="C1006" s="630">
        <v>20000</v>
      </c>
      <c r="D1006" s="630"/>
      <c r="E1006" s="921"/>
      <c r="F1006" s="921"/>
      <c r="G1006" s="1249"/>
      <c r="H1006" s="1569" t="s">
        <v>6648</v>
      </c>
    </row>
    <row r="1007" spans="1:8" x14ac:dyDescent="0.25">
      <c r="A1007" s="777" t="s">
        <v>5437</v>
      </c>
      <c r="B1007" s="764">
        <v>1</v>
      </c>
      <c r="C1007" s="630">
        <v>9000</v>
      </c>
      <c r="D1007" s="630">
        <v>26000</v>
      </c>
      <c r="E1007" s="921">
        <v>1</v>
      </c>
      <c r="F1007" s="921">
        <v>70</v>
      </c>
      <c r="G1007" s="1249">
        <v>4000</v>
      </c>
      <c r="H1007" s="1569"/>
    </row>
    <row r="1008" spans="1:8" x14ac:dyDescent="0.25">
      <c r="A1008" s="777" t="s">
        <v>5718</v>
      </c>
      <c r="B1008" s="764">
        <v>1</v>
      </c>
      <c r="C1008" s="630">
        <v>16000</v>
      </c>
      <c r="D1008" s="630"/>
      <c r="E1008" s="921">
        <v>1</v>
      </c>
      <c r="F1008" s="921">
        <v>70</v>
      </c>
      <c r="G1008" s="1249">
        <v>4000</v>
      </c>
      <c r="H1008" s="1569"/>
    </row>
    <row r="1009" spans="1:8" x14ac:dyDescent="0.25">
      <c r="A1009" s="777" t="s">
        <v>5544</v>
      </c>
      <c r="B1009" s="764">
        <v>1</v>
      </c>
      <c r="C1009" s="630">
        <v>16000</v>
      </c>
      <c r="D1009" s="630"/>
      <c r="E1009" s="921">
        <v>1</v>
      </c>
      <c r="F1009" s="921">
        <v>70</v>
      </c>
      <c r="G1009" s="1249">
        <v>4000</v>
      </c>
      <c r="H1009" s="1569"/>
    </row>
    <row r="1010" spans="1:8" x14ac:dyDescent="0.25">
      <c r="A1010" s="777" t="s">
        <v>5434</v>
      </c>
      <c r="B1010" s="764">
        <v>1</v>
      </c>
      <c r="C1010" s="630">
        <v>16000</v>
      </c>
      <c r="D1010" s="630"/>
      <c r="E1010" s="921">
        <v>1</v>
      </c>
      <c r="F1010" s="921">
        <v>70</v>
      </c>
      <c r="G1010" s="1249">
        <v>4000</v>
      </c>
      <c r="H1010" s="1569"/>
    </row>
    <row r="1011" spans="1:8" x14ac:dyDescent="0.25">
      <c r="A1011" s="777" t="s">
        <v>6649</v>
      </c>
      <c r="B1011" s="764">
        <v>1</v>
      </c>
      <c r="C1011" s="630">
        <v>19000</v>
      </c>
      <c r="D1011" s="630"/>
      <c r="E1011" s="921">
        <v>1</v>
      </c>
      <c r="F1011" s="921">
        <v>70</v>
      </c>
      <c r="G1011" s="1249">
        <v>4000</v>
      </c>
      <c r="H1011" s="1569" t="s">
        <v>6650</v>
      </c>
    </row>
    <row r="1012" spans="1:8" x14ac:dyDescent="0.25">
      <c r="A1012" s="777" t="s">
        <v>3978</v>
      </c>
      <c r="B1012" s="764">
        <v>1</v>
      </c>
      <c r="C1012" s="630">
        <v>15000</v>
      </c>
      <c r="D1012" s="630"/>
      <c r="E1012" s="921"/>
      <c r="F1012" s="921"/>
      <c r="G1012" s="1249"/>
      <c r="H1012" s="1569"/>
    </row>
    <row r="1013" spans="1:8" x14ac:dyDescent="0.25">
      <c r="A1013" s="755" t="s">
        <v>2048</v>
      </c>
      <c r="B1013" s="213">
        <f>SUM(B993:B1012)</f>
        <v>26</v>
      </c>
      <c r="C1013" s="213">
        <f>SUM(C993:C1012)</f>
        <v>538000</v>
      </c>
      <c r="D1013" s="213">
        <f>SUM(D993:D1012)</f>
        <v>209000</v>
      </c>
      <c r="E1013" s="213"/>
      <c r="F1013" s="213"/>
      <c r="G1013" s="213">
        <f>SUM(G993:G1012)</f>
        <v>36000</v>
      </c>
      <c r="H1013" s="213"/>
    </row>
    <row r="1014" spans="1:8" ht="17.25" x14ac:dyDescent="0.25">
      <c r="A1014" s="2233" t="s">
        <v>4463</v>
      </c>
      <c r="B1014" s="2234"/>
      <c r="C1014" s="2234"/>
      <c r="D1014" s="2234"/>
      <c r="E1014" s="2234"/>
      <c r="F1014" s="2234"/>
      <c r="G1014" s="2234"/>
      <c r="H1014" s="2249"/>
    </row>
    <row r="1015" spans="1:8" ht="17.25" x14ac:dyDescent="0.25">
      <c r="A1015" s="782"/>
      <c r="B1015" s="783"/>
      <c r="C1015" s="944"/>
      <c r="D1015" s="784"/>
      <c r="E1015" s="909"/>
      <c r="F1015" s="909"/>
      <c r="G1015" s="909"/>
      <c r="H1015" s="1568"/>
    </row>
    <row r="1016" spans="1:8" x14ac:dyDescent="0.25">
      <c r="A1016" s="755" t="s">
        <v>2048</v>
      </c>
      <c r="B1016" s="213">
        <f>SUM(B1015:B1015)</f>
        <v>0</v>
      </c>
      <c r="C1016" s="213">
        <f>SUM(C1015:C1015)</f>
        <v>0</v>
      </c>
      <c r="D1016" s="213"/>
      <c r="E1016" s="213"/>
      <c r="F1016" s="213"/>
      <c r="G1016" s="213"/>
      <c r="H1016" s="213"/>
    </row>
    <row r="1017" spans="1:8" x14ac:dyDescent="0.25">
      <c r="D1017" s="18"/>
      <c r="E1017" s="13"/>
      <c r="F1017" s="13"/>
    </row>
    <row r="1018" spans="1:8" x14ac:dyDescent="0.25">
      <c r="D1018" s="1230"/>
      <c r="E1018" s="1230"/>
      <c r="F1018" s="2268" t="s">
        <v>5635</v>
      </c>
      <c r="G1018" s="2268"/>
      <c r="H1018" s="2268"/>
    </row>
    <row r="1019" spans="1:8" ht="15.75" x14ac:dyDescent="0.25">
      <c r="A1019" s="2262" t="s">
        <v>4861</v>
      </c>
      <c r="B1019" s="2263"/>
      <c r="C1019" s="757">
        <f>C1013</f>
        <v>538000</v>
      </c>
      <c r="E1019" s="13"/>
      <c r="F1019" s="13"/>
    </row>
    <row r="1020" spans="1:8" x14ac:dyDescent="0.25">
      <c r="E1020" s="2274"/>
      <c r="F1020" s="2274"/>
      <c r="G1020" s="2274"/>
    </row>
    <row r="1021" spans="1:8" ht="15.75" x14ac:dyDescent="0.25">
      <c r="A1021" s="2262" t="s">
        <v>4825</v>
      </c>
      <c r="B1021" s="2263"/>
      <c r="C1021" s="213"/>
      <c r="E1021" s="1145"/>
      <c r="F1021" s="1145"/>
      <c r="G1021" s="1145"/>
    </row>
    <row r="1024" spans="1:8" ht="15.75" x14ac:dyDescent="0.25">
      <c r="A1024" s="2232" t="s">
        <v>6651</v>
      </c>
      <c r="B1024" s="2232"/>
      <c r="C1024" s="2232"/>
      <c r="D1024" s="2232"/>
      <c r="E1024" s="2232"/>
      <c r="F1024" s="2232"/>
      <c r="G1024" s="2232"/>
      <c r="H1024" s="2232"/>
    </row>
    <row r="1025" spans="1:8" x14ac:dyDescent="0.25">
      <c r="A1025" s="198" t="s">
        <v>14</v>
      </c>
      <c r="B1025" s="198" t="s">
        <v>6004</v>
      </c>
      <c r="C1025" s="198" t="s">
        <v>6005</v>
      </c>
      <c r="D1025" s="198" t="s">
        <v>6006</v>
      </c>
      <c r="E1025" s="198" t="s">
        <v>6007</v>
      </c>
      <c r="F1025" s="1566" t="s">
        <v>2013</v>
      </c>
      <c r="G1025" s="198" t="s">
        <v>6008</v>
      </c>
      <c r="H1025" s="198" t="s">
        <v>6009</v>
      </c>
    </row>
    <row r="1026" spans="1:8" x14ac:dyDescent="0.25">
      <c r="A1026" s="517" t="s">
        <v>6638</v>
      </c>
      <c r="B1026" s="764">
        <v>1</v>
      </c>
      <c r="C1026" s="630"/>
      <c r="D1026" s="630">
        <v>47000</v>
      </c>
      <c r="E1026" s="921">
        <v>1</v>
      </c>
      <c r="F1026" s="764">
        <v>70</v>
      </c>
      <c r="G1026" s="630">
        <v>4000</v>
      </c>
      <c r="H1026" s="1569" t="s">
        <v>767</v>
      </c>
    </row>
    <row r="1027" spans="1:8" x14ac:dyDescent="0.25">
      <c r="A1027" s="777" t="s">
        <v>138</v>
      </c>
      <c r="B1027" s="764">
        <v>1</v>
      </c>
      <c r="C1027" s="630"/>
      <c r="D1027" s="630">
        <v>24000</v>
      </c>
      <c r="E1027" s="921"/>
      <c r="F1027" s="764"/>
      <c r="G1027" s="630"/>
      <c r="H1027" s="1569" t="s">
        <v>5353</v>
      </c>
    </row>
    <row r="1028" spans="1:8" x14ac:dyDescent="0.25">
      <c r="A1028" s="777" t="s">
        <v>5946</v>
      </c>
      <c r="B1028" s="764">
        <v>1</v>
      </c>
      <c r="C1028" s="630"/>
      <c r="D1028" s="630">
        <v>17000</v>
      </c>
      <c r="E1028" s="921">
        <v>1</v>
      </c>
      <c r="F1028" s="764">
        <v>70</v>
      </c>
      <c r="G1028" s="630">
        <v>4000</v>
      </c>
      <c r="H1028" s="1569" t="s">
        <v>5353</v>
      </c>
    </row>
    <row r="1029" spans="1:8" x14ac:dyDescent="0.25">
      <c r="A1029" s="777" t="s">
        <v>222</v>
      </c>
      <c r="B1029" s="764">
        <v>1</v>
      </c>
      <c r="C1029" s="630"/>
      <c r="D1029" s="630">
        <v>29000</v>
      </c>
      <c r="E1029" s="921"/>
      <c r="F1029" s="764"/>
      <c r="G1029" s="630"/>
      <c r="H1029" s="1569" t="s">
        <v>6678</v>
      </c>
    </row>
    <row r="1030" spans="1:8" x14ac:dyDescent="0.25">
      <c r="A1030" s="517" t="s">
        <v>5594</v>
      </c>
      <c r="B1030" s="764">
        <v>1</v>
      </c>
      <c r="C1030" s="630"/>
      <c r="D1030" s="630">
        <v>21000</v>
      </c>
      <c r="E1030" s="921"/>
      <c r="F1030" s="921"/>
      <c r="G1030" s="1249"/>
      <c r="H1030" s="1572" t="s">
        <v>5353</v>
      </c>
    </row>
    <row r="1031" spans="1:8" x14ac:dyDescent="0.25">
      <c r="A1031" s="517" t="s">
        <v>5592</v>
      </c>
      <c r="B1031" s="519">
        <v>1</v>
      </c>
      <c r="C1031" s="527"/>
      <c r="D1031" s="527">
        <v>17000</v>
      </c>
      <c r="E1031" s="1054"/>
      <c r="F1031" s="1054"/>
      <c r="G1031" s="1265"/>
      <c r="H1031" s="1568" t="s">
        <v>6679</v>
      </c>
    </row>
    <row r="1032" spans="1:8" x14ac:dyDescent="0.25">
      <c r="A1032" s="777" t="s">
        <v>144</v>
      </c>
      <c r="B1032" s="764">
        <v>1</v>
      </c>
      <c r="C1032" s="630">
        <v>8000</v>
      </c>
      <c r="D1032" s="630">
        <v>11000</v>
      </c>
      <c r="E1032" s="921">
        <v>1</v>
      </c>
      <c r="F1032" s="921">
        <v>70</v>
      </c>
      <c r="G1032" s="1249">
        <v>4000</v>
      </c>
      <c r="H1032" s="1569" t="s">
        <v>6680</v>
      </c>
    </row>
    <row r="1033" spans="1:8" x14ac:dyDescent="0.25">
      <c r="A1033" s="777" t="s">
        <v>5592</v>
      </c>
      <c r="B1033" s="764">
        <v>1</v>
      </c>
      <c r="C1033" s="630"/>
      <c r="D1033" s="630">
        <v>17000</v>
      </c>
      <c r="E1033" s="921"/>
      <c r="F1033" s="921"/>
      <c r="G1033" s="1249"/>
      <c r="H1033" s="1569" t="s">
        <v>6681</v>
      </c>
    </row>
    <row r="1034" spans="1:8" x14ac:dyDescent="0.25">
      <c r="A1034" s="777" t="s">
        <v>114</v>
      </c>
      <c r="B1034" s="764">
        <v>1</v>
      </c>
      <c r="C1034" s="630"/>
      <c r="D1034" s="630">
        <v>21000</v>
      </c>
      <c r="E1034" s="921">
        <v>1</v>
      </c>
      <c r="F1034" s="921">
        <v>60</v>
      </c>
      <c r="G1034" s="1249">
        <v>3000</v>
      </c>
      <c r="H1034" s="1569" t="s">
        <v>767</v>
      </c>
    </row>
    <row r="1035" spans="1:8" x14ac:dyDescent="0.25">
      <c r="A1035" s="777" t="s">
        <v>144</v>
      </c>
      <c r="B1035" s="764">
        <v>1</v>
      </c>
      <c r="C1035" s="630"/>
      <c r="D1035" s="630">
        <v>19000</v>
      </c>
      <c r="E1035" s="921">
        <v>1</v>
      </c>
      <c r="F1035" s="921">
        <v>70</v>
      </c>
      <c r="G1035" s="1249">
        <v>4000</v>
      </c>
      <c r="H1035" s="1572" t="s">
        <v>767</v>
      </c>
    </row>
    <row r="1036" spans="1:8" x14ac:dyDescent="0.25">
      <c r="A1036" s="777" t="s">
        <v>6400</v>
      </c>
      <c r="B1036" s="764">
        <v>1</v>
      </c>
      <c r="C1036" s="630"/>
      <c r="D1036" s="630">
        <v>26000</v>
      </c>
      <c r="E1036" s="921"/>
      <c r="F1036" s="921"/>
      <c r="G1036" s="1249"/>
      <c r="H1036" s="1572" t="s">
        <v>767</v>
      </c>
    </row>
    <row r="1037" spans="1:8" x14ac:dyDescent="0.25">
      <c r="A1037" s="777" t="s">
        <v>5662</v>
      </c>
      <c r="B1037" s="764">
        <v>1</v>
      </c>
      <c r="C1037" s="630"/>
      <c r="D1037" s="630">
        <v>16000</v>
      </c>
      <c r="E1037" s="921"/>
      <c r="F1037" s="921"/>
      <c r="G1037" s="1249"/>
      <c r="H1037" s="1569" t="s">
        <v>6682</v>
      </c>
    </row>
    <row r="1038" spans="1:8" x14ac:dyDescent="0.25">
      <c r="A1038" s="702" t="s">
        <v>3689</v>
      </c>
      <c r="B1038" s="703">
        <v>1</v>
      </c>
      <c r="C1038" s="640">
        <v>54000</v>
      </c>
      <c r="D1038" s="640"/>
      <c r="E1038" s="1571"/>
      <c r="F1038" s="1571"/>
      <c r="G1038" s="1250"/>
      <c r="H1038" s="781" t="s">
        <v>6683</v>
      </c>
    </row>
    <row r="1039" spans="1:8" x14ac:dyDescent="0.25">
      <c r="A1039" s="777" t="s">
        <v>734</v>
      </c>
      <c r="B1039" s="764">
        <v>1</v>
      </c>
      <c r="C1039" s="630"/>
      <c r="D1039" s="630">
        <v>18000</v>
      </c>
      <c r="E1039" s="921"/>
      <c r="F1039" s="921"/>
      <c r="G1039" s="1249"/>
      <c r="H1039" s="1572" t="s">
        <v>6684</v>
      </c>
    </row>
    <row r="1040" spans="1:8" x14ac:dyDescent="0.25">
      <c r="A1040" s="777" t="s">
        <v>5434</v>
      </c>
      <c r="B1040" s="764">
        <v>1</v>
      </c>
      <c r="C1040" s="630">
        <v>20000</v>
      </c>
      <c r="D1040" s="630"/>
      <c r="E1040" s="921"/>
      <c r="F1040" s="921"/>
      <c r="G1040" s="1249"/>
      <c r="H1040" s="1569"/>
    </row>
    <row r="1041" spans="1:8" x14ac:dyDescent="0.25">
      <c r="A1041" s="777" t="s">
        <v>1268</v>
      </c>
      <c r="B1041" s="764">
        <v>1</v>
      </c>
      <c r="C1041" s="630"/>
      <c r="D1041" s="630">
        <v>24000</v>
      </c>
      <c r="E1041" s="921">
        <v>1</v>
      </c>
      <c r="F1041" s="921">
        <v>70</v>
      </c>
      <c r="G1041" s="1249">
        <v>4000</v>
      </c>
      <c r="H1041" s="1569" t="s">
        <v>767</v>
      </c>
    </row>
    <row r="1042" spans="1:8" x14ac:dyDescent="0.25">
      <c r="A1042" s="702" t="s">
        <v>684</v>
      </c>
      <c r="B1042" s="703">
        <v>1</v>
      </c>
      <c r="C1042" s="640"/>
      <c r="D1042" s="640"/>
      <c r="E1042" s="1571"/>
      <c r="F1042" s="1571"/>
      <c r="G1042" s="1250"/>
      <c r="H1042" s="781" t="s">
        <v>6685</v>
      </c>
    </row>
    <row r="1043" spans="1:8" x14ac:dyDescent="0.25">
      <c r="A1043" s="755" t="s">
        <v>2048</v>
      </c>
      <c r="B1043" s="213">
        <f>SUM(B1026:B1042)</f>
        <v>17</v>
      </c>
      <c r="C1043" s="213">
        <f>SUM(C1026:C1042)</f>
        <v>82000</v>
      </c>
      <c r="D1043" s="213">
        <f>SUM(D1026:D1042)</f>
        <v>307000</v>
      </c>
      <c r="E1043" s="213"/>
      <c r="F1043" s="213"/>
      <c r="G1043" s="213">
        <f>SUM(G1026:G1042)</f>
        <v>23000</v>
      </c>
      <c r="H1043" s="213"/>
    </row>
    <row r="1044" spans="1:8" ht="17.25" x14ac:dyDescent="0.25">
      <c r="A1044" s="2233" t="s">
        <v>4463</v>
      </c>
      <c r="B1044" s="2234"/>
      <c r="C1044" s="2234"/>
      <c r="D1044" s="2234"/>
      <c r="E1044" s="2234"/>
      <c r="F1044" s="2234"/>
      <c r="G1044" s="2234"/>
      <c r="H1044" s="2249"/>
    </row>
    <row r="1045" spans="1:8" ht="17.25" x14ac:dyDescent="0.25">
      <c r="A1045" s="782" t="s">
        <v>6686</v>
      </c>
      <c r="B1045" s="783">
        <v>1</v>
      </c>
      <c r="C1045" s="944">
        <v>2500</v>
      </c>
      <c r="D1045" s="784"/>
      <c r="E1045" s="909"/>
      <c r="F1045" s="909"/>
      <c r="G1045" s="909"/>
      <c r="H1045" s="1570"/>
    </row>
    <row r="1046" spans="1:8" ht="17.25" x14ac:dyDescent="0.25">
      <c r="A1046" s="782" t="s">
        <v>6634</v>
      </c>
      <c r="B1046" s="783">
        <v>1</v>
      </c>
      <c r="C1046" s="944">
        <v>800</v>
      </c>
      <c r="D1046" s="784"/>
      <c r="E1046" s="909"/>
      <c r="F1046" s="909"/>
      <c r="G1046" s="909"/>
      <c r="H1046" s="1570"/>
    </row>
    <row r="1047" spans="1:8" ht="17.25" x14ac:dyDescent="0.25">
      <c r="A1047" s="782" t="s">
        <v>6687</v>
      </c>
      <c r="B1047" s="783">
        <v>1</v>
      </c>
      <c r="C1047" s="944">
        <v>1500</v>
      </c>
      <c r="D1047" s="784"/>
      <c r="E1047" s="909"/>
      <c r="F1047" s="909"/>
      <c r="G1047" s="909"/>
      <c r="H1047" s="1570"/>
    </row>
    <row r="1048" spans="1:8" ht="17.25" x14ac:dyDescent="0.25">
      <c r="A1048" s="782" t="s">
        <v>6688</v>
      </c>
      <c r="B1048" s="783">
        <v>1</v>
      </c>
      <c r="C1048" s="944">
        <v>1500</v>
      </c>
      <c r="D1048" s="784"/>
      <c r="E1048" s="909"/>
      <c r="F1048" s="909"/>
      <c r="G1048" s="909"/>
      <c r="H1048" s="1570"/>
    </row>
    <row r="1049" spans="1:8" ht="17.25" x14ac:dyDescent="0.25">
      <c r="A1049" s="782" t="s">
        <v>6689</v>
      </c>
      <c r="B1049" s="783">
        <v>1</v>
      </c>
      <c r="C1049" s="944">
        <v>1500</v>
      </c>
      <c r="D1049" s="784"/>
      <c r="E1049" s="909"/>
      <c r="F1049" s="909"/>
      <c r="G1049" s="909"/>
      <c r="H1049" s="1570"/>
    </row>
    <row r="1050" spans="1:8" ht="17.25" x14ac:dyDescent="0.25">
      <c r="A1050" s="782" t="s">
        <v>6690</v>
      </c>
      <c r="B1050" s="783">
        <v>1</v>
      </c>
      <c r="C1050" s="944">
        <v>1500</v>
      </c>
      <c r="D1050" s="784"/>
      <c r="E1050" s="909"/>
      <c r="F1050" s="909"/>
      <c r="G1050" s="909"/>
      <c r="H1050" s="1568"/>
    </row>
    <row r="1051" spans="1:8" x14ac:dyDescent="0.25">
      <c r="A1051" s="755" t="s">
        <v>2048</v>
      </c>
      <c r="B1051" s="213">
        <f>SUM(B1045:B1050)</f>
        <v>6</v>
      </c>
      <c r="C1051" s="213">
        <f>SUM(C1045:C1050)</f>
        <v>9300</v>
      </c>
      <c r="D1051" s="213"/>
      <c r="E1051" s="213"/>
      <c r="F1051" s="213"/>
      <c r="G1051" s="213"/>
      <c r="H1051" s="213"/>
    </row>
    <row r="1052" spans="1:8" x14ac:dyDescent="0.25">
      <c r="D1052" s="18"/>
      <c r="E1052" s="13"/>
      <c r="F1052" s="13"/>
    </row>
    <row r="1053" spans="1:8" x14ac:dyDescent="0.25">
      <c r="D1053" s="1230"/>
      <c r="E1053" s="1230"/>
      <c r="F1053" s="2268" t="s">
        <v>5635</v>
      </c>
      <c r="G1053" s="2268"/>
      <c r="H1053" s="2268"/>
    </row>
    <row r="1054" spans="1:8" ht="15.75" x14ac:dyDescent="0.25">
      <c r="A1054" s="2262" t="s">
        <v>4861</v>
      </c>
      <c r="B1054" s="2263"/>
      <c r="C1054" s="757">
        <f>C1043</f>
        <v>82000</v>
      </c>
      <c r="E1054" s="13"/>
      <c r="F1054" s="13"/>
    </row>
    <row r="1055" spans="1:8" x14ac:dyDescent="0.25">
      <c r="E1055" s="2274"/>
      <c r="F1055" s="2274"/>
      <c r="G1055" s="2274"/>
    </row>
    <row r="1056" spans="1:8" ht="15.75" x14ac:dyDescent="0.25">
      <c r="A1056" s="2262" t="s">
        <v>4825</v>
      </c>
      <c r="B1056" s="2263"/>
      <c r="C1056" s="213">
        <v>9300</v>
      </c>
      <c r="E1056" s="1145"/>
      <c r="F1056" s="1145"/>
      <c r="G1056" s="1145"/>
    </row>
    <row r="1061" spans="1:8" ht="15.75" x14ac:dyDescent="0.25">
      <c r="A1061" s="2232" t="s">
        <v>6726</v>
      </c>
      <c r="B1061" s="2232"/>
      <c r="C1061" s="2232"/>
      <c r="D1061" s="2232"/>
      <c r="E1061" s="2232"/>
      <c r="F1061" s="2232"/>
      <c r="G1061" s="2232"/>
      <c r="H1061" s="2232"/>
    </row>
    <row r="1062" spans="1:8" x14ac:dyDescent="0.25">
      <c r="A1062" s="198" t="s">
        <v>14</v>
      </c>
      <c r="B1062" s="198" t="s">
        <v>6004</v>
      </c>
      <c r="C1062" s="198" t="s">
        <v>6005</v>
      </c>
      <c r="D1062" s="198" t="s">
        <v>6006</v>
      </c>
      <c r="E1062" s="198" t="s">
        <v>6007</v>
      </c>
      <c r="F1062" s="1573" t="s">
        <v>2013</v>
      </c>
      <c r="G1062" s="198" t="s">
        <v>6008</v>
      </c>
      <c r="H1062" s="198" t="s">
        <v>6009</v>
      </c>
    </row>
    <row r="1063" spans="1:8" x14ac:dyDescent="0.25">
      <c r="A1063" s="839" t="s">
        <v>3437</v>
      </c>
      <c r="B1063" s="840">
        <v>1</v>
      </c>
      <c r="C1063" s="841"/>
      <c r="D1063" s="841">
        <v>-5000</v>
      </c>
      <c r="E1063" s="1013"/>
      <c r="F1063" s="840"/>
      <c r="G1063" s="841"/>
      <c r="H1063" s="1014" t="s">
        <v>6692</v>
      </c>
    </row>
    <row r="1064" spans="1:8" x14ac:dyDescent="0.25">
      <c r="A1064" s="777" t="s">
        <v>2901</v>
      </c>
      <c r="B1064" s="764">
        <v>1</v>
      </c>
      <c r="C1064" s="630">
        <v>14000</v>
      </c>
      <c r="D1064" s="630"/>
      <c r="E1064" s="921"/>
      <c r="F1064" s="764"/>
      <c r="G1064" s="630"/>
      <c r="H1064" s="1576"/>
    </row>
    <row r="1065" spans="1:8" x14ac:dyDescent="0.25">
      <c r="A1065" s="777" t="s">
        <v>3539</v>
      </c>
      <c r="B1065" s="764">
        <v>1</v>
      </c>
      <c r="C1065" s="630"/>
      <c r="D1065" s="630">
        <v>46000</v>
      </c>
      <c r="E1065" s="921">
        <v>1</v>
      </c>
      <c r="F1065" s="764">
        <v>100</v>
      </c>
      <c r="G1065" s="630">
        <v>5000</v>
      </c>
      <c r="H1065" s="1576" t="s">
        <v>767</v>
      </c>
    </row>
    <row r="1066" spans="1:8" x14ac:dyDescent="0.25">
      <c r="A1066" s="777" t="s">
        <v>3146</v>
      </c>
      <c r="B1066" s="764">
        <v>1</v>
      </c>
      <c r="C1066" s="630"/>
      <c r="D1066" s="630">
        <v>29000</v>
      </c>
      <c r="E1066" s="921"/>
      <c r="F1066" s="764"/>
      <c r="G1066" s="630"/>
      <c r="H1066" s="1576" t="s">
        <v>6325</v>
      </c>
    </row>
    <row r="1067" spans="1:8" x14ac:dyDescent="0.25">
      <c r="A1067" s="702" t="s">
        <v>1742</v>
      </c>
      <c r="B1067" s="703">
        <v>1</v>
      </c>
      <c r="C1067" s="640"/>
      <c r="D1067" s="640"/>
      <c r="E1067" s="1574"/>
      <c r="F1067" s="1574"/>
      <c r="G1067" s="1250"/>
      <c r="H1067" s="781" t="s">
        <v>5684</v>
      </c>
    </row>
    <row r="1068" spans="1:8" x14ac:dyDescent="0.25">
      <c r="A1068" s="777" t="s">
        <v>587</v>
      </c>
      <c r="B1068" s="764">
        <v>1</v>
      </c>
      <c r="C1068" s="630">
        <v>21000</v>
      </c>
      <c r="D1068" s="630"/>
      <c r="E1068" s="921">
        <v>1</v>
      </c>
      <c r="F1068" s="921">
        <v>80</v>
      </c>
      <c r="G1068" s="1249">
        <v>5000</v>
      </c>
      <c r="H1068" s="1576"/>
    </row>
    <row r="1069" spans="1:8" x14ac:dyDescent="0.25">
      <c r="A1069" s="777" t="s">
        <v>6554</v>
      </c>
      <c r="B1069" s="764">
        <v>1</v>
      </c>
      <c r="C1069" s="630">
        <v>19000</v>
      </c>
      <c r="D1069" s="630"/>
      <c r="E1069" s="921">
        <v>1</v>
      </c>
      <c r="F1069" s="921">
        <v>75</v>
      </c>
      <c r="G1069" s="1249">
        <v>4000</v>
      </c>
      <c r="H1069" s="1576"/>
    </row>
    <row r="1070" spans="1:8" x14ac:dyDescent="0.25">
      <c r="A1070" s="777" t="s">
        <v>6554</v>
      </c>
      <c r="B1070" s="764">
        <v>1</v>
      </c>
      <c r="C1070" s="630">
        <v>18000</v>
      </c>
      <c r="D1070" s="630"/>
      <c r="E1070" s="921">
        <v>1</v>
      </c>
      <c r="F1070" s="921">
        <v>100</v>
      </c>
      <c r="G1070" s="1249">
        <v>5000</v>
      </c>
      <c r="H1070" s="1576"/>
    </row>
    <row r="1071" spans="1:8" x14ac:dyDescent="0.25">
      <c r="A1071" s="777" t="s">
        <v>4404</v>
      </c>
      <c r="B1071" s="764">
        <v>1</v>
      </c>
      <c r="C1071" s="630">
        <v>9500</v>
      </c>
      <c r="D1071" s="630">
        <v>37000</v>
      </c>
      <c r="E1071" s="921"/>
      <c r="F1071" s="921"/>
      <c r="G1071" s="1249"/>
      <c r="H1071" s="1576" t="s">
        <v>767</v>
      </c>
    </row>
    <row r="1072" spans="1:8" x14ac:dyDescent="0.25">
      <c r="A1072" s="777" t="s">
        <v>5673</v>
      </c>
      <c r="B1072" s="764">
        <v>1</v>
      </c>
      <c r="C1072" s="630">
        <v>9000</v>
      </c>
      <c r="D1072" s="630">
        <v>16000</v>
      </c>
      <c r="E1072" s="921">
        <v>1</v>
      </c>
      <c r="F1072" s="921">
        <v>100</v>
      </c>
      <c r="G1072" s="1249">
        <v>5000</v>
      </c>
      <c r="H1072" s="1576" t="s">
        <v>767</v>
      </c>
    </row>
    <row r="1073" spans="1:8" x14ac:dyDescent="0.25">
      <c r="A1073" s="839" t="s">
        <v>656</v>
      </c>
      <c r="B1073" s="840">
        <v>1</v>
      </c>
      <c r="C1073" s="841">
        <v>-20000</v>
      </c>
      <c r="D1073" s="841"/>
      <c r="E1073" s="1013"/>
      <c r="F1073" s="1013"/>
      <c r="G1073" s="1375"/>
      <c r="H1073" s="1014" t="s">
        <v>6691</v>
      </c>
    </row>
    <row r="1074" spans="1:8" x14ac:dyDescent="0.25">
      <c r="A1074" s="702" t="s">
        <v>6696</v>
      </c>
      <c r="B1074" s="703">
        <v>1</v>
      </c>
      <c r="C1074" s="640"/>
      <c r="D1074" s="640">
        <v>5000</v>
      </c>
      <c r="E1074" s="1574"/>
      <c r="F1074" s="1574"/>
      <c r="G1074" s="1250"/>
      <c r="H1074" s="781" t="s">
        <v>6697</v>
      </c>
    </row>
    <row r="1075" spans="1:8" x14ac:dyDescent="0.25">
      <c r="A1075" s="777" t="s">
        <v>4169</v>
      </c>
      <c r="B1075" s="764">
        <v>2</v>
      </c>
      <c r="C1075" s="630"/>
      <c r="D1075" s="630">
        <v>52000</v>
      </c>
      <c r="E1075" s="921"/>
      <c r="F1075" s="921"/>
      <c r="G1075" s="1249"/>
      <c r="H1075" s="1576" t="s">
        <v>6693</v>
      </c>
    </row>
    <row r="1076" spans="1:8" x14ac:dyDescent="0.25">
      <c r="A1076" s="777" t="s">
        <v>2045</v>
      </c>
      <c r="B1076" s="764">
        <v>1</v>
      </c>
      <c r="C1076" s="630"/>
      <c r="D1076" s="630">
        <v>17000</v>
      </c>
      <c r="E1076" s="921"/>
      <c r="F1076" s="921"/>
      <c r="G1076" s="1249"/>
      <c r="H1076" s="1576" t="s">
        <v>6694</v>
      </c>
    </row>
    <row r="1077" spans="1:8" x14ac:dyDescent="0.25">
      <c r="A1077" s="777" t="s">
        <v>137</v>
      </c>
      <c r="B1077" s="764">
        <v>1</v>
      </c>
      <c r="C1077" s="630"/>
      <c r="D1077" s="630">
        <v>24000</v>
      </c>
      <c r="E1077" s="921">
        <v>1</v>
      </c>
      <c r="F1077" s="921">
        <v>75</v>
      </c>
      <c r="G1077" s="1249">
        <v>4000</v>
      </c>
      <c r="H1077" s="1576" t="s">
        <v>767</v>
      </c>
    </row>
    <row r="1078" spans="1:8" x14ac:dyDescent="0.25">
      <c r="A1078" s="777" t="s">
        <v>1268</v>
      </c>
      <c r="B1078" s="764">
        <v>1</v>
      </c>
      <c r="C1078" s="630"/>
      <c r="D1078" s="630">
        <v>28000</v>
      </c>
      <c r="E1078" s="921"/>
      <c r="F1078" s="921"/>
      <c r="G1078" s="1249"/>
      <c r="H1078" s="1576" t="s">
        <v>6695</v>
      </c>
    </row>
    <row r="1079" spans="1:8" x14ac:dyDescent="0.25">
      <c r="A1079" s="777" t="s">
        <v>5673</v>
      </c>
      <c r="B1079" s="764">
        <v>1</v>
      </c>
      <c r="C1079" s="630">
        <v>9000</v>
      </c>
      <c r="D1079" s="630">
        <v>16000</v>
      </c>
      <c r="E1079" s="921">
        <v>1</v>
      </c>
      <c r="F1079" s="921">
        <v>100</v>
      </c>
      <c r="G1079" s="1249">
        <v>5000</v>
      </c>
      <c r="H1079" s="1577" t="s">
        <v>767</v>
      </c>
    </row>
    <row r="1080" spans="1:8" x14ac:dyDescent="0.25">
      <c r="A1080" s="755" t="s">
        <v>2048</v>
      </c>
      <c r="B1080" s="213">
        <f>SUM(B1063:B1079)</f>
        <v>18</v>
      </c>
      <c r="C1080" s="213">
        <f>SUM(C1063:C1079)</f>
        <v>79500</v>
      </c>
      <c r="D1080" s="213">
        <f>SUM(D1063:D1079)</f>
        <v>265000</v>
      </c>
      <c r="E1080" s="213"/>
      <c r="F1080" s="213"/>
      <c r="G1080" s="213">
        <f>SUM(G1063:G1079)</f>
        <v>33000</v>
      </c>
      <c r="H1080" s="213"/>
    </row>
    <row r="1081" spans="1:8" ht="17.25" x14ac:dyDescent="0.25">
      <c r="A1081" s="2233" t="s">
        <v>4463</v>
      </c>
      <c r="B1081" s="2234"/>
      <c r="C1081" s="2234"/>
      <c r="D1081" s="2234"/>
      <c r="E1081" s="2234"/>
      <c r="F1081" s="2234"/>
      <c r="G1081" s="2234"/>
      <c r="H1081" s="2249"/>
    </row>
    <row r="1082" spans="1:8" ht="17.25" x14ac:dyDescent="0.25">
      <c r="A1082" s="782"/>
      <c r="B1082" s="783"/>
      <c r="C1082" s="944"/>
      <c r="D1082" s="784"/>
      <c r="E1082" s="909"/>
      <c r="F1082" s="909"/>
      <c r="G1082" s="909"/>
      <c r="H1082" s="1575"/>
    </row>
    <row r="1083" spans="1:8" x14ac:dyDescent="0.25">
      <c r="A1083" s="755" t="s">
        <v>2048</v>
      </c>
      <c r="B1083" s="213">
        <f>SUM(B1082:B1082)</f>
        <v>0</v>
      </c>
      <c r="C1083" s="213">
        <f>SUM(C1082:C1082)</f>
        <v>0</v>
      </c>
      <c r="D1083" s="213"/>
      <c r="E1083" s="213"/>
      <c r="F1083" s="213"/>
      <c r="G1083" s="213"/>
      <c r="H1083" s="213"/>
    </row>
    <row r="1084" spans="1:8" x14ac:dyDescent="0.25">
      <c r="D1084" s="18"/>
      <c r="E1084" s="13"/>
      <c r="F1084" s="13"/>
    </row>
    <row r="1085" spans="1:8" x14ac:dyDescent="0.25">
      <c r="D1085" s="1230"/>
      <c r="E1085" s="1230"/>
      <c r="F1085" s="2268" t="s">
        <v>5635</v>
      </c>
      <c r="G1085" s="2268"/>
      <c r="H1085" s="2268"/>
    </row>
    <row r="1086" spans="1:8" ht="15.75" x14ac:dyDescent="0.25">
      <c r="A1086" s="2262" t="s">
        <v>4861</v>
      </c>
      <c r="B1086" s="2263"/>
      <c r="C1086" s="757">
        <f>C1080</f>
        <v>79500</v>
      </c>
      <c r="E1086" s="13"/>
      <c r="F1086" s="13"/>
    </row>
    <row r="1087" spans="1:8" x14ac:dyDescent="0.25">
      <c r="E1087" s="2274"/>
      <c r="F1087" s="2274"/>
      <c r="G1087" s="2274"/>
    </row>
    <row r="1088" spans="1:8" ht="15.75" x14ac:dyDescent="0.25">
      <c r="A1088" s="2262" t="s">
        <v>4825</v>
      </c>
      <c r="B1088" s="2263"/>
      <c r="C1088" s="213">
        <v>9300</v>
      </c>
      <c r="E1088" s="1145"/>
      <c r="F1088" s="1145"/>
      <c r="G1088" s="1145"/>
    </row>
    <row r="1091" spans="1:8" ht="15.75" x14ac:dyDescent="0.25">
      <c r="A1091" s="2232" t="s">
        <v>6705</v>
      </c>
      <c r="B1091" s="2232"/>
      <c r="C1091" s="2232"/>
      <c r="D1091" s="2232"/>
      <c r="E1091" s="2232"/>
      <c r="F1091" s="2232"/>
      <c r="G1091" s="2232"/>
      <c r="H1091" s="2232"/>
    </row>
    <row r="1092" spans="1:8" x14ac:dyDescent="0.25">
      <c r="A1092" s="198" t="s">
        <v>14</v>
      </c>
      <c r="B1092" s="198" t="s">
        <v>6004</v>
      </c>
      <c r="C1092" s="198" t="s">
        <v>6005</v>
      </c>
      <c r="D1092" s="198" t="s">
        <v>6006</v>
      </c>
      <c r="E1092" s="198" t="s">
        <v>6007</v>
      </c>
      <c r="F1092" s="198" t="s">
        <v>2013</v>
      </c>
      <c r="G1092" s="198" t="s">
        <v>6008</v>
      </c>
      <c r="H1092" s="198" t="s">
        <v>6009</v>
      </c>
    </row>
    <row r="1093" spans="1:8" x14ac:dyDescent="0.25">
      <c r="A1093" s="517" t="s">
        <v>587</v>
      </c>
      <c r="B1093" s="519">
        <v>2</v>
      </c>
      <c r="C1093" s="527">
        <v>52000</v>
      </c>
      <c r="D1093" s="527"/>
      <c r="E1093" s="519"/>
      <c r="F1093" s="519"/>
      <c r="G1093" s="527"/>
      <c r="H1093" s="519" t="s">
        <v>6698</v>
      </c>
    </row>
    <row r="1094" spans="1:8" x14ac:dyDescent="0.25">
      <c r="A1094" s="517" t="s">
        <v>222</v>
      </c>
      <c r="B1094" s="519">
        <v>1</v>
      </c>
      <c r="C1094" s="527"/>
      <c r="D1094" s="527">
        <v>29000</v>
      </c>
      <c r="E1094" s="519"/>
      <c r="F1094" s="519"/>
      <c r="G1094" s="527"/>
      <c r="H1094" s="519" t="s">
        <v>6699</v>
      </c>
    </row>
    <row r="1095" spans="1:8" x14ac:dyDescent="0.25">
      <c r="A1095" s="517" t="s">
        <v>3823</v>
      </c>
      <c r="B1095" s="519">
        <v>1</v>
      </c>
      <c r="C1095" s="527"/>
      <c r="D1095" s="527">
        <v>71540</v>
      </c>
      <c r="E1095" s="519"/>
      <c r="F1095" s="519"/>
      <c r="G1095" s="527"/>
      <c r="H1095" s="519" t="s">
        <v>767</v>
      </c>
    </row>
    <row r="1096" spans="1:8" x14ac:dyDescent="0.25">
      <c r="A1096" s="517" t="s">
        <v>503</v>
      </c>
      <c r="B1096" s="519">
        <v>1</v>
      </c>
      <c r="C1096" s="527">
        <v>12000</v>
      </c>
      <c r="D1096" s="527"/>
      <c r="E1096" s="519">
        <v>1</v>
      </c>
      <c r="F1096" s="519">
        <v>60</v>
      </c>
      <c r="G1096" s="527">
        <v>3000</v>
      </c>
      <c r="H1096" s="519"/>
    </row>
    <row r="1097" spans="1:8" x14ac:dyDescent="0.25">
      <c r="A1097" s="517" t="s">
        <v>6700</v>
      </c>
      <c r="B1097" s="519">
        <v>1</v>
      </c>
      <c r="C1097" s="527">
        <v>18000</v>
      </c>
      <c r="D1097" s="527"/>
      <c r="E1097" s="519"/>
      <c r="F1097" s="519"/>
      <c r="G1097" s="527"/>
      <c r="H1097" s="519"/>
    </row>
    <row r="1098" spans="1:8" x14ac:dyDescent="0.25">
      <c r="A1098" s="517" t="s">
        <v>5697</v>
      </c>
      <c r="B1098" s="519">
        <v>1</v>
      </c>
      <c r="C1098" s="527"/>
      <c r="D1098" s="527">
        <v>24500</v>
      </c>
      <c r="E1098" s="519">
        <v>1</v>
      </c>
      <c r="F1098" s="519">
        <v>100</v>
      </c>
      <c r="G1098" s="527">
        <v>5000</v>
      </c>
      <c r="H1098" s="519" t="s">
        <v>767</v>
      </c>
    </row>
    <row r="1099" spans="1:8" x14ac:dyDescent="0.25">
      <c r="A1099" s="517" t="s">
        <v>6400</v>
      </c>
      <c r="B1099" s="519">
        <v>1</v>
      </c>
      <c r="C1099" s="527">
        <v>20000</v>
      </c>
      <c r="D1099" s="527"/>
      <c r="E1099" s="519">
        <v>1</v>
      </c>
      <c r="F1099" s="519">
        <v>100</v>
      </c>
      <c r="G1099" s="527">
        <v>5000</v>
      </c>
      <c r="H1099" s="519" t="s">
        <v>2200</v>
      </c>
    </row>
    <row r="1100" spans="1:8" x14ac:dyDescent="0.25">
      <c r="A1100" s="517" t="s">
        <v>623</v>
      </c>
      <c r="B1100" s="519">
        <v>1</v>
      </c>
      <c r="C1100" s="527"/>
      <c r="D1100" s="527">
        <v>34000</v>
      </c>
      <c r="E1100" s="519"/>
      <c r="F1100" s="519"/>
      <c r="G1100" s="527"/>
      <c r="H1100" s="519" t="s">
        <v>6702</v>
      </c>
    </row>
    <row r="1101" spans="1:8" x14ac:dyDescent="0.25">
      <c r="A1101" s="517" t="s">
        <v>5662</v>
      </c>
      <c r="B1101" s="519">
        <v>1</v>
      </c>
      <c r="C1101" s="527"/>
      <c r="D1101" s="527">
        <v>12740</v>
      </c>
      <c r="E1101" s="519">
        <v>1</v>
      </c>
      <c r="F1101" s="519">
        <v>60</v>
      </c>
      <c r="G1101" s="527">
        <v>3000</v>
      </c>
      <c r="H1101" s="519" t="s">
        <v>767</v>
      </c>
    </row>
    <row r="1102" spans="1:8" x14ac:dyDescent="0.25">
      <c r="A1102" s="517" t="s">
        <v>622</v>
      </c>
      <c r="B1102" s="519">
        <v>1</v>
      </c>
      <c r="C1102" s="527"/>
      <c r="D1102" s="527">
        <v>37000</v>
      </c>
      <c r="E1102" s="519"/>
      <c r="F1102" s="519"/>
      <c r="G1102" s="527"/>
      <c r="H1102" s="519" t="s">
        <v>6703</v>
      </c>
    </row>
    <row r="1103" spans="1:8" x14ac:dyDescent="0.25">
      <c r="A1103" s="517" t="s">
        <v>563</v>
      </c>
      <c r="B1103" s="519">
        <v>1</v>
      </c>
      <c r="C1103" s="527"/>
      <c r="D1103" s="527">
        <v>16660</v>
      </c>
      <c r="E1103" s="519">
        <v>1</v>
      </c>
      <c r="F1103" s="519">
        <v>75</v>
      </c>
      <c r="G1103" s="527">
        <v>4000</v>
      </c>
      <c r="H1103" s="519" t="s">
        <v>767</v>
      </c>
    </row>
    <row r="1104" spans="1:8" x14ac:dyDescent="0.25">
      <c r="A1104" s="517" t="s">
        <v>132</v>
      </c>
      <c r="B1104" s="519">
        <v>1</v>
      </c>
      <c r="C1104" s="527"/>
      <c r="D1104" s="527">
        <v>14100</v>
      </c>
      <c r="E1104" s="519"/>
      <c r="F1104" s="519"/>
      <c r="G1104" s="527"/>
      <c r="H1104" s="519" t="s">
        <v>767</v>
      </c>
    </row>
    <row r="1105" spans="1:8" x14ac:dyDescent="0.25">
      <c r="A1105" s="517" t="s">
        <v>6704</v>
      </c>
      <c r="B1105" s="519">
        <v>1</v>
      </c>
      <c r="C1105" s="527"/>
      <c r="D1105" s="527">
        <v>12740</v>
      </c>
      <c r="E1105" s="519">
        <v>1</v>
      </c>
      <c r="F1105" s="519">
        <v>60</v>
      </c>
      <c r="G1105" s="527">
        <v>3000</v>
      </c>
      <c r="H1105" s="519" t="s">
        <v>767</v>
      </c>
    </row>
    <row r="1106" spans="1:8" x14ac:dyDescent="0.25">
      <c r="A1106" s="517" t="s">
        <v>6704</v>
      </c>
      <c r="B1106" s="519">
        <v>1</v>
      </c>
      <c r="C1106" s="527"/>
      <c r="D1106" s="527">
        <v>13000</v>
      </c>
      <c r="E1106" s="519">
        <v>1</v>
      </c>
      <c r="F1106" s="519">
        <v>60</v>
      </c>
      <c r="G1106" s="527">
        <v>3000</v>
      </c>
      <c r="H1106" s="519" t="s">
        <v>767</v>
      </c>
    </row>
    <row r="1107" spans="1:8" x14ac:dyDescent="0.25">
      <c r="A1107" s="517" t="s">
        <v>4733</v>
      </c>
      <c r="B1107" s="519">
        <v>1</v>
      </c>
      <c r="C1107" s="527">
        <v>15000</v>
      </c>
      <c r="D1107" s="527"/>
      <c r="E1107" s="519">
        <v>1</v>
      </c>
      <c r="F1107" s="519">
        <v>60</v>
      </c>
      <c r="G1107" s="527">
        <v>3000</v>
      </c>
      <c r="H1107" s="519"/>
    </row>
    <row r="1108" spans="1:8" x14ac:dyDescent="0.25">
      <c r="A1108" s="517" t="s">
        <v>3012</v>
      </c>
      <c r="B1108" s="519">
        <v>1</v>
      </c>
      <c r="C1108" s="527">
        <v>13000</v>
      </c>
      <c r="D1108" s="527"/>
      <c r="E1108" s="519">
        <v>1</v>
      </c>
      <c r="F1108" s="519">
        <v>60</v>
      </c>
      <c r="G1108" s="527">
        <v>3000</v>
      </c>
      <c r="H1108" s="519"/>
    </row>
    <row r="1109" spans="1:8" x14ac:dyDescent="0.25">
      <c r="A1109" s="755" t="s">
        <v>2048</v>
      </c>
      <c r="B1109" s="213">
        <f>SUM(B1093:B1108)</f>
        <v>17</v>
      </c>
      <c r="C1109" s="213">
        <f>SUM(C1093:C1108)</f>
        <v>130000</v>
      </c>
      <c r="D1109" s="213">
        <f>SUM(D1093:D1108)</f>
        <v>265280</v>
      </c>
      <c r="E1109" s="213"/>
      <c r="F1109" s="213"/>
      <c r="G1109" s="213">
        <f>SUM(G1093:G1108)</f>
        <v>32000</v>
      </c>
      <c r="H1109" s="213"/>
    </row>
    <row r="1110" spans="1:8" ht="17.25" x14ac:dyDescent="0.25">
      <c r="A1110" s="2233" t="s">
        <v>4463</v>
      </c>
      <c r="B1110" s="2234"/>
      <c r="C1110" s="2234"/>
      <c r="D1110" s="2234"/>
      <c r="E1110" s="2234"/>
      <c r="F1110" s="2234"/>
      <c r="G1110" s="2234"/>
      <c r="H1110" s="2235"/>
    </row>
    <row r="1111" spans="1:8" ht="17.25" x14ac:dyDescent="0.25">
      <c r="A1111" s="782" t="s">
        <v>6701</v>
      </c>
      <c r="B1111" s="783">
        <v>1</v>
      </c>
      <c r="C1111" s="944">
        <v>800</v>
      </c>
      <c r="D1111" s="784"/>
      <c r="E1111" s="909"/>
      <c r="F1111" s="909"/>
      <c r="G1111" s="909"/>
      <c r="H1111" s="1591"/>
    </row>
    <row r="1112" spans="1:8" x14ac:dyDescent="0.25">
      <c r="A1112" s="755" t="s">
        <v>2048</v>
      </c>
      <c r="B1112" s="213">
        <f>SUM(B1111:B1111)</f>
        <v>1</v>
      </c>
      <c r="C1112" s="213">
        <f>SUM(C1111:C1111)</f>
        <v>800</v>
      </c>
      <c r="D1112" s="213"/>
      <c r="E1112" s="213"/>
      <c r="F1112" s="213"/>
      <c r="G1112" s="213"/>
      <c r="H1112" s="213"/>
    </row>
    <row r="1113" spans="1:8" x14ac:dyDescent="0.25">
      <c r="D1113" s="18"/>
      <c r="E1113" s="13"/>
      <c r="F1113" s="13"/>
    </row>
    <row r="1114" spans="1:8" x14ac:dyDescent="0.25">
      <c r="D1114" s="1230"/>
      <c r="E1114" s="1230"/>
      <c r="F1114" s="2268" t="s">
        <v>5635</v>
      </c>
      <c r="G1114" s="2268"/>
      <c r="H1114" s="2268"/>
    </row>
    <row r="1115" spans="1:8" ht="15.75" x14ac:dyDescent="0.25">
      <c r="A1115" s="2262" t="s">
        <v>4861</v>
      </c>
      <c r="B1115" s="2263"/>
      <c r="C1115" s="757">
        <f>C1109</f>
        <v>130000</v>
      </c>
      <c r="E1115" s="13"/>
      <c r="F1115" s="13"/>
    </row>
    <row r="1116" spans="1:8" x14ac:dyDescent="0.25">
      <c r="E1116" s="2274"/>
      <c r="F1116" s="2274"/>
      <c r="G1116" s="2274"/>
    </row>
    <row r="1117" spans="1:8" ht="15.75" x14ac:dyDescent="0.25">
      <c r="A1117" s="2262" t="s">
        <v>4825</v>
      </c>
      <c r="B1117" s="2263"/>
      <c r="C1117" s="213">
        <v>800</v>
      </c>
      <c r="E1117" s="1145"/>
      <c r="F1117" s="1145"/>
      <c r="G1117" s="1145"/>
    </row>
  </sheetData>
  <mergeCells count="203">
    <mergeCell ref="A1091:H1091"/>
    <mergeCell ref="A1110:H1110"/>
    <mergeCell ref="F1114:H1114"/>
    <mergeCell ref="A1115:B1115"/>
    <mergeCell ref="E1116:G1116"/>
    <mergeCell ref="A1117:B1117"/>
    <mergeCell ref="A653:B653"/>
    <mergeCell ref="E654:G654"/>
    <mergeCell ref="A655:B655"/>
    <mergeCell ref="A659:H659"/>
    <mergeCell ref="A681:H681"/>
    <mergeCell ref="F686:H686"/>
    <mergeCell ref="A771:H771"/>
    <mergeCell ref="A797:H797"/>
    <mergeCell ref="F801:H801"/>
    <mergeCell ref="A802:B802"/>
    <mergeCell ref="E803:G803"/>
    <mergeCell ref="A804:B804"/>
    <mergeCell ref="A722:B722"/>
    <mergeCell ref="E723:G723"/>
    <mergeCell ref="A724:B724"/>
    <mergeCell ref="A728:H728"/>
    <mergeCell ref="A760:H760"/>
    <mergeCell ref="F764:H764"/>
    <mergeCell ref="A559:H559"/>
    <mergeCell ref="A605:H605"/>
    <mergeCell ref="F611:H611"/>
    <mergeCell ref="A612:B612"/>
    <mergeCell ref="E613:G613"/>
    <mergeCell ref="A614:B614"/>
    <mergeCell ref="A618:H618"/>
    <mergeCell ref="A648:H648"/>
    <mergeCell ref="F652:H652"/>
    <mergeCell ref="A692:H692"/>
    <mergeCell ref="A716:H716"/>
    <mergeCell ref="F721:H721"/>
    <mergeCell ref="A687:B687"/>
    <mergeCell ref="E688:G688"/>
    <mergeCell ref="A689:B689"/>
    <mergeCell ref="A765:B765"/>
    <mergeCell ref="E766:G766"/>
    <mergeCell ref="A767:B767"/>
    <mergeCell ref="A447:B447"/>
    <mergeCell ref="A416:H416"/>
    <mergeCell ref="A440:H440"/>
    <mergeCell ref="F444:H444"/>
    <mergeCell ref="A445:B445"/>
    <mergeCell ref="E446:G446"/>
    <mergeCell ref="A387:B387"/>
    <mergeCell ref="A359:H359"/>
    <mergeCell ref="A380:H380"/>
    <mergeCell ref="F384:H384"/>
    <mergeCell ref="A385:B385"/>
    <mergeCell ref="E386:G386"/>
    <mergeCell ref="A412:B412"/>
    <mergeCell ref="A392:H392"/>
    <mergeCell ref="A405:H405"/>
    <mergeCell ref="F409:H409"/>
    <mergeCell ref="A410:B410"/>
    <mergeCell ref="E411:G411"/>
    <mergeCell ref="F173:H173"/>
    <mergeCell ref="A174:B174"/>
    <mergeCell ref="E175:G175"/>
    <mergeCell ref="A176:B176"/>
    <mergeCell ref="G176:H176"/>
    <mergeCell ref="A246:H246"/>
    <mergeCell ref="A180:H180"/>
    <mergeCell ref="A234:H234"/>
    <mergeCell ref="F239:H239"/>
    <mergeCell ref="A240:B240"/>
    <mergeCell ref="E241:G241"/>
    <mergeCell ref="A242:B242"/>
    <mergeCell ref="A122:H122"/>
    <mergeCell ref="A140:H140"/>
    <mergeCell ref="F144:H144"/>
    <mergeCell ref="A145:B145"/>
    <mergeCell ref="E146:G146"/>
    <mergeCell ref="A151:H151"/>
    <mergeCell ref="A147:B147"/>
    <mergeCell ref="G147:H147"/>
    <mergeCell ref="A169:H169"/>
    <mergeCell ref="I210:J210"/>
    <mergeCell ref="O210:P210"/>
    <mergeCell ref="A198:H198"/>
    <mergeCell ref="F202:H202"/>
    <mergeCell ref="A203:B203"/>
    <mergeCell ref="E204:G204"/>
    <mergeCell ref="A205:B205"/>
    <mergeCell ref="G205:H205"/>
    <mergeCell ref="A209:H209"/>
    <mergeCell ref="M209:O209"/>
    <mergeCell ref="F207:H207"/>
    <mergeCell ref="A208:B208"/>
    <mergeCell ref="A1:H1"/>
    <mergeCell ref="A46:H46"/>
    <mergeCell ref="F51:H51"/>
    <mergeCell ref="A52:B52"/>
    <mergeCell ref="E53:G53"/>
    <mergeCell ref="A54:B54"/>
    <mergeCell ref="G54:H54"/>
    <mergeCell ref="A58:H58"/>
    <mergeCell ref="A81:H81"/>
    <mergeCell ref="F86:H86"/>
    <mergeCell ref="A87:B87"/>
    <mergeCell ref="E88:G88"/>
    <mergeCell ref="A118:B118"/>
    <mergeCell ref="A89:B89"/>
    <mergeCell ref="G89:H89"/>
    <mergeCell ref="G118:H118"/>
    <mergeCell ref="A93:H93"/>
    <mergeCell ref="A111:H111"/>
    <mergeCell ref="F115:H115"/>
    <mergeCell ref="A116:B116"/>
    <mergeCell ref="E117:G117"/>
    <mergeCell ref="A269:H269"/>
    <mergeCell ref="F273:H273"/>
    <mergeCell ref="A274:B274"/>
    <mergeCell ref="E275:G275"/>
    <mergeCell ref="A276:B276"/>
    <mergeCell ref="A354:B354"/>
    <mergeCell ref="A312:H312"/>
    <mergeCell ref="A345:H345"/>
    <mergeCell ref="F351:H351"/>
    <mergeCell ref="A352:B352"/>
    <mergeCell ref="E353:G353"/>
    <mergeCell ref="A308:B308"/>
    <mergeCell ref="A280:H280"/>
    <mergeCell ref="A301:H301"/>
    <mergeCell ref="F305:H305"/>
    <mergeCell ref="A306:B306"/>
    <mergeCell ref="E307:G307"/>
    <mergeCell ref="A473:B473"/>
    <mergeCell ref="A450:H450"/>
    <mergeCell ref="A466:H466"/>
    <mergeCell ref="F470:H470"/>
    <mergeCell ref="A471:B471"/>
    <mergeCell ref="E472:G472"/>
    <mergeCell ref="A504:H504"/>
    <mergeCell ref="A517:H517"/>
    <mergeCell ref="F521:H521"/>
    <mergeCell ref="A500:B500"/>
    <mergeCell ref="A476:H476"/>
    <mergeCell ref="A493:H493"/>
    <mergeCell ref="F497:H497"/>
    <mergeCell ref="A498:B498"/>
    <mergeCell ref="E499:G499"/>
    <mergeCell ref="A522:B522"/>
    <mergeCell ref="E523:G523"/>
    <mergeCell ref="A524:B524"/>
    <mergeCell ref="A528:H528"/>
    <mergeCell ref="A548:H548"/>
    <mergeCell ref="F552:H552"/>
    <mergeCell ref="A553:B553"/>
    <mergeCell ref="E554:G554"/>
    <mergeCell ref="A555:B555"/>
    <mergeCell ref="A883:H883"/>
    <mergeCell ref="A914:H914"/>
    <mergeCell ref="F918:H918"/>
    <mergeCell ref="A807:H807"/>
    <mergeCell ref="A842:H842"/>
    <mergeCell ref="F847:H847"/>
    <mergeCell ref="A848:B848"/>
    <mergeCell ref="E849:G849"/>
    <mergeCell ref="A850:B850"/>
    <mergeCell ref="A877:B877"/>
    <mergeCell ref="E878:G878"/>
    <mergeCell ref="A879:B879"/>
    <mergeCell ref="A853:H853"/>
    <mergeCell ref="A872:H872"/>
    <mergeCell ref="F876:H876"/>
    <mergeCell ref="A924:H924"/>
    <mergeCell ref="A955:H955"/>
    <mergeCell ref="F960:H960"/>
    <mergeCell ref="A961:B961"/>
    <mergeCell ref="E962:G962"/>
    <mergeCell ref="A963:B963"/>
    <mergeCell ref="A919:B919"/>
    <mergeCell ref="E920:G920"/>
    <mergeCell ref="A921:B921"/>
    <mergeCell ref="A1019:B1019"/>
    <mergeCell ref="E1020:G1020"/>
    <mergeCell ref="A1021:B1021"/>
    <mergeCell ref="A966:H966"/>
    <mergeCell ref="A981:H981"/>
    <mergeCell ref="F985:H985"/>
    <mergeCell ref="A986:B986"/>
    <mergeCell ref="E987:G987"/>
    <mergeCell ref="A988:B988"/>
    <mergeCell ref="A991:H991"/>
    <mergeCell ref="A1014:H1014"/>
    <mergeCell ref="F1018:H1018"/>
    <mergeCell ref="A1061:H1061"/>
    <mergeCell ref="A1081:H1081"/>
    <mergeCell ref="F1085:H1085"/>
    <mergeCell ref="A1086:B1086"/>
    <mergeCell ref="E1087:G1087"/>
    <mergeCell ref="A1088:B1088"/>
    <mergeCell ref="A1024:H1024"/>
    <mergeCell ref="A1044:H1044"/>
    <mergeCell ref="F1053:H1053"/>
    <mergeCell ref="A1054:B1054"/>
    <mergeCell ref="E1055:G1055"/>
    <mergeCell ref="A1056:B1056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885"/>
  <sheetViews>
    <sheetView topLeftCell="A829" workbookViewId="0">
      <selection activeCell="B840" sqref="B840"/>
    </sheetView>
  </sheetViews>
  <sheetFormatPr defaultRowHeight="15" x14ac:dyDescent="0.25"/>
  <cols>
    <col min="1" max="1" width="25.5703125" customWidth="1"/>
    <col min="2" max="2" width="10.140625" customWidth="1"/>
    <col min="3" max="3" width="8.5703125" bestFit="1" customWidth="1"/>
    <col min="4" max="4" width="13.5703125" bestFit="1" customWidth="1"/>
    <col min="5" max="5" width="8.5703125" bestFit="1" customWidth="1"/>
    <col min="6" max="6" width="14" bestFit="1" customWidth="1"/>
    <col min="7" max="7" width="13.5703125" bestFit="1" customWidth="1"/>
    <col min="8" max="8" width="44.5703125" bestFit="1" customWidth="1"/>
  </cols>
  <sheetData>
    <row r="1" spans="1:8" ht="15.75" x14ac:dyDescent="0.25">
      <c r="A1" s="2232" t="s">
        <v>6725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6004</v>
      </c>
      <c r="C2" s="198" t="s">
        <v>6005</v>
      </c>
      <c r="D2" s="198" t="s">
        <v>6006</v>
      </c>
      <c r="E2" s="198" t="s">
        <v>6007</v>
      </c>
      <c r="F2" s="1578" t="s">
        <v>2013</v>
      </c>
      <c r="G2" s="198" t="s">
        <v>6008</v>
      </c>
      <c r="H2" s="198" t="s">
        <v>6847</v>
      </c>
    </row>
    <row r="3" spans="1:8" x14ac:dyDescent="0.25">
      <c r="A3" s="702" t="s">
        <v>137</v>
      </c>
      <c r="B3" s="703">
        <v>1</v>
      </c>
      <c r="C3" s="640"/>
      <c r="D3" s="640"/>
      <c r="E3" s="1579"/>
      <c r="F3" s="703"/>
      <c r="G3" s="640"/>
      <c r="H3" s="781" t="s">
        <v>5413</v>
      </c>
    </row>
    <row r="4" spans="1:8" x14ac:dyDescent="0.25">
      <c r="A4" s="517" t="s">
        <v>1541</v>
      </c>
      <c r="B4" s="519">
        <v>1</v>
      </c>
      <c r="C4" s="527"/>
      <c r="D4" s="527">
        <v>59000</v>
      </c>
      <c r="E4" s="1054"/>
      <c r="F4" s="519"/>
      <c r="G4" s="527"/>
      <c r="H4" s="1580" t="s">
        <v>6706</v>
      </c>
    </row>
    <row r="5" spans="1:8" x14ac:dyDescent="0.25">
      <c r="A5" s="517" t="s">
        <v>370</v>
      </c>
      <c r="B5" s="519">
        <v>1</v>
      </c>
      <c r="C5" s="527">
        <v>35000</v>
      </c>
      <c r="D5" s="527"/>
      <c r="E5" s="1054"/>
      <c r="F5" s="519"/>
      <c r="G5" s="527"/>
      <c r="H5" s="1580" t="s">
        <v>6707</v>
      </c>
    </row>
    <row r="6" spans="1:8" x14ac:dyDescent="0.25">
      <c r="A6" s="702" t="s">
        <v>132</v>
      </c>
      <c r="B6" s="703">
        <v>1</v>
      </c>
      <c r="C6" s="640"/>
      <c r="D6" s="640"/>
      <c r="E6" s="1579"/>
      <c r="F6" s="1579"/>
      <c r="G6" s="1250"/>
      <c r="H6" s="781" t="s">
        <v>6386</v>
      </c>
    </row>
    <row r="7" spans="1:8" x14ac:dyDescent="0.25">
      <c r="A7" s="517" t="s">
        <v>1347</v>
      </c>
      <c r="B7" s="519">
        <v>1</v>
      </c>
      <c r="C7" s="527">
        <v>22000</v>
      </c>
      <c r="D7" s="527"/>
      <c r="E7" s="1054">
        <v>4</v>
      </c>
      <c r="F7" s="1054" t="s">
        <v>6708</v>
      </c>
      <c r="G7" s="1265">
        <v>16000</v>
      </c>
      <c r="H7" s="1580"/>
    </row>
    <row r="8" spans="1:8" x14ac:dyDescent="0.25">
      <c r="A8" s="517" t="s">
        <v>5437</v>
      </c>
      <c r="B8" s="519">
        <v>1</v>
      </c>
      <c r="C8" s="527"/>
      <c r="D8" s="527">
        <v>39000</v>
      </c>
      <c r="E8" s="1054"/>
      <c r="F8" s="1054"/>
      <c r="G8" s="1265"/>
      <c r="H8" s="1580" t="s">
        <v>6709</v>
      </c>
    </row>
    <row r="9" spans="1:8" x14ac:dyDescent="0.25">
      <c r="A9" s="517" t="s">
        <v>5813</v>
      </c>
      <c r="B9" s="519">
        <v>1</v>
      </c>
      <c r="C9" s="527"/>
      <c r="D9" s="527">
        <v>75000</v>
      </c>
      <c r="E9" s="1054">
        <v>2</v>
      </c>
      <c r="F9" s="1054">
        <v>100</v>
      </c>
      <c r="G9" s="1265">
        <v>10000</v>
      </c>
      <c r="H9" s="1580" t="s">
        <v>767</v>
      </c>
    </row>
    <row r="10" spans="1:8" x14ac:dyDescent="0.25">
      <c r="A10" s="702" t="s">
        <v>166</v>
      </c>
      <c r="B10" s="703">
        <v>1</v>
      </c>
      <c r="C10" s="640"/>
      <c r="D10" s="640"/>
      <c r="E10" s="1585"/>
      <c r="F10" s="1585"/>
      <c r="G10" s="1250"/>
      <c r="H10" s="781" t="s">
        <v>6727</v>
      </c>
    </row>
    <row r="11" spans="1:8" x14ac:dyDescent="0.25">
      <c r="A11" s="517" t="s">
        <v>641</v>
      </c>
      <c r="B11" s="519">
        <v>1</v>
      </c>
      <c r="C11" s="527">
        <v>12000</v>
      </c>
      <c r="D11" s="527"/>
      <c r="E11" s="1054">
        <v>1</v>
      </c>
      <c r="F11" s="1054">
        <v>60</v>
      </c>
      <c r="G11" s="1265">
        <v>3000</v>
      </c>
      <c r="H11" s="1580"/>
    </row>
    <row r="12" spans="1:8" x14ac:dyDescent="0.25">
      <c r="A12" s="517" t="s">
        <v>2187</v>
      </c>
      <c r="B12" s="519">
        <v>1</v>
      </c>
      <c r="C12" s="527"/>
      <c r="D12" s="527">
        <v>13000</v>
      </c>
      <c r="E12" s="1054">
        <v>1</v>
      </c>
      <c r="F12" s="1054">
        <v>60</v>
      </c>
      <c r="G12" s="1265">
        <v>3000</v>
      </c>
      <c r="H12" s="1580" t="s">
        <v>767</v>
      </c>
    </row>
    <row r="13" spans="1:8" x14ac:dyDescent="0.25">
      <c r="A13" s="517" t="s">
        <v>5284</v>
      </c>
      <c r="B13" s="519">
        <v>1</v>
      </c>
      <c r="C13" s="527"/>
      <c r="D13" s="527">
        <v>49000</v>
      </c>
      <c r="E13" s="1054"/>
      <c r="F13" s="1054"/>
      <c r="G13" s="1265"/>
      <c r="H13" s="1580" t="s">
        <v>767</v>
      </c>
    </row>
    <row r="14" spans="1:8" x14ac:dyDescent="0.25">
      <c r="A14" s="517" t="s">
        <v>5050</v>
      </c>
      <c r="B14" s="519">
        <v>1</v>
      </c>
      <c r="C14" s="527">
        <v>35000</v>
      </c>
      <c r="D14" s="527"/>
      <c r="E14" s="1054">
        <v>1</v>
      </c>
      <c r="F14" s="1054">
        <v>75</v>
      </c>
      <c r="G14" s="1265">
        <v>4000</v>
      </c>
      <c r="H14" s="1580"/>
    </row>
    <row r="15" spans="1:8" x14ac:dyDescent="0.25">
      <c r="A15" s="517" t="s">
        <v>2187</v>
      </c>
      <c r="B15" s="519">
        <v>1</v>
      </c>
      <c r="C15" s="527"/>
      <c r="D15" s="527">
        <v>13000</v>
      </c>
      <c r="E15" s="1054">
        <v>1</v>
      </c>
      <c r="F15" s="1054">
        <v>60</v>
      </c>
      <c r="G15" s="1265">
        <v>3000</v>
      </c>
      <c r="H15" s="1580" t="s">
        <v>767</v>
      </c>
    </row>
    <row r="16" spans="1:8" x14ac:dyDescent="0.25">
      <c r="A16" s="702" t="s">
        <v>3657</v>
      </c>
      <c r="B16" s="703">
        <v>1</v>
      </c>
      <c r="C16" s="640"/>
      <c r="D16" s="640"/>
      <c r="E16" s="1579"/>
      <c r="F16" s="1579"/>
      <c r="G16" s="1250"/>
      <c r="H16" s="781" t="s">
        <v>5350</v>
      </c>
    </row>
    <row r="17" spans="1:8" x14ac:dyDescent="0.25">
      <c r="A17" s="517" t="s">
        <v>144</v>
      </c>
      <c r="B17" s="519">
        <v>1</v>
      </c>
      <c r="C17" s="527">
        <v>23000</v>
      </c>
      <c r="D17" s="527"/>
      <c r="E17" s="1054"/>
      <c r="F17" s="1054"/>
      <c r="G17" s="1265"/>
      <c r="H17" s="1580" t="s">
        <v>6576</v>
      </c>
    </row>
    <row r="18" spans="1:8" x14ac:dyDescent="0.25">
      <c r="A18" s="517" t="s">
        <v>1871</v>
      </c>
      <c r="B18" s="519">
        <v>1</v>
      </c>
      <c r="C18" s="527">
        <v>31000</v>
      </c>
      <c r="D18" s="527"/>
      <c r="E18" s="1054">
        <v>1</v>
      </c>
      <c r="F18" s="1054">
        <v>100</v>
      </c>
      <c r="G18" s="1265">
        <v>5000</v>
      </c>
      <c r="H18" s="1580"/>
    </row>
    <row r="19" spans="1:8" x14ac:dyDescent="0.25">
      <c r="A19" s="517" t="s">
        <v>4879</v>
      </c>
      <c r="B19" s="519">
        <v>1</v>
      </c>
      <c r="C19" s="527">
        <v>21000</v>
      </c>
      <c r="D19" s="527"/>
      <c r="E19" s="1054">
        <v>1</v>
      </c>
      <c r="F19" s="1054">
        <v>60</v>
      </c>
      <c r="G19" s="1265">
        <v>3000</v>
      </c>
      <c r="H19" s="1580"/>
    </row>
    <row r="20" spans="1:8" x14ac:dyDescent="0.25">
      <c r="A20" s="755" t="s">
        <v>2048</v>
      </c>
      <c r="B20" s="213">
        <f>SUM(B3:B19)</f>
        <v>17</v>
      </c>
      <c r="C20" s="213">
        <f>SUM(C3:C19)</f>
        <v>179000</v>
      </c>
      <c r="D20" s="213">
        <f>SUM(D3:D19)</f>
        <v>248000</v>
      </c>
      <c r="E20" s="213"/>
      <c r="F20" s="213"/>
      <c r="G20" s="213">
        <f>SUM(G3:G19)</f>
        <v>47000</v>
      </c>
      <c r="H20" s="213"/>
    </row>
    <row r="21" spans="1:8" ht="17.25" x14ac:dyDescent="0.25">
      <c r="A21" s="2233" t="s">
        <v>4463</v>
      </c>
      <c r="B21" s="2234"/>
      <c r="C21" s="2234"/>
      <c r="D21" s="2234"/>
      <c r="E21" s="2234"/>
      <c r="F21" s="2234"/>
      <c r="G21" s="2234"/>
      <c r="H21" s="2249"/>
    </row>
    <row r="22" spans="1:8" ht="17.25" x14ac:dyDescent="0.25">
      <c r="A22" s="782"/>
      <c r="B22" s="783"/>
      <c r="C22" s="944"/>
      <c r="D22" s="784"/>
      <c r="E22" s="909"/>
      <c r="F22" s="909"/>
      <c r="G22" s="909"/>
      <c r="H22" s="1580"/>
    </row>
    <row r="23" spans="1:8" x14ac:dyDescent="0.25">
      <c r="A23" s="755" t="s">
        <v>2048</v>
      </c>
      <c r="B23" s="213">
        <f>SUM(B22:B22)</f>
        <v>0</v>
      </c>
      <c r="C23" s="213">
        <f>SUM(C22:C22)</f>
        <v>0</v>
      </c>
      <c r="D23" s="213"/>
      <c r="E23" s="213"/>
      <c r="F23" s="213"/>
      <c r="G23" s="213"/>
      <c r="H23" s="213"/>
    </row>
    <row r="24" spans="1:8" x14ac:dyDescent="0.25">
      <c r="D24" s="18"/>
      <c r="E24" s="13"/>
      <c r="F24" s="13"/>
    </row>
    <row r="25" spans="1:8" x14ac:dyDescent="0.25">
      <c r="D25" s="1230"/>
      <c r="E25" s="1230"/>
      <c r="F25" s="2268" t="s">
        <v>5635</v>
      </c>
      <c r="G25" s="2268"/>
      <c r="H25" s="2268"/>
    </row>
    <row r="26" spans="1:8" ht="15.75" x14ac:dyDescent="0.25">
      <c r="A26" s="2262" t="s">
        <v>4861</v>
      </c>
      <c r="B26" s="2263"/>
      <c r="C26" s="757">
        <f>C20</f>
        <v>179000</v>
      </c>
      <c r="E26" s="13"/>
      <c r="F26" s="13"/>
    </row>
    <row r="27" spans="1:8" x14ac:dyDescent="0.25">
      <c r="E27" s="2274"/>
      <c r="F27" s="2274"/>
      <c r="G27" s="2274"/>
    </row>
    <row r="28" spans="1:8" ht="15.75" x14ac:dyDescent="0.25">
      <c r="A28" s="2262" t="s">
        <v>4825</v>
      </c>
      <c r="B28" s="2263"/>
      <c r="C28" s="213">
        <v>800</v>
      </c>
      <c r="E28" s="1145"/>
      <c r="F28" s="1145"/>
      <c r="G28" s="1145"/>
    </row>
    <row r="31" spans="1:8" ht="15.75" x14ac:dyDescent="0.25">
      <c r="A31" s="2232" t="s">
        <v>6724</v>
      </c>
      <c r="B31" s="2232"/>
      <c r="C31" s="2232"/>
      <c r="D31" s="2232"/>
      <c r="E31" s="2232"/>
      <c r="F31" s="2232"/>
      <c r="G31" s="2232"/>
      <c r="H31" s="2232"/>
    </row>
    <row r="32" spans="1:8" x14ac:dyDescent="0.25">
      <c r="A32" s="198" t="s">
        <v>14</v>
      </c>
      <c r="B32" s="198" t="s">
        <v>6004</v>
      </c>
      <c r="C32" s="198" t="s">
        <v>6005</v>
      </c>
      <c r="D32" s="198" t="s">
        <v>6006</v>
      </c>
      <c r="E32" s="198" t="s">
        <v>6007</v>
      </c>
      <c r="F32" s="1581" t="s">
        <v>2013</v>
      </c>
      <c r="G32" s="198" t="s">
        <v>6008</v>
      </c>
      <c r="H32" s="198" t="s">
        <v>6847</v>
      </c>
    </row>
    <row r="33" spans="1:8" x14ac:dyDescent="0.25">
      <c r="A33" s="517" t="s">
        <v>6710</v>
      </c>
      <c r="B33" s="519">
        <v>1</v>
      </c>
      <c r="C33" s="527">
        <v>16000</v>
      </c>
      <c r="D33" s="527"/>
      <c r="E33" s="1054">
        <v>1</v>
      </c>
      <c r="F33" s="519">
        <v>70</v>
      </c>
      <c r="G33" s="527">
        <v>4000</v>
      </c>
      <c r="H33" s="1582"/>
    </row>
    <row r="34" spans="1:8" x14ac:dyDescent="0.25">
      <c r="A34" s="517" t="s">
        <v>144</v>
      </c>
      <c r="B34" s="519">
        <v>1</v>
      </c>
      <c r="C34" s="527">
        <v>23000</v>
      </c>
      <c r="D34" s="527"/>
      <c r="E34" s="1054"/>
      <c r="F34" s="519"/>
      <c r="G34" s="527"/>
      <c r="H34" s="1582" t="s">
        <v>6711</v>
      </c>
    </row>
    <row r="35" spans="1:8" x14ac:dyDescent="0.25">
      <c r="A35" s="517" t="s">
        <v>5777</v>
      </c>
      <c r="B35" s="519">
        <v>1</v>
      </c>
      <c r="C35" s="527"/>
      <c r="D35" s="527">
        <v>31000</v>
      </c>
      <c r="E35" s="1054">
        <v>1</v>
      </c>
      <c r="F35" s="519">
        <v>60</v>
      </c>
      <c r="G35" s="527">
        <v>3000</v>
      </c>
      <c r="H35" s="1582" t="s">
        <v>767</v>
      </c>
    </row>
    <row r="36" spans="1:8" x14ac:dyDescent="0.25">
      <c r="A36" s="702" t="s">
        <v>5973</v>
      </c>
      <c r="B36" s="703">
        <v>1</v>
      </c>
      <c r="C36" s="640"/>
      <c r="D36" s="640"/>
      <c r="E36" s="1583"/>
      <c r="F36" s="703"/>
      <c r="G36" s="640"/>
      <c r="H36" s="781" t="s">
        <v>6712</v>
      </c>
    </row>
    <row r="37" spans="1:8" x14ac:dyDescent="0.25">
      <c r="A37" s="517" t="s">
        <v>5318</v>
      </c>
      <c r="B37" s="519">
        <v>1</v>
      </c>
      <c r="C37" s="527">
        <v>29000</v>
      </c>
      <c r="D37" s="527">
        <v>28000</v>
      </c>
      <c r="E37" s="1054"/>
      <c r="F37" s="519"/>
      <c r="G37" s="527"/>
      <c r="H37" s="1582"/>
    </row>
    <row r="38" spans="1:8" x14ac:dyDescent="0.25">
      <c r="A38" s="517" t="s">
        <v>6713</v>
      </c>
      <c r="B38" s="519">
        <v>1</v>
      </c>
      <c r="C38" s="527"/>
      <c r="D38" s="527">
        <v>24000</v>
      </c>
      <c r="E38" s="1054"/>
      <c r="F38" s="1054"/>
      <c r="G38" s="1265"/>
      <c r="H38" s="1582" t="s">
        <v>767</v>
      </c>
    </row>
    <row r="39" spans="1:8" x14ac:dyDescent="0.25">
      <c r="A39" s="517" t="s">
        <v>114</v>
      </c>
      <c r="B39" s="519">
        <v>1</v>
      </c>
      <c r="C39" s="527"/>
      <c r="D39" s="527">
        <v>21000</v>
      </c>
      <c r="E39" s="1054"/>
      <c r="F39" s="1054"/>
      <c r="G39" s="1265"/>
      <c r="H39" s="1582" t="s">
        <v>767</v>
      </c>
    </row>
    <row r="40" spans="1:8" x14ac:dyDescent="0.25">
      <c r="A40" s="517" t="s">
        <v>623</v>
      </c>
      <c r="B40" s="519">
        <v>1</v>
      </c>
      <c r="C40" s="527">
        <v>23000</v>
      </c>
      <c r="D40" s="527"/>
      <c r="E40" s="1054">
        <v>1</v>
      </c>
      <c r="F40" s="1054">
        <v>60</v>
      </c>
      <c r="G40" s="1265">
        <v>3000</v>
      </c>
      <c r="H40" s="1582" t="s">
        <v>6714</v>
      </c>
    </row>
    <row r="41" spans="1:8" x14ac:dyDescent="0.25">
      <c r="A41" s="517" t="s">
        <v>624</v>
      </c>
      <c r="B41" s="519">
        <v>1</v>
      </c>
      <c r="C41" s="527"/>
      <c r="D41" s="527">
        <v>31000</v>
      </c>
      <c r="E41" s="1054">
        <v>1</v>
      </c>
      <c r="F41" s="1054">
        <v>60</v>
      </c>
      <c r="G41" s="1265">
        <v>3000</v>
      </c>
      <c r="H41" s="1582" t="s">
        <v>767</v>
      </c>
    </row>
    <row r="42" spans="1:8" x14ac:dyDescent="0.25">
      <c r="A42" s="517" t="s">
        <v>5433</v>
      </c>
      <c r="B42" s="519">
        <v>1</v>
      </c>
      <c r="C42" s="527">
        <v>16000</v>
      </c>
      <c r="D42" s="527"/>
      <c r="E42" s="1054">
        <v>1</v>
      </c>
      <c r="F42" s="1054">
        <v>60</v>
      </c>
      <c r="G42" s="1265">
        <v>3000</v>
      </c>
      <c r="H42" s="1582"/>
    </row>
    <row r="43" spans="1:8" x14ac:dyDescent="0.25">
      <c r="A43" s="517" t="s">
        <v>550</v>
      </c>
      <c r="B43" s="519">
        <v>1</v>
      </c>
      <c r="C43" s="527"/>
      <c r="D43" s="527">
        <v>36000</v>
      </c>
      <c r="E43" s="1054"/>
      <c r="F43" s="1054"/>
      <c r="G43" s="1265"/>
      <c r="H43" s="1582" t="s">
        <v>6715</v>
      </c>
    </row>
    <row r="44" spans="1:8" x14ac:dyDescent="0.25">
      <c r="A44" s="517" t="s">
        <v>6716</v>
      </c>
      <c r="B44" s="519">
        <v>1</v>
      </c>
      <c r="C44" s="527">
        <v>5000</v>
      </c>
      <c r="D44" s="527">
        <v>24000</v>
      </c>
      <c r="E44" s="1054">
        <v>1</v>
      </c>
      <c r="F44" s="1054">
        <v>60</v>
      </c>
      <c r="G44" s="1265">
        <v>3000</v>
      </c>
      <c r="H44" s="1582" t="s">
        <v>3581</v>
      </c>
    </row>
    <row r="45" spans="1:8" x14ac:dyDescent="0.25">
      <c r="A45" s="517" t="s">
        <v>5623</v>
      </c>
      <c r="B45" s="519">
        <v>1</v>
      </c>
      <c r="C45" s="527"/>
      <c r="D45" s="527">
        <v>15000</v>
      </c>
      <c r="E45" s="1054">
        <v>1</v>
      </c>
      <c r="F45" s="1054">
        <v>50</v>
      </c>
      <c r="G45" s="1265">
        <v>2000</v>
      </c>
      <c r="H45" s="1582" t="s">
        <v>767</v>
      </c>
    </row>
    <row r="46" spans="1:8" x14ac:dyDescent="0.25">
      <c r="A46" s="517" t="s">
        <v>5517</v>
      </c>
      <c r="B46" s="519">
        <v>1</v>
      </c>
      <c r="C46" s="527"/>
      <c r="D46" s="527">
        <v>15000</v>
      </c>
      <c r="E46" s="1054">
        <v>1</v>
      </c>
      <c r="F46" s="1054">
        <v>60</v>
      </c>
      <c r="G46" s="1265">
        <v>3000</v>
      </c>
      <c r="H46" s="1582" t="s">
        <v>767</v>
      </c>
    </row>
    <row r="47" spans="1:8" x14ac:dyDescent="0.25">
      <c r="A47" s="517" t="s">
        <v>170</v>
      </c>
      <c r="B47" s="519">
        <v>1</v>
      </c>
      <c r="C47" s="527">
        <v>23000</v>
      </c>
      <c r="D47" s="527"/>
      <c r="E47" s="1054">
        <v>1</v>
      </c>
      <c r="F47" s="1054">
        <v>60</v>
      </c>
      <c r="G47" s="1265">
        <v>3000</v>
      </c>
      <c r="H47" s="1582"/>
    </row>
    <row r="48" spans="1:8" x14ac:dyDescent="0.25">
      <c r="A48" s="517" t="s">
        <v>5433</v>
      </c>
      <c r="B48" s="519">
        <v>1</v>
      </c>
      <c r="C48" s="527"/>
      <c r="D48" s="527">
        <v>19000</v>
      </c>
      <c r="E48" s="1054"/>
      <c r="F48" s="1054"/>
      <c r="G48" s="1265"/>
      <c r="H48" s="1582" t="s">
        <v>6721</v>
      </c>
    </row>
    <row r="49" spans="1:8" x14ac:dyDescent="0.25">
      <c r="A49" s="517" t="s">
        <v>6717</v>
      </c>
      <c r="B49" s="519">
        <v>1</v>
      </c>
      <c r="C49" s="527"/>
      <c r="D49" s="527">
        <v>19000</v>
      </c>
      <c r="E49" s="1054"/>
      <c r="F49" s="1054"/>
      <c r="G49" s="1265"/>
      <c r="H49" s="1582" t="s">
        <v>6722</v>
      </c>
    </row>
    <row r="50" spans="1:8" x14ac:dyDescent="0.25">
      <c r="A50" s="517" t="s">
        <v>144</v>
      </c>
      <c r="B50" s="519">
        <v>1</v>
      </c>
      <c r="C50" s="527">
        <v>19000</v>
      </c>
      <c r="D50" s="527"/>
      <c r="E50" s="1054">
        <v>1</v>
      </c>
      <c r="F50" s="1054">
        <v>70</v>
      </c>
      <c r="G50" s="1265">
        <v>4000</v>
      </c>
      <c r="H50" s="1582" t="s">
        <v>6576</v>
      </c>
    </row>
    <row r="51" spans="1:8" x14ac:dyDescent="0.25">
      <c r="A51" s="517" t="s">
        <v>5623</v>
      </c>
      <c r="B51" s="519">
        <v>1</v>
      </c>
      <c r="C51" s="527"/>
      <c r="D51" s="527">
        <v>17000</v>
      </c>
      <c r="E51" s="1054"/>
      <c r="F51" s="1054"/>
      <c r="G51" s="1265"/>
      <c r="H51" s="1582" t="s">
        <v>767</v>
      </c>
    </row>
    <row r="52" spans="1:8" x14ac:dyDescent="0.25">
      <c r="A52" s="517" t="s">
        <v>6710</v>
      </c>
      <c r="B52" s="519">
        <v>1</v>
      </c>
      <c r="C52" s="527">
        <v>16000</v>
      </c>
      <c r="D52" s="527"/>
      <c r="E52" s="1054">
        <v>1</v>
      </c>
      <c r="F52" s="1054">
        <v>60</v>
      </c>
      <c r="G52" s="1265">
        <v>3000</v>
      </c>
      <c r="H52" s="1582" t="s">
        <v>1745</v>
      </c>
    </row>
    <row r="53" spans="1:8" x14ac:dyDescent="0.25">
      <c r="A53" s="517" t="s">
        <v>6718</v>
      </c>
      <c r="B53" s="519">
        <v>1</v>
      </c>
      <c r="C53" s="527">
        <v>43000</v>
      </c>
      <c r="D53" s="527"/>
      <c r="E53" s="1054"/>
      <c r="F53" s="1054"/>
      <c r="G53" s="1265"/>
      <c r="H53" s="1582"/>
    </row>
    <row r="54" spans="1:8" x14ac:dyDescent="0.25">
      <c r="A54" s="517" t="s">
        <v>587</v>
      </c>
      <c r="B54" s="519">
        <v>1</v>
      </c>
      <c r="C54" s="527"/>
      <c r="D54" s="527">
        <v>26000</v>
      </c>
      <c r="E54" s="1054"/>
      <c r="F54" s="1054"/>
      <c r="G54" s="1265"/>
      <c r="H54" s="1582" t="s">
        <v>6723</v>
      </c>
    </row>
    <row r="55" spans="1:8" x14ac:dyDescent="0.25">
      <c r="A55" s="517" t="s">
        <v>587</v>
      </c>
      <c r="B55" s="519">
        <v>1</v>
      </c>
      <c r="C55" s="527"/>
      <c r="D55" s="527">
        <v>26000</v>
      </c>
      <c r="E55" s="1054"/>
      <c r="F55" s="1054"/>
      <c r="G55" s="1265"/>
      <c r="H55" s="1582" t="s">
        <v>767</v>
      </c>
    </row>
    <row r="56" spans="1:8" x14ac:dyDescent="0.25">
      <c r="A56" s="517" t="s">
        <v>576</v>
      </c>
      <c r="B56" s="519">
        <v>1</v>
      </c>
      <c r="C56" s="527"/>
      <c r="D56" s="527">
        <v>17000</v>
      </c>
      <c r="E56" s="1054">
        <v>1</v>
      </c>
      <c r="F56" s="1054">
        <v>70</v>
      </c>
      <c r="G56" s="1265">
        <v>4000</v>
      </c>
      <c r="H56" s="1582" t="s">
        <v>767</v>
      </c>
    </row>
    <row r="57" spans="1:8" x14ac:dyDescent="0.25">
      <c r="A57" s="517" t="s">
        <v>587</v>
      </c>
      <c r="B57" s="519">
        <v>2</v>
      </c>
      <c r="C57" s="527">
        <v>52000</v>
      </c>
      <c r="D57" s="527"/>
      <c r="E57" s="1054"/>
      <c r="F57" s="1054"/>
      <c r="G57" s="1265"/>
      <c r="H57" s="1582" t="s">
        <v>6719</v>
      </c>
    </row>
    <row r="58" spans="1:8" x14ac:dyDescent="0.25">
      <c r="A58" s="517" t="s">
        <v>222</v>
      </c>
      <c r="B58" s="519">
        <v>1</v>
      </c>
      <c r="C58" s="527"/>
      <c r="D58" s="527">
        <v>26000</v>
      </c>
      <c r="E58" s="1054">
        <v>1</v>
      </c>
      <c r="F58" s="1054">
        <v>50</v>
      </c>
      <c r="G58" s="1265">
        <v>2000</v>
      </c>
      <c r="H58" s="1582" t="s">
        <v>1745</v>
      </c>
    </row>
    <row r="59" spans="1:8" x14ac:dyDescent="0.25">
      <c r="A59" s="517" t="s">
        <v>170</v>
      </c>
      <c r="B59" s="519">
        <v>1</v>
      </c>
      <c r="C59" s="527">
        <v>26000</v>
      </c>
      <c r="D59" s="527"/>
      <c r="E59" s="1054"/>
      <c r="F59" s="1054"/>
      <c r="G59" s="1265"/>
      <c r="H59" s="1582"/>
    </row>
    <row r="60" spans="1:8" x14ac:dyDescent="0.25">
      <c r="A60" s="755" t="s">
        <v>2048</v>
      </c>
      <c r="B60" s="213">
        <f>SUM(B33:B59)</f>
        <v>28</v>
      </c>
      <c r="C60" s="213">
        <f>SUM(C33:C59)</f>
        <v>291000</v>
      </c>
      <c r="D60" s="213">
        <f>SUM(D33:D59)</f>
        <v>375000</v>
      </c>
      <c r="E60" s="213"/>
      <c r="F60" s="213"/>
      <c r="G60" s="213">
        <f>SUM(G33:G59)</f>
        <v>40000</v>
      </c>
      <c r="H60" s="213"/>
    </row>
    <row r="61" spans="1:8" ht="17.25" x14ac:dyDescent="0.25">
      <c r="A61" s="2233" t="s">
        <v>4463</v>
      </c>
      <c r="B61" s="2234"/>
      <c r="C61" s="2234"/>
      <c r="D61" s="2234"/>
      <c r="E61" s="2234"/>
      <c r="F61" s="2234"/>
      <c r="G61" s="2234"/>
      <c r="H61" s="2235"/>
    </row>
    <row r="62" spans="1:8" ht="17.25" x14ac:dyDescent="0.25">
      <c r="A62" s="782" t="s">
        <v>6720</v>
      </c>
      <c r="B62" s="783">
        <v>1</v>
      </c>
      <c r="C62" s="944"/>
      <c r="D62" s="784">
        <v>800</v>
      </c>
      <c r="E62" s="909"/>
      <c r="F62" s="909"/>
      <c r="G62" s="909"/>
      <c r="H62" s="1582" t="s">
        <v>767</v>
      </c>
    </row>
    <row r="63" spans="1:8" x14ac:dyDescent="0.25">
      <c r="A63" s="755" t="s">
        <v>2048</v>
      </c>
      <c r="B63" s="213">
        <f>SUM(B62:B62)</f>
        <v>1</v>
      </c>
      <c r="C63" s="213">
        <f>SUM(C62:C62)</f>
        <v>0</v>
      </c>
      <c r="D63" s="213">
        <f>SUM(D62)</f>
        <v>800</v>
      </c>
      <c r="E63" s="213"/>
      <c r="F63" s="213"/>
      <c r="G63" s="213"/>
      <c r="H63" s="213"/>
    </row>
    <row r="64" spans="1:8" x14ac:dyDescent="0.25">
      <c r="D64" s="18"/>
      <c r="E64" s="13"/>
      <c r="F64" s="13"/>
    </row>
    <row r="65" spans="1:8" x14ac:dyDescent="0.25">
      <c r="D65" s="1230"/>
      <c r="E65" s="1230"/>
      <c r="F65" s="2268" t="s">
        <v>5635</v>
      </c>
      <c r="G65" s="2268"/>
      <c r="H65" s="2268"/>
    </row>
    <row r="66" spans="1:8" ht="15.75" x14ac:dyDescent="0.25">
      <c r="A66" s="2262" t="s">
        <v>4861</v>
      </c>
      <c r="B66" s="2263"/>
      <c r="C66" s="757">
        <f>C60</f>
        <v>291000</v>
      </c>
      <c r="E66" s="13"/>
      <c r="F66" s="13"/>
    </row>
    <row r="67" spans="1:8" x14ac:dyDescent="0.25">
      <c r="E67" s="2274"/>
      <c r="F67" s="2274"/>
      <c r="G67" s="2274"/>
    </row>
    <row r="68" spans="1:8" ht="15.75" x14ac:dyDescent="0.25">
      <c r="A68" s="2262" t="s">
        <v>4825</v>
      </c>
      <c r="B68" s="2263"/>
      <c r="C68" s="213"/>
      <c r="E68" s="1145"/>
      <c r="F68" s="1145"/>
      <c r="G68" s="1145"/>
    </row>
    <row r="71" spans="1:8" ht="15.75" x14ac:dyDescent="0.25">
      <c r="A71" s="2232" t="s">
        <v>6728</v>
      </c>
      <c r="B71" s="2232"/>
      <c r="C71" s="2232"/>
      <c r="D71" s="2232"/>
      <c r="E71" s="2232"/>
      <c r="F71" s="2232"/>
      <c r="G71" s="2232"/>
      <c r="H71" s="2232"/>
    </row>
    <row r="72" spans="1:8" x14ac:dyDescent="0.25">
      <c r="A72" s="198" t="s">
        <v>14</v>
      </c>
      <c r="B72" s="198" t="s">
        <v>6004</v>
      </c>
      <c r="C72" s="198" t="s">
        <v>6005</v>
      </c>
      <c r="D72" s="198" t="s">
        <v>6006</v>
      </c>
      <c r="E72" s="198" t="s">
        <v>6007</v>
      </c>
      <c r="F72" s="1584" t="s">
        <v>2013</v>
      </c>
      <c r="G72" s="198" t="s">
        <v>6008</v>
      </c>
      <c r="H72" s="198" t="s">
        <v>6847</v>
      </c>
    </row>
    <row r="73" spans="1:8" x14ac:dyDescent="0.25">
      <c r="A73" s="517" t="s">
        <v>6729</v>
      </c>
      <c r="B73" s="519">
        <v>1</v>
      </c>
      <c r="C73" s="527"/>
      <c r="D73" s="527">
        <v>30000</v>
      </c>
      <c r="E73" s="1054">
        <v>1</v>
      </c>
      <c r="F73" s="519">
        <v>100</v>
      </c>
      <c r="G73" s="527">
        <v>5000</v>
      </c>
      <c r="H73" s="1586" t="s">
        <v>6948</v>
      </c>
    </row>
    <row r="74" spans="1:8" x14ac:dyDescent="0.25">
      <c r="A74" s="517" t="s">
        <v>5748</v>
      </c>
      <c r="B74" s="519">
        <v>1</v>
      </c>
      <c r="C74" s="527"/>
      <c r="D74" s="527">
        <v>15000</v>
      </c>
      <c r="E74" s="1054">
        <v>1</v>
      </c>
      <c r="F74" s="519">
        <v>60</v>
      </c>
      <c r="G74" s="527">
        <v>3000</v>
      </c>
      <c r="H74" s="1586" t="s">
        <v>767</v>
      </c>
    </row>
    <row r="75" spans="1:8" x14ac:dyDescent="0.25">
      <c r="A75" s="702" t="s">
        <v>5137</v>
      </c>
      <c r="B75" s="703">
        <v>2</v>
      </c>
      <c r="C75" s="640"/>
      <c r="D75" s="640"/>
      <c r="E75" s="1589"/>
      <c r="F75" s="703"/>
      <c r="G75" s="640"/>
      <c r="H75" s="781" t="s">
        <v>6736</v>
      </c>
    </row>
    <row r="76" spans="1:8" x14ac:dyDescent="0.25">
      <c r="A76" s="517" t="s">
        <v>316</v>
      </c>
      <c r="B76" s="519">
        <v>1</v>
      </c>
      <c r="C76" s="527"/>
      <c r="D76" s="527">
        <v>26000</v>
      </c>
      <c r="E76" s="1054"/>
      <c r="F76" s="519"/>
      <c r="G76" s="527"/>
      <c r="H76" s="1586" t="s">
        <v>6744</v>
      </c>
    </row>
    <row r="77" spans="1:8" x14ac:dyDescent="0.25">
      <c r="A77" s="767" t="s">
        <v>2187</v>
      </c>
      <c r="B77" s="519">
        <v>1</v>
      </c>
      <c r="C77" s="527">
        <v>13000</v>
      </c>
      <c r="D77" s="527"/>
      <c r="E77" s="1054">
        <v>1</v>
      </c>
      <c r="F77" s="519">
        <v>60</v>
      </c>
      <c r="G77" s="527">
        <v>3000</v>
      </c>
      <c r="H77" s="1586"/>
    </row>
    <row r="78" spans="1:8" x14ac:dyDescent="0.25">
      <c r="A78" s="517" t="s">
        <v>243</v>
      </c>
      <c r="B78" s="519">
        <v>1</v>
      </c>
      <c r="C78" s="527">
        <v>14000</v>
      </c>
      <c r="D78" s="527"/>
      <c r="E78" s="1054">
        <v>1</v>
      </c>
      <c r="F78" s="1054">
        <v>60</v>
      </c>
      <c r="G78" s="1265">
        <v>3000</v>
      </c>
      <c r="H78" s="1586"/>
    </row>
    <row r="79" spans="1:8" x14ac:dyDescent="0.25">
      <c r="A79" s="517" t="s">
        <v>5517</v>
      </c>
      <c r="B79" s="519">
        <v>1</v>
      </c>
      <c r="C79" s="527"/>
      <c r="D79" s="527">
        <v>15000</v>
      </c>
      <c r="E79" s="1054">
        <v>1</v>
      </c>
      <c r="F79" s="1054">
        <v>60</v>
      </c>
      <c r="G79" s="1265">
        <v>3000</v>
      </c>
      <c r="H79" s="1586" t="s">
        <v>3581</v>
      </c>
    </row>
    <row r="80" spans="1:8" x14ac:dyDescent="0.25">
      <c r="A80" s="517" t="s">
        <v>5235</v>
      </c>
      <c r="B80" s="519">
        <v>1</v>
      </c>
      <c r="C80" s="527"/>
      <c r="D80" s="527">
        <v>18000</v>
      </c>
      <c r="E80" s="1054"/>
      <c r="F80" s="1054"/>
      <c r="G80" s="1265"/>
      <c r="H80" s="1586" t="s">
        <v>6730</v>
      </c>
    </row>
    <row r="81" spans="1:8" x14ac:dyDescent="0.25">
      <c r="A81" s="517" t="s">
        <v>656</v>
      </c>
      <c r="B81" s="519">
        <v>1</v>
      </c>
      <c r="C81" s="527"/>
      <c r="D81" s="527">
        <v>20000</v>
      </c>
      <c r="E81" s="1054"/>
      <c r="F81" s="1054"/>
      <c r="G81" s="1265"/>
      <c r="H81" s="1586" t="s">
        <v>3581</v>
      </c>
    </row>
    <row r="82" spans="1:8" x14ac:dyDescent="0.25">
      <c r="A82" s="517" t="s">
        <v>144</v>
      </c>
      <c r="B82" s="519">
        <v>1</v>
      </c>
      <c r="C82" s="527">
        <v>19000</v>
      </c>
      <c r="D82" s="527"/>
      <c r="E82" s="1054">
        <v>1</v>
      </c>
      <c r="F82" s="1054">
        <v>75</v>
      </c>
      <c r="G82" s="1265">
        <v>4000</v>
      </c>
      <c r="H82" s="1586" t="s">
        <v>6576</v>
      </c>
    </row>
    <row r="83" spans="1:8" x14ac:dyDescent="0.25">
      <c r="A83" s="517" t="s">
        <v>6729</v>
      </c>
      <c r="B83" s="519">
        <v>1</v>
      </c>
      <c r="C83" s="527">
        <v>30000</v>
      </c>
      <c r="D83" s="527"/>
      <c r="E83" s="1054">
        <v>1</v>
      </c>
      <c r="F83" s="1054">
        <v>100</v>
      </c>
      <c r="G83" s="1265">
        <v>5000</v>
      </c>
      <c r="H83" s="1586" t="s">
        <v>6576</v>
      </c>
    </row>
    <row r="84" spans="1:8" x14ac:dyDescent="0.25">
      <c r="A84" s="517" t="s">
        <v>1139</v>
      </c>
      <c r="B84" s="519">
        <v>2</v>
      </c>
      <c r="C84" s="527">
        <v>34000</v>
      </c>
      <c r="D84" s="527">
        <v>26000</v>
      </c>
      <c r="E84" s="1054">
        <v>3</v>
      </c>
      <c r="F84" s="1054" t="s">
        <v>6731</v>
      </c>
      <c r="G84" s="1265">
        <v>18000</v>
      </c>
      <c r="H84" s="1586" t="s">
        <v>767</v>
      </c>
    </row>
    <row r="85" spans="1:8" x14ac:dyDescent="0.25">
      <c r="A85" s="517" t="s">
        <v>355</v>
      </c>
      <c r="B85" s="519">
        <v>1</v>
      </c>
      <c r="C85" s="527">
        <v>20000</v>
      </c>
      <c r="D85" s="527"/>
      <c r="E85" s="1054"/>
      <c r="F85" s="1054"/>
      <c r="G85" s="1265"/>
      <c r="H85" s="1586"/>
    </row>
    <row r="86" spans="1:8" x14ac:dyDescent="0.25">
      <c r="A86" s="517" t="s">
        <v>4757</v>
      </c>
      <c r="B86" s="519">
        <v>1</v>
      </c>
      <c r="C86" s="527">
        <v>20000</v>
      </c>
      <c r="D86" s="527"/>
      <c r="E86" s="1054">
        <v>1</v>
      </c>
      <c r="F86" s="1054">
        <v>75</v>
      </c>
      <c r="G86" s="1265">
        <v>4000</v>
      </c>
      <c r="H86" s="1586"/>
    </row>
    <row r="87" spans="1:8" x14ac:dyDescent="0.25">
      <c r="A87" s="517" t="s">
        <v>144</v>
      </c>
      <c r="B87" s="519">
        <v>1</v>
      </c>
      <c r="C87" s="527">
        <v>19000</v>
      </c>
      <c r="D87" s="527"/>
      <c r="E87" s="1054">
        <v>1</v>
      </c>
      <c r="F87" s="1054">
        <v>75</v>
      </c>
      <c r="G87" s="1265">
        <v>4000</v>
      </c>
      <c r="H87" s="1586" t="s">
        <v>6576</v>
      </c>
    </row>
    <row r="88" spans="1:8" x14ac:dyDescent="0.25">
      <c r="A88" s="517" t="s">
        <v>6732</v>
      </c>
      <c r="B88" s="519">
        <v>1</v>
      </c>
      <c r="C88" s="527"/>
      <c r="D88" s="527">
        <v>26000</v>
      </c>
      <c r="E88" s="1054">
        <v>1</v>
      </c>
      <c r="F88" s="1054">
        <v>45</v>
      </c>
      <c r="G88" s="1265">
        <v>2000</v>
      </c>
      <c r="H88" s="1586" t="s">
        <v>767</v>
      </c>
    </row>
    <row r="89" spans="1:8" x14ac:dyDescent="0.25">
      <c r="A89" s="755" t="s">
        <v>2048</v>
      </c>
      <c r="B89" s="213">
        <f>SUM(B73:B88)</f>
        <v>18</v>
      </c>
      <c r="C89" s="213">
        <f>SUM(C73:C88)</f>
        <v>169000</v>
      </c>
      <c r="D89" s="213">
        <f>SUM(D73:D88)</f>
        <v>176000</v>
      </c>
      <c r="E89" s="213"/>
      <c r="F89" s="213"/>
      <c r="G89" s="213">
        <f>SUM(G73:G88)</f>
        <v>54000</v>
      </c>
      <c r="H89" s="213"/>
    </row>
    <row r="90" spans="1:8" ht="17.25" x14ac:dyDescent="0.25">
      <c r="A90" s="2233" t="s">
        <v>4463</v>
      </c>
      <c r="B90" s="2234"/>
      <c r="C90" s="2234"/>
      <c r="D90" s="2234"/>
      <c r="E90" s="2234"/>
      <c r="F90" s="2234"/>
      <c r="G90" s="2234"/>
      <c r="H90" s="2235"/>
    </row>
    <row r="91" spans="1:8" ht="17.25" x14ac:dyDescent="0.25">
      <c r="A91" s="782" t="s">
        <v>6733</v>
      </c>
      <c r="B91" s="783">
        <v>1</v>
      </c>
      <c r="C91" s="944">
        <v>2000</v>
      </c>
      <c r="D91" s="784"/>
      <c r="E91" s="909"/>
      <c r="F91" s="909"/>
      <c r="G91" s="909"/>
      <c r="H91" s="1586" t="s">
        <v>767</v>
      </c>
    </row>
    <row r="92" spans="1:8" ht="17.25" x14ac:dyDescent="0.25">
      <c r="A92" s="782" t="s">
        <v>6331</v>
      </c>
      <c r="B92" s="783">
        <v>1</v>
      </c>
      <c r="C92" s="944">
        <v>2000</v>
      </c>
      <c r="D92" s="784"/>
      <c r="E92" s="909"/>
      <c r="F92" s="909"/>
      <c r="G92" s="909"/>
      <c r="H92" s="1586"/>
    </row>
    <row r="93" spans="1:8" ht="17.25" x14ac:dyDescent="0.25">
      <c r="A93" s="782" t="s">
        <v>6734</v>
      </c>
      <c r="B93" s="783">
        <v>1</v>
      </c>
      <c r="C93" s="944">
        <v>3500</v>
      </c>
      <c r="D93" s="784"/>
      <c r="E93" s="909"/>
      <c r="F93" s="909"/>
      <c r="G93" s="909"/>
      <c r="H93" s="1586"/>
    </row>
    <row r="94" spans="1:8" ht="17.25" x14ac:dyDescent="0.25">
      <c r="A94" s="782" t="s">
        <v>6735</v>
      </c>
      <c r="B94" s="783">
        <v>1</v>
      </c>
      <c r="C94" s="944">
        <v>3500</v>
      </c>
      <c r="D94" s="784"/>
      <c r="E94" s="909"/>
      <c r="F94" s="909"/>
      <c r="G94" s="909"/>
      <c r="H94" s="1586"/>
    </row>
    <row r="95" spans="1:8" x14ac:dyDescent="0.25">
      <c r="A95" s="755" t="s">
        <v>2048</v>
      </c>
      <c r="B95" s="213"/>
      <c r="C95" s="213">
        <f>SUM(C91:C94)</f>
        <v>11000</v>
      </c>
      <c r="D95" s="213"/>
      <c r="E95" s="213"/>
      <c r="F95" s="213"/>
      <c r="G95" s="213"/>
      <c r="H95" s="213"/>
    </row>
    <row r="96" spans="1:8" x14ac:dyDescent="0.25">
      <c r="D96" s="18"/>
      <c r="E96" s="13"/>
      <c r="F96" s="13"/>
    </row>
    <row r="97" spans="1:8" x14ac:dyDescent="0.25">
      <c r="D97" s="1230"/>
      <c r="E97" s="1230"/>
      <c r="F97" s="2268" t="s">
        <v>5635</v>
      </c>
      <c r="G97" s="2268"/>
      <c r="H97" s="2268"/>
    </row>
    <row r="98" spans="1:8" ht="15.75" x14ac:dyDescent="0.25">
      <c r="A98" s="2262" t="s">
        <v>4861</v>
      </c>
      <c r="B98" s="2263"/>
      <c r="C98" s="757">
        <f>C89</f>
        <v>169000</v>
      </c>
      <c r="E98" s="13"/>
      <c r="F98" s="13"/>
    </row>
    <row r="99" spans="1:8" x14ac:dyDescent="0.25">
      <c r="E99" s="2274"/>
      <c r="F99" s="2274"/>
      <c r="G99" s="2274"/>
    </row>
    <row r="100" spans="1:8" ht="15.75" x14ac:dyDescent="0.25">
      <c r="A100" s="2262" t="s">
        <v>4825</v>
      </c>
      <c r="B100" s="2263"/>
      <c r="C100" s="213">
        <v>11000</v>
      </c>
      <c r="E100" s="1145"/>
      <c r="F100" s="1145"/>
      <c r="G100" s="1145"/>
    </row>
    <row r="104" spans="1:8" ht="15.75" x14ac:dyDescent="0.25">
      <c r="A104" s="2232" t="s">
        <v>6743</v>
      </c>
      <c r="B104" s="2232"/>
      <c r="C104" s="2232"/>
      <c r="D104" s="2232"/>
      <c r="E104" s="2232"/>
      <c r="F104" s="2232"/>
      <c r="G104" s="2232"/>
      <c r="H104" s="2232"/>
    </row>
    <row r="105" spans="1:8" x14ac:dyDescent="0.25">
      <c r="A105" s="198" t="s">
        <v>14</v>
      </c>
      <c r="B105" s="198" t="s">
        <v>6004</v>
      </c>
      <c r="C105" s="198" t="s">
        <v>6005</v>
      </c>
      <c r="D105" s="198" t="s">
        <v>6006</v>
      </c>
      <c r="E105" s="198" t="s">
        <v>6007</v>
      </c>
      <c r="F105" s="1587" t="s">
        <v>2013</v>
      </c>
      <c r="G105" s="198" t="s">
        <v>6008</v>
      </c>
      <c r="H105" s="198" t="s">
        <v>6847</v>
      </c>
    </row>
    <row r="106" spans="1:8" x14ac:dyDescent="0.25">
      <c r="A106" s="517" t="s">
        <v>2187</v>
      </c>
      <c r="B106" s="519">
        <v>1</v>
      </c>
      <c r="C106" s="527"/>
      <c r="D106" s="527">
        <v>16000</v>
      </c>
      <c r="E106" s="1054"/>
      <c r="F106" s="519"/>
      <c r="G106" s="527"/>
      <c r="H106" s="1588" t="s">
        <v>767</v>
      </c>
    </row>
    <row r="107" spans="1:8" x14ac:dyDescent="0.25">
      <c r="A107" s="517" t="s">
        <v>3689</v>
      </c>
      <c r="B107" s="519">
        <v>1</v>
      </c>
      <c r="C107" s="527"/>
      <c r="D107" s="527">
        <v>85000</v>
      </c>
      <c r="E107" s="1054"/>
      <c r="F107" s="519"/>
      <c r="G107" s="527"/>
      <c r="H107" s="1588" t="s">
        <v>6737</v>
      </c>
    </row>
    <row r="108" spans="1:8" x14ac:dyDescent="0.25">
      <c r="A108" s="517" t="s">
        <v>137</v>
      </c>
      <c r="B108" s="519">
        <v>1</v>
      </c>
      <c r="C108" s="527"/>
      <c r="D108" s="527">
        <v>28000</v>
      </c>
      <c r="E108" s="1054"/>
      <c r="F108" s="519"/>
      <c r="G108" s="527"/>
      <c r="H108" s="1588" t="s">
        <v>6738</v>
      </c>
    </row>
    <row r="109" spans="1:8" x14ac:dyDescent="0.25">
      <c r="A109" s="517" t="s">
        <v>172</v>
      </c>
      <c r="B109" s="519">
        <v>1</v>
      </c>
      <c r="C109" s="527">
        <v>44000</v>
      </c>
      <c r="D109" s="527"/>
      <c r="E109" s="1054">
        <v>1</v>
      </c>
      <c r="F109" s="519">
        <v>100</v>
      </c>
      <c r="G109" s="527">
        <v>5000</v>
      </c>
      <c r="H109" s="1588"/>
    </row>
    <row r="110" spans="1:8" x14ac:dyDescent="0.25">
      <c r="A110" s="767" t="s">
        <v>5517</v>
      </c>
      <c r="B110" s="519">
        <v>1</v>
      </c>
      <c r="C110" s="527">
        <v>15000</v>
      </c>
      <c r="D110" s="527"/>
      <c r="E110" s="1054">
        <v>1</v>
      </c>
      <c r="F110" s="519">
        <v>60</v>
      </c>
      <c r="G110" s="527">
        <v>3000</v>
      </c>
      <c r="H110" s="1588"/>
    </row>
    <row r="111" spans="1:8" x14ac:dyDescent="0.25">
      <c r="A111" s="702" t="s">
        <v>4702</v>
      </c>
      <c r="B111" s="703">
        <v>1</v>
      </c>
      <c r="C111" s="640"/>
      <c r="D111" s="640"/>
      <c r="E111" s="1589"/>
      <c r="F111" s="1589"/>
      <c r="G111" s="1250"/>
      <c r="H111" s="781" t="s">
        <v>5804</v>
      </c>
    </row>
    <row r="112" spans="1:8" x14ac:dyDescent="0.25">
      <c r="A112" s="517" t="s">
        <v>144</v>
      </c>
      <c r="B112" s="519">
        <v>1</v>
      </c>
      <c r="C112" s="527">
        <v>19000</v>
      </c>
      <c r="D112" s="527"/>
      <c r="E112" s="1054">
        <v>1</v>
      </c>
      <c r="F112" s="1054">
        <v>75</v>
      </c>
      <c r="G112" s="1265">
        <v>4000</v>
      </c>
      <c r="H112" s="1588" t="s">
        <v>6576</v>
      </c>
    </row>
    <row r="113" spans="1:8" x14ac:dyDescent="0.25">
      <c r="A113" s="517" t="s">
        <v>1871</v>
      </c>
      <c r="B113" s="519">
        <v>1</v>
      </c>
      <c r="C113" s="527"/>
      <c r="D113" s="527">
        <v>36000</v>
      </c>
      <c r="E113" s="1054"/>
      <c r="F113" s="1054"/>
      <c r="G113" s="1265"/>
      <c r="H113" s="1588" t="s">
        <v>6739</v>
      </c>
    </row>
    <row r="114" spans="1:8" x14ac:dyDescent="0.25">
      <c r="A114" s="517" t="s">
        <v>1268</v>
      </c>
      <c r="B114" s="519">
        <v>1</v>
      </c>
      <c r="C114" s="527"/>
      <c r="D114" s="527">
        <v>28000</v>
      </c>
      <c r="E114" s="1054"/>
      <c r="F114" s="1054"/>
      <c r="G114" s="1265"/>
      <c r="H114" s="1597" t="s">
        <v>6762</v>
      </c>
    </row>
    <row r="115" spans="1:8" x14ac:dyDescent="0.25">
      <c r="A115" s="517" t="s">
        <v>734</v>
      </c>
      <c r="B115" s="519">
        <v>1</v>
      </c>
      <c r="C115" s="527"/>
      <c r="D115" s="527">
        <v>18000</v>
      </c>
      <c r="E115" s="1054"/>
      <c r="F115" s="1054"/>
      <c r="G115" s="1265"/>
      <c r="H115" s="1588" t="s">
        <v>6740</v>
      </c>
    </row>
    <row r="116" spans="1:8" x14ac:dyDescent="0.25">
      <c r="A116" s="517" t="s">
        <v>3938</v>
      </c>
      <c r="B116" s="519">
        <v>1</v>
      </c>
      <c r="C116" s="527"/>
      <c r="D116" s="527">
        <v>26000</v>
      </c>
      <c r="E116" s="1054"/>
      <c r="F116" s="1054"/>
      <c r="G116" s="1265"/>
      <c r="H116" s="1588" t="s">
        <v>767</v>
      </c>
    </row>
    <row r="117" spans="1:8" x14ac:dyDescent="0.25">
      <c r="A117" s="517" t="s">
        <v>2901</v>
      </c>
      <c r="B117" s="519">
        <v>1</v>
      </c>
      <c r="C117" s="527"/>
      <c r="D117" s="527">
        <v>17000</v>
      </c>
      <c r="E117" s="1054"/>
      <c r="F117" s="1054"/>
      <c r="G117" s="1265"/>
      <c r="H117" s="1588" t="s">
        <v>767</v>
      </c>
    </row>
    <row r="118" spans="1:8" x14ac:dyDescent="0.25">
      <c r="A118" s="517" t="s">
        <v>423</v>
      </c>
      <c r="B118" s="519">
        <v>1</v>
      </c>
      <c r="C118" s="527">
        <v>15500</v>
      </c>
      <c r="D118" s="527"/>
      <c r="E118" s="1054">
        <v>1</v>
      </c>
      <c r="F118" s="1054">
        <v>60</v>
      </c>
      <c r="G118" s="1265">
        <v>3000</v>
      </c>
      <c r="H118" s="1588" t="s">
        <v>6745</v>
      </c>
    </row>
    <row r="119" spans="1:8" x14ac:dyDescent="0.25">
      <c r="A119" s="517" t="s">
        <v>563</v>
      </c>
      <c r="B119" s="519">
        <v>1</v>
      </c>
      <c r="C119" s="527"/>
      <c r="D119" s="527">
        <v>21000</v>
      </c>
      <c r="E119" s="1054"/>
      <c r="F119" s="1054"/>
      <c r="G119" s="1265"/>
      <c r="H119" s="1588" t="s">
        <v>6741</v>
      </c>
    </row>
    <row r="120" spans="1:8" x14ac:dyDescent="0.25">
      <c r="A120" s="517" t="s">
        <v>734</v>
      </c>
      <c r="B120" s="519">
        <v>1</v>
      </c>
      <c r="C120" s="527"/>
      <c r="D120" s="527">
        <v>18000</v>
      </c>
      <c r="E120" s="1054"/>
      <c r="F120" s="1054"/>
      <c r="G120" s="1265"/>
      <c r="H120" s="1588" t="s">
        <v>6742</v>
      </c>
    </row>
    <row r="121" spans="1:8" x14ac:dyDescent="0.25">
      <c r="A121" s="517" t="s">
        <v>2187</v>
      </c>
      <c r="B121" s="519">
        <v>1</v>
      </c>
      <c r="C121" s="527">
        <v>13000</v>
      </c>
      <c r="D121" s="527"/>
      <c r="E121" s="1054">
        <v>1</v>
      </c>
      <c r="F121" s="1054">
        <v>60</v>
      </c>
      <c r="G121" s="1265">
        <v>3000</v>
      </c>
      <c r="H121" s="1588"/>
    </row>
    <row r="122" spans="1:8" x14ac:dyDescent="0.25">
      <c r="A122" s="517" t="s">
        <v>4733</v>
      </c>
      <c r="B122" s="519">
        <v>1</v>
      </c>
      <c r="C122" s="527"/>
      <c r="D122" s="527">
        <v>18000</v>
      </c>
      <c r="E122" s="1054"/>
      <c r="F122" s="1054"/>
      <c r="G122" s="1265"/>
      <c r="H122" s="1588" t="s">
        <v>5353</v>
      </c>
    </row>
    <row r="123" spans="1:8" x14ac:dyDescent="0.25">
      <c r="A123" s="517" t="s">
        <v>137</v>
      </c>
      <c r="B123" s="519">
        <v>1</v>
      </c>
      <c r="C123" s="527"/>
      <c r="D123" s="527">
        <v>28000</v>
      </c>
      <c r="E123" s="1054"/>
      <c r="F123" s="1054"/>
      <c r="G123" s="1265"/>
      <c r="H123" s="1588" t="s">
        <v>3581</v>
      </c>
    </row>
    <row r="124" spans="1:8" x14ac:dyDescent="0.25">
      <c r="A124" s="517" t="s">
        <v>314</v>
      </c>
      <c r="B124" s="519">
        <v>1</v>
      </c>
      <c r="C124" s="527"/>
      <c r="D124" s="527">
        <v>51000</v>
      </c>
      <c r="E124" s="1054"/>
      <c r="F124" s="1054"/>
      <c r="G124" s="1265"/>
      <c r="H124" s="1588" t="s">
        <v>767</v>
      </c>
    </row>
    <row r="125" spans="1:8" x14ac:dyDescent="0.25">
      <c r="A125" s="517" t="s">
        <v>622</v>
      </c>
      <c r="B125" s="519">
        <v>1</v>
      </c>
      <c r="C125" s="527">
        <v>33000</v>
      </c>
      <c r="D125" s="527"/>
      <c r="E125" s="1054">
        <v>1</v>
      </c>
      <c r="F125" s="1054">
        <v>75</v>
      </c>
      <c r="G125" s="1265">
        <v>4000</v>
      </c>
      <c r="H125" s="1588"/>
    </row>
    <row r="126" spans="1:8" x14ac:dyDescent="0.25">
      <c r="A126" s="755" t="s">
        <v>2048</v>
      </c>
      <c r="B126" s="213">
        <f>SUM(B106:B125)</f>
        <v>20</v>
      </c>
      <c r="C126" s="213">
        <f>SUM(C106:C125)</f>
        <v>139500</v>
      </c>
      <c r="D126" s="213">
        <f>SUM(D106:D125)</f>
        <v>390000</v>
      </c>
      <c r="E126" s="213"/>
      <c r="F126" s="213"/>
      <c r="G126" s="213">
        <f>SUM(G106:G125)</f>
        <v>22000</v>
      </c>
      <c r="H126" s="213"/>
    </row>
    <row r="127" spans="1:8" ht="17.25" x14ac:dyDescent="0.25">
      <c r="A127" s="2233" t="s">
        <v>4463</v>
      </c>
      <c r="B127" s="2234"/>
      <c r="C127" s="2234"/>
      <c r="D127" s="2234"/>
      <c r="E127" s="2234"/>
      <c r="F127" s="2234"/>
      <c r="G127" s="2234"/>
      <c r="H127" s="2235"/>
    </row>
    <row r="128" spans="1:8" ht="17.25" x14ac:dyDescent="0.25">
      <c r="A128" s="782"/>
      <c r="B128" s="783"/>
      <c r="C128" s="944"/>
      <c r="D128" s="784"/>
      <c r="E128" s="909"/>
      <c r="F128" s="909"/>
      <c r="G128" s="909"/>
      <c r="H128" s="1588" t="s">
        <v>767</v>
      </c>
    </row>
    <row r="129" spans="1:8" x14ac:dyDescent="0.25">
      <c r="A129" s="755" t="s">
        <v>2048</v>
      </c>
      <c r="B129" s="213"/>
      <c r="C129" s="213">
        <f>SUM(C128:C128)</f>
        <v>0</v>
      </c>
      <c r="D129" s="213"/>
      <c r="E129" s="213"/>
      <c r="F129" s="213"/>
      <c r="G129" s="213"/>
      <c r="H129" s="213"/>
    </row>
    <row r="130" spans="1:8" x14ac:dyDescent="0.25">
      <c r="D130" s="18"/>
      <c r="E130" s="13"/>
      <c r="F130" s="13"/>
    </row>
    <row r="131" spans="1:8" x14ac:dyDescent="0.25">
      <c r="D131" s="1230"/>
      <c r="E131" s="1230"/>
      <c r="F131" s="2268" t="s">
        <v>5635</v>
      </c>
      <c r="G131" s="2268"/>
      <c r="H131" s="2268"/>
    </row>
    <row r="132" spans="1:8" ht="15.75" x14ac:dyDescent="0.25">
      <c r="A132" s="2262" t="s">
        <v>4861</v>
      </c>
      <c r="B132" s="2263"/>
      <c r="C132" s="757">
        <f>C126</f>
        <v>139500</v>
      </c>
      <c r="E132" s="13"/>
      <c r="F132" s="13"/>
    </row>
    <row r="133" spans="1:8" x14ac:dyDescent="0.25">
      <c r="E133" s="2274"/>
      <c r="F133" s="2274"/>
      <c r="G133" s="2274"/>
    </row>
    <row r="134" spans="1:8" ht="15.75" x14ac:dyDescent="0.25">
      <c r="A134" s="2262" t="s">
        <v>4825</v>
      </c>
      <c r="B134" s="2263"/>
      <c r="C134" s="213"/>
      <c r="E134" s="1145"/>
      <c r="F134" s="1145"/>
      <c r="G134" s="1145"/>
    </row>
    <row r="138" spans="1:8" ht="15.75" x14ac:dyDescent="0.25">
      <c r="A138" s="2232" t="s">
        <v>6761</v>
      </c>
      <c r="B138" s="2232"/>
      <c r="C138" s="2232"/>
      <c r="D138" s="2232"/>
      <c r="E138" s="2232"/>
      <c r="F138" s="2232"/>
      <c r="G138" s="2232"/>
      <c r="H138" s="2232"/>
    </row>
    <row r="139" spans="1:8" x14ac:dyDescent="0.25">
      <c r="A139" s="198" t="s">
        <v>14</v>
      </c>
      <c r="B139" s="198" t="s">
        <v>6004</v>
      </c>
      <c r="C139" s="198" t="s">
        <v>6005</v>
      </c>
      <c r="D139" s="198" t="s">
        <v>6006</v>
      </c>
      <c r="E139" s="198" t="s">
        <v>6007</v>
      </c>
      <c r="F139" s="1592" t="s">
        <v>2013</v>
      </c>
      <c r="G139" s="198" t="s">
        <v>6008</v>
      </c>
      <c r="H139" s="198" t="s">
        <v>6847</v>
      </c>
    </row>
    <row r="140" spans="1:8" x14ac:dyDescent="0.25">
      <c r="A140" s="777" t="s">
        <v>2912</v>
      </c>
      <c r="B140" s="764">
        <v>1</v>
      </c>
      <c r="C140" s="630">
        <v>21000</v>
      </c>
      <c r="D140" s="630"/>
      <c r="E140" s="921">
        <v>1</v>
      </c>
      <c r="F140" s="764">
        <v>60</v>
      </c>
      <c r="G140" s="630">
        <v>3000</v>
      </c>
      <c r="H140" s="1595"/>
    </row>
    <row r="141" spans="1:8" x14ac:dyDescent="0.25">
      <c r="A141" s="777" t="s">
        <v>5517</v>
      </c>
      <c r="B141" s="764">
        <v>1</v>
      </c>
      <c r="C141" s="630">
        <v>15000</v>
      </c>
      <c r="D141" s="630"/>
      <c r="E141" s="921">
        <v>1</v>
      </c>
      <c r="F141" s="764">
        <v>60</v>
      </c>
      <c r="G141" s="630">
        <v>3000</v>
      </c>
      <c r="H141" s="1595"/>
    </row>
    <row r="142" spans="1:8" x14ac:dyDescent="0.25">
      <c r="A142" s="702" t="s">
        <v>734</v>
      </c>
      <c r="B142" s="703">
        <v>1</v>
      </c>
      <c r="C142" s="640"/>
      <c r="D142" s="640"/>
      <c r="E142" s="1594"/>
      <c r="F142" s="703"/>
      <c r="G142" s="640"/>
      <c r="H142" s="781" t="s">
        <v>6747</v>
      </c>
    </row>
    <row r="143" spans="1:8" x14ac:dyDescent="0.25">
      <c r="A143" s="777" t="s">
        <v>778</v>
      </c>
      <c r="B143" s="764">
        <v>1</v>
      </c>
      <c r="C143" s="630">
        <v>24000</v>
      </c>
      <c r="D143" s="630"/>
      <c r="E143" s="921">
        <v>1</v>
      </c>
      <c r="F143" s="764">
        <v>75</v>
      </c>
      <c r="G143" s="630">
        <v>4000</v>
      </c>
      <c r="H143" s="1595"/>
    </row>
    <row r="144" spans="1:8" x14ac:dyDescent="0.25">
      <c r="A144" s="777" t="s">
        <v>2199</v>
      </c>
      <c r="B144" s="764">
        <v>1</v>
      </c>
      <c r="C144" s="630">
        <v>16000</v>
      </c>
      <c r="D144" s="630"/>
      <c r="E144" s="921">
        <v>1</v>
      </c>
      <c r="F144" s="764">
        <v>75</v>
      </c>
      <c r="G144" s="630">
        <v>4000</v>
      </c>
      <c r="H144" s="1595"/>
    </row>
    <row r="145" spans="1:8" x14ac:dyDescent="0.25">
      <c r="A145" s="777" t="s">
        <v>587</v>
      </c>
      <c r="B145" s="764">
        <v>1</v>
      </c>
      <c r="C145" s="630"/>
      <c r="D145" s="630">
        <v>26000</v>
      </c>
      <c r="E145" s="921"/>
      <c r="F145" s="921"/>
      <c r="G145" s="1249"/>
      <c r="H145" s="1595" t="s">
        <v>6748</v>
      </c>
    </row>
    <row r="146" spans="1:8" x14ac:dyDescent="0.25">
      <c r="A146" s="777" t="s">
        <v>3012</v>
      </c>
      <c r="B146" s="764">
        <v>1</v>
      </c>
      <c r="C146" s="630"/>
      <c r="D146" s="630">
        <v>13000</v>
      </c>
      <c r="E146" s="921">
        <v>1</v>
      </c>
      <c r="F146" s="921">
        <v>60</v>
      </c>
      <c r="G146" s="1249">
        <v>3000</v>
      </c>
      <c r="H146" s="1595" t="s">
        <v>3581</v>
      </c>
    </row>
    <row r="147" spans="1:8" x14ac:dyDescent="0.25">
      <c r="A147" s="777" t="s">
        <v>6749</v>
      </c>
      <c r="B147" s="764">
        <v>1</v>
      </c>
      <c r="C147" s="630"/>
      <c r="D147" s="630">
        <v>14000</v>
      </c>
      <c r="E147" s="921">
        <v>1</v>
      </c>
      <c r="F147" s="921">
        <v>60</v>
      </c>
      <c r="G147" s="1249">
        <v>3000</v>
      </c>
      <c r="H147" s="1595" t="s">
        <v>3581</v>
      </c>
    </row>
    <row r="148" spans="1:8" x14ac:dyDescent="0.25">
      <c r="A148" s="777" t="s">
        <v>563</v>
      </c>
      <c r="B148" s="764">
        <v>1</v>
      </c>
      <c r="C148" s="630">
        <v>18000</v>
      </c>
      <c r="D148" s="630"/>
      <c r="E148" s="921">
        <v>1</v>
      </c>
      <c r="F148" s="921">
        <v>60</v>
      </c>
      <c r="G148" s="1249">
        <v>3000</v>
      </c>
      <c r="H148" s="1595"/>
    </row>
    <row r="149" spans="1:8" x14ac:dyDescent="0.25">
      <c r="A149" s="777" t="s">
        <v>3538</v>
      </c>
      <c r="B149" s="764">
        <v>1</v>
      </c>
      <c r="C149" s="630"/>
      <c r="D149" s="630">
        <v>15000</v>
      </c>
      <c r="E149" s="921"/>
      <c r="F149" s="921"/>
      <c r="G149" s="1249"/>
      <c r="H149" s="1595" t="s">
        <v>767</v>
      </c>
    </row>
    <row r="150" spans="1:8" x14ac:dyDescent="0.25">
      <c r="A150" s="777" t="s">
        <v>537</v>
      </c>
      <c r="B150" s="764">
        <v>1</v>
      </c>
      <c r="C150" s="630"/>
      <c r="D150" s="630">
        <v>15000</v>
      </c>
      <c r="E150" s="921">
        <v>1</v>
      </c>
      <c r="F150" s="921">
        <v>75</v>
      </c>
      <c r="G150" s="1249">
        <v>4000</v>
      </c>
      <c r="H150" s="1595" t="s">
        <v>3948</v>
      </c>
    </row>
    <row r="151" spans="1:8" x14ac:dyDescent="0.25">
      <c r="A151" s="777" t="s">
        <v>6361</v>
      </c>
      <c r="B151" s="764">
        <v>1</v>
      </c>
      <c r="C151" s="630">
        <v>40000</v>
      </c>
      <c r="D151" s="630"/>
      <c r="E151" s="921">
        <v>1</v>
      </c>
      <c r="F151" s="921">
        <v>100</v>
      </c>
      <c r="G151" s="1249">
        <v>5000</v>
      </c>
      <c r="H151" s="1595"/>
    </row>
    <row r="152" spans="1:8" x14ac:dyDescent="0.25">
      <c r="A152" s="777" t="s">
        <v>3733</v>
      </c>
      <c r="B152" s="764">
        <v>1</v>
      </c>
      <c r="C152" s="630"/>
      <c r="D152" s="630">
        <v>34000</v>
      </c>
      <c r="E152" s="921">
        <v>1</v>
      </c>
      <c r="F152" s="921">
        <v>100</v>
      </c>
      <c r="G152" s="1249">
        <v>5000</v>
      </c>
      <c r="H152" s="1595" t="s">
        <v>767</v>
      </c>
    </row>
    <row r="153" spans="1:8" x14ac:dyDescent="0.25">
      <c r="A153" s="777" t="s">
        <v>1248</v>
      </c>
      <c r="B153" s="764">
        <v>3</v>
      </c>
      <c r="C153" s="630">
        <v>156000</v>
      </c>
      <c r="D153" s="630"/>
      <c r="E153" s="921"/>
      <c r="F153" s="921"/>
      <c r="G153" s="1249"/>
      <c r="H153" s="1595" t="s">
        <v>6750</v>
      </c>
    </row>
    <row r="154" spans="1:8" x14ac:dyDescent="0.25">
      <c r="A154" s="777" t="s">
        <v>161</v>
      </c>
      <c r="B154" s="764">
        <v>1</v>
      </c>
      <c r="C154" s="630">
        <v>29000</v>
      </c>
      <c r="D154" s="630"/>
      <c r="E154" s="921">
        <v>1</v>
      </c>
      <c r="F154" s="921">
        <v>60</v>
      </c>
      <c r="G154" s="1249">
        <v>3000</v>
      </c>
      <c r="H154" s="1595"/>
    </row>
    <row r="155" spans="1:8" x14ac:dyDescent="0.25">
      <c r="A155" s="777" t="s">
        <v>2187</v>
      </c>
      <c r="B155" s="764">
        <v>1</v>
      </c>
      <c r="C155" s="630">
        <v>5000</v>
      </c>
      <c r="D155" s="630"/>
      <c r="E155" s="921">
        <v>3</v>
      </c>
      <c r="F155" s="921" t="s">
        <v>6751</v>
      </c>
      <c r="G155" s="1249">
        <v>7000</v>
      </c>
      <c r="H155" s="1595" t="s">
        <v>6752</v>
      </c>
    </row>
    <row r="156" spans="1:8" x14ac:dyDescent="0.25">
      <c r="A156" s="777" t="s">
        <v>222</v>
      </c>
      <c r="B156" s="764">
        <v>1</v>
      </c>
      <c r="C156" s="630"/>
      <c r="D156" s="630">
        <v>29000</v>
      </c>
      <c r="E156" s="921"/>
      <c r="F156" s="921"/>
      <c r="G156" s="1249"/>
      <c r="H156" s="1595" t="s">
        <v>767</v>
      </c>
    </row>
    <row r="157" spans="1:8" x14ac:dyDescent="0.25">
      <c r="A157" s="777" t="s">
        <v>3437</v>
      </c>
      <c r="B157" s="764">
        <v>1</v>
      </c>
      <c r="C157" s="630">
        <v>21000</v>
      </c>
      <c r="D157" s="630"/>
      <c r="E157" s="921"/>
      <c r="F157" s="921"/>
      <c r="G157" s="1249"/>
      <c r="H157" s="1595" t="s">
        <v>5249</v>
      </c>
    </row>
    <row r="158" spans="1:8" x14ac:dyDescent="0.25">
      <c r="A158" s="777" t="s">
        <v>107</v>
      </c>
      <c r="B158" s="764">
        <v>1</v>
      </c>
      <c r="C158" s="630">
        <v>12000</v>
      </c>
      <c r="D158" s="630"/>
      <c r="E158" s="921">
        <v>1</v>
      </c>
      <c r="F158" s="921">
        <v>60</v>
      </c>
      <c r="G158" s="1249">
        <v>3000</v>
      </c>
      <c r="H158" s="1595"/>
    </row>
    <row r="159" spans="1:8" x14ac:dyDescent="0.25">
      <c r="A159" s="777" t="s">
        <v>3146</v>
      </c>
      <c r="B159" s="764">
        <v>1</v>
      </c>
      <c r="C159" s="630">
        <v>24000</v>
      </c>
      <c r="D159" s="630"/>
      <c r="E159" s="921">
        <v>1</v>
      </c>
      <c r="F159" s="921">
        <v>100</v>
      </c>
      <c r="G159" s="1249">
        <v>5000</v>
      </c>
      <c r="H159" s="1595"/>
    </row>
    <row r="160" spans="1:8" x14ac:dyDescent="0.25">
      <c r="A160" s="777" t="s">
        <v>370</v>
      </c>
      <c r="B160" s="764">
        <v>1</v>
      </c>
      <c r="C160" s="630">
        <v>49000</v>
      </c>
      <c r="D160" s="630"/>
      <c r="E160" s="921"/>
      <c r="F160" s="921"/>
      <c r="G160" s="1249"/>
      <c r="H160" s="1595" t="s">
        <v>6753</v>
      </c>
    </row>
    <row r="161" spans="1:8" x14ac:dyDescent="0.25">
      <c r="A161" s="777" t="s">
        <v>6749</v>
      </c>
      <c r="B161" s="764">
        <v>1</v>
      </c>
      <c r="C161" s="630">
        <v>14000</v>
      </c>
      <c r="D161" s="630"/>
      <c r="E161" s="921">
        <v>1</v>
      </c>
      <c r="F161" s="921">
        <v>60</v>
      </c>
      <c r="G161" s="1249">
        <v>3000</v>
      </c>
      <c r="H161" s="1595" t="s">
        <v>3802</v>
      </c>
    </row>
    <row r="162" spans="1:8" x14ac:dyDescent="0.25">
      <c r="A162" s="777" t="s">
        <v>629</v>
      </c>
      <c r="B162" s="764">
        <v>1</v>
      </c>
      <c r="C162" s="630">
        <v>31000</v>
      </c>
      <c r="D162" s="630"/>
      <c r="E162" s="921">
        <v>1</v>
      </c>
      <c r="F162" s="921">
        <v>100</v>
      </c>
      <c r="G162" s="1249">
        <v>5000</v>
      </c>
      <c r="H162" s="1595"/>
    </row>
    <row r="163" spans="1:8" x14ac:dyDescent="0.25">
      <c r="A163" s="777" t="s">
        <v>503</v>
      </c>
      <c r="B163" s="764">
        <v>2</v>
      </c>
      <c r="C163" s="630">
        <v>24000</v>
      </c>
      <c r="D163" s="630"/>
      <c r="E163" s="921">
        <v>2</v>
      </c>
      <c r="F163" s="921">
        <v>60</v>
      </c>
      <c r="G163" s="1249">
        <v>6000</v>
      </c>
      <c r="H163" s="1595" t="s">
        <v>6754</v>
      </c>
    </row>
    <row r="164" spans="1:8" x14ac:dyDescent="0.25">
      <c r="A164" s="777" t="s">
        <v>222</v>
      </c>
      <c r="B164" s="764">
        <v>1</v>
      </c>
      <c r="C164" s="630">
        <v>27000</v>
      </c>
      <c r="D164" s="630"/>
      <c r="E164" s="921">
        <v>1</v>
      </c>
      <c r="F164" s="921">
        <v>50</v>
      </c>
      <c r="G164" s="1249">
        <v>2000</v>
      </c>
      <c r="H164" s="1595"/>
    </row>
    <row r="165" spans="1:8" x14ac:dyDescent="0.25">
      <c r="A165" s="777" t="s">
        <v>622</v>
      </c>
      <c r="B165" s="764">
        <v>1</v>
      </c>
      <c r="C165" s="630"/>
      <c r="D165" s="630">
        <v>37000</v>
      </c>
      <c r="E165" s="921"/>
      <c r="F165" s="921"/>
      <c r="G165" s="1249"/>
      <c r="H165" s="1595" t="s">
        <v>6755</v>
      </c>
    </row>
    <row r="166" spans="1:8" x14ac:dyDescent="0.25">
      <c r="A166" s="777" t="s">
        <v>6756</v>
      </c>
      <c r="B166" s="764">
        <v>1</v>
      </c>
      <c r="C166" s="630">
        <v>18000</v>
      </c>
      <c r="D166" s="630"/>
      <c r="E166" s="921"/>
      <c r="F166" s="921"/>
      <c r="G166" s="1249"/>
      <c r="H166" s="1595"/>
    </row>
    <row r="167" spans="1:8" x14ac:dyDescent="0.25">
      <c r="A167" s="777" t="s">
        <v>4814</v>
      </c>
      <c r="B167" s="764">
        <v>1</v>
      </c>
      <c r="C167" s="630">
        <v>11000</v>
      </c>
      <c r="D167" s="630"/>
      <c r="E167" s="921">
        <v>1</v>
      </c>
      <c r="F167" s="921">
        <v>60</v>
      </c>
      <c r="G167" s="1249">
        <v>3000</v>
      </c>
      <c r="H167" s="1595" t="s">
        <v>3278</v>
      </c>
    </row>
    <row r="168" spans="1:8" x14ac:dyDescent="0.25">
      <c r="A168" s="777" t="s">
        <v>6757</v>
      </c>
      <c r="B168" s="764">
        <v>1</v>
      </c>
      <c r="C168" s="630">
        <v>31000</v>
      </c>
      <c r="D168" s="630"/>
      <c r="E168" s="921">
        <v>1</v>
      </c>
      <c r="F168" s="921">
        <v>60</v>
      </c>
      <c r="G168" s="1249">
        <v>3000</v>
      </c>
      <c r="H168" s="1595"/>
    </row>
    <row r="169" spans="1:8" x14ac:dyDescent="0.25">
      <c r="A169" s="702" t="s">
        <v>5785</v>
      </c>
      <c r="B169" s="703">
        <v>1</v>
      </c>
      <c r="C169" s="640"/>
      <c r="D169" s="640"/>
      <c r="E169" s="1594"/>
      <c r="F169" s="1594"/>
      <c r="G169" s="1250"/>
      <c r="H169" s="781" t="s">
        <v>6760</v>
      </c>
    </row>
    <row r="170" spans="1:8" x14ac:dyDescent="0.25">
      <c r="A170" s="755" t="s">
        <v>2048</v>
      </c>
      <c r="B170" s="213">
        <f>SUM(B140:B169)</f>
        <v>33</v>
      </c>
      <c r="C170" s="213">
        <f>SUM(C140:C168)</f>
        <v>586000</v>
      </c>
      <c r="D170" s="213">
        <f>SUM(D140:D166)</f>
        <v>183000</v>
      </c>
      <c r="E170" s="213"/>
      <c r="F170" s="213"/>
      <c r="G170" s="213">
        <f>SUM(G140:G168)</f>
        <v>77000</v>
      </c>
      <c r="H170" s="213"/>
    </row>
    <row r="171" spans="1:8" ht="17.25" x14ac:dyDescent="0.25">
      <c r="A171" s="2233" t="s">
        <v>4463</v>
      </c>
      <c r="B171" s="2234"/>
      <c r="C171" s="2234"/>
      <c r="D171" s="2234"/>
      <c r="E171" s="2234"/>
      <c r="F171" s="2234"/>
      <c r="G171" s="2234"/>
      <c r="H171" s="2235"/>
    </row>
    <row r="172" spans="1:8" ht="17.25" x14ac:dyDescent="0.25">
      <c r="A172" s="782" t="s">
        <v>6758</v>
      </c>
      <c r="B172" s="783">
        <v>1</v>
      </c>
      <c r="C172" s="944"/>
      <c r="D172" s="784">
        <v>1500</v>
      </c>
      <c r="E172" s="909"/>
      <c r="F172" s="909"/>
      <c r="G172" s="909"/>
      <c r="H172" s="1593" t="s">
        <v>767</v>
      </c>
    </row>
    <row r="173" spans="1:8" ht="17.25" x14ac:dyDescent="0.25">
      <c r="A173" s="782" t="s">
        <v>6759</v>
      </c>
      <c r="B173" s="783">
        <v>1</v>
      </c>
      <c r="C173" s="944">
        <v>700</v>
      </c>
      <c r="D173" s="784"/>
      <c r="E173" s="909"/>
      <c r="F173" s="909"/>
      <c r="G173" s="909"/>
      <c r="H173" s="1593"/>
    </row>
    <row r="174" spans="1:8" ht="17.25" x14ac:dyDescent="0.25">
      <c r="A174" s="782" t="s">
        <v>4967</v>
      </c>
      <c r="B174" s="783">
        <v>2</v>
      </c>
      <c r="C174" s="944">
        <v>3000</v>
      </c>
      <c r="D174" s="784"/>
      <c r="E174" s="909"/>
      <c r="F174" s="909"/>
      <c r="G174" s="909"/>
      <c r="H174" s="1593"/>
    </row>
    <row r="175" spans="1:8" x14ac:dyDescent="0.25">
      <c r="A175" s="755" t="s">
        <v>2048</v>
      </c>
      <c r="B175" s="213">
        <f>SUM(B172:B172)</f>
        <v>1</v>
      </c>
      <c r="C175" s="213">
        <f>SUM(C172:C174)</f>
        <v>3700</v>
      </c>
      <c r="D175" s="213">
        <f>SUM(D172)</f>
        <v>1500</v>
      </c>
      <c r="E175" s="213"/>
      <c r="F175" s="213"/>
      <c r="G175" s="213"/>
      <c r="H175" s="213"/>
    </row>
    <row r="176" spans="1:8" x14ac:dyDescent="0.25">
      <c r="D176" s="18"/>
      <c r="E176" s="13"/>
      <c r="F176" s="13"/>
    </row>
    <row r="177" spans="1:8" x14ac:dyDescent="0.25">
      <c r="D177" s="1230"/>
      <c r="E177" s="1230"/>
      <c r="F177" s="2268" t="s">
        <v>5635</v>
      </c>
      <c r="G177" s="2268"/>
      <c r="H177" s="2268"/>
    </row>
    <row r="178" spans="1:8" ht="15.75" x14ac:dyDescent="0.25">
      <c r="A178" s="2262" t="s">
        <v>4861</v>
      </c>
      <c r="B178" s="2263"/>
      <c r="C178" s="757">
        <f>C170</f>
        <v>586000</v>
      </c>
      <c r="E178" s="13"/>
      <c r="F178" s="13"/>
    </row>
    <row r="179" spans="1:8" x14ac:dyDescent="0.25">
      <c r="E179" s="2274"/>
      <c r="F179" s="2274"/>
      <c r="G179" s="2274"/>
    </row>
    <row r="180" spans="1:8" ht="15.75" x14ac:dyDescent="0.25">
      <c r="A180" s="2262" t="s">
        <v>4825</v>
      </c>
      <c r="B180" s="2263"/>
      <c r="C180" s="213">
        <v>3700</v>
      </c>
      <c r="E180" s="1145"/>
      <c r="F180" s="1145"/>
      <c r="G180" s="1145"/>
    </row>
    <row r="184" spans="1:8" ht="15.75" x14ac:dyDescent="0.25">
      <c r="A184" s="2232" t="s">
        <v>6763</v>
      </c>
      <c r="B184" s="2232"/>
      <c r="C184" s="2232"/>
      <c r="D184" s="2232"/>
      <c r="E184" s="2232"/>
      <c r="F184" s="2232"/>
      <c r="G184" s="2232"/>
      <c r="H184" s="2232"/>
    </row>
    <row r="185" spans="1:8" x14ac:dyDescent="0.25">
      <c r="A185" s="198" t="s">
        <v>14</v>
      </c>
      <c r="B185" s="198" t="s">
        <v>6004</v>
      </c>
      <c r="C185" s="198" t="s">
        <v>6005</v>
      </c>
      <c r="D185" s="198" t="s">
        <v>6006</v>
      </c>
      <c r="E185" s="198" t="s">
        <v>6007</v>
      </c>
      <c r="F185" s="1596" t="s">
        <v>2013</v>
      </c>
      <c r="G185" s="198" t="s">
        <v>6008</v>
      </c>
      <c r="H185" s="198" t="s">
        <v>6847</v>
      </c>
    </row>
    <row r="186" spans="1:8" x14ac:dyDescent="0.25">
      <c r="A186" s="777" t="s">
        <v>6064</v>
      </c>
      <c r="B186" s="764">
        <v>1</v>
      </c>
      <c r="C186" s="630"/>
      <c r="D186" s="630">
        <v>26000</v>
      </c>
      <c r="E186" s="921"/>
      <c r="F186" s="764"/>
      <c r="G186" s="630"/>
      <c r="H186" s="1598" t="s">
        <v>767</v>
      </c>
    </row>
    <row r="187" spans="1:8" x14ac:dyDescent="0.25">
      <c r="A187" s="777" t="s">
        <v>734</v>
      </c>
      <c r="B187" s="764">
        <v>1</v>
      </c>
      <c r="C187" s="630">
        <v>15000</v>
      </c>
      <c r="D187" s="630"/>
      <c r="E187" s="921">
        <v>1</v>
      </c>
      <c r="F187" s="764">
        <v>60</v>
      </c>
      <c r="G187" s="630">
        <v>3000</v>
      </c>
      <c r="H187" s="1598"/>
    </row>
    <row r="188" spans="1:8" x14ac:dyDescent="0.25">
      <c r="A188" s="777" t="s">
        <v>1529</v>
      </c>
      <c r="B188" s="764">
        <v>1</v>
      </c>
      <c r="C188" s="630">
        <v>15000</v>
      </c>
      <c r="D188" s="630"/>
      <c r="E188" s="921">
        <v>1</v>
      </c>
      <c r="F188" s="764">
        <v>50</v>
      </c>
      <c r="G188" s="630">
        <v>2000</v>
      </c>
      <c r="H188" s="1598"/>
    </row>
    <row r="189" spans="1:8" x14ac:dyDescent="0.25">
      <c r="A189" s="777" t="s">
        <v>734</v>
      </c>
      <c r="B189" s="764">
        <v>1</v>
      </c>
      <c r="C189" s="630"/>
      <c r="D189" s="630">
        <v>18000</v>
      </c>
      <c r="E189" s="921"/>
      <c r="F189" s="764"/>
      <c r="G189" s="630"/>
      <c r="H189" s="1598" t="s">
        <v>6764</v>
      </c>
    </row>
    <row r="190" spans="1:8" x14ac:dyDescent="0.25">
      <c r="A190" s="1599" t="s">
        <v>6366</v>
      </c>
      <c r="B190" s="764">
        <v>1</v>
      </c>
      <c r="C190" s="630">
        <v>1000</v>
      </c>
      <c r="D190" s="630">
        <v>18000</v>
      </c>
      <c r="E190" s="921"/>
      <c r="F190" s="764"/>
      <c r="G190" s="630"/>
      <c r="H190" s="1598" t="s">
        <v>6765</v>
      </c>
    </row>
    <row r="191" spans="1:8" x14ac:dyDescent="0.25">
      <c r="A191" s="777" t="s">
        <v>144</v>
      </c>
      <c r="B191" s="764">
        <v>1</v>
      </c>
      <c r="C191" s="630">
        <v>20000</v>
      </c>
      <c r="D191" s="630"/>
      <c r="E191" s="921">
        <v>1</v>
      </c>
      <c r="F191" s="921">
        <v>60</v>
      </c>
      <c r="G191" s="1249">
        <v>3000</v>
      </c>
      <c r="H191" s="1598"/>
    </row>
    <row r="192" spans="1:8" x14ac:dyDescent="0.25">
      <c r="A192" s="777" t="s">
        <v>1237</v>
      </c>
      <c r="B192" s="764">
        <v>1</v>
      </c>
      <c r="C192" s="630">
        <v>17000</v>
      </c>
      <c r="D192" s="630"/>
      <c r="E192" s="921">
        <v>1</v>
      </c>
      <c r="F192" s="921">
        <v>60</v>
      </c>
      <c r="G192" s="1249">
        <v>3000</v>
      </c>
      <c r="H192" s="1598"/>
    </row>
    <row r="193" spans="1:8" x14ac:dyDescent="0.25">
      <c r="A193" s="777" t="s">
        <v>5196</v>
      </c>
      <c r="B193" s="764">
        <v>1</v>
      </c>
      <c r="C193" s="630"/>
      <c r="D193" s="630">
        <v>37000</v>
      </c>
      <c r="E193" s="921"/>
      <c r="F193" s="921"/>
      <c r="G193" s="1249"/>
      <c r="H193" s="1598" t="s">
        <v>6766</v>
      </c>
    </row>
    <row r="194" spans="1:8" x14ac:dyDescent="0.25">
      <c r="A194" s="777" t="s">
        <v>622</v>
      </c>
      <c r="B194" s="764">
        <v>1</v>
      </c>
      <c r="C194" s="630"/>
      <c r="D194" s="630">
        <v>37000</v>
      </c>
      <c r="E194" s="921"/>
      <c r="F194" s="921"/>
      <c r="G194" s="1249"/>
      <c r="H194" s="1598" t="s">
        <v>6766</v>
      </c>
    </row>
    <row r="195" spans="1:8" x14ac:dyDescent="0.25">
      <c r="A195" s="777" t="s">
        <v>151</v>
      </c>
      <c r="B195" s="764">
        <v>1</v>
      </c>
      <c r="C195" s="630">
        <v>24000</v>
      </c>
      <c r="D195" s="630"/>
      <c r="E195" s="921"/>
      <c r="F195" s="921"/>
      <c r="G195" s="1249"/>
      <c r="H195" s="1598"/>
    </row>
    <row r="196" spans="1:8" x14ac:dyDescent="0.25">
      <c r="A196" s="777" t="s">
        <v>5933</v>
      </c>
      <c r="B196" s="764">
        <v>1</v>
      </c>
      <c r="C196" s="630">
        <v>48500</v>
      </c>
      <c r="D196" s="630"/>
      <c r="E196" s="921"/>
      <c r="F196" s="921"/>
      <c r="G196" s="1249"/>
      <c r="H196" s="1598"/>
    </row>
    <row r="197" spans="1:8" x14ac:dyDescent="0.25">
      <c r="A197" s="839" t="s">
        <v>1248</v>
      </c>
      <c r="B197" s="840">
        <v>1</v>
      </c>
      <c r="C197" s="841">
        <v>-52000</v>
      </c>
      <c r="D197" s="841"/>
      <c r="E197" s="1013"/>
      <c r="F197" s="2277" t="s">
        <v>6750</v>
      </c>
      <c r="G197" s="2278"/>
      <c r="H197" s="1014" t="s">
        <v>6767</v>
      </c>
    </row>
    <row r="198" spans="1:8" x14ac:dyDescent="0.25">
      <c r="A198" s="777" t="s">
        <v>132</v>
      </c>
      <c r="B198" s="764">
        <v>1</v>
      </c>
      <c r="C198" s="630"/>
      <c r="D198" s="630">
        <v>15000</v>
      </c>
      <c r="E198" s="921"/>
      <c r="F198" s="921"/>
      <c r="G198" s="1249"/>
      <c r="H198" s="1598" t="s">
        <v>6768</v>
      </c>
    </row>
    <row r="199" spans="1:8" x14ac:dyDescent="0.25">
      <c r="A199" s="777" t="s">
        <v>5437</v>
      </c>
      <c r="B199" s="764">
        <v>1</v>
      </c>
      <c r="C199" s="630"/>
      <c r="D199" s="630">
        <v>39000</v>
      </c>
      <c r="E199" s="921"/>
      <c r="F199" s="921"/>
      <c r="G199" s="1249"/>
      <c r="H199" s="1598" t="s">
        <v>6769</v>
      </c>
    </row>
    <row r="200" spans="1:8" x14ac:dyDescent="0.25">
      <c r="A200" s="777" t="s">
        <v>107</v>
      </c>
      <c r="B200" s="764">
        <v>1</v>
      </c>
      <c r="C200" s="630"/>
      <c r="D200" s="630">
        <v>15000</v>
      </c>
      <c r="E200" s="921"/>
      <c r="F200" s="921"/>
      <c r="G200" s="1249"/>
      <c r="H200" s="1598" t="s">
        <v>6770</v>
      </c>
    </row>
    <row r="201" spans="1:8" x14ac:dyDescent="0.25">
      <c r="A201" s="755" t="s">
        <v>2048</v>
      </c>
      <c r="B201" s="213">
        <f>SUM(B186:B200)</f>
        <v>15</v>
      </c>
      <c r="C201" s="213">
        <f>SUM(C186:C200)</f>
        <v>88500</v>
      </c>
      <c r="D201" s="213">
        <f>SUM(D186:D200)</f>
        <v>205000</v>
      </c>
      <c r="E201" s="213"/>
      <c r="F201" s="213"/>
      <c r="G201" s="213">
        <f>SUM(G186:G200)</f>
        <v>11000</v>
      </c>
      <c r="H201" s="213"/>
    </row>
    <row r="202" spans="1:8" ht="17.25" x14ac:dyDescent="0.25">
      <c r="A202" s="2233" t="s">
        <v>4463</v>
      </c>
      <c r="B202" s="2234"/>
      <c r="C202" s="2234"/>
      <c r="D202" s="2234"/>
      <c r="E202" s="2234"/>
      <c r="F202" s="2234"/>
      <c r="G202" s="2234"/>
      <c r="H202" s="2235"/>
    </row>
    <row r="203" spans="1:8" ht="17.25" x14ac:dyDescent="0.25">
      <c r="A203" s="782" t="s">
        <v>6771</v>
      </c>
      <c r="B203" s="783">
        <v>1</v>
      </c>
      <c r="C203" s="944">
        <v>2000</v>
      </c>
      <c r="D203" s="784"/>
      <c r="E203" s="909"/>
      <c r="F203" s="909"/>
      <c r="G203" s="909"/>
      <c r="H203" s="1597" t="s">
        <v>767</v>
      </c>
    </row>
    <row r="204" spans="1:8" x14ac:dyDescent="0.25">
      <c r="A204" s="755" t="s">
        <v>2048</v>
      </c>
      <c r="B204" s="213"/>
      <c r="C204" s="213">
        <f>SUM(C203:C203)</f>
        <v>2000</v>
      </c>
      <c r="D204" s="213"/>
      <c r="E204" s="213"/>
      <c r="F204" s="213"/>
      <c r="G204" s="213"/>
      <c r="H204" s="213"/>
    </row>
    <row r="205" spans="1:8" x14ac:dyDescent="0.25">
      <c r="D205" s="18"/>
      <c r="E205" s="13"/>
      <c r="F205" s="13"/>
    </row>
    <row r="206" spans="1:8" x14ac:dyDescent="0.25">
      <c r="D206" s="1230"/>
      <c r="E206" s="1230"/>
      <c r="F206" s="2268" t="s">
        <v>5635</v>
      </c>
      <c r="G206" s="2268"/>
      <c r="H206" s="2268"/>
    </row>
    <row r="207" spans="1:8" ht="15.75" x14ac:dyDescent="0.25">
      <c r="A207" s="2262" t="s">
        <v>4861</v>
      </c>
      <c r="B207" s="2263"/>
      <c r="C207" s="757">
        <f>C201</f>
        <v>88500</v>
      </c>
      <c r="E207" s="13"/>
      <c r="F207" s="13"/>
    </row>
    <row r="208" spans="1:8" x14ac:dyDescent="0.25">
      <c r="E208" s="2274"/>
      <c r="F208" s="2274"/>
      <c r="G208" s="2274"/>
    </row>
    <row r="209" spans="1:8" ht="15.75" x14ac:dyDescent="0.25">
      <c r="A209" s="2262" t="s">
        <v>4825</v>
      </c>
      <c r="B209" s="2263"/>
      <c r="C209" s="213">
        <v>2000</v>
      </c>
      <c r="E209" s="1145"/>
      <c r="F209" s="1145"/>
      <c r="G209" s="1145"/>
    </row>
    <row r="213" spans="1:8" ht="15.75" x14ac:dyDescent="0.25">
      <c r="A213" s="2232" t="s">
        <v>6772</v>
      </c>
      <c r="B213" s="2232"/>
      <c r="C213" s="2232"/>
      <c r="D213" s="2232"/>
      <c r="E213" s="2232"/>
      <c r="F213" s="2232"/>
      <c r="G213" s="2232"/>
      <c r="H213" s="2232"/>
    </row>
    <row r="214" spans="1:8" x14ac:dyDescent="0.25">
      <c r="A214" s="198" t="s">
        <v>14</v>
      </c>
      <c r="B214" s="198" t="s">
        <v>6004</v>
      </c>
      <c r="C214" s="198" t="s">
        <v>6005</v>
      </c>
      <c r="D214" s="198" t="s">
        <v>6006</v>
      </c>
      <c r="E214" s="198" t="s">
        <v>6007</v>
      </c>
      <c r="F214" s="1600" t="s">
        <v>2013</v>
      </c>
      <c r="G214" s="198" t="s">
        <v>6008</v>
      </c>
      <c r="H214" s="198" t="s">
        <v>6847</v>
      </c>
    </row>
    <row r="215" spans="1:8" x14ac:dyDescent="0.25">
      <c r="A215" s="777" t="s">
        <v>5704</v>
      </c>
      <c r="B215" s="764">
        <v>1</v>
      </c>
      <c r="C215" s="630"/>
      <c r="D215" s="630">
        <v>13000</v>
      </c>
      <c r="E215" s="921">
        <v>1</v>
      </c>
      <c r="F215" s="764">
        <v>60</v>
      </c>
      <c r="G215" s="630">
        <v>3000</v>
      </c>
      <c r="H215" s="1602" t="s">
        <v>767</v>
      </c>
    </row>
    <row r="216" spans="1:8" x14ac:dyDescent="0.25">
      <c r="A216" s="777" t="s">
        <v>5760</v>
      </c>
      <c r="B216" s="764">
        <v>1</v>
      </c>
      <c r="C216" s="630">
        <v>18000</v>
      </c>
      <c r="D216" s="630"/>
      <c r="E216" s="921"/>
      <c r="F216" s="764"/>
      <c r="G216" s="630"/>
      <c r="H216" s="1602"/>
    </row>
    <row r="217" spans="1:8" x14ac:dyDescent="0.25">
      <c r="A217" s="777" t="s">
        <v>6247</v>
      </c>
      <c r="B217" s="764">
        <v>1</v>
      </c>
      <c r="C217" s="630"/>
      <c r="D217" s="630">
        <v>52000</v>
      </c>
      <c r="E217" s="921"/>
      <c r="F217" s="764"/>
      <c r="G217" s="630"/>
      <c r="H217" s="1602" t="s">
        <v>6785</v>
      </c>
    </row>
    <row r="218" spans="1:8" x14ac:dyDescent="0.25">
      <c r="A218" s="777" t="s">
        <v>734</v>
      </c>
      <c r="B218" s="764">
        <v>1</v>
      </c>
      <c r="C218" s="630"/>
      <c r="D218" s="630">
        <v>18000</v>
      </c>
      <c r="E218" s="921"/>
      <c r="F218" s="764"/>
      <c r="G218" s="630"/>
      <c r="H218" s="1602" t="s">
        <v>6786</v>
      </c>
    </row>
    <row r="219" spans="1:8" x14ac:dyDescent="0.25">
      <c r="A219" s="777" t="s">
        <v>141</v>
      </c>
      <c r="B219" s="764">
        <v>1</v>
      </c>
      <c r="C219" s="630"/>
      <c r="D219" s="630">
        <v>22000</v>
      </c>
      <c r="E219" s="921"/>
      <c r="F219" s="764"/>
      <c r="G219" s="630"/>
      <c r="H219" s="1605" t="s">
        <v>6787</v>
      </c>
    </row>
    <row r="220" spans="1:8" x14ac:dyDescent="0.25">
      <c r="A220" s="777" t="s">
        <v>5662</v>
      </c>
      <c r="B220" s="764">
        <v>1</v>
      </c>
      <c r="C220" s="630"/>
      <c r="D220" s="630">
        <v>16000</v>
      </c>
      <c r="E220" s="921"/>
      <c r="F220" s="921"/>
      <c r="G220" s="1249"/>
      <c r="H220" s="1602" t="s">
        <v>3596</v>
      </c>
    </row>
    <row r="221" spans="1:8" x14ac:dyDescent="0.25">
      <c r="A221" s="777" t="s">
        <v>3733</v>
      </c>
      <c r="B221" s="764">
        <v>1</v>
      </c>
      <c r="C221" s="630"/>
      <c r="D221" s="630">
        <v>33000</v>
      </c>
      <c r="E221" s="921">
        <v>1</v>
      </c>
      <c r="F221" s="921">
        <v>100</v>
      </c>
      <c r="G221" s="1249">
        <v>5000</v>
      </c>
      <c r="H221" s="1602" t="s">
        <v>6773</v>
      </c>
    </row>
    <row r="222" spans="1:8" x14ac:dyDescent="0.25">
      <c r="A222" s="777" t="s">
        <v>6098</v>
      </c>
      <c r="B222" s="764">
        <v>1</v>
      </c>
      <c r="C222" s="630">
        <v>14000</v>
      </c>
      <c r="D222" s="630"/>
      <c r="E222" s="921">
        <v>1</v>
      </c>
      <c r="F222" s="921">
        <v>60</v>
      </c>
      <c r="G222" s="1249">
        <v>3000</v>
      </c>
      <c r="H222" s="1602"/>
    </row>
    <row r="223" spans="1:8" x14ac:dyDescent="0.25">
      <c r="A223" s="777" t="s">
        <v>5723</v>
      </c>
      <c r="B223" s="764">
        <v>1</v>
      </c>
      <c r="C223" s="630"/>
      <c r="D223" s="630">
        <v>26000</v>
      </c>
      <c r="E223" s="921"/>
      <c r="F223" s="921"/>
      <c r="G223" s="1249"/>
      <c r="H223" s="1602" t="s">
        <v>767</v>
      </c>
    </row>
    <row r="224" spans="1:8" x14ac:dyDescent="0.25">
      <c r="A224" s="777" t="s">
        <v>123</v>
      </c>
      <c r="B224" s="764">
        <v>1</v>
      </c>
      <c r="C224" s="630">
        <v>12000</v>
      </c>
      <c r="D224" s="630"/>
      <c r="E224" s="921">
        <v>1</v>
      </c>
      <c r="F224" s="921">
        <v>60</v>
      </c>
      <c r="G224" s="1249">
        <v>3000</v>
      </c>
      <c r="H224" s="1602"/>
    </row>
    <row r="225" spans="1:8" x14ac:dyDescent="0.25">
      <c r="A225" s="777" t="s">
        <v>144</v>
      </c>
      <c r="B225" s="764">
        <v>1</v>
      </c>
      <c r="C225" s="630">
        <v>19000</v>
      </c>
      <c r="D225" s="630"/>
      <c r="E225" s="921">
        <v>1</v>
      </c>
      <c r="F225" s="921">
        <v>70</v>
      </c>
      <c r="G225" s="1249">
        <v>4000</v>
      </c>
      <c r="H225" s="1602">
        <v>17</v>
      </c>
    </row>
    <row r="226" spans="1:8" x14ac:dyDescent="0.25">
      <c r="A226" s="777" t="s">
        <v>4612</v>
      </c>
      <c r="B226" s="764">
        <v>1</v>
      </c>
      <c r="C226" s="630">
        <v>5000</v>
      </c>
      <c r="D226" s="630"/>
      <c r="E226" s="921">
        <v>5</v>
      </c>
      <c r="F226" s="921" t="s">
        <v>6804</v>
      </c>
      <c r="G226" s="1249">
        <v>15000</v>
      </c>
      <c r="H226" s="1602"/>
    </row>
    <row r="227" spans="1:8" x14ac:dyDescent="0.25">
      <c r="A227" s="777" t="s">
        <v>144</v>
      </c>
      <c r="B227" s="764">
        <v>1</v>
      </c>
      <c r="C227" s="630">
        <v>19000</v>
      </c>
      <c r="D227" s="630"/>
      <c r="E227" s="921">
        <v>1</v>
      </c>
      <c r="F227" s="921">
        <v>70</v>
      </c>
      <c r="G227" s="1249">
        <v>4000</v>
      </c>
      <c r="H227" s="1602">
        <v>17</v>
      </c>
    </row>
    <row r="228" spans="1:8" x14ac:dyDescent="0.25">
      <c r="A228" s="777" t="s">
        <v>5623</v>
      </c>
      <c r="B228" s="764">
        <v>1</v>
      </c>
      <c r="C228" s="630"/>
      <c r="D228" s="630">
        <v>17000</v>
      </c>
      <c r="E228" s="921"/>
      <c r="F228" s="921"/>
      <c r="G228" s="1249"/>
      <c r="H228" s="1602" t="s">
        <v>6788</v>
      </c>
    </row>
    <row r="229" spans="1:8" x14ac:dyDescent="0.25">
      <c r="A229" s="755" t="s">
        <v>2048</v>
      </c>
      <c r="B229" s="213">
        <f>SUM(B215:B228)</f>
        <v>14</v>
      </c>
      <c r="C229" s="213">
        <f>SUM(C215:C228)</f>
        <v>87000</v>
      </c>
      <c r="D229" s="213">
        <f>SUM(D215:D228)</f>
        <v>197000</v>
      </c>
      <c r="E229" s="213"/>
      <c r="F229" s="213"/>
      <c r="G229" s="213">
        <f>SUM(G215:G228)</f>
        <v>37000</v>
      </c>
      <c r="H229" s="213"/>
    </row>
    <row r="230" spans="1:8" ht="17.25" x14ac:dyDescent="0.25">
      <c r="A230" s="2233" t="s">
        <v>4463</v>
      </c>
      <c r="B230" s="2234"/>
      <c r="C230" s="2234"/>
      <c r="D230" s="2234"/>
      <c r="E230" s="2234"/>
      <c r="F230" s="2234"/>
      <c r="G230" s="2234"/>
      <c r="H230" s="2235"/>
    </row>
    <row r="231" spans="1:8" ht="17.25" x14ac:dyDescent="0.25">
      <c r="A231" s="782"/>
      <c r="B231" s="783"/>
      <c r="C231" s="944"/>
      <c r="D231" s="784"/>
      <c r="E231" s="909"/>
      <c r="F231" s="909"/>
      <c r="G231" s="909"/>
      <c r="H231" s="1601" t="s">
        <v>767</v>
      </c>
    </row>
    <row r="232" spans="1:8" x14ac:dyDescent="0.25">
      <c r="A232" s="755" t="s">
        <v>2048</v>
      </c>
      <c r="B232" s="213">
        <f>SUM(B231:B231)</f>
        <v>0</v>
      </c>
      <c r="C232" s="213">
        <f>SUM(C231:C231)</f>
        <v>0</v>
      </c>
      <c r="D232" s="213">
        <f>SUM(D231)</f>
        <v>0</v>
      </c>
      <c r="E232" s="213"/>
      <c r="F232" s="213"/>
      <c r="G232" s="213"/>
      <c r="H232" s="213"/>
    </row>
    <row r="233" spans="1:8" x14ac:dyDescent="0.25">
      <c r="D233" s="18"/>
      <c r="E233" s="13"/>
      <c r="F233" s="13"/>
    </row>
    <row r="234" spans="1:8" x14ac:dyDescent="0.25">
      <c r="D234" s="1230"/>
      <c r="E234" s="1230"/>
      <c r="F234" s="2268" t="s">
        <v>5635</v>
      </c>
      <c r="G234" s="2268"/>
      <c r="H234" s="2268"/>
    </row>
    <row r="235" spans="1:8" ht="15.75" x14ac:dyDescent="0.25">
      <c r="A235" s="2262" t="s">
        <v>4861</v>
      </c>
      <c r="B235" s="2263"/>
      <c r="C235" s="757">
        <f>C229</f>
        <v>87000</v>
      </c>
      <c r="E235" s="13"/>
      <c r="F235" s="13"/>
    </row>
    <row r="236" spans="1:8" x14ac:dyDescent="0.25">
      <c r="E236" s="2274"/>
      <c r="F236" s="2274"/>
      <c r="G236" s="2274"/>
    </row>
    <row r="237" spans="1:8" ht="15.75" x14ac:dyDescent="0.25">
      <c r="A237" s="2262" t="s">
        <v>4825</v>
      </c>
      <c r="B237" s="2263"/>
      <c r="C237" s="213"/>
      <c r="E237" s="1145"/>
      <c r="F237" s="1145"/>
      <c r="G237" s="1145"/>
    </row>
    <row r="240" spans="1:8" ht="15.75" x14ac:dyDescent="0.25">
      <c r="A240" s="2232" t="s">
        <v>6774</v>
      </c>
      <c r="B240" s="2232"/>
      <c r="C240" s="2232"/>
      <c r="D240" s="2232"/>
      <c r="E240" s="2232"/>
      <c r="F240" s="2232"/>
      <c r="G240" s="2232"/>
      <c r="H240" s="2232"/>
    </row>
    <row r="241" spans="1:8" x14ac:dyDescent="0.25">
      <c r="A241" s="198" t="s">
        <v>14</v>
      </c>
      <c r="B241" s="198" t="s">
        <v>6004</v>
      </c>
      <c r="C241" s="198" t="s">
        <v>6005</v>
      </c>
      <c r="D241" s="198" t="s">
        <v>6006</v>
      </c>
      <c r="E241" s="198" t="s">
        <v>6007</v>
      </c>
      <c r="F241" s="1603" t="s">
        <v>2013</v>
      </c>
      <c r="G241" s="198" t="s">
        <v>6008</v>
      </c>
      <c r="H241" s="198" t="s">
        <v>6847</v>
      </c>
    </row>
    <row r="242" spans="1:8" x14ac:dyDescent="0.25">
      <c r="A242" s="777" t="s">
        <v>144</v>
      </c>
      <c r="B242" s="764">
        <v>1</v>
      </c>
      <c r="C242" s="630">
        <v>19000</v>
      </c>
      <c r="D242" s="630"/>
      <c r="E242" s="921">
        <v>1</v>
      </c>
      <c r="F242" s="764">
        <v>70</v>
      </c>
      <c r="G242" s="630">
        <v>4000</v>
      </c>
      <c r="H242" s="1605" t="s">
        <v>6650</v>
      </c>
    </row>
    <row r="243" spans="1:8" x14ac:dyDescent="0.25">
      <c r="A243" s="777" t="s">
        <v>563</v>
      </c>
      <c r="B243" s="764">
        <v>1</v>
      </c>
      <c r="C243" s="630"/>
      <c r="D243" s="630">
        <v>17000</v>
      </c>
      <c r="E243" s="921">
        <v>1</v>
      </c>
      <c r="F243" s="764">
        <v>70</v>
      </c>
      <c r="G243" s="630">
        <v>4000</v>
      </c>
      <c r="H243" s="1605" t="s">
        <v>767</v>
      </c>
    </row>
    <row r="244" spans="1:8" x14ac:dyDescent="0.25">
      <c r="A244" s="777" t="s">
        <v>6775</v>
      </c>
      <c r="B244" s="764">
        <v>1</v>
      </c>
      <c r="C244" s="630"/>
      <c r="D244" s="630">
        <v>16000</v>
      </c>
      <c r="E244" s="921">
        <v>1</v>
      </c>
      <c r="F244" s="764">
        <v>70</v>
      </c>
      <c r="G244" s="630">
        <v>4000</v>
      </c>
      <c r="H244" s="1605" t="s">
        <v>6791</v>
      </c>
    </row>
    <row r="245" spans="1:8" x14ac:dyDescent="0.25">
      <c r="A245" s="777" t="s">
        <v>144</v>
      </c>
      <c r="B245" s="764">
        <v>1</v>
      </c>
      <c r="C245" s="630">
        <v>19000</v>
      </c>
      <c r="D245" s="630"/>
      <c r="E245" s="921">
        <v>1</v>
      </c>
      <c r="F245" s="764">
        <v>70</v>
      </c>
      <c r="G245" s="630">
        <v>4000</v>
      </c>
      <c r="H245" s="1605" t="s">
        <v>6650</v>
      </c>
    </row>
    <row r="246" spans="1:8" x14ac:dyDescent="0.25">
      <c r="A246" s="777" t="s">
        <v>6776</v>
      </c>
      <c r="B246" s="764">
        <v>1</v>
      </c>
      <c r="C246" s="630">
        <v>14000</v>
      </c>
      <c r="D246" s="630"/>
      <c r="E246" s="921">
        <v>1</v>
      </c>
      <c r="F246" s="764">
        <v>70</v>
      </c>
      <c r="G246" s="630">
        <v>4000</v>
      </c>
      <c r="H246" s="1605"/>
    </row>
    <row r="247" spans="1:8" x14ac:dyDescent="0.25">
      <c r="A247" s="777" t="s">
        <v>5697</v>
      </c>
      <c r="B247" s="764">
        <v>1</v>
      </c>
      <c r="C247" s="630">
        <v>2000</v>
      </c>
      <c r="D247" s="630">
        <v>28000</v>
      </c>
      <c r="E247" s="921">
        <v>1</v>
      </c>
      <c r="F247" s="921"/>
      <c r="G247" s="1249"/>
      <c r="H247" s="1605" t="s">
        <v>6777</v>
      </c>
    </row>
    <row r="248" spans="1:8" x14ac:dyDescent="0.25">
      <c r="A248" s="777" t="s">
        <v>6778</v>
      </c>
      <c r="B248" s="764">
        <v>1</v>
      </c>
      <c r="C248" s="630"/>
      <c r="D248" s="630">
        <v>18000</v>
      </c>
      <c r="E248" s="921"/>
      <c r="F248" s="921"/>
      <c r="G248" s="1249"/>
      <c r="H248" s="1605" t="s">
        <v>6789</v>
      </c>
    </row>
    <row r="249" spans="1:8" x14ac:dyDescent="0.25">
      <c r="A249" s="777" t="s">
        <v>222</v>
      </c>
      <c r="B249" s="764">
        <v>1</v>
      </c>
      <c r="C249" s="630"/>
      <c r="D249" s="630">
        <v>27000</v>
      </c>
      <c r="E249" s="921">
        <v>1</v>
      </c>
      <c r="F249" s="921">
        <v>50</v>
      </c>
      <c r="G249" s="1249">
        <v>2000</v>
      </c>
      <c r="H249" s="1605" t="s">
        <v>767</v>
      </c>
    </row>
    <row r="250" spans="1:8" x14ac:dyDescent="0.25">
      <c r="A250" s="777" t="s">
        <v>6779</v>
      </c>
      <c r="B250" s="764">
        <v>1</v>
      </c>
      <c r="C250" s="630"/>
      <c r="D250" s="630">
        <v>46000</v>
      </c>
      <c r="E250" s="921">
        <v>1</v>
      </c>
      <c r="F250" s="921">
        <v>230</v>
      </c>
      <c r="G250" s="1249">
        <v>13000</v>
      </c>
      <c r="H250" s="1605" t="s">
        <v>767</v>
      </c>
    </row>
    <row r="251" spans="1:8" x14ac:dyDescent="0.25">
      <c r="A251" s="777" t="s">
        <v>1871</v>
      </c>
      <c r="B251" s="764">
        <v>1</v>
      </c>
      <c r="C251" s="630"/>
      <c r="D251" s="630">
        <v>36000</v>
      </c>
      <c r="E251" s="921"/>
      <c r="F251" s="921"/>
      <c r="G251" s="1249"/>
      <c r="H251" s="1605" t="s">
        <v>6790</v>
      </c>
    </row>
    <row r="252" spans="1:8" x14ac:dyDescent="0.25">
      <c r="A252" s="777" t="s">
        <v>441</v>
      </c>
      <c r="B252" s="764">
        <v>1</v>
      </c>
      <c r="C252" s="630">
        <v>20000</v>
      </c>
      <c r="D252" s="630"/>
      <c r="E252" s="921">
        <v>1</v>
      </c>
      <c r="F252" s="921">
        <v>100</v>
      </c>
      <c r="G252" s="1249">
        <v>5000</v>
      </c>
      <c r="H252" s="1605" t="s">
        <v>6780</v>
      </c>
    </row>
    <row r="253" spans="1:8" x14ac:dyDescent="0.25">
      <c r="A253" s="777" t="s">
        <v>6781</v>
      </c>
      <c r="B253" s="764">
        <v>1</v>
      </c>
      <c r="C253" s="630"/>
      <c r="D253" s="630">
        <v>21000</v>
      </c>
      <c r="E253" s="921">
        <v>1</v>
      </c>
      <c r="F253" s="921">
        <v>60</v>
      </c>
      <c r="G253" s="1249">
        <v>3000</v>
      </c>
      <c r="H253" s="1605" t="s">
        <v>5895</v>
      </c>
    </row>
    <row r="254" spans="1:8" x14ac:dyDescent="0.25">
      <c r="A254" s="777" t="s">
        <v>622</v>
      </c>
      <c r="B254" s="764">
        <v>1</v>
      </c>
      <c r="C254" s="630"/>
      <c r="D254" s="630">
        <v>37000</v>
      </c>
      <c r="E254" s="921"/>
      <c r="F254" s="921"/>
      <c r="G254" s="1249"/>
      <c r="H254" s="1605" t="s">
        <v>767</v>
      </c>
    </row>
    <row r="255" spans="1:8" x14ac:dyDescent="0.25">
      <c r="A255" s="777" t="s">
        <v>624</v>
      </c>
      <c r="B255" s="764">
        <v>1</v>
      </c>
      <c r="C255" s="630"/>
      <c r="D255" s="630">
        <v>31000</v>
      </c>
      <c r="E255" s="921">
        <v>1</v>
      </c>
      <c r="F255" s="921">
        <v>70</v>
      </c>
      <c r="G255" s="1249">
        <v>4000</v>
      </c>
      <c r="H255" s="1605" t="s">
        <v>6784</v>
      </c>
    </row>
    <row r="256" spans="1:8" x14ac:dyDescent="0.25">
      <c r="A256" s="755" t="s">
        <v>2048</v>
      </c>
      <c r="B256" s="213">
        <f>SUM(B242:B255)</f>
        <v>14</v>
      </c>
      <c r="C256" s="213">
        <f>SUM(C242:C255)</f>
        <v>74000</v>
      </c>
      <c r="D256" s="213">
        <f>SUM(D242:D255)</f>
        <v>277000</v>
      </c>
      <c r="E256" s="213"/>
      <c r="F256" s="213"/>
      <c r="G256" s="213">
        <f>SUM(G242:G255)</f>
        <v>47000</v>
      </c>
      <c r="H256" s="213"/>
    </row>
    <row r="257" spans="1:8" ht="17.25" x14ac:dyDescent="0.25">
      <c r="A257" s="2233" t="s">
        <v>4463</v>
      </c>
      <c r="B257" s="2234"/>
      <c r="C257" s="2234"/>
      <c r="D257" s="2234"/>
      <c r="E257" s="2234"/>
      <c r="F257" s="2234"/>
      <c r="G257" s="2234"/>
      <c r="H257" s="2235"/>
    </row>
    <row r="258" spans="1:8" ht="17.25" x14ac:dyDescent="0.25">
      <c r="A258" s="782" t="s">
        <v>6782</v>
      </c>
      <c r="B258" s="783">
        <v>1</v>
      </c>
      <c r="C258" s="944"/>
      <c r="D258" s="784">
        <v>800</v>
      </c>
      <c r="E258" s="909"/>
      <c r="F258" s="909"/>
      <c r="G258" s="909"/>
      <c r="H258" s="1604" t="s">
        <v>767</v>
      </c>
    </row>
    <row r="259" spans="1:8" ht="17.25" x14ac:dyDescent="0.25">
      <c r="A259" s="782" t="s">
        <v>6783</v>
      </c>
      <c r="B259" s="783">
        <v>2</v>
      </c>
      <c r="C259" s="944"/>
      <c r="D259" s="784">
        <v>1400</v>
      </c>
      <c r="E259" s="909"/>
      <c r="F259" s="909"/>
      <c r="G259" s="909"/>
      <c r="H259" s="1604" t="s">
        <v>767</v>
      </c>
    </row>
    <row r="260" spans="1:8" x14ac:dyDescent="0.25">
      <c r="A260" s="755" t="s">
        <v>2048</v>
      </c>
      <c r="B260" s="213">
        <f>SUM(B258:B259)</f>
        <v>3</v>
      </c>
      <c r="C260" s="213">
        <f>SUM(C258:C258)</f>
        <v>0</v>
      </c>
      <c r="D260" s="213">
        <v>2200</v>
      </c>
      <c r="E260" s="213"/>
      <c r="F260" s="213"/>
      <c r="G260" s="213"/>
      <c r="H260" s="213"/>
    </row>
    <row r="261" spans="1:8" x14ac:dyDescent="0.25">
      <c r="D261" s="18"/>
      <c r="E261" s="13"/>
      <c r="F261" s="13"/>
    </row>
    <row r="262" spans="1:8" x14ac:dyDescent="0.25">
      <c r="D262" s="1230"/>
      <c r="E262" s="1230"/>
      <c r="F262" s="2268" t="s">
        <v>5635</v>
      </c>
      <c r="G262" s="2268"/>
      <c r="H262" s="2268"/>
    </row>
    <row r="263" spans="1:8" ht="15.75" x14ac:dyDescent="0.25">
      <c r="A263" s="2262" t="s">
        <v>4861</v>
      </c>
      <c r="B263" s="2263"/>
      <c r="C263" s="757">
        <f>C256</f>
        <v>74000</v>
      </c>
      <c r="E263" s="13"/>
      <c r="F263" s="13"/>
    </row>
    <row r="264" spans="1:8" x14ac:dyDescent="0.25">
      <c r="E264" s="2274"/>
      <c r="F264" s="2274"/>
      <c r="G264" s="2274"/>
    </row>
    <row r="265" spans="1:8" ht="15.75" x14ac:dyDescent="0.25">
      <c r="A265" s="2262" t="s">
        <v>4825</v>
      </c>
      <c r="B265" s="2263"/>
      <c r="C265" s="213"/>
      <c r="E265" s="1145"/>
      <c r="F265" s="1145"/>
      <c r="G265" s="1145"/>
    </row>
    <row r="269" spans="1:8" ht="15.75" x14ac:dyDescent="0.25">
      <c r="A269" s="2232" t="s">
        <v>6792</v>
      </c>
      <c r="B269" s="2232"/>
      <c r="C269" s="2232"/>
      <c r="D269" s="2232"/>
      <c r="E269" s="2232"/>
      <c r="F269" s="2232"/>
      <c r="G269" s="2232"/>
      <c r="H269" s="2232"/>
    </row>
    <row r="270" spans="1:8" x14ac:dyDescent="0.25">
      <c r="A270" s="198" t="s">
        <v>14</v>
      </c>
      <c r="B270" s="198" t="s">
        <v>6004</v>
      </c>
      <c r="C270" s="198" t="s">
        <v>6005</v>
      </c>
      <c r="D270" s="198" t="s">
        <v>6006</v>
      </c>
      <c r="E270" s="198" t="s">
        <v>6007</v>
      </c>
      <c r="F270" s="1606" t="s">
        <v>2013</v>
      </c>
      <c r="G270" s="198" t="s">
        <v>6008</v>
      </c>
      <c r="H270" s="198" t="s">
        <v>6847</v>
      </c>
    </row>
    <row r="271" spans="1:8" x14ac:dyDescent="0.25">
      <c r="A271" s="777" t="s">
        <v>734</v>
      </c>
      <c r="B271" s="764">
        <v>1</v>
      </c>
      <c r="C271" s="630">
        <v>15000</v>
      </c>
      <c r="D271" s="630"/>
      <c r="E271" s="921">
        <v>1</v>
      </c>
      <c r="F271" s="764">
        <v>60</v>
      </c>
      <c r="G271" s="630">
        <v>3000</v>
      </c>
      <c r="H271" s="1609"/>
    </row>
    <row r="272" spans="1:8" x14ac:dyDescent="0.25">
      <c r="A272" s="777" t="s">
        <v>4202</v>
      </c>
      <c r="B272" s="764">
        <v>1</v>
      </c>
      <c r="C272" s="630"/>
      <c r="D272" s="630">
        <v>31000</v>
      </c>
      <c r="E272" s="921">
        <v>1</v>
      </c>
      <c r="F272" s="764">
        <v>60</v>
      </c>
      <c r="G272" s="630">
        <v>3000</v>
      </c>
      <c r="H272" s="1609" t="s">
        <v>767</v>
      </c>
    </row>
    <row r="273" spans="1:8" x14ac:dyDescent="0.25">
      <c r="A273" s="777" t="s">
        <v>2045</v>
      </c>
      <c r="B273" s="764">
        <v>1</v>
      </c>
      <c r="C273" s="630">
        <v>17000</v>
      </c>
      <c r="D273" s="630"/>
      <c r="E273" s="921"/>
      <c r="F273" s="764"/>
      <c r="G273" s="630"/>
      <c r="H273" s="1609"/>
    </row>
    <row r="274" spans="1:8" x14ac:dyDescent="0.25">
      <c r="A274" s="777" t="s">
        <v>2901</v>
      </c>
      <c r="B274" s="764">
        <v>1</v>
      </c>
      <c r="C274" s="630"/>
      <c r="D274" s="630">
        <v>13000</v>
      </c>
      <c r="E274" s="921">
        <v>1</v>
      </c>
      <c r="F274" s="764">
        <v>60</v>
      </c>
      <c r="G274" s="630">
        <v>3000</v>
      </c>
      <c r="H274" s="1609" t="s">
        <v>6803</v>
      </c>
    </row>
    <row r="275" spans="1:8" x14ac:dyDescent="0.25">
      <c r="A275" s="777" t="s">
        <v>622</v>
      </c>
      <c r="B275" s="764">
        <v>1</v>
      </c>
      <c r="C275" s="630">
        <v>23000</v>
      </c>
      <c r="D275" s="630"/>
      <c r="E275" s="921">
        <v>4</v>
      </c>
      <c r="F275" s="764" t="s">
        <v>6796</v>
      </c>
      <c r="G275" s="630">
        <v>14000</v>
      </c>
      <c r="H275" s="1609"/>
    </row>
    <row r="276" spans="1:8" x14ac:dyDescent="0.25">
      <c r="A276" s="777" t="s">
        <v>2199</v>
      </c>
      <c r="B276" s="764">
        <v>1</v>
      </c>
      <c r="C276" s="630"/>
      <c r="D276" s="630">
        <v>20000</v>
      </c>
      <c r="E276" s="921"/>
      <c r="F276" s="921"/>
      <c r="G276" s="1249"/>
      <c r="H276" s="1609" t="s">
        <v>767</v>
      </c>
    </row>
    <row r="277" spans="1:8" x14ac:dyDescent="0.25">
      <c r="A277" s="777" t="s">
        <v>2045</v>
      </c>
      <c r="B277" s="764">
        <v>1</v>
      </c>
      <c r="C277" s="630"/>
      <c r="D277" s="630">
        <v>17000</v>
      </c>
      <c r="E277" s="921"/>
      <c r="F277" s="921"/>
      <c r="G277" s="1249"/>
      <c r="H277" s="1609" t="s">
        <v>767</v>
      </c>
    </row>
    <row r="278" spans="1:8" x14ac:dyDescent="0.25">
      <c r="A278" s="777" t="s">
        <v>3898</v>
      </c>
      <c r="B278" s="764">
        <v>2</v>
      </c>
      <c r="C278" s="630">
        <v>38000</v>
      </c>
      <c r="D278" s="630"/>
      <c r="E278" s="921">
        <v>2</v>
      </c>
      <c r="F278" s="921">
        <v>75</v>
      </c>
      <c r="G278" s="1249">
        <v>4000</v>
      </c>
      <c r="H278" s="1609"/>
    </row>
    <row r="279" spans="1:8" x14ac:dyDescent="0.25">
      <c r="A279" s="777" t="s">
        <v>4814</v>
      </c>
      <c r="B279" s="764">
        <v>1</v>
      </c>
      <c r="C279" s="630"/>
      <c r="D279" s="630">
        <v>15000</v>
      </c>
      <c r="E279" s="921"/>
      <c r="F279" s="921"/>
      <c r="G279" s="1249"/>
      <c r="H279" s="1609" t="s">
        <v>6793</v>
      </c>
    </row>
    <row r="280" spans="1:8" x14ac:dyDescent="0.25">
      <c r="A280" s="702" t="s">
        <v>6409</v>
      </c>
      <c r="B280" s="703">
        <v>1</v>
      </c>
      <c r="C280" s="640"/>
      <c r="D280" s="640"/>
      <c r="E280" s="1607"/>
      <c r="F280" s="1607"/>
      <c r="G280" s="1250"/>
      <c r="H280" s="781" t="s">
        <v>6794</v>
      </c>
    </row>
    <row r="281" spans="1:8" x14ac:dyDescent="0.25">
      <c r="A281" s="777" t="s">
        <v>314</v>
      </c>
      <c r="B281" s="764">
        <v>1</v>
      </c>
      <c r="C281" s="630"/>
      <c r="D281" s="630">
        <v>51000</v>
      </c>
      <c r="E281" s="921"/>
      <c r="F281" s="921"/>
      <c r="G281" s="1249"/>
      <c r="H281" s="1609" t="s">
        <v>767</v>
      </c>
    </row>
    <row r="282" spans="1:8" x14ac:dyDescent="0.25">
      <c r="A282" s="777" t="s">
        <v>441</v>
      </c>
      <c r="B282" s="764">
        <v>1</v>
      </c>
      <c r="C282" s="630">
        <v>10000</v>
      </c>
      <c r="D282" s="630"/>
      <c r="E282" s="921">
        <v>4</v>
      </c>
      <c r="F282" s="921" t="s">
        <v>6795</v>
      </c>
      <c r="G282" s="1249">
        <v>16000</v>
      </c>
      <c r="H282" s="1609"/>
    </row>
    <row r="283" spans="1:8" x14ac:dyDescent="0.25">
      <c r="A283" s="777" t="s">
        <v>144</v>
      </c>
      <c r="B283" s="764">
        <v>1</v>
      </c>
      <c r="C283" s="630">
        <v>19000</v>
      </c>
      <c r="D283" s="630"/>
      <c r="E283" s="921">
        <v>1</v>
      </c>
      <c r="F283" s="921">
        <v>75</v>
      </c>
      <c r="G283" s="1249">
        <v>4000</v>
      </c>
      <c r="H283" s="1609"/>
    </row>
    <row r="284" spans="1:8" x14ac:dyDescent="0.25">
      <c r="A284" s="777" t="s">
        <v>423</v>
      </c>
      <c r="B284" s="764">
        <v>1</v>
      </c>
      <c r="C284" s="630">
        <v>3000</v>
      </c>
      <c r="D284" s="630">
        <v>18000</v>
      </c>
      <c r="E284" s="921"/>
      <c r="F284" s="921"/>
      <c r="G284" s="1249"/>
      <c r="H284" s="1609" t="s">
        <v>6797</v>
      </c>
    </row>
    <row r="285" spans="1:8" x14ac:dyDescent="0.25">
      <c r="A285" s="777" t="s">
        <v>5050</v>
      </c>
      <c r="B285" s="764">
        <v>1</v>
      </c>
      <c r="C285" s="630"/>
      <c r="D285" s="630">
        <v>39000</v>
      </c>
      <c r="E285" s="921"/>
      <c r="F285" s="921"/>
      <c r="G285" s="1249"/>
      <c r="H285" s="1609" t="s">
        <v>6798</v>
      </c>
    </row>
    <row r="286" spans="1:8" x14ac:dyDescent="0.25">
      <c r="A286" s="777" t="s">
        <v>1871</v>
      </c>
      <c r="B286" s="764">
        <v>1</v>
      </c>
      <c r="C286" s="630"/>
      <c r="D286" s="630">
        <v>36000</v>
      </c>
      <c r="E286" s="921"/>
      <c r="F286" s="921"/>
      <c r="G286" s="1249"/>
      <c r="H286" s="1609" t="s">
        <v>6799</v>
      </c>
    </row>
    <row r="287" spans="1:8" x14ac:dyDescent="0.25">
      <c r="A287" s="777" t="s">
        <v>144</v>
      </c>
      <c r="B287" s="764">
        <v>1</v>
      </c>
      <c r="C287" s="630"/>
      <c r="D287" s="630">
        <v>19000</v>
      </c>
      <c r="E287" s="921">
        <v>1</v>
      </c>
      <c r="F287" s="921">
        <v>75</v>
      </c>
      <c r="G287" s="1249">
        <v>4000</v>
      </c>
      <c r="H287" s="1609" t="s">
        <v>767</v>
      </c>
    </row>
    <row r="288" spans="1:8" x14ac:dyDescent="0.25">
      <c r="A288" s="777" t="s">
        <v>2187</v>
      </c>
      <c r="B288" s="764">
        <v>1</v>
      </c>
      <c r="C288" s="630"/>
      <c r="D288" s="630">
        <v>16000</v>
      </c>
      <c r="E288" s="921"/>
      <c r="F288" s="921"/>
      <c r="G288" s="1249"/>
      <c r="H288" s="1609" t="s">
        <v>6800</v>
      </c>
    </row>
    <row r="289" spans="1:8" x14ac:dyDescent="0.25">
      <c r="A289" s="777" t="s">
        <v>136</v>
      </c>
      <c r="B289" s="764">
        <v>1</v>
      </c>
      <c r="C289" s="630"/>
      <c r="D289" s="630">
        <v>18000</v>
      </c>
      <c r="E289" s="921"/>
      <c r="F289" s="921"/>
      <c r="G289" s="1249"/>
      <c r="H289" s="1609" t="s">
        <v>6801</v>
      </c>
    </row>
    <row r="290" spans="1:8" x14ac:dyDescent="0.25">
      <c r="A290" s="777" t="s">
        <v>2820</v>
      </c>
      <c r="B290" s="764">
        <v>1</v>
      </c>
      <c r="C290" s="630"/>
      <c r="D290" s="630">
        <v>15000</v>
      </c>
      <c r="E290" s="921"/>
      <c r="F290" s="921"/>
      <c r="G290" s="1249"/>
      <c r="H290" s="1609" t="s">
        <v>3581</v>
      </c>
    </row>
    <row r="291" spans="1:8" x14ac:dyDescent="0.25">
      <c r="A291" s="755" t="s">
        <v>2048</v>
      </c>
      <c r="B291" s="213">
        <f>SUM(B271:B290)</f>
        <v>21</v>
      </c>
      <c r="C291" s="213">
        <f>SUM(C271:C290)</f>
        <v>125000</v>
      </c>
      <c r="D291" s="213">
        <f>SUM(D271:D290)</f>
        <v>308000</v>
      </c>
      <c r="E291" s="213"/>
      <c r="F291" s="213"/>
      <c r="G291" s="213">
        <f>SUM(G271:G290)</f>
        <v>51000</v>
      </c>
      <c r="H291" s="213"/>
    </row>
    <row r="292" spans="1:8" ht="17.25" x14ac:dyDescent="0.25">
      <c r="A292" s="2233" t="s">
        <v>4463</v>
      </c>
      <c r="B292" s="2234"/>
      <c r="C292" s="2234"/>
      <c r="D292" s="2234"/>
      <c r="E292" s="2234"/>
      <c r="F292" s="2234"/>
      <c r="G292" s="2234"/>
      <c r="H292" s="2235"/>
    </row>
    <row r="293" spans="1:8" ht="17.25" x14ac:dyDescent="0.25">
      <c r="A293" s="782" t="s">
        <v>6802</v>
      </c>
      <c r="B293" s="783">
        <v>1</v>
      </c>
      <c r="C293" s="944">
        <v>3000</v>
      </c>
      <c r="D293" s="784"/>
      <c r="E293" s="909"/>
      <c r="F293" s="909"/>
      <c r="G293" s="909"/>
      <c r="H293" s="1608"/>
    </row>
    <row r="294" spans="1:8" x14ac:dyDescent="0.25">
      <c r="A294" s="755" t="s">
        <v>2048</v>
      </c>
      <c r="B294" s="213">
        <f>SUM(B293:B293)</f>
        <v>1</v>
      </c>
      <c r="C294" s="213">
        <f>SUM(C293:C293)</f>
        <v>3000</v>
      </c>
      <c r="D294" s="213">
        <f>SUM(D293)</f>
        <v>0</v>
      </c>
      <c r="E294" s="213"/>
      <c r="F294" s="213"/>
      <c r="G294" s="213"/>
      <c r="H294" s="213"/>
    </row>
    <row r="295" spans="1:8" x14ac:dyDescent="0.25">
      <c r="D295" s="18"/>
      <c r="E295" s="13"/>
      <c r="F295" s="13"/>
    </row>
    <row r="296" spans="1:8" x14ac:dyDescent="0.25">
      <c r="D296" s="1230"/>
      <c r="E296" s="1230"/>
      <c r="F296" s="2268" t="s">
        <v>5635</v>
      </c>
      <c r="G296" s="2268"/>
      <c r="H296" s="2268"/>
    </row>
    <row r="297" spans="1:8" ht="15.75" x14ac:dyDescent="0.25">
      <c r="A297" s="2262" t="s">
        <v>4861</v>
      </c>
      <c r="B297" s="2263"/>
      <c r="C297" s="757">
        <f>C291</f>
        <v>125000</v>
      </c>
      <c r="E297" s="13"/>
      <c r="F297" s="13"/>
    </row>
    <row r="298" spans="1:8" x14ac:dyDescent="0.25">
      <c r="E298" s="2274"/>
      <c r="F298" s="2274"/>
      <c r="G298" s="2274"/>
    </row>
    <row r="299" spans="1:8" ht="15.75" x14ac:dyDescent="0.25">
      <c r="A299" s="2262" t="s">
        <v>4825</v>
      </c>
      <c r="B299" s="2263"/>
      <c r="C299" s="213">
        <v>3000</v>
      </c>
      <c r="E299" s="1145"/>
      <c r="F299" s="1145"/>
      <c r="G299" s="1145"/>
    </row>
    <row r="303" spans="1:8" ht="15.75" x14ac:dyDescent="0.25">
      <c r="A303" s="2232" t="s">
        <v>6810</v>
      </c>
      <c r="B303" s="2232"/>
      <c r="C303" s="2232"/>
      <c r="D303" s="2232"/>
      <c r="E303" s="2232"/>
      <c r="F303" s="2232"/>
      <c r="G303" s="2232"/>
      <c r="H303" s="2232"/>
    </row>
    <row r="304" spans="1:8" x14ac:dyDescent="0.25">
      <c r="A304" s="198" t="s">
        <v>14</v>
      </c>
      <c r="B304" s="198" t="s">
        <v>6004</v>
      </c>
      <c r="C304" s="198" t="s">
        <v>6005</v>
      </c>
      <c r="D304" s="198" t="s">
        <v>6006</v>
      </c>
      <c r="E304" s="198" t="s">
        <v>6007</v>
      </c>
      <c r="F304" s="1610" t="s">
        <v>2013</v>
      </c>
      <c r="G304" s="198" t="s">
        <v>6008</v>
      </c>
      <c r="H304" s="198" t="s">
        <v>6847</v>
      </c>
    </row>
    <row r="305" spans="1:8" x14ac:dyDescent="0.25">
      <c r="A305" s="777" t="s">
        <v>144</v>
      </c>
      <c r="B305" s="764">
        <v>1</v>
      </c>
      <c r="C305" s="630">
        <v>19000</v>
      </c>
      <c r="D305" s="630"/>
      <c r="E305" s="921">
        <v>1</v>
      </c>
      <c r="F305" s="764">
        <v>75</v>
      </c>
      <c r="G305" s="630">
        <v>4000</v>
      </c>
      <c r="H305" s="1612"/>
    </row>
    <row r="306" spans="1:8" x14ac:dyDescent="0.25">
      <c r="A306" s="777" t="s">
        <v>3898</v>
      </c>
      <c r="B306" s="764">
        <v>1</v>
      </c>
      <c r="C306" s="630">
        <v>19000</v>
      </c>
      <c r="D306" s="630"/>
      <c r="E306" s="921">
        <v>1</v>
      </c>
      <c r="F306" s="764">
        <v>75</v>
      </c>
      <c r="G306" s="630">
        <v>4000</v>
      </c>
      <c r="H306" s="1612"/>
    </row>
    <row r="307" spans="1:8" x14ac:dyDescent="0.25">
      <c r="A307" s="777" t="s">
        <v>3938</v>
      </c>
      <c r="B307" s="764">
        <v>1</v>
      </c>
      <c r="C307" s="630"/>
      <c r="D307" s="630">
        <v>26000</v>
      </c>
      <c r="E307" s="921"/>
      <c r="F307" s="764"/>
      <c r="G307" s="630"/>
      <c r="H307" s="1612" t="s">
        <v>5747</v>
      </c>
    </row>
    <row r="308" spans="1:8" x14ac:dyDescent="0.25">
      <c r="A308" s="777" t="s">
        <v>2199</v>
      </c>
      <c r="B308" s="764">
        <v>1</v>
      </c>
      <c r="C308" s="630"/>
      <c r="D308" s="630">
        <v>20000</v>
      </c>
      <c r="E308" s="921"/>
      <c r="F308" s="764"/>
      <c r="G308" s="630"/>
      <c r="H308" s="1612" t="s">
        <v>5747</v>
      </c>
    </row>
    <row r="309" spans="1:8" x14ac:dyDescent="0.25">
      <c r="A309" s="777" t="s">
        <v>1749</v>
      </c>
      <c r="B309" s="764">
        <v>2</v>
      </c>
      <c r="C309" s="630"/>
      <c r="D309" s="630">
        <v>56000</v>
      </c>
      <c r="E309" s="921">
        <v>2</v>
      </c>
      <c r="F309" s="764">
        <v>140</v>
      </c>
      <c r="G309" s="630">
        <v>16000</v>
      </c>
      <c r="H309" s="1612" t="s">
        <v>5507</v>
      </c>
    </row>
    <row r="310" spans="1:8" x14ac:dyDescent="0.25">
      <c r="A310" s="777" t="s">
        <v>132</v>
      </c>
      <c r="B310" s="764">
        <v>1</v>
      </c>
      <c r="C310" s="630"/>
      <c r="D310" s="630">
        <v>15000</v>
      </c>
      <c r="E310" s="921"/>
      <c r="F310" s="921"/>
      <c r="G310" s="1249"/>
      <c r="H310" s="1612" t="s">
        <v>6805</v>
      </c>
    </row>
    <row r="311" spans="1:8" x14ac:dyDescent="0.25">
      <c r="A311" s="777" t="s">
        <v>5196</v>
      </c>
      <c r="B311" s="764">
        <v>1</v>
      </c>
      <c r="C311" s="630"/>
      <c r="D311" s="630">
        <v>37000</v>
      </c>
      <c r="E311" s="921"/>
      <c r="F311" s="921"/>
      <c r="G311" s="1249"/>
      <c r="H311" s="1612" t="s">
        <v>6806</v>
      </c>
    </row>
    <row r="312" spans="1:8" x14ac:dyDescent="0.25">
      <c r="A312" s="777" t="s">
        <v>5196</v>
      </c>
      <c r="B312" s="764">
        <v>1</v>
      </c>
      <c r="C312" s="630">
        <v>37000</v>
      </c>
      <c r="D312" s="630"/>
      <c r="E312" s="921"/>
      <c r="F312" s="921"/>
      <c r="G312" s="1249"/>
      <c r="H312" s="1612"/>
    </row>
    <row r="313" spans="1:8" x14ac:dyDescent="0.25">
      <c r="A313" s="777" t="s">
        <v>3146</v>
      </c>
      <c r="B313" s="764">
        <v>2</v>
      </c>
      <c r="C313" s="630">
        <v>48000</v>
      </c>
      <c r="D313" s="630"/>
      <c r="E313" s="921">
        <v>2</v>
      </c>
      <c r="F313" s="921">
        <v>80</v>
      </c>
      <c r="G313" s="1249">
        <v>10000</v>
      </c>
      <c r="H313" s="1612"/>
    </row>
    <row r="314" spans="1:8" x14ac:dyDescent="0.25">
      <c r="A314" s="777" t="s">
        <v>5603</v>
      </c>
      <c r="B314" s="764">
        <v>2</v>
      </c>
      <c r="C314" s="630">
        <v>104000</v>
      </c>
      <c r="D314" s="630"/>
      <c r="E314" s="921"/>
      <c r="F314" s="921"/>
      <c r="G314" s="1249"/>
      <c r="H314" s="1612"/>
    </row>
    <row r="315" spans="1:8" x14ac:dyDescent="0.25">
      <c r="A315" s="777" t="s">
        <v>3437</v>
      </c>
      <c r="B315" s="764">
        <v>1</v>
      </c>
      <c r="C315" s="630"/>
      <c r="D315" s="630">
        <v>21000</v>
      </c>
      <c r="E315" s="921"/>
      <c r="F315" s="921"/>
      <c r="G315" s="1249"/>
      <c r="H315" s="1612" t="s">
        <v>5353</v>
      </c>
    </row>
    <row r="316" spans="1:8" x14ac:dyDescent="0.25">
      <c r="A316" s="777" t="s">
        <v>5605</v>
      </c>
      <c r="B316" s="764">
        <v>2</v>
      </c>
      <c r="C316" s="630">
        <v>4000</v>
      </c>
      <c r="D316" s="630">
        <v>100000</v>
      </c>
      <c r="E316" s="921"/>
      <c r="F316" s="921"/>
      <c r="G316" s="1249"/>
      <c r="H316" s="1612" t="s">
        <v>3581</v>
      </c>
    </row>
    <row r="317" spans="1:8" x14ac:dyDescent="0.25">
      <c r="A317" s="777" t="s">
        <v>5748</v>
      </c>
      <c r="B317" s="764">
        <v>1</v>
      </c>
      <c r="C317" s="630"/>
      <c r="D317" s="630">
        <v>18000</v>
      </c>
      <c r="E317" s="921"/>
      <c r="F317" s="921"/>
      <c r="G317" s="1249"/>
      <c r="H317" s="1612" t="s">
        <v>6807</v>
      </c>
    </row>
    <row r="318" spans="1:8" x14ac:dyDescent="0.25">
      <c r="A318" s="777" t="s">
        <v>498</v>
      </c>
      <c r="B318" s="764">
        <v>2</v>
      </c>
      <c r="C318" s="630"/>
      <c r="D318" s="630">
        <v>30000</v>
      </c>
      <c r="E318" s="921"/>
      <c r="F318" s="921"/>
      <c r="G318" s="1249"/>
      <c r="H318" s="1612" t="s">
        <v>767</v>
      </c>
    </row>
    <row r="319" spans="1:8" x14ac:dyDescent="0.25">
      <c r="A319" s="777" t="s">
        <v>587</v>
      </c>
      <c r="B319" s="764">
        <v>4</v>
      </c>
      <c r="C319" s="630">
        <v>104000</v>
      </c>
      <c r="D319" s="630"/>
      <c r="E319" s="921"/>
      <c r="F319" s="921"/>
      <c r="G319" s="1249"/>
      <c r="H319" s="1612" t="s">
        <v>6808</v>
      </c>
    </row>
    <row r="320" spans="1:8" x14ac:dyDescent="0.25">
      <c r="A320" s="777" t="s">
        <v>316</v>
      </c>
      <c r="B320" s="764">
        <v>4</v>
      </c>
      <c r="C320" s="630">
        <v>104000</v>
      </c>
      <c r="D320" s="630"/>
      <c r="E320" s="921"/>
      <c r="F320" s="921"/>
      <c r="G320" s="1249"/>
      <c r="H320" s="1612" t="s">
        <v>6808</v>
      </c>
    </row>
    <row r="321" spans="1:8" x14ac:dyDescent="0.25">
      <c r="A321" s="777" t="s">
        <v>170</v>
      </c>
      <c r="B321" s="764">
        <v>4</v>
      </c>
      <c r="C321" s="630">
        <v>104000</v>
      </c>
      <c r="D321" s="630"/>
      <c r="E321" s="921"/>
      <c r="F321" s="921"/>
      <c r="G321" s="1249"/>
      <c r="H321" s="1612" t="s">
        <v>6808</v>
      </c>
    </row>
    <row r="322" spans="1:8" x14ac:dyDescent="0.25">
      <c r="A322" s="777" t="s">
        <v>734</v>
      </c>
      <c r="B322" s="764">
        <v>1</v>
      </c>
      <c r="C322" s="630">
        <v>15000</v>
      </c>
      <c r="D322" s="630"/>
      <c r="E322" s="921">
        <v>1</v>
      </c>
      <c r="F322" s="921">
        <v>60</v>
      </c>
      <c r="G322" s="1249">
        <v>3000</v>
      </c>
      <c r="H322" s="1612"/>
    </row>
    <row r="323" spans="1:8" x14ac:dyDescent="0.25">
      <c r="A323" s="777" t="s">
        <v>6185</v>
      </c>
      <c r="B323" s="764">
        <v>1</v>
      </c>
      <c r="C323" s="630">
        <v>22000</v>
      </c>
      <c r="D323" s="630"/>
      <c r="E323" s="921">
        <v>1</v>
      </c>
      <c r="F323" s="921">
        <v>75</v>
      </c>
      <c r="G323" s="1249">
        <v>4000</v>
      </c>
      <c r="H323" s="1612"/>
    </row>
    <row r="324" spans="1:8" x14ac:dyDescent="0.25">
      <c r="A324" s="777" t="s">
        <v>6411</v>
      </c>
      <c r="B324" s="764">
        <v>1</v>
      </c>
      <c r="C324" s="630">
        <v>21000</v>
      </c>
      <c r="D324" s="630"/>
      <c r="E324" s="921">
        <v>1</v>
      </c>
      <c r="F324" s="921">
        <v>100</v>
      </c>
      <c r="G324" s="1249">
        <v>5000</v>
      </c>
      <c r="H324" s="1613"/>
    </row>
    <row r="325" spans="1:8" x14ac:dyDescent="0.25">
      <c r="A325" s="777" t="s">
        <v>561</v>
      </c>
      <c r="B325" s="764">
        <v>1</v>
      </c>
      <c r="C325" s="630">
        <v>20000</v>
      </c>
      <c r="D325" s="630"/>
      <c r="E325" s="921">
        <v>1</v>
      </c>
      <c r="F325" s="921">
        <v>75</v>
      </c>
      <c r="G325" s="1249">
        <v>4000</v>
      </c>
      <c r="H325" s="1613"/>
    </row>
    <row r="326" spans="1:8" x14ac:dyDescent="0.25">
      <c r="A326" s="777" t="s">
        <v>2912</v>
      </c>
      <c r="B326" s="764">
        <v>1</v>
      </c>
      <c r="C326" s="630">
        <v>21000</v>
      </c>
      <c r="D326" s="630"/>
      <c r="E326" s="921">
        <v>1</v>
      </c>
      <c r="F326" s="921">
        <v>60</v>
      </c>
      <c r="G326" s="1249">
        <v>3000</v>
      </c>
      <c r="H326" s="1613"/>
    </row>
    <row r="327" spans="1:8" x14ac:dyDescent="0.25">
      <c r="A327" s="777" t="s">
        <v>563</v>
      </c>
      <c r="B327" s="764">
        <v>1</v>
      </c>
      <c r="C327" s="630">
        <v>13000</v>
      </c>
      <c r="D327" s="630"/>
      <c r="E327" s="921">
        <v>2</v>
      </c>
      <c r="F327" s="921">
        <v>75</v>
      </c>
      <c r="G327" s="1249">
        <v>8000</v>
      </c>
      <c r="H327" s="1613"/>
    </row>
    <row r="328" spans="1:8" x14ac:dyDescent="0.25">
      <c r="A328" s="777" t="s">
        <v>498</v>
      </c>
      <c r="B328" s="764">
        <v>1</v>
      </c>
      <c r="C328" s="630">
        <v>12000</v>
      </c>
      <c r="D328" s="630"/>
      <c r="E328" s="921">
        <v>1</v>
      </c>
      <c r="F328" s="921">
        <v>60</v>
      </c>
      <c r="G328" s="1249">
        <v>3000</v>
      </c>
      <c r="H328" s="1613"/>
    </row>
    <row r="329" spans="1:8" x14ac:dyDescent="0.25">
      <c r="A329" s="777" t="s">
        <v>807</v>
      </c>
      <c r="B329" s="764">
        <v>1</v>
      </c>
      <c r="C329" s="630"/>
      <c r="D329" s="630">
        <v>22000</v>
      </c>
      <c r="E329" s="921"/>
      <c r="F329" s="921"/>
      <c r="G329" s="1249"/>
      <c r="H329" s="1613" t="s">
        <v>6809</v>
      </c>
    </row>
    <row r="330" spans="1:8" x14ac:dyDescent="0.25">
      <c r="A330" s="777" t="s">
        <v>2044</v>
      </c>
      <c r="B330" s="764">
        <v>1</v>
      </c>
      <c r="C330" s="630"/>
      <c r="D330" s="630">
        <v>12000</v>
      </c>
      <c r="E330" s="921">
        <v>1</v>
      </c>
      <c r="F330" s="921">
        <v>60</v>
      </c>
      <c r="G330" s="1249">
        <v>3000</v>
      </c>
      <c r="H330" s="1612" t="s">
        <v>5353</v>
      </c>
    </row>
    <row r="331" spans="1:8" x14ac:dyDescent="0.25">
      <c r="A331" s="777" t="s">
        <v>3938</v>
      </c>
      <c r="B331" s="764">
        <v>1</v>
      </c>
      <c r="C331" s="630">
        <v>21000</v>
      </c>
      <c r="D331" s="630"/>
      <c r="E331" s="921">
        <v>1</v>
      </c>
      <c r="F331" s="921">
        <v>100</v>
      </c>
      <c r="G331" s="1249">
        <v>5000</v>
      </c>
      <c r="H331" s="1613"/>
    </row>
    <row r="332" spans="1:8" x14ac:dyDescent="0.25">
      <c r="A332" s="755" t="s">
        <v>2048</v>
      </c>
      <c r="B332" s="213">
        <f>SUM(B305:B331)</f>
        <v>41</v>
      </c>
      <c r="C332" s="213">
        <f>SUM(C305:C331)</f>
        <v>688000</v>
      </c>
      <c r="D332" s="213">
        <f>SUM(D305:D330)</f>
        <v>357000</v>
      </c>
      <c r="E332" s="213"/>
      <c r="F332" s="213"/>
      <c r="G332" s="213">
        <f>SUM(G305:G331)</f>
        <v>72000</v>
      </c>
      <c r="H332" s="213"/>
    </row>
    <row r="333" spans="1:8" ht="17.25" x14ac:dyDescent="0.25">
      <c r="A333" s="2233" t="s">
        <v>4463</v>
      </c>
      <c r="B333" s="2234"/>
      <c r="C333" s="2234"/>
      <c r="D333" s="2234"/>
      <c r="E333" s="2234"/>
      <c r="F333" s="2234"/>
      <c r="G333" s="2234"/>
      <c r="H333" s="2235"/>
    </row>
    <row r="334" spans="1:8" ht="17.25" x14ac:dyDescent="0.25">
      <c r="A334" s="782" t="s">
        <v>6619</v>
      </c>
      <c r="B334" s="783">
        <v>1</v>
      </c>
      <c r="C334" s="944">
        <v>2000</v>
      </c>
      <c r="D334" s="784"/>
      <c r="E334" s="909"/>
      <c r="F334" s="909"/>
      <c r="G334" s="909"/>
      <c r="H334" s="1611"/>
    </row>
    <row r="335" spans="1:8" ht="17.25" x14ac:dyDescent="0.25">
      <c r="A335" s="782" t="s">
        <v>4920</v>
      </c>
      <c r="B335" s="783">
        <v>1</v>
      </c>
      <c r="C335" s="944">
        <v>750</v>
      </c>
      <c r="D335" s="784"/>
      <c r="E335" s="909"/>
      <c r="F335" s="909"/>
      <c r="G335" s="909"/>
      <c r="H335" s="1615"/>
    </row>
    <row r="336" spans="1:8" x14ac:dyDescent="0.25">
      <c r="A336" s="755" t="s">
        <v>2048</v>
      </c>
      <c r="B336" s="213">
        <f>SUM(B334:B334)</f>
        <v>1</v>
      </c>
      <c r="C336" s="213">
        <f>SUM(C334:C335)</f>
        <v>2750</v>
      </c>
      <c r="D336" s="213">
        <f>SUM(D334)</f>
        <v>0</v>
      </c>
      <c r="E336" s="213"/>
      <c r="F336" s="213"/>
      <c r="G336" s="213"/>
      <c r="H336" s="213"/>
    </row>
    <row r="337" spans="1:8" x14ac:dyDescent="0.25">
      <c r="D337" s="18"/>
      <c r="E337" s="13"/>
      <c r="F337" s="13"/>
    </row>
    <row r="338" spans="1:8" x14ac:dyDescent="0.25">
      <c r="D338" s="1230"/>
      <c r="E338" s="1230"/>
      <c r="F338" s="2268" t="s">
        <v>5635</v>
      </c>
      <c r="G338" s="2268"/>
      <c r="H338" s="2268"/>
    </row>
    <row r="339" spans="1:8" ht="15.75" x14ac:dyDescent="0.25">
      <c r="A339" s="2262" t="s">
        <v>4861</v>
      </c>
      <c r="B339" s="2263"/>
      <c r="C339" s="757">
        <f>C332</f>
        <v>688000</v>
      </c>
      <c r="E339" s="13"/>
      <c r="F339" s="13"/>
    </row>
    <row r="340" spans="1:8" x14ac:dyDescent="0.25">
      <c r="E340" s="2274"/>
      <c r="F340" s="2274"/>
      <c r="G340" s="2274"/>
    </row>
    <row r="341" spans="1:8" ht="15.75" x14ac:dyDescent="0.25">
      <c r="A341" s="2262" t="s">
        <v>4825</v>
      </c>
      <c r="B341" s="2263"/>
      <c r="C341" s="213">
        <v>2750</v>
      </c>
      <c r="E341" s="1145"/>
      <c r="F341" s="1145"/>
      <c r="G341" s="1145"/>
    </row>
    <row r="345" spans="1:8" ht="15.75" x14ac:dyDescent="0.25">
      <c r="A345" s="2232" t="s">
        <v>6824</v>
      </c>
      <c r="B345" s="2232"/>
      <c r="C345" s="2232"/>
      <c r="D345" s="2232"/>
      <c r="E345" s="2232"/>
      <c r="F345" s="2232"/>
      <c r="G345" s="2232"/>
      <c r="H345" s="2232"/>
    </row>
    <row r="346" spans="1:8" x14ac:dyDescent="0.25">
      <c r="A346" s="198" t="s">
        <v>14</v>
      </c>
      <c r="B346" s="198" t="s">
        <v>6004</v>
      </c>
      <c r="C346" s="198" t="s">
        <v>6005</v>
      </c>
      <c r="D346" s="198" t="s">
        <v>6006</v>
      </c>
      <c r="E346" s="198" t="s">
        <v>6007</v>
      </c>
      <c r="F346" s="1614" t="s">
        <v>2013</v>
      </c>
      <c r="G346" s="198" t="s">
        <v>6008</v>
      </c>
      <c r="H346" s="198" t="s">
        <v>6847</v>
      </c>
    </row>
    <row r="347" spans="1:8" x14ac:dyDescent="0.25">
      <c r="A347" s="777" t="s">
        <v>563</v>
      </c>
      <c r="B347" s="764">
        <v>1</v>
      </c>
      <c r="C347" s="630">
        <v>17000</v>
      </c>
      <c r="D347" s="630"/>
      <c r="E347" s="921">
        <v>1</v>
      </c>
      <c r="F347" s="764">
        <v>60</v>
      </c>
      <c r="G347" s="630">
        <v>3000</v>
      </c>
      <c r="H347" s="1616"/>
    </row>
    <row r="348" spans="1:8" x14ac:dyDescent="0.25">
      <c r="A348" s="777" t="s">
        <v>5458</v>
      </c>
      <c r="B348" s="764">
        <v>1</v>
      </c>
      <c r="C348" s="630">
        <v>8000</v>
      </c>
      <c r="D348" s="630"/>
      <c r="E348" s="921"/>
      <c r="F348" s="764"/>
      <c r="G348" s="630"/>
      <c r="H348" s="1616"/>
    </row>
    <row r="349" spans="1:8" x14ac:dyDescent="0.25">
      <c r="A349" s="777" t="s">
        <v>3938</v>
      </c>
      <c r="B349" s="764">
        <v>3</v>
      </c>
      <c r="C349" s="630"/>
      <c r="D349" s="630">
        <v>78000</v>
      </c>
      <c r="E349" s="921"/>
      <c r="F349" s="764"/>
      <c r="G349" s="630"/>
      <c r="H349" s="1616" t="s">
        <v>6811</v>
      </c>
    </row>
    <row r="350" spans="1:8" x14ac:dyDescent="0.25">
      <c r="A350" s="777" t="s">
        <v>107</v>
      </c>
      <c r="B350" s="764">
        <v>1</v>
      </c>
      <c r="C350" s="630">
        <v>15000</v>
      </c>
      <c r="D350" s="630"/>
      <c r="E350" s="921"/>
      <c r="F350" s="764"/>
      <c r="G350" s="630"/>
      <c r="H350" s="1616"/>
    </row>
    <row r="351" spans="1:8" x14ac:dyDescent="0.25">
      <c r="A351" s="777" t="s">
        <v>656</v>
      </c>
      <c r="B351" s="764">
        <v>1</v>
      </c>
      <c r="C351" s="630">
        <v>8000</v>
      </c>
      <c r="D351" s="630"/>
      <c r="E351" s="921">
        <v>4</v>
      </c>
      <c r="F351" s="764" t="s">
        <v>6812</v>
      </c>
      <c r="G351" s="630">
        <v>12000</v>
      </c>
      <c r="H351" s="1616"/>
    </row>
    <row r="352" spans="1:8" x14ac:dyDescent="0.25">
      <c r="A352" s="777" t="s">
        <v>6568</v>
      </c>
      <c r="B352" s="764">
        <v>1</v>
      </c>
      <c r="C352" s="630"/>
      <c r="D352" s="630">
        <v>24000</v>
      </c>
      <c r="E352" s="921"/>
      <c r="F352" s="921"/>
      <c r="G352" s="1249"/>
      <c r="H352" s="1616" t="s">
        <v>5353</v>
      </c>
    </row>
    <row r="353" spans="1:8" x14ac:dyDescent="0.25">
      <c r="A353" s="777" t="s">
        <v>3733</v>
      </c>
      <c r="B353" s="764">
        <v>1</v>
      </c>
      <c r="C353" s="630"/>
      <c r="D353" s="630">
        <v>39000</v>
      </c>
      <c r="E353" s="921"/>
      <c r="F353" s="921"/>
      <c r="G353" s="1249"/>
      <c r="H353" s="1616" t="s">
        <v>6813</v>
      </c>
    </row>
    <row r="354" spans="1:8" x14ac:dyDescent="0.25">
      <c r="A354" s="777" t="s">
        <v>136</v>
      </c>
      <c r="B354" s="764">
        <v>1</v>
      </c>
      <c r="C354" s="630">
        <v>15000</v>
      </c>
      <c r="D354" s="630"/>
      <c r="E354" s="921">
        <v>1</v>
      </c>
      <c r="F354" s="921">
        <v>60</v>
      </c>
      <c r="G354" s="1249">
        <v>3000</v>
      </c>
      <c r="H354" s="1616"/>
    </row>
    <row r="355" spans="1:8" x14ac:dyDescent="0.25">
      <c r="A355" s="777" t="s">
        <v>4345</v>
      </c>
      <c r="B355" s="764">
        <v>1</v>
      </c>
      <c r="C355" s="630"/>
      <c r="D355" s="630">
        <v>22000</v>
      </c>
      <c r="E355" s="921"/>
      <c r="F355" s="921"/>
      <c r="G355" s="1249"/>
      <c r="H355" s="1616" t="s">
        <v>767</v>
      </c>
    </row>
    <row r="356" spans="1:8" x14ac:dyDescent="0.25">
      <c r="A356" s="777" t="s">
        <v>552</v>
      </c>
      <c r="B356" s="764">
        <v>1</v>
      </c>
      <c r="C356" s="630"/>
      <c r="D356" s="630">
        <v>19000</v>
      </c>
      <c r="E356" s="921"/>
      <c r="F356" s="921"/>
      <c r="G356" s="1249"/>
      <c r="H356" s="1616" t="s">
        <v>6814</v>
      </c>
    </row>
    <row r="357" spans="1:8" x14ac:dyDescent="0.25">
      <c r="A357" s="777" t="s">
        <v>423</v>
      </c>
      <c r="B357" s="764">
        <v>1</v>
      </c>
      <c r="C357" s="630"/>
      <c r="D357" s="630">
        <v>17000</v>
      </c>
      <c r="E357" s="921">
        <v>1</v>
      </c>
      <c r="F357" s="921">
        <v>75</v>
      </c>
      <c r="G357" s="1249">
        <v>4000</v>
      </c>
      <c r="H357" s="1616" t="s">
        <v>767</v>
      </c>
    </row>
    <row r="358" spans="1:8" x14ac:dyDescent="0.25">
      <c r="A358" s="777" t="s">
        <v>138</v>
      </c>
      <c r="B358" s="764">
        <v>1</v>
      </c>
      <c r="C358" s="630">
        <v>5000</v>
      </c>
      <c r="D358" s="630">
        <v>19000</v>
      </c>
      <c r="E358" s="921"/>
      <c r="F358" s="921"/>
      <c r="G358" s="1249"/>
      <c r="H358" s="1616" t="s">
        <v>767</v>
      </c>
    </row>
    <row r="359" spans="1:8" x14ac:dyDescent="0.25">
      <c r="A359" s="777" t="s">
        <v>107</v>
      </c>
      <c r="B359" s="764">
        <v>1</v>
      </c>
      <c r="C359" s="630"/>
      <c r="D359" s="630">
        <v>12000</v>
      </c>
      <c r="E359" s="921">
        <v>1</v>
      </c>
      <c r="F359" s="921">
        <v>60</v>
      </c>
      <c r="G359" s="1249">
        <v>3000</v>
      </c>
      <c r="H359" s="1616" t="s">
        <v>767</v>
      </c>
    </row>
    <row r="360" spans="1:8" x14ac:dyDescent="0.25">
      <c r="A360" s="777" t="s">
        <v>3437</v>
      </c>
      <c r="B360" s="764">
        <v>1</v>
      </c>
      <c r="C360" s="630"/>
      <c r="D360" s="630">
        <v>21000</v>
      </c>
      <c r="E360" s="921"/>
      <c r="F360" s="921"/>
      <c r="G360" s="1249"/>
      <c r="H360" s="1616" t="s">
        <v>6815</v>
      </c>
    </row>
    <row r="361" spans="1:8" x14ac:dyDescent="0.25">
      <c r="A361" s="777" t="s">
        <v>1871</v>
      </c>
      <c r="B361" s="764">
        <v>1</v>
      </c>
      <c r="C361" s="630"/>
      <c r="D361" s="630">
        <v>36000</v>
      </c>
      <c r="E361" s="921"/>
      <c r="F361" s="921"/>
      <c r="G361" s="1249"/>
      <c r="H361" s="1616" t="s">
        <v>6816</v>
      </c>
    </row>
    <row r="362" spans="1:8" x14ac:dyDescent="0.25">
      <c r="A362" s="755" t="s">
        <v>2048</v>
      </c>
      <c r="B362" s="213">
        <f>SUM(B347:B361)</f>
        <v>17</v>
      </c>
      <c r="C362" s="213">
        <f>SUM(C347:C361)</f>
        <v>68000</v>
      </c>
      <c r="D362" s="213">
        <f>SUM(D347:D361)</f>
        <v>287000</v>
      </c>
      <c r="E362" s="213"/>
      <c r="F362" s="213"/>
      <c r="G362" s="213">
        <f>SUM(G347:G361)</f>
        <v>25000</v>
      </c>
      <c r="H362" s="213"/>
    </row>
    <row r="363" spans="1:8" ht="17.25" x14ac:dyDescent="0.25">
      <c r="A363" s="2233" t="s">
        <v>4463</v>
      </c>
      <c r="B363" s="2234"/>
      <c r="C363" s="2234"/>
      <c r="D363" s="2234"/>
      <c r="E363" s="2234"/>
      <c r="F363" s="2234"/>
      <c r="G363" s="2234"/>
      <c r="H363" s="2235"/>
    </row>
    <row r="364" spans="1:8" ht="17.25" x14ac:dyDescent="0.25">
      <c r="A364" s="782"/>
      <c r="B364" s="783"/>
      <c r="C364" s="944"/>
      <c r="D364" s="784"/>
      <c r="E364" s="909"/>
      <c r="F364" s="909"/>
      <c r="G364" s="909"/>
      <c r="H364" s="1615"/>
    </row>
    <row r="365" spans="1:8" x14ac:dyDescent="0.25">
      <c r="A365" s="755" t="s">
        <v>2048</v>
      </c>
      <c r="B365" s="213">
        <f>SUM(B364:B364)</f>
        <v>0</v>
      </c>
      <c r="C365" s="213">
        <f>SUM(C364:C364)</f>
        <v>0</v>
      </c>
      <c r="D365" s="213">
        <f>SUM(D364)</f>
        <v>0</v>
      </c>
      <c r="E365" s="213"/>
      <c r="F365" s="213"/>
      <c r="G365" s="213"/>
      <c r="H365" s="213"/>
    </row>
    <row r="366" spans="1:8" x14ac:dyDescent="0.25">
      <c r="D366" s="18"/>
      <c r="E366" s="13"/>
      <c r="F366" s="13"/>
    </row>
    <row r="367" spans="1:8" x14ac:dyDescent="0.25">
      <c r="D367" s="1230"/>
      <c r="E367" s="1230"/>
      <c r="F367" s="2268" t="s">
        <v>5635</v>
      </c>
      <c r="G367" s="2268"/>
      <c r="H367" s="2268"/>
    </row>
    <row r="368" spans="1:8" ht="15.75" x14ac:dyDescent="0.25">
      <c r="A368" s="2262" t="s">
        <v>4861</v>
      </c>
      <c r="B368" s="2263"/>
      <c r="C368" s="757">
        <f>C362</f>
        <v>68000</v>
      </c>
      <c r="E368" s="13"/>
      <c r="F368" s="13"/>
    </row>
    <row r="369" spans="1:8" x14ac:dyDescent="0.25">
      <c r="E369" s="2274"/>
      <c r="F369" s="2274"/>
      <c r="G369" s="2274"/>
    </row>
    <row r="370" spans="1:8" ht="15.75" x14ac:dyDescent="0.25">
      <c r="A370" s="2262" t="s">
        <v>4825</v>
      </c>
      <c r="B370" s="2263"/>
      <c r="C370" s="213"/>
      <c r="E370" s="1145"/>
      <c r="F370" s="1145"/>
      <c r="G370" s="1145"/>
    </row>
    <row r="374" spans="1:8" ht="15.75" x14ac:dyDescent="0.25">
      <c r="A374" s="2232" t="s">
        <v>6818</v>
      </c>
      <c r="B374" s="2232"/>
      <c r="C374" s="2232"/>
      <c r="D374" s="2232"/>
      <c r="E374" s="2232"/>
      <c r="F374" s="2232"/>
      <c r="G374" s="2232"/>
      <c r="H374" s="2232"/>
    </row>
    <row r="375" spans="1:8" x14ac:dyDescent="0.25">
      <c r="A375" s="198" t="s">
        <v>14</v>
      </c>
      <c r="B375" s="198" t="s">
        <v>6004</v>
      </c>
      <c r="C375" s="198" t="s">
        <v>6005</v>
      </c>
      <c r="D375" s="198" t="s">
        <v>6006</v>
      </c>
      <c r="E375" s="198" t="s">
        <v>6007</v>
      </c>
      <c r="F375" s="1617" t="s">
        <v>2013</v>
      </c>
      <c r="G375" s="198" t="s">
        <v>6008</v>
      </c>
      <c r="H375" s="198" t="s">
        <v>6847</v>
      </c>
    </row>
    <row r="376" spans="1:8" x14ac:dyDescent="0.25">
      <c r="A376" s="777" t="s">
        <v>622</v>
      </c>
      <c r="B376" s="764">
        <v>1</v>
      </c>
      <c r="C376" s="630"/>
      <c r="D376" s="630">
        <v>34000</v>
      </c>
      <c r="E376" s="921">
        <v>1</v>
      </c>
      <c r="F376" s="764">
        <v>60</v>
      </c>
      <c r="G376" s="630">
        <v>3000</v>
      </c>
      <c r="H376" s="1619" t="s">
        <v>767</v>
      </c>
    </row>
    <row r="377" spans="1:8" x14ac:dyDescent="0.25">
      <c r="A377" s="777" t="s">
        <v>2912</v>
      </c>
      <c r="B377" s="764">
        <v>1</v>
      </c>
      <c r="C377" s="630"/>
      <c r="D377" s="630">
        <v>21000</v>
      </c>
      <c r="E377" s="921">
        <v>1</v>
      </c>
      <c r="F377" s="764">
        <v>60</v>
      </c>
      <c r="G377" s="630">
        <v>3000</v>
      </c>
      <c r="H377" s="1619" t="s">
        <v>767</v>
      </c>
    </row>
    <row r="378" spans="1:8" x14ac:dyDescent="0.25">
      <c r="A378" s="777" t="s">
        <v>656</v>
      </c>
      <c r="B378" s="764">
        <v>1</v>
      </c>
      <c r="C378" s="630">
        <v>20000</v>
      </c>
      <c r="D378" s="630"/>
      <c r="E378" s="921"/>
      <c r="F378" s="764"/>
      <c r="G378" s="630"/>
      <c r="H378" s="1619" t="s">
        <v>6820</v>
      </c>
    </row>
    <row r="379" spans="1:8" x14ac:dyDescent="0.25">
      <c r="A379" s="777" t="s">
        <v>2199</v>
      </c>
      <c r="B379" s="764">
        <v>1</v>
      </c>
      <c r="C379" s="630">
        <v>16000</v>
      </c>
      <c r="D379" s="630"/>
      <c r="E379" s="921">
        <v>1</v>
      </c>
      <c r="F379" s="764">
        <v>75</v>
      </c>
      <c r="G379" s="630">
        <v>4000</v>
      </c>
      <c r="H379" s="1619"/>
    </row>
    <row r="380" spans="1:8" x14ac:dyDescent="0.25">
      <c r="A380" s="777" t="s">
        <v>563</v>
      </c>
      <c r="B380" s="764">
        <v>1</v>
      </c>
      <c r="C380" s="630">
        <v>17000</v>
      </c>
      <c r="D380" s="630"/>
      <c r="E380" s="921">
        <v>1</v>
      </c>
      <c r="F380" s="764">
        <v>75</v>
      </c>
      <c r="G380" s="630">
        <v>4000</v>
      </c>
      <c r="H380" s="1619"/>
    </row>
    <row r="381" spans="1:8" x14ac:dyDescent="0.25">
      <c r="A381" s="777" t="s">
        <v>441</v>
      </c>
      <c r="B381" s="764">
        <v>1</v>
      </c>
      <c r="C381" s="630">
        <v>21000</v>
      </c>
      <c r="D381" s="630"/>
      <c r="E381" s="921">
        <v>1</v>
      </c>
      <c r="F381" s="921">
        <v>100</v>
      </c>
      <c r="G381" s="1249">
        <v>5000</v>
      </c>
      <c r="H381" s="1619"/>
    </row>
    <row r="382" spans="1:8" x14ac:dyDescent="0.25">
      <c r="A382" s="777" t="s">
        <v>136</v>
      </c>
      <c r="B382" s="764">
        <v>1</v>
      </c>
      <c r="C382" s="630"/>
      <c r="D382" s="630">
        <v>18000</v>
      </c>
      <c r="E382" s="921"/>
      <c r="F382" s="921"/>
      <c r="G382" s="1249"/>
      <c r="H382" s="1619" t="s">
        <v>6821</v>
      </c>
    </row>
    <row r="383" spans="1:8" x14ac:dyDescent="0.25">
      <c r="A383" s="777" t="s">
        <v>441</v>
      </c>
      <c r="B383" s="764">
        <v>1</v>
      </c>
      <c r="C383" s="630">
        <v>22000</v>
      </c>
      <c r="D383" s="630"/>
      <c r="E383" s="921">
        <v>1</v>
      </c>
      <c r="F383" s="921">
        <v>75</v>
      </c>
      <c r="G383" s="1249">
        <v>4000</v>
      </c>
      <c r="H383" s="1619"/>
    </row>
    <row r="384" spans="1:8" x14ac:dyDescent="0.25">
      <c r="A384" s="777" t="s">
        <v>656</v>
      </c>
      <c r="B384" s="764">
        <v>1</v>
      </c>
      <c r="C384" s="630">
        <v>16000</v>
      </c>
      <c r="D384" s="630"/>
      <c r="E384" s="921">
        <v>1</v>
      </c>
      <c r="F384" s="921">
        <v>75</v>
      </c>
      <c r="G384" s="1249">
        <v>4000</v>
      </c>
      <c r="H384" s="1619"/>
    </row>
    <row r="385" spans="1:8" x14ac:dyDescent="0.25">
      <c r="A385" s="777" t="s">
        <v>2044</v>
      </c>
      <c r="B385" s="764">
        <v>1</v>
      </c>
      <c r="C385" s="630"/>
      <c r="D385" s="630">
        <v>13000</v>
      </c>
      <c r="E385" s="921">
        <v>1</v>
      </c>
      <c r="F385" s="921">
        <v>60</v>
      </c>
      <c r="G385" s="1249">
        <v>3000</v>
      </c>
      <c r="H385" s="1619" t="s">
        <v>3581</v>
      </c>
    </row>
    <row r="386" spans="1:8" x14ac:dyDescent="0.25">
      <c r="A386" s="777" t="s">
        <v>4191</v>
      </c>
      <c r="B386" s="764">
        <v>1</v>
      </c>
      <c r="C386" s="630">
        <v>57000</v>
      </c>
      <c r="D386" s="630"/>
      <c r="E386" s="921"/>
      <c r="F386" s="921"/>
      <c r="G386" s="1249"/>
      <c r="H386" s="1619" t="s">
        <v>6822</v>
      </c>
    </row>
    <row r="387" spans="1:8" x14ac:dyDescent="0.25">
      <c r="A387" s="777" t="s">
        <v>641</v>
      </c>
      <c r="B387" s="764">
        <v>1</v>
      </c>
      <c r="C387" s="630"/>
      <c r="D387" s="630">
        <v>15000</v>
      </c>
      <c r="E387" s="921"/>
      <c r="F387" s="921"/>
      <c r="G387" s="1249"/>
      <c r="H387" s="1619" t="s">
        <v>6823</v>
      </c>
    </row>
    <row r="388" spans="1:8" x14ac:dyDescent="0.25">
      <c r="A388" s="777" t="s">
        <v>5050</v>
      </c>
      <c r="B388" s="764">
        <v>1</v>
      </c>
      <c r="C388" s="630"/>
      <c r="D388" s="630">
        <v>36000</v>
      </c>
      <c r="E388" s="921">
        <v>1</v>
      </c>
      <c r="F388" s="921">
        <v>60</v>
      </c>
      <c r="G388" s="1249">
        <v>3000</v>
      </c>
      <c r="H388" s="1619" t="s">
        <v>767</v>
      </c>
    </row>
    <row r="389" spans="1:8" x14ac:dyDescent="0.25">
      <c r="A389" s="755" t="s">
        <v>2048</v>
      </c>
      <c r="B389" s="213">
        <f>SUM(B376:B388)</f>
        <v>13</v>
      </c>
      <c r="C389" s="213">
        <f>SUM(C376:C388)</f>
        <v>169000</v>
      </c>
      <c r="D389" s="213">
        <f>SUM(D376:D388)</f>
        <v>137000</v>
      </c>
      <c r="E389" s="213"/>
      <c r="F389" s="213"/>
      <c r="G389" s="213">
        <f>SUM(G376:G388)</f>
        <v>33000</v>
      </c>
      <c r="H389" s="213"/>
    </row>
    <row r="390" spans="1:8" ht="17.25" x14ac:dyDescent="0.25">
      <c r="A390" s="2233" t="s">
        <v>4463</v>
      </c>
      <c r="B390" s="2234"/>
      <c r="C390" s="2234"/>
      <c r="D390" s="2234"/>
      <c r="E390" s="2234"/>
      <c r="F390" s="2234"/>
      <c r="G390" s="2234"/>
      <c r="H390" s="2235"/>
    </row>
    <row r="391" spans="1:8" ht="17.25" x14ac:dyDescent="0.25">
      <c r="A391" s="782"/>
      <c r="B391" s="783"/>
      <c r="C391" s="944"/>
      <c r="D391" s="784"/>
      <c r="E391" s="909"/>
      <c r="F391" s="909"/>
      <c r="G391" s="909"/>
      <c r="H391" s="1618"/>
    </row>
    <row r="392" spans="1:8" x14ac:dyDescent="0.25">
      <c r="A392" s="755" t="s">
        <v>2048</v>
      </c>
      <c r="B392" s="213">
        <f>SUM(B391:B391)</f>
        <v>0</v>
      </c>
      <c r="C392" s="213">
        <f>SUM(C391:C391)</f>
        <v>0</v>
      </c>
      <c r="D392" s="213">
        <f>SUM(D391)</f>
        <v>0</v>
      </c>
      <c r="E392" s="213"/>
      <c r="F392" s="213"/>
      <c r="G392" s="213"/>
      <c r="H392" s="213"/>
    </row>
    <row r="393" spans="1:8" x14ac:dyDescent="0.25">
      <c r="D393" s="18"/>
      <c r="E393" s="13"/>
      <c r="F393" s="13"/>
    </row>
    <row r="394" spans="1:8" x14ac:dyDescent="0.25">
      <c r="D394" s="1230"/>
      <c r="E394" s="1230"/>
      <c r="F394" s="2268" t="s">
        <v>5635</v>
      </c>
      <c r="G394" s="2268"/>
      <c r="H394" s="2268"/>
    </row>
    <row r="395" spans="1:8" ht="15.75" x14ac:dyDescent="0.25">
      <c r="A395" s="2262" t="s">
        <v>4861</v>
      </c>
      <c r="B395" s="2263"/>
      <c r="C395" s="757">
        <f>C389</f>
        <v>169000</v>
      </c>
      <c r="E395" s="13"/>
      <c r="F395" s="13"/>
    </row>
    <row r="396" spans="1:8" x14ac:dyDescent="0.25">
      <c r="E396" s="2274"/>
      <c r="F396" s="2274"/>
      <c r="G396" s="2274"/>
    </row>
    <row r="397" spans="1:8" ht="15.75" x14ac:dyDescent="0.25">
      <c r="A397" s="2262" t="s">
        <v>4825</v>
      </c>
      <c r="B397" s="2263"/>
      <c r="C397" s="213"/>
      <c r="E397" s="1145"/>
      <c r="F397" s="1145"/>
      <c r="G397" s="1145"/>
    </row>
    <row r="401" spans="1:8" ht="15.75" x14ac:dyDescent="0.25">
      <c r="A401" s="2232" t="s">
        <v>6819</v>
      </c>
      <c r="B401" s="2232"/>
      <c r="C401" s="2232"/>
      <c r="D401" s="2232"/>
      <c r="E401" s="2232"/>
      <c r="F401" s="2232"/>
      <c r="G401" s="2232"/>
      <c r="H401" s="2232"/>
    </row>
    <row r="402" spans="1:8" x14ac:dyDescent="0.25">
      <c r="A402" s="198" t="s">
        <v>14</v>
      </c>
      <c r="B402" s="198" t="s">
        <v>6004</v>
      </c>
      <c r="C402" s="198" t="s">
        <v>6005</v>
      </c>
      <c r="D402" s="198" t="s">
        <v>6006</v>
      </c>
      <c r="E402" s="198" t="s">
        <v>6007</v>
      </c>
      <c r="F402" s="1620" t="s">
        <v>2013</v>
      </c>
      <c r="G402" s="198" t="s">
        <v>6008</v>
      </c>
      <c r="H402" s="198" t="s">
        <v>6847</v>
      </c>
    </row>
    <row r="403" spans="1:8" x14ac:dyDescent="0.25">
      <c r="A403" s="777" t="s">
        <v>5050</v>
      </c>
      <c r="B403" s="764">
        <v>1</v>
      </c>
      <c r="C403" s="630"/>
      <c r="D403" s="630">
        <v>39000</v>
      </c>
      <c r="E403" s="921"/>
      <c r="F403" s="764"/>
      <c r="G403" s="630"/>
      <c r="H403" s="1622" t="s">
        <v>767</v>
      </c>
    </row>
    <row r="404" spans="1:8" x14ac:dyDescent="0.25">
      <c r="A404" s="777" t="s">
        <v>6827</v>
      </c>
      <c r="B404" s="764">
        <v>1</v>
      </c>
      <c r="C404" s="630"/>
      <c r="D404" s="630"/>
      <c r="E404" s="921"/>
      <c r="F404" s="764"/>
      <c r="G404" s="630"/>
      <c r="H404" s="1622" t="s">
        <v>2751</v>
      </c>
    </row>
    <row r="405" spans="1:8" x14ac:dyDescent="0.25">
      <c r="A405" s="777" t="s">
        <v>441</v>
      </c>
      <c r="B405" s="764">
        <v>1</v>
      </c>
      <c r="C405" s="630"/>
      <c r="D405" s="630">
        <v>26000</v>
      </c>
      <c r="E405" s="921"/>
      <c r="F405" s="764"/>
      <c r="G405" s="630"/>
      <c r="H405" s="1622" t="s">
        <v>6828</v>
      </c>
    </row>
    <row r="406" spans="1:8" x14ac:dyDescent="0.25">
      <c r="A406" s="777" t="s">
        <v>1863</v>
      </c>
      <c r="B406" s="764">
        <v>1</v>
      </c>
      <c r="C406" s="630">
        <v>17000</v>
      </c>
      <c r="D406" s="630"/>
      <c r="E406" s="921">
        <v>1</v>
      </c>
      <c r="F406" s="764">
        <v>60</v>
      </c>
      <c r="G406" s="630">
        <v>3000</v>
      </c>
      <c r="H406" s="1622"/>
    </row>
    <row r="407" spans="1:8" x14ac:dyDescent="0.25">
      <c r="A407" s="777" t="s">
        <v>3437</v>
      </c>
      <c r="B407" s="764">
        <v>1</v>
      </c>
      <c r="C407" s="630"/>
      <c r="D407" s="630">
        <v>21000</v>
      </c>
      <c r="E407" s="921"/>
      <c r="F407" s="764"/>
      <c r="G407" s="630"/>
      <c r="H407" s="1622" t="s">
        <v>6829</v>
      </c>
    </row>
    <row r="408" spans="1:8" x14ac:dyDescent="0.25">
      <c r="A408" s="777" t="s">
        <v>6830</v>
      </c>
      <c r="B408" s="764">
        <v>1</v>
      </c>
      <c r="C408" s="630"/>
      <c r="D408" s="630">
        <v>30000</v>
      </c>
      <c r="E408" s="921"/>
      <c r="F408" s="921"/>
      <c r="G408" s="1249"/>
      <c r="H408" s="1622" t="s">
        <v>6829</v>
      </c>
    </row>
    <row r="409" spans="1:8" x14ac:dyDescent="0.25">
      <c r="A409" s="777" t="s">
        <v>230</v>
      </c>
      <c r="B409" s="764">
        <v>2</v>
      </c>
      <c r="C409" s="630"/>
      <c r="D409" s="630">
        <v>162000</v>
      </c>
      <c r="E409" s="921"/>
      <c r="F409" s="921"/>
      <c r="G409" s="1249"/>
      <c r="H409" s="1622" t="s">
        <v>6831</v>
      </c>
    </row>
    <row r="410" spans="1:8" x14ac:dyDescent="0.25">
      <c r="A410" s="777" t="s">
        <v>166</v>
      </c>
      <c r="B410" s="764">
        <v>1</v>
      </c>
      <c r="C410" s="630"/>
      <c r="D410" s="630">
        <v>30000</v>
      </c>
      <c r="E410" s="921">
        <v>1</v>
      </c>
      <c r="F410" s="921">
        <v>60</v>
      </c>
      <c r="G410" s="1249">
        <v>3000</v>
      </c>
      <c r="H410" s="1622" t="s">
        <v>767</v>
      </c>
    </row>
    <row r="411" spans="1:8" x14ac:dyDescent="0.25">
      <c r="A411" s="777" t="s">
        <v>1871</v>
      </c>
      <c r="B411" s="764">
        <v>1</v>
      </c>
      <c r="C411" s="630"/>
      <c r="D411" s="630">
        <v>36000</v>
      </c>
      <c r="E411" s="921"/>
      <c r="F411" s="921"/>
      <c r="G411" s="1249"/>
      <c r="H411" s="1622" t="s">
        <v>767</v>
      </c>
    </row>
    <row r="412" spans="1:8" x14ac:dyDescent="0.25">
      <c r="A412" s="777" t="s">
        <v>2187</v>
      </c>
      <c r="B412" s="764">
        <v>1</v>
      </c>
      <c r="C412" s="630"/>
      <c r="D412" s="630">
        <v>16000</v>
      </c>
      <c r="E412" s="921"/>
      <c r="F412" s="921"/>
      <c r="G412" s="1249"/>
      <c r="H412" s="1622" t="s">
        <v>6832</v>
      </c>
    </row>
    <row r="413" spans="1:8" x14ac:dyDescent="0.25">
      <c r="A413" s="777" t="s">
        <v>136</v>
      </c>
      <c r="B413" s="764">
        <v>1</v>
      </c>
      <c r="C413" s="630"/>
      <c r="D413" s="630">
        <v>18000</v>
      </c>
      <c r="E413" s="921"/>
      <c r="F413" s="921"/>
      <c r="G413" s="1249"/>
      <c r="H413" s="1622" t="s">
        <v>6833</v>
      </c>
    </row>
    <row r="414" spans="1:8" x14ac:dyDescent="0.25">
      <c r="A414" s="777" t="s">
        <v>2912</v>
      </c>
      <c r="B414" s="764">
        <v>1</v>
      </c>
      <c r="C414" s="630"/>
      <c r="D414" s="630">
        <v>21000</v>
      </c>
      <c r="E414" s="921">
        <v>1</v>
      </c>
      <c r="F414" s="921">
        <v>60</v>
      </c>
      <c r="G414" s="1249">
        <v>3000</v>
      </c>
      <c r="H414" s="1622" t="s">
        <v>767</v>
      </c>
    </row>
    <row r="415" spans="1:8" x14ac:dyDescent="0.25">
      <c r="A415" s="777" t="s">
        <v>6830</v>
      </c>
      <c r="B415" s="764">
        <v>1</v>
      </c>
      <c r="C415" s="630">
        <v>19000</v>
      </c>
      <c r="D415" s="630"/>
      <c r="E415" s="921">
        <v>1</v>
      </c>
      <c r="F415" s="921">
        <v>75</v>
      </c>
      <c r="G415" s="1249">
        <v>4000</v>
      </c>
      <c r="H415" s="1622"/>
    </row>
    <row r="416" spans="1:8" x14ac:dyDescent="0.25">
      <c r="A416" s="777" t="s">
        <v>6830</v>
      </c>
      <c r="B416" s="764">
        <v>1</v>
      </c>
      <c r="C416" s="630">
        <v>23000</v>
      </c>
      <c r="D416" s="630"/>
      <c r="E416" s="921"/>
      <c r="F416" s="921"/>
      <c r="G416" s="1249"/>
      <c r="H416" s="1622"/>
    </row>
    <row r="417" spans="1:8" x14ac:dyDescent="0.25">
      <c r="A417" s="777" t="s">
        <v>123</v>
      </c>
      <c r="B417" s="764">
        <v>1</v>
      </c>
      <c r="C417" s="630"/>
      <c r="D417" s="630">
        <v>13000</v>
      </c>
      <c r="E417" s="921">
        <v>1</v>
      </c>
      <c r="F417" s="921">
        <v>50</v>
      </c>
      <c r="G417" s="1249">
        <v>2000</v>
      </c>
      <c r="H417" s="1622" t="s">
        <v>767</v>
      </c>
    </row>
    <row r="418" spans="1:8" x14ac:dyDescent="0.25">
      <c r="A418" s="755" t="s">
        <v>2048</v>
      </c>
      <c r="B418" s="213">
        <f>SUM(B403:B417)</f>
        <v>16</v>
      </c>
      <c r="C418" s="213">
        <f>SUM(C403:C417)</f>
        <v>59000</v>
      </c>
      <c r="D418" s="213">
        <f>SUM(D403:D417)</f>
        <v>412000</v>
      </c>
      <c r="E418" s="213"/>
      <c r="F418" s="213"/>
      <c r="G418" s="213">
        <f>SUM(G403:G417)</f>
        <v>15000</v>
      </c>
      <c r="H418" s="213"/>
    </row>
    <row r="419" spans="1:8" ht="17.25" x14ac:dyDescent="0.25">
      <c r="A419" s="2233" t="s">
        <v>4463</v>
      </c>
      <c r="B419" s="2234"/>
      <c r="C419" s="2234"/>
      <c r="D419" s="2234"/>
      <c r="E419" s="2234"/>
      <c r="F419" s="2234"/>
      <c r="G419" s="2234"/>
      <c r="H419" s="2235"/>
    </row>
    <row r="420" spans="1:8" ht="17.25" x14ac:dyDescent="0.25">
      <c r="A420" s="782"/>
      <c r="B420" s="783"/>
      <c r="C420" s="944"/>
      <c r="D420" s="784"/>
      <c r="E420" s="909"/>
      <c r="F420" s="909"/>
      <c r="G420" s="909"/>
      <c r="H420" s="1621"/>
    </row>
    <row r="421" spans="1:8" x14ac:dyDescent="0.25">
      <c r="A421" s="755" t="s">
        <v>2048</v>
      </c>
      <c r="B421" s="213">
        <f>SUM(B420:B420)</f>
        <v>0</v>
      </c>
      <c r="C421" s="213">
        <f>SUM(C420:C420)</f>
        <v>0</v>
      </c>
      <c r="D421" s="213">
        <f>SUM(D420)</f>
        <v>0</v>
      </c>
      <c r="E421" s="213"/>
      <c r="F421" s="213"/>
      <c r="G421" s="213"/>
      <c r="H421" s="213"/>
    </row>
    <row r="422" spans="1:8" x14ac:dyDescent="0.25">
      <c r="D422" s="18"/>
      <c r="E422" s="13"/>
      <c r="F422" s="13"/>
    </row>
    <row r="423" spans="1:8" x14ac:dyDescent="0.25">
      <c r="D423" s="1230"/>
      <c r="E423" s="1230"/>
      <c r="F423" s="2268" t="s">
        <v>5783</v>
      </c>
      <c r="G423" s="2268"/>
      <c r="H423" s="2268"/>
    </row>
    <row r="424" spans="1:8" ht="15.75" x14ac:dyDescent="0.25">
      <c r="A424" s="2262" t="s">
        <v>4861</v>
      </c>
      <c r="B424" s="2263"/>
      <c r="C424" s="757">
        <f>C418</f>
        <v>59000</v>
      </c>
      <c r="E424" s="13"/>
      <c r="F424" s="13"/>
    </row>
    <row r="425" spans="1:8" x14ac:dyDescent="0.25">
      <c r="E425" s="2274"/>
      <c r="F425" s="2274"/>
      <c r="G425" s="2274"/>
    </row>
    <row r="426" spans="1:8" ht="15.75" x14ac:dyDescent="0.25">
      <c r="A426" s="2262" t="s">
        <v>4825</v>
      </c>
      <c r="B426" s="2263"/>
      <c r="C426" s="213"/>
      <c r="E426" s="1145"/>
      <c r="F426" s="1145"/>
      <c r="G426" s="1145"/>
    </row>
    <row r="429" spans="1:8" ht="15.75" x14ac:dyDescent="0.25">
      <c r="A429" s="2232" t="s">
        <v>6834</v>
      </c>
      <c r="B429" s="2232"/>
      <c r="C429" s="2232"/>
      <c r="D429" s="2232"/>
      <c r="E429" s="2232"/>
      <c r="F429" s="2232"/>
      <c r="G429" s="2232"/>
      <c r="H429" s="2232"/>
    </row>
    <row r="430" spans="1:8" x14ac:dyDescent="0.25">
      <c r="A430" s="198" t="s">
        <v>14</v>
      </c>
      <c r="B430" s="198" t="s">
        <v>6004</v>
      </c>
      <c r="C430" s="198" t="s">
        <v>6005</v>
      </c>
      <c r="D430" s="198" t="s">
        <v>6006</v>
      </c>
      <c r="E430" s="198" t="s">
        <v>6007</v>
      </c>
      <c r="F430" s="1623" t="s">
        <v>2013</v>
      </c>
      <c r="G430" s="198" t="s">
        <v>6008</v>
      </c>
      <c r="H430" s="198" t="s">
        <v>6847</v>
      </c>
    </row>
    <row r="431" spans="1:8" x14ac:dyDescent="0.25">
      <c r="A431" s="777" t="s">
        <v>5748</v>
      </c>
      <c r="B431" s="764">
        <v>1</v>
      </c>
      <c r="C431" s="630"/>
      <c r="D431" s="630">
        <v>18000</v>
      </c>
      <c r="E431" s="921"/>
      <c r="F431" s="764"/>
      <c r="G431" s="630"/>
      <c r="H431" s="1625" t="s">
        <v>6835</v>
      </c>
    </row>
    <row r="432" spans="1:8" x14ac:dyDescent="0.25">
      <c r="A432" s="777" t="s">
        <v>5434</v>
      </c>
      <c r="B432" s="764">
        <v>1</v>
      </c>
      <c r="C432" s="630"/>
      <c r="D432" s="630">
        <v>16000</v>
      </c>
      <c r="E432" s="921">
        <v>1</v>
      </c>
      <c r="F432" s="764">
        <v>70</v>
      </c>
      <c r="G432" s="630">
        <v>4000</v>
      </c>
      <c r="H432" s="1625" t="s">
        <v>6784</v>
      </c>
    </row>
    <row r="433" spans="1:8" x14ac:dyDescent="0.25">
      <c r="A433" s="777" t="s">
        <v>5662</v>
      </c>
      <c r="B433" s="764">
        <v>1</v>
      </c>
      <c r="C433" s="630"/>
      <c r="D433" s="630">
        <v>16000</v>
      </c>
      <c r="E433" s="921"/>
      <c r="F433" s="921"/>
      <c r="G433" s="1249"/>
      <c r="H433" s="1626" t="s">
        <v>6784</v>
      </c>
    </row>
    <row r="434" spans="1:8" x14ac:dyDescent="0.25">
      <c r="A434" s="777" t="s">
        <v>622</v>
      </c>
      <c r="B434" s="764">
        <v>1</v>
      </c>
      <c r="C434" s="630"/>
      <c r="D434" s="630">
        <v>33000</v>
      </c>
      <c r="E434" s="921">
        <v>1</v>
      </c>
      <c r="F434" s="921">
        <v>70</v>
      </c>
      <c r="G434" s="1249">
        <v>4000</v>
      </c>
      <c r="H434" s="1626" t="s">
        <v>767</v>
      </c>
    </row>
    <row r="435" spans="1:8" x14ac:dyDescent="0.25">
      <c r="A435" s="777" t="s">
        <v>5625</v>
      </c>
      <c r="B435" s="764">
        <v>1</v>
      </c>
      <c r="C435" s="630">
        <v>18000</v>
      </c>
      <c r="D435" s="630"/>
      <c r="E435" s="921">
        <v>1</v>
      </c>
      <c r="F435" s="921">
        <v>100</v>
      </c>
      <c r="G435" s="1249">
        <v>5000</v>
      </c>
      <c r="H435" s="1626"/>
    </row>
    <row r="436" spans="1:8" x14ac:dyDescent="0.25">
      <c r="A436" s="777" t="s">
        <v>6098</v>
      </c>
      <c r="B436" s="764">
        <v>1</v>
      </c>
      <c r="C436" s="630">
        <v>17000</v>
      </c>
      <c r="D436" s="630"/>
      <c r="E436" s="921"/>
      <c r="F436" s="921"/>
      <c r="G436" s="1249"/>
      <c r="H436" s="1626"/>
    </row>
    <row r="437" spans="1:8" x14ac:dyDescent="0.25">
      <c r="A437" s="777" t="s">
        <v>5050</v>
      </c>
      <c r="B437" s="764">
        <v>1</v>
      </c>
      <c r="C437" s="630"/>
      <c r="D437" s="630">
        <v>39000</v>
      </c>
      <c r="E437" s="921"/>
      <c r="F437" s="921"/>
      <c r="G437" s="1249"/>
      <c r="H437" s="1626" t="s">
        <v>6836</v>
      </c>
    </row>
    <row r="438" spans="1:8" x14ac:dyDescent="0.25">
      <c r="A438" s="777" t="s">
        <v>6837</v>
      </c>
      <c r="B438" s="764">
        <v>1</v>
      </c>
      <c r="C438" s="630"/>
      <c r="D438" s="630">
        <v>23000</v>
      </c>
      <c r="E438" s="921"/>
      <c r="F438" s="921"/>
      <c r="G438" s="1249"/>
      <c r="H438" s="1626" t="s">
        <v>6838</v>
      </c>
    </row>
    <row r="439" spans="1:8" x14ac:dyDescent="0.25">
      <c r="A439" s="777" t="s">
        <v>370</v>
      </c>
      <c r="B439" s="764">
        <v>2</v>
      </c>
      <c r="C439" s="630">
        <v>70000</v>
      </c>
      <c r="D439" s="630"/>
      <c r="E439" s="921"/>
      <c r="F439" s="921"/>
      <c r="G439" s="1249"/>
      <c r="H439" s="1626"/>
    </row>
    <row r="440" spans="1:8" x14ac:dyDescent="0.25">
      <c r="A440" s="777" t="s">
        <v>170</v>
      </c>
      <c r="B440" s="764">
        <v>1</v>
      </c>
      <c r="C440" s="630"/>
      <c r="D440" s="630">
        <v>26000</v>
      </c>
      <c r="E440" s="921"/>
      <c r="F440" s="921"/>
      <c r="G440" s="1249"/>
      <c r="H440" s="1626" t="s">
        <v>6784</v>
      </c>
    </row>
    <row r="441" spans="1:8" x14ac:dyDescent="0.25">
      <c r="A441" s="777" t="s">
        <v>1694</v>
      </c>
      <c r="B441" s="764">
        <v>1</v>
      </c>
      <c r="C441" s="630">
        <v>24000</v>
      </c>
      <c r="D441" s="630"/>
      <c r="E441" s="921"/>
      <c r="F441" s="921"/>
      <c r="G441" s="1249"/>
      <c r="H441" s="1626" t="s">
        <v>6839</v>
      </c>
    </row>
    <row r="442" spans="1:8" x14ac:dyDescent="0.25">
      <c r="A442" s="777" t="s">
        <v>6840</v>
      </c>
      <c r="B442" s="764">
        <v>2</v>
      </c>
      <c r="C442" s="630">
        <v>58000</v>
      </c>
      <c r="D442" s="630"/>
      <c r="E442" s="921"/>
      <c r="F442" s="921"/>
      <c r="G442" s="1249"/>
      <c r="H442" s="1626" t="s">
        <v>6841</v>
      </c>
    </row>
    <row r="443" spans="1:8" x14ac:dyDescent="0.25">
      <c r="A443" s="777" t="s">
        <v>170</v>
      </c>
      <c r="B443" s="764">
        <v>1</v>
      </c>
      <c r="C443" s="630">
        <v>5000</v>
      </c>
      <c r="D443" s="630">
        <v>21000</v>
      </c>
      <c r="E443" s="921"/>
      <c r="F443" s="921"/>
      <c r="G443" s="1249"/>
      <c r="H443" s="1626"/>
    </row>
    <row r="444" spans="1:8" x14ac:dyDescent="0.25">
      <c r="A444" s="777" t="s">
        <v>4032</v>
      </c>
      <c r="B444" s="764">
        <v>1</v>
      </c>
      <c r="C444" s="630">
        <v>13000</v>
      </c>
      <c r="D444" s="630"/>
      <c r="E444" s="921">
        <v>1</v>
      </c>
      <c r="F444" s="921">
        <v>60</v>
      </c>
      <c r="G444" s="1249">
        <v>3000</v>
      </c>
      <c r="H444" s="1626"/>
    </row>
    <row r="445" spans="1:8" x14ac:dyDescent="0.25">
      <c r="A445" s="777" t="s">
        <v>6718</v>
      </c>
      <c r="B445" s="764">
        <v>1</v>
      </c>
      <c r="C445" s="630"/>
      <c r="D445" s="630">
        <v>43000</v>
      </c>
      <c r="E445" s="921"/>
      <c r="F445" s="921"/>
      <c r="G445" s="1249"/>
      <c r="H445" s="1626" t="s">
        <v>6773</v>
      </c>
    </row>
    <row r="446" spans="1:8" x14ac:dyDescent="0.25">
      <c r="A446" s="777" t="s">
        <v>6842</v>
      </c>
      <c r="B446" s="764">
        <v>1</v>
      </c>
      <c r="C446" s="630"/>
      <c r="D446" s="630">
        <v>20000</v>
      </c>
      <c r="E446" s="921"/>
      <c r="F446" s="921"/>
      <c r="G446" s="1249"/>
      <c r="H446" s="1626" t="s">
        <v>6773</v>
      </c>
    </row>
    <row r="447" spans="1:8" x14ac:dyDescent="0.25">
      <c r="A447" s="777" t="s">
        <v>170</v>
      </c>
      <c r="B447" s="764">
        <v>1</v>
      </c>
      <c r="C447" s="630">
        <v>26000</v>
      </c>
      <c r="D447" s="630"/>
      <c r="E447" s="921"/>
      <c r="F447" s="921"/>
      <c r="G447" s="1249"/>
      <c r="H447" s="1625"/>
    </row>
    <row r="448" spans="1:8" x14ac:dyDescent="0.25">
      <c r="A448" s="777" t="s">
        <v>123</v>
      </c>
      <c r="B448" s="764">
        <v>1</v>
      </c>
      <c r="C448" s="630">
        <v>12000</v>
      </c>
      <c r="D448" s="630"/>
      <c r="E448" s="921">
        <v>1</v>
      </c>
      <c r="F448" s="921">
        <v>60</v>
      </c>
      <c r="G448" s="1249">
        <v>3000</v>
      </c>
      <c r="H448" s="1625"/>
    </row>
    <row r="449" spans="1:8" x14ac:dyDescent="0.25">
      <c r="A449" s="777" t="s">
        <v>423</v>
      </c>
      <c r="B449" s="764">
        <v>1</v>
      </c>
      <c r="C449" s="630"/>
      <c r="D449" s="630">
        <v>17000</v>
      </c>
      <c r="E449" s="921" t="s">
        <v>6844</v>
      </c>
      <c r="F449" s="921">
        <v>4000</v>
      </c>
      <c r="G449" s="1249"/>
      <c r="H449" s="1625" t="s">
        <v>6399</v>
      </c>
    </row>
    <row r="450" spans="1:8" x14ac:dyDescent="0.25">
      <c r="A450" s="755" t="s">
        <v>2048</v>
      </c>
      <c r="B450" s="213">
        <f>SUM(B431:B449)</f>
        <v>21</v>
      </c>
      <c r="C450" s="213">
        <f>SUM(C431:C449)</f>
        <v>243000</v>
      </c>
      <c r="D450" s="213">
        <f>SUM(D431:D449)</f>
        <v>272000</v>
      </c>
      <c r="E450" s="213"/>
      <c r="F450" s="213"/>
      <c r="G450" s="213">
        <f>SUM(G431:G449)</f>
        <v>19000</v>
      </c>
      <c r="H450" s="213"/>
    </row>
    <row r="451" spans="1:8" ht="17.25" x14ac:dyDescent="0.25">
      <c r="A451" s="2233" t="s">
        <v>4463</v>
      </c>
      <c r="B451" s="2234"/>
      <c r="C451" s="2234"/>
      <c r="D451" s="2234"/>
      <c r="E451" s="2234"/>
      <c r="F451" s="2234"/>
      <c r="G451" s="2234"/>
      <c r="H451" s="2235"/>
    </row>
    <row r="452" spans="1:8" ht="17.25" x14ac:dyDescent="0.25">
      <c r="A452" s="782" t="s">
        <v>6843</v>
      </c>
      <c r="B452" s="783">
        <v>1</v>
      </c>
      <c r="C452" s="944">
        <v>200</v>
      </c>
      <c r="D452" s="784"/>
      <c r="E452" s="909"/>
      <c r="F452" s="909"/>
      <c r="G452" s="909"/>
      <c r="H452" s="1624"/>
    </row>
    <row r="453" spans="1:8" x14ac:dyDescent="0.25">
      <c r="A453" s="755" t="s">
        <v>2048</v>
      </c>
      <c r="B453" s="213">
        <f>SUM(B452:B452)</f>
        <v>1</v>
      </c>
      <c r="C453" s="213">
        <f>SUM(C452:C452)</f>
        <v>200</v>
      </c>
      <c r="D453" s="213">
        <f>SUM(D452)</f>
        <v>0</v>
      </c>
      <c r="E453" s="213"/>
      <c r="F453" s="213"/>
      <c r="G453" s="213"/>
      <c r="H453" s="213"/>
    </row>
    <row r="454" spans="1:8" x14ac:dyDescent="0.25">
      <c r="D454" s="18"/>
      <c r="E454" s="13"/>
      <c r="F454" s="13"/>
    </row>
    <row r="455" spans="1:8" x14ac:dyDescent="0.25">
      <c r="D455" s="1230"/>
      <c r="E455" s="1230"/>
      <c r="F455" s="2268" t="s">
        <v>5635</v>
      </c>
      <c r="G455" s="2268"/>
      <c r="H455" s="2268"/>
    </row>
    <row r="456" spans="1:8" ht="15.75" x14ac:dyDescent="0.25">
      <c r="A456" s="2262" t="s">
        <v>4861</v>
      </c>
      <c r="B456" s="2263"/>
      <c r="C456" s="757">
        <f>C450</f>
        <v>243000</v>
      </c>
      <c r="E456" s="13"/>
      <c r="F456" s="13"/>
    </row>
    <row r="457" spans="1:8" x14ac:dyDescent="0.25">
      <c r="E457" s="2274"/>
      <c r="F457" s="2274"/>
      <c r="G457" s="2274"/>
    </row>
    <row r="458" spans="1:8" ht="15.75" x14ac:dyDescent="0.25">
      <c r="A458" s="2262" t="s">
        <v>4825</v>
      </c>
      <c r="B458" s="2263"/>
      <c r="C458" s="213">
        <v>200</v>
      </c>
      <c r="E458" s="1145"/>
      <c r="F458" s="1145"/>
      <c r="G458" s="1145"/>
    </row>
    <row r="462" spans="1:8" ht="15.75" x14ac:dyDescent="0.25">
      <c r="A462" s="2232" t="s">
        <v>6845</v>
      </c>
      <c r="B462" s="2232"/>
      <c r="C462" s="2232"/>
      <c r="D462" s="2232"/>
      <c r="E462" s="2232"/>
      <c r="F462" s="2232"/>
      <c r="G462" s="2232"/>
      <c r="H462" s="2232"/>
    </row>
    <row r="463" spans="1:8" x14ac:dyDescent="0.25">
      <c r="A463" s="198" t="s">
        <v>14</v>
      </c>
      <c r="B463" s="198" t="s">
        <v>6004</v>
      </c>
      <c r="C463" s="198" t="s">
        <v>6005</v>
      </c>
      <c r="D463" s="198" t="s">
        <v>6006</v>
      </c>
      <c r="E463" s="198" t="s">
        <v>6007</v>
      </c>
      <c r="F463" s="1627" t="s">
        <v>2013</v>
      </c>
      <c r="G463" s="198" t="s">
        <v>6008</v>
      </c>
      <c r="H463" s="198" t="s">
        <v>6846</v>
      </c>
    </row>
    <row r="464" spans="1:8" x14ac:dyDescent="0.25">
      <c r="A464" s="777" t="s">
        <v>144</v>
      </c>
      <c r="B464" s="764">
        <v>1</v>
      </c>
      <c r="C464" s="630">
        <v>23000</v>
      </c>
      <c r="D464" s="630"/>
      <c r="E464" s="921"/>
      <c r="F464" s="764"/>
      <c r="G464" s="630"/>
      <c r="H464" s="1629" t="s">
        <v>6576</v>
      </c>
    </row>
    <row r="465" spans="1:8" x14ac:dyDescent="0.25">
      <c r="A465" s="777" t="s">
        <v>3295</v>
      </c>
      <c r="B465" s="764">
        <v>1</v>
      </c>
      <c r="C465" s="630">
        <v>34000</v>
      </c>
      <c r="D465" s="630"/>
      <c r="E465" s="921"/>
      <c r="F465" s="764"/>
      <c r="G465" s="630"/>
      <c r="H465" s="1629"/>
    </row>
    <row r="466" spans="1:8" x14ac:dyDescent="0.25">
      <c r="A466" s="777" t="s">
        <v>550</v>
      </c>
      <c r="B466" s="764">
        <v>1</v>
      </c>
      <c r="C466" s="630"/>
      <c r="D466" s="630">
        <v>28000</v>
      </c>
      <c r="E466" s="921">
        <v>1</v>
      </c>
      <c r="F466" s="921">
        <v>140</v>
      </c>
      <c r="G466" s="1249">
        <v>8000</v>
      </c>
      <c r="H466" s="1629" t="s">
        <v>6848</v>
      </c>
    </row>
    <row r="467" spans="1:8" x14ac:dyDescent="0.25">
      <c r="A467" s="777" t="s">
        <v>314</v>
      </c>
      <c r="B467" s="764">
        <v>1</v>
      </c>
      <c r="C467" s="630"/>
      <c r="D467" s="630">
        <v>52000</v>
      </c>
      <c r="E467" s="921"/>
      <c r="F467" s="921"/>
      <c r="G467" s="1249"/>
      <c r="H467" s="1629" t="s">
        <v>767</v>
      </c>
    </row>
    <row r="468" spans="1:8" x14ac:dyDescent="0.25">
      <c r="A468" s="777" t="s">
        <v>136</v>
      </c>
      <c r="B468" s="764">
        <v>1</v>
      </c>
      <c r="C468" s="630"/>
      <c r="D468" s="630">
        <v>15000</v>
      </c>
      <c r="E468" s="921">
        <v>1</v>
      </c>
      <c r="F468" s="921">
        <v>60</v>
      </c>
      <c r="G468" s="1249">
        <v>3000</v>
      </c>
      <c r="H468" s="1629" t="s">
        <v>767</v>
      </c>
    </row>
    <row r="469" spans="1:8" x14ac:dyDescent="0.25">
      <c r="A469" s="777" t="s">
        <v>3545</v>
      </c>
      <c r="B469" s="764">
        <v>1</v>
      </c>
      <c r="C469" s="630">
        <v>14000</v>
      </c>
      <c r="D469" s="630"/>
      <c r="E469" s="921">
        <v>1</v>
      </c>
      <c r="F469" s="921">
        <v>60</v>
      </c>
      <c r="G469" s="1249">
        <v>3000</v>
      </c>
      <c r="H469" s="1629"/>
    </row>
    <row r="470" spans="1:8" x14ac:dyDescent="0.25">
      <c r="A470" s="777" t="s">
        <v>138</v>
      </c>
      <c r="B470" s="764">
        <v>1</v>
      </c>
      <c r="C470" s="630"/>
      <c r="D470" s="630">
        <v>21000</v>
      </c>
      <c r="E470" s="921">
        <v>1</v>
      </c>
      <c r="F470" s="921">
        <v>60</v>
      </c>
      <c r="G470" s="1249">
        <v>3000</v>
      </c>
      <c r="H470" s="1629" t="s">
        <v>6854</v>
      </c>
    </row>
    <row r="471" spans="1:8" x14ac:dyDescent="0.25">
      <c r="A471" s="777" t="s">
        <v>2187</v>
      </c>
      <c r="B471" s="764">
        <v>1</v>
      </c>
      <c r="C471" s="630">
        <v>16000</v>
      </c>
      <c r="D471" s="630"/>
      <c r="E471" s="921"/>
      <c r="F471" s="921"/>
      <c r="G471" s="1249"/>
      <c r="H471" s="1629"/>
    </row>
    <row r="472" spans="1:8" x14ac:dyDescent="0.25">
      <c r="A472" s="777" t="s">
        <v>136</v>
      </c>
      <c r="B472" s="764">
        <v>1</v>
      </c>
      <c r="C472" s="630"/>
      <c r="D472" s="630">
        <v>18000</v>
      </c>
      <c r="E472" s="921"/>
      <c r="F472" s="921"/>
      <c r="G472" s="1249"/>
      <c r="H472" s="1629" t="s">
        <v>6849</v>
      </c>
    </row>
    <row r="473" spans="1:8" x14ac:dyDescent="0.25">
      <c r="A473" s="777" t="s">
        <v>136</v>
      </c>
      <c r="B473" s="764">
        <v>1</v>
      </c>
      <c r="C473" s="630"/>
      <c r="D473" s="630">
        <v>18000</v>
      </c>
      <c r="E473" s="921"/>
      <c r="F473" s="921"/>
      <c r="G473" s="1249"/>
      <c r="H473" s="1629" t="s">
        <v>6857</v>
      </c>
    </row>
    <row r="474" spans="1:8" x14ac:dyDescent="0.25">
      <c r="A474" s="777" t="s">
        <v>2199</v>
      </c>
      <c r="B474" s="764">
        <v>1</v>
      </c>
      <c r="C474" s="630"/>
      <c r="D474" s="630">
        <v>20000</v>
      </c>
      <c r="E474" s="921"/>
      <c r="F474" s="921"/>
      <c r="G474" s="1249"/>
      <c r="H474" s="1629" t="s">
        <v>6850</v>
      </c>
    </row>
    <row r="475" spans="1:8" x14ac:dyDescent="0.25">
      <c r="A475" s="777" t="s">
        <v>2045</v>
      </c>
      <c r="B475" s="764">
        <v>1</v>
      </c>
      <c r="C475" s="630"/>
      <c r="D475" s="630">
        <v>14000</v>
      </c>
      <c r="E475" s="921">
        <v>1</v>
      </c>
      <c r="F475" s="921">
        <v>60</v>
      </c>
      <c r="G475" s="1249">
        <v>3000</v>
      </c>
      <c r="H475" s="1629" t="s">
        <v>3581</v>
      </c>
    </row>
    <row r="476" spans="1:8" x14ac:dyDescent="0.25">
      <c r="A476" s="777" t="s">
        <v>107</v>
      </c>
      <c r="B476" s="764">
        <v>1</v>
      </c>
      <c r="C476" s="630"/>
      <c r="D476" s="630">
        <v>12000</v>
      </c>
      <c r="E476" s="921">
        <v>1</v>
      </c>
      <c r="F476" s="921">
        <v>60</v>
      </c>
      <c r="G476" s="1249">
        <v>3000</v>
      </c>
      <c r="H476" s="1629" t="s">
        <v>767</v>
      </c>
    </row>
    <row r="477" spans="1:8" x14ac:dyDescent="0.25">
      <c r="A477" s="777" t="s">
        <v>2187</v>
      </c>
      <c r="B477" s="764">
        <v>1</v>
      </c>
      <c r="C477" s="630"/>
      <c r="D477" s="630">
        <v>16000</v>
      </c>
      <c r="E477" s="921"/>
      <c r="F477" s="921"/>
      <c r="G477" s="1249"/>
      <c r="H477" s="1629" t="s">
        <v>6851</v>
      </c>
    </row>
    <row r="478" spans="1:8" x14ac:dyDescent="0.25">
      <c r="A478" s="777" t="s">
        <v>5748</v>
      </c>
      <c r="B478" s="764">
        <v>1</v>
      </c>
      <c r="C478" s="630"/>
      <c r="D478" s="630">
        <v>15000</v>
      </c>
      <c r="E478" s="921">
        <v>1</v>
      </c>
      <c r="F478" s="921">
        <v>60</v>
      </c>
      <c r="G478" s="1249">
        <v>3000</v>
      </c>
      <c r="H478" s="1629" t="s">
        <v>3581</v>
      </c>
    </row>
    <row r="479" spans="1:8" x14ac:dyDescent="0.25">
      <c r="A479" s="777" t="s">
        <v>4879</v>
      </c>
      <c r="B479" s="764">
        <v>1</v>
      </c>
      <c r="C479" s="630"/>
      <c r="D479" s="630">
        <v>21000</v>
      </c>
      <c r="E479" s="921">
        <v>1</v>
      </c>
      <c r="F479" s="921">
        <v>60</v>
      </c>
      <c r="G479" s="1249">
        <v>3000</v>
      </c>
      <c r="H479" s="1629" t="s">
        <v>767</v>
      </c>
    </row>
    <row r="480" spans="1:8" x14ac:dyDescent="0.25">
      <c r="A480" s="777" t="s">
        <v>1807</v>
      </c>
      <c r="B480" s="764">
        <v>1</v>
      </c>
      <c r="C480" s="630"/>
      <c r="D480" s="630">
        <v>29000</v>
      </c>
      <c r="E480" s="921">
        <v>1</v>
      </c>
      <c r="F480" s="921">
        <v>60</v>
      </c>
      <c r="G480" s="1249">
        <v>3000</v>
      </c>
      <c r="H480" s="1629" t="s">
        <v>3581</v>
      </c>
    </row>
    <row r="481" spans="1:8" x14ac:dyDescent="0.25">
      <c r="A481" s="777" t="s">
        <v>136</v>
      </c>
      <c r="B481" s="764">
        <v>1</v>
      </c>
      <c r="C481" s="630"/>
      <c r="D481" s="630">
        <v>18000</v>
      </c>
      <c r="E481" s="921"/>
      <c r="F481" s="921"/>
      <c r="G481" s="1249"/>
      <c r="H481" s="1629" t="s">
        <v>6852</v>
      </c>
    </row>
    <row r="482" spans="1:8" x14ac:dyDescent="0.25">
      <c r="A482" s="777" t="s">
        <v>1871</v>
      </c>
      <c r="B482" s="764">
        <v>1</v>
      </c>
      <c r="C482" s="630">
        <v>36000</v>
      </c>
      <c r="D482" s="630"/>
      <c r="E482" s="921"/>
      <c r="F482" s="921"/>
      <c r="G482" s="1249"/>
      <c r="H482" s="1629"/>
    </row>
    <row r="483" spans="1:8" x14ac:dyDescent="0.25">
      <c r="A483" s="777" t="s">
        <v>2045</v>
      </c>
      <c r="B483" s="764">
        <v>1</v>
      </c>
      <c r="C483" s="630">
        <v>14000</v>
      </c>
      <c r="D483" s="630"/>
      <c r="E483" s="921">
        <v>1</v>
      </c>
      <c r="F483" s="921">
        <v>60</v>
      </c>
      <c r="G483" s="1249">
        <v>3000</v>
      </c>
      <c r="H483" s="1629"/>
    </row>
    <row r="484" spans="1:8" x14ac:dyDescent="0.25">
      <c r="A484" s="777" t="s">
        <v>2187</v>
      </c>
      <c r="B484" s="764">
        <v>1</v>
      </c>
      <c r="C484" s="630"/>
      <c r="D484" s="630">
        <v>16000</v>
      </c>
      <c r="E484" s="921"/>
      <c r="F484" s="921"/>
      <c r="G484" s="1249"/>
      <c r="H484" s="1629" t="s">
        <v>6855</v>
      </c>
    </row>
    <row r="485" spans="1:8" x14ac:dyDescent="0.25">
      <c r="A485" s="777" t="s">
        <v>2187</v>
      </c>
      <c r="B485" s="764">
        <v>1</v>
      </c>
      <c r="C485" s="630"/>
      <c r="D485" s="630">
        <v>16000</v>
      </c>
      <c r="E485" s="921"/>
      <c r="F485" s="921"/>
      <c r="G485" s="1249"/>
      <c r="H485" s="1629" t="s">
        <v>6856</v>
      </c>
    </row>
    <row r="486" spans="1:8" x14ac:dyDescent="0.25">
      <c r="A486" s="755" t="s">
        <v>2048</v>
      </c>
      <c r="B486" s="213">
        <f>SUM(B464:B485)</f>
        <v>22</v>
      </c>
      <c r="C486" s="213">
        <f>SUM(C464:C485)</f>
        <v>137000</v>
      </c>
      <c r="D486" s="213">
        <f>SUM(D464:D485)</f>
        <v>329000</v>
      </c>
      <c r="E486" s="213"/>
      <c r="F486" s="213"/>
      <c r="G486" s="213">
        <f>SUM(G464:G485)</f>
        <v>35000</v>
      </c>
      <c r="H486" s="213"/>
    </row>
    <row r="487" spans="1:8" ht="17.25" x14ac:dyDescent="0.25">
      <c r="A487" s="2233" t="s">
        <v>4463</v>
      </c>
      <c r="B487" s="2234"/>
      <c r="C487" s="2234"/>
      <c r="D487" s="2234"/>
      <c r="E487" s="2234"/>
      <c r="F487" s="2234"/>
      <c r="G487" s="2234"/>
      <c r="H487" s="2235"/>
    </row>
    <row r="488" spans="1:8" ht="17.25" x14ac:dyDescent="0.25">
      <c r="A488" s="782" t="s">
        <v>6853</v>
      </c>
      <c r="B488" s="783">
        <v>2</v>
      </c>
      <c r="C488" s="944"/>
      <c r="D488" s="784">
        <v>1440</v>
      </c>
      <c r="E488" s="909"/>
      <c r="F488" s="909"/>
      <c r="G488" s="909"/>
      <c r="H488" s="1628"/>
    </row>
    <row r="489" spans="1:8" x14ac:dyDescent="0.25">
      <c r="A489" s="755" t="s">
        <v>2048</v>
      </c>
      <c r="B489" s="213">
        <f>SUM(B488:B488)</f>
        <v>2</v>
      </c>
      <c r="C489" s="213">
        <f>SUM(C488:C488)</f>
        <v>0</v>
      </c>
      <c r="D489" s="213">
        <f>SUM(D488)</f>
        <v>1440</v>
      </c>
      <c r="E489" s="213"/>
      <c r="F489" s="213"/>
      <c r="G489" s="213"/>
      <c r="H489" s="213"/>
    </row>
    <row r="490" spans="1:8" x14ac:dyDescent="0.25">
      <c r="A490" s="1633"/>
      <c r="B490" s="365"/>
      <c r="C490" s="365"/>
      <c r="D490" s="365"/>
      <c r="E490" s="365"/>
      <c r="F490" s="365"/>
      <c r="G490" s="365"/>
      <c r="H490" s="365"/>
    </row>
    <row r="491" spans="1:8" x14ac:dyDescent="0.25">
      <c r="A491" s="2279" t="s">
        <v>6858</v>
      </c>
      <c r="B491" s="2280"/>
      <c r="C491" s="2280"/>
      <c r="D491" s="2280"/>
      <c r="E491" s="2280"/>
      <c r="F491" s="2280"/>
      <c r="G491" s="2280"/>
      <c r="H491" s="2281"/>
    </row>
    <row r="492" spans="1:8" x14ac:dyDescent="0.25">
      <c r="A492" s="777" t="s">
        <v>114</v>
      </c>
      <c r="B492" s="527">
        <v>1</v>
      </c>
      <c r="C492" s="527"/>
      <c r="D492" s="527">
        <v>23000</v>
      </c>
      <c r="E492" s="527"/>
      <c r="F492" s="527"/>
      <c r="G492" s="527"/>
      <c r="H492" s="527" t="s">
        <v>5639</v>
      </c>
    </row>
    <row r="493" spans="1:8" x14ac:dyDescent="0.25">
      <c r="A493" s="604" t="s">
        <v>2779</v>
      </c>
      <c r="B493" s="603">
        <v>6</v>
      </c>
      <c r="C493" s="603">
        <v>198000</v>
      </c>
      <c r="D493" s="1634"/>
      <c r="E493" s="604"/>
      <c r="F493" s="604"/>
      <c r="G493" s="604"/>
      <c r="H493" s="527" t="s">
        <v>5639</v>
      </c>
    </row>
    <row r="494" spans="1:8" x14ac:dyDescent="0.25">
      <c r="A494" s="755" t="s">
        <v>2048</v>
      </c>
      <c r="B494" s="213">
        <f>SUM(B492:B493)</f>
        <v>7</v>
      </c>
      <c r="C494" s="213">
        <f>SUM(C492:C493)</f>
        <v>198000</v>
      </c>
      <c r="D494" s="213"/>
      <c r="E494" s="213"/>
      <c r="F494" s="213"/>
      <c r="G494" s="213"/>
      <c r="H494" s="213"/>
    </row>
    <row r="495" spans="1:8" x14ac:dyDescent="0.25">
      <c r="A495" s="1312"/>
      <c r="B495" s="1635"/>
      <c r="C495" s="1635"/>
      <c r="D495" s="1636"/>
      <c r="E495" s="1312"/>
      <c r="F495" s="1312"/>
      <c r="G495" s="1312"/>
      <c r="H495" s="549"/>
    </row>
    <row r="496" spans="1:8" x14ac:dyDescent="0.25">
      <c r="D496" s="1230"/>
      <c r="E496" s="1230"/>
      <c r="F496" s="2268" t="s">
        <v>5635</v>
      </c>
      <c r="G496" s="2268"/>
      <c r="H496" s="2268"/>
    </row>
    <row r="497" spans="1:8" ht="15.75" x14ac:dyDescent="0.25">
      <c r="A497" s="2262" t="s">
        <v>4861</v>
      </c>
      <c r="B497" s="2263"/>
      <c r="C497" s="757">
        <f>C486+C494</f>
        <v>335000</v>
      </c>
      <c r="E497" s="13"/>
      <c r="F497" s="13"/>
    </row>
    <row r="498" spans="1:8" x14ac:dyDescent="0.25">
      <c r="E498" s="2274"/>
      <c r="F498" s="2274"/>
      <c r="G498" s="2274"/>
    </row>
    <row r="499" spans="1:8" ht="15.75" x14ac:dyDescent="0.25">
      <c r="A499" s="2262" t="s">
        <v>4825</v>
      </c>
      <c r="B499" s="2263"/>
      <c r="C499" s="213"/>
      <c r="E499" s="1145"/>
      <c r="F499" s="1145"/>
      <c r="G499" s="1145"/>
    </row>
    <row r="504" spans="1:8" ht="15.75" x14ac:dyDescent="0.25">
      <c r="A504" s="2232" t="s">
        <v>6861</v>
      </c>
      <c r="B504" s="2232"/>
      <c r="C504" s="2232"/>
      <c r="D504" s="2232"/>
      <c r="E504" s="2232"/>
      <c r="F504" s="2232"/>
      <c r="G504" s="2232"/>
      <c r="H504" s="2232"/>
    </row>
    <row r="505" spans="1:8" x14ac:dyDescent="0.25">
      <c r="A505" s="198" t="s">
        <v>14</v>
      </c>
      <c r="B505" s="198" t="s">
        <v>6004</v>
      </c>
      <c r="C505" s="198" t="s">
        <v>6005</v>
      </c>
      <c r="D505" s="198" t="s">
        <v>6006</v>
      </c>
      <c r="E505" s="198" t="s">
        <v>6007</v>
      </c>
      <c r="F505" s="1630" t="s">
        <v>2013</v>
      </c>
      <c r="G505" s="198" t="s">
        <v>6008</v>
      </c>
      <c r="H505" s="198" t="s">
        <v>6846</v>
      </c>
    </row>
    <row r="506" spans="1:8" x14ac:dyDescent="0.25">
      <c r="A506" s="777" t="s">
        <v>734</v>
      </c>
      <c r="B506" s="764">
        <v>1</v>
      </c>
      <c r="C506" s="630">
        <v>15000</v>
      </c>
      <c r="D506" s="630"/>
      <c r="E506" s="921">
        <v>1</v>
      </c>
      <c r="F506" s="764">
        <v>60</v>
      </c>
      <c r="G506" s="630">
        <v>3000</v>
      </c>
      <c r="H506" s="1632"/>
    </row>
    <row r="507" spans="1:8" x14ac:dyDescent="0.25">
      <c r="A507" s="777" t="s">
        <v>138</v>
      </c>
      <c r="B507" s="764">
        <v>1</v>
      </c>
      <c r="C507" s="630"/>
      <c r="D507" s="630">
        <v>21000</v>
      </c>
      <c r="E507" s="921">
        <v>1</v>
      </c>
      <c r="F507" s="764">
        <v>60</v>
      </c>
      <c r="G507" s="630">
        <v>3000</v>
      </c>
      <c r="H507" s="1632" t="s">
        <v>3581</v>
      </c>
    </row>
    <row r="508" spans="1:8" x14ac:dyDescent="0.25">
      <c r="A508" s="777" t="s">
        <v>563</v>
      </c>
      <c r="B508" s="764">
        <v>1</v>
      </c>
      <c r="C508" s="630"/>
      <c r="D508" s="630">
        <v>17000</v>
      </c>
      <c r="E508" s="921">
        <v>1</v>
      </c>
      <c r="F508" s="921">
        <v>75</v>
      </c>
      <c r="G508" s="1249">
        <v>4000</v>
      </c>
      <c r="H508" s="1632" t="s">
        <v>767</v>
      </c>
    </row>
    <row r="509" spans="1:8" x14ac:dyDescent="0.25">
      <c r="A509" s="777" t="s">
        <v>3733</v>
      </c>
      <c r="B509" s="764">
        <v>1</v>
      </c>
      <c r="C509" s="630">
        <v>10000</v>
      </c>
      <c r="D509" s="630">
        <v>24000</v>
      </c>
      <c r="E509" s="921">
        <v>1</v>
      </c>
      <c r="F509" s="921">
        <v>100</v>
      </c>
      <c r="G509" s="1249">
        <v>5000</v>
      </c>
      <c r="H509" s="1632" t="s">
        <v>767</v>
      </c>
    </row>
    <row r="510" spans="1:8" x14ac:dyDescent="0.25">
      <c r="A510" s="777" t="s">
        <v>587</v>
      </c>
      <c r="B510" s="764">
        <v>1</v>
      </c>
      <c r="C510" s="630"/>
      <c r="D510" s="630">
        <v>21000</v>
      </c>
      <c r="E510" s="921">
        <v>1</v>
      </c>
      <c r="F510" s="921">
        <v>100</v>
      </c>
      <c r="G510" s="1249">
        <v>5000</v>
      </c>
      <c r="H510" s="1632" t="s">
        <v>3581</v>
      </c>
    </row>
    <row r="511" spans="1:8" x14ac:dyDescent="0.25">
      <c r="A511" s="777" t="s">
        <v>2912</v>
      </c>
      <c r="B511" s="764">
        <v>1</v>
      </c>
      <c r="C511" s="630"/>
      <c r="D511" s="630">
        <v>21000</v>
      </c>
      <c r="E511" s="921">
        <v>1</v>
      </c>
      <c r="F511" s="921">
        <v>60</v>
      </c>
      <c r="G511" s="1249">
        <v>3000</v>
      </c>
      <c r="H511" s="1632" t="s">
        <v>767</v>
      </c>
    </row>
    <row r="512" spans="1:8" x14ac:dyDescent="0.25">
      <c r="A512" s="777" t="s">
        <v>316</v>
      </c>
      <c r="B512" s="764">
        <v>1</v>
      </c>
      <c r="C512" s="630"/>
      <c r="D512" s="630">
        <v>22000</v>
      </c>
      <c r="E512" s="921">
        <v>1</v>
      </c>
      <c r="F512" s="921">
        <v>75</v>
      </c>
      <c r="G512" s="1249">
        <v>4000</v>
      </c>
      <c r="H512" s="1632" t="s">
        <v>3581</v>
      </c>
    </row>
    <row r="513" spans="1:8" x14ac:dyDescent="0.25">
      <c r="A513" s="777" t="s">
        <v>2187</v>
      </c>
      <c r="B513" s="764">
        <v>1</v>
      </c>
      <c r="C513" s="630">
        <v>13000</v>
      </c>
      <c r="D513" s="630"/>
      <c r="E513" s="921">
        <v>1</v>
      </c>
      <c r="F513" s="921">
        <v>60</v>
      </c>
      <c r="G513" s="1249">
        <v>3000</v>
      </c>
      <c r="H513" s="1632"/>
    </row>
    <row r="514" spans="1:8" x14ac:dyDescent="0.25">
      <c r="A514" s="777" t="s">
        <v>136</v>
      </c>
      <c r="B514" s="764">
        <v>1</v>
      </c>
      <c r="C514" s="630"/>
      <c r="D514" s="630">
        <v>14000</v>
      </c>
      <c r="E514" s="921">
        <v>1</v>
      </c>
      <c r="F514" s="921">
        <v>75</v>
      </c>
      <c r="G514" s="1249">
        <v>4000</v>
      </c>
      <c r="H514" s="1632"/>
    </row>
    <row r="515" spans="1:8" x14ac:dyDescent="0.25">
      <c r="A515" s="777" t="s">
        <v>136</v>
      </c>
      <c r="B515" s="764">
        <v>1</v>
      </c>
      <c r="C515" s="630"/>
      <c r="D515" s="630">
        <v>18000</v>
      </c>
      <c r="E515" s="921"/>
      <c r="F515" s="921"/>
      <c r="G515" s="1249"/>
      <c r="H515" s="1632" t="s">
        <v>767</v>
      </c>
    </row>
    <row r="516" spans="1:8" x14ac:dyDescent="0.25">
      <c r="A516" s="777" t="s">
        <v>624</v>
      </c>
      <c r="B516" s="764">
        <v>1</v>
      </c>
      <c r="C516" s="630"/>
      <c r="D516" s="630">
        <v>31000</v>
      </c>
      <c r="E516" s="921">
        <v>1</v>
      </c>
      <c r="F516" s="921">
        <v>60</v>
      </c>
      <c r="G516" s="1249">
        <v>3000</v>
      </c>
      <c r="H516" s="1632" t="s">
        <v>767</v>
      </c>
    </row>
    <row r="517" spans="1:8" x14ac:dyDescent="0.25">
      <c r="A517" s="777" t="s">
        <v>144</v>
      </c>
      <c r="B517" s="764">
        <v>1</v>
      </c>
      <c r="C517" s="630">
        <v>7000</v>
      </c>
      <c r="D517" s="630">
        <v>12000</v>
      </c>
      <c r="E517" s="921">
        <v>1</v>
      </c>
      <c r="F517" s="921">
        <v>75</v>
      </c>
      <c r="G517" s="1249">
        <v>4000</v>
      </c>
      <c r="H517" s="1632" t="s">
        <v>6579</v>
      </c>
    </row>
    <row r="518" spans="1:8" x14ac:dyDescent="0.25">
      <c r="A518" s="777" t="s">
        <v>3938</v>
      </c>
      <c r="B518" s="764">
        <v>1</v>
      </c>
      <c r="C518" s="630"/>
      <c r="D518" s="630">
        <v>26000</v>
      </c>
      <c r="E518" s="921"/>
      <c r="F518" s="921"/>
      <c r="G518" s="1249"/>
      <c r="H518" s="1632" t="s">
        <v>6859</v>
      </c>
    </row>
    <row r="519" spans="1:8" x14ac:dyDescent="0.25">
      <c r="A519" s="777" t="s">
        <v>2045</v>
      </c>
      <c r="B519" s="764">
        <v>1</v>
      </c>
      <c r="C519" s="630"/>
      <c r="D519" s="630">
        <v>14000</v>
      </c>
      <c r="E519" s="921">
        <v>1</v>
      </c>
      <c r="F519" s="921">
        <v>60</v>
      </c>
      <c r="G519" s="1249">
        <v>3000</v>
      </c>
      <c r="H519" s="1632" t="s">
        <v>3581</v>
      </c>
    </row>
    <row r="520" spans="1:8" x14ac:dyDescent="0.25">
      <c r="A520" s="777" t="s">
        <v>6860</v>
      </c>
      <c r="B520" s="764">
        <v>1</v>
      </c>
      <c r="C520" s="630"/>
      <c r="D520" s="630">
        <v>29500</v>
      </c>
      <c r="E520" s="921">
        <v>1</v>
      </c>
      <c r="F520" s="921">
        <v>60</v>
      </c>
      <c r="G520" s="1249">
        <v>3000</v>
      </c>
      <c r="H520" s="1632" t="s">
        <v>767</v>
      </c>
    </row>
    <row r="521" spans="1:8" x14ac:dyDescent="0.25">
      <c r="A521" s="777" t="s">
        <v>4733</v>
      </c>
      <c r="B521" s="764">
        <v>1</v>
      </c>
      <c r="C521" s="630">
        <v>15000</v>
      </c>
      <c r="D521" s="630"/>
      <c r="E521" s="921">
        <v>1</v>
      </c>
      <c r="F521" s="921">
        <v>60</v>
      </c>
      <c r="G521" s="1249">
        <v>3000</v>
      </c>
      <c r="H521" s="1632"/>
    </row>
    <row r="522" spans="1:8" x14ac:dyDescent="0.25">
      <c r="A522" s="755" t="s">
        <v>2048</v>
      </c>
      <c r="B522" s="213">
        <f>SUM(B506:B521)</f>
        <v>16</v>
      </c>
      <c r="C522" s="213">
        <f>SUM(C506:C521)</f>
        <v>60000</v>
      </c>
      <c r="D522" s="213">
        <f>SUM(D506:D521)</f>
        <v>270500</v>
      </c>
      <c r="E522" s="213"/>
      <c r="F522" s="213"/>
      <c r="G522" s="213">
        <f>SUM(G506:G521)</f>
        <v>50000</v>
      </c>
      <c r="H522" s="213"/>
    </row>
    <row r="523" spans="1:8" ht="17.25" x14ac:dyDescent="0.25">
      <c r="A523" s="2233" t="s">
        <v>4463</v>
      </c>
      <c r="B523" s="2234"/>
      <c r="C523" s="2234"/>
      <c r="D523" s="2234"/>
      <c r="E523" s="2234"/>
      <c r="F523" s="2234"/>
      <c r="G523" s="2234"/>
      <c r="H523" s="2235"/>
    </row>
    <row r="524" spans="1:8" ht="17.25" x14ac:dyDescent="0.25">
      <c r="A524" s="782"/>
      <c r="B524" s="783"/>
      <c r="C524" s="944"/>
      <c r="D524" s="784"/>
      <c r="E524" s="909"/>
      <c r="F524" s="909"/>
      <c r="G524" s="909"/>
      <c r="H524" s="1631"/>
    </row>
    <row r="525" spans="1:8" x14ac:dyDescent="0.25">
      <c r="A525" s="755" t="s">
        <v>2048</v>
      </c>
      <c r="B525" s="213">
        <f>SUM(B524:B524)</f>
        <v>0</v>
      </c>
      <c r="C525" s="213">
        <f>SUM(C524:C524)</f>
        <v>0</v>
      </c>
      <c r="D525" s="213">
        <f>SUM(D524)</f>
        <v>0</v>
      </c>
      <c r="E525" s="213"/>
      <c r="F525" s="213"/>
      <c r="G525" s="213"/>
      <c r="H525" s="213"/>
    </row>
    <row r="528" spans="1:8" x14ac:dyDescent="0.25">
      <c r="D528" s="1230"/>
      <c r="E528" s="1230"/>
      <c r="F528" s="2268" t="s">
        <v>5635</v>
      </c>
      <c r="G528" s="2268"/>
      <c r="H528" s="2268"/>
    </row>
    <row r="529" spans="1:8" ht="15.75" x14ac:dyDescent="0.25">
      <c r="A529" s="2262" t="s">
        <v>4861</v>
      </c>
      <c r="B529" s="2263"/>
      <c r="C529" s="757">
        <f>C522</f>
        <v>60000</v>
      </c>
      <c r="E529" s="13"/>
      <c r="F529" s="13"/>
    </row>
    <row r="530" spans="1:8" x14ac:dyDescent="0.25">
      <c r="E530" s="2274"/>
      <c r="F530" s="2274"/>
      <c r="G530" s="2274"/>
    </row>
    <row r="531" spans="1:8" ht="15.75" x14ac:dyDescent="0.25">
      <c r="A531" s="2262" t="s">
        <v>4825</v>
      </c>
      <c r="B531" s="2263"/>
      <c r="C531" s="213"/>
      <c r="E531" s="1145"/>
      <c r="F531" s="1145"/>
      <c r="G531" s="1145"/>
    </row>
    <row r="536" spans="1:8" ht="15.75" x14ac:dyDescent="0.25">
      <c r="A536" s="2232" t="s">
        <v>6862</v>
      </c>
      <c r="B536" s="2232"/>
      <c r="C536" s="2232"/>
      <c r="D536" s="2232"/>
      <c r="E536" s="2232"/>
      <c r="F536" s="2232"/>
      <c r="G536" s="2232"/>
      <c r="H536" s="2232"/>
    </row>
    <row r="537" spans="1:8" x14ac:dyDescent="0.25">
      <c r="A537" s="198" t="s">
        <v>14</v>
      </c>
      <c r="B537" s="198" t="s">
        <v>6004</v>
      </c>
      <c r="C537" s="198" t="s">
        <v>6005</v>
      </c>
      <c r="D537" s="198" t="s">
        <v>6006</v>
      </c>
      <c r="E537" s="198" t="s">
        <v>6007</v>
      </c>
      <c r="F537" s="1637" t="s">
        <v>2013</v>
      </c>
      <c r="G537" s="198" t="s">
        <v>6008</v>
      </c>
      <c r="H537" s="198" t="s">
        <v>6846</v>
      </c>
    </row>
    <row r="538" spans="1:8" x14ac:dyDescent="0.25">
      <c r="A538" s="777" t="s">
        <v>423</v>
      </c>
      <c r="B538" s="764">
        <v>1</v>
      </c>
      <c r="C538" s="630">
        <v>18000</v>
      </c>
      <c r="D538" s="630"/>
      <c r="E538" s="921">
        <v>1</v>
      </c>
      <c r="F538" s="764">
        <v>60</v>
      </c>
      <c r="G538" s="630">
        <v>3000</v>
      </c>
      <c r="H538" s="1640"/>
    </row>
    <row r="539" spans="1:8" x14ac:dyDescent="0.25">
      <c r="A539" s="777" t="s">
        <v>1871</v>
      </c>
      <c r="B539" s="764">
        <v>1</v>
      </c>
      <c r="C539" s="630">
        <v>31000</v>
      </c>
      <c r="D539" s="630"/>
      <c r="E539" s="921">
        <v>1</v>
      </c>
      <c r="F539" s="764">
        <v>100</v>
      </c>
      <c r="G539" s="630">
        <v>5000</v>
      </c>
      <c r="H539" s="1640"/>
    </row>
    <row r="540" spans="1:8" x14ac:dyDescent="0.25">
      <c r="A540" s="777" t="s">
        <v>2045</v>
      </c>
      <c r="B540" s="764">
        <v>1</v>
      </c>
      <c r="C540" s="630">
        <v>13000</v>
      </c>
      <c r="D540" s="630"/>
      <c r="E540" s="921">
        <v>1</v>
      </c>
      <c r="F540" s="921">
        <v>75</v>
      </c>
      <c r="G540" s="1249">
        <v>4000</v>
      </c>
      <c r="H540" s="1640"/>
    </row>
    <row r="541" spans="1:8" x14ac:dyDescent="0.25">
      <c r="A541" s="777" t="s">
        <v>3823</v>
      </c>
      <c r="B541" s="764">
        <v>1</v>
      </c>
      <c r="C541" s="630"/>
      <c r="D541" s="630">
        <v>68000</v>
      </c>
      <c r="E541" s="921">
        <v>1</v>
      </c>
      <c r="F541" s="921">
        <v>80</v>
      </c>
      <c r="G541" s="1249">
        <v>5000</v>
      </c>
      <c r="H541" s="1640" t="s">
        <v>767</v>
      </c>
    </row>
    <row r="542" spans="1:8" x14ac:dyDescent="0.25">
      <c r="A542" s="702" t="s">
        <v>304</v>
      </c>
      <c r="B542" s="703">
        <v>1</v>
      </c>
      <c r="C542" s="640"/>
      <c r="D542" s="640"/>
      <c r="E542" s="1639"/>
      <c r="F542" s="1639"/>
      <c r="G542" s="1250"/>
      <c r="H542" s="781" t="s">
        <v>6863</v>
      </c>
    </row>
    <row r="543" spans="1:8" x14ac:dyDescent="0.25">
      <c r="A543" s="777" t="s">
        <v>3043</v>
      </c>
      <c r="B543" s="764">
        <v>1</v>
      </c>
      <c r="C543" s="630">
        <v>12000</v>
      </c>
      <c r="D543" s="630"/>
      <c r="E543" s="921">
        <v>2</v>
      </c>
      <c r="F543" s="921" t="s">
        <v>1524</v>
      </c>
      <c r="G543" s="1249">
        <v>7000</v>
      </c>
      <c r="H543" s="1640"/>
    </row>
    <row r="544" spans="1:8" x14ac:dyDescent="0.25">
      <c r="A544" s="777" t="s">
        <v>170</v>
      </c>
      <c r="B544" s="764">
        <v>1</v>
      </c>
      <c r="C544" s="630"/>
      <c r="D544" s="630"/>
      <c r="E544" s="921"/>
      <c r="F544" s="921"/>
      <c r="G544" s="1249"/>
      <c r="H544" s="1640" t="s">
        <v>6864</v>
      </c>
    </row>
    <row r="545" spans="1:8" x14ac:dyDescent="0.25">
      <c r="A545" s="777" t="s">
        <v>166</v>
      </c>
      <c r="B545" s="764">
        <v>1</v>
      </c>
      <c r="C545" s="630">
        <v>33000</v>
      </c>
      <c r="D545" s="630"/>
      <c r="E545" s="921"/>
      <c r="F545" s="921"/>
      <c r="G545" s="1249"/>
      <c r="H545" s="1640"/>
    </row>
    <row r="546" spans="1:8" x14ac:dyDescent="0.25">
      <c r="A546" s="777" t="s">
        <v>392</v>
      </c>
      <c r="B546" s="764">
        <v>2</v>
      </c>
      <c r="C546" s="630">
        <v>100000</v>
      </c>
      <c r="D546" s="630"/>
      <c r="E546" s="921"/>
      <c r="F546" s="921"/>
      <c r="G546" s="1249"/>
      <c r="H546" s="1640" t="s">
        <v>6865</v>
      </c>
    </row>
    <row r="547" spans="1:8" x14ac:dyDescent="0.25">
      <c r="A547" s="777" t="s">
        <v>107</v>
      </c>
      <c r="B547" s="764">
        <v>1</v>
      </c>
      <c r="C547" s="630"/>
      <c r="D547" s="630">
        <v>12000</v>
      </c>
      <c r="E547" s="921">
        <v>1</v>
      </c>
      <c r="F547" s="921">
        <v>60</v>
      </c>
      <c r="G547" s="1249">
        <v>3000</v>
      </c>
      <c r="H547" s="1640" t="s">
        <v>767</v>
      </c>
    </row>
    <row r="548" spans="1:8" x14ac:dyDescent="0.25">
      <c r="A548" s="777" t="s">
        <v>5809</v>
      </c>
      <c r="B548" s="764">
        <v>2</v>
      </c>
      <c r="C548" s="630"/>
      <c r="D548" s="630">
        <v>56000</v>
      </c>
      <c r="E548" s="921">
        <v>4</v>
      </c>
      <c r="F548" s="921">
        <v>190</v>
      </c>
      <c r="G548" s="1249">
        <v>44000</v>
      </c>
      <c r="H548" s="1640" t="s">
        <v>6866</v>
      </c>
    </row>
    <row r="549" spans="1:8" x14ac:dyDescent="0.25">
      <c r="A549" s="777" t="s">
        <v>4757</v>
      </c>
      <c r="B549" s="764">
        <v>1</v>
      </c>
      <c r="C549" s="630">
        <v>20000</v>
      </c>
      <c r="D549" s="630"/>
      <c r="E549" s="921">
        <v>1</v>
      </c>
      <c r="F549" s="921">
        <v>75</v>
      </c>
      <c r="G549" s="1249">
        <v>4000</v>
      </c>
      <c r="H549" s="1640"/>
    </row>
    <row r="550" spans="1:8" x14ac:dyDescent="0.25">
      <c r="A550" s="777" t="s">
        <v>144</v>
      </c>
      <c r="B550" s="764">
        <v>1</v>
      </c>
      <c r="C550" s="630"/>
      <c r="D550" s="630">
        <v>23000</v>
      </c>
      <c r="E550" s="921"/>
      <c r="F550" s="921"/>
      <c r="G550" s="1249"/>
      <c r="H550" s="1640" t="s">
        <v>6576</v>
      </c>
    </row>
    <row r="551" spans="1:8" x14ac:dyDescent="0.25">
      <c r="A551" s="777" t="s">
        <v>498</v>
      </c>
      <c r="B551" s="764">
        <v>1</v>
      </c>
      <c r="C551" s="630"/>
      <c r="D551" s="630">
        <v>15000</v>
      </c>
      <c r="E551" s="921"/>
      <c r="F551" s="921"/>
      <c r="G551" s="1249"/>
      <c r="H551" s="1640" t="s">
        <v>6867</v>
      </c>
    </row>
    <row r="552" spans="1:8" x14ac:dyDescent="0.25">
      <c r="A552" s="777" t="s">
        <v>552</v>
      </c>
      <c r="B552" s="764">
        <v>1</v>
      </c>
      <c r="C552" s="630"/>
      <c r="D552" s="630">
        <v>16000</v>
      </c>
      <c r="E552" s="921">
        <v>1</v>
      </c>
      <c r="F552" s="921">
        <v>60</v>
      </c>
      <c r="G552" s="1249">
        <v>3000</v>
      </c>
      <c r="H552" s="1640" t="s">
        <v>3581</v>
      </c>
    </row>
    <row r="553" spans="1:8" x14ac:dyDescent="0.25">
      <c r="A553" s="777" t="s">
        <v>3947</v>
      </c>
      <c r="B553" s="764">
        <v>1</v>
      </c>
      <c r="C553" s="630"/>
      <c r="D553" s="630">
        <v>22000</v>
      </c>
      <c r="E553" s="921"/>
      <c r="F553" s="921"/>
      <c r="G553" s="1249"/>
      <c r="H553" s="1640" t="s">
        <v>6868</v>
      </c>
    </row>
    <row r="554" spans="1:8" x14ac:dyDescent="0.25">
      <c r="A554" s="777" t="s">
        <v>1946</v>
      </c>
      <c r="B554" s="764">
        <v>1</v>
      </c>
      <c r="C554" s="630"/>
      <c r="D554" s="630">
        <v>31000</v>
      </c>
      <c r="E554" s="921">
        <v>1</v>
      </c>
      <c r="F554" s="921">
        <v>100</v>
      </c>
      <c r="G554" s="1249">
        <v>5000</v>
      </c>
      <c r="H554" s="1640" t="s">
        <v>5353</v>
      </c>
    </row>
    <row r="555" spans="1:8" x14ac:dyDescent="0.25">
      <c r="A555" s="777" t="s">
        <v>3036</v>
      </c>
      <c r="B555" s="764">
        <v>1</v>
      </c>
      <c r="C555" s="630">
        <v>10000</v>
      </c>
      <c r="D555" s="630">
        <v>13000</v>
      </c>
      <c r="E555" s="921"/>
      <c r="F555" s="921"/>
      <c r="G555" s="1249"/>
      <c r="H555" s="1640" t="s">
        <v>767</v>
      </c>
    </row>
    <row r="556" spans="1:8" x14ac:dyDescent="0.25">
      <c r="A556" s="777" t="s">
        <v>423</v>
      </c>
      <c r="B556" s="764">
        <v>1</v>
      </c>
      <c r="C556" s="630"/>
      <c r="D556" s="630">
        <v>21000</v>
      </c>
      <c r="E556" s="921"/>
      <c r="F556" s="921"/>
      <c r="G556" s="1249"/>
      <c r="H556" s="1640" t="s">
        <v>767</v>
      </c>
    </row>
    <row r="557" spans="1:8" x14ac:dyDescent="0.25">
      <c r="A557" s="777" t="s">
        <v>2199</v>
      </c>
      <c r="B557" s="764">
        <v>1</v>
      </c>
      <c r="C557" s="630">
        <v>20000</v>
      </c>
      <c r="D557" s="630"/>
      <c r="E557" s="921"/>
      <c r="F557" s="921"/>
      <c r="G557" s="1249"/>
      <c r="H557" s="1640"/>
    </row>
    <row r="558" spans="1:8" x14ac:dyDescent="0.25">
      <c r="A558" s="777" t="s">
        <v>3036</v>
      </c>
      <c r="B558" s="764">
        <v>1</v>
      </c>
      <c r="C558" s="630">
        <v>10250</v>
      </c>
      <c r="D558" s="630">
        <v>4750</v>
      </c>
      <c r="E558" s="921">
        <v>2</v>
      </c>
      <c r="F558" s="921">
        <v>70</v>
      </c>
      <c r="G558" s="1249">
        <v>8000</v>
      </c>
      <c r="H558" s="1640" t="s">
        <v>767</v>
      </c>
    </row>
    <row r="559" spans="1:8" x14ac:dyDescent="0.25">
      <c r="A559" s="777" t="s">
        <v>136</v>
      </c>
      <c r="B559" s="764">
        <v>1</v>
      </c>
      <c r="C559" s="630">
        <v>18000</v>
      </c>
      <c r="D559" s="630"/>
      <c r="E559" s="921"/>
      <c r="F559" s="921"/>
      <c r="G559" s="1249"/>
      <c r="H559" s="1640"/>
    </row>
    <row r="560" spans="1:8" x14ac:dyDescent="0.25">
      <c r="A560" s="777" t="s">
        <v>3036</v>
      </c>
      <c r="B560" s="764">
        <v>1</v>
      </c>
      <c r="C560" s="630"/>
      <c r="D560" s="630">
        <v>23000</v>
      </c>
      <c r="E560" s="921"/>
      <c r="F560" s="921"/>
      <c r="G560" s="1249"/>
      <c r="H560" s="1640" t="s">
        <v>767</v>
      </c>
    </row>
    <row r="561" spans="1:8" x14ac:dyDescent="0.25">
      <c r="A561" s="755" t="s">
        <v>2048</v>
      </c>
      <c r="B561" s="213">
        <f>SUM(B538:B560)</f>
        <v>25</v>
      </c>
      <c r="C561" s="213">
        <f>SUM(C538:C560)</f>
        <v>285250</v>
      </c>
      <c r="D561" s="213">
        <f>SUM(D538:D560)</f>
        <v>304750</v>
      </c>
      <c r="E561" s="213"/>
      <c r="F561" s="213"/>
      <c r="G561" s="213">
        <f>SUM(G538:G560)</f>
        <v>91000</v>
      </c>
      <c r="H561" s="213"/>
    </row>
    <row r="562" spans="1:8" ht="17.25" x14ac:dyDescent="0.25">
      <c r="A562" s="2233" t="s">
        <v>4463</v>
      </c>
      <c r="B562" s="2234"/>
      <c r="C562" s="2234"/>
      <c r="D562" s="2234"/>
      <c r="E562" s="2234"/>
      <c r="F562" s="2234"/>
      <c r="G562" s="2234"/>
      <c r="H562" s="2235"/>
    </row>
    <row r="563" spans="1:8" ht="17.25" x14ac:dyDescent="0.25">
      <c r="A563" s="782" t="s">
        <v>6869</v>
      </c>
      <c r="B563" s="783">
        <v>2</v>
      </c>
      <c r="C563" s="944">
        <v>2400</v>
      </c>
      <c r="D563" s="784"/>
      <c r="E563" s="909"/>
      <c r="F563" s="909"/>
      <c r="G563" s="909"/>
      <c r="H563" s="1638"/>
    </row>
    <row r="564" spans="1:8" x14ac:dyDescent="0.25">
      <c r="A564" s="755" t="s">
        <v>2048</v>
      </c>
      <c r="B564" s="213">
        <f>SUM(B563:B563)</f>
        <v>2</v>
      </c>
      <c r="C564" s="213">
        <f>SUM(C563:C563)</f>
        <v>2400</v>
      </c>
      <c r="D564" s="213">
        <f>SUM(D563)</f>
        <v>0</v>
      </c>
      <c r="E564" s="213"/>
      <c r="F564" s="213"/>
      <c r="G564" s="213"/>
      <c r="H564" s="213"/>
    </row>
    <row r="567" spans="1:8" x14ac:dyDescent="0.25">
      <c r="D567" s="1230"/>
      <c r="E567" s="1230"/>
      <c r="F567" s="2268" t="s">
        <v>5635</v>
      </c>
      <c r="G567" s="2268"/>
      <c r="H567" s="2268"/>
    </row>
    <row r="568" spans="1:8" ht="15.75" x14ac:dyDescent="0.25">
      <c r="A568" s="2262" t="s">
        <v>4861</v>
      </c>
      <c r="B568" s="2263"/>
      <c r="C568" s="757">
        <f>C561</f>
        <v>285250</v>
      </c>
      <c r="E568" s="13"/>
      <c r="F568" s="13"/>
    </row>
    <row r="569" spans="1:8" x14ac:dyDescent="0.25">
      <c r="E569" s="2274"/>
      <c r="F569" s="2274"/>
      <c r="G569" s="2274"/>
    </row>
    <row r="570" spans="1:8" ht="15.75" x14ac:dyDescent="0.25">
      <c r="A570" s="2262" t="s">
        <v>4825</v>
      </c>
      <c r="B570" s="2263"/>
      <c r="C570" s="213">
        <v>2400</v>
      </c>
      <c r="E570" s="1145"/>
      <c r="F570" s="1145"/>
      <c r="G570" s="1145"/>
    </row>
    <row r="574" spans="1:8" ht="15.75" x14ac:dyDescent="0.25">
      <c r="A574" s="2232" t="s">
        <v>6870</v>
      </c>
      <c r="B574" s="2232"/>
      <c r="C574" s="2232"/>
      <c r="D574" s="2232"/>
      <c r="E574" s="2232"/>
      <c r="F574" s="2232"/>
      <c r="G574" s="2232"/>
      <c r="H574" s="2232"/>
    </row>
    <row r="575" spans="1:8" x14ac:dyDescent="0.25">
      <c r="A575" s="198" t="s">
        <v>14</v>
      </c>
      <c r="B575" s="198" t="s">
        <v>6004</v>
      </c>
      <c r="C575" s="198" t="s">
        <v>6005</v>
      </c>
      <c r="D575" s="198" t="s">
        <v>6006</v>
      </c>
      <c r="E575" s="198" t="s">
        <v>6007</v>
      </c>
      <c r="F575" s="1637" t="s">
        <v>2013</v>
      </c>
      <c r="G575" s="198" t="s">
        <v>6008</v>
      </c>
      <c r="H575" s="198" t="s">
        <v>6846</v>
      </c>
    </row>
    <row r="576" spans="1:8" x14ac:dyDescent="0.25">
      <c r="A576" s="777" t="s">
        <v>2187</v>
      </c>
      <c r="B576" s="764">
        <v>1</v>
      </c>
      <c r="C576" s="630">
        <v>13000</v>
      </c>
      <c r="D576" s="630"/>
      <c r="E576" s="921">
        <v>1</v>
      </c>
      <c r="F576" s="764">
        <v>60</v>
      </c>
      <c r="G576" s="630">
        <v>3000</v>
      </c>
      <c r="H576" s="1640"/>
    </row>
    <row r="577" spans="1:8" x14ac:dyDescent="0.25">
      <c r="A577" s="777" t="s">
        <v>1871</v>
      </c>
      <c r="B577" s="764">
        <v>1</v>
      </c>
      <c r="C577" s="630"/>
      <c r="D577" s="630">
        <v>36000</v>
      </c>
      <c r="E577" s="921"/>
      <c r="F577" s="764"/>
      <c r="G577" s="630"/>
      <c r="H577" s="1640" t="s">
        <v>6871</v>
      </c>
    </row>
    <row r="578" spans="1:8" x14ac:dyDescent="0.25">
      <c r="A578" s="777" t="s">
        <v>2187</v>
      </c>
      <c r="B578" s="764">
        <v>1</v>
      </c>
      <c r="C578" s="630">
        <v>13000</v>
      </c>
      <c r="D578" s="630"/>
      <c r="E578" s="921">
        <v>1</v>
      </c>
      <c r="F578" s="921">
        <v>60</v>
      </c>
      <c r="G578" s="1249">
        <v>3000</v>
      </c>
      <c r="H578" s="1640"/>
    </row>
    <row r="579" spans="1:8" x14ac:dyDescent="0.25">
      <c r="A579" s="777" t="s">
        <v>2899</v>
      </c>
      <c r="B579" s="764">
        <v>1</v>
      </c>
      <c r="C579" s="630">
        <v>12000</v>
      </c>
      <c r="D579" s="630"/>
      <c r="E579" s="921">
        <v>1</v>
      </c>
      <c r="F579" s="921">
        <v>60</v>
      </c>
      <c r="G579" s="1249">
        <v>3000</v>
      </c>
      <c r="H579" s="1640"/>
    </row>
    <row r="580" spans="1:8" x14ac:dyDescent="0.25">
      <c r="A580" s="777" t="s">
        <v>136</v>
      </c>
      <c r="B580" s="764">
        <v>1</v>
      </c>
      <c r="C580" s="630">
        <v>14000</v>
      </c>
      <c r="D580" s="630"/>
      <c r="E580" s="921">
        <v>1</v>
      </c>
      <c r="F580" s="921">
        <v>75</v>
      </c>
      <c r="G580" s="1249">
        <v>4000</v>
      </c>
      <c r="H580" s="1640"/>
    </row>
    <row r="581" spans="1:8" x14ac:dyDescent="0.25">
      <c r="A581" s="777" t="s">
        <v>2187</v>
      </c>
      <c r="B581" s="764">
        <v>1</v>
      </c>
      <c r="C581" s="630"/>
      <c r="D581" s="630">
        <v>16000</v>
      </c>
      <c r="E581" s="921"/>
      <c r="F581" s="921"/>
      <c r="G581" s="1249"/>
      <c r="H581" s="1640" t="s">
        <v>6872</v>
      </c>
    </row>
    <row r="582" spans="1:8" x14ac:dyDescent="0.25">
      <c r="A582" s="777" t="s">
        <v>504</v>
      </c>
      <c r="B582" s="764">
        <v>1</v>
      </c>
      <c r="C582" s="630"/>
      <c r="D582" s="630">
        <v>15000</v>
      </c>
      <c r="E582" s="921"/>
      <c r="F582" s="921"/>
      <c r="G582" s="1249"/>
      <c r="H582" s="1640" t="s">
        <v>6873</v>
      </c>
    </row>
    <row r="583" spans="1:8" x14ac:dyDescent="0.25">
      <c r="A583" s="777" t="s">
        <v>734</v>
      </c>
      <c r="B583" s="764">
        <v>1</v>
      </c>
      <c r="C583" s="630">
        <v>15000</v>
      </c>
      <c r="D583" s="630"/>
      <c r="E583" s="921">
        <v>1</v>
      </c>
      <c r="F583" s="921">
        <v>60</v>
      </c>
      <c r="G583" s="1249">
        <v>3000</v>
      </c>
      <c r="H583" s="1640"/>
    </row>
    <row r="584" spans="1:8" x14ac:dyDescent="0.25">
      <c r="A584" s="777" t="s">
        <v>1237</v>
      </c>
      <c r="B584" s="764">
        <v>1</v>
      </c>
      <c r="C584" s="630"/>
      <c r="D584" s="630">
        <v>16000</v>
      </c>
      <c r="E584" s="921">
        <v>1</v>
      </c>
      <c r="F584" s="921">
        <v>75</v>
      </c>
      <c r="G584" s="1249">
        <v>4000</v>
      </c>
      <c r="H584" s="1640" t="s">
        <v>767</v>
      </c>
    </row>
    <row r="585" spans="1:8" x14ac:dyDescent="0.25">
      <c r="A585" s="777" t="s">
        <v>4879</v>
      </c>
      <c r="B585" s="764">
        <v>1</v>
      </c>
      <c r="C585" s="630">
        <v>13000</v>
      </c>
      <c r="D585" s="630"/>
      <c r="E585" s="921">
        <v>1</v>
      </c>
      <c r="F585" s="921">
        <v>75</v>
      </c>
      <c r="G585" s="1249">
        <v>4000</v>
      </c>
      <c r="H585" s="1640" t="s">
        <v>6875</v>
      </c>
    </row>
    <row r="586" spans="1:8" x14ac:dyDescent="0.25">
      <c r="A586" s="777" t="s">
        <v>1871</v>
      </c>
      <c r="B586" s="764">
        <v>1</v>
      </c>
      <c r="C586" s="630"/>
      <c r="D586" s="630">
        <v>36000</v>
      </c>
      <c r="E586" s="921"/>
      <c r="F586" s="921"/>
      <c r="G586" s="1249"/>
      <c r="H586" s="1640" t="s">
        <v>767</v>
      </c>
    </row>
    <row r="587" spans="1:8" x14ac:dyDescent="0.25">
      <c r="A587" s="777" t="s">
        <v>132</v>
      </c>
      <c r="B587" s="764">
        <v>1</v>
      </c>
      <c r="C587" s="630"/>
      <c r="D587" s="630">
        <v>15000</v>
      </c>
      <c r="E587" s="921"/>
      <c r="F587" s="921"/>
      <c r="G587" s="1249"/>
      <c r="H587" s="1640" t="s">
        <v>767</v>
      </c>
    </row>
    <row r="588" spans="1:8" x14ac:dyDescent="0.25">
      <c r="A588" s="755" t="s">
        <v>2048</v>
      </c>
      <c r="B588" s="213">
        <f>SUM(B576:B587)</f>
        <v>12</v>
      </c>
      <c r="C588" s="213">
        <f>SUM(C576:C587)</f>
        <v>80000</v>
      </c>
      <c r="D588" s="213">
        <f>SUM(D576:D587)</f>
        <v>134000</v>
      </c>
      <c r="E588" s="213"/>
      <c r="F588" s="213"/>
      <c r="G588" s="213">
        <f>SUM(G576:G587)</f>
        <v>24000</v>
      </c>
      <c r="H588" s="213"/>
    </row>
    <row r="589" spans="1:8" ht="17.25" x14ac:dyDescent="0.25">
      <c r="A589" s="2233" t="s">
        <v>4463</v>
      </c>
      <c r="B589" s="2234"/>
      <c r="C589" s="2234"/>
      <c r="D589" s="2234"/>
      <c r="E589" s="2234"/>
      <c r="F589" s="2234"/>
      <c r="G589" s="2234"/>
      <c r="H589" s="2235"/>
    </row>
    <row r="590" spans="1:8" ht="17.25" x14ac:dyDescent="0.25">
      <c r="A590" s="782"/>
      <c r="B590" s="783"/>
      <c r="C590" s="944"/>
      <c r="D590" s="784"/>
      <c r="E590" s="909"/>
      <c r="F590" s="909"/>
      <c r="G590" s="909"/>
      <c r="H590" s="1638"/>
    </row>
    <row r="591" spans="1:8" x14ac:dyDescent="0.25">
      <c r="A591" s="755" t="s">
        <v>2048</v>
      </c>
      <c r="B591" s="213">
        <f>SUM(B590:B590)</f>
        <v>0</v>
      </c>
      <c r="C591" s="213">
        <f>SUM(C590:C590)</f>
        <v>0</v>
      </c>
      <c r="D591" s="213">
        <f>SUM(D590)</f>
        <v>0</v>
      </c>
      <c r="E591" s="213"/>
      <c r="F591" s="213"/>
      <c r="G591" s="213"/>
      <c r="H591" s="213"/>
    </row>
    <row r="594" spans="1:8" x14ac:dyDescent="0.25">
      <c r="D594" s="1230"/>
      <c r="E594" s="1230"/>
      <c r="F594" s="2268" t="s">
        <v>5783</v>
      </c>
      <c r="G594" s="2268"/>
      <c r="H594" s="2268"/>
    </row>
    <row r="595" spans="1:8" ht="15.75" x14ac:dyDescent="0.25">
      <c r="A595" s="2262" t="s">
        <v>4861</v>
      </c>
      <c r="B595" s="2263"/>
      <c r="C595" s="757">
        <f>C588</f>
        <v>80000</v>
      </c>
      <c r="E595" s="13"/>
      <c r="F595" s="13"/>
    </row>
    <row r="596" spans="1:8" x14ac:dyDescent="0.25">
      <c r="E596" s="2274"/>
      <c r="F596" s="2274"/>
      <c r="G596" s="2274"/>
    </row>
    <row r="597" spans="1:8" ht="15.75" x14ac:dyDescent="0.25">
      <c r="A597" s="2262" t="s">
        <v>4825</v>
      </c>
      <c r="B597" s="2263"/>
      <c r="C597" s="213"/>
      <c r="E597" s="1145"/>
      <c r="F597" s="1145"/>
      <c r="G597" s="1145"/>
    </row>
    <row r="600" spans="1:8" ht="15.75" x14ac:dyDescent="0.25">
      <c r="A600" s="2232" t="s">
        <v>6874</v>
      </c>
      <c r="B600" s="2232"/>
      <c r="C600" s="2232"/>
      <c r="D600" s="2232"/>
      <c r="E600" s="2232"/>
      <c r="F600" s="2232"/>
      <c r="G600" s="2232"/>
      <c r="H600" s="2232"/>
    </row>
    <row r="601" spans="1:8" x14ac:dyDescent="0.25">
      <c r="A601" s="198" t="s">
        <v>14</v>
      </c>
      <c r="B601" s="198" t="s">
        <v>6004</v>
      </c>
      <c r="C601" s="198" t="s">
        <v>6005</v>
      </c>
      <c r="D601" s="198" t="s">
        <v>6006</v>
      </c>
      <c r="E601" s="198" t="s">
        <v>6007</v>
      </c>
      <c r="F601" s="1641" t="s">
        <v>2013</v>
      </c>
      <c r="G601" s="198" t="s">
        <v>6008</v>
      </c>
      <c r="H601" s="198" t="s">
        <v>6846</v>
      </c>
    </row>
    <row r="602" spans="1:8" x14ac:dyDescent="0.25">
      <c r="A602" s="777" t="s">
        <v>6578</v>
      </c>
      <c r="B602" s="764">
        <v>1</v>
      </c>
      <c r="C602" s="630">
        <v>13000</v>
      </c>
      <c r="D602" s="630"/>
      <c r="E602" s="921">
        <v>1</v>
      </c>
      <c r="F602" s="764">
        <v>60</v>
      </c>
      <c r="G602" s="630">
        <v>3000</v>
      </c>
      <c r="H602" s="1643"/>
    </row>
    <row r="603" spans="1:8" x14ac:dyDescent="0.25">
      <c r="A603" s="777" t="s">
        <v>624</v>
      </c>
      <c r="B603" s="764">
        <v>1</v>
      </c>
      <c r="C603" s="630"/>
      <c r="D603" s="630">
        <v>31000</v>
      </c>
      <c r="E603" s="921">
        <v>1</v>
      </c>
      <c r="F603" s="764">
        <v>60</v>
      </c>
      <c r="G603" s="630">
        <v>3000</v>
      </c>
      <c r="H603" s="1643" t="s">
        <v>6784</v>
      </c>
    </row>
    <row r="604" spans="1:8" x14ac:dyDescent="0.25">
      <c r="A604" s="777" t="s">
        <v>222</v>
      </c>
      <c r="B604" s="764">
        <v>1</v>
      </c>
      <c r="C604" s="630"/>
      <c r="D604" s="630">
        <v>29000</v>
      </c>
      <c r="E604" s="921"/>
      <c r="F604" s="921"/>
      <c r="G604" s="1249"/>
      <c r="H604" s="1643" t="s">
        <v>883</v>
      </c>
    </row>
    <row r="605" spans="1:8" x14ac:dyDescent="0.25">
      <c r="A605" s="777" t="s">
        <v>6877</v>
      </c>
      <c r="B605" s="764">
        <v>1</v>
      </c>
      <c r="C605" s="630">
        <v>17000</v>
      </c>
      <c r="D605" s="630"/>
      <c r="E605" s="921"/>
      <c r="F605" s="921"/>
      <c r="G605" s="1249"/>
      <c r="H605" s="1643" t="s">
        <v>6878</v>
      </c>
    </row>
    <row r="606" spans="1:8" x14ac:dyDescent="0.25">
      <c r="A606" s="777" t="s">
        <v>6577</v>
      </c>
      <c r="B606" s="764">
        <v>1</v>
      </c>
      <c r="C606" s="630"/>
      <c r="D606" s="630">
        <v>17000</v>
      </c>
      <c r="E606" s="921"/>
      <c r="F606" s="921"/>
      <c r="G606" s="1249"/>
      <c r="H606" s="1643" t="s">
        <v>6879</v>
      </c>
    </row>
    <row r="607" spans="1:8" x14ac:dyDescent="0.25">
      <c r="A607" s="777" t="s">
        <v>3701</v>
      </c>
      <c r="B607" s="764">
        <v>2</v>
      </c>
      <c r="C607" s="630">
        <v>82000</v>
      </c>
      <c r="D607" s="630"/>
      <c r="E607" s="921"/>
      <c r="F607" s="921"/>
      <c r="G607" s="1249"/>
      <c r="H607" s="1643" t="s">
        <v>6880</v>
      </c>
    </row>
    <row r="608" spans="1:8" x14ac:dyDescent="0.25">
      <c r="A608" s="777" t="s">
        <v>5188</v>
      </c>
      <c r="B608" s="764">
        <v>2</v>
      </c>
      <c r="C608" s="630"/>
      <c r="D608" s="630">
        <v>114000</v>
      </c>
      <c r="E608" s="921"/>
      <c r="F608" s="921"/>
      <c r="G608" s="1249"/>
      <c r="H608" s="1643" t="s">
        <v>6881</v>
      </c>
    </row>
    <row r="609" spans="1:8" x14ac:dyDescent="0.25">
      <c r="A609" s="777" t="s">
        <v>1179</v>
      </c>
      <c r="B609" s="764">
        <v>1</v>
      </c>
      <c r="C609" s="630">
        <v>17000</v>
      </c>
      <c r="D609" s="630"/>
      <c r="E609" s="921">
        <v>1</v>
      </c>
      <c r="F609" s="921">
        <v>60</v>
      </c>
      <c r="G609" s="1249">
        <v>3000</v>
      </c>
      <c r="H609" s="1645"/>
    </row>
    <row r="610" spans="1:8" x14ac:dyDescent="0.25">
      <c r="A610" s="777" t="s">
        <v>5946</v>
      </c>
      <c r="B610" s="764">
        <v>1</v>
      </c>
      <c r="C610" s="630"/>
      <c r="D610" s="630">
        <v>21000</v>
      </c>
      <c r="E610" s="921"/>
      <c r="F610" s="921"/>
      <c r="G610" s="1249"/>
      <c r="H610" s="1645" t="s">
        <v>6882</v>
      </c>
    </row>
    <row r="611" spans="1:8" x14ac:dyDescent="0.25">
      <c r="A611" s="702" t="s">
        <v>5946</v>
      </c>
      <c r="B611" s="703">
        <v>1</v>
      </c>
      <c r="C611" s="640"/>
      <c r="D611" s="640"/>
      <c r="E611" s="1644"/>
      <c r="F611" s="1644"/>
      <c r="G611" s="1250"/>
      <c r="H611" s="781" t="s">
        <v>6883</v>
      </c>
    </row>
    <row r="612" spans="1:8" x14ac:dyDescent="0.25">
      <c r="A612" s="702" t="s">
        <v>5594</v>
      </c>
      <c r="B612" s="703">
        <v>1</v>
      </c>
      <c r="C612" s="640"/>
      <c r="D612" s="640"/>
      <c r="E612" s="1644"/>
      <c r="F612" s="1644"/>
      <c r="G612" s="1250"/>
      <c r="H612" s="781" t="s">
        <v>6884</v>
      </c>
    </row>
    <row r="613" spans="1:8" x14ac:dyDescent="0.25">
      <c r="A613" s="777" t="s">
        <v>550</v>
      </c>
      <c r="B613" s="764">
        <v>1</v>
      </c>
      <c r="C613" s="630"/>
      <c r="D613" s="630">
        <v>28000</v>
      </c>
      <c r="E613" s="921">
        <v>1</v>
      </c>
      <c r="F613" s="921">
        <v>140</v>
      </c>
      <c r="G613" s="1249">
        <v>8000</v>
      </c>
      <c r="H613" s="1643" t="s">
        <v>6885</v>
      </c>
    </row>
    <row r="614" spans="1:8" x14ac:dyDescent="0.25">
      <c r="A614" s="777" t="s">
        <v>550</v>
      </c>
      <c r="B614" s="764">
        <v>2</v>
      </c>
      <c r="C614" s="630"/>
      <c r="D614" s="630">
        <v>56000</v>
      </c>
      <c r="E614" s="921">
        <v>2</v>
      </c>
      <c r="F614" s="921">
        <v>140</v>
      </c>
      <c r="G614" s="1249">
        <v>16000</v>
      </c>
      <c r="H614" s="1645" t="s">
        <v>6886</v>
      </c>
    </row>
    <row r="615" spans="1:8" x14ac:dyDescent="0.25">
      <c r="A615" s="777" t="s">
        <v>6577</v>
      </c>
      <c r="B615" s="764">
        <v>1</v>
      </c>
      <c r="C615" s="630">
        <v>17000</v>
      </c>
      <c r="D615" s="630"/>
      <c r="E615" s="921"/>
      <c r="F615" s="921"/>
      <c r="G615" s="1249"/>
      <c r="H615" s="1645"/>
    </row>
    <row r="616" spans="1:8" x14ac:dyDescent="0.25">
      <c r="A616" s="777" t="s">
        <v>6578</v>
      </c>
      <c r="B616" s="764">
        <v>1</v>
      </c>
      <c r="C616" s="630"/>
      <c r="D616" s="630">
        <v>16000</v>
      </c>
      <c r="E616" s="921"/>
      <c r="F616" s="921"/>
      <c r="G616" s="1249"/>
      <c r="H616" s="1645" t="s">
        <v>6887</v>
      </c>
    </row>
    <row r="617" spans="1:8" x14ac:dyDescent="0.25">
      <c r="A617" s="777" t="s">
        <v>5592</v>
      </c>
      <c r="B617" s="764">
        <v>1</v>
      </c>
      <c r="C617" s="630"/>
      <c r="D617" s="630">
        <v>14000</v>
      </c>
      <c r="E617" s="921">
        <v>1</v>
      </c>
      <c r="F617" s="921">
        <v>60</v>
      </c>
      <c r="G617" s="1249">
        <v>3000</v>
      </c>
      <c r="H617" s="1645" t="s">
        <v>6888</v>
      </c>
    </row>
    <row r="618" spans="1:8" x14ac:dyDescent="0.25">
      <c r="A618" s="777" t="s">
        <v>596</v>
      </c>
      <c r="B618" s="764">
        <v>1</v>
      </c>
      <c r="C618" s="630"/>
      <c r="D618" s="630">
        <v>51000</v>
      </c>
      <c r="E618" s="921">
        <v>1</v>
      </c>
      <c r="F618" s="921">
        <v>100</v>
      </c>
      <c r="G618" s="1249">
        <v>5000</v>
      </c>
      <c r="H618" s="1645" t="s">
        <v>6888</v>
      </c>
    </row>
    <row r="619" spans="1:8" x14ac:dyDescent="0.25">
      <c r="A619" s="777" t="s">
        <v>6889</v>
      </c>
      <c r="B619" s="764">
        <v>1</v>
      </c>
      <c r="C619" s="630"/>
      <c r="D619" s="630">
        <v>38000</v>
      </c>
      <c r="E619" s="921">
        <v>1</v>
      </c>
      <c r="F619" s="921">
        <v>70</v>
      </c>
      <c r="G619" s="1249">
        <v>4000</v>
      </c>
      <c r="H619" s="1645" t="s">
        <v>767</v>
      </c>
    </row>
    <row r="620" spans="1:8" x14ac:dyDescent="0.25">
      <c r="A620" s="777" t="s">
        <v>144</v>
      </c>
      <c r="B620" s="764">
        <v>1</v>
      </c>
      <c r="C620" s="630">
        <v>8000</v>
      </c>
      <c r="D620" s="630"/>
      <c r="E620" s="921">
        <v>5</v>
      </c>
      <c r="F620" s="921">
        <v>60</v>
      </c>
      <c r="G620" s="1249">
        <v>15000</v>
      </c>
      <c r="H620" s="1645" t="s">
        <v>6890</v>
      </c>
    </row>
    <row r="621" spans="1:8" x14ac:dyDescent="0.25">
      <c r="A621" s="777" t="s">
        <v>3898</v>
      </c>
      <c r="B621" s="764">
        <v>1</v>
      </c>
      <c r="C621" s="630">
        <v>4000</v>
      </c>
      <c r="D621" s="630"/>
      <c r="E621" s="921">
        <v>3</v>
      </c>
      <c r="F621" s="921" t="s">
        <v>6891</v>
      </c>
      <c r="G621" s="1249">
        <v>19000</v>
      </c>
      <c r="H621" s="1643" t="s">
        <v>6890</v>
      </c>
    </row>
    <row r="622" spans="1:8" x14ac:dyDescent="0.25">
      <c r="A622" s="777" t="s">
        <v>6577</v>
      </c>
      <c r="B622" s="764">
        <v>1</v>
      </c>
      <c r="C622" s="630">
        <v>14000</v>
      </c>
      <c r="D622" s="630"/>
      <c r="E622" s="921">
        <v>1</v>
      </c>
      <c r="F622" s="921">
        <v>60</v>
      </c>
      <c r="G622" s="1249">
        <v>3000</v>
      </c>
      <c r="H622" s="1643"/>
    </row>
    <row r="623" spans="1:8" x14ac:dyDescent="0.25">
      <c r="A623" s="755" t="s">
        <v>2048</v>
      </c>
      <c r="B623" s="213">
        <f>SUM(B602:B622)</f>
        <v>24</v>
      </c>
      <c r="C623" s="213">
        <f>SUM(C602:C622)</f>
        <v>172000</v>
      </c>
      <c r="D623" s="213">
        <f>SUM(D602:D622)</f>
        <v>415000</v>
      </c>
      <c r="E623" s="213"/>
      <c r="F623" s="213"/>
      <c r="G623" s="213">
        <f>SUM(G602:G622)</f>
        <v>82000</v>
      </c>
      <c r="H623" s="213"/>
    </row>
    <row r="624" spans="1:8" ht="17.25" x14ac:dyDescent="0.25">
      <c r="A624" s="2233" t="s">
        <v>4463</v>
      </c>
      <c r="B624" s="2234"/>
      <c r="C624" s="2234"/>
      <c r="D624" s="2234"/>
      <c r="E624" s="2234"/>
      <c r="F624" s="2234"/>
      <c r="G624" s="2234"/>
      <c r="H624" s="2235"/>
    </row>
    <row r="625" spans="1:8" ht="17.25" x14ac:dyDescent="0.25">
      <c r="A625" s="782" t="s">
        <v>6876</v>
      </c>
      <c r="B625" s="783">
        <v>2</v>
      </c>
      <c r="C625" s="944">
        <v>2400</v>
      </c>
      <c r="D625" s="784"/>
      <c r="E625" s="909"/>
      <c r="F625" s="909"/>
      <c r="G625" s="909"/>
      <c r="H625" s="1642"/>
    </row>
    <row r="626" spans="1:8" ht="17.25" x14ac:dyDescent="0.25">
      <c r="A626" s="782" t="s">
        <v>6069</v>
      </c>
      <c r="B626" s="783">
        <v>1</v>
      </c>
      <c r="C626" s="944"/>
      <c r="D626" s="784">
        <v>800</v>
      </c>
      <c r="E626" s="909"/>
      <c r="F626" s="909"/>
      <c r="G626" s="909"/>
      <c r="H626" s="1642" t="s">
        <v>883</v>
      </c>
    </row>
    <row r="627" spans="1:8" x14ac:dyDescent="0.25">
      <c r="A627" s="755" t="s">
        <v>2048</v>
      </c>
      <c r="B627" s="213">
        <f>SUM(B625:B625)</f>
        <v>2</v>
      </c>
      <c r="C627" s="213">
        <f>SUM(C625:C625)</f>
        <v>2400</v>
      </c>
      <c r="D627" s="213">
        <f>SUM(D625)</f>
        <v>0</v>
      </c>
      <c r="E627" s="213"/>
      <c r="F627" s="213"/>
      <c r="G627" s="213"/>
      <c r="H627" s="213"/>
    </row>
    <row r="630" spans="1:8" x14ac:dyDescent="0.25">
      <c r="D630" s="1230"/>
      <c r="E630" s="1230"/>
      <c r="F630" s="2268" t="s">
        <v>5783</v>
      </c>
      <c r="G630" s="2268"/>
      <c r="H630" s="2268"/>
    </row>
    <row r="631" spans="1:8" ht="15.75" x14ac:dyDescent="0.25">
      <c r="A631" s="2262" t="s">
        <v>4861</v>
      </c>
      <c r="B631" s="2263"/>
      <c r="C631" s="757">
        <f>C623</f>
        <v>172000</v>
      </c>
      <c r="E631" s="13"/>
      <c r="F631" s="13"/>
    </row>
    <row r="632" spans="1:8" x14ac:dyDescent="0.25">
      <c r="E632" s="2274"/>
      <c r="F632" s="2274"/>
      <c r="G632" s="2274"/>
    </row>
    <row r="633" spans="1:8" ht="15.75" x14ac:dyDescent="0.25">
      <c r="A633" s="2262" t="s">
        <v>4825</v>
      </c>
      <c r="B633" s="2263"/>
      <c r="C633" s="213">
        <v>2400</v>
      </c>
      <c r="E633" s="1145"/>
      <c r="F633" s="1145"/>
      <c r="G633" s="1145"/>
    </row>
    <row r="637" spans="1:8" ht="15.75" x14ac:dyDescent="0.25">
      <c r="A637" s="2232" t="s">
        <v>6893</v>
      </c>
      <c r="B637" s="2232"/>
      <c r="C637" s="2232"/>
      <c r="D637" s="2232"/>
      <c r="E637" s="2232"/>
      <c r="F637" s="2232"/>
      <c r="G637" s="2232"/>
      <c r="H637" s="2232"/>
    </row>
    <row r="638" spans="1:8" x14ac:dyDescent="0.25">
      <c r="A638" s="198" t="s">
        <v>14</v>
      </c>
      <c r="B638" s="198" t="s">
        <v>6004</v>
      </c>
      <c r="C638" s="198" t="s">
        <v>6005</v>
      </c>
      <c r="D638" s="198" t="s">
        <v>6006</v>
      </c>
      <c r="E638" s="198" t="s">
        <v>6007</v>
      </c>
      <c r="F638" s="1646" t="s">
        <v>2013</v>
      </c>
      <c r="G638" s="198" t="s">
        <v>6008</v>
      </c>
      <c r="H638" s="198" t="s">
        <v>6846</v>
      </c>
    </row>
    <row r="639" spans="1:8" x14ac:dyDescent="0.25">
      <c r="A639" s="777" t="s">
        <v>6892</v>
      </c>
      <c r="B639" s="764">
        <v>1</v>
      </c>
      <c r="C639" s="630">
        <v>16000</v>
      </c>
      <c r="D639" s="630"/>
      <c r="E639" s="921">
        <v>2</v>
      </c>
      <c r="F639" s="764">
        <v>70</v>
      </c>
      <c r="G639" s="630">
        <v>8000</v>
      </c>
      <c r="H639" s="1648"/>
    </row>
    <row r="640" spans="1:8" x14ac:dyDescent="0.25">
      <c r="A640" s="777" t="s">
        <v>6894</v>
      </c>
      <c r="B640" s="764">
        <v>1</v>
      </c>
      <c r="C640" s="630"/>
      <c r="D640" s="630">
        <v>11000</v>
      </c>
      <c r="E640" s="921">
        <v>1</v>
      </c>
      <c r="F640" s="764">
        <v>70</v>
      </c>
      <c r="G640" s="630">
        <v>4000</v>
      </c>
      <c r="H640" s="1648"/>
    </row>
    <row r="641" spans="1:8" x14ac:dyDescent="0.25">
      <c r="A641" s="777" t="s">
        <v>5704</v>
      </c>
      <c r="B641" s="764">
        <v>1</v>
      </c>
      <c r="C641" s="630"/>
      <c r="D641" s="630">
        <v>16000</v>
      </c>
      <c r="E641" s="921"/>
      <c r="F641" s="921"/>
      <c r="G641" s="1249"/>
      <c r="H641" s="1648" t="s">
        <v>6895</v>
      </c>
    </row>
    <row r="642" spans="1:8" x14ac:dyDescent="0.25">
      <c r="A642" s="777" t="s">
        <v>6896</v>
      </c>
      <c r="B642" s="764">
        <v>1</v>
      </c>
      <c r="C642" s="630">
        <v>16000</v>
      </c>
      <c r="D642" s="630"/>
      <c r="E642" s="921">
        <v>1</v>
      </c>
      <c r="F642" s="921">
        <v>70</v>
      </c>
      <c r="G642" s="1249">
        <v>4000</v>
      </c>
      <c r="H642" s="1648"/>
    </row>
    <row r="643" spans="1:8" x14ac:dyDescent="0.25">
      <c r="A643" s="777" t="s">
        <v>622</v>
      </c>
      <c r="B643" s="764">
        <v>1</v>
      </c>
      <c r="C643" s="630">
        <v>33000</v>
      </c>
      <c r="D643" s="630"/>
      <c r="E643" s="921">
        <v>1</v>
      </c>
      <c r="F643" s="921">
        <v>70</v>
      </c>
      <c r="G643" s="1249">
        <v>4000</v>
      </c>
      <c r="H643" s="1648"/>
    </row>
    <row r="644" spans="1:8" x14ac:dyDescent="0.25">
      <c r="A644" s="777" t="s">
        <v>136</v>
      </c>
      <c r="B644" s="764">
        <v>1</v>
      </c>
      <c r="C644" s="630"/>
      <c r="D644" s="630">
        <v>15000</v>
      </c>
      <c r="E644" s="921">
        <v>1</v>
      </c>
      <c r="F644" s="921">
        <v>60</v>
      </c>
      <c r="G644" s="1249">
        <v>3000</v>
      </c>
      <c r="H644" s="1648" t="s">
        <v>6399</v>
      </c>
    </row>
    <row r="645" spans="1:8" x14ac:dyDescent="0.25">
      <c r="A645" s="1649" t="s">
        <v>319</v>
      </c>
      <c r="B645" s="1650">
        <v>1</v>
      </c>
      <c r="C645" s="1651"/>
      <c r="D645" s="1651">
        <v>31000</v>
      </c>
      <c r="E645" s="1652">
        <v>1</v>
      </c>
      <c r="F645" s="1652">
        <v>70</v>
      </c>
      <c r="G645" s="1653">
        <v>4000</v>
      </c>
      <c r="H645" s="1654" t="s">
        <v>6897</v>
      </c>
    </row>
    <row r="646" spans="1:8" x14ac:dyDescent="0.25">
      <c r="A646" s="1649" t="s">
        <v>6400</v>
      </c>
      <c r="B646" s="1650">
        <v>1</v>
      </c>
      <c r="C646" s="1651"/>
      <c r="D646" s="1651">
        <v>18000</v>
      </c>
      <c r="E646" s="1652">
        <v>1</v>
      </c>
      <c r="F646" s="1652">
        <v>140</v>
      </c>
      <c r="G646" s="1653">
        <v>8000</v>
      </c>
      <c r="H646" s="1654" t="s">
        <v>6897</v>
      </c>
    </row>
    <row r="647" spans="1:8" x14ac:dyDescent="0.25">
      <c r="A647" s="777" t="s">
        <v>3659</v>
      </c>
      <c r="B647" s="764">
        <v>1</v>
      </c>
      <c r="C647" s="630"/>
      <c r="D647" s="630">
        <v>36000</v>
      </c>
      <c r="E647" s="921"/>
      <c r="F647" s="921"/>
      <c r="G647" s="1249"/>
      <c r="H647" s="1648" t="s">
        <v>6898</v>
      </c>
    </row>
    <row r="648" spans="1:8" x14ac:dyDescent="0.25">
      <c r="A648" s="777" t="s">
        <v>6899</v>
      </c>
      <c r="B648" s="764">
        <v>1</v>
      </c>
      <c r="C648" s="630"/>
      <c r="D648" s="630">
        <v>40000</v>
      </c>
      <c r="E648" s="921">
        <v>1</v>
      </c>
      <c r="F648" s="921">
        <v>80</v>
      </c>
      <c r="G648" s="1249">
        <v>5000</v>
      </c>
      <c r="H648" s="1648" t="s">
        <v>6399</v>
      </c>
    </row>
    <row r="649" spans="1:8" x14ac:dyDescent="0.25">
      <c r="A649" s="777" t="s">
        <v>5564</v>
      </c>
      <c r="B649" s="764">
        <v>2</v>
      </c>
      <c r="C649" s="630"/>
      <c r="D649" s="630">
        <v>62000</v>
      </c>
      <c r="E649" s="921">
        <v>2</v>
      </c>
      <c r="F649" s="921">
        <v>140</v>
      </c>
      <c r="G649" s="1249">
        <v>16000</v>
      </c>
      <c r="H649" s="1648" t="s">
        <v>6900</v>
      </c>
    </row>
    <row r="650" spans="1:8" x14ac:dyDescent="0.25">
      <c r="A650" s="777" t="s">
        <v>5704</v>
      </c>
      <c r="B650" s="764">
        <v>1</v>
      </c>
      <c r="C650" s="630"/>
      <c r="D650" s="630">
        <v>16000</v>
      </c>
      <c r="E650" s="921"/>
      <c r="F650" s="921"/>
      <c r="G650" s="1249"/>
      <c r="H650" s="1648" t="s">
        <v>6901</v>
      </c>
    </row>
    <row r="651" spans="1:8" x14ac:dyDescent="0.25">
      <c r="A651" s="777" t="s">
        <v>6902</v>
      </c>
      <c r="B651" s="764">
        <v>1</v>
      </c>
      <c r="C651" s="630"/>
      <c r="D651" s="630">
        <v>29500</v>
      </c>
      <c r="E651" s="921">
        <v>1</v>
      </c>
      <c r="F651" s="921">
        <v>60</v>
      </c>
      <c r="G651" s="1249">
        <v>3000</v>
      </c>
      <c r="H651" s="1648" t="s">
        <v>6784</v>
      </c>
    </row>
    <row r="652" spans="1:8" x14ac:dyDescent="0.25">
      <c r="A652" s="777" t="s">
        <v>5592</v>
      </c>
      <c r="B652" s="764">
        <v>1</v>
      </c>
      <c r="C652" s="630">
        <v>14000</v>
      </c>
      <c r="D652" s="630"/>
      <c r="E652" s="921">
        <v>1</v>
      </c>
      <c r="F652" s="921">
        <v>60</v>
      </c>
      <c r="G652" s="1249">
        <v>3000</v>
      </c>
      <c r="H652" s="1648"/>
    </row>
    <row r="653" spans="1:8" x14ac:dyDescent="0.25">
      <c r="A653" s="1649" t="s">
        <v>3539</v>
      </c>
      <c r="B653" s="1650">
        <v>1</v>
      </c>
      <c r="C653" s="1651">
        <v>23000</v>
      </c>
      <c r="D653" s="1651">
        <v>28000</v>
      </c>
      <c r="E653" s="1652"/>
      <c r="F653" s="1652"/>
      <c r="G653" s="1653"/>
      <c r="H653" s="1654" t="s">
        <v>6903</v>
      </c>
    </row>
    <row r="654" spans="1:8" x14ac:dyDescent="0.25">
      <c r="A654" s="777" t="s">
        <v>6247</v>
      </c>
      <c r="B654" s="764">
        <v>2</v>
      </c>
      <c r="C654" s="630">
        <v>82000</v>
      </c>
      <c r="D654" s="630"/>
      <c r="E654" s="921">
        <v>2</v>
      </c>
      <c r="F654" s="921">
        <v>190</v>
      </c>
      <c r="G654" s="1249">
        <v>22000</v>
      </c>
      <c r="H654" s="1648"/>
    </row>
    <row r="655" spans="1:8" x14ac:dyDescent="0.25">
      <c r="A655" s="777" t="s">
        <v>6904</v>
      </c>
      <c r="B655" s="764">
        <v>1</v>
      </c>
      <c r="C655" s="630"/>
      <c r="D655" s="630">
        <v>17000</v>
      </c>
      <c r="E655" s="921"/>
      <c r="F655" s="921"/>
      <c r="G655" s="1249"/>
      <c r="H655" s="1648" t="s">
        <v>6905</v>
      </c>
    </row>
    <row r="656" spans="1:8" x14ac:dyDescent="0.25">
      <c r="A656" s="777" t="s">
        <v>4759</v>
      </c>
      <c r="B656" s="764">
        <v>1</v>
      </c>
      <c r="C656" s="630"/>
      <c r="D656" s="630">
        <v>48000</v>
      </c>
      <c r="E656" s="921"/>
      <c r="F656" s="921"/>
      <c r="G656" s="1249"/>
      <c r="H656" s="1648" t="s">
        <v>6906</v>
      </c>
    </row>
    <row r="657" spans="1:8" x14ac:dyDescent="0.25">
      <c r="A657" s="777" t="s">
        <v>6907</v>
      </c>
      <c r="B657" s="764">
        <v>1</v>
      </c>
      <c r="C657" s="630">
        <v>500</v>
      </c>
      <c r="D657" s="921">
        <v>27500</v>
      </c>
      <c r="F657" s="921"/>
      <c r="G657" s="1249"/>
      <c r="H657" s="1648" t="s">
        <v>6908</v>
      </c>
    </row>
    <row r="658" spans="1:8" x14ac:dyDescent="0.25">
      <c r="A658" s="755" t="s">
        <v>2048</v>
      </c>
      <c r="B658" s="213">
        <f>SUM(B639:B657)</f>
        <v>21</v>
      </c>
      <c r="C658" s="213">
        <f>SUM(C639:C657)</f>
        <v>184500</v>
      </c>
      <c r="D658" s="213">
        <f>SUM(D639:D657)</f>
        <v>395000</v>
      </c>
      <c r="E658" s="213"/>
      <c r="F658" s="213"/>
      <c r="G658" s="213">
        <f>SUM(G639:G657)</f>
        <v>84000</v>
      </c>
      <c r="H658" s="213"/>
    </row>
    <row r="659" spans="1:8" ht="17.25" x14ac:dyDescent="0.25">
      <c r="A659" s="2233" t="s">
        <v>4463</v>
      </c>
      <c r="B659" s="2234"/>
      <c r="C659" s="2234"/>
      <c r="D659" s="2234"/>
      <c r="E659" s="2234"/>
      <c r="F659" s="2234"/>
      <c r="G659" s="2234"/>
      <c r="H659" s="2235"/>
    </row>
    <row r="660" spans="1:8" ht="17.25" x14ac:dyDescent="0.25">
      <c r="A660" s="782"/>
      <c r="B660" s="783"/>
      <c r="C660" s="944"/>
      <c r="D660" s="784"/>
      <c r="E660" s="909"/>
      <c r="F660" s="909"/>
      <c r="G660" s="909"/>
      <c r="H660" s="1647"/>
    </row>
    <row r="661" spans="1:8" x14ac:dyDescent="0.25">
      <c r="A661" s="755" t="s">
        <v>2048</v>
      </c>
      <c r="B661" s="213">
        <f>SUM(B660:B660)</f>
        <v>0</v>
      </c>
      <c r="C661" s="213">
        <f>SUM(C660:C660)</f>
        <v>0</v>
      </c>
      <c r="D661" s="213">
        <f>SUM(D660)</f>
        <v>0</v>
      </c>
      <c r="E661" s="213"/>
      <c r="F661" s="213"/>
      <c r="G661" s="213"/>
      <c r="H661" s="213"/>
    </row>
    <row r="664" spans="1:8" x14ac:dyDescent="0.25">
      <c r="D664" s="1230"/>
      <c r="E664" s="1230"/>
      <c r="F664" s="2268" t="s">
        <v>5783</v>
      </c>
      <c r="G664" s="2268"/>
      <c r="H664" s="2268"/>
    </row>
    <row r="665" spans="1:8" ht="15.75" x14ac:dyDescent="0.25">
      <c r="A665" s="2262" t="s">
        <v>4861</v>
      </c>
      <c r="B665" s="2263"/>
      <c r="C665" s="757">
        <f>C658</f>
        <v>184500</v>
      </c>
      <c r="E665" s="13"/>
      <c r="F665" s="13"/>
    </row>
    <row r="666" spans="1:8" x14ac:dyDescent="0.25">
      <c r="E666" s="2274"/>
      <c r="F666" s="2274"/>
      <c r="G666" s="2274"/>
    </row>
    <row r="667" spans="1:8" ht="15.75" x14ac:dyDescent="0.25">
      <c r="A667" s="2262" t="s">
        <v>4825</v>
      </c>
      <c r="B667" s="2263"/>
      <c r="C667" s="213"/>
      <c r="E667" s="1145"/>
      <c r="F667" s="1145"/>
      <c r="G667" s="1145"/>
    </row>
    <row r="672" spans="1:8" ht="15.75" x14ac:dyDescent="0.25">
      <c r="A672" s="2232" t="s">
        <v>6909</v>
      </c>
      <c r="B672" s="2232"/>
      <c r="C672" s="2232"/>
      <c r="D672" s="2232"/>
      <c r="E672" s="2232"/>
      <c r="F672" s="2232"/>
      <c r="G672" s="2232"/>
      <c r="H672" s="2232"/>
    </row>
    <row r="673" spans="1:8" x14ac:dyDescent="0.25">
      <c r="A673" s="198" t="s">
        <v>14</v>
      </c>
      <c r="B673" s="198" t="s">
        <v>6004</v>
      </c>
      <c r="C673" s="198" t="s">
        <v>6005</v>
      </c>
      <c r="D673" s="198" t="s">
        <v>6006</v>
      </c>
      <c r="E673" s="198" t="s">
        <v>6007</v>
      </c>
      <c r="F673" s="1655" t="s">
        <v>2013</v>
      </c>
      <c r="G673" s="198" t="s">
        <v>6008</v>
      </c>
      <c r="H673" s="198" t="s">
        <v>6846</v>
      </c>
    </row>
    <row r="674" spans="1:8" x14ac:dyDescent="0.25">
      <c r="A674" s="517" t="s">
        <v>2895</v>
      </c>
      <c r="B674" s="764">
        <v>1</v>
      </c>
      <c r="C674" s="630">
        <v>35000</v>
      </c>
      <c r="D674" s="630"/>
      <c r="E674" s="921"/>
      <c r="F674" s="764"/>
      <c r="G674" s="630"/>
      <c r="H674" s="1657"/>
    </row>
    <row r="675" spans="1:8" x14ac:dyDescent="0.25">
      <c r="A675" s="777" t="s">
        <v>6911</v>
      </c>
      <c r="B675" s="764">
        <v>1</v>
      </c>
      <c r="C675" s="630">
        <v>12000</v>
      </c>
      <c r="D675" s="630"/>
      <c r="E675" s="921">
        <v>1</v>
      </c>
      <c r="F675" s="630">
        <v>60</v>
      </c>
      <c r="G675" s="630">
        <v>3000</v>
      </c>
      <c r="H675" s="1657"/>
    </row>
    <row r="676" spans="1:8" x14ac:dyDescent="0.25">
      <c r="A676" s="777" t="s">
        <v>6912</v>
      </c>
      <c r="B676" s="764">
        <v>1</v>
      </c>
      <c r="C676" s="630"/>
      <c r="D676" s="630">
        <v>16000</v>
      </c>
      <c r="E676" s="921"/>
      <c r="F676" s="921"/>
      <c r="G676" s="1249"/>
      <c r="H676" s="1657" t="s">
        <v>767</v>
      </c>
    </row>
    <row r="677" spans="1:8" x14ac:dyDescent="0.25">
      <c r="A677" s="777" t="s">
        <v>1384</v>
      </c>
      <c r="B677" s="764">
        <v>1</v>
      </c>
      <c r="C677" s="630"/>
      <c r="D677" s="630">
        <v>59000</v>
      </c>
      <c r="E677" s="921"/>
      <c r="F677" s="921"/>
      <c r="G677" s="1249"/>
      <c r="H677" s="1657" t="s">
        <v>6916</v>
      </c>
    </row>
    <row r="678" spans="1:8" x14ac:dyDescent="0.25">
      <c r="A678" s="777" t="s">
        <v>1384</v>
      </c>
      <c r="B678" s="764">
        <v>1</v>
      </c>
      <c r="C678" s="630"/>
      <c r="D678" s="630">
        <v>33000</v>
      </c>
      <c r="E678" s="921">
        <v>2</v>
      </c>
      <c r="F678" s="921">
        <v>230</v>
      </c>
      <c r="G678" s="1249">
        <v>26000</v>
      </c>
      <c r="H678" s="1657" t="s">
        <v>767</v>
      </c>
    </row>
    <row r="679" spans="1:8" x14ac:dyDescent="0.25">
      <c r="A679" s="777" t="s">
        <v>5215</v>
      </c>
      <c r="B679" s="764">
        <v>1</v>
      </c>
      <c r="C679" s="630"/>
      <c r="D679" s="630">
        <v>53000</v>
      </c>
      <c r="E679" s="921">
        <v>1</v>
      </c>
      <c r="F679" s="921">
        <v>100</v>
      </c>
      <c r="G679" s="1249">
        <v>5000</v>
      </c>
      <c r="H679" s="1657" t="s">
        <v>767</v>
      </c>
    </row>
    <row r="680" spans="1:8" x14ac:dyDescent="0.25">
      <c r="A680" s="777" t="s">
        <v>3304</v>
      </c>
      <c r="B680" s="764">
        <v>1</v>
      </c>
      <c r="C680" s="630">
        <v>30000</v>
      </c>
      <c r="D680" s="630"/>
      <c r="E680" s="921"/>
      <c r="F680" s="921"/>
      <c r="G680" s="1249"/>
      <c r="H680" s="1657"/>
    </row>
    <row r="681" spans="1:8" x14ac:dyDescent="0.25">
      <c r="A681" s="777" t="s">
        <v>6913</v>
      </c>
      <c r="B681" s="764">
        <v>1</v>
      </c>
      <c r="C681" s="630">
        <v>18000</v>
      </c>
      <c r="D681" s="630"/>
      <c r="E681" s="921"/>
      <c r="F681" s="921"/>
      <c r="G681" s="1249"/>
      <c r="H681" s="1657"/>
    </row>
    <row r="682" spans="1:8" x14ac:dyDescent="0.25">
      <c r="A682" s="777" t="s">
        <v>294</v>
      </c>
      <c r="B682" s="764">
        <v>1</v>
      </c>
      <c r="C682" s="630"/>
      <c r="D682" s="630"/>
      <c r="E682" s="921"/>
      <c r="F682" s="921"/>
      <c r="G682" s="1249"/>
      <c r="H682" s="1657" t="s">
        <v>5742</v>
      </c>
    </row>
    <row r="683" spans="1:8" x14ac:dyDescent="0.25">
      <c r="A683" s="777" t="s">
        <v>6914</v>
      </c>
      <c r="B683" s="764">
        <v>1</v>
      </c>
      <c r="C683" s="630"/>
      <c r="D683" s="630">
        <v>50000</v>
      </c>
      <c r="E683" s="921"/>
      <c r="F683" s="921"/>
      <c r="G683" s="1249"/>
      <c r="H683" s="1657" t="s">
        <v>6915</v>
      </c>
    </row>
    <row r="684" spans="1:8" x14ac:dyDescent="0.25">
      <c r="A684" s="777" t="s">
        <v>2936</v>
      </c>
      <c r="B684" s="764">
        <v>2</v>
      </c>
      <c r="C684" s="630"/>
      <c r="D684" s="630">
        <v>52000</v>
      </c>
      <c r="E684" s="921"/>
      <c r="F684" s="921"/>
      <c r="G684" s="1249"/>
      <c r="H684" s="1657" t="s">
        <v>767</v>
      </c>
    </row>
    <row r="685" spans="1:8" x14ac:dyDescent="0.25">
      <c r="A685" s="755" t="s">
        <v>2048</v>
      </c>
      <c r="B685" s="213">
        <f>SUM(B671:B684)</f>
        <v>12</v>
      </c>
      <c r="C685" s="213">
        <f>SUM(C674:C684)</f>
        <v>95000</v>
      </c>
      <c r="D685" s="213">
        <f>SUM(D674:D684)</f>
        <v>263000</v>
      </c>
      <c r="E685" s="213"/>
      <c r="F685" s="213"/>
      <c r="G685" s="213">
        <f>SUM(G674:G684)</f>
        <v>34000</v>
      </c>
      <c r="H685" s="213"/>
    </row>
    <row r="686" spans="1:8" ht="17.25" x14ac:dyDescent="0.25">
      <c r="A686" s="2233" t="s">
        <v>4463</v>
      </c>
      <c r="B686" s="2234"/>
      <c r="C686" s="2234"/>
      <c r="D686" s="2234"/>
      <c r="E686" s="2234"/>
      <c r="F686" s="2234"/>
      <c r="G686" s="2234"/>
      <c r="H686" s="2235"/>
    </row>
    <row r="687" spans="1:8" ht="17.25" x14ac:dyDescent="0.25">
      <c r="A687" s="782" t="s">
        <v>6910</v>
      </c>
      <c r="B687" s="783">
        <v>1</v>
      </c>
      <c r="C687" s="944">
        <v>2000</v>
      </c>
      <c r="D687" s="784"/>
      <c r="E687" s="909"/>
      <c r="F687" s="909"/>
      <c r="G687" s="909"/>
      <c r="H687" s="1656"/>
    </row>
    <row r="688" spans="1:8" ht="17.25" x14ac:dyDescent="0.25">
      <c r="A688" s="782" t="s">
        <v>6917</v>
      </c>
      <c r="B688" s="783">
        <v>1</v>
      </c>
      <c r="C688" s="944">
        <v>450</v>
      </c>
      <c r="D688" s="784"/>
      <c r="E688" s="909"/>
      <c r="F688" s="909"/>
      <c r="G688" s="909"/>
      <c r="H688" s="1658"/>
    </row>
    <row r="689" spans="1:8" x14ac:dyDescent="0.25">
      <c r="A689" s="755" t="s">
        <v>2048</v>
      </c>
      <c r="B689" s="213">
        <f>SUM(B687:B687)</f>
        <v>1</v>
      </c>
      <c r="C689" s="213">
        <f>SUM(C687:C688)</f>
        <v>2450</v>
      </c>
      <c r="D689" s="213">
        <f>SUM(D687)</f>
        <v>0</v>
      </c>
      <c r="E689" s="213"/>
      <c r="F689" s="213"/>
      <c r="G689" s="213"/>
      <c r="H689" s="213"/>
    </row>
    <row r="692" spans="1:8" x14ac:dyDescent="0.25">
      <c r="D692" s="1230"/>
      <c r="E692" s="1230"/>
      <c r="F692" s="2268" t="s">
        <v>5635</v>
      </c>
      <c r="G692" s="2268"/>
      <c r="H692" s="2268"/>
    </row>
    <row r="693" spans="1:8" ht="15.75" x14ac:dyDescent="0.25">
      <c r="A693" s="2262" t="s">
        <v>4861</v>
      </c>
      <c r="B693" s="2263"/>
      <c r="C693" s="757">
        <f>C685</f>
        <v>95000</v>
      </c>
      <c r="E693" s="13"/>
      <c r="F693" s="13"/>
    </row>
    <row r="694" spans="1:8" x14ac:dyDescent="0.25">
      <c r="E694" s="2274"/>
      <c r="F694" s="2274"/>
      <c r="G694" s="2274"/>
    </row>
    <row r="695" spans="1:8" ht="15.75" x14ac:dyDescent="0.25">
      <c r="A695" s="2262" t="s">
        <v>4825</v>
      </c>
      <c r="B695" s="2263"/>
      <c r="C695" s="213">
        <f>C689</f>
        <v>2450</v>
      </c>
      <c r="E695" s="1145"/>
      <c r="F695" s="1145"/>
      <c r="G695" s="1145"/>
    </row>
    <row r="699" spans="1:8" ht="15.75" x14ac:dyDescent="0.25">
      <c r="A699" s="2232" t="s">
        <v>6918</v>
      </c>
      <c r="B699" s="2232"/>
      <c r="C699" s="2232"/>
      <c r="D699" s="2232"/>
      <c r="E699" s="2232"/>
      <c r="F699" s="2232"/>
      <c r="G699" s="2232"/>
      <c r="H699" s="2232"/>
    </row>
    <row r="700" spans="1:8" x14ac:dyDescent="0.25">
      <c r="A700" s="198" t="s">
        <v>14</v>
      </c>
      <c r="B700" s="198" t="s">
        <v>6004</v>
      </c>
      <c r="C700" s="198" t="s">
        <v>6005</v>
      </c>
      <c r="D700" s="198" t="s">
        <v>6006</v>
      </c>
      <c r="E700" s="198" t="s">
        <v>6007</v>
      </c>
      <c r="F700" s="1659" t="s">
        <v>2013</v>
      </c>
      <c r="G700" s="198" t="s">
        <v>6008</v>
      </c>
      <c r="H700" s="198" t="s">
        <v>6846</v>
      </c>
    </row>
    <row r="701" spans="1:8" x14ac:dyDescent="0.25">
      <c r="A701" s="517" t="s">
        <v>2187</v>
      </c>
      <c r="B701" s="764">
        <v>1</v>
      </c>
      <c r="C701" s="630"/>
      <c r="D701" s="630">
        <v>16000</v>
      </c>
      <c r="E701" s="921"/>
      <c r="F701" s="764"/>
      <c r="G701" s="630"/>
      <c r="H701" s="1661" t="s">
        <v>767</v>
      </c>
    </row>
    <row r="702" spans="1:8" x14ac:dyDescent="0.25">
      <c r="A702" s="777" t="s">
        <v>3955</v>
      </c>
      <c r="B702" s="764">
        <v>1</v>
      </c>
      <c r="C702" s="630">
        <v>42000</v>
      </c>
      <c r="D702" s="630"/>
      <c r="E702" s="921"/>
      <c r="F702" s="630"/>
      <c r="G702" s="630"/>
      <c r="H702" s="1661"/>
    </row>
    <row r="703" spans="1:8" x14ac:dyDescent="0.25">
      <c r="A703" s="777" t="s">
        <v>441</v>
      </c>
      <c r="B703" s="764">
        <v>1</v>
      </c>
      <c r="C703" s="630"/>
      <c r="D703" s="630">
        <v>21000</v>
      </c>
      <c r="E703" s="921">
        <v>1</v>
      </c>
      <c r="F703" s="921">
        <v>100</v>
      </c>
      <c r="G703" s="1249">
        <v>5000</v>
      </c>
      <c r="H703" s="1661" t="s">
        <v>3581</v>
      </c>
    </row>
    <row r="704" spans="1:8" x14ac:dyDescent="0.25">
      <c r="A704" s="777" t="s">
        <v>5973</v>
      </c>
      <c r="B704" s="764">
        <v>1</v>
      </c>
      <c r="C704" s="630"/>
      <c r="D704" s="630">
        <v>16000</v>
      </c>
      <c r="E704" s="921"/>
      <c r="F704" s="921"/>
      <c r="G704" s="1249"/>
      <c r="H704" s="1661" t="s">
        <v>6919</v>
      </c>
    </row>
    <row r="705" spans="1:8" x14ac:dyDescent="0.25">
      <c r="A705" s="777" t="s">
        <v>2187</v>
      </c>
      <c r="B705" s="764">
        <v>1</v>
      </c>
      <c r="C705" s="630">
        <v>13000</v>
      </c>
      <c r="D705" s="630"/>
      <c r="E705" s="921">
        <v>1</v>
      </c>
      <c r="F705" s="921">
        <v>60</v>
      </c>
      <c r="G705" s="1249">
        <v>3000</v>
      </c>
      <c r="H705" s="1661"/>
    </row>
    <row r="706" spans="1:8" x14ac:dyDescent="0.25">
      <c r="A706" s="777" t="s">
        <v>423</v>
      </c>
      <c r="B706" s="764">
        <v>1</v>
      </c>
      <c r="C706" s="630">
        <v>17000</v>
      </c>
      <c r="D706" s="630"/>
      <c r="E706" s="921">
        <v>1</v>
      </c>
      <c r="F706" s="921">
        <v>75</v>
      </c>
      <c r="G706" s="1249">
        <v>4000</v>
      </c>
      <c r="H706" s="1661"/>
    </row>
    <row r="707" spans="1:8" x14ac:dyDescent="0.25">
      <c r="A707" s="777" t="s">
        <v>136</v>
      </c>
      <c r="B707" s="764">
        <v>1</v>
      </c>
      <c r="C707" s="630"/>
      <c r="D707" s="630">
        <v>18000</v>
      </c>
      <c r="E707" s="921"/>
      <c r="F707" s="921"/>
      <c r="G707" s="1249"/>
      <c r="H707" s="1661" t="s">
        <v>6920</v>
      </c>
    </row>
    <row r="708" spans="1:8" x14ac:dyDescent="0.25">
      <c r="A708" s="839" t="s">
        <v>441</v>
      </c>
      <c r="B708" s="840">
        <v>2</v>
      </c>
      <c r="C708" s="841"/>
      <c r="D708" s="841"/>
      <c r="E708" s="1665"/>
      <c r="F708" s="1665"/>
      <c r="G708" s="1375"/>
      <c r="H708" s="1014" t="s">
        <v>6927</v>
      </c>
    </row>
    <row r="709" spans="1:8" x14ac:dyDescent="0.25">
      <c r="A709" s="755" t="s">
        <v>2048</v>
      </c>
      <c r="B709" s="213">
        <f>SUM(B701:B708)</f>
        <v>9</v>
      </c>
      <c r="C709" s="213">
        <f>SUM(C701:C707)</f>
        <v>72000</v>
      </c>
      <c r="D709" s="213">
        <f>SUM(D701:D707)</f>
        <v>71000</v>
      </c>
      <c r="E709" s="213"/>
      <c r="F709" s="213"/>
      <c r="G709" s="213">
        <f>SUM(G701:G707)</f>
        <v>12000</v>
      </c>
      <c r="H709" s="213"/>
    </row>
    <row r="710" spans="1:8" ht="17.25" x14ac:dyDescent="0.25">
      <c r="A710" s="2233" t="s">
        <v>4463</v>
      </c>
      <c r="B710" s="2234"/>
      <c r="C710" s="2234"/>
      <c r="D710" s="2234"/>
      <c r="E710" s="2234"/>
      <c r="F710" s="2234"/>
      <c r="G710" s="2234"/>
      <c r="H710" s="2235"/>
    </row>
    <row r="711" spans="1:8" ht="17.25" x14ac:dyDescent="0.25">
      <c r="A711" s="782"/>
      <c r="B711" s="783"/>
      <c r="C711" s="944"/>
      <c r="D711" s="784"/>
      <c r="E711" s="909"/>
      <c r="F711" s="909"/>
      <c r="G711" s="909"/>
      <c r="H711" s="1660"/>
    </row>
    <row r="712" spans="1:8" x14ac:dyDescent="0.25">
      <c r="A712" s="755" t="s">
        <v>2048</v>
      </c>
      <c r="B712" s="213">
        <f>SUM(B711:B711)</f>
        <v>0</v>
      </c>
      <c r="C712" s="213">
        <f>SUM(C711:C711)</f>
        <v>0</v>
      </c>
      <c r="D712" s="213">
        <f>SUM(D711)</f>
        <v>0</v>
      </c>
      <c r="E712" s="213"/>
      <c r="F712" s="213"/>
      <c r="G712" s="213"/>
      <c r="H712" s="213"/>
    </row>
    <row r="715" spans="1:8" x14ac:dyDescent="0.25">
      <c r="D715" s="1230"/>
      <c r="E715" s="1230"/>
      <c r="F715" s="2268" t="s">
        <v>5635</v>
      </c>
      <c r="G715" s="2268"/>
      <c r="H715" s="2268"/>
    </row>
    <row r="716" spans="1:8" ht="15.75" x14ac:dyDescent="0.25">
      <c r="A716" s="2262" t="s">
        <v>4861</v>
      </c>
      <c r="B716" s="2263"/>
      <c r="C716" s="757">
        <f>C709</f>
        <v>72000</v>
      </c>
      <c r="E716" s="13"/>
      <c r="F716" s="13"/>
    </row>
    <row r="717" spans="1:8" x14ac:dyDescent="0.25">
      <c r="E717" s="2274"/>
      <c r="F717" s="2274"/>
      <c r="G717" s="2274"/>
    </row>
    <row r="718" spans="1:8" ht="15.75" x14ac:dyDescent="0.25">
      <c r="A718" s="2262" t="s">
        <v>4825</v>
      </c>
      <c r="B718" s="2263"/>
      <c r="C718" s="213">
        <f>C712</f>
        <v>0</v>
      </c>
      <c r="E718" s="1145"/>
      <c r="F718" s="1145"/>
      <c r="G718" s="1145"/>
    </row>
    <row r="722" spans="1:8" ht="15.75" x14ac:dyDescent="0.25">
      <c r="A722" s="2232" t="s">
        <v>6921</v>
      </c>
      <c r="B722" s="2232"/>
      <c r="C722" s="2232"/>
      <c r="D722" s="2232"/>
      <c r="E722" s="2232"/>
      <c r="F722" s="2232"/>
      <c r="G722" s="2232"/>
      <c r="H722" s="2232"/>
    </row>
    <row r="723" spans="1:8" x14ac:dyDescent="0.25">
      <c r="A723" s="198" t="s">
        <v>14</v>
      </c>
      <c r="B723" s="198" t="s">
        <v>6004</v>
      </c>
      <c r="C723" s="198" t="s">
        <v>6005</v>
      </c>
      <c r="D723" s="198" t="s">
        <v>6006</v>
      </c>
      <c r="E723" s="198" t="s">
        <v>6007</v>
      </c>
      <c r="F723" s="1659" t="s">
        <v>2013</v>
      </c>
      <c r="G723" s="198" t="s">
        <v>6008</v>
      </c>
      <c r="H723" s="198" t="s">
        <v>6846</v>
      </c>
    </row>
    <row r="724" spans="1:8" x14ac:dyDescent="0.25">
      <c r="A724" s="517" t="s">
        <v>3477</v>
      </c>
      <c r="B724" s="764">
        <v>1</v>
      </c>
      <c r="C724" s="630"/>
      <c r="D724" s="630">
        <v>39000</v>
      </c>
      <c r="E724" s="921"/>
      <c r="F724" s="764"/>
      <c r="G724" s="630"/>
      <c r="H724" s="1661" t="s">
        <v>6922</v>
      </c>
    </row>
    <row r="725" spans="1:8" x14ac:dyDescent="0.25">
      <c r="A725" s="777" t="s">
        <v>5437</v>
      </c>
      <c r="B725" s="764">
        <v>1</v>
      </c>
      <c r="C725" s="630"/>
      <c r="D725" s="630">
        <v>39000</v>
      </c>
      <c r="E725" s="921"/>
      <c r="F725" s="630"/>
      <c r="G725" s="630"/>
      <c r="H725" s="1661" t="s">
        <v>3581</v>
      </c>
    </row>
    <row r="726" spans="1:8" x14ac:dyDescent="0.25">
      <c r="A726" s="777" t="s">
        <v>2199</v>
      </c>
      <c r="B726" s="764">
        <v>1</v>
      </c>
      <c r="C726" s="630"/>
      <c r="D726" s="630">
        <v>20000</v>
      </c>
      <c r="E726" s="921"/>
      <c r="F726" s="921"/>
      <c r="G726" s="1249"/>
      <c r="H726" s="1661" t="s">
        <v>3581</v>
      </c>
    </row>
    <row r="727" spans="1:8" x14ac:dyDescent="0.25">
      <c r="A727" s="777" t="s">
        <v>4202</v>
      </c>
      <c r="B727" s="764">
        <v>1</v>
      </c>
      <c r="C727" s="630">
        <v>31000</v>
      </c>
      <c r="D727" s="630"/>
      <c r="E727" s="921">
        <v>1</v>
      </c>
      <c r="F727" s="921">
        <v>60</v>
      </c>
      <c r="G727" s="1249">
        <v>3000</v>
      </c>
      <c r="H727" s="1661"/>
    </row>
    <row r="728" spans="1:8" x14ac:dyDescent="0.25">
      <c r="A728" s="777" t="s">
        <v>5014</v>
      </c>
      <c r="B728" s="764">
        <v>1</v>
      </c>
      <c r="C728" s="630">
        <v>30000</v>
      </c>
      <c r="D728" s="630"/>
      <c r="E728" s="921"/>
      <c r="F728" s="921"/>
      <c r="G728" s="1249"/>
      <c r="H728" s="1661"/>
    </row>
    <row r="729" spans="1:8" x14ac:dyDescent="0.25">
      <c r="A729" s="777" t="s">
        <v>563</v>
      </c>
      <c r="B729" s="764">
        <v>1</v>
      </c>
      <c r="C729" s="630"/>
      <c r="D729" s="630">
        <v>21000</v>
      </c>
      <c r="E729" s="921"/>
      <c r="F729" s="921"/>
      <c r="G729" s="1249"/>
      <c r="H729" s="1661" t="s">
        <v>6923</v>
      </c>
    </row>
    <row r="730" spans="1:8" x14ac:dyDescent="0.25">
      <c r="A730" s="777" t="s">
        <v>3437</v>
      </c>
      <c r="B730" s="764">
        <v>1</v>
      </c>
      <c r="C730" s="630"/>
      <c r="D730" s="630">
        <v>21000</v>
      </c>
      <c r="E730" s="921"/>
      <c r="F730" s="921"/>
      <c r="G730" s="1249"/>
      <c r="H730" s="1661" t="s">
        <v>6924</v>
      </c>
    </row>
    <row r="731" spans="1:8" x14ac:dyDescent="0.25">
      <c r="A731" s="777" t="s">
        <v>6925</v>
      </c>
      <c r="B731" s="764">
        <v>1</v>
      </c>
      <c r="C731" s="630">
        <v>12000</v>
      </c>
      <c r="D731" s="630"/>
      <c r="E731" s="921">
        <v>1</v>
      </c>
      <c r="F731" s="921">
        <v>60</v>
      </c>
      <c r="G731" s="1249">
        <v>3000</v>
      </c>
      <c r="H731" s="1661"/>
    </row>
    <row r="732" spans="1:8" x14ac:dyDescent="0.25">
      <c r="A732" s="755" t="s">
        <v>2048</v>
      </c>
      <c r="B732" s="213">
        <f>SUM(B724:B731)</f>
        <v>8</v>
      </c>
      <c r="C732" s="213">
        <f>SUM(C724:C731)</f>
        <v>73000</v>
      </c>
      <c r="D732" s="213">
        <f>SUM(D724:D731)</f>
        <v>140000</v>
      </c>
      <c r="E732" s="213"/>
      <c r="F732" s="213"/>
      <c r="G732" s="213">
        <f>SUM(G724:G731)</f>
        <v>6000</v>
      </c>
      <c r="H732" s="213"/>
    </row>
    <row r="733" spans="1:8" ht="17.25" x14ac:dyDescent="0.25">
      <c r="A733" s="2233" t="s">
        <v>4463</v>
      </c>
      <c r="B733" s="2234"/>
      <c r="C733" s="2234"/>
      <c r="D733" s="2234"/>
      <c r="E733" s="2234"/>
      <c r="F733" s="2234"/>
      <c r="G733" s="2234"/>
      <c r="H733" s="2235"/>
    </row>
    <row r="734" spans="1:8" ht="17.25" x14ac:dyDescent="0.25">
      <c r="A734" s="782" t="s">
        <v>6926</v>
      </c>
      <c r="B734" s="783">
        <v>1</v>
      </c>
      <c r="C734" s="944">
        <v>1500</v>
      </c>
      <c r="D734" s="784"/>
      <c r="E734" s="909"/>
      <c r="F734" s="909"/>
      <c r="G734" s="909"/>
      <c r="H734" s="1660"/>
    </row>
    <row r="735" spans="1:8" x14ac:dyDescent="0.25">
      <c r="A735" s="755" t="s">
        <v>2048</v>
      </c>
      <c r="B735" s="213">
        <f>SUM(B734:B734)</f>
        <v>1</v>
      </c>
      <c r="C735" s="213">
        <f>SUM(C734:C734)</f>
        <v>1500</v>
      </c>
      <c r="D735" s="213">
        <f>SUM(D734)</f>
        <v>0</v>
      </c>
      <c r="E735" s="213"/>
      <c r="F735" s="213"/>
      <c r="G735" s="213"/>
      <c r="H735" s="213"/>
    </row>
    <row r="738" spans="1:8" x14ac:dyDescent="0.25">
      <c r="D738" s="1230"/>
      <c r="E738" s="1230"/>
      <c r="F738" s="2268" t="s">
        <v>5635</v>
      </c>
      <c r="G738" s="2268"/>
      <c r="H738" s="2268"/>
    </row>
    <row r="739" spans="1:8" ht="15.75" x14ac:dyDescent="0.25">
      <c r="A739" s="2262" t="s">
        <v>4861</v>
      </c>
      <c r="B739" s="2263"/>
      <c r="C739" s="757">
        <f>C732</f>
        <v>73000</v>
      </c>
      <c r="E739" s="13"/>
      <c r="F739" s="13"/>
    </row>
    <row r="740" spans="1:8" x14ac:dyDescent="0.25">
      <c r="E740" s="2274"/>
      <c r="F740" s="2274"/>
      <c r="G740" s="2274"/>
    </row>
    <row r="741" spans="1:8" ht="15.75" x14ac:dyDescent="0.25">
      <c r="A741" s="2262" t="s">
        <v>4825</v>
      </c>
      <c r="B741" s="2263"/>
      <c r="C741" s="213">
        <f>C735</f>
        <v>1500</v>
      </c>
      <c r="E741" s="1145"/>
      <c r="F741" s="1145"/>
      <c r="G741" s="1145"/>
    </row>
    <row r="745" spans="1:8" ht="15.75" x14ac:dyDescent="0.25">
      <c r="A745" s="2232" t="s">
        <v>6928</v>
      </c>
      <c r="B745" s="2232"/>
      <c r="C745" s="2232"/>
      <c r="D745" s="2232"/>
      <c r="E745" s="2232"/>
      <c r="F745" s="2232"/>
      <c r="G745" s="2232"/>
      <c r="H745" s="2232"/>
    </row>
    <row r="746" spans="1:8" x14ac:dyDescent="0.25">
      <c r="A746" s="198" t="s">
        <v>14</v>
      </c>
      <c r="B746" s="198" t="s">
        <v>6004</v>
      </c>
      <c r="C746" s="198" t="s">
        <v>6005</v>
      </c>
      <c r="D746" s="198" t="s">
        <v>6006</v>
      </c>
      <c r="E746" s="198" t="s">
        <v>6007</v>
      </c>
      <c r="F746" s="1662" t="s">
        <v>2013</v>
      </c>
      <c r="G746" s="198" t="s">
        <v>6008</v>
      </c>
      <c r="H746" s="198" t="s">
        <v>6846</v>
      </c>
    </row>
    <row r="747" spans="1:8" x14ac:dyDescent="0.25">
      <c r="A747" s="777" t="s">
        <v>2045</v>
      </c>
      <c r="B747" s="764">
        <v>1</v>
      </c>
      <c r="C747" s="630"/>
      <c r="D747" s="630">
        <v>14000</v>
      </c>
      <c r="E747" s="921">
        <v>1</v>
      </c>
      <c r="F747" s="764">
        <v>60</v>
      </c>
      <c r="G747" s="630">
        <v>3000</v>
      </c>
      <c r="H747" s="1664" t="s">
        <v>767</v>
      </c>
    </row>
    <row r="748" spans="1:8" x14ac:dyDescent="0.25">
      <c r="A748" s="777" t="s">
        <v>1871</v>
      </c>
      <c r="B748" s="764">
        <v>1</v>
      </c>
      <c r="C748" s="630"/>
      <c r="D748" s="630">
        <v>36000</v>
      </c>
      <c r="E748" s="921"/>
      <c r="F748" s="764"/>
      <c r="G748" s="630"/>
      <c r="H748" s="1664" t="s">
        <v>6929</v>
      </c>
    </row>
    <row r="749" spans="1:8" x14ac:dyDescent="0.25">
      <c r="A749" s="702" t="s">
        <v>1871</v>
      </c>
      <c r="B749" s="703">
        <v>1</v>
      </c>
      <c r="C749" s="640"/>
      <c r="D749" s="640"/>
      <c r="E749" s="1666"/>
      <c r="F749" s="1666"/>
      <c r="G749" s="1250"/>
      <c r="H749" s="781" t="s">
        <v>5204</v>
      </c>
    </row>
    <row r="750" spans="1:8" x14ac:dyDescent="0.25">
      <c r="A750" s="777" t="s">
        <v>144</v>
      </c>
      <c r="B750" s="764">
        <v>1</v>
      </c>
      <c r="C750" s="630">
        <v>19000</v>
      </c>
      <c r="D750" s="630"/>
      <c r="E750" s="921">
        <v>1</v>
      </c>
      <c r="F750" s="921">
        <v>75</v>
      </c>
      <c r="G750" s="1249">
        <v>4000</v>
      </c>
      <c r="H750" s="1664" t="s">
        <v>6576</v>
      </c>
    </row>
    <row r="751" spans="1:8" x14ac:dyDescent="0.25">
      <c r="A751" s="702" t="s">
        <v>2779</v>
      </c>
      <c r="B751" s="703">
        <v>1</v>
      </c>
      <c r="C751" s="640"/>
      <c r="D751" s="640"/>
      <c r="E751" s="1666"/>
      <c r="F751" s="1666"/>
      <c r="G751" s="1250"/>
      <c r="H751" s="781" t="s">
        <v>2751</v>
      </c>
    </row>
    <row r="752" spans="1:8" x14ac:dyDescent="0.25">
      <c r="A752" s="777" t="s">
        <v>4414</v>
      </c>
      <c r="B752" s="764">
        <v>1</v>
      </c>
      <c r="C752" s="630"/>
      <c r="D752" s="630">
        <v>35000</v>
      </c>
      <c r="E752" s="921">
        <v>1</v>
      </c>
      <c r="F752" s="921">
        <v>75</v>
      </c>
      <c r="G752" s="1249">
        <v>4000</v>
      </c>
      <c r="H752" s="1664" t="s">
        <v>767</v>
      </c>
    </row>
    <row r="753" spans="1:8" x14ac:dyDescent="0.25">
      <c r="A753" s="777" t="s">
        <v>184</v>
      </c>
      <c r="B753" s="764">
        <v>1</v>
      </c>
      <c r="C753" s="630">
        <v>20000</v>
      </c>
      <c r="D753" s="630"/>
      <c r="E753" s="921">
        <v>1</v>
      </c>
      <c r="F753" s="921">
        <v>75</v>
      </c>
      <c r="G753" s="1249">
        <v>4000</v>
      </c>
      <c r="H753" s="1664"/>
    </row>
    <row r="754" spans="1:8" x14ac:dyDescent="0.25">
      <c r="A754" s="777" t="s">
        <v>2045</v>
      </c>
      <c r="B754" s="764">
        <v>1</v>
      </c>
      <c r="C754" s="630"/>
      <c r="D754" s="630">
        <v>17000</v>
      </c>
      <c r="E754" s="921"/>
      <c r="F754" s="921"/>
      <c r="G754" s="1249"/>
      <c r="H754" s="1664" t="s">
        <v>6930</v>
      </c>
    </row>
    <row r="755" spans="1:8" x14ac:dyDescent="0.25">
      <c r="A755" s="777" t="s">
        <v>2045</v>
      </c>
      <c r="B755" s="764">
        <v>1</v>
      </c>
      <c r="C755" s="630">
        <v>14000</v>
      </c>
      <c r="D755" s="630"/>
      <c r="E755" s="921">
        <v>1</v>
      </c>
      <c r="F755" s="921">
        <v>60</v>
      </c>
      <c r="G755" s="1249">
        <v>3000</v>
      </c>
      <c r="H755" s="1664"/>
    </row>
    <row r="756" spans="1:8" x14ac:dyDescent="0.25">
      <c r="A756" s="777" t="s">
        <v>3938</v>
      </c>
      <c r="B756" s="764">
        <v>1</v>
      </c>
      <c r="C756" s="630"/>
      <c r="D756" s="630">
        <v>26000</v>
      </c>
      <c r="E756" s="921"/>
      <c r="F756" s="921"/>
      <c r="G756" s="1249"/>
      <c r="H756" s="1664" t="s">
        <v>6931</v>
      </c>
    </row>
    <row r="757" spans="1:8" x14ac:dyDescent="0.25">
      <c r="A757" s="777" t="s">
        <v>3938</v>
      </c>
      <c r="B757" s="764">
        <v>1</v>
      </c>
      <c r="C757" s="630"/>
      <c r="D757" s="630">
        <v>26000</v>
      </c>
      <c r="E757" s="921"/>
      <c r="F757" s="921"/>
      <c r="G757" s="1249"/>
      <c r="H757" s="1664" t="s">
        <v>6932</v>
      </c>
    </row>
    <row r="758" spans="1:8" x14ac:dyDescent="0.25">
      <c r="A758" s="702" t="s">
        <v>1232</v>
      </c>
      <c r="B758" s="703">
        <v>2</v>
      </c>
      <c r="C758" s="640"/>
      <c r="D758" s="640"/>
      <c r="E758" s="1666"/>
      <c r="F758" s="1666"/>
      <c r="G758" s="1250"/>
      <c r="H758" s="781" t="s">
        <v>2751</v>
      </c>
    </row>
    <row r="759" spans="1:8" x14ac:dyDescent="0.25">
      <c r="A759" s="777" t="s">
        <v>2912</v>
      </c>
      <c r="B759" s="764">
        <v>1</v>
      </c>
      <c r="C759" s="630">
        <v>21000</v>
      </c>
      <c r="D759" s="630"/>
      <c r="E759" s="921">
        <v>1</v>
      </c>
      <c r="F759" s="921">
        <v>60</v>
      </c>
      <c r="G759" s="1249">
        <v>3000</v>
      </c>
      <c r="H759" s="1664"/>
    </row>
    <row r="760" spans="1:8" x14ac:dyDescent="0.25">
      <c r="A760" s="777" t="s">
        <v>3657</v>
      </c>
      <c r="B760" s="764">
        <v>1</v>
      </c>
      <c r="C760" s="630">
        <v>39000</v>
      </c>
      <c r="D760" s="630"/>
      <c r="E760" s="921"/>
      <c r="F760" s="921"/>
      <c r="G760" s="1249"/>
      <c r="H760" s="1664"/>
    </row>
    <row r="761" spans="1:8" x14ac:dyDescent="0.25">
      <c r="A761" s="702" t="s">
        <v>213</v>
      </c>
      <c r="B761" s="703">
        <v>1</v>
      </c>
      <c r="C761" s="640"/>
      <c r="D761" s="640"/>
      <c r="E761" s="1666"/>
      <c r="F761" s="1666"/>
      <c r="G761" s="1250"/>
      <c r="H761" s="781" t="s">
        <v>4998</v>
      </c>
    </row>
    <row r="762" spans="1:8" x14ac:dyDescent="0.25">
      <c r="A762" s="777" t="s">
        <v>314</v>
      </c>
      <c r="B762" s="764">
        <v>1</v>
      </c>
      <c r="C762" s="630">
        <v>51000</v>
      </c>
      <c r="D762" s="630"/>
      <c r="E762" s="921"/>
      <c r="F762" s="921"/>
      <c r="G762" s="1249"/>
      <c r="H762" s="1664"/>
    </row>
    <row r="763" spans="1:8" x14ac:dyDescent="0.25">
      <c r="A763" s="777" t="s">
        <v>1290</v>
      </c>
      <c r="B763" s="764">
        <v>1</v>
      </c>
      <c r="C763" s="630">
        <v>5000</v>
      </c>
      <c r="D763" s="630">
        <v>52000</v>
      </c>
      <c r="E763" s="921"/>
      <c r="F763" s="921"/>
      <c r="G763" s="1249"/>
      <c r="H763" s="1664" t="s">
        <v>6933</v>
      </c>
    </row>
    <row r="764" spans="1:8" x14ac:dyDescent="0.25">
      <c r="A764" s="777" t="s">
        <v>170</v>
      </c>
      <c r="B764" s="764">
        <v>1</v>
      </c>
      <c r="C764" s="630"/>
      <c r="D764" s="630">
        <v>21000</v>
      </c>
      <c r="E764" s="921">
        <v>1</v>
      </c>
      <c r="F764" s="921">
        <v>100</v>
      </c>
      <c r="G764" s="1249">
        <v>5000</v>
      </c>
      <c r="H764" s="1664" t="s">
        <v>767</v>
      </c>
    </row>
    <row r="765" spans="1:8" x14ac:dyDescent="0.25">
      <c r="A765" s="777" t="s">
        <v>144</v>
      </c>
      <c r="B765" s="764">
        <v>1</v>
      </c>
      <c r="C765" s="630"/>
      <c r="D765" s="630">
        <v>31000</v>
      </c>
      <c r="E765" s="921"/>
      <c r="F765" s="921"/>
      <c r="G765" s="1249"/>
      <c r="H765" s="1664" t="s">
        <v>4337</v>
      </c>
    </row>
    <row r="766" spans="1:8" x14ac:dyDescent="0.25">
      <c r="A766" s="777" t="s">
        <v>5196</v>
      </c>
      <c r="B766" s="764">
        <v>1</v>
      </c>
      <c r="C766" s="630"/>
      <c r="D766" s="630">
        <v>33000</v>
      </c>
      <c r="E766" s="921">
        <v>1</v>
      </c>
      <c r="F766" s="921">
        <v>75</v>
      </c>
      <c r="G766" s="1249">
        <v>4000</v>
      </c>
      <c r="H766" s="1664" t="s">
        <v>767</v>
      </c>
    </row>
    <row r="767" spans="1:8" x14ac:dyDescent="0.25">
      <c r="A767" s="755" t="s">
        <v>2048</v>
      </c>
      <c r="B767" s="213">
        <f>SUM(B747:B766)</f>
        <v>21</v>
      </c>
      <c r="C767" s="213">
        <f>SUM(C747:C766)</f>
        <v>169000</v>
      </c>
      <c r="D767" s="213">
        <f>SUM(D747:D766)</f>
        <v>291000</v>
      </c>
      <c r="E767" s="213"/>
      <c r="F767" s="213"/>
      <c r="G767" s="213">
        <f>SUM(G747:G766)</f>
        <v>30000</v>
      </c>
      <c r="H767" s="213"/>
    </row>
    <row r="768" spans="1:8" ht="17.25" x14ac:dyDescent="0.25">
      <c r="A768" s="2233" t="s">
        <v>4463</v>
      </c>
      <c r="B768" s="2234"/>
      <c r="C768" s="2234"/>
      <c r="D768" s="2234"/>
      <c r="E768" s="2234"/>
      <c r="F768" s="2234"/>
      <c r="G768" s="2234"/>
      <c r="H768" s="2235"/>
    </row>
    <row r="769" spans="1:8" ht="17.25" x14ac:dyDescent="0.25">
      <c r="A769" s="782" t="s">
        <v>6934</v>
      </c>
      <c r="B769" s="783">
        <v>1</v>
      </c>
      <c r="C769" s="944">
        <v>700</v>
      </c>
      <c r="D769" s="784"/>
      <c r="E769" s="909"/>
      <c r="F769" s="909"/>
      <c r="G769" s="909"/>
      <c r="H769" s="1663"/>
    </row>
    <row r="770" spans="1:8" x14ac:dyDescent="0.25">
      <c r="A770" s="755" t="s">
        <v>2048</v>
      </c>
      <c r="B770" s="213">
        <f>SUM(B769:B769)</f>
        <v>1</v>
      </c>
      <c r="C770" s="213">
        <f>SUM(C769:C769)</f>
        <v>700</v>
      </c>
      <c r="D770" s="213">
        <f>SUM(D769)</f>
        <v>0</v>
      </c>
      <c r="E770" s="213"/>
      <c r="F770" s="213"/>
      <c r="G770" s="213"/>
      <c r="H770" s="213"/>
    </row>
    <row r="773" spans="1:8" x14ac:dyDescent="0.25">
      <c r="D773" s="1230"/>
      <c r="E773" s="1230"/>
      <c r="F773" s="2268" t="s">
        <v>5635</v>
      </c>
      <c r="G773" s="2268"/>
      <c r="H773" s="2268"/>
    </row>
    <row r="774" spans="1:8" ht="15.75" x14ac:dyDescent="0.25">
      <c r="A774" s="2262" t="s">
        <v>4861</v>
      </c>
      <c r="B774" s="2263"/>
      <c r="C774" s="757">
        <f>C767</f>
        <v>169000</v>
      </c>
      <c r="E774" s="13"/>
      <c r="F774" s="13"/>
    </row>
    <row r="775" spans="1:8" x14ac:dyDescent="0.25">
      <c r="E775" s="2274"/>
      <c r="F775" s="2274"/>
      <c r="G775" s="2274"/>
    </row>
    <row r="776" spans="1:8" ht="15.75" x14ac:dyDescent="0.25">
      <c r="A776" s="2262" t="s">
        <v>4825</v>
      </c>
      <c r="B776" s="2263"/>
      <c r="C776" s="213">
        <v>700</v>
      </c>
      <c r="E776" s="1145"/>
      <c r="F776" s="1145"/>
      <c r="G776" s="1145"/>
    </row>
    <row r="780" spans="1:8" ht="15.75" x14ac:dyDescent="0.25">
      <c r="A780" s="2232" t="s">
        <v>6935</v>
      </c>
      <c r="B780" s="2232"/>
      <c r="C780" s="2232"/>
      <c r="D780" s="2232"/>
      <c r="E780" s="2232"/>
      <c r="F780" s="2232"/>
      <c r="G780" s="2232"/>
      <c r="H780" s="2232"/>
    </row>
    <row r="781" spans="1:8" x14ac:dyDescent="0.25">
      <c r="A781" s="198" t="s">
        <v>14</v>
      </c>
      <c r="B781" s="198" t="s">
        <v>6004</v>
      </c>
      <c r="C781" s="198" t="s">
        <v>6005</v>
      </c>
      <c r="D781" s="198" t="s">
        <v>6006</v>
      </c>
      <c r="E781" s="198" t="s">
        <v>6007</v>
      </c>
      <c r="F781" s="1667" t="s">
        <v>2013</v>
      </c>
      <c r="G781" s="198" t="s">
        <v>6008</v>
      </c>
      <c r="H781" s="198" t="s">
        <v>6846</v>
      </c>
    </row>
    <row r="782" spans="1:8" x14ac:dyDescent="0.25">
      <c r="A782" s="777" t="s">
        <v>5809</v>
      </c>
      <c r="B782" s="764">
        <v>1</v>
      </c>
      <c r="C782" s="630"/>
      <c r="D782" s="630">
        <v>50000</v>
      </c>
      <c r="E782" s="921"/>
      <c r="F782" s="764"/>
      <c r="G782" s="630"/>
      <c r="H782" s="1670" t="s">
        <v>6936</v>
      </c>
    </row>
    <row r="783" spans="1:8" x14ac:dyDescent="0.25">
      <c r="A783" s="777" t="s">
        <v>392</v>
      </c>
      <c r="B783" s="764">
        <v>1</v>
      </c>
      <c r="C783" s="630"/>
      <c r="D783" s="630">
        <v>50000</v>
      </c>
      <c r="E783" s="921"/>
      <c r="F783" s="764"/>
      <c r="G783" s="630"/>
      <c r="H783" s="1670" t="s">
        <v>6936</v>
      </c>
    </row>
    <row r="784" spans="1:8" x14ac:dyDescent="0.25">
      <c r="A784" s="702" t="s">
        <v>254</v>
      </c>
      <c r="B784" s="703">
        <v>1</v>
      </c>
      <c r="C784" s="640"/>
      <c r="D784" s="640"/>
      <c r="E784" s="1669"/>
      <c r="F784" s="1669"/>
      <c r="G784" s="1250"/>
      <c r="H784" s="781" t="s">
        <v>3008</v>
      </c>
    </row>
    <row r="785" spans="1:8" x14ac:dyDescent="0.25">
      <c r="A785" s="777" t="s">
        <v>208</v>
      </c>
      <c r="B785" s="764">
        <v>1</v>
      </c>
      <c r="C785" s="630">
        <v>52000</v>
      </c>
      <c r="D785" s="630"/>
      <c r="E785" s="921"/>
      <c r="F785" s="921"/>
      <c r="G785" s="1249"/>
      <c r="H785" s="1670" t="s">
        <v>6937</v>
      </c>
    </row>
    <row r="786" spans="1:8" x14ac:dyDescent="0.25">
      <c r="A786" s="777" t="s">
        <v>3782</v>
      </c>
      <c r="B786" s="764">
        <v>1</v>
      </c>
      <c r="C786" s="630">
        <v>52000</v>
      </c>
      <c r="D786" s="630"/>
      <c r="E786" s="921"/>
      <c r="F786" s="921"/>
      <c r="G786" s="1249"/>
      <c r="H786" s="1670" t="s">
        <v>6937</v>
      </c>
    </row>
    <row r="787" spans="1:8" x14ac:dyDescent="0.25">
      <c r="A787" s="777" t="s">
        <v>1871</v>
      </c>
      <c r="B787" s="764">
        <v>2</v>
      </c>
      <c r="C787" s="630"/>
      <c r="D787" s="630">
        <v>72000</v>
      </c>
      <c r="E787" s="921"/>
      <c r="F787" s="921"/>
      <c r="G787" s="1249"/>
      <c r="H787" s="1670" t="s">
        <v>6938</v>
      </c>
    </row>
    <row r="788" spans="1:8" x14ac:dyDescent="0.25">
      <c r="A788" s="777" t="s">
        <v>423</v>
      </c>
      <c r="B788" s="764">
        <v>1</v>
      </c>
      <c r="C788" s="630">
        <v>21000</v>
      </c>
      <c r="D788" s="630"/>
      <c r="E788" s="921"/>
      <c r="F788" s="921"/>
      <c r="G788" s="1249"/>
      <c r="H788" s="1670"/>
    </row>
    <row r="789" spans="1:8" x14ac:dyDescent="0.25">
      <c r="A789" s="777" t="s">
        <v>230</v>
      </c>
      <c r="B789" s="764">
        <v>2</v>
      </c>
      <c r="C789" s="630"/>
      <c r="D789" s="630">
        <v>162000</v>
      </c>
      <c r="E789" s="921"/>
      <c r="F789" s="921"/>
      <c r="G789" s="1249"/>
      <c r="H789" s="1670" t="s">
        <v>6939</v>
      </c>
    </row>
    <row r="790" spans="1:8" x14ac:dyDescent="0.25">
      <c r="A790" s="777" t="s">
        <v>4345</v>
      </c>
      <c r="B790" s="764">
        <v>1</v>
      </c>
      <c r="C790" s="630">
        <v>13000</v>
      </c>
      <c r="D790" s="630"/>
      <c r="E790" s="921"/>
      <c r="F790" s="921"/>
      <c r="G790" s="1249"/>
      <c r="H790" s="1670" t="s">
        <v>6127</v>
      </c>
    </row>
    <row r="791" spans="1:8" x14ac:dyDescent="0.25">
      <c r="A791" s="777" t="s">
        <v>6940</v>
      </c>
      <c r="B791" s="764">
        <v>1</v>
      </c>
      <c r="C791" s="630"/>
      <c r="D791" s="630">
        <v>16000</v>
      </c>
      <c r="E791" s="921">
        <v>1</v>
      </c>
      <c r="F791" s="921">
        <v>75</v>
      </c>
      <c r="G791" s="1249">
        <v>4000</v>
      </c>
      <c r="H791" s="1670" t="s">
        <v>3581</v>
      </c>
    </row>
    <row r="792" spans="1:8" x14ac:dyDescent="0.25">
      <c r="A792" s="777" t="s">
        <v>6941</v>
      </c>
      <c r="B792" s="764">
        <v>1</v>
      </c>
      <c r="C792" s="630"/>
      <c r="D792" s="630">
        <v>17000</v>
      </c>
      <c r="E792" s="921"/>
      <c r="F792" s="921"/>
      <c r="G792" s="1249"/>
      <c r="H792" s="1670" t="s">
        <v>6942</v>
      </c>
    </row>
    <row r="793" spans="1:8" x14ac:dyDescent="0.25">
      <c r="A793" s="777" t="s">
        <v>132</v>
      </c>
      <c r="B793" s="764">
        <v>1</v>
      </c>
      <c r="C793" s="630"/>
      <c r="D793" s="630">
        <v>15000</v>
      </c>
      <c r="E793" s="921"/>
      <c r="F793" s="921"/>
      <c r="G793" s="1249"/>
      <c r="H793" s="1670" t="s">
        <v>6943</v>
      </c>
    </row>
    <row r="794" spans="1:8" x14ac:dyDescent="0.25">
      <c r="A794" s="777" t="s">
        <v>6941</v>
      </c>
      <c r="B794" s="764">
        <v>1</v>
      </c>
      <c r="C794" s="630"/>
      <c r="D794" s="630">
        <v>17000</v>
      </c>
      <c r="E794" s="921"/>
      <c r="F794" s="921"/>
      <c r="G794" s="1249"/>
      <c r="H794" s="1670" t="s">
        <v>6944</v>
      </c>
    </row>
    <row r="795" spans="1:8" x14ac:dyDescent="0.25">
      <c r="A795" s="777" t="s">
        <v>1248</v>
      </c>
      <c r="B795" s="764">
        <v>2</v>
      </c>
      <c r="C795" s="630"/>
      <c r="D795" s="630">
        <v>104000</v>
      </c>
      <c r="E795" s="921"/>
      <c r="F795" s="921"/>
      <c r="G795" s="1249"/>
      <c r="H795" s="1670" t="s">
        <v>6945</v>
      </c>
    </row>
    <row r="796" spans="1:8" x14ac:dyDescent="0.25">
      <c r="A796" s="777" t="s">
        <v>136</v>
      </c>
      <c r="B796" s="764">
        <v>1</v>
      </c>
      <c r="C796" s="630">
        <v>15000</v>
      </c>
      <c r="D796" s="630"/>
      <c r="E796" s="921">
        <v>1</v>
      </c>
      <c r="F796" s="921">
        <v>60</v>
      </c>
      <c r="G796" s="1249">
        <v>3000</v>
      </c>
      <c r="H796" s="1670"/>
    </row>
    <row r="797" spans="1:8" x14ac:dyDescent="0.25">
      <c r="A797" s="777" t="s">
        <v>5517</v>
      </c>
      <c r="B797" s="764">
        <v>1</v>
      </c>
      <c r="C797" s="630"/>
      <c r="D797" s="630">
        <v>15000</v>
      </c>
      <c r="E797" s="921">
        <v>1</v>
      </c>
      <c r="F797" s="921">
        <v>60</v>
      </c>
      <c r="G797" s="1249">
        <v>3000</v>
      </c>
      <c r="H797" s="1670" t="s">
        <v>3581</v>
      </c>
    </row>
    <row r="798" spans="1:8" x14ac:dyDescent="0.25">
      <c r="A798" s="755" t="s">
        <v>2048</v>
      </c>
      <c r="B798" s="213">
        <f>SUM(B782:B797)</f>
        <v>19</v>
      </c>
      <c r="C798" s="213">
        <f>SUM(C782:C797)</f>
        <v>153000</v>
      </c>
      <c r="D798" s="213">
        <f>SUM(D782:D797)</f>
        <v>518000</v>
      </c>
      <c r="E798" s="213"/>
      <c r="F798" s="213"/>
      <c r="G798" s="213">
        <f>SUM(G782:G797)</f>
        <v>10000</v>
      </c>
      <c r="H798" s="213"/>
    </row>
    <row r="799" spans="1:8" ht="17.25" x14ac:dyDescent="0.25">
      <c r="A799" s="2233" t="s">
        <v>4463</v>
      </c>
      <c r="B799" s="2234"/>
      <c r="C799" s="2234"/>
      <c r="D799" s="2234"/>
      <c r="E799" s="2234"/>
      <c r="F799" s="2234"/>
      <c r="G799" s="2234"/>
      <c r="H799" s="2235"/>
    </row>
    <row r="800" spans="1:8" ht="17.25" x14ac:dyDescent="0.25">
      <c r="A800" s="782" t="s">
        <v>6946</v>
      </c>
      <c r="B800" s="783">
        <v>1</v>
      </c>
      <c r="C800" s="944"/>
      <c r="D800" s="784">
        <v>1200</v>
      </c>
      <c r="E800" s="909"/>
      <c r="F800" s="909"/>
      <c r="G800" s="909"/>
      <c r="H800" s="1668"/>
    </row>
    <row r="801" spans="1:8" ht="17.25" x14ac:dyDescent="0.25">
      <c r="A801" s="782" t="s">
        <v>6947</v>
      </c>
      <c r="B801" s="783">
        <v>1</v>
      </c>
      <c r="C801" s="944">
        <v>1500</v>
      </c>
      <c r="D801" s="784"/>
      <c r="E801" s="909"/>
      <c r="F801" s="909"/>
      <c r="G801" s="909"/>
      <c r="H801" s="1668"/>
    </row>
    <row r="802" spans="1:8" ht="17.25" x14ac:dyDescent="0.25">
      <c r="A802" s="782" t="s">
        <v>6120</v>
      </c>
      <c r="B802" s="783">
        <v>1</v>
      </c>
      <c r="C802" s="944">
        <v>1500</v>
      </c>
      <c r="D802" s="784"/>
      <c r="E802" s="909"/>
      <c r="F802" s="909"/>
      <c r="G802" s="909"/>
      <c r="H802" s="1668"/>
    </row>
    <row r="803" spans="1:8" ht="17.25" x14ac:dyDescent="0.25">
      <c r="A803" s="782" t="s">
        <v>5927</v>
      </c>
      <c r="B803" s="783">
        <v>1</v>
      </c>
      <c r="C803" s="944">
        <v>1500</v>
      </c>
      <c r="D803" s="784"/>
      <c r="E803" s="909"/>
      <c r="F803" s="909"/>
      <c r="G803" s="909"/>
      <c r="H803" s="1668"/>
    </row>
    <row r="804" spans="1:8" ht="17.25" x14ac:dyDescent="0.25">
      <c r="A804" s="782" t="s">
        <v>6120</v>
      </c>
      <c r="B804" s="783">
        <v>1</v>
      </c>
      <c r="C804" s="944"/>
      <c r="D804" s="784">
        <v>1500</v>
      </c>
      <c r="E804" s="909"/>
      <c r="F804" s="909"/>
      <c r="G804" s="909"/>
      <c r="H804" s="1668"/>
    </row>
    <row r="805" spans="1:8" x14ac:dyDescent="0.25">
      <c r="A805" s="755" t="s">
        <v>2048</v>
      </c>
      <c r="B805" s="213">
        <f>SUM(B800:B800)</f>
        <v>1</v>
      </c>
      <c r="C805" s="213">
        <f>SUM(C800:C804)</f>
        <v>4500</v>
      </c>
      <c r="D805" s="213">
        <f>SUM(D800:D804)</f>
        <v>2700</v>
      </c>
      <c r="E805" s="213"/>
      <c r="F805" s="213"/>
      <c r="G805" s="213"/>
      <c r="H805" s="213"/>
    </row>
    <row r="808" spans="1:8" x14ac:dyDescent="0.25">
      <c r="D808" s="1230"/>
      <c r="E808" s="1230"/>
      <c r="F808" s="2268" t="s">
        <v>5635</v>
      </c>
      <c r="G808" s="2268"/>
      <c r="H808" s="2268"/>
    </row>
    <row r="809" spans="1:8" ht="15.75" x14ac:dyDescent="0.25">
      <c r="A809" s="2262" t="s">
        <v>4861</v>
      </c>
      <c r="B809" s="2263"/>
      <c r="C809" s="757">
        <f>C798</f>
        <v>153000</v>
      </c>
      <c r="E809" s="13"/>
      <c r="F809" s="13"/>
    </row>
    <row r="810" spans="1:8" x14ac:dyDescent="0.25">
      <c r="E810" s="2274"/>
      <c r="F810" s="2274"/>
      <c r="G810" s="2274"/>
    </row>
    <row r="811" spans="1:8" ht="15.75" x14ac:dyDescent="0.25">
      <c r="A811" s="2262" t="s">
        <v>4825</v>
      </c>
      <c r="B811" s="2263"/>
      <c r="C811" s="213">
        <v>4500</v>
      </c>
      <c r="E811" s="1145"/>
      <c r="F811" s="1145"/>
      <c r="G811" s="1145"/>
    </row>
    <row r="815" spans="1:8" ht="15.75" x14ac:dyDescent="0.25">
      <c r="A815" s="2232" t="s">
        <v>6949</v>
      </c>
      <c r="B815" s="2232"/>
      <c r="C815" s="2232"/>
      <c r="D815" s="2232"/>
      <c r="E815" s="2232"/>
      <c r="F815" s="2232"/>
      <c r="G815" s="2232"/>
      <c r="H815" s="2232"/>
    </row>
    <row r="816" spans="1:8" x14ac:dyDescent="0.25">
      <c r="A816" s="198" t="s">
        <v>14</v>
      </c>
      <c r="B816" s="198" t="s">
        <v>6004</v>
      </c>
      <c r="C816" s="198" t="s">
        <v>6005</v>
      </c>
      <c r="D816" s="198" t="s">
        <v>6006</v>
      </c>
      <c r="E816" s="198" t="s">
        <v>6007</v>
      </c>
      <c r="F816" s="1671" t="s">
        <v>2013</v>
      </c>
      <c r="G816" s="198" t="s">
        <v>6008</v>
      </c>
      <c r="H816" s="198" t="s">
        <v>6846</v>
      </c>
    </row>
    <row r="817" spans="1:8" x14ac:dyDescent="0.25">
      <c r="A817" s="777" t="s">
        <v>316</v>
      </c>
      <c r="B817" s="764">
        <v>1</v>
      </c>
      <c r="C817" s="630">
        <v>20000</v>
      </c>
      <c r="D817" s="630"/>
      <c r="E817" s="921">
        <v>1</v>
      </c>
      <c r="F817" s="764">
        <v>100</v>
      </c>
      <c r="G817" s="630">
        <v>5000</v>
      </c>
      <c r="H817" s="1673"/>
    </row>
    <row r="818" spans="1:8" x14ac:dyDescent="0.25">
      <c r="A818" s="777" t="s">
        <v>316</v>
      </c>
      <c r="B818" s="764">
        <v>1</v>
      </c>
      <c r="C818" s="630"/>
      <c r="D818" s="630">
        <v>26000</v>
      </c>
      <c r="E818" s="921"/>
      <c r="F818" s="764"/>
      <c r="G818" s="630"/>
      <c r="H818" s="1673" t="s">
        <v>767</v>
      </c>
    </row>
    <row r="819" spans="1:8" x14ac:dyDescent="0.25">
      <c r="A819" s="777" t="s">
        <v>144</v>
      </c>
      <c r="B819" s="764">
        <v>1</v>
      </c>
      <c r="C819" s="630">
        <v>19000</v>
      </c>
      <c r="D819" s="630"/>
      <c r="E819" s="921">
        <v>1</v>
      </c>
      <c r="F819" s="921">
        <v>75</v>
      </c>
      <c r="G819" s="1249">
        <v>4000</v>
      </c>
      <c r="H819" s="1673" t="s">
        <v>6576</v>
      </c>
    </row>
    <row r="820" spans="1:8" x14ac:dyDescent="0.25">
      <c r="A820" s="777" t="s">
        <v>144</v>
      </c>
      <c r="B820" s="764">
        <v>1</v>
      </c>
      <c r="C820" s="630">
        <v>23000</v>
      </c>
      <c r="D820" s="630"/>
      <c r="E820" s="921"/>
      <c r="F820" s="921"/>
      <c r="G820" s="1249"/>
      <c r="H820" s="1673" t="s">
        <v>6576</v>
      </c>
    </row>
    <row r="821" spans="1:8" x14ac:dyDescent="0.25">
      <c r="A821" s="777" t="s">
        <v>1871</v>
      </c>
      <c r="B821" s="764">
        <v>1</v>
      </c>
      <c r="C821" s="630"/>
      <c r="D821" s="630">
        <v>36000</v>
      </c>
      <c r="E821" s="921"/>
      <c r="F821" s="921"/>
      <c r="G821" s="1249"/>
      <c r="H821" s="1673" t="s">
        <v>6950</v>
      </c>
    </row>
    <row r="822" spans="1:8" x14ac:dyDescent="0.25">
      <c r="A822" s="777" t="s">
        <v>136</v>
      </c>
      <c r="B822" s="764">
        <v>1</v>
      </c>
      <c r="C822" s="630"/>
      <c r="D822" s="630">
        <v>18000</v>
      </c>
      <c r="E822" s="921"/>
      <c r="F822" s="921"/>
      <c r="G822" s="1249"/>
      <c r="H822" s="1673" t="s">
        <v>6951</v>
      </c>
    </row>
    <row r="823" spans="1:8" x14ac:dyDescent="0.25">
      <c r="A823" s="777" t="s">
        <v>5215</v>
      </c>
      <c r="B823" s="764">
        <v>1</v>
      </c>
      <c r="C823" s="630">
        <v>22000</v>
      </c>
      <c r="D823" s="630"/>
      <c r="E823" s="921"/>
      <c r="F823" s="921"/>
      <c r="G823" s="1249"/>
      <c r="H823" s="1673" t="s">
        <v>6952</v>
      </c>
    </row>
    <row r="824" spans="1:8" x14ac:dyDescent="0.25">
      <c r="A824" s="777" t="s">
        <v>3657</v>
      </c>
      <c r="B824" s="764">
        <v>1</v>
      </c>
      <c r="C824" s="630">
        <v>11000</v>
      </c>
      <c r="D824" s="630">
        <v>28000</v>
      </c>
      <c r="E824" s="921"/>
      <c r="F824" s="921"/>
      <c r="G824" s="1249"/>
      <c r="H824" s="1673" t="s">
        <v>767</v>
      </c>
    </row>
    <row r="825" spans="1:8" x14ac:dyDescent="0.25">
      <c r="A825" s="777" t="s">
        <v>5529</v>
      </c>
      <c r="B825" s="764">
        <v>1</v>
      </c>
      <c r="C825" s="630"/>
      <c r="D825" s="630">
        <v>16000</v>
      </c>
      <c r="E825" s="921"/>
      <c r="F825" s="921"/>
      <c r="G825" s="1249"/>
      <c r="H825" s="1673" t="s">
        <v>6953</v>
      </c>
    </row>
    <row r="826" spans="1:8" x14ac:dyDescent="0.25">
      <c r="A826" s="755" t="s">
        <v>2048</v>
      </c>
      <c r="B826" s="213">
        <f>SUM(B817:B825)</f>
        <v>9</v>
      </c>
      <c r="C826" s="213">
        <f>SUM(C817:C825)</f>
        <v>95000</v>
      </c>
      <c r="D826" s="213">
        <f>SUM(D817:D825)</f>
        <v>124000</v>
      </c>
      <c r="E826" s="213"/>
      <c r="F826" s="213"/>
      <c r="G826" s="213">
        <f>SUM(G817:G825)</f>
        <v>9000</v>
      </c>
      <c r="H826" s="213"/>
    </row>
    <row r="827" spans="1:8" ht="17.25" x14ac:dyDescent="0.25">
      <c r="A827" s="2233" t="s">
        <v>4463</v>
      </c>
      <c r="B827" s="2234"/>
      <c r="C827" s="2234"/>
      <c r="D827" s="2234"/>
      <c r="E827" s="2234"/>
      <c r="F827" s="2234"/>
      <c r="G827" s="2234"/>
      <c r="H827" s="2235"/>
    </row>
    <row r="828" spans="1:8" ht="17.25" x14ac:dyDescent="0.25">
      <c r="A828" s="782"/>
      <c r="B828" s="783"/>
      <c r="C828" s="944"/>
      <c r="D828" s="784"/>
      <c r="E828" s="909"/>
      <c r="F828" s="909"/>
      <c r="G828" s="909"/>
      <c r="H828" s="1672"/>
    </row>
    <row r="829" spans="1:8" x14ac:dyDescent="0.25">
      <c r="A829" s="755" t="s">
        <v>2048</v>
      </c>
      <c r="B829" s="213">
        <f>SUM(B828:B828)</f>
        <v>0</v>
      </c>
      <c r="C829" s="213">
        <f>SUM(C828:C828)</f>
        <v>0</v>
      </c>
      <c r="D829" s="213">
        <f>SUM(D828:D828)</f>
        <v>0</v>
      </c>
      <c r="E829" s="213"/>
      <c r="F829" s="213"/>
      <c r="G829" s="213"/>
      <c r="H829" s="213"/>
    </row>
    <row r="832" spans="1:8" x14ac:dyDescent="0.25">
      <c r="D832" s="1230"/>
      <c r="E832" s="1230"/>
      <c r="F832" s="2268" t="s">
        <v>5635</v>
      </c>
      <c r="G832" s="2268"/>
      <c r="H832" s="2268"/>
    </row>
    <row r="833" spans="1:8" ht="15.75" x14ac:dyDescent="0.25">
      <c r="A833" s="2262" t="s">
        <v>4861</v>
      </c>
      <c r="B833" s="2263"/>
      <c r="C833" s="757">
        <f>C826</f>
        <v>95000</v>
      </c>
      <c r="E833" s="13"/>
      <c r="F833" s="13"/>
    </row>
    <row r="834" spans="1:8" x14ac:dyDescent="0.25">
      <c r="E834" s="2274"/>
      <c r="F834" s="2274"/>
      <c r="G834" s="2274"/>
    </row>
    <row r="835" spans="1:8" ht="15.75" x14ac:dyDescent="0.25">
      <c r="A835" s="2262" t="s">
        <v>4825</v>
      </c>
      <c r="B835" s="2263"/>
      <c r="C835" s="213"/>
      <c r="E835" s="1145"/>
      <c r="F835" s="1145"/>
      <c r="G835" s="1145"/>
    </row>
    <row r="839" spans="1:8" ht="15.75" x14ac:dyDescent="0.25">
      <c r="A839" s="2232" t="s">
        <v>6954</v>
      </c>
      <c r="B839" s="2232"/>
      <c r="C839" s="2232"/>
      <c r="D839" s="2232"/>
      <c r="E839" s="2232"/>
      <c r="F839" s="2232"/>
      <c r="G839" s="2232"/>
      <c r="H839" s="2232"/>
    </row>
    <row r="840" spans="1:8" x14ac:dyDescent="0.25">
      <c r="A840" s="198" t="s">
        <v>14</v>
      </c>
      <c r="B840" s="198" t="s">
        <v>6004</v>
      </c>
      <c r="C840" s="198" t="s">
        <v>6005</v>
      </c>
      <c r="D840" s="198" t="s">
        <v>6006</v>
      </c>
      <c r="E840" s="198" t="s">
        <v>6007</v>
      </c>
      <c r="F840" s="1674" t="s">
        <v>2013</v>
      </c>
      <c r="G840" s="198" t="s">
        <v>6008</v>
      </c>
      <c r="H840" s="198" t="s">
        <v>6846</v>
      </c>
    </row>
    <row r="841" spans="1:8" x14ac:dyDescent="0.25">
      <c r="A841" s="777" t="s">
        <v>5235</v>
      </c>
      <c r="B841" s="764">
        <v>1</v>
      </c>
      <c r="C841" s="630">
        <v>15000</v>
      </c>
      <c r="D841" s="630"/>
      <c r="E841" s="921">
        <v>1</v>
      </c>
      <c r="F841" s="764">
        <v>60</v>
      </c>
      <c r="G841" s="630">
        <v>3000</v>
      </c>
      <c r="H841" s="1676"/>
    </row>
    <row r="842" spans="1:8" x14ac:dyDescent="0.25">
      <c r="A842" s="777" t="s">
        <v>5544</v>
      </c>
      <c r="B842" s="764">
        <v>1</v>
      </c>
      <c r="C842" s="630"/>
      <c r="D842" s="630">
        <v>16000</v>
      </c>
      <c r="E842" s="921">
        <v>1</v>
      </c>
      <c r="F842" s="764">
        <v>70</v>
      </c>
      <c r="G842" s="630">
        <v>4000</v>
      </c>
      <c r="H842" s="1676" t="s">
        <v>767</v>
      </c>
    </row>
    <row r="843" spans="1:8" x14ac:dyDescent="0.25">
      <c r="A843" s="777" t="s">
        <v>213</v>
      </c>
      <c r="B843" s="764">
        <v>1</v>
      </c>
      <c r="C843" s="630">
        <v>30000</v>
      </c>
      <c r="D843" s="630"/>
      <c r="E843" s="921"/>
      <c r="F843" s="921"/>
      <c r="G843" s="1249"/>
      <c r="H843" s="1676"/>
    </row>
    <row r="844" spans="1:8" x14ac:dyDescent="0.25">
      <c r="A844" s="777" t="s">
        <v>1946</v>
      </c>
      <c r="B844" s="764">
        <v>1</v>
      </c>
      <c r="C844" s="630"/>
      <c r="D844" s="630">
        <v>36000</v>
      </c>
      <c r="E844" s="921"/>
      <c r="F844" s="921"/>
      <c r="G844" s="1249"/>
      <c r="H844" s="1676" t="s">
        <v>6022</v>
      </c>
    </row>
    <row r="845" spans="1:8" x14ac:dyDescent="0.25">
      <c r="A845" s="777" t="s">
        <v>3657</v>
      </c>
      <c r="B845" s="764">
        <v>1</v>
      </c>
      <c r="C845" s="630">
        <v>34000</v>
      </c>
      <c r="D845" s="630"/>
      <c r="E845" s="921">
        <v>1</v>
      </c>
      <c r="F845" s="921">
        <v>100</v>
      </c>
      <c r="G845" s="1249">
        <v>5000</v>
      </c>
      <c r="H845" s="1676"/>
    </row>
    <row r="846" spans="1:8" x14ac:dyDescent="0.25">
      <c r="A846" s="777" t="s">
        <v>5517</v>
      </c>
      <c r="B846" s="764">
        <v>1</v>
      </c>
      <c r="C846" s="630"/>
      <c r="D846" s="630">
        <v>18000</v>
      </c>
      <c r="E846" s="921"/>
      <c r="F846" s="921"/>
      <c r="G846" s="1249"/>
      <c r="H846" s="1676" t="s">
        <v>6955</v>
      </c>
    </row>
    <row r="847" spans="1:8" x14ac:dyDescent="0.25">
      <c r="A847" s="777" t="s">
        <v>2828</v>
      </c>
      <c r="B847" s="764">
        <v>1</v>
      </c>
      <c r="C847" s="630">
        <v>15000</v>
      </c>
      <c r="D847" s="630"/>
      <c r="E847" s="921">
        <v>1</v>
      </c>
      <c r="F847" s="921">
        <v>70</v>
      </c>
      <c r="G847" s="1249">
        <v>4000</v>
      </c>
      <c r="H847" s="1676"/>
    </row>
    <row r="848" spans="1:8" x14ac:dyDescent="0.25">
      <c r="A848" s="777" t="s">
        <v>2828</v>
      </c>
      <c r="B848" s="764">
        <v>1</v>
      </c>
      <c r="C848" s="630"/>
      <c r="D848" s="630">
        <v>15000</v>
      </c>
      <c r="E848" s="921">
        <v>1</v>
      </c>
      <c r="F848" s="921">
        <v>70</v>
      </c>
      <c r="G848" s="1249">
        <v>4000</v>
      </c>
      <c r="H848" s="1676" t="s">
        <v>3581</v>
      </c>
    </row>
    <row r="849" spans="1:8" x14ac:dyDescent="0.25">
      <c r="A849" s="777" t="s">
        <v>624</v>
      </c>
      <c r="B849" s="764">
        <v>1</v>
      </c>
      <c r="C849" s="630"/>
      <c r="D849" s="630">
        <v>34000</v>
      </c>
      <c r="E849" s="921"/>
      <c r="F849" s="921"/>
      <c r="G849" s="1249"/>
      <c r="H849" s="1676"/>
    </row>
    <row r="850" spans="1:8" x14ac:dyDescent="0.25">
      <c r="A850" s="777" t="s">
        <v>498</v>
      </c>
      <c r="B850" s="764">
        <v>1</v>
      </c>
      <c r="C850" s="630"/>
      <c r="D850" s="630">
        <v>15000</v>
      </c>
      <c r="E850" s="921"/>
      <c r="F850" s="921"/>
      <c r="G850" s="1249"/>
      <c r="H850" s="1676" t="s">
        <v>6956</v>
      </c>
    </row>
    <row r="851" spans="1:8" x14ac:dyDescent="0.25">
      <c r="A851" s="777" t="s">
        <v>222</v>
      </c>
      <c r="B851" s="764">
        <v>1</v>
      </c>
      <c r="C851" s="630">
        <v>29000</v>
      </c>
      <c r="D851" s="630"/>
      <c r="E851" s="921"/>
      <c r="F851" s="921"/>
      <c r="G851" s="1249"/>
      <c r="H851" s="1676"/>
    </row>
    <row r="852" spans="1:8" x14ac:dyDescent="0.25">
      <c r="A852" s="755" t="s">
        <v>2048</v>
      </c>
      <c r="B852" s="213">
        <f>SUM(B841:B851)</f>
        <v>11</v>
      </c>
      <c r="C852" s="213">
        <f>SUM(C841:C851)</f>
        <v>123000</v>
      </c>
      <c r="D852" s="213">
        <f>SUM(D841:D851)</f>
        <v>134000</v>
      </c>
      <c r="E852" s="213"/>
      <c r="F852" s="213"/>
      <c r="G852" s="213">
        <f>SUM(G841:G851)</f>
        <v>20000</v>
      </c>
      <c r="H852" s="213"/>
    </row>
    <row r="853" spans="1:8" ht="17.25" x14ac:dyDescent="0.25">
      <c r="A853" s="2233" t="s">
        <v>4463</v>
      </c>
      <c r="B853" s="2234"/>
      <c r="C853" s="2234"/>
      <c r="D853" s="2234"/>
      <c r="E853" s="2234"/>
      <c r="F853" s="2234"/>
      <c r="G853" s="2234"/>
      <c r="H853" s="2235"/>
    </row>
    <row r="854" spans="1:8" ht="17.25" x14ac:dyDescent="0.25">
      <c r="A854" s="782"/>
      <c r="B854" s="783"/>
      <c r="C854" s="944"/>
      <c r="D854" s="784"/>
      <c r="E854" s="909"/>
      <c r="F854" s="909"/>
      <c r="G854" s="909"/>
      <c r="H854" s="1675"/>
    </row>
    <row r="855" spans="1:8" x14ac:dyDescent="0.25">
      <c r="A855" s="755" t="s">
        <v>2048</v>
      </c>
      <c r="B855" s="213">
        <f>SUM(B854:B854)</f>
        <v>0</v>
      </c>
      <c r="C855" s="213">
        <f>SUM(C854:C854)</f>
        <v>0</v>
      </c>
      <c r="D855" s="213">
        <f>SUM(D854:D854)</f>
        <v>0</v>
      </c>
      <c r="E855" s="213"/>
      <c r="F855" s="213"/>
      <c r="G855" s="213"/>
      <c r="H855" s="213"/>
    </row>
    <row r="858" spans="1:8" x14ac:dyDescent="0.25">
      <c r="D858" s="1230"/>
      <c r="E858" s="1230"/>
      <c r="F858" s="2268" t="s">
        <v>5635</v>
      </c>
      <c r="G858" s="2268"/>
      <c r="H858" s="2268"/>
    </row>
    <row r="859" spans="1:8" ht="15.75" x14ac:dyDescent="0.25">
      <c r="A859" s="2262" t="s">
        <v>4861</v>
      </c>
      <c r="B859" s="2263"/>
      <c r="C859" s="757">
        <f>C852</f>
        <v>123000</v>
      </c>
      <c r="E859" s="13"/>
      <c r="F859" s="13"/>
    </row>
    <row r="860" spans="1:8" x14ac:dyDescent="0.25">
      <c r="E860" s="2274"/>
      <c r="F860" s="2274"/>
      <c r="G860" s="2274"/>
    </row>
    <row r="861" spans="1:8" ht="15.75" x14ac:dyDescent="0.25">
      <c r="A861" s="2262" t="s">
        <v>4825</v>
      </c>
      <c r="B861" s="2263"/>
      <c r="C861" s="213"/>
      <c r="E861" s="1145"/>
      <c r="F861" s="1145"/>
      <c r="G861" s="1145"/>
    </row>
    <row r="865" spans="1:8" ht="15.75" x14ac:dyDescent="0.25">
      <c r="A865" s="2232" t="s">
        <v>6963</v>
      </c>
      <c r="B865" s="2232"/>
      <c r="C865" s="2232"/>
      <c r="D865" s="2232"/>
      <c r="E865" s="2232"/>
      <c r="F865" s="2232"/>
      <c r="G865" s="2232"/>
      <c r="H865" s="2232"/>
    </row>
    <row r="866" spans="1:8" x14ac:dyDescent="0.25">
      <c r="A866" s="198" t="s">
        <v>14</v>
      </c>
      <c r="B866" s="198" t="s">
        <v>6004</v>
      </c>
      <c r="C866" s="198" t="s">
        <v>6005</v>
      </c>
      <c r="D866" s="198" t="s">
        <v>6006</v>
      </c>
      <c r="E866" s="198" t="s">
        <v>6007</v>
      </c>
      <c r="F866" s="1677" t="s">
        <v>2013</v>
      </c>
      <c r="G866" s="198" t="s">
        <v>6008</v>
      </c>
      <c r="H866" s="198" t="s">
        <v>6846</v>
      </c>
    </row>
    <row r="867" spans="1:8" x14ac:dyDescent="0.25">
      <c r="A867" s="777" t="s">
        <v>624</v>
      </c>
      <c r="B867" s="764">
        <v>1</v>
      </c>
      <c r="C867" s="630"/>
      <c r="D867" s="630"/>
      <c r="E867" s="921"/>
      <c r="F867" s="764"/>
      <c r="G867" s="630"/>
      <c r="H867" s="1679" t="s">
        <v>6957</v>
      </c>
    </row>
    <row r="868" spans="1:8" x14ac:dyDescent="0.25">
      <c r="A868" s="777" t="s">
        <v>4363</v>
      </c>
      <c r="B868" s="764">
        <v>3</v>
      </c>
      <c r="C868" s="630"/>
      <c r="D868" s="630">
        <v>69000</v>
      </c>
      <c r="E868" s="921">
        <v>3</v>
      </c>
      <c r="F868" s="764">
        <v>230</v>
      </c>
      <c r="G868" s="630">
        <v>39000</v>
      </c>
      <c r="H868" s="1679" t="s">
        <v>6958</v>
      </c>
    </row>
    <row r="869" spans="1:8" x14ac:dyDescent="0.25">
      <c r="A869" s="777" t="s">
        <v>3782</v>
      </c>
      <c r="B869" s="764">
        <v>1</v>
      </c>
      <c r="C869" s="630"/>
      <c r="D869" s="630">
        <v>52000</v>
      </c>
      <c r="E869" s="921"/>
      <c r="F869" s="921"/>
      <c r="G869" s="1249"/>
      <c r="H869" s="1679" t="s">
        <v>6959</v>
      </c>
    </row>
    <row r="870" spans="1:8" x14ac:dyDescent="0.25">
      <c r="A870" s="777" t="s">
        <v>423</v>
      </c>
      <c r="B870" s="764">
        <v>1</v>
      </c>
      <c r="C870" s="630"/>
      <c r="D870" s="630">
        <v>17000</v>
      </c>
      <c r="E870" s="921">
        <v>1</v>
      </c>
      <c r="F870" s="921">
        <v>70</v>
      </c>
      <c r="G870" s="1249">
        <v>4000</v>
      </c>
      <c r="H870" s="1679" t="s">
        <v>3581</v>
      </c>
    </row>
    <row r="871" spans="1:8" x14ac:dyDescent="0.25">
      <c r="A871" s="777" t="s">
        <v>2828</v>
      </c>
      <c r="B871" s="764">
        <v>1</v>
      </c>
      <c r="C871" s="630">
        <v>16000</v>
      </c>
      <c r="D871" s="630"/>
      <c r="E871" s="921">
        <v>1</v>
      </c>
      <c r="F871" s="921">
        <v>60</v>
      </c>
      <c r="G871" s="1249">
        <v>3000</v>
      </c>
      <c r="H871" s="1679"/>
    </row>
    <row r="872" spans="1:8" x14ac:dyDescent="0.25">
      <c r="A872" s="777" t="s">
        <v>552</v>
      </c>
      <c r="B872" s="764">
        <v>1</v>
      </c>
      <c r="C872" s="630">
        <v>15000</v>
      </c>
      <c r="D872" s="630"/>
      <c r="E872" s="921">
        <v>1</v>
      </c>
      <c r="F872" s="921">
        <v>70</v>
      </c>
      <c r="G872" s="1249">
        <v>4000</v>
      </c>
      <c r="H872" s="1679"/>
    </row>
    <row r="873" spans="1:8" x14ac:dyDescent="0.25">
      <c r="A873" s="777" t="s">
        <v>6960</v>
      </c>
      <c r="B873" s="764">
        <v>1</v>
      </c>
      <c r="C873" s="630">
        <v>16000</v>
      </c>
      <c r="D873" s="630"/>
      <c r="E873" s="921">
        <v>1</v>
      </c>
      <c r="F873" s="921">
        <v>70</v>
      </c>
      <c r="G873" s="1249">
        <v>4000</v>
      </c>
      <c r="H873" s="1679" t="s">
        <v>6961</v>
      </c>
    </row>
    <row r="874" spans="1:8" x14ac:dyDescent="0.25">
      <c r="A874" s="777" t="s">
        <v>3522</v>
      </c>
      <c r="B874" s="764">
        <v>2</v>
      </c>
      <c r="C874" s="630"/>
      <c r="D874" s="630"/>
      <c r="E874" s="921"/>
      <c r="F874" s="921"/>
      <c r="G874" s="1249"/>
      <c r="H874" s="1679" t="s">
        <v>6962</v>
      </c>
    </row>
    <row r="875" spans="1:8" x14ac:dyDescent="0.25">
      <c r="A875" s="777" t="s">
        <v>6209</v>
      </c>
      <c r="B875" s="764">
        <v>1</v>
      </c>
      <c r="C875" s="630">
        <v>52000</v>
      </c>
      <c r="D875" s="630"/>
      <c r="E875" s="921">
        <v>1</v>
      </c>
      <c r="F875" s="921">
        <v>100</v>
      </c>
      <c r="G875" s="1249">
        <v>5000</v>
      </c>
      <c r="H875" s="1679"/>
    </row>
    <row r="876" spans="1:8" x14ac:dyDescent="0.25">
      <c r="A876" s="755" t="s">
        <v>2048</v>
      </c>
      <c r="B876" s="213">
        <f>SUM(B867:B875)</f>
        <v>12</v>
      </c>
      <c r="C876" s="213">
        <f>SUM(C867:C875)</f>
        <v>99000</v>
      </c>
      <c r="D876" s="213">
        <f>SUM(D867:D875)</f>
        <v>138000</v>
      </c>
      <c r="E876" s="213"/>
      <c r="F876" s="213"/>
      <c r="G876" s="213">
        <f>SUM(G867:G875)</f>
        <v>59000</v>
      </c>
      <c r="H876" s="213"/>
    </row>
    <row r="877" spans="1:8" ht="17.25" x14ac:dyDescent="0.25">
      <c r="A877" s="2233" t="s">
        <v>4463</v>
      </c>
      <c r="B877" s="2234"/>
      <c r="C877" s="2234"/>
      <c r="D877" s="2234"/>
      <c r="E877" s="2234"/>
      <c r="F877" s="2234"/>
      <c r="G877" s="2234"/>
      <c r="H877" s="2235"/>
    </row>
    <row r="878" spans="1:8" ht="17.25" x14ac:dyDescent="0.25">
      <c r="A878" s="782"/>
      <c r="B878" s="783"/>
      <c r="C878" s="944"/>
      <c r="D878" s="784"/>
      <c r="E878" s="909"/>
      <c r="F878" s="909"/>
      <c r="G878" s="909"/>
      <c r="H878" s="1678"/>
    </row>
    <row r="879" spans="1:8" x14ac:dyDescent="0.25">
      <c r="A879" s="755" t="s">
        <v>2048</v>
      </c>
      <c r="B879" s="213">
        <f>SUM(B878:B878)</f>
        <v>0</v>
      </c>
      <c r="C879" s="213">
        <f>SUM(C878:C878)</f>
        <v>0</v>
      </c>
      <c r="D879" s="213">
        <f>SUM(D878:D878)</f>
        <v>0</v>
      </c>
      <c r="E879" s="213"/>
      <c r="F879" s="213"/>
      <c r="G879" s="213"/>
      <c r="H879" s="213"/>
    </row>
    <row r="882" spans="1:8" x14ac:dyDescent="0.25">
      <c r="D882" s="1230"/>
      <c r="E882" s="1230"/>
      <c r="F882" s="2268" t="s">
        <v>5635</v>
      </c>
      <c r="G882" s="2268"/>
      <c r="H882" s="2268"/>
    </row>
    <row r="883" spans="1:8" ht="15.75" x14ac:dyDescent="0.25">
      <c r="A883" s="2262" t="s">
        <v>4861</v>
      </c>
      <c r="B883" s="2263"/>
      <c r="C883" s="757">
        <f>C876</f>
        <v>99000</v>
      </c>
      <c r="E883" s="13"/>
      <c r="F883" s="13"/>
    </row>
    <row r="884" spans="1:8" x14ac:dyDescent="0.25">
      <c r="E884" s="2274"/>
      <c r="F884" s="2274"/>
      <c r="G884" s="2274"/>
    </row>
    <row r="885" spans="1:8" ht="15.75" x14ac:dyDescent="0.25">
      <c r="A885" s="2262" t="s">
        <v>4825</v>
      </c>
      <c r="B885" s="2263"/>
      <c r="C885" s="213"/>
      <c r="E885" s="1145"/>
      <c r="F885" s="1145"/>
      <c r="G885" s="1145"/>
    </row>
  </sheetData>
  <mergeCells count="170">
    <mergeCell ref="A815:H815"/>
    <mergeCell ref="A827:H827"/>
    <mergeCell ref="F832:H832"/>
    <mergeCell ref="A833:B833"/>
    <mergeCell ref="E834:G834"/>
    <mergeCell ref="A835:B835"/>
    <mergeCell ref="A780:H780"/>
    <mergeCell ref="A799:H799"/>
    <mergeCell ref="F808:H808"/>
    <mergeCell ref="A809:B809"/>
    <mergeCell ref="E810:G810"/>
    <mergeCell ref="A811:B811"/>
    <mergeCell ref="A637:H637"/>
    <mergeCell ref="A659:H659"/>
    <mergeCell ref="F664:H664"/>
    <mergeCell ref="A665:B665"/>
    <mergeCell ref="E666:G666"/>
    <mergeCell ref="A667:B667"/>
    <mergeCell ref="A745:H745"/>
    <mergeCell ref="A768:H768"/>
    <mergeCell ref="F773:H773"/>
    <mergeCell ref="A774:B774"/>
    <mergeCell ref="E775:G775"/>
    <mergeCell ref="A776:B776"/>
    <mergeCell ref="A672:H672"/>
    <mergeCell ref="A686:H686"/>
    <mergeCell ref="F692:H692"/>
    <mergeCell ref="A693:B693"/>
    <mergeCell ref="E694:G694"/>
    <mergeCell ref="A695:B695"/>
    <mergeCell ref="A739:B739"/>
    <mergeCell ref="E740:G740"/>
    <mergeCell ref="A741:B741"/>
    <mergeCell ref="A699:H699"/>
    <mergeCell ref="A710:H710"/>
    <mergeCell ref="F715:H715"/>
    <mergeCell ref="A716:B716"/>
    <mergeCell ref="E717:G717"/>
    <mergeCell ref="A718:B718"/>
    <mergeCell ref="A722:H722"/>
    <mergeCell ref="A733:H733"/>
    <mergeCell ref="F738:H738"/>
    <mergeCell ref="A631:B631"/>
    <mergeCell ref="E632:G632"/>
    <mergeCell ref="A633:B633"/>
    <mergeCell ref="F567:H567"/>
    <mergeCell ref="A568:B568"/>
    <mergeCell ref="E569:G569"/>
    <mergeCell ref="A531:B531"/>
    <mergeCell ref="A504:H504"/>
    <mergeCell ref="A523:H523"/>
    <mergeCell ref="F528:H528"/>
    <mergeCell ref="A529:B529"/>
    <mergeCell ref="E530:G530"/>
    <mergeCell ref="E596:G596"/>
    <mergeCell ref="A597:B597"/>
    <mergeCell ref="A570:B570"/>
    <mergeCell ref="A574:H574"/>
    <mergeCell ref="A589:H589"/>
    <mergeCell ref="F594:H594"/>
    <mergeCell ref="A595:B595"/>
    <mergeCell ref="A600:H600"/>
    <mergeCell ref="A624:H624"/>
    <mergeCell ref="A536:H536"/>
    <mergeCell ref="A562:H562"/>
    <mergeCell ref="A499:B499"/>
    <mergeCell ref="A491:H491"/>
    <mergeCell ref="A462:H462"/>
    <mergeCell ref="A487:H487"/>
    <mergeCell ref="F496:H496"/>
    <mergeCell ref="A497:B497"/>
    <mergeCell ref="F630:H630"/>
    <mergeCell ref="E498:G498"/>
    <mergeCell ref="A397:B397"/>
    <mergeCell ref="A458:B458"/>
    <mergeCell ref="A429:H429"/>
    <mergeCell ref="A451:H451"/>
    <mergeCell ref="F455:H455"/>
    <mergeCell ref="A456:B456"/>
    <mergeCell ref="E457:G457"/>
    <mergeCell ref="A374:H374"/>
    <mergeCell ref="A390:H390"/>
    <mergeCell ref="F394:H394"/>
    <mergeCell ref="A395:B395"/>
    <mergeCell ref="E396:G396"/>
    <mergeCell ref="A426:B426"/>
    <mergeCell ref="A401:H401"/>
    <mergeCell ref="A419:H419"/>
    <mergeCell ref="F423:H423"/>
    <mergeCell ref="A424:B424"/>
    <mergeCell ref="E425:G425"/>
    <mergeCell ref="A265:B265"/>
    <mergeCell ref="A240:H240"/>
    <mergeCell ref="A257:H257"/>
    <mergeCell ref="A341:B341"/>
    <mergeCell ref="A303:H303"/>
    <mergeCell ref="A333:H333"/>
    <mergeCell ref="F338:H338"/>
    <mergeCell ref="A339:B339"/>
    <mergeCell ref="E340:G340"/>
    <mergeCell ref="A263:B263"/>
    <mergeCell ref="E264:G264"/>
    <mergeCell ref="A370:B370"/>
    <mergeCell ref="A345:H345"/>
    <mergeCell ref="A363:H363"/>
    <mergeCell ref="F367:H367"/>
    <mergeCell ref="A368:B368"/>
    <mergeCell ref="E369:G369"/>
    <mergeCell ref="A299:B299"/>
    <mergeCell ref="A269:H269"/>
    <mergeCell ref="A292:H292"/>
    <mergeCell ref="F296:H296"/>
    <mergeCell ref="A297:B297"/>
    <mergeCell ref="E298:G298"/>
    <mergeCell ref="A31:H31"/>
    <mergeCell ref="A61:H61"/>
    <mergeCell ref="F65:H65"/>
    <mergeCell ref="A66:B66"/>
    <mergeCell ref="A138:H138"/>
    <mergeCell ref="A171:H171"/>
    <mergeCell ref="F177:H177"/>
    <mergeCell ref="A178:B178"/>
    <mergeCell ref="E179:G179"/>
    <mergeCell ref="A180:B180"/>
    <mergeCell ref="A237:B237"/>
    <mergeCell ref="A213:H213"/>
    <mergeCell ref="A230:H230"/>
    <mergeCell ref="F234:H234"/>
    <mergeCell ref="A235:B235"/>
    <mergeCell ref="E236:G236"/>
    <mergeCell ref="A209:B209"/>
    <mergeCell ref="F197:G197"/>
    <mergeCell ref="A184:H184"/>
    <mergeCell ref="A202:H202"/>
    <mergeCell ref="F206:H206"/>
    <mergeCell ref="A207:B207"/>
    <mergeCell ref="E208:G208"/>
    <mergeCell ref="A883:B883"/>
    <mergeCell ref="E884:G884"/>
    <mergeCell ref="A885:B885"/>
    <mergeCell ref="F262:H262"/>
    <mergeCell ref="A1:H1"/>
    <mergeCell ref="A21:H21"/>
    <mergeCell ref="F25:H25"/>
    <mergeCell ref="A26:B26"/>
    <mergeCell ref="E27:G27"/>
    <mergeCell ref="A100:B100"/>
    <mergeCell ref="A71:H71"/>
    <mergeCell ref="A90:H90"/>
    <mergeCell ref="F97:H97"/>
    <mergeCell ref="A98:B98"/>
    <mergeCell ref="E99:G99"/>
    <mergeCell ref="A134:B134"/>
    <mergeCell ref="A104:H104"/>
    <mergeCell ref="A127:H127"/>
    <mergeCell ref="F131:H131"/>
    <mergeCell ref="A132:B132"/>
    <mergeCell ref="E133:G133"/>
    <mergeCell ref="E67:G67"/>
    <mergeCell ref="A68:B68"/>
    <mergeCell ref="A28:B28"/>
    <mergeCell ref="A839:H839"/>
    <mergeCell ref="A853:H853"/>
    <mergeCell ref="F858:H858"/>
    <mergeCell ref="A859:B859"/>
    <mergeCell ref="E860:G860"/>
    <mergeCell ref="A861:B861"/>
    <mergeCell ref="A865:H865"/>
    <mergeCell ref="A877:H877"/>
    <mergeCell ref="F882:H882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69"/>
  <sheetViews>
    <sheetView topLeftCell="A288" workbookViewId="0">
      <selection activeCell="E429" sqref="E429"/>
    </sheetView>
  </sheetViews>
  <sheetFormatPr defaultRowHeight="15" x14ac:dyDescent="0.25"/>
  <cols>
    <col min="1" max="1" width="23.7109375" customWidth="1"/>
    <col min="2" max="2" width="10.140625" customWidth="1"/>
    <col min="3" max="3" width="11" customWidth="1"/>
    <col min="4" max="4" width="13.5703125" bestFit="1" customWidth="1"/>
    <col min="6" max="6" width="9.5703125" bestFit="1" customWidth="1"/>
    <col min="7" max="7" width="13.5703125" bestFit="1" customWidth="1"/>
    <col min="8" max="8" width="40.85546875" customWidth="1"/>
  </cols>
  <sheetData>
    <row r="1" spans="1:8" ht="15.75" x14ac:dyDescent="0.25">
      <c r="A1" s="2232" t="s">
        <v>6978</v>
      </c>
      <c r="B1" s="2232"/>
      <c r="C1" s="2232"/>
      <c r="D1" s="2232"/>
      <c r="E1" s="2232"/>
      <c r="F1" s="2232"/>
      <c r="G1" s="2232"/>
      <c r="H1" s="2232"/>
    </row>
    <row r="2" spans="1:8" x14ac:dyDescent="0.25">
      <c r="A2" s="198" t="s">
        <v>14</v>
      </c>
      <c r="B2" s="198" t="s">
        <v>6004</v>
      </c>
      <c r="C2" s="198" t="s">
        <v>6005</v>
      </c>
      <c r="D2" s="198" t="s">
        <v>6006</v>
      </c>
      <c r="E2" s="198" t="s">
        <v>6007</v>
      </c>
      <c r="F2" s="1677" t="s">
        <v>2013</v>
      </c>
      <c r="G2" s="198" t="s">
        <v>6008</v>
      </c>
      <c r="H2" s="198" t="s">
        <v>6846</v>
      </c>
    </row>
    <row r="3" spans="1:8" x14ac:dyDescent="0.25">
      <c r="A3" s="777" t="s">
        <v>6400</v>
      </c>
      <c r="B3" s="764">
        <v>1</v>
      </c>
      <c r="C3" s="630">
        <v>8000</v>
      </c>
      <c r="D3" s="630">
        <v>13000</v>
      </c>
      <c r="E3" s="921">
        <v>1</v>
      </c>
      <c r="F3" s="764">
        <v>100</v>
      </c>
      <c r="G3" s="630">
        <v>5000</v>
      </c>
      <c r="H3" s="1679" t="s">
        <v>6309</v>
      </c>
    </row>
    <row r="4" spans="1:8" x14ac:dyDescent="0.25">
      <c r="A4" s="777" t="s">
        <v>6964</v>
      </c>
      <c r="B4" s="764">
        <v>1</v>
      </c>
      <c r="C4" s="630"/>
      <c r="D4" s="630">
        <v>15000</v>
      </c>
      <c r="E4" s="921">
        <v>1</v>
      </c>
      <c r="F4" s="764">
        <v>60</v>
      </c>
      <c r="G4" s="630">
        <v>3000</v>
      </c>
      <c r="H4" s="1679" t="s">
        <v>767</v>
      </c>
    </row>
    <row r="5" spans="1:8" x14ac:dyDescent="0.25">
      <c r="A5" s="777" t="s">
        <v>1021</v>
      </c>
      <c r="B5" s="764">
        <v>1</v>
      </c>
      <c r="C5" s="630"/>
      <c r="D5" s="630"/>
      <c r="E5" s="921"/>
      <c r="F5" s="921"/>
      <c r="G5" s="1249"/>
      <c r="H5" s="1679" t="s">
        <v>6966</v>
      </c>
    </row>
    <row r="6" spans="1:8" x14ac:dyDescent="0.25">
      <c r="A6" s="777" t="s">
        <v>136</v>
      </c>
      <c r="B6" s="764">
        <v>1</v>
      </c>
      <c r="C6" s="630"/>
      <c r="D6" s="630">
        <v>15000</v>
      </c>
      <c r="E6" s="921">
        <v>1</v>
      </c>
      <c r="F6" s="921">
        <v>60</v>
      </c>
      <c r="G6" s="1249">
        <v>3000</v>
      </c>
      <c r="H6" s="1679" t="s">
        <v>767</v>
      </c>
    </row>
    <row r="7" spans="1:8" x14ac:dyDescent="0.25">
      <c r="A7" s="777" t="s">
        <v>6969</v>
      </c>
      <c r="B7" s="764">
        <v>1</v>
      </c>
      <c r="C7" s="630">
        <v>30000</v>
      </c>
      <c r="D7" s="630"/>
      <c r="E7" s="921">
        <v>1</v>
      </c>
      <c r="F7" s="921">
        <v>100</v>
      </c>
      <c r="G7" s="1249">
        <v>5000</v>
      </c>
      <c r="H7" s="1679" t="s">
        <v>6965</v>
      </c>
    </row>
    <row r="8" spans="1:8" x14ac:dyDescent="0.25">
      <c r="A8" s="777" t="s">
        <v>6970</v>
      </c>
      <c r="B8" s="764">
        <v>1</v>
      </c>
      <c r="C8" s="630">
        <v>14000</v>
      </c>
      <c r="D8" s="630"/>
      <c r="E8" s="921">
        <v>1</v>
      </c>
      <c r="F8" s="921">
        <v>60</v>
      </c>
      <c r="G8" s="1249">
        <v>3000</v>
      </c>
      <c r="H8" s="1679" t="s">
        <v>6965</v>
      </c>
    </row>
    <row r="9" spans="1:8" x14ac:dyDescent="0.25">
      <c r="A9" s="777" t="s">
        <v>3701</v>
      </c>
      <c r="B9" s="764">
        <v>1</v>
      </c>
      <c r="C9" s="630"/>
      <c r="D9" s="630">
        <v>37000</v>
      </c>
      <c r="E9" s="921">
        <v>1</v>
      </c>
      <c r="F9" s="921">
        <v>70</v>
      </c>
      <c r="G9" s="1249">
        <v>4000</v>
      </c>
      <c r="H9" s="1679" t="s">
        <v>767</v>
      </c>
    </row>
    <row r="10" spans="1:8" x14ac:dyDescent="0.25">
      <c r="A10" s="777" t="s">
        <v>441</v>
      </c>
      <c r="B10" s="764">
        <v>1</v>
      </c>
      <c r="C10" s="630"/>
      <c r="D10" s="630">
        <v>26000</v>
      </c>
      <c r="E10" s="921"/>
      <c r="F10" s="921"/>
      <c r="G10" s="1249"/>
      <c r="H10" s="1679" t="s">
        <v>7062</v>
      </c>
    </row>
    <row r="11" spans="1:8" x14ac:dyDescent="0.25">
      <c r="A11" s="777" t="s">
        <v>6967</v>
      </c>
      <c r="B11" s="764">
        <v>2</v>
      </c>
      <c r="C11" s="630"/>
      <c r="D11" s="630">
        <v>96000</v>
      </c>
      <c r="E11" s="921">
        <v>2</v>
      </c>
      <c r="F11" s="921">
        <v>190</v>
      </c>
      <c r="G11" s="1249">
        <v>22000</v>
      </c>
      <c r="H11" s="1679" t="s">
        <v>6975</v>
      </c>
    </row>
    <row r="12" spans="1:8" x14ac:dyDescent="0.25">
      <c r="A12" s="777" t="s">
        <v>5949</v>
      </c>
      <c r="B12" s="764">
        <v>1</v>
      </c>
      <c r="C12" s="630"/>
      <c r="D12" s="630">
        <v>33000</v>
      </c>
      <c r="E12" s="921">
        <v>1</v>
      </c>
      <c r="F12" s="921">
        <v>50</v>
      </c>
      <c r="G12" s="1249">
        <v>2000</v>
      </c>
      <c r="H12" s="1679" t="s">
        <v>6968</v>
      </c>
    </row>
    <row r="13" spans="1:8" x14ac:dyDescent="0.25">
      <c r="A13" s="777" t="s">
        <v>6638</v>
      </c>
      <c r="B13" s="764">
        <v>1</v>
      </c>
      <c r="C13" s="630"/>
      <c r="D13" s="630">
        <v>51000</v>
      </c>
      <c r="E13" s="921"/>
      <c r="F13" s="921"/>
      <c r="G13" s="1249"/>
      <c r="H13" s="1679" t="s">
        <v>6968</v>
      </c>
    </row>
    <row r="14" spans="1:8" x14ac:dyDescent="0.25">
      <c r="A14" s="777" t="s">
        <v>576</v>
      </c>
      <c r="B14" s="764">
        <v>1</v>
      </c>
      <c r="C14" s="630">
        <v>17000</v>
      </c>
      <c r="D14" s="630"/>
      <c r="E14" s="921">
        <v>1</v>
      </c>
      <c r="F14" s="921">
        <v>70</v>
      </c>
      <c r="G14" s="1249">
        <v>4000</v>
      </c>
      <c r="H14" s="1679"/>
    </row>
    <row r="15" spans="1:8" x14ac:dyDescent="0.25">
      <c r="A15" s="777" t="s">
        <v>6400</v>
      </c>
      <c r="B15" s="764">
        <v>1</v>
      </c>
      <c r="C15" s="630">
        <v>21000</v>
      </c>
      <c r="D15" s="630"/>
      <c r="E15" s="921">
        <v>1</v>
      </c>
      <c r="F15" s="921">
        <v>100</v>
      </c>
      <c r="G15" s="1249">
        <v>5000</v>
      </c>
      <c r="H15" s="1679"/>
    </row>
    <row r="16" spans="1:8" x14ac:dyDescent="0.25">
      <c r="A16" s="777" t="s">
        <v>624</v>
      </c>
      <c r="B16" s="764">
        <v>1</v>
      </c>
      <c r="C16" s="630"/>
      <c r="D16" s="630">
        <v>31000</v>
      </c>
      <c r="E16" s="921">
        <v>1</v>
      </c>
      <c r="F16" s="921">
        <v>60</v>
      </c>
      <c r="G16" s="1249">
        <v>3000</v>
      </c>
      <c r="H16" s="1679" t="s">
        <v>767</v>
      </c>
    </row>
    <row r="17" spans="1:8" x14ac:dyDescent="0.25">
      <c r="A17" s="777" t="s">
        <v>6971</v>
      </c>
      <c r="B17" s="764">
        <v>1</v>
      </c>
      <c r="C17" s="630">
        <v>19000</v>
      </c>
      <c r="D17" s="630"/>
      <c r="E17" s="921">
        <v>1</v>
      </c>
      <c r="F17" s="921">
        <v>70</v>
      </c>
      <c r="G17" s="1249">
        <v>4000</v>
      </c>
      <c r="H17" s="1679"/>
    </row>
    <row r="18" spans="1:8" x14ac:dyDescent="0.25">
      <c r="A18" s="777" t="s">
        <v>6972</v>
      </c>
      <c r="B18" s="764">
        <v>1</v>
      </c>
      <c r="C18" s="630"/>
      <c r="D18" s="630">
        <v>15000</v>
      </c>
      <c r="E18" s="921"/>
      <c r="F18" s="921"/>
      <c r="G18" s="1249"/>
      <c r="H18" s="1679" t="s">
        <v>6973</v>
      </c>
    </row>
    <row r="19" spans="1:8" x14ac:dyDescent="0.25">
      <c r="A19" s="777" t="s">
        <v>3657</v>
      </c>
      <c r="B19" s="764">
        <v>1</v>
      </c>
      <c r="C19" s="630">
        <v>6000</v>
      </c>
      <c r="D19" s="630">
        <v>28000</v>
      </c>
      <c r="E19" s="921" t="s">
        <v>6974</v>
      </c>
      <c r="F19" s="921">
        <v>100</v>
      </c>
      <c r="G19" s="1249">
        <v>5000</v>
      </c>
      <c r="H19" s="1679"/>
    </row>
    <row r="20" spans="1:8" x14ac:dyDescent="0.25">
      <c r="A20" s="777" t="s">
        <v>6400</v>
      </c>
      <c r="B20" s="764">
        <v>1</v>
      </c>
      <c r="C20" s="630"/>
      <c r="D20" s="630">
        <v>26000</v>
      </c>
      <c r="E20" s="921"/>
      <c r="F20" s="921"/>
      <c r="G20" s="1249"/>
      <c r="H20" s="1679" t="s">
        <v>7063</v>
      </c>
    </row>
    <row r="21" spans="1:8" x14ac:dyDescent="0.25">
      <c r="A21" s="755" t="s">
        <v>2048</v>
      </c>
      <c r="B21" s="213">
        <f>SUM(B3:B20)</f>
        <v>19</v>
      </c>
      <c r="C21" s="213">
        <f>SUM(C3:C20)</f>
        <v>115000</v>
      </c>
      <c r="D21" s="213">
        <f>SUM(D3:D20)</f>
        <v>386000</v>
      </c>
      <c r="E21" s="213"/>
      <c r="F21" s="213"/>
      <c r="G21" s="213">
        <f>SUM(G3:G20)</f>
        <v>68000</v>
      </c>
      <c r="H21" s="213"/>
    </row>
    <row r="22" spans="1:8" ht="17.25" x14ac:dyDescent="0.25">
      <c r="A22" s="2233" t="s">
        <v>4463</v>
      </c>
      <c r="B22" s="2234"/>
      <c r="C22" s="2234"/>
      <c r="D22" s="2234"/>
      <c r="E22" s="2234"/>
      <c r="F22" s="2234"/>
      <c r="G22" s="2234"/>
      <c r="H22" s="2235"/>
    </row>
    <row r="23" spans="1:8" ht="17.25" x14ac:dyDescent="0.25">
      <c r="A23" s="782"/>
      <c r="B23" s="783"/>
      <c r="C23" s="944"/>
      <c r="D23" s="784"/>
      <c r="E23" s="909"/>
      <c r="F23" s="909"/>
      <c r="G23" s="909"/>
      <c r="H23" s="1678"/>
    </row>
    <row r="24" spans="1:8" x14ac:dyDescent="0.25">
      <c r="A24" s="755" t="s">
        <v>2048</v>
      </c>
      <c r="B24" s="213">
        <f>SUM(B23:B23)</f>
        <v>0</v>
      </c>
      <c r="C24" s="213">
        <f>SUM(C23:C23)</f>
        <v>0</v>
      </c>
      <c r="D24" s="213">
        <f>SUM(D23:D23)</f>
        <v>0</v>
      </c>
      <c r="E24" s="213"/>
      <c r="F24" s="213"/>
      <c r="G24" s="213"/>
      <c r="H24" s="213"/>
    </row>
    <row r="27" spans="1:8" x14ac:dyDescent="0.25">
      <c r="D27" s="1230"/>
      <c r="E27" s="1230"/>
      <c r="F27" s="2268" t="s">
        <v>5635</v>
      </c>
      <c r="G27" s="2268"/>
      <c r="H27" s="2268"/>
    </row>
    <row r="28" spans="1:8" ht="15.75" x14ac:dyDescent="0.25">
      <c r="A28" s="2262" t="s">
        <v>4861</v>
      </c>
      <c r="B28" s="2263"/>
      <c r="C28" s="757">
        <f>C21</f>
        <v>115000</v>
      </c>
      <c r="E28" s="13"/>
      <c r="F28" s="13"/>
    </row>
    <row r="29" spans="1:8" x14ac:dyDescent="0.25">
      <c r="E29" s="2274"/>
      <c r="F29" s="2274"/>
      <c r="G29" s="2274"/>
    </row>
    <row r="30" spans="1:8" ht="15.75" x14ac:dyDescent="0.25">
      <c r="A30" s="2262" t="s">
        <v>4825</v>
      </c>
      <c r="B30" s="2263"/>
      <c r="C30" s="213"/>
      <c r="E30" s="1145"/>
      <c r="F30" s="1145"/>
      <c r="G30" s="1145"/>
    </row>
    <row r="34" spans="1:8" ht="15.75" x14ac:dyDescent="0.25">
      <c r="A34" s="2232" t="s">
        <v>6977</v>
      </c>
      <c r="B34" s="2232"/>
      <c r="C34" s="2232"/>
      <c r="D34" s="2232"/>
      <c r="E34" s="2232"/>
      <c r="F34" s="2232"/>
      <c r="G34" s="2232"/>
      <c r="H34" s="2232"/>
    </row>
    <row r="35" spans="1:8" x14ac:dyDescent="0.25">
      <c r="A35" s="198" t="s">
        <v>14</v>
      </c>
      <c r="B35" s="198" t="s">
        <v>6004</v>
      </c>
      <c r="C35" s="198" t="s">
        <v>6005</v>
      </c>
      <c r="D35" s="198" t="s">
        <v>6006</v>
      </c>
      <c r="E35" s="198" t="s">
        <v>6007</v>
      </c>
      <c r="F35" s="1680" t="s">
        <v>2013</v>
      </c>
      <c r="G35" s="198" t="s">
        <v>6008</v>
      </c>
      <c r="H35" s="198" t="s">
        <v>6846</v>
      </c>
    </row>
    <row r="36" spans="1:8" x14ac:dyDescent="0.25">
      <c r="A36" s="777" t="s">
        <v>5813</v>
      </c>
      <c r="B36" s="764">
        <v>1</v>
      </c>
      <c r="C36" s="630">
        <v>60600</v>
      </c>
      <c r="D36" s="630"/>
      <c r="E36" s="921">
        <v>2</v>
      </c>
      <c r="F36" s="764" t="s">
        <v>2148</v>
      </c>
      <c r="G36" s="630">
        <v>8000</v>
      </c>
      <c r="H36" s="1682" t="s">
        <v>6965</v>
      </c>
    </row>
    <row r="37" spans="1:8" x14ac:dyDescent="0.25">
      <c r="A37" s="777" t="s">
        <v>114</v>
      </c>
      <c r="B37" s="764">
        <v>1</v>
      </c>
      <c r="C37" s="630"/>
      <c r="D37" s="630">
        <v>21000</v>
      </c>
      <c r="E37" s="921">
        <v>1</v>
      </c>
      <c r="F37" s="764">
        <v>60</v>
      </c>
      <c r="G37" s="630">
        <v>3000</v>
      </c>
      <c r="H37" s="1682" t="s">
        <v>6973</v>
      </c>
    </row>
    <row r="38" spans="1:8" x14ac:dyDescent="0.25">
      <c r="A38" s="777" t="s">
        <v>423</v>
      </c>
      <c r="B38" s="764">
        <v>1</v>
      </c>
      <c r="C38" s="630"/>
      <c r="D38" s="630">
        <v>21000</v>
      </c>
      <c r="E38" s="921"/>
      <c r="F38" s="921"/>
      <c r="G38" s="1249"/>
      <c r="H38" s="1682" t="s">
        <v>7064</v>
      </c>
    </row>
    <row r="39" spans="1:8" x14ac:dyDescent="0.25">
      <c r="A39" s="777" t="s">
        <v>4497</v>
      </c>
      <c r="B39" s="764">
        <v>1</v>
      </c>
      <c r="C39" s="630">
        <v>28000</v>
      </c>
      <c r="D39" s="630"/>
      <c r="E39" s="921">
        <v>1</v>
      </c>
      <c r="F39" s="921">
        <v>35</v>
      </c>
      <c r="G39" s="1249">
        <v>1000</v>
      </c>
      <c r="H39" s="1682"/>
    </row>
    <row r="40" spans="1:8" x14ac:dyDescent="0.25">
      <c r="A40" s="777" t="s">
        <v>5662</v>
      </c>
      <c r="B40" s="764">
        <v>1</v>
      </c>
      <c r="C40" s="630"/>
      <c r="D40" s="630">
        <v>16000</v>
      </c>
      <c r="E40" s="921"/>
      <c r="F40" s="921"/>
      <c r="G40" s="1249"/>
      <c r="H40" s="1682" t="s">
        <v>7065</v>
      </c>
    </row>
    <row r="41" spans="1:8" x14ac:dyDescent="0.25">
      <c r="A41" s="777" t="s">
        <v>5623</v>
      </c>
      <c r="B41" s="764">
        <v>1</v>
      </c>
      <c r="C41" s="630"/>
      <c r="D41" s="630">
        <v>14000</v>
      </c>
      <c r="E41" s="921">
        <v>1</v>
      </c>
      <c r="F41" s="921">
        <v>60</v>
      </c>
      <c r="G41" s="1249">
        <v>3000</v>
      </c>
      <c r="H41" s="1682" t="s">
        <v>767</v>
      </c>
    </row>
    <row r="42" spans="1:8" x14ac:dyDescent="0.25">
      <c r="A42" s="777" t="s">
        <v>5544</v>
      </c>
      <c r="B42" s="764">
        <v>1</v>
      </c>
      <c r="C42" s="630"/>
      <c r="D42" s="630">
        <v>20000</v>
      </c>
      <c r="E42" s="921"/>
      <c r="F42" s="921"/>
      <c r="G42" s="1249"/>
      <c r="H42" s="1682" t="s">
        <v>767</v>
      </c>
    </row>
    <row r="43" spans="1:8" x14ac:dyDescent="0.25">
      <c r="A43" s="777" t="s">
        <v>6111</v>
      </c>
      <c r="B43" s="764">
        <v>1</v>
      </c>
      <c r="C43" s="630"/>
      <c r="D43" s="630">
        <v>15000</v>
      </c>
      <c r="E43" s="921">
        <v>1</v>
      </c>
      <c r="F43" s="921">
        <v>50</v>
      </c>
      <c r="G43" s="1249">
        <v>2000</v>
      </c>
      <c r="H43" s="1682" t="s">
        <v>767</v>
      </c>
    </row>
    <row r="44" spans="1:8" x14ac:dyDescent="0.25">
      <c r="A44" s="777" t="s">
        <v>6979</v>
      </c>
      <c r="B44" s="764">
        <v>1</v>
      </c>
      <c r="C44" s="630"/>
      <c r="D44" s="630">
        <v>15000</v>
      </c>
      <c r="E44" s="921">
        <v>1</v>
      </c>
      <c r="F44" s="921">
        <v>60</v>
      </c>
      <c r="G44" s="1249">
        <v>3000</v>
      </c>
      <c r="H44" s="1683" t="s">
        <v>767</v>
      </c>
    </row>
    <row r="45" spans="1:8" x14ac:dyDescent="0.25">
      <c r="A45" s="777" t="s">
        <v>563</v>
      </c>
      <c r="B45" s="764">
        <v>1</v>
      </c>
      <c r="C45" s="630"/>
      <c r="D45" s="630">
        <v>17000</v>
      </c>
      <c r="E45" s="921">
        <v>1</v>
      </c>
      <c r="F45" s="921">
        <v>70</v>
      </c>
      <c r="G45" s="1249">
        <v>4000</v>
      </c>
      <c r="H45" s="1683" t="s">
        <v>767</v>
      </c>
    </row>
    <row r="46" spans="1:8" x14ac:dyDescent="0.25">
      <c r="A46" s="755" t="s">
        <v>2048</v>
      </c>
      <c r="B46" s="213">
        <f>SUM(B36:B45)</f>
        <v>10</v>
      </c>
      <c r="C46" s="213">
        <f>SUM(C36:C45)</f>
        <v>88600</v>
      </c>
      <c r="D46" s="213">
        <f>SUM(D36:D45)</f>
        <v>139000</v>
      </c>
      <c r="E46" s="213"/>
      <c r="F46" s="213"/>
      <c r="G46" s="213">
        <f>SUM(G36:G45)</f>
        <v>24000</v>
      </c>
      <c r="H46" s="213"/>
    </row>
    <row r="47" spans="1:8" ht="17.25" x14ac:dyDescent="0.25">
      <c r="A47" s="2233" t="s">
        <v>4463</v>
      </c>
      <c r="B47" s="2234"/>
      <c r="C47" s="2234"/>
      <c r="D47" s="2234"/>
      <c r="E47" s="2234"/>
      <c r="F47" s="2234"/>
      <c r="G47" s="2234"/>
      <c r="H47" s="2235"/>
    </row>
    <row r="48" spans="1:8" ht="17.25" x14ac:dyDescent="0.25">
      <c r="A48" s="782" t="s">
        <v>6976</v>
      </c>
      <c r="B48" s="783">
        <v>1</v>
      </c>
      <c r="C48" s="944"/>
      <c r="D48" s="784">
        <v>1500</v>
      </c>
      <c r="E48" s="909"/>
      <c r="F48" s="909"/>
      <c r="G48" s="909"/>
      <c r="H48" s="1681" t="s">
        <v>767</v>
      </c>
    </row>
    <row r="49" spans="1:8" x14ac:dyDescent="0.25">
      <c r="A49" s="755" t="s">
        <v>2048</v>
      </c>
      <c r="B49" s="213">
        <f>SUM(B48:B48)</f>
        <v>1</v>
      </c>
      <c r="C49" s="213">
        <f>SUM(C48:C48)</f>
        <v>0</v>
      </c>
      <c r="D49" s="213">
        <f>SUM(D48:D48)</f>
        <v>1500</v>
      </c>
      <c r="E49" s="213"/>
      <c r="F49" s="213"/>
      <c r="G49" s="213"/>
      <c r="H49" s="213"/>
    </row>
    <row r="52" spans="1:8" x14ac:dyDescent="0.25">
      <c r="D52" s="1230"/>
      <c r="E52" s="1230"/>
      <c r="F52" s="2268" t="s">
        <v>5635</v>
      </c>
      <c r="G52" s="2268"/>
      <c r="H52" s="2268"/>
    </row>
    <row r="53" spans="1:8" ht="15.75" x14ac:dyDescent="0.25">
      <c r="A53" s="2262" t="s">
        <v>4861</v>
      </c>
      <c r="B53" s="2263"/>
      <c r="C53" s="757">
        <f>C46</f>
        <v>88600</v>
      </c>
      <c r="E53" s="13"/>
      <c r="F53" s="13"/>
    </row>
    <row r="54" spans="1:8" x14ac:dyDescent="0.25">
      <c r="E54" s="2274"/>
      <c r="F54" s="2274"/>
      <c r="G54" s="2274"/>
    </row>
    <row r="55" spans="1:8" ht="15.75" x14ac:dyDescent="0.25">
      <c r="A55" s="2262" t="s">
        <v>4825</v>
      </c>
      <c r="B55" s="2263"/>
      <c r="C55" s="213"/>
      <c r="E55" s="1145"/>
      <c r="F55" s="1145"/>
      <c r="G55" s="1145"/>
    </row>
    <row r="59" spans="1:8" ht="15.75" x14ac:dyDescent="0.25">
      <c r="A59" s="2232" t="s">
        <v>6980</v>
      </c>
      <c r="B59" s="2232"/>
      <c r="C59" s="2232"/>
      <c r="D59" s="2232"/>
      <c r="E59" s="2232"/>
      <c r="F59" s="2232"/>
      <c r="G59" s="2232"/>
      <c r="H59" s="2232"/>
    </row>
    <row r="60" spans="1:8" x14ac:dyDescent="0.25">
      <c r="A60" s="198" t="s">
        <v>14</v>
      </c>
      <c r="B60" s="198" t="s">
        <v>6004</v>
      </c>
      <c r="C60" s="198" t="s">
        <v>6005</v>
      </c>
      <c r="D60" s="198" t="s">
        <v>6006</v>
      </c>
      <c r="E60" s="198" t="s">
        <v>6007</v>
      </c>
      <c r="F60" s="1684" t="s">
        <v>2013</v>
      </c>
      <c r="G60" s="198" t="s">
        <v>6008</v>
      </c>
      <c r="H60" s="198" t="s">
        <v>6846</v>
      </c>
    </row>
    <row r="61" spans="1:8" x14ac:dyDescent="0.25">
      <c r="A61" s="777" t="s">
        <v>656</v>
      </c>
      <c r="B61" s="764">
        <v>1</v>
      </c>
      <c r="C61" s="630"/>
      <c r="D61" s="630">
        <v>20000</v>
      </c>
      <c r="E61" s="921"/>
      <c r="F61" s="764"/>
      <c r="G61" s="630"/>
      <c r="H61" s="1687" t="s">
        <v>767</v>
      </c>
    </row>
    <row r="62" spans="1:8" x14ac:dyDescent="0.25">
      <c r="A62" s="702" t="s">
        <v>3522</v>
      </c>
      <c r="B62" s="703">
        <v>3</v>
      </c>
      <c r="C62" s="640"/>
      <c r="D62" s="640"/>
      <c r="E62" s="1685"/>
      <c r="F62" s="703"/>
      <c r="G62" s="640"/>
      <c r="H62" s="781" t="s">
        <v>2751</v>
      </c>
    </row>
    <row r="63" spans="1:8" x14ac:dyDescent="0.25">
      <c r="A63" s="777" t="s">
        <v>3547</v>
      </c>
      <c r="B63" s="764">
        <v>1</v>
      </c>
      <c r="C63" s="630"/>
      <c r="D63" s="630">
        <v>36000</v>
      </c>
      <c r="E63" s="921"/>
      <c r="F63" s="764"/>
      <c r="G63" s="630"/>
      <c r="H63" s="1687" t="s">
        <v>3581</v>
      </c>
    </row>
    <row r="64" spans="1:8" x14ac:dyDescent="0.25">
      <c r="A64" s="777" t="s">
        <v>1248</v>
      </c>
      <c r="B64" s="764">
        <v>2</v>
      </c>
      <c r="C64" s="630">
        <v>100000</v>
      </c>
      <c r="D64" s="630"/>
      <c r="E64" s="921"/>
      <c r="F64" s="921"/>
      <c r="G64" s="1249"/>
      <c r="H64" s="1687" t="s">
        <v>6981</v>
      </c>
    </row>
    <row r="65" spans="1:8" x14ac:dyDescent="0.25">
      <c r="A65" s="777" t="s">
        <v>4757</v>
      </c>
      <c r="B65" s="764">
        <v>1</v>
      </c>
      <c r="C65" s="630">
        <v>20000</v>
      </c>
      <c r="D65" s="630"/>
      <c r="E65" s="921">
        <v>1</v>
      </c>
      <c r="F65" s="921">
        <v>75</v>
      </c>
      <c r="G65" s="1249">
        <v>4000</v>
      </c>
      <c r="H65" s="1687"/>
    </row>
    <row r="66" spans="1:8" x14ac:dyDescent="0.25">
      <c r="A66" s="777" t="s">
        <v>5605</v>
      </c>
      <c r="B66" s="764">
        <v>2</v>
      </c>
      <c r="C66" s="630">
        <v>102000</v>
      </c>
      <c r="D66" s="630"/>
      <c r="E66" s="921"/>
      <c r="F66" s="921"/>
      <c r="G66" s="1249"/>
      <c r="H66" s="1687"/>
    </row>
    <row r="67" spans="1:8" x14ac:dyDescent="0.25">
      <c r="A67" s="777" t="s">
        <v>1139</v>
      </c>
      <c r="B67" s="764">
        <v>1</v>
      </c>
      <c r="C67" s="630">
        <v>38000</v>
      </c>
      <c r="D67" s="630"/>
      <c r="E67" s="921"/>
      <c r="F67" s="921"/>
      <c r="G67" s="1249"/>
      <c r="H67" s="1687"/>
    </row>
    <row r="68" spans="1:8" x14ac:dyDescent="0.25">
      <c r="A68" s="777" t="s">
        <v>208</v>
      </c>
      <c r="B68" s="764">
        <v>1</v>
      </c>
      <c r="C68" s="630"/>
      <c r="D68" s="630">
        <v>52000</v>
      </c>
      <c r="E68" s="921"/>
      <c r="F68" s="921"/>
      <c r="G68" s="1249"/>
      <c r="H68" s="1687" t="s">
        <v>6982</v>
      </c>
    </row>
    <row r="69" spans="1:8" x14ac:dyDescent="0.25">
      <c r="A69" s="702" t="s">
        <v>3938</v>
      </c>
      <c r="B69" s="703">
        <v>1</v>
      </c>
      <c r="C69" s="640"/>
      <c r="D69" s="640"/>
      <c r="E69" s="1685"/>
      <c r="F69" s="1685"/>
      <c r="G69" s="1250"/>
      <c r="H69" s="781" t="s">
        <v>6864</v>
      </c>
    </row>
    <row r="70" spans="1:8" x14ac:dyDescent="0.25">
      <c r="A70" s="777" t="s">
        <v>5785</v>
      </c>
      <c r="B70" s="764">
        <v>1</v>
      </c>
      <c r="C70" s="630"/>
      <c r="D70" s="630">
        <v>13000</v>
      </c>
      <c r="E70" s="921">
        <v>1</v>
      </c>
      <c r="F70" s="921">
        <v>42</v>
      </c>
      <c r="G70" s="1249">
        <v>1000</v>
      </c>
      <c r="H70" s="1687" t="s">
        <v>2200</v>
      </c>
    </row>
    <row r="71" spans="1:8" x14ac:dyDescent="0.25">
      <c r="A71" s="777" t="s">
        <v>1541</v>
      </c>
      <c r="B71" s="764">
        <v>2</v>
      </c>
      <c r="C71" s="630">
        <v>118000</v>
      </c>
      <c r="D71" s="630"/>
      <c r="E71" s="921"/>
      <c r="F71" s="921"/>
      <c r="G71" s="1249"/>
      <c r="H71" s="1687"/>
    </row>
    <row r="72" spans="1:8" x14ac:dyDescent="0.25">
      <c r="A72" s="702" t="s">
        <v>2199</v>
      </c>
      <c r="B72" s="703">
        <v>1</v>
      </c>
      <c r="C72" s="640"/>
      <c r="D72" s="640"/>
      <c r="E72" s="1685"/>
      <c r="F72" s="1685"/>
      <c r="G72" s="1250"/>
      <c r="H72" s="781" t="s">
        <v>5633</v>
      </c>
    </row>
    <row r="73" spans="1:8" x14ac:dyDescent="0.25">
      <c r="A73" s="777" t="s">
        <v>1139</v>
      </c>
      <c r="B73" s="764">
        <v>2</v>
      </c>
      <c r="C73" s="630"/>
      <c r="D73" s="630">
        <v>78000</v>
      </c>
      <c r="E73" s="921"/>
      <c r="F73" s="921"/>
      <c r="G73" s="1249"/>
      <c r="H73" s="1687" t="s">
        <v>6983</v>
      </c>
    </row>
    <row r="74" spans="1:8" x14ac:dyDescent="0.25">
      <c r="A74" s="777" t="s">
        <v>2199</v>
      </c>
      <c r="B74" s="764">
        <v>1</v>
      </c>
      <c r="C74" s="630"/>
      <c r="D74" s="630">
        <v>17000</v>
      </c>
      <c r="E74" s="921">
        <v>1</v>
      </c>
      <c r="F74" s="921">
        <v>60</v>
      </c>
      <c r="G74" s="1249">
        <v>3000</v>
      </c>
      <c r="H74" s="1687" t="s">
        <v>767</v>
      </c>
    </row>
    <row r="75" spans="1:8" x14ac:dyDescent="0.25">
      <c r="A75" s="777" t="s">
        <v>563</v>
      </c>
      <c r="B75" s="764">
        <v>1</v>
      </c>
      <c r="C75" s="630">
        <v>21000</v>
      </c>
      <c r="D75" s="630"/>
      <c r="E75" s="921"/>
      <c r="F75" s="921"/>
      <c r="G75" s="1249"/>
      <c r="H75" s="1687"/>
    </row>
    <row r="76" spans="1:8" x14ac:dyDescent="0.25">
      <c r="A76" s="777" t="s">
        <v>552</v>
      </c>
      <c r="B76" s="764">
        <v>1</v>
      </c>
      <c r="C76" s="630">
        <v>15000</v>
      </c>
      <c r="D76" s="630"/>
      <c r="E76" s="921">
        <v>1</v>
      </c>
      <c r="F76" s="921">
        <v>75</v>
      </c>
      <c r="G76" s="1249">
        <v>4000</v>
      </c>
      <c r="H76" s="1687"/>
    </row>
    <row r="77" spans="1:8" x14ac:dyDescent="0.25">
      <c r="A77" s="777" t="s">
        <v>622</v>
      </c>
      <c r="B77" s="764">
        <v>1</v>
      </c>
      <c r="C77" s="630"/>
      <c r="D77" s="630">
        <v>37000</v>
      </c>
      <c r="E77" s="921"/>
      <c r="F77" s="921"/>
      <c r="G77" s="1249"/>
      <c r="H77" s="1687" t="s">
        <v>767</v>
      </c>
    </row>
    <row r="78" spans="1:8" x14ac:dyDescent="0.25">
      <c r="A78" s="755" t="s">
        <v>2048</v>
      </c>
      <c r="B78" s="213">
        <f>SUM(B61:B77)</f>
        <v>23</v>
      </c>
      <c r="C78" s="213">
        <f>SUM(C61:C77)</f>
        <v>414000</v>
      </c>
      <c r="D78" s="213">
        <f>SUM(D61:D77)</f>
        <v>253000</v>
      </c>
      <c r="E78" s="213"/>
      <c r="F78" s="213"/>
      <c r="G78" s="213">
        <f>SUM(G61:G77)</f>
        <v>12000</v>
      </c>
      <c r="H78" s="213"/>
    </row>
    <row r="79" spans="1:8" ht="17.25" x14ac:dyDescent="0.25">
      <c r="A79" s="2233" t="s">
        <v>4463</v>
      </c>
      <c r="B79" s="2234"/>
      <c r="C79" s="2234"/>
      <c r="D79" s="2234"/>
      <c r="E79" s="2234"/>
      <c r="F79" s="2234"/>
      <c r="G79" s="2234"/>
      <c r="H79" s="2235"/>
    </row>
    <row r="80" spans="1:8" ht="17.25" x14ac:dyDescent="0.25">
      <c r="A80" s="782" t="s">
        <v>4857</v>
      </c>
      <c r="B80" s="783">
        <v>1</v>
      </c>
      <c r="C80" s="944">
        <v>1300</v>
      </c>
      <c r="D80" s="784"/>
      <c r="E80" s="909"/>
      <c r="F80" s="909"/>
      <c r="G80" s="909"/>
      <c r="H80" s="1686" t="s">
        <v>767</v>
      </c>
    </row>
    <row r="81" spans="1:8" ht="17.25" x14ac:dyDescent="0.25">
      <c r="A81" s="782" t="s">
        <v>6984</v>
      </c>
      <c r="B81" s="783">
        <v>1</v>
      </c>
      <c r="C81" s="944">
        <v>1500</v>
      </c>
      <c r="D81" s="784"/>
      <c r="E81" s="909"/>
      <c r="F81" s="909"/>
      <c r="G81" s="909"/>
      <c r="H81" s="1686"/>
    </row>
    <row r="82" spans="1:8" ht="17.25" x14ac:dyDescent="0.25">
      <c r="A82" s="782" t="s">
        <v>6985</v>
      </c>
      <c r="B82" s="783">
        <v>1</v>
      </c>
      <c r="C82" s="944">
        <v>1200</v>
      </c>
      <c r="D82" s="784"/>
      <c r="E82" s="909"/>
      <c r="F82" s="909"/>
      <c r="G82" s="909"/>
      <c r="H82" s="1688"/>
    </row>
    <row r="83" spans="1:8" ht="17.25" x14ac:dyDescent="0.25">
      <c r="A83" s="782" t="s">
        <v>6986</v>
      </c>
      <c r="B83" s="783">
        <v>1</v>
      </c>
      <c r="C83" s="944">
        <v>700</v>
      </c>
      <c r="D83" s="784"/>
      <c r="E83" s="909"/>
      <c r="F83" s="909"/>
      <c r="G83" s="909"/>
      <c r="H83" s="1686"/>
    </row>
    <row r="84" spans="1:8" x14ac:dyDescent="0.25">
      <c r="A84" s="755" t="s">
        <v>2048</v>
      </c>
      <c r="B84" s="213">
        <f>SUM(B80:B80)</f>
        <v>1</v>
      </c>
      <c r="C84" s="213">
        <f>SUM(C80:C83)</f>
        <v>4700</v>
      </c>
      <c r="D84" s="213"/>
      <c r="E84" s="213"/>
      <c r="F84" s="213"/>
      <c r="G84" s="213"/>
      <c r="H84" s="213"/>
    </row>
    <row r="87" spans="1:8" x14ac:dyDescent="0.25">
      <c r="D87" s="1230"/>
      <c r="E87" s="1230"/>
      <c r="F87" s="2268" t="s">
        <v>5635</v>
      </c>
      <c r="G87" s="2268"/>
      <c r="H87" s="2268"/>
    </row>
    <row r="88" spans="1:8" ht="15.75" x14ac:dyDescent="0.25">
      <c r="A88" s="2262" t="s">
        <v>4861</v>
      </c>
      <c r="B88" s="2263"/>
      <c r="C88" s="757">
        <f>C78</f>
        <v>414000</v>
      </c>
      <c r="E88" s="13"/>
      <c r="F88" s="13"/>
    </row>
    <row r="89" spans="1:8" x14ac:dyDescent="0.25">
      <c r="E89" s="2274"/>
      <c r="F89" s="2274"/>
      <c r="G89" s="2274"/>
    </row>
    <row r="90" spans="1:8" ht="15.75" x14ac:dyDescent="0.25">
      <c r="A90" s="2262" t="s">
        <v>4825</v>
      </c>
      <c r="B90" s="2263"/>
      <c r="C90" s="213">
        <v>4700</v>
      </c>
      <c r="E90" s="1145"/>
      <c r="F90" s="1145"/>
      <c r="G90" s="1145"/>
    </row>
    <row r="94" spans="1:8" ht="15.75" x14ac:dyDescent="0.25">
      <c r="A94" s="2232" t="s">
        <v>6994</v>
      </c>
      <c r="B94" s="2232"/>
      <c r="C94" s="2232"/>
      <c r="D94" s="2232"/>
      <c r="E94" s="2232"/>
      <c r="F94" s="2232"/>
      <c r="G94" s="2232"/>
      <c r="H94" s="2232"/>
    </row>
    <row r="95" spans="1:8" x14ac:dyDescent="0.25">
      <c r="A95" s="198" t="s">
        <v>14</v>
      </c>
      <c r="B95" s="198" t="s">
        <v>6004</v>
      </c>
      <c r="C95" s="198" t="s">
        <v>6005</v>
      </c>
      <c r="D95" s="198" t="s">
        <v>6006</v>
      </c>
      <c r="E95" s="198" t="s">
        <v>6007</v>
      </c>
      <c r="F95" s="1689" t="s">
        <v>2013</v>
      </c>
      <c r="G95" s="198" t="s">
        <v>6008</v>
      </c>
      <c r="H95" s="198" t="s">
        <v>6846</v>
      </c>
    </row>
    <row r="96" spans="1:8" x14ac:dyDescent="0.25">
      <c r="A96" s="777" t="s">
        <v>5288</v>
      </c>
      <c r="B96" s="764">
        <v>1</v>
      </c>
      <c r="C96" s="630"/>
      <c r="D96" s="630">
        <v>18000</v>
      </c>
      <c r="E96" s="921"/>
      <c r="F96" s="764"/>
      <c r="G96" s="630"/>
      <c r="H96" s="1692" t="s">
        <v>6987</v>
      </c>
    </row>
    <row r="97" spans="1:8" x14ac:dyDescent="0.25">
      <c r="A97" s="777" t="s">
        <v>3477</v>
      </c>
      <c r="B97" s="764">
        <v>1</v>
      </c>
      <c r="C97" s="630"/>
      <c r="D97" s="630">
        <v>35000</v>
      </c>
      <c r="E97" s="921">
        <v>1</v>
      </c>
      <c r="F97" s="764">
        <v>70</v>
      </c>
      <c r="G97" s="630">
        <v>4000</v>
      </c>
      <c r="H97" s="1692"/>
    </row>
    <row r="98" spans="1:8" x14ac:dyDescent="0.25">
      <c r="A98" s="777" t="s">
        <v>170</v>
      </c>
      <c r="B98" s="764">
        <v>1</v>
      </c>
      <c r="C98" s="630"/>
      <c r="D98" s="630">
        <v>22000</v>
      </c>
      <c r="E98" s="921"/>
      <c r="F98" s="921"/>
      <c r="G98" s="1249"/>
      <c r="H98" s="1692" t="s">
        <v>6988</v>
      </c>
    </row>
    <row r="99" spans="1:8" x14ac:dyDescent="0.25">
      <c r="A99" s="777" t="s">
        <v>208</v>
      </c>
      <c r="B99" s="764">
        <v>1</v>
      </c>
      <c r="C99" s="630">
        <v>52000</v>
      </c>
      <c r="D99" s="630"/>
      <c r="E99" s="921"/>
      <c r="F99" s="921"/>
      <c r="G99" s="1249"/>
      <c r="H99" s="1692" t="s">
        <v>6989</v>
      </c>
    </row>
    <row r="100" spans="1:8" x14ac:dyDescent="0.25">
      <c r="A100" s="702" t="s">
        <v>5570</v>
      </c>
      <c r="B100" s="703">
        <v>1</v>
      </c>
      <c r="C100" s="640"/>
      <c r="D100" s="640"/>
      <c r="E100" s="1691"/>
      <c r="F100" s="1691"/>
      <c r="G100" s="1250"/>
      <c r="H100" s="781" t="s">
        <v>6990</v>
      </c>
    </row>
    <row r="101" spans="1:8" x14ac:dyDescent="0.25">
      <c r="A101" s="777" t="s">
        <v>6991</v>
      </c>
      <c r="B101" s="764">
        <v>1</v>
      </c>
      <c r="C101" s="630"/>
      <c r="D101" s="630">
        <v>21000</v>
      </c>
      <c r="E101" s="921"/>
      <c r="F101" s="921"/>
      <c r="G101" s="1249"/>
      <c r="H101" s="1692" t="s">
        <v>7066</v>
      </c>
    </row>
    <row r="102" spans="1:8" x14ac:dyDescent="0.25">
      <c r="A102" s="777" t="s">
        <v>6992</v>
      </c>
      <c r="B102" s="764">
        <v>2</v>
      </c>
      <c r="C102" s="630"/>
      <c r="D102" s="630">
        <v>100000</v>
      </c>
      <c r="E102" s="921"/>
      <c r="F102" s="921"/>
      <c r="G102" s="1249"/>
      <c r="H102" s="1692" t="s">
        <v>3596</v>
      </c>
    </row>
    <row r="103" spans="1:8" x14ac:dyDescent="0.25">
      <c r="A103" s="777" t="s">
        <v>3522</v>
      </c>
      <c r="B103" s="764">
        <v>2</v>
      </c>
      <c r="C103" s="630">
        <v>60000</v>
      </c>
      <c r="D103" s="630"/>
      <c r="E103" s="921"/>
      <c r="F103" s="921"/>
      <c r="G103" s="1249"/>
      <c r="H103" s="1692"/>
    </row>
    <row r="104" spans="1:8" x14ac:dyDescent="0.25">
      <c r="A104" s="777" t="s">
        <v>427</v>
      </c>
      <c r="B104" s="764">
        <v>1</v>
      </c>
      <c r="C104" s="630"/>
      <c r="D104" s="630">
        <v>33000</v>
      </c>
      <c r="E104" s="921"/>
      <c r="F104" s="921"/>
      <c r="G104" s="1249"/>
      <c r="H104" s="1692" t="s">
        <v>6993</v>
      </c>
    </row>
    <row r="105" spans="1:8" x14ac:dyDescent="0.25">
      <c r="A105" s="777" t="s">
        <v>141</v>
      </c>
      <c r="B105" s="764">
        <v>1</v>
      </c>
      <c r="C105" s="630"/>
      <c r="D105" s="630">
        <v>22000</v>
      </c>
      <c r="E105" s="921"/>
      <c r="F105" s="921"/>
      <c r="G105" s="1249"/>
      <c r="H105" s="1692" t="s">
        <v>2734</v>
      </c>
    </row>
    <row r="106" spans="1:8" x14ac:dyDescent="0.25">
      <c r="A106" s="777" t="s">
        <v>208</v>
      </c>
      <c r="B106" s="764">
        <v>1</v>
      </c>
      <c r="C106" s="630"/>
      <c r="D106" s="630">
        <v>52000</v>
      </c>
      <c r="E106" s="921"/>
      <c r="F106" s="921"/>
      <c r="G106" s="1249"/>
      <c r="H106" s="1692" t="s">
        <v>6399</v>
      </c>
    </row>
    <row r="107" spans="1:8" x14ac:dyDescent="0.25">
      <c r="A107" s="755" t="s">
        <v>2048</v>
      </c>
      <c r="B107" s="213">
        <f>SUM(B96:B106)</f>
        <v>13</v>
      </c>
      <c r="C107" s="213">
        <f>SUM(C96:C106)</f>
        <v>112000</v>
      </c>
      <c r="D107" s="213">
        <f>SUM(D96:D106)</f>
        <v>303000</v>
      </c>
      <c r="E107" s="213"/>
      <c r="F107" s="213"/>
      <c r="G107" s="213">
        <f>SUM(G96:G106)</f>
        <v>4000</v>
      </c>
      <c r="H107" s="213"/>
    </row>
    <row r="108" spans="1:8" ht="17.25" x14ac:dyDescent="0.25">
      <c r="A108" s="2233" t="s">
        <v>4463</v>
      </c>
      <c r="B108" s="2234"/>
      <c r="C108" s="2234"/>
      <c r="D108" s="2234"/>
      <c r="E108" s="2234"/>
      <c r="F108" s="2234"/>
      <c r="G108" s="2234"/>
      <c r="H108" s="2235"/>
    </row>
    <row r="109" spans="1:8" ht="17.25" x14ac:dyDescent="0.25">
      <c r="A109" s="782"/>
      <c r="B109" s="783"/>
      <c r="C109" s="944"/>
      <c r="D109" s="784"/>
      <c r="E109" s="909"/>
      <c r="F109" s="909"/>
      <c r="G109" s="909"/>
      <c r="H109" s="1690"/>
    </row>
    <row r="110" spans="1:8" x14ac:dyDescent="0.25">
      <c r="A110" s="755" t="s">
        <v>2048</v>
      </c>
      <c r="B110" s="213">
        <f>SUM(B109:B109)</f>
        <v>0</v>
      </c>
      <c r="C110" s="213">
        <f>SUM(C109:C109)</f>
        <v>0</v>
      </c>
      <c r="D110" s="213">
        <f>SUM(D109:D109)</f>
        <v>0</v>
      </c>
      <c r="E110" s="213"/>
      <c r="F110" s="213"/>
      <c r="G110" s="213"/>
      <c r="H110" s="213"/>
    </row>
    <row r="113" spans="1:8" x14ac:dyDescent="0.25">
      <c r="D113" s="1230"/>
      <c r="E113" s="1230"/>
      <c r="F113" s="2268" t="s">
        <v>6995</v>
      </c>
      <c r="G113" s="2268"/>
      <c r="H113" s="2268"/>
    </row>
    <row r="114" spans="1:8" ht="15.75" x14ac:dyDescent="0.25">
      <c r="A114" s="2262" t="s">
        <v>4861</v>
      </c>
      <c r="B114" s="2263"/>
      <c r="C114" s="757">
        <f>C107</f>
        <v>112000</v>
      </c>
      <c r="E114" s="13"/>
      <c r="F114" s="13"/>
    </row>
    <row r="115" spans="1:8" x14ac:dyDescent="0.25">
      <c r="E115" s="2274"/>
      <c r="F115" s="2274"/>
      <c r="G115" s="2274"/>
    </row>
    <row r="116" spans="1:8" ht="15.75" x14ac:dyDescent="0.25">
      <c r="A116" s="2262" t="s">
        <v>4825</v>
      </c>
      <c r="B116" s="2263"/>
      <c r="C116" s="213"/>
      <c r="E116" s="1145"/>
      <c r="F116" s="1145"/>
      <c r="G116" s="1145"/>
    </row>
    <row r="120" spans="1:8" ht="15.75" x14ac:dyDescent="0.25">
      <c r="A120" s="2232" t="s">
        <v>6999</v>
      </c>
      <c r="B120" s="2232"/>
      <c r="C120" s="2232"/>
      <c r="D120" s="2232"/>
      <c r="E120" s="2232"/>
      <c r="F120" s="2232"/>
      <c r="G120" s="2232"/>
      <c r="H120" s="2232"/>
    </row>
    <row r="121" spans="1:8" x14ac:dyDescent="0.25">
      <c r="A121" s="198" t="s">
        <v>14</v>
      </c>
      <c r="B121" s="198" t="s">
        <v>6004</v>
      </c>
      <c r="C121" s="198" t="s">
        <v>6005</v>
      </c>
      <c r="D121" s="198" t="s">
        <v>6006</v>
      </c>
      <c r="E121" s="198" t="s">
        <v>6007</v>
      </c>
      <c r="F121" s="1693" t="s">
        <v>2013</v>
      </c>
      <c r="G121" s="198" t="s">
        <v>6008</v>
      </c>
      <c r="H121" s="198" t="s">
        <v>6846</v>
      </c>
    </row>
    <row r="122" spans="1:8" x14ac:dyDescent="0.25">
      <c r="A122" s="777" t="s">
        <v>6996</v>
      </c>
      <c r="B122" s="764">
        <v>1</v>
      </c>
      <c r="C122" s="630"/>
      <c r="D122" s="630">
        <v>13000</v>
      </c>
      <c r="E122" s="921">
        <v>1</v>
      </c>
      <c r="F122" s="764">
        <v>60</v>
      </c>
      <c r="G122" s="630">
        <v>3000</v>
      </c>
      <c r="H122" s="1696" t="s">
        <v>6968</v>
      </c>
    </row>
    <row r="123" spans="1:8" x14ac:dyDescent="0.25">
      <c r="A123" s="702" t="s">
        <v>6997</v>
      </c>
      <c r="B123" s="703">
        <v>1</v>
      </c>
      <c r="C123" s="640"/>
      <c r="D123" s="640"/>
      <c r="E123" s="1695"/>
      <c r="F123" s="703"/>
      <c r="G123" s="640"/>
      <c r="H123" s="781" t="s">
        <v>6747</v>
      </c>
    </row>
    <row r="124" spans="1:8" s="904" customFormat="1" x14ac:dyDescent="0.25">
      <c r="A124" s="777" t="s">
        <v>3938</v>
      </c>
      <c r="B124" s="764">
        <v>1</v>
      </c>
      <c r="C124" s="630"/>
      <c r="D124" s="630">
        <v>26000</v>
      </c>
      <c r="E124" s="921"/>
      <c r="F124" s="921"/>
      <c r="G124" s="1249"/>
      <c r="H124" s="1750" t="s">
        <v>767</v>
      </c>
    </row>
    <row r="125" spans="1:8" x14ac:dyDescent="0.25">
      <c r="A125" s="777" t="s">
        <v>5544</v>
      </c>
      <c r="B125" s="764">
        <v>1</v>
      </c>
      <c r="C125" s="630"/>
      <c r="D125" s="630">
        <v>20000</v>
      </c>
      <c r="E125" s="921"/>
      <c r="F125" s="921"/>
      <c r="G125" s="1249"/>
      <c r="H125" s="1696" t="s">
        <v>767</v>
      </c>
    </row>
    <row r="126" spans="1:8" x14ac:dyDescent="0.25">
      <c r="A126" s="777" t="s">
        <v>5662</v>
      </c>
      <c r="B126" s="764">
        <v>1</v>
      </c>
      <c r="C126" s="630"/>
      <c r="D126" s="630">
        <v>13000</v>
      </c>
      <c r="E126" s="921">
        <v>1</v>
      </c>
      <c r="F126" s="921">
        <v>60</v>
      </c>
      <c r="G126" s="1249">
        <v>3000</v>
      </c>
      <c r="H126" s="1696" t="s">
        <v>6973</v>
      </c>
    </row>
    <row r="127" spans="1:8" x14ac:dyDescent="0.25">
      <c r="A127" s="517" t="s">
        <v>3955</v>
      </c>
      <c r="B127" s="519">
        <v>1</v>
      </c>
      <c r="C127" s="527"/>
      <c r="D127" s="527">
        <v>42000</v>
      </c>
      <c r="E127" s="1054"/>
      <c r="F127" s="1054"/>
      <c r="G127" s="1265"/>
      <c r="H127" s="1694" t="s">
        <v>767</v>
      </c>
    </row>
    <row r="128" spans="1:8" x14ac:dyDescent="0.25">
      <c r="A128" s="777" t="s">
        <v>6718</v>
      </c>
      <c r="B128" s="764">
        <v>1</v>
      </c>
      <c r="C128" s="630">
        <v>39000</v>
      </c>
      <c r="D128" s="630"/>
      <c r="E128" s="921">
        <v>1</v>
      </c>
      <c r="F128" s="921">
        <v>70</v>
      </c>
      <c r="G128" s="1249">
        <v>4000</v>
      </c>
      <c r="H128" s="1696"/>
    </row>
    <row r="129" spans="1:8" x14ac:dyDescent="0.25">
      <c r="A129" s="777" t="s">
        <v>294</v>
      </c>
      <c r="B129" s="764">
        <v>1</v>
      </c>
      <c r="C129" s="630"/>
      <c r="D129" s="630">
        <v>22000</v>
      </c>
      <c r="E129" s="921"/>
      <c r="F129" s="921"/>
      <c r="G129" s="1249"/>
      <c r="H129" s="1696" t="s">
        <v>6973</v>
      </c>
    </row>
    <row r="130" spans="1:8" x14ac:dyDescent="0.25">
      <c r="A130" s="777" t="s">
        <v>5662</v>
      </c>
      <c r="B130" s="764">
        <v>1</v>
      </c>
      <c r="C130" s="630"/>
      <c r="D130" s="630">
        <v>13000</v>
      </c>
      <c r="E130" s="921">
        <v>1</v>
      </c>
      <c r="F130" s="921">
        <v>60</v>
      </c>
      <c r="G130" s="1249">
        <v>3000</v>
      </c>
      <c r="H130" s="1696" t="s">
        <v>767</v>
      </c>
    </row>
    <row r="131" spans="1:8" x14ac:dyDescent="0.25">
      <c r="A131" s="777" t="s">
        <v>6967</v>
      </c>
      <c r="B131" s="764">
        <v>2</v>
      </c>
      <c r="C131" s="630">
        <v>92000</v>
      </c>
      <c r="D131" s="630"/>
      <c r="E131" s="921">
        <v>2</v>
      </c>
      <c r="F131" s="921">
        <v>230</v>
      </c>
      <c r="G131" s="1249">
        <v>26000</v>
      </c>
      <c r="H131" s="1696"/>
    </row>
    <row r="132" spans="1:8" x14ac:dyDescent="0.25">
      <c r="A132" s="777" t="s">
        <v>4034</v>
      </c>
      <c r="B132" s="764">
        <v>2</v>
      </c>
      <c r="C132" s="630"/>
      <c r="D132" s="630">
        <v>108000</v>
      </c>
      <c r="E132" s="921"/>
      <c r="F132" s="921"/>
      <c r="G132" s="1249"/>
      <c r="H132" s="1696" t="s">
        <v>6998</v>
      </c>
    </row>
    <row r="133" spans="1:8" x14ac:dyDescent="0.25">
      <c r="A133" s="777" t="s">
        <v>5544</v>
      </c>
      <c r="B133" s="764">
        <v>1</v>
      </c>
      <c r="C133" s="630"/>
      <c r="D133" s="630">
        <v>17000</v>
      </c>
      <c r="E133" s="921">
        <v>1</v>
      </c>
      <c r="F133" s="921">
        <v>60</v>
      </c>
      <c r="G133" s="1249">
        <v>3000</v>
      </c>
      <c r="H133" s="1696" t="s">
        <v>767</v>
      </c>
    </row>
    <row r="134" spans="1:8" x14ac:dyDescent="0.25">
      <c r="A134" s="777" t="s">
        <v>136</v>
      </c>
      <c r="B134" s="764">
        <v>1</v>
      </c>
      <c r="C134" s="630">
        <v>18000</v>
      </c>
      <c r="D134" s="630"/>
      <c r="E134" s="921"/>
      <c r="F134" s="921"/>
      <c r="G134" s="1249"/>
      <c r="H134" s="1696"/>
    </row>
    <row r="135" spans="1:8" x14ac:dyDescent="0.25">
      <c r="A135" s="777" t="s">
        <v>5662</v>
      </c>
      <c r="B135" s="764">
        <v>1</v>
      </c>
      <c r="C135" s="630">
        <v>13000</v>
      </c>
      <c r="D135" s="630"/>
      <c r="E135" s="921">
        <v>1</v>
      </c>
      <c r="F135" s="921">
        <v>60</v>
      </c>
      <c r="G135" s="1249">
        <v>3000</v>
      </c>
      <c r="H135" s="1696"/>
    </row>
    <row r="136" spans="1:8" x14ac:dyDescent="0.25">
      <c r="A136" s="755" t="s">
        <v>2048</v>
      </c>
      <c r="B136" s="213">
        <f>SUM(B122:B135)</f>
        <v>16</v>
      </c>
      <c r="C136" s="213">
        <f>SUM(C122:C135)</f>
        <v>162000</v>
      </c>
      <c r="D136" s="213">
        <f>SUM(D122:D135)</f>
        <v>274000</v>
      </c>
      <c r="E136" s="213"/>
      <c r="F136" s="213"/>
      <c r="G136" s="213">
        <f>SUM(G122:G135)</f>
        <v>45000</v>
      </c>
      <c r="H136" s="213"/>
    </row>
    <row r="137" spans="1:8" ht="17.25" x14ac:dyDescent="0.25">
      <c r="A137" s="2233" t="s">
        <v>4463</v>
      </c>
      <c r="B137" s="2234"/>
      <c r="C137" s="2234"/>
      <c r="D137" s="2234"/>
      <c r="E137" s="2234"/>
      <c r="F137" s="2234"/>
      <c r="G137" s="2234"/>
      <c r="H137" s="2235"/>
    </row>
    <row r="138" spans="1:8" ht="17.25" x14ac:dyDescent="0.25">
      <c r="A138" s="782"/>
      <c r="B138" s="783"/>
      <c r="C138" s="944"/>
      <c r="D138" s="784"/>
      <c r="E138" s="909"/>
      <c r="F138" s="909"/>
      <c r="G138" s="909"/>
      <c r="H138" s="1694"/>
    </row>
    <row r="139" spans="1:8" x14ac:dyDescent="0.25">
      <c r="A139" s="755" t="s">
        <v>2048</v>
      </c>
      <c r="B139" s="213">
        <f>SUM(B138:B138)</f>
        <v>0</v>
      </c>
      <c r="C139" s="213">
        <f>SUM(C138:C138)</f>
        <v>0</v>
      </c>
      <c r="D139" s="213">
        <f>SUM(D138:D138)</f>
        <v>0</v>
      </c>
      <c r="E139" s="213"/>
      <c r="F139" s="213"/>
      <c r="G139" s="213"/>
      <c r="H139" s="213"/>
    </row>
    <row r="142" spans="1:8" x14ac:dyDescent="0.25">
      <c r="D142" s="1230"/>
      <c r="E142" s="1230"/>
      <c r="F142" s="2268" t="s">
        <v>6995</v>
      </c>
      <c r="G142" s="2268"/>
      <c r="H142" s="2268"/>
    </row>
    <row r="143" spans="1:8" ht="15.75" x14ac:dyDescent="0.25">
      <c r="A143" s="2262" t="s">
        <v>4861</v>
      </c>
      <c r="B143" s="2263"/>
      <c r="C143" s="757">
        <f>C136</f>
        <v>162000</v>
      </c>
      <c r="E143" s="13"/>
      <c r="F143" s="13"/>
    </row>
    <row r="144" spans="1:8" x14ac:dyDescent="0.25">
      <c r="E144" s="2274"/>
      <c r="F144" s="2274"/>
      <c r="G144" s="2274"/>
    </row>
    <row r="145" spans="1:8" ht="15.75" x14ac:dyDescent="0.25">
      <c r="A145" s="2262" t="s">
        <v>4825</v>
      </c>
      <c r="B145" s="2263"/>
      <c r="C145" s="213"/>
      <c r="E145" s="1145"/>
      <c r="F145" s="1145"/>
      <c r="G145" s="1145"/>
    </row>
    <row r="150" spans="1:8" ht="15.75" x14ac:dyDescent="0.25">
      <c r="A150" s="2232" t="s">
        <v>7000</v>
      </c>
      <c r="B150" s="2232"/>
      <c r="C150" s="2232"/>
      <c r="D150" s="2232"/>
      <c r="E150" s="2232"/>
      <c r="F150" s="2232"/>
      <c r="G150" s="2232"/>
      <c r="H150" s="2232"/>
    </row>
    <row r="151" spans="1:8" x14ac:dyDescent="0.25">
      <c r="A151" s="198" t="s">
        <v>14</v>
      </c>
      <c r="B151" s="198" t="s">
        <v>6004</v>
      </c>
      <c r="C151" s="198" t="s">
        <v>6005</v>
      </c>
      <c r="D151" s="198" t="s">
        <v>6006</v>
      </c>
      <c r="E151" s="198" t="s">
        <v>6007</v>
      </c>
      <c r="F151" s="1697" t="s">
        <v>2013</v>
      </c>
      <c r="G151" s="198" t="s">
        <v>6008</v>
      </c>
      <c r="H151" s="198" t="s">
        <v>6846</v>
      </c>
    </row>
    <row r="152" spans="1:8" x14ac:dyDescent="0.25">
      <c r="A152" s="777" t="s">
        <v>1149</v>
      </c>
      <c r="B152" s="764">
        <v>2</v>
      </c>
      <c r="C152" s="630"/>
      <c r="D152" s="630">
        <v>104000</v>
      </c>
      <c r="E152" s="921"/>
      <c r="F152" s="764"/>
      <c r="G152" s="630"/>
      <c r="H152" s="1700" t="s">
        <v>7067</v>
      </c>
    </row>
    <row r="153" spans="1:8" x14ac:dyDescent="0.25">
      <c r="A153" s="517" t="s">
        <v>7001</v>
      </c>
      <c r="B153" s="519">
        <v>1</v>
      </c>
      <c r="C153" s="527"/>
      <c r="D153" s="527">
        <v>31000</v>
      </c>
      <c r="E153" s="1054">
        <v>1</v>
      </c>
      <c r="F153" s="519">
        <v>70</v>
      </c>
      <c r="G153" s="527">
        <v>4000</v>
      </c>
      <c r="H153" s="1698"/>
    </row>
    <row r="154" spans="1:8" x14ac:dyDescent="0.25">
      <c r="A154" s="702" t="s">
        <v>7002</v>
      </c>
      <c r="B154" s="703">
        <v>1</v>
      </c>
      <c r="C154" s="640"/>
      <c r="D154" s="640"/>
      <c r="E154" s="1699"/>
      <c r="F154" s="1699"/>
      <c r="G154" s="1250"/>
      <c r="H154" s="781" t="s">
        <v>7003</v>
      </c>
    </row>
    <row r="155" spans="1:8" x14ac:dyDescent="0.25">
      <c r="A155" s="777" t="s">
        <v>7004</v>
      </c>
      <c r="B155" s="764">
        <v>1</v>
      </c>
      <c r="C155" s="630">
        <v>35000</v>
      </c>
      <c r="D155" s="630"/>
      <c r="E155" s="921">
        <v>1</v>
      </c>
      <c r="F155" s="921">
        <v>80</v>
      </c>
      <c r="G155" s="1249">
        <v>5000</v>
      </c>
      <c r="H155" s="1700"/>
    </row>
    <row r="156" spans="1:8" x14ac:dyDescent="0.25">
      <c r="A156" s="517" t="s">
        <v>7005</v>
      </c>
      <c r="B156" s="519">
        <v>1</v>
      </c>
      <c r="C156" s="527">
        <v>40000</v>
      </c>
      <c r="D156" s="527"/>
      <c r="E156" s="1054">
        <v>1</v>
      </c>
      <c r="F156" s="1054">
        <v>100</v>
      </c>
      <c r="G156" s="1265">
        <v>5000</v>
      </c>
      <c r="H156" s="1698"/>
    </row>
    <row r="157" spans="1:8" x14ac:dyDescent="0.25">
      <c r="A157" s="702" t="s">
        <v>5544</v>
      </c>
      <c r="B157" s="703">
        <v>1</v>
      </c>
      <c r="C157" s="640"/>
      <c r="D157" s="640"/>
      <c r="E157" s="1699"/>
      <c r="F157" s="1699"/>
      <c r="G157" s="1250"/>
      <c r="H157" s="781" t="s">
        <v>6883</v>
      </c>
    </row>
    <row r="158" spans="1:8" x14ac:dyDescent="0.25">
      <c r="A158" s="777" t="s">
        <v>316</v>
      </c>
      <c r="B158" s="764">
        <v>1</v>
      </c>
      <c r="C158" s="630">
        <v>5000</v>
      </c>
      <c r="D158" s="630">
        <v>16000</v>
      </c>
      <c r="E158" s="921">
        <v>1</v>
      </c>
      <c r="F158" s="921">
        <v>100</v>
      </c>
      <c r="G158" s="1249">
        <v>5000</v>
      </c>
      <c r="H158" s="1700" t="s">
        <v>6973</v>
      </c>
    </row>
    <row r="159" spans="1:8" x14ac:dyDescent="0.25">
      <c r="A159" s="777" t="s">
        <v>6108</v>
      </c>
      <c r="B159" s="764">
        <v>1</v>
      </c>
      <c r="C159" s="630"/>
      <c r="D159" s="630">
        <v>12000</v>
      </c>
      <c r="E159" s="921">
        <v>1</v>
      </c>
      <c r="F159" s="921">
        <v>60</v>
      </c>
      <c r="G159" s="1249">
        <v>3000</v>
      </c>
      <c r="H159" s="1700" t="s">
        <v>767</v>
      </c>
    </row>
    <row r="160" spans="1:8" x14ac:dyDescent="0.25">
      <c r="A160" s="755" t="s">
        <v>2048</v>
      </c>
      <c r="B160" s="213">
        <f>SUM(B152:B159)</f>
        <v>9</v>
      </c>
      <c r="C160" s="213">
        <f>SUM(C152:C159)</f>
        <v>80000</v>
      </c>
      <c r="D160" s="213">
        <f>SUM(D152:D159)</f>
        <v>163000</v>
      </c>
      <c r="E160" s="213"/>
      <c r="F160" s="213"/>
      <c r="G160" s="213">
        <f>SUM(G152:G159)</f>
        <v>22000</v>
      </c>
      <c r="H160" s="213"/>
    </row>
    <row r="161" spans="1:8" ht="17.25" x14ac:dyDescent="0.25">
      <c r="A161" s="2233" t="s">
        <v>4463</v>
      </c>
      <c r="B161" s="2234"/>
      <c r="C161" s="2234"/>
      <c r="D161" s="2234"/>
      <c r="E161" s="2234"/>
      <c r="F161" s="2234"/>
      <c r="G161" s="2234"/>
      <c r="H161" s="2235"/>
    </row>
    <row r="162" spans="1:8" ht="17.25" x14ac:dyDescent="0.25">
      <c r="A162" s="782"/>
      <c r="B162" s="783"/>
      <c r="C162" s="944"/>
      <c r="D162" s="784"/>
      <c r="E162" s="909"/>
      <c r="F162" s="909"/>
      <c r="G162" s="909"/>
      <c r="H162" s="1698"/>
    </row>
    <row r="163" spans="1:8" x14ac:dyDescent="0.25">
      <c r="A163" s="755" t="s">
        <v>2048</v>
      </c>
      <c r="B163" s="213">
        <f>SUM(B162:B162)</f>
        <v>0</v>
      </c>
      <c r="C163" s="213">
        <f>SUM(C162:C162)</f>
        <v>0</v>
      </c>
      <c r="D163" s="213">
        <f>SUM(D162:D162)</f>
        <v>0</v>
      </c>
      <c r="E163" s="213"/>
      <c r="F163" s="213"/>
      <c r="G163" s="213"/>
      <c r="H163" s="213"/>
    </row>
    <row r="166" spans="1:8" x14ac:dyDescent="0.25">
      <c r="D166" s="1230"/>
      <c r="E166" s="1230"/>
      <c r="F166" s="2268" t="s">
        <v>6995</v>
      </c>
      <c r="G166" s="2268"/>
      <c r="H166" s="2268"/>
    </row>
    <row r="167" spans="1:8" ht="15.75" x14ac:dyDescent="0.25">
      <c r="A167" s="2262" t="s">
        <v>4861</v>
      </c>
      <c r="B167" s="2263"/>
      <c r="C167" s="757">
        <f>C160</f>
        <v>80000</v>
      </c>
      <c r="E167" s="13"/>
      <c r="F167" s="13"/>
    </row>
    <row r="168" spans="1:8" x14ac:dyDescent="0.25">
      <c r="E168" s="2274"/>
      <c r="F168" s="2274"/>
      <c r="G168" s="2274"/>
    </row>
    <row r="169" spans="1:8" ht="15.75" x14ac:dyDescent="0.25">
      <c r="A169" s="2262" t="s">
        <v>4825</v>
      </c>
      <c r="B169" s="2263"/>
      <c r="C169" s="213"/>
      <c r="E169" s="1145"/>
      <c r="F169" s="1145"/>
      <c r="G169" s="1145"/>
    </row>
    <row r="173" spans="1:8" ht="15.75" x14ac:dyDescent="0.25">
      <c r="A173" s="2232" t="s">
        <v>7006</v>
      </c>
      <c r="B173" s="2232"/>
      <c r="C173" s="2232"/>
      <c r="D173" s="2232"/>
      <c r="E173" s="2232"/>
      <c r="F173" s="2232"/>
      <c r="G173" s="2232"/>
      <c r="H173" s="2232"/>
    </row>
    <row r="174" spans="1:8" x14ac:dyDescent="0.25">
      <c r="A174" s="198" t="s">
        <v>14</v>
      </c>
      <c r="B174" s="198" t="s">
        <v>6004</v>
      </c>
      <c r="C174" s="198" t="s">
        <v>6005</v>
      </c>
      <c r="D174" s="198" t="s">
        <v>6006</v>
      </c>
      <c r="E174" s="198" t="s">
        <v>6007</v>
      </c>
      <c r="F174" s="1701" t="s">
        <v>2013</v>
      </c>
      <c r="G174" s="198" t="s">
        <v>6008</v>
      </c>
      <c r="H174" s="198" t="s">
        <v>6846</v>
      </c>
    </row>
    <row r="175" spans="1:8" x14ac:dyDescent="0.25">
      <c r="A175" s="777" t="s">
        <v>2187</v>
      </c>
      <c r="B175" s="764">
        <v>1</v>
      </c>
      <c r="C175" s="630"/>
      <c r="D175" s="630">
        <v>16000</v>
      </c>
      <c r="E175" s="921"/>
      <c r="F175" s="764"/>
      <c r="G175" s="630"/>
      <c r="H175" s="1703" t="s">
        <v>3581</v>
      </c>
    </row>
    <row r="176" spans="1:8" x14ac:dyDescent="0.25">
      <c r="A176" s="777" t="s">
        <v>3723</v>
      </c>
      <c r="B176" s="764">
        <v>1</v>
      </c>
      <c r="C176" s="630">
        <v>15000</v>
      </c>
      <c r="D176" s="630"/>
      <c r="E176" s="921"/>
      <c r="F176" s="764"/>
      <c r="G176" s="630"/>
      <c r="H176" s="1703" t="s">
        <v>5706</v>
      </c>
    </row>
    <row r="177" spans="1:8" x14ac:dyDescent="0.25">
      <c r="A177" s="777" t="s">
        <v>2187</v>
      </c>
      <c r="B177" s="764">
        <v>1</v>
      </c>
      <c r="C177" s="630">
        <v>13000</v>
      </c>
      <c r="D177" s="630"/>
      <c r="E177" s="921">
        <v>1</v>
      </c>
      <c r="F177" s="921">
        <v>60</v>
      </c>
      <c r="G177" s="1249">
        <v>3000</v>
      </c>
      <c r="H177" s="1703"/>
    </row>
    <row r="178" spans="1:8" x14ac:dyDescent="0.25">
      <c r="A178" s="777" t="s">
        <v>4733</v>
      </c>
      <c r="B178" s="764">
        <v>1</v>
      </c>
      <c r="C178" s="630">
        <v>15000</v>
      </c>
      <c r="D178" s="630"/>
      <c r="E178" s="921">
        <v>1</v>
      </c>
      <c r="F178" s="921">
        <v>60</v>
      </c>
      <c r="G178" s="1249">
        <v>3000</v>
      </c>
      <c r="H178" s="1703"/>
    </row>
    <row r="179" spans="1:8" x14ac:dyDescent="0.25">
      <c r="A179" s="777" t="s">
        <v>5973</v>
      </c>
      <c r="B179" s="764">
        <v>1</v>
      </c>
      <c r="C179" s="630">
        <v>14000</v>
      </c>
      <c r="D179" s="630"/>
      <c r="E179" s="921">
        <v>1</v>
      </c>
      <c r="F179" s="921">
        <v>45</v>
      </c>
      <c r="G179" s="1249">
        <v>2000</v>
      </c>
      <c r="H179" s="1703"/>
    </row>
    <row r="180" spans="1:8" x14ac:dyDescent="0.25">
      <c r="A180" s="755" t="s">
        <v>2048</v>
      </c>
      <c r="B180" s="213">
        <f>SUM(B175:B179)</f>
        <v>5</v>
      </c>
      <c r="C180" s="213">
        <f>SUM(C175:C179)</f>
        <v>57000</v>
      </c>
      <c r="D180" s="213">
        <f>SUM(D175:D179)</f>
        <v>16000</v>
      </c>
      <c r="E180" s="213"/>
      <c r="F180" s="213"/>
      <c r="G180" s="213">
        <f>SUM(G175:G179)</f>
        <v>8000</v>
      </c>
      <c r="H180" s="213"/>
    </row>
    <row r="181" spans="1:8" ht="17.25" x14ac:dyDescent="0.25">
      <c r="A181" s="2233" t="s">
        <v>4463</v>
      </c>
      <c r="B181" s="2234"/>
      <c r="C181" s="2234"/>
      <c r="D181" s="2234"/>
      <c r="E181" s="2234"/>
      <c r="F181" s="2234"/>
      <c r="G181" s="2234"/>
      <c r="H181" s="2235"/>
    </row>
    <row r="182" spans="1:8" ht="17.25" x14ac:dyDescent="0.25">
      <c r="A182" s="782"/>
      <c r="B182" s="783"/>
      <c r="C182" s="944"/>
      <c r="D182" s="784"/>
      <c r="E182" s="909"/>
      <c r="F182" s="909"/>
      <c r="G182" s="909"/>
      <c r="H182" s="1702"/>
    </row>
    <row r="183" spans="1:8" x14ac:dyDescent="0.25">
      <c r="A183" s="755" t="s">
        <v>2048</v>
      </c>
      <c r="B183" s="213">
        <f>SUM(B182:B182)</f>
        <v>0</v>
      </c>
      <c r="C183" s="213">
        <f>SUM(C182:C182)</f>
        <v>0</v>
      </c>
      <c r="D183" s="213">
        <f>SUM(D182:D182)</f>
        <v>0</v>
      </c>
      <c r="E183" s="213"/>
      <c r="F183" s="213"/>
      <c r="G183" s="213"/>
      <c r="H183" s="213"/>
    </row>
    <row r="186" spans="1:8" x14ac:dyDescent="0.25">
      <c r="D186" s="1230"/>
      <c r="E186" s="1230"/>
      <c r="F186" s="2268" t="s">
        <v>7007</v>
      </c>
      <c r="G186" s="2268"/>
      <c r="H186" s="2268"/>
    </row>
    <row r="187" spans="1:8" ht="15.75" x14ac:dyDescent="0.25">
      <c r="A187" s="2262" t="s">
        <v>4861</v>
      </c>
      <c r="B187" s="2263"/>
      <c r="C187" s="757">
        <f>C180</f>
        <v>57000</v>
      </c>
      <c r="E187" s="13"/>
      <c r="F187" s="13"/>
    </row>
    <row r="188" spans="1:8" x14ac:dyDescent="0.25">
      <c r="E188" s="2274"/>
      <c r="F188" s="2274"/>
      <c r="G188" s="2274"/>
    </row>
    <row r="189" spans="1:8" ht="15.75" x14ac:dyDescent="0.25">
      <c r="A189" s="2262" t="s">
        <v>4825</v>
      </c>
      <c r="B189" s="2263"/>
      <c r="C189" s="213"/>
      <c r="E189" s="1145"/>
      <c r="F189" s="1145"/>
      <c r="G189" s="1145"/>
    </row>
    <row r="193" spans="1:8" ht="15.75" x14ac:dyDescent="0.25">
      <c r="A193" s="2232" t="s">
        <v>7010</v>
      </c>
      <c r="B193" s="2232"/>
      <c r="C193" s="2232"/>
      <c r="D193" s="2232"/>
      <c r="E193" s="2232"/>
      <c r="F193" s="2232"/>
      <c r="G193" s="2232"/>
      <c r="H193" s="2232"/>
    </row>
    <row r="194" spans="1:8" x14ac:dyDescent="0.25">
      <c r="A194" s="198" t="s">
        <v>14</v>
      </c>
      <c r="B194" s="198" t="s">
        <v>6004</v>
      </c>
      <c r="C194" s="198" t="s">
        <v>6005</v>
      </c>
      <c r="D194" s="198" t="s">
        <v>6006</v>
      </c>
      <c r="E194" s="198" t="s">
        <v>6007</v>
      </c>
      <c r="F194" s="1701" t="s">
        <v>2013</v>
      </c>
      <c r="G194" s="198" t="s">
        <v>6008</v>
      </c>
      <c r="H194" s="198" t="s">
        <v>6846</v>
      </c>
    </row>
    <row r="195" spans="1:8" x14ac:dyDescent="0.25">
      <c r="A195" s="777" t="s">
        <v>641</v>
      </c>
      <c r="B195" s="764">
        <v>1</v>
      </c>
      <c r="C195" s="630">
        <v>15000</v>
      </c>
      <c r="D195" s="630"/>
      <c r="E195" s="921"/>
      <c r="F195" s="764"/>
      <c r="G195" s="630"/>
      <c r="H195" s="1703"/>
    </row>
    <row r="196" spans="1:8" x14ac:dyDescent="0.25">
      <c r="A196" s="777" t="s">
        <v>392</v>
      </c>
      <c r="B196" s="764">
        <v>2</v>
      </c>
      <c r="C196" s="630"/>
      <c r="D196" s="630">
        <v>100000</v>
      </c>
      <c r="E196" s="921"/>
      <c r="F196" s="764"/>
      <c r="G196" s="630"/>
      <c r="H196" s="1703" t="s">
        <v>3948</v>
      </c>
    </row>
    <row r="197" spans="1:8" x14ac:dyDescent="0.25">
      <c r="A197" s="777" t="s">
        <v>5605</v>
      </c>
      <c r="B197" s="764">
        <v>2</v>
      </c>
      <c r="C197" s="630"/>
      <c r="D197" s="630">
        <v>104000</v>
      </c>
      <c r="E197" s="921"/>
      <c r="F197" s="921"/>
      <c r="G197" s="1249"/>
      <c r="H197" s="1703" t="s">
        <v>7008</v>
      </c>
    </row>
    <row r="198" spans="1:8" x14ac:dyDescent="0.25">
      <c r="A198" s="777" t="s">
        <v>5603</v>
      </c>
      <c r="B198" s="764">
        <v>2</v>
      </c>
      <c r="C198" s="630"/>
      <c r="D198" s="630">
        <v>104000</v>
      </c>
      <c r="E198" s="921"/>
      <c r="F198" s="921"/>
      <c r="G198" s="1249"/>
      <c r="H198" s="1703" t="s">
        <v>6945</v>
      </c>
    </row>
    <row r="199" spans="1:8" x14ac:dyDescent="0.25">
      <c r="A199" s="777" t="s">
        <v>3938</v>
      </c>
      <c r="B199" s="764">
        <v>1</v>
      </c>
      <c r="C199" s="630"/>
      <c r="D199" s="630">
        <v>26000</v>
      </c>
      <c r="E199" s="921"/>
      <c r="F199" s="921"/>
      <c r="G199" s="1249"/>
      <c r="H199" s="1703" t="s">
        <v>6945</v>
      </c>
    </row>
    <row r="200" spans="1:8" x14ac:dyDescent="0.25">
      <c r="A200" s="777" t="s">
        <v>6014</v>
      </c>
      <c r="B200" s="764">
        <v>1</v>
      </c>
      <c r="C200" s="630">
        <v>32000</v>
      </c>
      <c r="D200" s="630"/>
      <c r="E200" s="921">
        <v>1</v>
      </c>
      <c r="F200" s="921">
        <v>60</v>
      </c>
      <c r="G200" s="1249">
        <v>3000</v>
      </c>
      <c r="H200" s="1703"/>
    </row>
    <row r="201" spans="1:8" x14ac:dyDescent="0.25">
      <c r="A201" s="777" t="s">
        <v>5924</v>
      </c>
      <c r="B201" s="764">
        <v>1</v>
      </c>
      <c r="C201" s="630"/>
      <c r="D201" s="630" t="s">
        <v>7009</v>
      </c>
      <c r="E201" s="921">
        <v>1</v>
      </c>
      <c r="F201" s="921">
        <v>60</v>
      </c>
      <c r="G201" s="1249">
        <v>3000</v>
      </c>
      <c r="H201" s="1703" t="s">
        <v>767</v>
      </c>
    </row>
    <row r="202" spans="1:8" x14ac:dyDescent="0.25">
      <c r="A202" s="777" t="s">
        <v>4879</v>
      </c>
      <c r="B202" s="764">
        <v>1</v>
      </c>
      <c r="C202" s="630"/>
      <c r="D202" s="630">
        <v>14000</v>
      </c>
      <c r="E202" s="921">
        <v>1</v>
      </c>
      <c r="F202" s="921">
        <v>60</v>
      </c>
      <c r="G202" s="1249">
        <v>3000</v>
      </c>
      <c r="H202" s="1703" t="s">
        <v>6965</v>
      </c>
    </row>
    <row r="203" spans="1:8" x14ac:dyDescent="0.25">
      <c r="A203" s="777" t="s">
        <v>1871</v>
      </c>
      <c r="B203" s="764">
        <v>1</v>
      </c>
      <c r="C203" s="630"/>
      <c r="D203" s="630">
        <v>36000</v>
      </c>
      <c r="E203" s="921"/>
      <c r="F203" s="921"/>
      <c r="G203" s="1249"/>
      <c r="H203" s="1703" t="s">
        <v>767</v>
      </c>
    </row>
    <row r="204" spans="1:8" x14ac:dyDescent="0.25">
      <c r="A204" s="777" t="s">
        <v>622</v>
      </c>
      <c r="B204" s="764">
        <v>1</v>
      </c>
      <c r="C204" s="630"/>
      <c r="D204" s="630">
        <v>33000</v>
      </c>
      <c r="E204" s="921">
        <v>1</v>
      </c>
      <c r="F204" s="921">
        <v>75</v>
      </c>
      <c r="G204" s="1249">
        <v>4000</v>
      </c>
      <c r="H204" s="1703" t="s">
        <v>3581</v>
      </c>
    </row>
    <row r="205" spans="1:8" x14ac:dyDescent="0.25">
      <c r="A205" s="777" t="s">
        <v>291</v>
      </c>
      <c r="B205" s="764">
        <v>1</v>
      </c>
      <c r="C205" s="630">
        <v>1000</v>
      </c>
      <c r="D205" s="630">
        <v>18000</v>
      </c>
      <c r="E205" s="921"/>
      <c r="F205" s="921"/>
      <c r="G205" s="1249"/>
      <c r="H205" s="1703" t="s">
        <v>767</v>
      </c>
    </row>
    <row r="206" spans="1:8" x14ac:dyDescent="0.25">
      <c r="A206" s="777" t="s">
        <v>314</v>
      </c>
      <c r="B206" s="764">
        <v>1</v>
      </c>
      <c r="C206" s="630">
        <v>6000</v>
      </c>
      <c r="D206" s="630">
        <v>40000</v>
      </c>
      <c r="E206" s="921">
        <v>1</v>
      </c>
      <c r="F206" s="921">
        <v>100</v>
      </c>
      <c r="G206" s="1249">
        <v>5000</v>
      </c>
      <c r="H206" s="1703" t="s">
        <v>767</v>
      </c>
    </row>
    <row r="207" spans="1:8" x14ac:dyDescent="0.25">
      <c r="A207" s="755" t="s">
        <v>2048</v>
      </c>
      <c r="B207" s="213">
        <f>SUM(B195:B206)</f>
        <v>15</v>
      </c>
      <c r="C207" s="213">
        <f>SUM(C195:C206)</f>
        <v>54000</v>
      </c>
      <c r="D207" s="213">
        <f>SUM(D195:D206)</f>
        <v>475000</v>
      </c>
      <c r="E207" s="213"/>
      <c r="F207" s="213"/>
      <c r="G207" s="213">
        <f>SUM(G195:G206)</f>
        <v>18000</v>
      </c>
      <c r="H207" s="213"/>
    </row>
    <row r="208" spans="1:8" ht="17.25" x14ac:dyDescent="0.25">
      <c r="A208" s="2233" t="s">
        <v>4463</v>
      </c>
      <c r="B208" s="2234"/>
      <c r="C208" s="2234"/>
      <c r="D208" s="2234"/>
      <c r="E208" s="2234"/>
      <c r="F208" s="2234"/>
      <c r="G208" s="2234"/>
      <c r="H208" s="2235"/>
    </row>
    <row r="209" spans="1:8" ht="17.25" x14ac:dyDescent="0.25">
      <c r="A209" s="782" t="s">
        <v>7014</v>
      </c>
      <c r="B209" s="783">
        <v>1</v>
      </c>
      <c r="C209" s="944">
        <v>2200</v>
      </c>
      <c r="D209" s="784"/>
      <c r="E209" s="909"/>
      <c r="F209" s="909"/>
      <c r="G209" s="909"/>
      <c r="H209" s="1702"/>
    </row>
    <row r="210" spans="1:8" ht="17.25" x14ac:dyDescent="0.25">
      <c r="A210" s="782" t="s">
        <v>4857</v>
      </c>
      <c r="B210" s="783">
        <v>1</v>
      </c>
      <c r="C210" s="944">
        <v>1300</v>
      </c>
      <c r="D210" s="784"/>
      <c r="E210" s="909"/>
      <c r="F210" s="909"/>
      <c r="G210" s="909"/>
      <c r="H210" s="1702"/>
    </row>
    <row r="211" spans="1:8" x14ac:dyDescent="0.25">
      <c r="A211" s="755" t="s">
        <v>2048</v>
      </c>
      <c r="B211" s="213">
        <f>SUM(B209:B210)</f>
        <v>2</v>
      </c>
      <c r="C211" s="213">
        <f>SUM(C209:C210)</f>
        <v>3500</v>
      </c>
      <c r="D211" s="213">
        <f>SUM(D209:D209)</f>
        <v>0</v>
      </c>
      <c r="E211" s="213"/>
      <c r="F211" s="213"/>
      <c r="G211" s="213"/>
      <c r="H211" s="213"/>
    </row>
    <row r="214" spans="1:8" x14ac:dyDescent="0.25">
      <c r="D214" s="1230"/>
      <c r="E214" s="1230"/>
      <c r="F214" s="2268" t="s">
        <v>7007</v>
      </c>
      <c r="G214" s="2268"/>
      <c r="H214" s="2268"/>
    </row>
    <row r="215" spans="1:8" ht="15.75" x14ac:dyDescent="0.25">
      <c r="A215" s="2262" t="s">
        <v>4861</v>
      </c>
      <c r="B215" s="2263"/>
      <c r="C215" s="757">
        <f>C207</f>
        <v>54000</v>
      </c>
      <c r="E215" s="13"/>
      <c r="F215" s="13"/>
    </row>
    <row r="216" spans="1:8" x14ac:dyDescent="0.25">
      <c r="E216" s="2274"/>
      <c r="F216" s="2274"/>
      <c r="G216" s="2274"/>
    </row>
    <row r="217" spans="1:8" ht="15.75" x14ac:dyDescent="0.25">
      <c r="A217" s="2262" t="s">
        <v>4825</v>
      </c>
      <c r="B217" s="2263"/>
      <c r="C217" s="213">
        <v>3500</v>
      </c>
      <c r="E217" s="1145"/>
      <c r="F217" s="1145"/>
      <c r="G217" s="1145"/>
    </row>
    <row r="221" spans="1:8" ht="15.75" x14ac:dyDescent="0.25">
      <c r="A221" s="2232" t="s">
        <v>7011</v>
      </c>
      <c r="B221" s="2232"/>
      <c r="C221" s="2232"/>
      <c r="D221" s="2232"/>
      <c r="E221" s="2232"/>
      <c r="F221" s="2232"/>
      <c r="G221" s="2232"/>
      <c r="H221" s="2232"/>
    </row>
    <row r="222" spans="1:8" x14ac:dyDescent="0.25">
      <c r="A222" s="198" t="s">
        <v>14</v>
      </c>
      <c r="B222" s="198" t="s">
        <v>6004</v>
      </c>
      <c r="C222" s="198" t="s">
        <v>6005</v>
      </c>
      <c r="D222" s="198" t="s">
        <v>6006</v>
      </c>
      <c r="E222" s="198" t="s">
        <v>6007</v>
      </c>
      <c r="F222" s="1701" t="s">
        <v>2013</v>
      </c>
      <c r="G222" s="198" t="s">
        <v>6008</v>
      </c>
      <c r="H222" s="198" t="s">
        <v>6846</v>
      </c>
    </row>
    <row r="223" spans="1:8" x14ac:dyDescent="0.25">
      <c r="A223" s="777" t="s">
        <v>7012</v>
      </c>
      <c r="B223" s="764">
        <v>1</v>
      </c>
      <c r="C223" s="630">
        <v>29000</v>
      </c>
      <c r="D223" s="630"/>
      <c r="E223" s="921">
        <v>1</v>
      </c>
      <c r="F223" s="764">
        <v>100</v>
      </c>
      <c r="G223" s="630">
        <v>5000</v>
      </c>
      <c r="H223" s="1703"/>
    </row>
    <row r="224" spans="1:8" x14ac:dyDescent="0.25">
      <c r="A224" s="777" t="s">
        <v>423</v>
      </c>
      <c r="B224" s="764">
        <v>1</v>
      </c>
      <c r="C224" s="630"/>
      <c r="D224" s="630">
        <v>21000</v>
      </c>
      <c r="E224" s="921"/>
      <c r="F224" s="764"/>
      <c r="G224" s="630"/>
      <c r="H224" s="1703" t="s">
        <v>7013</v>
      </c>
    </row>
    <row r="225" spans="1:8" x14ac:dyDescent="0.25">
      <c r="A225" s="777" t="s">
        <v>6235</v>
      </c>
      <c r="B225" s="764">
        <v>1</v>
      </c>
      <c r="C225" s="630">
        <v>44000</v>
      </c>
      <c r="D225" s="630"/>
      <c r="E225" s="921">
        <v>1</v>
      </c>
      <c r="F225" s="921">
        <v>100</v>
      </c>
      <c r="G225" s="1249">
        <v>5000</v>
      </c>
      <c r="H225" s="1703"/>
    </row>
    <row r="226" spans="1:8" x14ac:dyDescent="0.25">
      <c r="A226" s="777" t="s">
        <v>5813</v>
      </c>
      <c r="B226" s="764">
        <v>1</v>
      </c>
      <c r="C226" s="630"/>
      <c r="D226" s="630">
        <v>85000</v>
      </c>
      <c r="E226" s="921"/>
      <c r="F226" s="921"/>
      <c r="G226" s="1249"/>
      <c r="H226" s="1703" t="s">
        <v>767</v>
      </c>
    </row>
    <row r="227" spans="1:8" x14ac:dyDescent="0.25">
      <c r="A227" s="777" t="s">
        <v>1871</v>
      </c>
      <c r="B227" s="764">
        <v>1</v>
      </c>
      <c r="C227" s="630"/>
      <c r="D227" s="630">
        <v>36000</v>
      </c>
      <c r="E227" s="921"/>
      <c r="F227" s="921"/>
      <c r="G227" s="1249"/>
      <c r="H227" s="1703" t="s">
        <v>3487</v>
      </c>
    </row>
    <row r="228" spans="1:8" x14ac:dyDescent="0.25">
      <c r="A228" s="755" t="s">
        <v>2048</v>
      </c>
      <c r="B228" s="213">
        <f>SUM(B223:B227)</f>
        <v>5</v>
      </c>
      <c r="C228" s="213">
        <f>SUM(C223:C227)</f>
        <v>73000</v>
      </c>
      <c r="D228" s="213">
        <f>SUM(D223:D227)</f>
        <v>142000</v>
      </c>
      <c r="E228" s="213"/>
      <c r="F228" s="213"/>
      <c r="G228" s="213">
        <f>SUM(G223:G227)</f>
        <v>10000</v>
      </c>
      <c r="H228" s="213"/>
    </row>
    <row r="229" spans="1:8" ht="17.25" x14ac:dyDescent="0.25">
      <c r="A229" s="2233" t="s">
        <v>4463</v>
      </c>
      <c r="B229" s="2234"/>
      <c r="C229" s="2234"/>
      <c r="D229" s="2234"/>
      <c r="E229" s="2234"/>
      <c r="F229" s="2234"/>
      <c r="G229" s="2234"/>
      <c r="H229" s="2235"/>
    </row>
    <row r="230" spans="1:8" ht="17.25" x14ac:dyDescent="0.25">
      <c r="A230" s="782"/>
      <c r="B230" s="783"/>
      <c r="C230" s="944"/>
      <c r="D230" s="784"/>
      <c r="E230" s="909"/>
      <c r="F230" s="909"/>
      <c r="G230" s="909"/>
      <c r="H230" s="1702"/>
    </row>
    <row r="231" spans="1:8" x14ac:dyDescent="0.25">
      <c r="A231" s="755" t="s">
        <v>2048</v>
      </c>
      <c r="B231" s="213">
        <f>SUM(B230:B230)</f>
        <v>0</v>
      </c>
      <c r="C231" s="213">
        <f>SUM(C230:C230)</f>
        <v>0</v>
      </c>
      <c r="D231" s="213">
        <f>SUM(D230:D230)</f>
        <v>0</v>
      </c>
      <c r="E231" s="213"/>
      <c r="F231" s="213"/>
      <c r="G231" s="213"/>
      <c r="H231" s="213"/>
    </row>
    <row r="234" spans="1:8" x14ac:dyDescent="0.25">
      <c r="D234" s="1230"/>
      <c r="E234" s="1230"/>
      <c r="F234" s="2268" t="s">
        <v>7007</v>
      </c>
      <c r="G234" s="2268"/>
      <c r="H234" s="2268"/>
    </row>
    <row r="235" spans="1:8" ht="15.75" x14ac:dyDescent="0.25">
      <c r="A235" s="2262" t="s">
        <v>4861</v>
      </c>
      <c r="B235" s="2263"/>
      <c r="C235" s="757">
        <f>C228</f>
        <v>73000</v>
      </c>
      <c r="E235" s="13"/>
      <c r="F235" s="13"/>
    </row>
    <row r="236" spans="1:8" x14ac:dyDescent="0.25">
      <c r="E236" s="2274"/>
      <c r="F236" s="2274"/>
      <c r="G236" s="2274"/>
    </row>
    <row r="237" spans="1:8" ht="15.75" x14ac:dyDescent="0.25">
      <c r="A237" s="2262" t="s">
        <v>4825</v>
      </c>
      <c r="B237" s="2263"/>
      <c r="C237" s="213"/>
      <c r="E237" s="1145"/>
      <c r="F237" s="1145"/>
      <c r="G237" s="1145"/>
    </row>
    <row r="241" spans="1:8" ht="15.75" x14ac:dyDescent="0.25">
      <c r="A241" s="2232" t="s">
        <v>7015</v>
      </c>
      <c r="B241" s="2232"/>
      <c r="C241" s="2232"/>
      <c r="D241" s="2232"/>
      <c r="E241" s="2232"/>
      <c r="F241" s="2232"/>
      <c r="G241" s="2232"/>
      <c r="H241" s="2232"/>
    </row>
    <row r="242" spans="1:8" x14ac:dyDescent="0.25">
      <c r="A242" s="198" t="s">
        <v>14</v>
      </c>
      <c r="B242" s="198" t="s">
        <v>6004</v>
      </c>
      <c r="C242" s="198" t="s">
        <v>6005</v>
      </c>
      <c r="D242" s="198" t="s">
        <v>6006</v>
      </c>
      <c r="E242" s="198" t="s">
        <v>6007</v>
      </c>
      <c r="F242" s="1704" t="s">
        <v>2013</v>
      </c>
      <c r="G242" s="198" t="s">
        <v>6008</v>
      </c>
      <c r="H242" s="198" t="s">
        <v>6846</v>
      </c>
    </row>
    <row r="243" spans="1:8" x14ac:dyDescent="0.25">
      <c r="A243" s="777" t="s">
        <v>7016</v>
      </c>
      <c r="B243" s="764">
        <v>1</v>
      </c>
      <c r="C243" s="630">
        <v>28000</v>
      </c>
      <c r="D243" s="630"/>
      <c r="E243" s="921">
        <v>1</v>
      </c>
      <c r="F243" s="764">
        <v>60</v>
      </c>
      <c r="G243" s="630">
        <v>3000</v>
      </c>
      <c r="H243" s="1706" t="s">
        <v>7017</v>
      </c>
    </row>
    <row r="244" spans="1:8" x14ac:dyDescent="0.25">
      <c r="A244" s="777" t="s">
        <v>2199</v>
      </c>
      <c r="B244" s="764">
        <v>1</v>
      </c>
      <c r="C244" s="630">
        <v>17000</v>
      </c>
      <c r="D244" s="630"/>
      <c r="E244" s="921">
        <v>1</v>
      </c>
      <c r="F244" s="764">
        <v>60</v>
      </c>
      <c r="G244" s="630">
        <v>3000</v>
      </c>
      <c r="H244" s="1706"/>
    </row>
    <row r="245" spans="1:8" x14ac:dyDescent="0.25">
      <c r="A245" s="777" t="s">
        <v>498</v>
      </c>
      <c r="B245" s="764">
        <v>1</v>
      </c>
      <c r="C245" s="630"/>
      <c r="D245" s="630">
        <v>11000</v>
      </c>
      <c r="E245" s="921">
        <v>1</v>
      </c>
      <c r="F245" s="921">
        <v>75</v>
      </c>
      <c r="G245" s="1249">
        <v>4000</v>
      </c>
      <c r="H245" s="1706" t="s">
        <v>3581</v>
      </c>
    </row>
    <row r="246" spans="1:8" x14ac:dyDescent="0.25">
      <c r="A246" s="777" t="s">
        <v>5605</v>
      </c>
      <c r="B246" s="764">
        <v>2</v>
      </c>
      <c r="C246" s="630">
        <v>102000</v>
      </c>
      <c r="D246" s="630"/>
      <c r="E246" s="921"/>
      <c r="F246" s="921"/>
      <c r="G246" s="1249"/>
      <c r="H246" s="1706" t="s">
        <v>7018</v>
      </c>
    </row>
    <row r="247" spans="1:8" x14ac:dyDescent="0.25">
      <c r="A247" s="777" t="s">
        <v>1946</v>
      </c>
      <c r="B247" s="764">
        <v>1</v>
      </c>
      <c r="C247" s="630">
        <v>35000</v>
      </c>
      <c r="D247" s="630"/>
      <c r="E247" s="921"/>
      <c r="F247" s="921"/>
      <c r="G247" s="1249"/>
      <c r="H247" s="1706" t="s">
        <v>7018</v>
      </c>
    </row>
    <row r="248" spans="1:8" x14ac:dyDescent="0.25">
      <c r="A248" s="777" t="s">
        <v>138</v>
      </c>
      <c r="B248" s="764">
        <v>1</v>
      </c>
      <c r="C248" s="630"/>
      <c r="D248" s="630">
        <v>14000</v>
      </c>
      <c r="E248" s="921">
        <v>1</v>
      </c>
      <c r="F248" s="921">
        <v>60</v>
      </c>
      <c r="G248" s="1249">
        <v>3000</v>
      </c>
      <c r="H248" s="1706" t="s">
        <v>6965</v>
      </c>
    </row>
    <row r="249" spans="1:8" x14ac:dyDescent="0.25">
      <c r="A249" s="777" t="s">
        <v>6039</v>
      </c>
      <c r="B249" s="764">
        <v>1</v>
      </c>
      <c r="C249" s="630"/>
      <c r="D249" s="630">
        <v>30500</v>
      </c>
      <c r="E249" s="921">
        <v>1</v>
      </c>
      <c r="F249" s="921">
        <v>75</v>
      </c>
      <c r="G249" s="1249">
        <v>4000</v>
      </c>
      <c r="H249" s="1706" t="s">
        <v>767</v>
      </c>
    </row>
    <row r="250" spans="1:8" x14ac:dyDescent="0.25">
      <c r="A250" s="777" t="s">
        <v>689</v>
      </c>
      <c r="B250" s="764">
        <v>1</v>
      </c>
      <c r="C250" s="630"/>
      <c r="D250" s="630">
        <v>25000</v>
      </c>
      <c r="E250" s="921">
        <v>1</v>
      </c>
      <c r="F250" s="921">
        <v>50</v>
      </c>
      <c r="G250" s="1249">
        <v>2000</v>
      </c>
      <c r="H250" s="1706" t="s">
        <v>767</v>
      </c>
    </row>
    <row r="251" spans="1:8" x14ac:dyDescent="0.25">
      <c r="A251" s="702" t="s">
        <v>3938</v>
      </c>
      <c r="B251" s="703">
        <v>1</v>
      </c>
      <c r="C251" s="640"/>
      <c r="D251" s="640">
        <v>5000</v>
      </c>
      <c r="E251" s="1707"/>
      <c r="F251" s="1707"/>
      <c r="G251" s="1250"/>
      <c r="H251" s="781" t="s">
        <v>7019</v>
      </c>
    </row>
    <row r="252" spans="1:8" x14ac:dyDescent="0.25">
      <c r="A252" s="777" t="s">
        <v>3036</v>
      </c>
      <c r="B252" s="764">
        <v>1</v>
      </c>
      <c r="C252" s="630"/>
      <c r="D252" s="630">
        <v>23000</v>
      </c>
      <c r="E252" s="921"/>
      <c r="F252" s="921"/>
      <c r="G252" s="1249"/>
      <c r="H252" s="1706" t="s">
        <v>767</v>
      </c>
    </row>
    <row r="253" spans="1:8" x14ac:dyDescent="0.25">
      <c r="A253" s="777" t="s">
        <v>101</v>
      </c>
      <c r="B253" s="764">
        <v>1</v>
      </c>
      <c r="C253" s="630"/>
      <c r="D253" s="630">
        <v>18000</v>
      </c>
      <c r="E253" s="921"/>
      <c r="F253" s="921"/>
      <c r="G253" s="1249"/>
      <c r="H253" s="1706" t="s">
        <v>3581</v>
      </c>
    </row>
    <row r="254" spans="1:8" x14ac:dyDescent="0.25">
      <c r="A254" s="777" t="s">
        <v>91</v>
      </c>
      <c r="B254" s="764">
        <v>1</v>
      </c>
      <c r="C254" s="630">
        <v>2000</v>
      </c>
      <c r="D254" s="630">
        <v>18000</v>
      </c>
      <c r="E254" s="921"/>
      <c r="F254" s="921"/>
      <c r="G254" s="1249"/>
      <c r="H254" s="1706" t="s">
        <v>3581</v>
      </c>
    </row>
    <row r="255" spans="1:8" x14ac:dyDescent="0.25">
      <c r="A255" s="702" t="s">
        <v>1541</v>
      </c>
      <c r="B255" s="703">
        <v>1</v>
      </c>
      <c r="C255" s="640"/>
      <c r="D255" s="640"/>
      <c r="E255" s="1707"/>
      <c r="F255" s="1707"/>
      <c r="G255" s="1250"/>
      <c r="H255" s="781" t="s">
        <v>5684</v>
      </c>
    </row>
    <row r="256" spans="1:8" x14ac:dyDescent="0.25">
      <c r="A256" s="777" t="s">
        <v>3701</v>
      </c>
      <c r="B256" s="764">
        <v>1</v>
      </c>
      <c r="C256" s="630"/>
      <c r="D256" s="630">
        <v>37000</v>
      </c>
      <c r="E256" s="921">
        <v>1</v>
      </c>
      <c r="F256" s="921">
        <v>75</v>
      </c>
      <c r="G256" s="1249">
        <v>4000</v>
      </c>
      <c r="H256" s="1706"/>
    </row>
    <row r="257" spans="1:8" x14ac:dyDescent="0.25">
      <c r="A257" s="777"/>
      <c r="B257" s="764"/>
      <c r="C257" s="630"/>
      <c r="D257" s="630"/>
      <c r="E257" s="921"/>
      <c r="F257" s="921"/>
      <c r="G257" s="1249"/>
      <c r="H257" s="1706"/>
    </row>
    <row r="258" spans="1:8" x14ac:dyDescent="0.25">
      <c r="A258" s="755" t="s">
        <v>2048</v>
      </c>
      <c r="B258" s="213">
        <f>SUM(B243:B257)</f>
        <v>15</v>
      </c>
      <c r="C258" s="213">
        <f>SUM(C243:C257)</f>
        <v>184000</v>
      </c>
      <c r="D258" s="213">
        <f>SUM(D243:D257)</f>
        <v>181500</v>
      </c>
      <c r="E258" s="213"/>
      <c r="F258" s="213"/>
      <c r="G258" s="213">
        <f>SUM(G243:G257)</f>
        <v>23000</v>
      </c>
      <c r="H258" s="213"/>
    </row>
    <row r="259" spans="1:8" ht="17.25" x14ac:dyDescent="0.25">
      <c r="A259" s="2233" t="s">
        <v>4463</v>
      </c>
      <c r="B259" s="2234"/>
      <c r="C259" s="2234"/>
      <c r="D259" s="2234"/>
      <c r="E259" s="2234"/>
      <c r="F259" s="2234"/>
      <c r="G259" s="2234"/>
      <c r="H259" s="2235"/>
    </row>
    <row r="260" spans="1:8" ht="17.25" x14ac:dyDescent="0.25">
      <c r="A260" s="782"/>
      <c r="B260" s="783"/>
      <c r="C260" s="944"/>
      <c r="D260" s="784"/>
      <c r="E260" s="909"/>
      <c r="F260" s="909"/>
      <c r="G260" s="909"/>
      <c r="H260" s="1705"/>
    </row>
    <row r="261" spans="1:8" x14ac:dyDescent="0.25">
      <c r="A261" s="755" t="s">
        <v>2048</v>
      </c>
      <c r="B261" s="213">
        <f>SUM(B260:B260)</f>
        <v>0</v>
      </c>
      <c r="C261" s="213">
        <f>SUM(C260:C260)</f>
        <v>0</v>
      </c>
      <c r="D261" s="213">
        <f>SUM(D260:D260)</f>
        <v>0</v>
      </c>
      <c r="E261" s="213"/>
      <c r="F261" s="213"/>
      <c r="G261" s="213"/>
      <c r="H261" s="213"/>
    </row>
    <row r="264" spans="1:8" x14ac:dyDescent="0.25">
      <c r="D264" s="1230"/>
      <c r="E264" s="1230"/>
      <c r="F264" s="2268" t="s">
        <v>7007</v>
      </c>
      <c r="G264" s="2268"/>
      <c r="H264" s="2268"/>
    </row>
    <row r="265" spans="1:8" ht="15.75" x14ac:dyDescent="0.25">
      <c r="A265" s="2262" t="s">
        <v>4861</v>
      </c>
      <c r="B265" s="2263"/>
      <c r="C265" s="757">
        <f>C258</f>
        <v>184000</v>
      </c>
      <c r="E265" s="13"/>
      <c r="F265" s="13"/>
    </row>
    <row r="266" spans="1:8" x14ac:dyDescent="0.25">
      <c r="E266" s="2274"/>
      <c r="F266" s="2274"/>
      <c r="G266" s="2274"/>
    </row>
    <row r="267" spans="1:8" ht="15.75" x14ac:dyDescent="0.25">
      <c r="A267" s="2262" t="s">
        <v>4825</v>
      </c>
      <c r="B267" s="2263"/>
      <c r="C267" s="213"/>
      <c r="E267" s="1145"/>
      <c r="F267" s="1145"/>
      <c r="G267" s="1145"/>
    </row>
    <row r="271" spans="1:8" ht="15.75" x14ac:dyDescent="0.25">
      <c r="A271" s="2232" t="s">
        <v>7020</v>
      </c>
      <c r="B271" s="2232"/>
      <c r="C271" s="2232"/>
      <c r="D271" s="2232"/>
      <c r="E271" s="2232"/>
      <c r="F271" s="2232"/>
      <c r="G271" s="2232"/>
      <c r="H271" s="2232"/>
    </row>
    <row r="272" spans="1:8" x14ac:dyDescent="0.25">
      <c r="A272" s="198" t="s">
        <v>14</v>
      </c>
      <c r="B272" s="198" t="s">
        <v>6004</v>
      </c>
      <c r="C272" s="198" t="s">
        <v>6005</v>
      </c>
      <c r="D272" s="198" t="s">
        <v>6006</v>
      </c>
      <c r="E272" s="198" t="s">
        <v>6007</v>
      </c>
      <c r="F272" s="1708" t="s">
        <v>2013</v>
      </c>
      <c r="G272" s="198" t="s">
        <v>6008</v>
      </c>
      <c r="H272" s="198" t="s">
        <v>6846</v>
      </c>
    </row>
    <row r="273" spans="1:8" x14ac:dyDescent="0.25">
      <c r="A273" s="777" t="s">
        <v>2199</v>
      </c>
      <c r="B273" s="764">
        <v>1</v>
      </c>
      <c r="C273" s="630">
        <v>20000</v>
      </c>
      <c r="D273" s="630"/>
      <c r="E273" s="921"/>
      <c r="F273" s="764"/>
      <c r="G273" s="630"/>
      <c r="H273" s="1710"/>
    </row>
    <row r="274" spans="1:8" x14ac:dyDescent="0.25">
      <c r="A274" s="777" t="s">
        <v>3539</v>
      </c>
      <c r="B274" s="764">
        <v>1</v>
      </c>
      <c r="C274" s="630"/>
      <c r="D274" s="630">
        <v>51000</v>
      </c>
      <c r="E274" s="921"/>
      <c r="F274" s="764"/>
      <c r="G274" s="630"/>
      <c r="H274" s="1710" t="s">
        <v>7021</v>
      </c>
    </row>
    <row r="275" spans="1:8" x14ac:dyDescent="0.25">
      <c r="A275" s="777" t="s">
        <v>5961</v>
      </c>
      <c r="B275" s="764">
        <v>1</v>
      </c>
      <c r="C275" s="630"/>
      <c r="D275" s="630">
        <v>35000</v>
      </c>
      <c r="E275" s="921"/>
      <c r="F275" s="921"/>
      <c r="G275" s="1249"/>
      <c r="H275" s="1710" t="s">
        <v>767</v>
      </c>
    </row>
    <row r="276" spans="1:8" x14ac:dyDescent="0.25">
      <c r="A276" s="777" t="s">
        <v>4116</v>
      </c>
      <c r="B276" s="764">
        <v>1</v>
      </c>
      <c r="C276" s="630">
        <v>23500</v>
      </c>
      <c r="D276" s="630"/>
      <c r="E276" s="921">
        <v>1</v>
      </c>
      <c r="F276" s="921">
        <v>75</v>
      </c>
      <c r="G276" s="1249">
        <v>4000</v>
      </c>
      <c r="H276" s="1710"/>
    </row>
    <row r="277" spans="1:8" x14ac:dyDescent="0.25">
      <c r="A277" s="777" t="s">
        <v>6039</v>
      </c>
      <c r="B277" s="764">
        <v>1</v>
      </c>
      <c r="C277" s="630">
        <v>31500</v>
      </c>
      <c r="D277" s="630"/>
      <c r="E277" s="921">
        <v>1</v>
      </c>
      <c r="F277" s="921">
        <v>60</v>
      </c>
      <c r="G277" s="1249">
        <v>3000</v>
      </c>
      <c r="H277" s="1710"/>
    </row>
    <row r="278" spans="1:8" x14ac:dyDescent="0.25">
      <c r="A278" s="777" t="s">
        <v>5363</v>
      </c>
      <c r="B278" s="764">
        <v>1</v>
      </c>
      <c r="C278" s="630"/>
      <c r="D278" s="630">
        <v>46000</v>
      </c>
      <c r="E278" s="921">
        <v>1</v>
      </c>
      <c r="F278" s="921">
        <v>100</v>
      </c>
      <c r="G278" s="1249">
        <v>5000</v>
      </c>
      <c r="H278" s="1710" t="s">
        <v>767</v>
      </c>
    </row>
    <row r="279" spans="1:8" x14ac:dyDescent="0.25">
      <c r="A279" s="777" t="s">
        <v>5603</v>
      </c>
      <c r="B279" s="764">
        <v>4</v>
      </c>
      <c r="C279" s="630">
        <v>100000</v>
      </c>
      <c r="D279" s="630">
        <v>104000</v>
      </c>
      <c r="E279" s="921"/>
      <c r="F279" s="921"/>
      <c r="G279" s="1249"/>
      <c r="H279" s="1710" t="s">
        <v>767</v>
      </c>
    </row>
    <row r="280" spans="1:8" x14ac:dyDescent="0.25">
      <c r="A280" s="777" t="s">
        <v>4879</v>
      </c>
      <c r="B280" s="764">
        <v>1</v>
      </c>
      <c r="C280" s="630"/>
      <c r="D280" s="630">
        <v>14000</v>
      </c>
      <c r="E280" s="921">
        <v>1</v>
      </c>
      <c r="F280" s="921">
        <v>60</v>
      </c>
      <c r="G280" s="1249">
        <v>3000</v>
      </c>
      <c r="H280" s="1750" t="s">
        <v>6875</v>
      </c>
    </row>
    <row r="281" spans="1:8" x14ac:dyDescent="0.25">
      <c r="A281" s="777" t="s">
        <v>4943</v>
      </c>
      <c r="B281" s="764">
        <v>1</v>
      </c>
      <c r="C281" s="630">
        <v>25000</v>
      </c>
      <c r="D281" s="630"/>
      <c r="E281" s="921">
        <v>1</v>
      </c>
      <c r="F281" s="921">
        <v>100</v>
      </c>
      <c r="G281" s="1249">
        <v>5000</v>
      </c>
      <c r="H281" s="1710" t="s">
        <v>4914</v>
      </c>
    </row>
    <row r="282" spans="1:8" x14ac:dyDescent="0.25">
      <c r="A282" s="777" t="s">
        <v>4879</v>
      </c>
      <c r="B282" s="764">
        <v>1</v>
      </c>
      <c r="C282" s="630"/>
      <c r="D282" s="630">
        <v>17000</v>
      </c>
      <c r="E282" s="921"/>
      <c r="F282" s="921"/>
      <c r="G282" s="1249"/>
      <c r="H282" s="1710" t="s">
        <v>7179</v>
      </c>
    </row>
    <row r="283" spans="1:8" x14ac:dyDescent="0.25">
      <c r="A283" s="777" t="s">
        <v>141</v>
      </c>
      <c r="B283" s="764">
        <v>1</v>
      </c>
      <c r="C283" s="630">
        <v>18000</v>
      </c>
      <c r="D283" s="630"/>
      <c r="E283" s="921">
        <v>1</v>
      </c>
      <c r="F283" s="921">
        <v>75</v>
      </c>
      <c r="G283" s="1249">
        <v>4000</v>
      </c>
      <c r="H283" s="1710"/>
    </row>
    <row r="284" spans="1:8" x14ac:dyDescent="0.25">
      <c r="A284" s="777" t="s">
        <v>2187</v>
      </c>
      <c r="B284" s="764">
        <v>1</v>
      </c>
      <c r="C284" s="630"/>
      <c r="D284" s="630">
        <v>13000</v>
      </c>
      <c r="E284" s="921">
        <v>1</v>
      </c>
      <c r="F284" s="921">
        <v>60</v>
      </c>
      <c r="G284" s="1249">
        <v>3000</v>
      </c>
      <c r="H284" s="1710" t="s">
        <v>767</v>
      </c>
    </row>
    <row r="285" spans="1:8" x14ac:dyDescent="0.25">
      <c r="A285" s="755" t="s">
        <v>2048</v>
      </c>
      <c r="B285" s="213">
        <f>SUM(B273:B284)</f>
        <v>15</v>
      </c>
      <c r="C285" s="213">
        <f>SUM(C273:C284)</f>
        <v>218000</v>
      </c>
      <c r="D285" s="213">
        <f>SUM(D273:D284)</f>
        <v>280000</v>
      </c>
      <c r="E285" s="213"/>
      <c r="F285" s="213"/>
      <c r="G285" s="213">
        <f>SUM(G273:G284)</f>
        <v>27000</v>
      </c>
      <c r="H285" s="213"/>
    </row>
    <row r="286" spans="1:8" ht="17.25" x14ac:dyDescent="0.25">
      <c r="A286" s="2233" t="s">
        <v>4463</v>
      </c>
      <c r="B286" s="2234"/>
      <c r="C286" s="2234"/>
      <c r="D286" s="2234"/>
      <c r="E286" s="2234"/>
      <c r="F286" s="2234"/>
      <c r="G286" s="2234"/>
      <c r="H286" s="2235"/>
    </row>
    <row r="287" spans="1:8" ht="17.25" x14ac:dyDescent="0.25">
      <c r="A287" s="782"/>
      <c r="B287" s="783"/>
      <c r="C287" s="944"/>
      <c r="D287" s="784"/>
      <c r="E287" s="909"/>
      <c r="F287" s="909"/>
      <c r="G287" s="909"/>
      <c r="H287" s="1709"/>
    </row>
    <row r="288" spans="1:8" x14ac:dyDescent="0.25">
      <c r="A288" s="755" t="s">
        <v>2048</v>
      </c>
      <c r="B288" s="213">
        <f>SUM(B287:B287)</f>
        <v>0</v>
      </c>
      <c r="C288" s="213">
        <f>SUM(C287:C287)</f>
        <v>0</v>
      </c>
      <c r="D288" s="213">
        <f>SUM(D287:D287)</f>
        <v>0</v>
      </c>
      <c r="E288" s="213"/>
      <c r="F288" s="213"/>
      <c r="G288" s="213"/>
      <c r="H288" s="213"/>
    </row>
    <row r="291" spans="1:8" x14ac:dyDescent="0.25">
      <c r="D291" s="1230"/>
      <c r="E291" s="1230"/>
      <c r="F291" s="2268" t="s">
        <v>7007</v>
      </c>
      <c r="G291" s="2268"/>
      <c r="H291" s="2268"/>
    </row>
    <row r="292" spans="1:8" ht="15.75" x14ac:dyDescent="0.25">
      <c r="A292" s="2262" t="s">
        <v>4861</v>
      </c>
      <c r="B292" s="2263"/>
      <c r="C292" s="757">
        <f>C285</f>
        <v>218000</v>
      </c>
      <c r="E292" s="13"/>
      <c r="F292" s="13"/>
    </row>
    <row r="293" spans="1:8" x14ac:dyDescent="0.25">
      <c r="E293" s="2274"/>
      <c r="F293" s="2274"/>
      <c r="G293" s="2274"/>
    </row>
    <row r="294" spans="1:8" ht="15.75" x14ac:dyDescent="0.25">
      <c r="A294" s="2262" t="s">
        <v>4825</v>
      </c>
      <c r="B294" s="2263"/>
      <c r="C294" s="213"/>
      <c r="E294" s="1145"/>
      <c r="F294" s="1145"/>
      <c r="G294" s="1145"/>
    </row>
    <row r="298" spans="1:8" ht="15.75" x14ac:dyDescent="0.25">
      <c r="A298" s="2232" t="s">
        <v>7129</v>
      </c>
      <c r="B298" s="2232"/>
      <c r="C298" s="2232"/>
      <c r="D298" s="2232"/>
      <c r="E298" s="2232"/>
      <c r="F298" s="2232"/>
      <c r="G298" s="2232"/>
      <c r="H298" s="2232"/>
    </row>
    <row r="299" spans="1:8" x14ac:dyDescent="0.25">
      <c r="A299" s="198" t="s">
        <v>14</v>
      </c>
      <c r="B299" s="198" t="s">
        <v>6004</v>
      </c>
      <c r="C299" s="198" t="s">
        <v>6005</v>
      </c>
      <c r="D299" s="198" t="s">
        <v>6006</v>
      </c>
      <c r="E299" s="198" t="s">
        <v>6007</v>
      </c>
      <c r="F299" s="1711" t="s">
        <v>2013</v>
      </c>
      <c r="G299" s="198" t="s">
        <v>6008</v>
      </c>
      <c r="H299" s="198" t="s">
        <v>6846</v>
      </c>
    </row>
    <row r="300" spans="1:8" x14ac:dyDescent="0.25">
      <c r="A300" s="777" t="s">
        <v>7022</v>
      </c>
      <c r="B300" s="764">
        <v>1</v>
      </c>
      <c r="C300" s="630"/>
      <c r="D300" s="630">
        <v>30000</v>
      </c>
      <c r="E300" s="921"/>
      <c r="F300" s="764"/>
      <c r="G300" s="630"/>
      <c r="H300" s="1713" t="s">
        <v>7023</v>
      </c>
    </row>
    <row r="301" spans="1:8" x14ac:dyDescent="0.25">
      <c r="A301" s="777" t="s">
        <v>6014</v>
      </c>
      <c r="B301" s="764">
        <v>1</v>
      </c>
      <c r="C301" s="630"/>
      <c r="D301" s="630">
        <v>31000</v>
      </c>
      <c r="E301" s="921">
        <v>1</v>
      </c>
      <c r="F301" s="764">
        <v>75</v>
      </c>
      <c r="G301" s="630">
        <v>4000</v>
      </c>
      <c r="H301" s="1713" t="s">
        <v>767</v>
      </c>
    </row>
    <row r="302" spans="1:8" x14ac:dyDescent="0.25">
      <c r="A302" s="777" t="s">
        <v>3938</v>
      </c>
      <c r="B302" s="764">
        <v>1</v>
      </c>
      <c r="C302" s="630"/>
      <c r="D302" s="630">
        <v>26000</v>
      </c>
      <c r="E302" s="921"/>
      <c r="F302" s="921"/>
      <c r="G302" s="1249"/>
      <c r="H302" s="1713" t="s">
        <v>5478</v>
      </c>
    </row>
    <row r="303" spans="1:8" x14ac:dyDescent="0.25">
      <c r="A303" s="755" t="s">
        <v>2048</v>
      </c>
      <c r="B303" s="213">
        <f>SUM(B300:B302)</f>
        <v>3</v>
      </c>
      <c r="C303" s="213">
        <f>SUM(C300:C302)</f>
        <v>0</v>
      </c>
      <c r="D303" s="213">
        <f>SUM(D300:D302)</f>
        <v>87000</v>
      </c>
      <c r="E303" s="213"/>
      <c r="F303" s="213"/>
      <c r="G303" s="213">
        <f>SUM(G300:G302)</f>
        <v>4000</v>
      </c>
      <c r="H303" s="213"/>
    </row>
    <row r="304" spans="1:8" ht="17.25" x14ac:dyDescent="0.25">
      <c r="A304" s="2233" t="s">
        <v>4463</v>
      </c>
      <c r="B304" s="2234"/>
      <c r="C304" s="2234"/>
      <c r="D304" s="2234"/>
      <c r="E304" s="2234"/>
      <c r="F304" s="2234"/>
      <c r="G304" s="2234"/>
      <c r="H304" s="2235"/>
    </row>
    <row r="305" spans="1:8" ht="17.25" x14ac:dyDescent="0.25">
      <c r="A305" s="782"/>
      <c r="B305" s="783"/>
      <c r="C305" s="944"/>
      <c r="D305" s="784"/>
      <c r="E305" s="909"/>
      <c r="F305" s="909"/>
      <c r="G305" s="909"/>
      <c r="H305" s="1712"/>
    </row>
    <row r="306" spans="1:8" x14ac:dyDescent="0.25">
      <c r="A306" s="755" t="s">
        <v>2048</v>
      </c>
      <c r="B306" s="213">
        <f>SUM(B305:B305)</f>
        <v>0</v>
      </c>
      <c r="C306" s="213">
        <f>SUM(C305:C305)</f>
        <v>0</v>
      </c>
      <c r="D306" s="213">
        <f>SUM(D305:D305)</f>
        <v>0</v>
      </c>
      <c r="E306" s="213"/>
      <c r="F306" s="213"/>
      <c r="G306" s="213"/>
      <c r="H306" s="213"/>
    </row>
    <row r="309" spans="1:8" x14ac:dyDescent="0.25">
      <c r="D309" s="1230"/>
      <c r="E309" s="1230"/>
      <c r="F309" s="2268" t="s">
        <v>7007</v>
      </c>
      <c r="G309" s="2268"/>
      <c r="H309" s="2268"/>
    </row>
    <row r="310" spans="1:8" ht="15.75" x14ac:dyDescent="0.25">
      <c r="A310" s="2262" t="s">
        <v>4861</v>
      </c>
      <c r="B310" s="2263"/>
      <c r="C310" s="757">
        <f>C303</f>
        <v>0</v>
      </c>
      <c r="E310" s="13"/>
      <c r="F310" s="13"/>
    </row>
    <row r="311" spans="1:8" x14ac:dyDescent="0.25">
      <c r="E311" s="2274"/>
      <c r="F311" s="2274"/>
      <c r="G311" s="2274"/>
    </row>
    <row r="312" spans="1:8" ht="15.75" x14ac:dyDescent="0.25">
      <c r="A312" s="2262" t="s">
        <v>4825</v>
      </c>
      <c r="B312" s="2263"/>
      <c r="C312" s="213"/>
      <c r="E312" s="1145"/>
      <c r="F312" s="1145"/>
      <c r="G312" s="1145"/>
    </row>
    <row r="316" spans="1:8" ht="15.75" x14ac:dyDescent="0.25">
      <c r="A316" s="2232" t="s">
        <v>7024</v>
      </c>
      <c r="B316" s="2232"/>
      <c r="C316" s="2232"/>
      <c r="D316" s="2232"/>
      <c r="E316" s="2232"/>
      <c r="F316" s="2232"/>
      <c r="G316" s="2232"/>
      <c r="H316" s="2232"/>
    </row>
    <row r="317" spans="1:8" x14ac:dyDescent="0.25">
      <c r="A317" s="198" t="s">
        <v>14</v>
      </c>
      <c r="B317" s="198" t="s">
        <v>6004</v>
      </c>
      <c r="C317" s="198" t="s">
        <v>6005</v>
      </c>
      <c r="D317" s="198" t="s">
        <v>6006</v>
      </c>
      <c r="E317" s="198" t="s">
        <v>6007</v>
      </c>
      <c r="F317" s="1714" t="s">
        <v>2013</v>
      </c>
      <c r="G317" s="198" t="s">
        <v>6008</v>
      </c>
      <c r="H317" s="198" t="s">
        <v>6846</v>
      </c>
    </row>
    <row r="318" spans="1:8" x14ac:dyDescent="0.25">
      <c r="A318" s="777" t="s">
        <v>2187</v>
      </c>
      <c r="B318" s="764">
        <v>1</v>
      </c>
      <c r="C318" s="630">
        <v>16000</v>
      </c>
      <c r="D318" s="630"/>
      <c r="E318" s="921"/>
      <c r="F318" s="764"/>
      <c r="G318" s="630"/>
      <c r="H318" s="1716"/>
    </row>
    <row r="319" spans="1:8" x14ac:dyDescent="0.25">
      <c r="A319" s="777" t="s">
        <v>423</v>
      </c>
      <c r="B319" s="764">
        <v>1</v>
      </c>
      <c r="C319" s="630"/>
      <c r="D319" s="630">
        <v>21000</v>
      </c>
      <c r="E319" s="921"/>
      <c r="F319" s="764"/>
      <c r="G319" s="630"/>
      <c r="H319" s="1716" t="s">
        <v>7025</v>
      </c>
    </row>
    <row r="320" spans="1:8" x14ac:dyDescent="0.25">
      <c r="A320" s="777" t="s">
        <v>392</v>
      </c>
      <c r="B320" s="764">
        <v>2</v>
      </c>
      <c r="C320" s="630"/>
      <c r="D320" s="630">
        <v>100000</v>
      </c>
      <c r="E320" s="921"/>
      <c r="F320" s="921"/>
      <c r="G320" s="1249"/>
      <c r="H320" s="1716" t="s">
        <v>7026</v>
      </c>
    </row>
    <row r="321" spans="1:8" x14ac:dyDescent="0.25">
      <c r="A321" s="777" t="s">
        <v>2187</v>
      </c>
      <c r="B321" s="764">
        <v>1</v>
      </c>
      <c r="C321" s="630"/>
      <c r="D321" s="630">
        <v>16000</v>
      </c>
      <c r="E321" s="921"/>
      <c r="F321" s="921"/>
      <c r="G321" s="1249"/>
      <c r="H321" s="1716" t="s">
        <v>3581</v>
      </c>
    </row>
    <row r="322" spans="1:8" x14ac:dyDescent="0.25">
      <c r="A322" s="777" t="s">
        <v>151</v>
      </c>
      <c r="B322" s="764">
        <v>1</v>
      </c>
      <c r="C322" s="630"/>
      <c r="D322" s="630">
        <v>21000</v>
      </c>
      <c r="E322" s="921"/>
      <c r="F322" s="921"/>
      <c r="G322" s="1249"/>
      <c r="H322" s="1716" t="s">
        <v>767</v>
      </c>
    </row>
    <row r="323" spans="1:8" x14ac:dyDescent="0.25">
      <c r="A323" s="777" t="s">
        <v>3789</v>
      </c>
      <c r="B323" s="764">
        <v>4</v>
      </c>
      <c r="C323" s="630"/>
      <c r="D323" s="630">
        <v>92000</v>
      </c>
      <c r="E323" s="921"/>
      <c r="F323" s="921"/>
      <c r="G323" s="1249"/>
      <c r="H323" s="1716" t="s">
        <v>7027</v>
      </c>
    </row>
    <row r="324" spans="1:8" x14ac:dyDescent="0.25">
      <c r="A324" s="777" t="s">
        <v>4879</v>
      </c>
      <c r="B324" s="764">
        <v>1</v>
      </c>
      <c r="C324" s="630">
        <v>14000</v>
      </c>
      <c r="D324" s="630"/>
      <c r="E324" s="921">
        <v>1</v>
      </c>
      <c r="F324" s="921">
        <v>60</v>
      </c>
      <c r="G324" s="1249">
        <v>3000</v>
      </c>
      <c r="H324" s="1716" t="s">
        <v>6965</v>
      </c>
    </row>
    <row r="325" spans="1:8" x14ac:dyDescent="0.25">
      <c r="A325" s="777" t="s">
        <v>6361</v>
      </c>
      <c r="B325" s="764">
        <v>1</v>
      </c>
      <c r="C325" s="630"/>
      <c r="D325" s="630">
        <v>41500</v>
      </c>
      <c r="E325" s="921"/>
      <c r="F325" s="921"/>
      <c r="G325" s="1249"/>
      <c r="H325" s="1716" t="s">
        <v>3581</v>
      </c>
    </row>
    <row r="326" spans="1:8" x14ac:dyDescent="0.25">
      <c r="A326" s="777" t="s">
        <v>550</v>
      </c>
      <c r="B326" s="764">
        <v>2</v>
      </c>
      <c r="C326" s="630">
        <v>72000</v>
      </c>
      <c r="D326" s="630"/>
      <c r="E326" s="921"/>
      <c r="F326" s="921"/>
      <c r="G326" s="1249"/>
      <c r="H326" s="1716" t="s">
        <v>7028</v>
      </c>
    </row>
    <row r="327" spans="1:8" x14ac:dyDescent="0.25">
      <c r="A327" s="755" t="s">
        <v>2048</v>
      </c>
      <c r="B327" s="213">
        <f>SUM(B318:B326)</f>
        <v>14</v>
      </c>
      <c r="C327" s="213">
        <f>SUM(C318:C326)</f>
        <v>102000</v>
      </c>
      <c r="D327" s="213">
        <f>SUM(D318:D326)</f>
        <v>291500</v>
      </c>
      <c r="E327" s="213"/>
      <c r="F327" s="213"/>
      <c r="G327" s="213">
        <f>SUM(G318:G326)</f>
        <v>3000</v>
      </c>
      <c r="H327" s="213"/>
    </row>
    <row r="328" spans="1:8" ht="17.25" x14ac:dyDescent="0.25">
      <c r="A328" s="2233" t="s">
        <v>4463</v>
      </c>
      <c r="B328" s="2234"/>
      <c r="C328" s="2234"/>
      <c r="D328" s="2234"/>
      <c r="E328" s="2234"/>
      <c r="F328" s="2234"/>
      <c r="G328" s="2234"/>
      <c r="H328" s="2235"/>
    </row>
    <row r="329" spans="1:8" ht="17.25" x14ac:dyDescent="0.25">
      <c r="A329" s="782" t="s">
        <v>6331</v>
      </c>
      <c r="B329" s="783">
        <v>1</v>
      </c>
      <c r="C329" s="944">
        <v>2000</v>
      </c>
      <c r="D329" s="784"/>
      <c r="E329" s="909"/>
      <c r="F329" s="909"/>
      <c r="G329" s="909"/>
      <c r="H329" s="1715"/>
    </row>
    <row r="330" spans="1:8" x14ac:dyDescent="0.25">
      <c r="A330" s="755" t="s">
        <v>2048</v>
      </c>
      <c r="B330" s="213">
        <f>SUM(B329:B329)</f>
        <v>1</v>
      </c>
      <c r="C330" s="213">
        <f>SUM(C329:C329)</f>
        <v>2000</v>
      </c>
      <c r="D330" s="213">
        <f>SUM(D329:D329)</f>
        <v>0</v>
      </c>
      <c r="E330" s="213"/>
      <c r="F330" s="213"/>
      <c r="G330" s="213"/>
      <c r="H330" s="213"/>
    </row>
    <row r="333" spans="1:8" x14ac:dyDescent="0.25">
      <c r="D333" s="1230"/>
      <c r="E333" s="1230"/>
      <c r="F333" s="2268" t="s">
        <v>7007</v>
      </c>
      <c r="G333" s="2268"/>
      <c r="H333" s="2268"/>
    </row>
    <row r="334" spans="1:8" ht="15.75" x14ac:dyDescent="0.25">
      <c r="A334" s="2262" t="s">
        <v>4861</v>
      </c>
      <c r="B334" s="2263"/>
      <c r="C334" s="757">
        <f>C327</f>
        <v>102000</v>
      </c>
      <c r="E334" s="13"/>
      <c r="F334" s="13"/>
    </row>
    <row r="335" spans="1:8" x14ac:dyDescent="0.25">
      <c r="E335" s="2274"/>
      <c r="F335" s="2274"/>
      <c r="G335" s="2274"/>
    </row>
    <row r="336" spans="1:8" ht="15.75" x14ac:dyDescent="0.25">
      <c r="A336" s="2262" t="s">
        <v>4825</v>
      </c>
      <c r="B336" s="2263"/>
      <c r="C336" s="213">
        <v>2000</v>
      </c>
      <c r="E336" s="1145"/>
      <c r="F336" s="1145"/>
      <c r="G336" s="1145"/>
    </row>
    <row r="339" spans="1:8" ht="15.75" x14ac:dyDescent="0.25">
      <c r="A339" s="2232" t="s">
        <v>7029</v>
      </c>
      <c r="B339" s="2232"/>
      <c r="C339" s="2232"/>
      <c r="D339" s="2232"/>
      <c r="E339" s="2232"/>
      <c r="F339" s="2232"/>
      <c r="G339" s="2232"/>
      <c r="H339" s="2232"/>
    </row>
    <row r="340" spans="1:8" x14ac:dyDescent="0.25">
      <c r="A340" s="198" t="s">
        <v>14</v>
      </c>
      <c r="B340" s="198" t="s">
        <v>6004</v>
      </c>
      <c r="C340" s="198" t="s">
        <v>6005</v>
      </c>
      <c r="D340" s="198" t="s">
        <v>6006</v>
      </c>
      <c r="E340" s="198" t="s">
        <v>6007</v>
      </c>
      <c r="F340" s="1717" t="s">
        <v>2013</v>
      </c>
      <c r="G340" s="198" t="s">
        <v>6008</v>
      </c>
      <c r="H340" s="198" t="s">
        <v>6846</v>
      </c>
    </row>
    <row r="341" spans="1:8" x14ac:dyDescent="0.25">
      <c r="A341" s="777" t="s">
        <v>136</v>
      </c>
      <c r="B341" s="764">
        <v>1</v>
      </c>
      <c r="C341" s="630"/>
      <c r="D341" s="630">
        <v>14000</v>
      </c>
      <c r="E341" s="921">
        <v>1</v>
      </c>
      <c r="F341" s="764">
        <v>70</v>
      </c>
      <c r="G341" s="630">
        <v>4000</v>
      </c>
      <c r="H341" s="1720" t="s">
        <v>767</v>
      </c>
    </row>
    <row r="342" spans="1:8" x14ac:dyDescent="0.25">
      <c r="A342" s="777" t="s">
        <v>316</v>
      </c>
      <c r="B342" s="764">
        <v>1</v>
      </c>
      <c r="C342" s="630"/>
      <c r="D342" s="630">
        <v>21000</v>
      </c>
      <c r="E342" s="921">
        <v>1</v>
      </c>
      <c r="F342" s="764">
        <v>100</v>
      </c>
      <c r="G342" s="630">
        <v>5000</v>
      </c>
      <c r="H342" s="1720" t="s">
        <v>767</v>
      </c>
    </row>
    <row r="343" spans="1:8" x14ac:dyDescent="0.25">
      <c r="A343" s="702" t="s">
        <v>7031</v>
      </c>
      <c r="B343" s="703">
        <v>1</v>
      </c>
      <c r="C343" s="640"/>
      <c r="D343" s="640"/>
      <c r="E343" s="1719"/>
      <c r="F343" s="1719"/>
      <c r="G343" s="1250"/>
      <c r="H343" s="781" t="s">
        <v>7030</v>
      </c>
    </row>
    <row r="344" spans="1:8" x14ac:dyDescent="0.25">
      <c r="A344" s="777" t="s">
        <v>563</v>
      </c>
      <c r="B344" s="764">
        <v>1</v>
      </c>
      <c r="C344" s="630"/>
      <c r="D344" s="630">
        <v>21000</v>
      </c>
      <c r="E344" s="921"/>
      <c r="F344" s="921"/>
      <c r="G344" s="1249"/>
      <c r="H344" s="1720" t="s">
        <v>7068</v>
      </c>
    </row>
    <row r="345" spans="1:8" x14ac:dyDescent="0.25">
      <c r="A345" s="777" t="s">
        <v>5949</v>
      </c>
      <c r="B345" s="764">
        <v>1</v>
      </c>
      <c r="C345" s="630">
        <v>12000</v>
      </c>
      <c r="D345" s="630">
        <v>20000</v>
      </c>
      <c r="E345" s="921"/>
      <c r="F345" s="921"/>
      <c r="G345" s="1249"/>
      <c r="H345" s="1720" t="s">
        <v>7032</v>
      </c>
    </row>
    <row r="346" spans="1:8" x14ac:dyDescent="0.25">
      <c r="A346" s="777" t="s">
        <v>624</v>
      </c>
      <c r="B346" s="764">
        <v>1</v>
      </c>
      <c r="C346" s="630"/>
      <c r="D346" s="630">
        <v>35000</v>
      </c>
      <c r="E346" s="921"/>
      <c r="F346" s="921"/>
      <c r="G346" s="1249"/>
      <c r="H346" s="1720" t="s">
        <v>5895</v>
      </c>
    </row>
    <row r="347" spans="1:8" x14ac:dyDescent="0.25">
      <c r="A347" s="777" t="s">
        <v>7033</v>
      </c>
      <c r="B347" s="764">
        <v>1</v>
      </c>
      <c r="C347" s="630"/>
      <c r="D347" s="630">
        <v>31000</v>
      </c>
      <c r="E347" s="921">
        <v>1</v>
      </c>
      <c r="F347" s="921">
        <v>100</v>
      </c>
      <c r="G347" s="1249">
        <v>5000</v>
      </c>
      <c r="H347" s="1720" t="s">
        <v>767</v>
      </c>
    </row>
    <row r="348" spans="1:8" x14ac:dyDescent="0.25">
      <c r="A348" s="777" t="s">
        <v>3689</v>
      </c>
      <c r="B348" s="764">
        <v>1</v>
      </c>
      <c r="C348" s="630">
        <v>85000</v>
      </c>
      <c r="D348" s="630"/>
      <c r="E348" s="921"/>
      <c r="F348" s="921"/>
      <c r="G348" s="1249"/>
      <c r="H348" s="1720"/>
    </row>
    <row r="349" spans="1:8" x14ac:dyDescent="0.25">
      <c r="A349" s="777" t="s">
        <v>6400</v>
      </c>
      <c r="B349" s="764">
        <v>1</v>
      </c>
      <c r="C349" s="630">
        <v>10000</v>
      </c>
      <c r="D349" s="630">
        <v>11000</v>
      </c>
      <c r="E349" s="921">
        <v>1</v>
      </c>
      <c r="F349" s="921">
        <v>100</v>
      </c>
      <c r="G349" s="1249">
        <v>5000</v>
      </c>
      <c r="H349" s="1720" t="s">
        <v>5895</v>
      </c>
    </row>
    <row r="350" spans="1:8" x14ac:dyDescent="0.25">
      <c r="A350" s="777" t="s">
        <v>4879</v>
      </c>
      <c r="B350" s="764">
        <v>1</v>
      </c>
      <c r="C350" s="630">
        <v>14000</v>
      </c>
      <c r="D350" s="630"/>
      <c r="E350" s="921">
        <v>1</v>
      </c>
      <c r="F350" s="921">
        <v>60</v>
      </c>
      <c r="G350" s="1249">
        <v>3000</v>
      </c>
      <c r="H350" s="1720" t="s">
        <v>6965</v>
      </c>
    </row>
    <row r="351" spans="1:8" x14ac:dyDescent="0.25">
      <c r="A351" s="777" t="s">
        <v>208</v>
      </c>
      <c r="B351" s="764">
        <v>1</v>
      </c>
      <c r="C351" s="630">
        <v>47000</v>
      </c>
      <c r="D351" s="630"/>
      <c r="E351" s="921">
        <v>1</v>
      </c>
      <c r="F351" s="921">
        <v>100</v>
      </c>
      <c r="G351" s="1249">
        <v>5000</v>
      </c>
      <c r="H351" s="1720"/>
    </row>
    <row r="352" spans="1:8" x14ac:dyDescent="0.25">
      <c r="A352" s="777" t="s">
        <v>184</v>
      </c>
      <c r="B352" s="764">
        <v>1</v>
      </c>
      <c r="C352" s="630">
        <v>24000</v>
      </c>
      <c r="D352" s="630"/>
      <c r="E352" s="921"/>
      <c r="F352" s="921"/>
      <c r="G352" s="1249"/>
      <c r="H352" s="1720"/>
    </row>
    <row r="353" spans="1:8" x14ac:dyDescent="0.25">
      <c r="A353" s="755" t="s">
        <v>2048</v>
      </c>
      <c r="B353" s="213">
        <f>SUM(B341:B352)</f>
        <v>12</v>
      </c>
      <c r="C353" s="213">
        <f>SUM(C341:C352)</f>
        <v>192000</v>
      </c>
      <c r="D353" s="213">
        <f>SUM(D341:D352)</f>
        <v>153000</v>
      </c>
      <c r="E353" s="213"/>
      <c r="F353" s="213"/>
      <c r="G353" s="213">
        <f>SUM(G341:G352)</f>
        <v>27000</v>
      </c>
      <c r="H353" s="213"/>
    </row>
    <row r="354" spans="1:8" ht="17.25" x14ac:dyDescent="0.25">
      <c r="A354" s="2233" t="s">
        <v>4463</v>
      </c>
      <c r="B354" s="2234"/>
      <c r="C354" s="2234"/>
      <c r="D354" s="2234"/>
      <c r="E354" s="2234"/>
      <c r="F354" s="2234"/>
      <c r="G354" s="2234"/>
      <c r="H354" s="2235"/>
    </row>
    <row r="355" spans="1:8" ht="17.25" x14ac:dyDescent="0.25">
      <c r="A355" s="782"/>
      <c r="B355" s="783"/>
      <c r="C355" s="944"/>
      <c r="D355" s="784"/>
      <c r="E355" s="909"/>
      <c r="F355" s="909"/>
      <c r="G355" s="909"/>
      <c r="H355" s="1718"/>
    </row>
    <row r="356" spans="1:8" x14ac:dyDescent="0.25">
      <c r="A356" s="755" t="s">
        <v>2048</v>
      </c>
      <c r="B356" s="213">
        <f>SUM(B355:B355)</f>
        <v>0</v>
      </c>
      <c r="C356" s="213">
        <f>SUM(C355:C355)</f>
        <v>0</v>
      </c>
      <c r="D356" s="213">
        <f>SUM(D355:D355)</f>
        <v>0</v>
      </c>
      <c r="E356" s="213"/>
      <c r="F356" s="213"/>
      <c r="G356" s="213"/>
      <c r="H356" s="213"/>
    </row>
    <row r="359" spans="1:8" x14ac:dyDescent="0.25">
      <c r="D359" s="1230"/>
      <c r="E359" s="1230"/>
      <c r="F359" s="2268" t="s">
        <v>7007</v>
      </c>
      <c r="G359" s="2268"/>
      <c r="H359" s="2268"/>
    </row>
    <row r="360" spans="1:8" ht="15.75" x14ac:dyDescent="0.25">
      <c r="A360" s="2262" t="s">
        <v>4861</v>
      </c>
      <c r="B360" s="2263"/>
      <c r="C360" s="757">
        <f>C353</f>
        <v>192000</v>
      </c>
      <c r="E360" s="13"/>
      <c r="F360" s="13"/>
    </row>
    <row r="361" spans="1:8" x14ac:dyDescent="0.25">
      <c r="E361" s="2274"/>
      <c r="F361" s="2274"/>
      <c r="G361" s="2274"/>
    </row>
    <row r="362" spans="1:8" ht="15.75" x14ac:dyDescent="0.25">
      <c r="A362" s="2262" t="s">
        <v>4825</v>
      </c>
      <c r="B362" s="2263"/>
      <c r="C362" s="213"/>
      <c r="E362" s="1145"/>
      <c r="F362" s="1145"/>
      <c r="G362" s="1145"/>
    </row>
    <row r="365" spans="1:8" ht="15.75" x14ac:dyDescent="0.25">
      <c r="A365" s="2232" t="s">
        <v>7034</v>
      </c>
      <c r="B365" s="2232"/>
      <c r="C365" s="2232"/>
      <c r="D365" s="2232"/>
      <c r="E365" s="2232"/>
      <c r="F365" s="2232"/>
      <c r="G365" s="2232"/>
      <c r="H365" s="2232"/>
    </row>
    <row r="366" spans="1:8" x14ac:dyDescent="0.25">
      <c r="A366" s="198" t="s">
        <v>14</v>
      </c>
      <c r="B366" s="198" t="s">
        <v>6004</v>
      </c>
      <c r="C366" s="198" t="s">
        <v>6005</v>
      </c>
      <c r="D366" s="198" t="s">
        <v>6006</v>
      </c>
      <c r="E366" s="198" t="s">
        <v>6007</v>
      </c>
      <c r="F366" s="1717" t="s">
        <v>2013</v>
      </c>
      <c r="G366" s="198" t="s">
        <v>6008</v>
      </c>
      <c r="H366" s="198" t="s">
        <v>6846</v>
      </c>
    </row>
    <row r="367" spans="1:8" x14ac:dyDescent="0.25">
      <c r="A367" s="777" t="s">
        <v>5235</v>
      </c>
      <c r="B367" s="764">
        <v>1</v>
      </c>
      <c r="C367" s="630">
        <v>18000</v>
      </c>
      <c r="D367" s="630"/>
      <c r="E367" s="921"/>
      <c r="F367" s="764"/>
      <c r="G367" s="630"/>
      <c r="H367" s="1720"/>
    </row>
    <row r="368" spans="1:8" x14ac:dyDescent="0.25">
      <c r="A368" s="777" t="s">
        <v>5949</v>
      </c>
      <c r="B368" s="764">
        <v>1</v>
      </c>
      <c r="C368" s="630">
        <v>32000</v>
      </c>
      <c r="D368" s="630"/>
      <c r="E368" s="921">
        <v>1</v>
      </c>
      <c r="F368" s="764">
        <v>60</v>
      </c>
      <c r="G368" s="630">
        <v>3000</v>
      </c>
      <c r="H368" s="1720"/>
    </row>
    <row r="369" spans="1:8" x14ac:dyDescent="0.25">
      <c r="A369" s="517" t="s">
        <v>2834</v>
      </c>
      <c r="B369" s="519">
        <v>1</v>
      </c>
      <c r="C369" s="527">
        <v>12000</v>
      </c>
      <c r="D369" s="527"/>
      <c r="E369" s="1054">
        <v>1</v>
      </c>
      <c r="F369" s="1054">
        <v>60</v>
      </c>
      <c r="G369" s="1265">
        <v>3000</v>
      </c>
      <c r="H369" s="1718"/>
    </row>
    <row r="370" spans="1:8" x14ac:dyDescent="0.25">
      <c r="A370" s="777" t="s">
        <v>5653</v>
      </c>
      <c r="B370" s="764">
        <v>1</v>
      </c>
      <c r="C370" s="630">
        <v>37000</v>
      </c>
      <c r="D370" s="630"/>
      <c r="E370" s="921">
        <v>1</v>
      </c>
      <c r="F370" s="921">
        <v>70</v>
      </c>
      <c r="G370" s="1249">
        <v>4000</v>
      </c>
      <c r="H370" s="1720"/>
    </row>
    <row r="371" spans="1:8" x14ac:dyDescent="0.25">
      <c r="A371" s="777" t="s">
        <v>3477</v>
      </c>
      <c r="B371" s="764">
        <v>1</v>
      </c>
      <c r="C371" s="630"/>
      <c r="D371" s="630">
        <v>39000</v>
      </c>
      <c r="E371" s="921"/>
      <c r="F371" s="921"/>
      <c r="G371" s="1249"/>
      <c r="H371" s="1720" t="s">
        <v>767</v>
      </c>
    </row>
    <row r="372" spans="1:8" x14ac:dyDescent="0.25">
      <c r="A372" s="777" t="s">
        <v>7035</v>
      </c>
      <c r="B372" s="764">
        <v>2</v>
      </c>
      <c r="C372" s="630"/>
      <c r="D372" s="630">
        <v>104000</v>
      </c>
      <c r="E372" s="921"/>
      <c r="F372" s="921"/>
      <c r="G372" s="1249"/>
      <c r="H372" s="1720" t="s">
        <v>2094</v>
      </c>
    </row>
    <row r="373" spans="1:8" ht="15.75" customHeight="1" x14ac:dyDescent="0.25">
      <c r="A373" s="777" t="s">
        <v>563</v>
      </c>
      <c r="B373" s="764">
        <v>1</v>
      </c>
      <c r="C373" s="630">
        <v>15000</v>
      </c>
      <c r="D373" s="630"/>
      <c r="E373" s="921">
        <v>2</v>
      </c>
      <c r="F373" s="921">
        <v>60</v>
      </c>
      <c r="G373" s="1249">
        <v>6000</v>
      </c>
      <c r="H373" s="1720"/>
    </row>
    <row r="374" spans="1:8" ht="15.75" customHeight="1" x14ac:dyDescent="0.25">
      <c r="A374" s="777" t="s">
        <v>6400</v>
      </c>
      <c r="B374" s="764">
        <v>1</v>
      </c>
      <c r="C374" s="630"/>
      <c r="D374" s="630">
        <v>26000</v>
      </c>
      <c r="E374" s="921"/>
      <c r="F374" s="921"/>
      <c r="G374" s="1249"/>
      <c r="H374" s="1720" t="s">
        <v>7069</v>
      </c>
    </row>
    <row r="375" spans="1:8" x14ac:dyDescent="0.25">
      <c r="A375" s="702" t="s">
        <v>184</v>
      </c>
      <c r="B375" s="703">
        <v>1</v>
      </c>
      <c r="C375" s="640"/>
      <c r="D375" s="640"/>
      <c r="E375" s="1719"/>
      <c r="F375" s="1719"/>
      <c r="G375" s="1250"/>
      <c r="H375" s="781" t="s">
        <v>7036</v>
      </c>
    </row>
    <row r="376" spans="1:8" x14ac:dyDescent="0.25">
      <c r="A376" s="777" t="s">
        <v>7037</v>
      </c>
      <c r="B376" s="764">
        <v>1</v>
      </c>
      <c r="C376" s="630"/>
      <c r="D376" s="630">
        <v>15000</v>
      </c>
      <c r="E376" s="921"/>
      <c r="F376" s="921"/>
      <c r="G376" s="1249"/>
      <c r="H376" s="1720" t="s">
        <v>6973</v>
      </c>
    </row>
    <row r="377" spans="1:8" x14ac:dyDescent="0.25">
      <c r="A377" s="777" t="s">
        <v>136</v>
      </c>
      <c r="B377" s="764">
        <v>1</v>
      </c>
      <c r="C377" s="630">
        <v>14000</v>
      </c>
      <c r="D377" s="630"/>
      <c r="E377" s="921">
        <v>1</v>
      </c>
      <c r="F377" s="921">
        <v>70</v>
      </c>
      <c r="G377" s="1249">
        <v>4000</v>
      </c>
      <c r="H377" s="1720"/>
    </row>
    <row r="378" spans="1:8" x14ac:dyDescent="0.25">
      <c r="A378" s="777" t="s">
        <v>4797</v>
      </c>
      <c r="B378" s="764">
        <v>1</v>
      </c>
      <c r="C378" s="630">
        <v>21000</v>
      </c>
      <c r="D378" s="630">
        <v>21000</v>
      </c>
      <c r="E378" s="921"/>
      <c r="F378" s="921"/>
      <c r="G378" s="1249"/>
      <c r="H378" s="1720" t="s">
        <v>7038</v>
      </c>
    </row>
    <row r="379" spans="1:8" x14ac:dyDescent="0.25">
      <c r="A379" s="755" t="s">
        <v>2048</v>
      </c>
      <c r="B379" s="213">
        <f>SUM(B367:B378)</f>
        <v>13</v>
      </c>
      <c r="C379" s="213">
        <f>SUM(C367:C378)</f>
        <v>149000</v>
      </c>
      <c r="D379" s="213">
        <f>SUM(D367:D378)</f>
        <v>205000</v>
      </c>
      <c r="E379" s="213"/>
      <c r="F379" s="213"/>
      <c r="G379" s="213">
        <f>SUM(G367:G378)</f>
        <v>20000</v>
      </c>
      <c r="H379" s="213"/>
    </row>
    <row r="380" spans="1:8" ht="17.25" x14ac:dyDescent="0.25">
      <c r="A380" s="2233" t="s">
        <v>4463</v>
      </c>
      <c r="B380" s="2234"/>
      <c r="C380" s="2234"/>
      <c r="D380" s="2234"/>
      <c r="E380" s="2234"/>
      <c r="F380" s="2234"/>
      <c r="G380" s="2234"/>
      <c r="H380" s="2235"/>
    </row>
    <row r="381" spans="1:8" ht="17.25" x14ac:dyDescent="0.25">
      <c r="A381" s="782"/>
      <c r="B381" s="783"/>
      <c r="C381" s="944"/>
      <c r="D381" s="784"/>
      <c r="E381" s="909"/>
      <c r="F381" s="909"/>
      <c r="G381" s="909"/>
      <c r="H381" s="1718"/>
    </row>
    <row r="382" spans="1:8" x14ac:dyDescent="0.25">
      <c r="A382" s="755" t="s">
        <v>2048</v>
      </c>
      <c r="B382" s="213">
        <f>SUM(B381:B381)</f>
        <v>0</v>
      </c>
      <c r="C382" s="213">
        <f>SUM(C381:C381)</f>
        <v>0</v>
      </c>
      <c r="D382" s="213">
        <f>SUM(D381:D381)</f>
        <v>0</v>
      </c>
      <c r="E382" s="213"/>
      <c r="F382" s="213"/>
      <c r="G382" s="213"/>
      <c r="H382" s="213"/>
    </row>
    <row r="385" spans="1:10" x14ac:dyDescent="0.25">
      <c r="D385" s="1230"/>
      <c r="E385" s="1230"/>
      <c r="F385" s="2268" t="s">
        <v>7007</v>
      </c>
      <c r="G385" s="2268"/>
      <c r="H385" s="2268"/>
    </row>
    <row r="386" spans="1:10" ht="15.75" x14ac:dyDescent="0.25">
      <c r="A386" s="2262" t="s">
        <v>4861</v>
      </c>
      <c r="B386" s="2263"/>
      <c r="C386" s="757">
        <f>C379</f>
        <v>149000</v>
      </c>
      <c r="E386" s="13"/>
      <c r="F386" s="13"/>
    </row>
    <row r="387" spans="1:10" x14ac:dyDescent="0.25">
      <c r="E387" s="2274"/>
      <c r="F387" s="2274"/>
      <c r="G387" s="2274"/>
    </row>
    <row r="388" spans="1:10" ht="15.75" x14ac:dyDescent="0.25">
      <c r="A388" s="2262" t="s">
        <v>4825</v>
      </c>
      <c r="B388" s="2263"/>
      <c r="C388" s="213"/>
      <c r="E388" s="1145"/>
      <c r="F388" s="1145"/>
      <c r="G388" s="1145"/>
    </row>
    <row r="391" spans="1:10" ht="15.75" x14ac:dyDescent="0.25">
      <c r="A391" s="2232" t="s">
        <v>7039</v>
      </c>
      <c r="B391" s="2232"/>
      <c r="C391" s="2232"/>
      <c r="D391" s="2232"/>
      <c r="E391" s="2232"/>
      <c r="F391" s="2232"/>
      <c r="G391" s="2232"/>
      <c r="H391" s="2232"/>
    </row>
    <row r="392" spans="1:10" x14ac:dyDescent="0.25">
      <c r="A392" s="198" t="s">
        <v>14</v>
      </c>
      <c r="B392" s="198" t="s">
        <v>6004</v>
      </c>
      <c r="C392" s="198" t="s">
        <v>6005</v>
      </c>
      <c r="D392" s="198" t="s">
        <v>6006</v>
      </c>
      <c r="E392" s="198" t="s">
        <v>6007</v>
      </c>
      <c r="F392" s="1721" t="s">
        <v>2013</v>
      </c>
      <c r="G392" s="198" t="s">
        <v>6008</v>
      </c>
      <c r="H392" s="198" t="s">
        <v>6846</v>
      </c>
    </row>
    <row r="393" spans="1:10" x14ac:dyDescent="0.25">
      <c r="A393" s="777" t="s">
        <v>7040</v>
      </c>
      <c r="B393" s="764">
        <v>1</v>
      </c>
      <c r="C393" s="630"/>
      <c r="D393" s="630">
        <v>24000</v>
      </c>
      <c r="E393" s="921">
        <v>1</v>
      </c>
      <c r="F393" s="764">
        <v>60</v>
      </c>
      <c r="G393" s="630">
        <v>3000</v>
      </c>
      <c r="H393" s="1723" t="s">
        <v>6399</v>
      </c>
    </row>
    <row r="394" spans="1:10" x14ac:dyDescent="0.25">
      <c r="A394" s="777" t="s">
        <v>7041</v>
      </c>
      <c r="B394" s="764">
        <v>1</v>
      </c>
      <c r="C394" s="630">
        <v>29000</v>
      </c>
      <c r="D394" s="630"/>
      <c r="E394" s="921"/>
      <c r="F394" s="764"/>
      <c r="G394" s="630"/>
      <c r="H394" s="1723"/>
    </row>
    <row r="395" spans="1:10" x14ac:dyDescent="0.25">
      <c r="A395" s="517" t="s">
        <v>184</v>
      </c>
      <c r="B395" s="519">
        <v>1</v>
      </c>
      <c r="C395" s="527">
        <v>24000</v>
      </c>
      <c r="D395" s="527"/>
      <c r="E395" s="1054"/>
      <c r="F395" s="1054"/>
      <c r="G395" s="1265"/>
      <c r="H395" s="1722"/>
    </row>
    <row r="396" spans="1:10" x14ac:dyDescent="0.25">
      <c r="A396" s="777" t="s">
        <v>423</v>
      </c>
      <c r="B396" s="764">
        <v>1</v>
      </c>
      <c r="C396" s="630">
        <v>16000</v>
      </c>
      <c r="D396" s="630"/>
      <c r="E396" s="921">
        <v>1</v>
      </c>
      <c r="F396" s="921">
        <v>100</v>
      </c>
      <c r="G396" s="1249">
        <v>5000</v>
      </c>
      <c r="H396" s="1723"/>
    </row>
    <row r="397" spans="1:10" x14ac:dyDescent="0.25">
      <c r="A397" s="777" t="s">
        <v>7042</v>
      </c>
      <c r="B397" s="764">
        <v>1</v>
      </c>
      <c r="C397" s="630"/>
      <c r="D397" s="630">
        <v>19000</v>
      </c>
      <c r="E397" s="921">
        <v>1</v>
      </c>
      <c r="F397" s="921">
        <v>70</v>
      </c>
      <c r="G397" s="1249">
        <v>4000</v>
      </c>
      <c r="H397" s="1723" t="s">
        <v>767</v>
      </c>
    </row>
    <row r="398" spans="1:10" x14ac:dyDescent="0.25">
      <c r="A398" s="777" t="s">
        <v>7043</v>
      </c>
      <c r="B398" s="764">
        <v>1</v>
      </c>
      <c r="C398" s="630"/>
      <c r="D398" s="630">
        <v>24000</v>
      </c>
      <c r="E398" s="921">
        <v>1</v>
      </c>
      <c r="F398" s="921">
        <v>50</v>
      </c>
      <c r="G398" s="1249">
        <v>2000</v>
      </c>
      <c r="H398" s="1723" t="s">
        <v>6784</v>
      </c>
    </row>
    <row r="399" spans="1:10" x14ac:dyDescent="0.25">
      <c r="A399" s="777" t="s">
        <v>3955</v>
      </c>
      <c r="B399" s="764">
        <v>1</v>
      </c>
      <c r="C399" s="630">
        <v>38000</v>
      </c>
      <c r="D399" s="630"/>
      <c r="E399" s="921">
        <v>1</v>
      </c>
      <c r="F399" s="921">
        <v>70</v>
      </c>
      <c r="G399" s="1249">
        <v>4000</v>
      </c>
      <c r="H399" s="1723"/>
      <c r="J399" s="1727"/>
    </row>
    <row r="400" spans="1:10" x14ac:dyDescent="0.25">
      <c r="A400" s="755" t="s">
        <v>2048</v>
      </c>
      <c r="B400" s="213">
        <f>SUM(B393:B399)</f>
        <v>7</v>
      </c>
      <c r="C400" s="213">
        <f>SUM(C393:C399)</f>
        <v>107000</v>
      </c>
      <c r="D400" s="213">
        <f>SUM(D393:D399)</f>
        <v>67000</v>
      </c>
      <c r="E400" s="213"/>
      <c r="F400" s="213"/>
      <c r="G400" s="213">
        <f>SUM(G393:G399)</f>
        <v>18000</v>
      </c>
      <c r="H400" s="213"/>
    </row>
    <row r="401" spans="1:8" ht="17.25" x14ac:dyDescent="0.25">
      <c r="A401" s="2233" t="s">
        <v>4463</v>
      </c>
      <c r="B401" s="2234"/>
      <c r="C401" s="2234"/>
      <c r="D401" s="2234"/>
      <c r="E401" s="2234"/>
      <c r="F401" s="2234"/>
      <c r="G401" s="2234"/>
      <c r="H401" s="2235"/>
    </row>
    <row r="402" spans="1:8" ht="17.25" x14ac:dyDescent="0.25">
      <c r="A402" s="782"/>
      <c r="B402" s="783"/>
      <c r="C402" s="944"/>
      <c r="D402" s="784"/>
      <c r="E402" s="909"/>
      <c r="F402" s="909"/>
      <c r="G402" s="909"/>
      <c r="H402" s="1722"/>
    </row>
    <row r="403" spans="1:8" x14ac:dyDescent="0.25">
      <c r="A403" s="755" t="s">
        <v>2048</v>
      </c>
      <c r="B403" s="213">
        <f>SUM(B402:B402)</f>
        <v>0</v>
      </c>
      <c r="C403" s="213">
        <f>SUM(C402:C402)</f>
        <v>0</v>
      </c>
      <c r="D403" s="213">
        <f>SUM(D402:D402)</f>
        <v>0</v>
      </c>
      <c r="E403" s="213"/>
      <c r="F403" s="213"/>
      <c r="G403" s="213"/>
      <c r="H403" s="213"/>
    </row>
    <row r="406" spans="1:8" x14ac:dyDescent="0.25">
      <c r="D406" s="1230"/>
      <c r="E406" s="1230"/>
      <c r="F406" s="2268" t="s">
        <v>7007</v>
      </c>
      <c r="G406" s="2268"/>
      <c r="H406" s="2268"/>
    </row>
    <row r="407" spans="1:8" ht="15.75" x14ac:dyDescent="0.25">
      <c r="A407" s="2262" t="s">
        <v>4861</v>
      </c>
      <c r="B407" s="2263"/>
      <c r="C407" s="757">
        <f>C400</f>
        <v>107000</v>
      </c>
      <c r="E407" s="13"/>
      <c r="F407" s="13"/>
    </row>
    <row r="408" spans="1:8" x14ac:dyDescent="0.25">
      <c r="E408" s="2274"/>
      <c r="F408" s="2274"/>
      <c r="G408" s="2274"/>
    </row>
    <row r="409" spans="1:8" ht="15.75" x14ac:dyDescent="0.25">
      <c r="A409" s="2262" t="s">
        <v>4825</v>
      </c>
      <c r="B409" s="2263"/>
      <c r="C409" s="213"/>
      <c r="E409" s="1145"/>
      <c r="F409" s="1145"/>
      <c r="G409" s="1145"/>
    </row>
    <row r="413" spans="1:8" ht="15.75" x14ac:dyDescent="0.25">
      <c r="A413" s="2232" t="s">
        <v>7051</v>
      </c>
      <c r="B413" s="2232"/>
      <c r="C413" s="2232"/>
      <c r="D413" s="2232"/>
      <c r="E413" s="2232"/>
      <c r="F413" s="2232"/>
      <c r="G413" s="2232"/>
      <c r="H413" s="2232"/>
    </row>
    <row r="414" spans="1:8" x14ac:dyDescent="0.25">
      <c r="A414" s="198" t="s">
        <v>14</v>
      </c>
      <c r="B414" s="198" t="s">
        <v>6004</v>
      </c>
      <c r="C414" s="198" t="s">
        <v>6005</v>
      </c>
      <c r="D414" s="198" t="s">
        <v>6006</v>
      </c>
      <c r="E414" s="198" t="s">
        <v>6007</v>
      </c>
      <c r="F414" s="1724" t="s">
        <v>2013</v>
      </c>
      <c r="G414" s="198" t="s">
        <v>6008</v>
      </c>
      <c r="H414" s="198" t="s">
        <v>6846</v>
      </c>
    </row>
    <row r="415" spans="1:8" x14ac:dyDescent="0.25">
      <c r="A415" s="777" t="s">
        <v>7044</v>
      </c>
      <c r="B415" s="764">
        <v>1</v>
      </c>
      <c r="C415" s="630"/>
      <c r="D415" s="630">
        <v>30000</v>
      </c>
      <c r="E415" s="921"/>
      <c r="F415" s="764"/>
      <c r="G415" s="630"/>
      <c r="H415" s="1726" t="s">
        <v>6784</v>
      </c>
    </row>
    <row r="416" spans="1:8" x14ac:dyDescent="0.25">
      <c r="A416" s="777" t="s">
        <v>7045</v>
      </c>
      <c r="B416" s="764">
        <v>1</v>
      </c>
      <c r="C416" s="630"/>
      <c r="D416" s="630">
        <v>17000</v>
      </c>
      <c r="E416" s="921"/>
      <c r="F416" s="764"/>
      <c r="G416" s="630"/>
      <c r="H416" s="1726" t="s">
        <v>7061</v>
      </c>
    </row>
    <row r="417" spans="1:8" x14ac:dyDescent="0.25">
      <c r="A417" s="777" t="s">
        <v>7046</v>
      </c>
      <c r="B417" s="764">
        <v>1</v>
      </c>
      <c r="C417" s="630">
        <v>14000</v>
      </c>
      <c r="D417" s="630"/>
      <c r="E417" s="921">
        <v>1</v>
      </c>
      <c r="F417" s="921">
        <v>50</v>
      </c>
      <c r="G417" s="1249">
        <v>2000</v>
      </c>
      <c r="H417" s="1726"/>
    </row>
    <row r="418" spans="1:8" x14ac:dyDescent="0.25">
      <c r="A418" s="777" t="s">
        <v>5662</v>
      </c>
      <c r="B418" s="764">
        <v>1</v>
      </c>
      <c r="C418" s="630"/>
      <c r="D418" s="630">
        <v>16000</v>
      </c>
      <c r="E418" s="921"/>
      <c r="F418" s="921"/>
      <c r="G418" s="1249"/>
      <c r="H418" s="1726" t="s">
        <v>7070</v>
      </c>
    </row>
    <row r="419" spans="1:8" x14ac:dyDescent="0.25">
      <c r="A419" s="777" t="s">
        <v>5544</v>
      </c>
      <c r="B419" s="764">
        <v>1</v>
      </c>
      <c r="C419" s="630"/>
      <c r="D419" s="630">
        <v>20000</v>
      </c>
      <c r="E419" s="921"/>
      <c r="F419" s="921"/>
      <c r="G419" s="1249"/>
      <c r="H419" s="1726" t="s">
        <v>7071</v>
      </c>
    </row>
    <row r="420" spans="1:8" x14ac:dyDescent="0.25">
      <c r="A420" s="777" t="s">
        <v>7045</v>
      </c>
      <c r="B420" s="764">
        <v>1</v>
      </c>
      <c r="C420" s="630"/>
      <c r="D420" s="630">
        <v>12000</v>
      </c>
      <c r="E420" s="921">
        <v>1</v>
      </c>
      <c r="F420" s="921">
        <v>60</v>
      </c>
      <c r="G420" s="1249">
        <v>3000</v>
      </c>
      <c r="H420" s="1726" t="s">
        <v>7060</v>
      </c>
    </row>
    <row r="421" spans="1:8" x14ac:dyDescent="0.25">
      <c r="A421" s="777" t="s">
        <v>5625</v>
      </c>
      <c r="B421" s="764">
        <v>1</v>
      </c>
      <c r="C421" s="630"/>
      <c r="D421" s="630">
        <v>23000</v>
      </c>
      <c r="E421" s="921"/>
      <c r="F421" s="921"/>
      <c r="G421" s="1249"/>
      <c r="H421" s="1726" t="s">
        <v>6784</v>
      </c>
    </row>
    <row r="422" spans="1:8" x14ac:dyDescent="0.25">
      <c r="A422" s="777" t="s">
        <v>846</v>
      </c>
      <c r="B422" s="764">
        <v>1</v>
      </c>
      <c r="C422" s="630"/>
      <c r="D422" s="630">
        <v>59000</v>
      </c>
      <c r="E422" s="921"/>
      <c r="F422" s="921"/>
      <c r="G422" s="1249"/>
      <c r="H422" s="1726" t="s">
        <v>7072</v>
      </c>
    </row>
    <row r="423" spans="1:8" x14ac:dyDescent="0.25">
      <c r="A423" s="777" t="s">
        <v>7047</v>
      </c>
      <c r="B423" s="764">
        <v>1</v>
      </c>
      <c r="C423" s="630">
        <v>15000</v>
      </c>
      <c r="D423" s="630"/>
      <c r="E423" s="921">
        <v>1</v>
      </c>
      <c r="F423" s="921">
        <v>60</v>
      </c>
      <c r="G423" s="1249">
        <v>3000</v>
      </c>
      <c r="H423" s="1726"/>
    </row>
    <row r="424" spans="1:8" x14ac:dyDescent="0.25">
      <c r="A424" s="777" t="s">
        <v>5544</v>
      </c>
      <c r="B424" s="764">
        <v>1</v>
      </c>
      <c r="C424" s="630"/>
      <c r="D424" s="630">
        <v>17000</v>
      </c>
      <c r="E424" s="921">
        <v>1</v>
      </c>
      <c r="F424" s="921">
        <v>75</v>
      </c>
      <c r="G424" s="1249">
        <v>4000</v>
      </c>
      <c r="H424" s="1726"/>
    </row>
    <row r="425" spans="1:8" x14ac:dyDescent="0.25">
      <c r="A425" s="777" t="s">
        <v>7048</v>
      </c>
      <c r="B425" s="764">
        <v>1</v>
      </c>
      <c r="C425" s="630"/>
      <c r="D425" s="630">
        <v>30500</v>
      </c>
      <c r="E425" s="921"/>
      <c r="F425" s="921"/>
      <c r="G425" s="1249"/>
      <c r="H425" s="1726" t="s">
        <v>7049</v>
      </c>
    </row>
    <row r="426" spans="1:8" x14ac:dyDescent="0.25">
      <c r="A426" s="777" t="s">
        <v>7050</v>
      </c>
      <c r="B426" s="764">
        <v>1</v>
      </c>
      <c r="C426" s="630"/>
      <c r="D426" s="630">
        <v>15000</v>
      </c>
      <c r="E426" s="921">
        <v>1</v>
      </c>
      <c r="F426" s="921">
        <v>60</v>
      </c>
      <c r="G426" s="1249">
        <v>3000</v>
      </c>
      <c r="H426" s="1726"/>
    </row>
    <row r="427" spans="1:8" x14ac:dyDescent="0.25">
      <c r="A427" s="777" t="s">
        <v>5544</v>
      </c>
      <c r="B427" s="764">
        <v>1</v>
      </c>
      <c r="C427" s="630">
        <v>16000</v>
      </c>
      <c r="D427" s="630"/>
      <c r="E427" s="921">
        <v>1</v>
      </c>
      <c r="F427" s="921">
        <v>75</v>
      </c>
      <c r="G427" s="1249">
        <v>4000</v>
      </c>
      <c r="H427" s="1726"/>
    </row>
    <row r="428" spans="1:8" x14ac:dyDescent="0.25">
      <c r="A428" s="777" t="s">
        <v>7053</v>
      </c>
      <c r="B428" s="764">
        <v>1</v>
      </c>
      <c r="C428" s="630">
        <v>21000</v>
      </c>
      <c r="D428" s="630">
        <v>18000</v>
      </c>
      <c r="E428" s="921"/>
      <c r="F428" s="921"/>
      <c r="G428" s="1249"/>
      <c r="H428" s="1726" t="s">
        <v>767</v>
      </c>
    </row>
    <row r="429" spans="1:8" x14ac:dyDescent="0.25">
      <c r="A429" s="777" t="s">
        <v>5544</v>
      </c>
      <c r="B429" s="764">
        <v>1</v>
      </c>
      <c r="C429" s="630">
        <v>1000</v>
      </c>
      <c r="D429" s="630">
        <v>16000</v>
      </c>
      <c r="E429" s="921">
        <v>1</v>
      </c>
      <c r="F429" s="921">
        <v>60</v>
      </c>
      <c r="G429" s="1249">
        <v>3000</v>
      </c>
      <c r="H429" s="1726" t="s">
        <v>6784</v>
      </c>
    </row>
    <row r="430" spans="1:8" x14ac:dyDescent="0.25">
      <c r="A430" s="777" t="s">
        <v>5662</v>
      </c>
      <c r="B430" s="764">
        <v>1</v>
      </c>
      <c r="C430" s="630">
        <v>16000</v>
      </c>
      <c r="D430" s="630"/>
      <c r="E430" s="921"/>
      <c r="F430" s="921"/>
      <c r="G430" s="1249"/>
      <c r="H430" s="1726"/>
    </row>
    <row r="431" spans="1:8" x14ac:dyDescent="0.25">
      <c r="A431" s="777" t="s">
        <v>7055</v>
      </c>
      <c r="B431" s="764">
        <v>1</v>
      </c>
      <c r="C431" s="630">
        <v>31000</v>
      </c>
      <c r="D431" s="630"/>
      <c r="E431" s="921">
        <v>1</v>
      </c>
      <c r="F431" s="921">
        <v>75</v>
      </c>
      <c r="G431" s="1249">
        <v>4000</v>
      </c>
      <c r="H431" s="1726"/>
    </row>
    <row r="432" spans="1:8" x14ac:dyDescent="0.25">
      <c r="A432" s="777" t="s">
        <v>7052</v>
      </c>
      <c r="B432" s="764">
        <v>1</v>
      </c>
      <c r="C432" s="630"/>
      <c r="D432" s="630">
        <v>28000</v>
      </c>
      <c r="E432" s="921"/>
      <c r="F432" s="921"/>
      <c r="G432" s="1249"/>
      <c r="H432" s="1726" t="s">
        <v>6875</v>
      </c>
    </row>
    <row r="433" spans="1:8" x14ac:dyDescent="0.25">
      <c r="A433" s="777" t="s">
        <v>7054</v>
      </c>
      <c r="B433" s="764">
        <v>1</v>
      </c>
      <c r="C433" s="630">
        <v>15000</v>
      </c>
      <c r="D433" s="630"/>
      <c r="E433" s="921">
        <v>1</v>
      </c>
      <c r="F433" s="921">
        <v>75</v>
      </c>
      <c r="G433" s="1249">
        <v>4000</v>
      </c>
      <c r="H433" s="1726"/>
    </row>
    <row r="434" spans="1:8" x14ac:dyDescent="0.25">
      <c r="A434" s="777" t="s">
        <v>7056</v>
      </c>
      <c r="B434" s="764">
        <v>1</v>
      </c>
      <c r="C434" s="630"/>
      <c r="D434" s="630" t="s">
        <v>7057</v>
      </c>
      <c r="E434" s="921"/>
      <c r="F434" s="921"/>
      <c r="G434" s="1249"/>
      <c r="H434" s="1726" t="s">
        <v>7058</v>
      </c>
    </row>
    <row r="435" spans="1:8" x14ac:dyDescent="0.25">
      <c r="A435" s="755" t="s">
        <v>2048</v>
      </c>
      <c r="B435" s="213">
        <f>SUM(B415:B434)</f>
        <v>20</v>
      </c>
      <c r="C435" s="213">
        <f>SUM(C415:C434)</f>
        <v>129000</v>
      </c>
      <c r="D435" s="213">
        <f>SUM(D415:D434)</f>
        <v>301500</v>
      </c>
      <c r="E435" s="213"/>
      <c r="F435" s="213"/>
      <c r="G435" s="213">
        <f>SUM(G415:G431)</f>
        <v>26000</v>
      </c>
      <c r="H435" s="213"/>
    </row>
    <row r="436" spans="1:8" ht="17.25" x14ac:dyDescent="0.25">
      <c r="A436" s="2233" t="s">
        <v>4463</v>
      </c>
      <c r="B436" s="2234"/>
      <c r="C436" s="2234"/>
      <c r="D436" s="2234"/>
      <c r="E436" s="2234"/>
      <c r="F436" s="2234"/>
      <c r="G436" s="2234"/>
      <c r="H436" s="2235"/>
    </row>
    <row r="437" spans="1:8" ht="17.25" x14ac:dyDescent="0.25">
      <c r="A437" s="782" t="s">
        <v>7059</v>
      </c>
      <c r="B437" s="783">
        <v>1</v>
      </c>
      <c r="C437" s="944">
        <v>800</v>
      </c>
      <c r="D437" s="784"/>
      <c r="E437" s="909"/>
      <c r="F437" s="909"/>
      <c r="G437" s="909"/>
      <c r="H437" s="1725"/>
    </row>
    <row r="438" spans="1:8" x14ac:dyDescent="0.25">
      <c r="A438" s="755" t="s">
        <v>2048</v>
      </c>
      <c r="B438" s="213">
        <f>SUM(B437:B437)</f>
        <v>1</v>
      </c>
      <c r="C438" s="213">
        <f>SUM(C437:C437)</f>
        <v>800</v>
      </c>
      <c r="D438" s="213">
        <f>SUM(D437:D437)</f>
        <v>0</v>
      </c>
      <c r="E438" s="213"/>
      <c r="F438" s="213"/>
      <c r="G438" s="213"/>
      <c r="H438" s="213"/>
    </row>
    <row r="441" spans="1:8" x14ac:dyDescent="0.25">
      <c r="D441" s="1230"/>
      <c r="E441" s="1230"/>
      <c r="F441" s="2268" t="s">
        <v>7007</v>
      </c>
      <c r="G441" s="2268"/>
      <c r="H441" s="2268"/>
    </row>
    <row r="442" spans="1:8" ht="15.75" x14ac:dyDescent="0.25">
      <c r="A442" s="2262" t="s">
        <v>4861</v>
      </c>
      <c r="B442" s="2263"/>
      <c r="C442" s="757">
        <f>C435</f>
        <v>129000</v>
      </c>
      <c r="E442" s="13"/>
      <c r="F442" s="13"/>
    </row>
    <row r="443" spans="1:8" x14ac:dyDescent="0.25">
      <c r="E443" s="2274"/>
      <c r="F443" s="2274"/>
      <c r="G443" s="2274"/>
    </row>
    <row r="444" spans="1:8" ht="15.75" x14ac:dyDescent="0.25">
      <c r="A444" s="2262" t="s">
        <v>4825</v>
      </c>
      <c r="B444" s="2263"/>
      <c r="C444" s="213">
        <v>800</v>
      </c>
      <c r="E444" s="1145"/>
      <c r="F444" s="1145"/>
      <c r="G444" s="1145"/>
    </row>
    <row r="447" spans="1:8" ht="15.75" x14ac:dyDescent="0.25">
      <c r="A447" s="2232" t="s">
        <v>7073</v>
      </c>
      <c r="B447" s="2232"/>
      <c r="C447" s="2232"/>
      <c r="D447" s="2232"/>
      <c r="E447" s="2232"/>
      <c r="F447" s="2232"/>
      <c r="G447" s="2232"/>
      <c r="H447" s="2232"/>
    </row>
    <row r="448" spans="1:8" x14ac:dyDescent="0.25">
      <c r="A448" s="198" t="s">
        <v>14</v>
      </c>
      <c r="B448" s="198" t="s">
        <v>6004</v>
      </c>
      <c r="C448" s="198" t="s">
        <v>6005</v>
      </c>
      <c r="D448" s="198" t="s">
        <v>6006</v>
      </c>
      <c r="E448" s="198" t="s">
        <v>6007</v>
      </c>
      <c r="F448" s="1728" t="s">
        <v>2013</v>
      </c>
      <c r="G448" s="198" t="s">
        <v>6008</v>
      </c>
      <c r="H448" s="198" t="s">
        <v>6846</v>
      </c>
    </row>
    <row r="449" spans="1:8" x14ac:dyDescent="0.25">
      <c r="A449" s="777" t="s">
        <v>5544</v>
      </c>
      <c r="B449" s="764">
        <v>1</v>
      </c>
      <c r="C449" s="630"/>
      <c r="D449" s="630">
        <v>20000</v>
      </c>
      <c r="E449" s="921"/>
      <c r="F449" s="764"/>
      <c r="G449" s="630"/>
      <c r="H449" s="1729"/>
    </row>
    <row r="450" spans="1:8" x14ac:dyDescent="0.25">
      <c r="A450" s="777" t="s">
        <v>7074</v>
      </c>
      <c r="B450" s="764">
        <v>2</v>
      </c>
      <c r="C450" s="630"/>
      <c r="D450" s="630">
        <v>50000</v>
      </c>
      <c r="E450" s="921"/>
      <c r="F450" s="764"/>
      <c r="G450" s="630"/>
      <c r="H450" s="1729" t="s">
        <v>7075</v>
      </c>
    </row>
    <row r="451" spans="1:8" x14ac:dyDescent="0.25">
      <c r="A451" s="777" t="s">
        <v>7076</v>
      </c>
      <c r="B451" s="764">
        <v>2</v>
      </c>
      <c r="C451" s="630"/>
      <c r="D451" s="630">
        <v>50000</v>
      </c>
      <c r="E451" s="921"/>
      <c r="F451" s="921"/>
      <c r="G451" s="1249"/>
      <c r="H451" s="1729" t="s">
        <v>7077</v>
      </c>
    </row>
    <row r="452" spans="1:8" x14ac:dyDescent="0.25">
      <c r="A452" s="777" t="s">
        <v>7078</v>
      </c>
      <c r="B452" s="764">
        <v>1</v>
      </c>
      <c r="C452" s="630">
        <v>20000</v>
      </c>
      <c r="D452" s="630"/>
      <c r="E452" s="921"/>
      <c r="F452" s="921"/>
      <c r="G452" s="1249"/>
      <c r="H452" s="1729" t="s">
        <v>7079</v>
      </c>
    </row>
    <row r="453" spans="1:8" x14ac:dyDescent="0.25">
      <c r="A453" s="777" t="s">
        <v>7080</v>
      </c>
      <c r="B453" s="764">
        <v>2</v>
      </c>
      <c r="C453" s="630"/>
      <c r="D453" s="630">
        <v>34000</v>
      </c>
      <c r="E453" s="921"/>
      <c r="F453" s="921"/>
      <c r="G453" s="1249"/>
      <c r="H453" s="1729" t="s">
        <v>7081</v>
      </c>
    </row>
    <row r="454" spans="1:8" x14ac:dyDescent="0.25">
      <c r="A454" s="777" t="s">
        <v>7082</v>
      </c>
      <c r="B454" s="764">
        <v>1</v>
      </c>
      <c r="C454" s="630">
        <v>52000</v>
      </c>
      <c r="D454" s="630"/>
      <c r="E454" s="921">
        <v>1</v>
      </c>
      <c r="F454" s="921">
        <v>90</v>
      </c>
      <c r="G454" s="1249">
        <v>5000</v>
      </c>
      <c r="H454" s="1729"/>
    </row>
    <row r="455" spans="1:8" x14ac:dyDescent="0.25">
      <c r="A455" s="777" t="s">
        <v>7083</v>
      </c>
      <c r="B455" s="764">
        <v>1</v>
      </c>
      <c r="C455" s="630"/>
      <c r="D455" s="630">
        <v>21000</v>
      </c>
      <c r="E455" s="921">
        <v>1</v>
      </c>
      <c r="F455" s="921">
        <v>100</v>
      </c>
      <c r="G455" s="1249">
        <v>5000</v>
      </c>
      <c r="H455" s="1729" t="s">
        <v>883</v>
      </c>
    </row>
    <row r="456" spans="1:8" x14ac:dyDescent="0.25">
      <c r="A456" s="777" t="s">
        <v>7084</v>
      </c>
      <c r="B456" s="764">
        <v>1</v>
      </c>
      <c r="C456" s="630"/>
      <c r="D456" s="630">
        <v>80000</v>
      </c>
      <c r="E456" s="921">
        <v>1</v>
      </c>
      <c r="F456" s="921">
        <v>100</v>
      </c>
      <c r="G456" s="1249">
        <v>5000</v>
      </c>
      <c r="H456" s="1729" t="s">
        <v>883</v>
      </c>
    </row>
    <row r="457" spans="1:8" x14ac:dyDescent="0.25">
      <c r="A457" s="777" t="s">
        <v>7085</v>
      </c>
      <c r="B457" s="764">
        <v>1</v>
      </c>
      <c r="C457" s="630">
        <v>17000</v>
      </c>
      <c r="D457" s="630"/>
      <c r="E457" s="921">
        <v>1</v>
      </c>
      <c r="F457" s="921">
        <v>75</v>
      </c>
      <c r="G457" s="1249">
        <v>4000</v>
      </c>
      <c r="H457" s="1729"/>
    </row>
    <row r="458" spans="1:8" x14ac:dyDescent="0.25">
      <c r="A458" s="777" t="s">
        <v>7087</v>
      </c>
      <c r="B458" s="764">
        <v>1</v>
      </c>
      <c r="C458" s="630"/>
      <c r="D458" s="630">
        <v>16000</v>
      </c>
      <c r="E458" s="921"/>
      <c r="F458" s="921"/>
      <c r="G458" s="1249"/>
      <c r="H458" s="1729" t="s">
        <v>883</v>
      </c>
    </row>
    <row r="459" spans="1:8" x14ac:dyDescent="0.25">
      <c r="A459" s="777" t="s">
        <v>5592</v>
      </c>
      <c r="B459" s="764">
        <v>1</v>
      </c>
      <c r="C459" s="630">
        <v>14000</v>
      </c>
      <c r="D459" s="630"/>
      <c r="E459" s="921">
        <v>1</v>
      </c>
      <c r="F459" s="921">
        <v>60</v>
      </c>
      <c r="G459" s="1249">
        <v>3000</v>
      </c>
      <c r="H459" s="1729"/>
    </row>
    <row r="460" spans="1:8" x14ac:dyDescent="0.25">
      <c r="A460" s="777" t="s">
        <v>7086</v>
      </c>
      <c r="B460" s="764">
        <v>1</v>
      </c>
      <c r="C460" s="630"/>
      <c r="D460" s="630">
        <v>17000</v>
      </c>
      <c r="E460" s="921">
        <v>1</v>
      </c>
      <c r="F460" s="921">
        <v>75</v>
      </c>
      <c r="G460" s="1249">
        <v>4000</v>
      </c>
      <c r="H460" s="1729" t="s">
        <v>883</v>
      </c>
    </row>
    <row r="461" spans="1:8" x14ac:dyDescent="0.25">
      <c r="A461" s="755" t="s">
        <v>2048</v>
      </c>
      <c r="B461" s="213">
        <f>SUM(B449:B460)</f>
        <v>15</v>
      </c>
      <c r="C461" s="213">
        <f>SUM(C449:C460)</f>
        <v>103000</v>
      </c>
      <c r="D461" s="213">
        <f>SUM(D449:D460)</f>
        <v>288000</v>
      </c>
      <c r="E461" s="213"/>
      <c r="F461" s="213"/>
      <c r="G461" s="213">
        <f>SUM(G449:G460)</f>
        <v>26000</v>
      </c>
      <c r="H461" s="213"/>
    </row>
    <row r="462" spans="1:8" ht="17.25" x14ac:dyDescent="0.25">
      <c r="A462" s="2233" t="s">
        <v>4463</v>
      </c>
      <c r="B462" s="2234"/>
      <c r="C462" s="2234"/>
      <c r="D462" s="2234"/>
      <c r="E462" s="2234"/>
      <c r="F462" s="2234"/>
      <c r="G462" s="2234"/>
      <c r="H462" s="2235"/>
    </row>
    <row r="463" spans="1:8" ht="17.25" x14ac:dyDescent="0.25">
      <c r="A463" s="782"/>
      <c r="B463" s="783"/>
      <c r="C463" s="944"/>
      <c r="D463" s="784"/>
      <c r="E463" s="910"/>
      <c r="F463" s="910"/>
      <c r="G463" s="910"/>
      <c r="H463" s="1112"/>
    </row>
    <row r="464" spans="1:8" x14ac:dyDescent="0.25">
      <c r="A464" s="755" t="s">
        <v>2048</v>
      </c>
      <c r="B464" s="213">
        <f>SUM(B463:B463)</f>
        <v>0</v>
      </c>
      <c r="C464" s="213">
        <f>SUM(C463:C463)</f>
        <v>0</v>
      </c>
      <c r="D464" s="213">
        <f>SUM(D463:D463)</f>
        <v>0</v>
      </c>
      <c r="E464" s="213"/>
      <c r="F464" s="213"/>
      <c r="G464" s="213"/>
      <c r="H464" s="213"/>
    </row>
    <row r="467" spans="1:8" x14ac:dyDescent="0.25">
      <c r="D467" s="1230"/>
      <c r="E467" s="1230"/>
      <c r="F467" s="2268" t="s">
        <v>5783</v>
      </c>
      <c r="G467" s="2268"/>
      <c r="H467" s="2268"/>
    </row>
    <row r="468" spans="1:8" ht="15.75" x14ac:dyDescent="0.25">
      <c r="A468" s="2262" t="s">
        <v>4861</v>
      </c>
      <c r="B468" s="2263"/>
      <c r="C468" s="757">
        <f>C461</f>
        <v>103000</v>
      </c>
      <c r="E468" s="13"/>
      <c r="F468" s="13"/>
    </row>
    <row r="469" spans="1:8" x14ac:dyDescent="0.25">
      <c r="E469" s="2274"/>
      <c r="F469" s="2274"/>
      <c r="G469" s="2274"/>
    </row>
    <row r="470" spans="1:8" ht="15.75" x14ac:dyDescent="0.25">
      <c r="A470" s="2262" t="s">
        <v>4825</v>
      </c>
      <c r="B470" s="2263"/>
      <c r="C470" s="213">
        <v>0</v>
      </c>
      <c r="E470" s="1145"/>
      <c r="F470" s="1145"/>
      <c r="G470" s="1145"/>
    </row>
    <row r="474" spans="1:8" ht="15.75" x14ac:dyDescent="0.25">
      <c r="A474" s="2232" t="s">
        <v>7088</v>
      </c>
      <c r="B474" s="2232"/>
      <c r="C474" s="2232"/>
      <c r="D474" s="2232"/>
      <c r="E474" s="2232"/>
      <c r="F474" s="2232"/>
      <c r="G474" s="2232"/>
      <c r="H474" s="2232"/>
    </row>
    <row r="475" spans="1:8" x14ac:dyDescent="0.25">
      <c r="A475" s="198" t="s">
        <v>14</v>
      </c>
      <c r="B475" s="198" t="s">
        <v>6004</v>
      </c>
      <c r="C475" s="198" t="s">
        <v>6005</v>
      </c>
      <c r="D475" s="198" t="s">
        <v>6006</v>
      </c>
      <c r="E475" s="198" t="s">
        <v>6007</v>
      </c>
      <c r="F475" s="1728" t="s">
        <v>2013</v>
      </c>
      <c r="G475" s="198" t="s">
        <v>6008</v>
      </c>
      <c r="H475" s="198" t="s">
        <v>6846</v>
      </c>
    </row>
    <row r="476" spans="1:8" x14ac:dyDescent="0.25">
      <c r="A476" s="777" t="s">
        <v>7094</v>
      </c>
      <c r="B476" s="764">
        <v>1</v>
      </c>
      <c r="C476" s="630"/>
      <c r="D476" s="630">
        <v>23000</v>
      </c>
      <c r="E476" s="921"/>
      <c r="F476" s="764"/>
      <c r="G476" s="630"/>
      <c r="H476" s="1729" t="s">
        <v>7091</v>
      </c>
    </row>
    <row r="477" spans="1:8" x14ac:dyDescent="0.25">
      <c r="A477" s="777" t="s">
        <v>5723</v>
      </c>
      <c r="B477" s="764">
        <v>2</v>
      </c>
      <c r="C477" s="630"/>
      <c r="D477" s="630">
        <v>52000</v>
      </c>
      <c r="E477" s="921"/>
      <c r="F477" s="764"/>
      <c r="G477" s="630"/>
      <c r="H477" s="1729" t="s">
        <v>7091</v>
      </c>
    </row>
    <row r="478" spans="1:8" x14ac:dyDescent="0.25">
      <c r="A478" s="777" t="s">
        <v>7090</v>
      </c>
      <c r="B478" s="764">
        <v>1</v>
      </c>
      <c r="C478" s="630">
        <v>21000</v>
      </c>
      <c r="D478" s="630"/>
      <c r="E478" s="921">
        <v>1</v>
      </c>
      <c r="F478" s="921">
        <v>100</v>
      </c>
      <c r="G478" s="1249">
        <v>5000</v>
      </c>
      <c r="H478" s="1729" t="s">
        <v>7092</v>
      </c>
    </row>
    <row r="479" spans="1:8" x14ac:dyDescent="0.25">
      <c r="A479" s="777" t="s">
        <v>7093</v>
      </c>
      <c r="B479" s="764">
        <v>1</v>
      </c>
      <c r="C479" s="630">
        <v>17000</v>
      </c>
      <c r="D479" s="630"/>
      <c r="E479" s="921">
        <v>1</v>
      </c>
      <c r="F479" s="921">
        <v>75</v>
      </c>
      <c r="G479" s="1249">
        <v>4000</v>
      </c>
      <c r="H479" s="1729"/>
    </row>
    <row r="480" spans="1:8" x14ac:dyDescent="0.25">
      <c r="A480" s="777" t="s">
        <v>7095</v>
      </c>
      <c r="B480" s="764">
        <v>2</v>
      </c>
      <c r="C480" s="630"/>
      <c r="D480" s="630">
        <v>82000</v>
      </c>
      <c r="E480" s="921">
        <v>2</v>
      </c>
      <c r="F480" s="921">
        <v>190</v>
      </c>
      <c r="G480" s="1249">
        <v>11000</v>
      </c>
      <c r="H480" s="1729" t="s">
        <v>1035</v>
      </c>
    </row>
    <row r="481" spans="1:8" x14ac:dyDescent="0.25">
      <c r="A481" s="777" t="s">
        <v>5662</v>
      </c>
      <c r="B481" s="764">
        <v>1</v>
      </c>
      <c r="C481" s="630"/>
      <c r="D481" s="630">
        <v>15000</v>
      </c>
      <c r="E481" s="921">
        <v>1</v>
      </c>
      <c r="F481" s="921">
        <v>35</v>
      </c>
      <c r="G481" s="1249">
        <v>1000</v>
      </c>
      <c r="H481" s="1729" t="s">
        <v>767</v>
      </c>
    </row>
    <row r="482" spans="1:8" x14ac:dyDescent="0.25">
      <c r="A482" s="777" t="s">
        <v>7096</v>
      </c>
      <c r="B482" s="764">
        <v>1</v>
      </c>
      <c r="C482" s="630"/>
      <c r="D482" s="630">
        <v>32500</v>
      </c>
      <c r="E482" s="921"/>
      <c r="F482" s="921"/>
      <c r="G482" s="1249"/>
      <c r="H482" s="1729" t="s">
        <v>767</v>
      </c>
    </row>
    <row r="483" spans="1:8" x14ac:dyDescent="0.25">
      <c r="A483" s="777" t="s">
        <v>4797</v>
      </c>
      <c r="B483" s="764">
        <v>1</v>
      </c>
      <c r="C483" s="630"/>
      <c r="D483" s="630">
        <v>42000</v>
      </c>
      <c r="E483" s="921"/>
      <c r="F483" s="921"/>
      <c r="G483" s="1249"/>
      <c r="H483" s="1731" t="s">
        <v>767</v>
      </c>
    </row>
    <row r="484" spans="1:8" x14ac:dyDescent="0.25">
      <c r="A484" s="777" t="s">
        <v>622</v>
      </c>
      <c r="B484" s="764">
        <v>1</v>
      </c>
      <c r="C484" s="630">
        <v>37000</v>
      </c>
      <c r="D484" s="630"/>
      <c r="E484" s="921"/>
      <c r="F484" s="921"/>
      <c r="G484" s="1249"/>
      <c r="H484" s="1729"/>
    </row>
    <row r="485" spans="1:8" x14ac:dyDescent="0.25">
      <c r="A485" s="777" t="s">
        <v>5662</v>
      </c>
      <c r="B485" s="764">
        <v>1</v>
      </c>
      <c r="C485" s="630"/>
      <c r="D485" s="630">
        <v>1600</v>
      </c>
      <c r="E485" s="921"/>
      <c r="F485" s="921"/>
      <c r="G485" s="1249"/>
      <c r="H485" s="1729" t="s">
        <v>7097</v>
      </c>
    </row>
    <row r="486" spans="1:8" x14ac:dyDescent="0.25">
      <c r="A486" s="777"/>
      <c r="B486" s="764"/>
      <c r="C486" s="630"/>
      <c r="D486" s="630"/>
      <c r="E486" s="921"/>
      <c r="F486" s="921"/>
      <c r="G486" s="1249"/>
      <c r="H486" s="1729"/>
    </row>
    <row r="487" spans="1:8" x14ac:dyDescent="0.25">
      <c r="A487" s="755" t="s">
        <v>2048</v>
      </c>
      <c r="B487" s="213">
        <f>SUM(B476:B486)</f>
        <v>12</v>
      </c>
      <c r="C487" s="213">
        <f>SUM(C476:C486)</f>
        <v>75000</v>
      </c>
      <c r="D487" s="213">
        <f>SUM(D476:D486)</f>
        <v>248100</v>
      </c>
      <c r="E487" s="213"/>
      <c r="F487" s="213"/>
      <c r="G487" s="213">
        <f>SUM(G476:G486)</f>
        <v>21000</v>
      </c>
      <c r="H487" s="213"/>
    </row>
    <row r="488" spans="1:8" ht="17.25" x14ac:dyDescent="0.25">
      <c r="A488" s="2233" t="s">
        <v>4463</v>
      </c>
      <c r="B488" s="2234"/>
      <c r="C488" s="2234"/>
      <c r="D488" s="2234"/>
      <c r="E488" s="2234"/>
      <c r="F488" s="2234"/>
      <c r="G488" s="2234"/>
      <c r="H488" s="2235"/>
    </row>
    <row r="489" spans="1:8" ht="17.25" x14ac:dyDescent="0.25">
      <c r="A489" s="782" t="s">
        <v>7098</v>
      </c>
      <c r="B489" s="783">
        <v>1</v>
      </c>
      <c r="C489" s="944">
        <v>1500</v>
      </c>
      <c r="D489" s="784"/>
      <c r="E489" s="910"/>
      <c r="F489" s="910"/>
      <c r="G489" s="910"/>
      <c r="H489" s="1112"/>
    </row>
    <row r="490" spans="1:8" ht="17.25" x14ac:dyDescent="0.25">
      <c r="A490" s="782" t="s">
        <v>7099</v>
      </c>
      <c r="B490" s="783">
        <v>1</v>
      </c>
      <c r="C490" s="944">
        <v>1500</v>
      </c>
      <c r="D490" s="784"/>
      <c r="E490" s="910"/>
      <c r="F490" s="910"/>
      <c r="G490" s="910"/>
      <c r="H490" s="1112"/>
    </row>
    <row r="491" spans="1:8" x14ac:dyDescent="0.25">
      <c r="A491" s="755" t="s">
        <v>2048</v>
      </c>
      <c r="B491" s="213">
        <f>SUM(B489:B489)</f>
        <v>1</v>
      </c>
      <c r="C491" s="213">
        <v>3000</v>
      </c>
      <c r="D491" s="213">
        <f>SUM(D489:D489)</f>
        <v>0</v>
      </c>
      <c r="E491" s="213"/>
      <c r="F491" s="213"/>
      <c r="G491" s="213"/>
      <c r="H491" s="213"/>
    </row>
    <row r="494" spans="1:8" x14ac:dyDescent="0.25">
      <c r="D494" s="1230"/>
      <c r="E494" s="1230"/>
      <c r="F494" s="2268" t="s">
        <v>5783</v>
      </c>
      <c r="G494" s="2268"/>
      <c r="H494" s="2268"/>
    </row>
    <row r="495" spans="1:8" ht="15.75" x14ac:dyDescent="0.25">
      <c r="A495" s="2262" t="s">
        <v>4861</v>
      </c>
      <c r="B495" s="2263"/>
      <c r="C495" s="757">
        <f>C487</f>
        <v>75000</v>
      </c>
      <c r="E495" s="13"/>
      <c r="F495" s="13"/>
    </row>
    <row r="496" spans="1:8" x14ac:dyDescent="0.25">
      <c r="E496" s="2274"/>
      <c r="F496" s="2274"/>
      <c r="G496" s="2274"/>
    </row>
    <row r="497" spans="1:8" ht="15.75" x14ac:dyDescent="0.25">
      <c r="A497" s="2262" t="s">
        <v>4825</v>
      </c>
      <c r="B497" s="2263"/>
      <c r="C497" s="213">
        <v>3000</v>
      </c>
      <c r="E497" s="1145"/>
      <c r="F497" s="1145"/>
      <c r="G497" s="1145"/>
    </row>
    <row r="501" spans="1:8" ht="15.75" x14ac:dyDescent="0.25">
      <c r="A501" s="2232" t="s">
        <v>7100</v>
      </c>
      <c r="B501" s="2232"/>
      <c r="C501" s="2232"/>
      <c r="D501" s="2232"/>
      <c r="E501" s="2232"/>
      <c r="F501" s="2232"/>
      <c r="G501" s="2232"/>
      <c r="H501" s="2232"/>
    </row>
    <row r="502" spans="1:8" x14ac:dyDescent="0.25">
      <c r="A502" s="198" t="s">
        <v>14</v>
      </c>
      <c r="B502" s="198" t="s">
        <v>6004</v>
      </c>
      <c r="C502" s="198" t="s">
        <v>6005</v>
      </c>
      <c r="D502" s="198" t="s">
        <v>6006</v>
      </c>
      <c r="E502" s="198" t="s">
        <v>6007</v>
      </c>
      <c r="F502" s="1730" t="s">
        <v>2013</v>
      </c>
      <c r="G502" s="198" t="s">
        <v>6008</v>
      </c>
      <c r="H502" s="198" t="s">
        <v>6846</v>
      </c>
    </row>
    <row r="503" spans="1:8" x14ac:dyDescent="0.25">
      <c r="A503" s="777" t="s">
        <v>7101</v>
      </c>
      <c r="B503" s="764">
        <v>1</v>
      </c>
      <c r="C503" s="630"/>
      <c r="D503" s="630">
        <v>57000</v>
      </c>
      <c r="E503" s="921"/>
      <c r="F503" s="764"/>
      <c r="G503" s="630"/>
      <c r="H503" s="1731" t="s">
        <v>767</v>
      </c>
    </row>
    <row r="504" spans="1:8" x14ac:dyDescent="0.25">
      <c r="A504" s="777" t="s">
        <v>7102</v>
      </c>
      <c r="B504" s="764">
        <v>1</v>
      </c>
      <c r="C504" s="630">
        <v>28000</v>
      </c>
      <c r="D504" s="630"/>
      <c r="E504" s="921">
        <v>1</v>
      </c>
      <c r="F504" s="764">
        <v>50</v>
      </c>
      <c r="G504" s="630">
        <v>2000</v>
      </c>
      <c r="H504" s="1731"/>
    </row>
    <row r="505" spans="1:8" x14ac:dyDescent="0.25">
      <c r="A505" s="777" t="s">
        <v>7089</v>
      </c>
      <c r="B505" s="764">
        <v>1</v>
      </c>
      <c r="C505" s="630">
        <v>18000</v>
      </c>
      <c r="D505" s="630"/>
      <c r="E505" s="921">
        <v>1</v>
      </c>
      <c r="F505" s="921"/>
      <c r="G505" s="1249">
        <v>5000</v>
      </c>
      <c r="H505" s="1731"/>
    </row>
    <row r="506" spans="1:8" x14ac:dyDescent="0.25">
      <c r="A506" s="777" t="s">
        <v>7104</v>
      </c>
      <c r="B506" s="764">
        <v>1</v>
      </c>
      <c r="C506" s="630"/>
      <c r="D506" s="630">
        <v>18000</v>
      </c>
      <c r="E506" s="921"/>
      <c r="F506" s="921"/>
      <c r="G506" s="1249"/>
      <c r="H506" s="1731" t="s">
        <v>7103</v>
      </c>
    </row>
    <row r="507" spans="1:8" x14ac:dyDescent="0.25">
      <c r="A507" s="777" t="s">
        <v>4879</v>
      </c>
      <c r="B507" s="764">
        <v>1</v>
      </c>
      <c r="C507" s="630"/>
      <c r="D507" s="630">
        <v>17000</v>
      </c>
      <c r="E507" s="921"/>
      <c r="F507" s="921"/>
      <c r="G507" s="1249"/>
      <c r="H507" s="1731" t="s">
        <v>7105</v>
      </c>
    </row>
    <row r="508" spans="1:8" x14ac:dyDescent="0.25">
      <c r="A508" s="777" t="s">
        <v>7106</v>
      </c>
      <c r="B508" s="764">
        <v>1</v>
      </c>
      <c r="C508" s="630"/>
      <c r="D508" s="630">
        <v>21000</v>
      </c>
      <c r="E508" s="921">
        <v>1</v>
      </c>
      <c r="F508" s="921">
        <v>60</v>
      </c>
      <c r="G508" s="1249">
        <v>3000</v>
      </c>
      <c r="H508" s="1731" t="s">
        <v>767</v>
      </c>
    </row>
    <row r="509" spans="1:8" x14ac:dyDescent="0.25">
      <c r="A509" s="777" t="s">
        <v>7107</v>
      </c>
      <c r="B509" s="764">
        <v>1</v>
      </c>
      <c r="C509" s="630"/>
      <c r="D509" s="630">
        <v>21000</v>
      </c>
      <c r="E509" s="921">
        <v>1</v>
      </c>
      <c r="F509" s="921">
        <v>35</v>
      </c>
      <c r="G509" s="1249">
        <v>1000</v>
      </c>
      <c r="H509" s="1731"/>
    </row>
    <row r="510" spans="1:8" x14ac:dyDescent="0.25">
      <c r="A510" s="777" t="s">
        <v>7108</v>
      </c>
      <c r="B510" s="764">
        <v>1</v>
      </c>
      <c r="C510" s="630">
        <v>14000</v>
      </c>
      <c r="D510" s="630"/>
      <c r="E510" s="921">
        <v>1</v>
      </c>
      <c r="F510" s="921">
        <v>60</v>
      </c>
      <c r="G510" s="1249">
        <v>3000</v>
      </c>
      <c r="H510" s="1731" t="s">
        <v>7109</v>
      </c>
    </row>
    <row r="511" spans="1:8" x14ac:dyDescent="0.25">
      <c r="A511" s="777" t="s">
        <v>7110</v>
      </c>
      <c r="B511" s="764">
        <v>1</v>
      </c>
      <c r="C511" s="630">
        <v>3000</v>
      </c>
      <c r="D511" s="630"/>
      <c r="E511" s="921">
        <v>1</v>
      </c>
      <c r="F511" s="921">
        <v>60</v>
      </c>
      <c r="G511" s="1249">
        <v>3000</v>
      </c>
      <c r="H511" s="1731" t="s">
        <v>7119</v>
      </c>
    </row>
    <row r="512" spans="1:8" x14ac:dyDescent="0.25">
      <c r="A512" s="777" t="s">
        <v>7111</v>
      </c>
      <c r="B512" s="764">
        <v>1</v>
      </c>
      <c r="C512" s="630">
        <v>20000</v>
      </c>
      <c r="D512" s="630"/>
      <c r="E512" s="921">
        <v>1</v>
      </c>
      <c r="F512" s="921">
        <v>75</v>
      </c>
      <c r="G512" s="1249">
        <v>4000</v>
      </c>
      <c r="H512" s="1731"/>
    </row>
    <row r="513" spans="1:8" x14ac:dyDescent="0.25">
      <c r="A513" s="777" t="s">
        <v>7112</v>
      </c>
      <c r="B513" s="764">
        <v>1</v>
      </c>
      <c r="C513" s="630"/>
      <c r="D513" s="630">
        <v>52000</v>
      </c>
      <c r="E513" s="921">
        <v>1</v>
      </c>
      <c r="F513" s="921">
        <v>100</v>
      </c>
      <c r="G513" s="1249">
        <v>5000</v>
      </c>
      <c r="H513" s="1731" t="s">
        <v>767</v>
      </c>
    </row>
    <row r="514" spans="1:8" x14ac:dyDescent="0.25">
      <c r="A514" s="777" t="s">
        <v>7113</v>
      </c>
      <c r="B514" s="764">
        <v>1</v>
      </c>
      <c r="C514" s="630"/>
      <c r="D514" s="630">
        <v>20000</v>
      </c>
      <c r="E514" s="921"/>
      <c r="F514" s="921"/>
      <c r="G514" s="1249"/>
      <c r="H514" s="1731" t="s">
        <v>767</v>
      </c>
    </row>
    <row r="515" spans="1:8" x14ac:dyDescent="0.25">
      <c r="A515" s="777" t="s">
        <v>7114</v>
      </c>
      <c r="B515" s="764">
        <v>1</v>
      </c>
      <c r="C515" s="630"/>
      <c r="D515" s="630">
        <v>26000</v>
      </c>
      <c r="E515" s="921"/>
      <c r="F515" s="921"/>
      <c r="G515" s="1249"/>
      <c r="H515" s="1731" t="s">
        <v>7115</v>
      </c>
    </row>
    <row r="516" spans="1:8" x14ac:dyDescent="0.25">
      <c r="A516" s="777" t="s">
        <v>7116</v>
      </c>
      <c r="B516" s="764">
        <v>2</v>
      </c>
      <c r="C516" s="630"/>
      <c r="D516" s="630">
        <v>92000</v>
      </c>
      <c r="E516" s="921">
        <v>2</v>
      </c>
      <c r="F516" s="921">
        <v>230</v>
      </c>
      <c r="G516" s="1249">
        <v>26000</v>
      </c>
      <c r="H516" s="1731" t="s">
        <v>767</v>
      </c>
    </row>
    <row r="517" spans="1:8" x14ac:dyDescent="0.25">
      <c r="A517" s="777" t="s">
        <v>7117</v>
      </c>
      <c r="B517" s="764">
        <v>1</v>
      </c>
      <c r="C517" s="630"/>
      <c r="D517" s="630">
        <v>20000</v>
      </c>
      <c r="E517" s="921"/>
      <c r="F517" s="921"/>
      <c r="G517" s="1249"/>
      <c r="H517" s="1731" t="s">
        <v>7118</v>
      </c>
    </row>
    <row r="518" spans="1:8" x14ac:dyDescent="0.25">
      <c r="A518" s="755" t="s">
        <v>2048</v>
      </c>
      <c r="B518" s="213">
        <f>SUM(B503:B517)</f>
        <v>16</v>
      </c>
      <c r="C518" s="213">
        <f>SUM(C503:C517)</f>
        <v>83000</v>
      </c>
      <c r="D518" s="213">
        <f>SUM(D503:D517)</f>
        <v>344000</v>
      </c>
      <c r="E518" s="213"/>
      <c r="F518" s="213"/>
      <c r="G518" s="213">
        <f>SUM(G503:G517)</f>
        <v>52000</v>
      </c>
      <c r="H518" s="213"/>
    </row>
    <row r="519" spans="1:8" ht="17.25" x14ac:dyDescent="0.25">
      <c r="A519" s="2233" t="s">
        <v>4463</v>
      </c>
      <c r="B519" s="2234"/>
      <c r="C519" s="2234"/>
      <c r="D519" s="2234"/>
      <c r="E519" s="2234"/>
      <c r="F519" s="2234"/>
      <c r="G519" s="2234"/>
      <c r="H519" s="2235"/>
    </row>
    <row r="520" spans="1:8" ht="17.25" x14ac:dyDescent="0.25">
      <c r="A520" s="782"/>
      <c r="B520" s="783"/>
      <c r="C520" s="944"/>
      <c r="D520" s="784"/>
      <c r="E520" s="910"/>
      <c r="F520" s="910"/>
      <c r="G520" s="910"/>
      <c r="H520" s="1112"/>
    </row>
    <row r="521" spans="1:8" ht="17.25" x14ac:dyDescent="0.25">
      <c r="A521" s="782"/>
      <c r="B521" s="783"/>
      <c r="C521" s="944"/>
      <c r="D521" s="784"/>
      <c r="E521" s="910"/>
      <c r="F521" s="910"/>
      <c r="G521" s="910"/>
      <c r="H521" s="1112"/>
    </row>
    <row r="522" spans="1:8" x14ac:dyDescent="0.25">
      <c r="A522" s="755" t="s">
        <v>2048</v>
      </c>
      <c r="B522" s="213">
        <f>SUM(B520:B520)</f>
        <v>0</v>
      </c>
      <c r="C522" s="213">
        <v>0</v>
      </c>
      <c r="D522" s="213">
        <f>SUM(D520:D520)</f>
        <v>0</v>
      </c>
      <c r="E522" s="213"/>
      <c r="F522" s="213"/>
      <c r="G522" s="213"/>
      <c r="H522" s="213"/>
    </row>
    <row r="525" spans="1:8" x14ac:dyDescent="0.25">
      <c r="D525" s="1230"/>
      <c r="E525" s="1230"/>
      <c r="F525" s="2268" t="s">
        <v>5783</v>
      </c>
      <c r="G525" s="2268"/>
      <c r="H525" s="2268"/>
    </row>
    <row r="526" spans="1:8" ht="15.75" x14ac:dyDescent="0.25">
      <c r="A526" s="2262" t="s">
        <v>4861</v>
      </c>
      <c r="B526" s="2263"/>
      <c r="C526" s="757">
        <f>C518</f>
        <v>83000</v>
      </c>
      <c r="E526" s="13"/>
      <c r="F526" s="13"/>
    </row>
    <row r="527" spans="1:8" x14ac:dyDescent="0.25">
      <c r="E527" s="2274"/>
      <c r="F527" s="2274"/>
      <c r="G527" s="2274"/>
    </row>
    <row r="528" spans="1:8" ht="15.75" x14ac:dyDescent="0.25">
      <c r="A528" s="2262" t="s">
        <v>4825</v>
      </c>
      <c r="B528" s="2263"/>
      <c r="C528" s="213">
        <v>0</v>
      </c>
      <c r="E528" s="1145"/>
      <c r="F528" s="1145"/>
      <c r="G528" s="1145"/>
    </row>
    <row r="531" spans="1:8" ht="15.75" x14ac:dyDescent="0.25">
      <c r="A531" s="2232" t="s">
        <v>7120</v>
      </c>
      <c r="B531" s="2232"/>
      <c r="C531" s="2232"/>
      <c r="D531" s="2232"/>
      <c r="E531" s="2232"/>
      <c r="F531" s="2232"/>
      <c r="G531" s="2232"/>
      <c r="H531" s="2232"/>
    </row>
    <row r="532" spans="1:8" x14ac:dyDescent="0.25">
      <c r="A532" s="198" t="s">
        <v>14</v>
      </c>
      <c r="B532" s="198" t="s">
        <v>6004</v>
      </c>
      <c r="C532" s="198" t="s">
        <v>6005</v>
      </c>
      <c r="D532" s="198" t="s">
        <v>6006</v>
      </c>
      <c r="E532" s="198" t="s">
        <v>6007</v>
      </c>
      <c r="F532" s="1732" t="s">
        <v>2013</v>
      </c>
      <c r="G532" s="198" t="s">
        <v>6008</v>
      </c>
      <c r="H532" s="198" t="s">
        <v>6846</v>
      </c>
    </row>
    <row r="533" spans="1:8" x14ac:dyDescent="0.25">
      <c r="A533" s="777" t="s">
        <v>1149</v>
      </c>
      <c r="B533" s="764">
        <v>2</v>
      </c>
      <c r="C533" s="630"/>
      <c r="D533" s="630">
        <v>104000</v>
      </c>
      <c r="E533" s="921"/>
      <c r="F533" s="764"/>
      <c r="G533" s="630"/>
      <c r="H533" s="1734" t="s">
        <v>7121</v>
      </c>
    </row>
    <row r="534" spans="1:8" x14ac:dyDescent="0.25">
      <c r="A534" s="777" t="s">
        <v>7122</v>
      </c>
      <c r="B534" s="764">
        <v>2</v>
      </c>
      <c r="C534" s="630"/>
      <c r="D534" s="630">
        <v>104000</v>
      </c>
      <c r="E534" s="921"/>
      <c r="F534" s="764"/>
      <c r="G534" s="630"/>
      <c r="H534" s="1734" t="s">
        <v>7121</v>
      </c>
    </row>
    <row r="535" spans="1:8" x14ac:dyDescent="0.25">
      <c r="A535" s="777" t="s">
        <v>7123</v>
      </c>
      <c r="B535" s="764">
        <v>1</v>
      </c>
      <c r="C535" s="630">
        <v>31000</v>
      </c>
      <c r="D535" s="630"/>
      <c r="E535" s="921">
        <v>1</v>
      </c>
      <c r="F535" s="921">
        <v>90</v>
      </c>
      <c r="G535" s="1249">
        <v>5000</v>
      </c>
      <c r="H535" s="1734"/>
    </row>
    <row r="536" spans="1:8" x14ac:dyDescent="0.25">
      <c r="A536" s="777" t="s">
        <v>7124</v>
      </c>
      <c r="B536" s="764">
        <v>1</v>
      </c>
      <c r="C536" s="630"/>
      <c r="D536" s="630">
        <v>20000</v>
      </c>
      <c r="E536" s="921"/>
      <c r="F536" s="921"/>
      <c r="G536" s="1249"/>
      <c r="H536" s="1734" t="s">
        <v>767</v>
      </c>
    </row>
    <row r="537" spans="1:8" x14ac:dyDescent="0.25">
      <c r="A537" s="777" t="s">
        <v>7125</v>
      </c>
      <c r="B537" s="764">
        <v>1</v>
      </c>
      <c r="C537" s="630">
        <v>13000</v>
      </c>
      <c r="D537" s="630"/>
      <c r="E537" s="921"/>
      <c r="F537" s="921"/>
      <c r="G537" s="1249"/>
      <c r="H537" s="1734" t="s">
        <v>7126</v>
      </c>
    </row>
    <row r="538" spans="1:8" x14ac:dyDescent="0.25">
      <c r="A538" s="777" t="s">
        <v>7127</v>
      </c>
      <c r="B538" s="764">
        <v>1</v>
      </c>
      <c r="C538" s="630"/>
      <c r="D538" s="630">
        <v>24000</v>
      </c>
      <c r="E538" s="921">
        <v>1</v>
      </c>
      <c r="F538" s="921">
        <v>60</v>
      </c>
      <c r="G538" s="1249">
        <v>3000</v>
      </c>
      <c r="H538" s="1734" t="s">
        <v>7128</v>
      </c>
    </row>
    <row r="539" spans="1:8" x14ac:dyDescent="0.25">
      <c r="A539" s="702" t="s">
        <v>503</v>
      </c>
      <c r="B539" s="703">
        <v>1</v>
      </c>
      <c r="C539" s="640"/>
      <c r="D539" s="640"/>
      <c r="E539" s="1733"/>
      <c r="F539" s="1733"/>
      <c r="G539" s="1250"/>
      <c r="H539" s="781" t="s">
        <v>7132</v>
      </c>
    </row>
    <row r="540" spans="1:8" x14ac:dyDescent="0.25">
      <c r="A540" s="777" t="s">
        <v>7133</v>
      </c>
      <c r="B540" s="764">
        <v>1</v>
      </c>
      <c r="C540" s="630"/>
      <c r="D540" s="630">
        <v>32000</v>
      </c>
      <c r="E540" s="921">
        <v>1</v>
      </c>
      <c r="F540" s="921">
        <v>60</v>
      </c>
      <c r="G540" s="1249">
        <v>3000</v>
      </c>
      <c r="H540" s="1734" t="s">
        <v>6784</v>
      </c>
    </row>
    <row r="541" spans="1:8" x14ac:dyDescent="0.25">
      <c r="A541" s="702" t="s">
        <v>213</v>
      </c>
      <c r="B541" s="703">
        <v>1</v>
      </c>
      <c r="C541" s="640"/>
      <c r="D541" s="640"/>
      <c r="E541" s="1733"/>
      <c r="F541" s="1733"/>
      <c r="G541" s="1250"/>
      <c r="H541" s="781" t="s">
        <v>7149</v>
      </c>
    </row>
    <row r="542" spans="1:8" x14ac:dyDescent="0.25">
      <c r="A542" s="702" t="s">
        <v>7130</v>
      </c>
      <c r="B542" s="703">
        <v>2</v>
      </c>
      <c r="C542" s="640"/>
      <c r="D542" s="640"/>
      <c r="E542" s="1733"/>
      <c r="F542" s="1733"/>
      <c r="G542" s="1250"/>
      <c r="H542" s="781" t="s">
        <v>7131</v>
      </c>
    </row>
    <row r="543" spans="1:8" x14ac:dyDescent="0.25">
      <c r="A543" s="777" t="s">
        <v>7135</v>
      </c>
      <c r="B543" s="764">
        <v>1</v>
      </c>
      <c r="C543" s="630"/>
      <c r="D543" s="630">
        <v>18000</v>
      </c>
      <c r="E543" s="921">
        <v>1</v>
      </c>
      <c r="F543" s="921">
        <v>60</v>
      </c>
      <c r="G543" s="1249">
        <v>3000</v>
      </c>
      <c r="H543" s="1734" t="s">
        <v>6784</v>
      </c>
    </row>
    <row r="544" spans="1:8" x14ac:dyDescent="0.25">
      <c r="A544" s="777" t="s">
        <v>7136</v>
      </c>
      <c r="B544" s="764">
        <v>1</v>
      </c>
      <c r="C544" s="630"/>
      <c r="D544" s="630">
        <v>46000</v>
      </c>
      <c r="E544" s="921">
        <v>1</v>
      </c>
      <c r="F544" s="921">
        <v>100</v>
      </c>
      <c r="G544" s="1249">
        <v>5000</v>
      </c>
      <c r="H544" s="1734" t="s">
        <v>767</v>
      </c>
    </row>
    <row r="545" spans="1:8" x14ac:dyDescent="0.25">
      <c r="A545" s="777" t="s">
        <v>7137</v>
      </c>
      <c r="B545" s="764">
        <v>1</v>
      </c>
      <c r="C545" s="630"/>
      <c r="D545" s="630">
        <v>15000</v>
      </c>
      <c r="E545" s="921">
        <v>1</v>
      </c>
      <c r="F545" s="921">
        <v>60</v>
      </c>
      <c r="G545" s="1249">
        <v>3000</v>
      </c>
      <c r="H545" s="1734" t="s">
        <v>6784</v>
      </c>
    </row>
    <row r="546" spans="1:8" x14ac:dyDescent="0.25">
      <c r="A546" s="777" t="s">
        <v>544</v>
      </c>
      <c r="B546" s="764">
        <v>1</v>
      </c>
      <c r="C546" s="630">
        <v>14000</v>
      </c>
      <c r="D546" s="630"/>
      <c r="E546" s="921">
        <v>1</v>
      </c>
      <c r="F546" s="921">
        <v>60</v>
      </c>
      <c r="G546" s="1249">
        <v>3000</v>
      </c>
      <c r="H546" s="1734"/>
    </row>
    <row r="547" spans="1:8" x14ac:dyDescent="0.25">
      <c r="A547" s="777" t="s">
        <v>6597</v>
      </c>
      <c r="B547" s="764">
        <v>1</v>
      </c>
      <c r="C547" s="630">
        <v>14000</v>
      </c>
      <c r="D547" s="630"/>
      <c r="E547" s="921">
        <v>1</v>
      </c>
      <c r="F547" s="921">
        <v>60</v>
      </c>
      <c r="G547" s="1249">
        <v>3000</v>
      </c>
      <c r="H547" s="1734"/>
    </row>
    <row r="548" spans="1:8" x14ac:dyDescent="0.25">
      <c r="A548" s="702" t="s">
        <v>7138</v>
      </c>
      <c r="B548" s="703">
        <v>1</v>
      </c>
      <c r="C548" s="640"/>
      <c r="D548" s="640"/>
      <c r="E548" s="1735"/>
      <c r="F548" s="1735"/>
      <c r="G548" s="1250"/>
      <c r="H548" s="781" t="s">
        <v>7134</v>
      </c>
    </row>
    <row r="549" spans="1:8" x14ac:dyDescent="0.25">
      <c r="A549" s="755" t="s">
        <v>2048</v>
      </c>
      <c r="B549" s="213">
        <f>SUM(B533:B548)</f>
        <v>19</v>
      </c>
      <c r="C549" s="213">
        <f>SUM(C533:C548)</f>
        <v>72000</v>
      </c>
      <c r="D549" s="213">
        <f>SUM(D533:D548)</f>
        <v>363000</v>
      </c>
      <c r="E549" s="213"/>
      <c r="F549" s="213"/>
      <c r="G549" s="213">
        <f>SUM(G533:G548)</f>
        <v>28000</v>
      </c>
      <c r="H549" s="213"/>
    </row>
    <row r="550" spans="1:8" ht="17.25" x14ac:dyDescent="0.25">
      <c r="A550" s="2233" t="s">
        <v>4463</v>
      </c>
      <c r="B550" s="2234"/>
      <c r="C550" s="2234"/>
      <c r="D550" s="2234"/>
      <c r="E550" s="2234"/>
      <c r="F550" s="2234"/>
      <c r="G550" s="2234"/>
      <c r="H550" s="2235"/>
    </row>
    <row r="551" spans="1:8" ht="17.25" x14ac:dyDescent="0.25">
      <c r="A551" s="782"/>
      <c r="B551" s="783"/>
      <c r="C551" s="944"/>
      <c r="D551" s="784"/>
      <c r="E551" s="910"/>
      <c r="F551" s="910"/>
      <c r="G551" s="910"/>
      <c r="H551" s="1112"/>
    </row>
    <row r="552" spans="1:8" x14ac:dyDescent="0.25">
      <c r="A552" s="755" t="s">
        <v>2048</v>
      </c>
      <c r="B552" s="213">
        <f>SUM(B551:B551)</f>
        <v>0</v>
      </c>
      <c r="C552" s="213">
        <v>0</v>
      </c>
      <c r="D552" s="213">
        <f>SUM(D551:D551)</f>
        <v>0</v>
      </c>
      <c r="E552" s="213"/>
      <c r="F552" s="213"/>
      <c r="G552" s="213"/>
      <c r="H552" s="213"/>
    </row>
    <row r="555" spans="1:8" x14ac:dyDescent="0.25">
      <c r="D555" s="1230"/>
      <c r="E555" s="1230"/>
      <c r="F555" s="2268" t="s">
        <v>5783</v>
      </c>
      <c r="G555" s="2268"/>
      <c r="H555" s="2268"/>
    </row>
    <row r="556" spans="1:8" ht="15.75" x14ac:dyDescent="0.25">
      <c r="A556" s="2262" t="s">
        <v>4861</v>
      </c>
      <c r="B556" s="2263"/>
      <c r="C556" s="757">
        <f>C549</f>
        <v>72000</v>
      </c>
      <c r="E556" s="13"/>
      <c r="F556" s="13"/>
    </row>
    <row r="557" spans="1:8" x14ac:dyDescent="0.25">
      <c r="E557" s="2274"/>
      <c r="F557" s="2274"/>
      <c r="G557" s="2274"/>
    </row>
    <row r="558" spans="1:8" ht="15.75" x14ac:dyDescent="0.25">
      <c r="A558" s="2262" t="s">
        <v>4825</v>
      </c>
      <c r="B558" s="2263"/>
      <c r="C558" s="213">
        <v>0</v>
      </c>
      <c r="E558" s="1145"/>
      <c r="F558" s="1145"/>
      <c r="G558" s="1145"/>
    </row>
    <row r="562" spans="1:8" ht="15.75" x14ac:dyDescent="0.25">
      <c r="A562" s="2232" t="s">
        <v>7146</v>
      </c>
      <c r="B562" s="2232"/>
      <c r="C562" s="2232"/>
      <c r="D562" s="2232"/>
      <c r="E562" s="2232"/>
      <c r="F562" s="2232"/>
      <c r="G562" s="2232"/>
      <c r="H562" s="2232"/>
    </row>
    <row r="563" spans="1:8" x14ac:dyDescent="0.25">
      <c r="A563" s="198" t="s">
        <v>14</v>
      </c>
      <c r="B563" s="198" t="s">
        <v>6004</v>
      </c>
      <c r="C563" s="198" t="s">
        <v>6005</v>
      </c>
      <c r="D563" s="198" t="s">
        <v>6006</v>
      </c>
      <c r="E563" s="198" t="s">
        <v>6007</v>
      </c>
      <c r="F563" s="1736" t="s">
        <v>2013</v>
      </c>
      <c r="G563" s="198" t="s">
        <v>6008</v>
      </c>
      <c r="H563" s="198" t="s">
        <v>6846</v>
      </c>
    </row>
    <row r="564" spans="1:8" x14ac:dyDescent="0.25">
      <c r="A564" s="777" t="s">
        <v>136</v>
      </c>
      <c r="B564" s="764">
        <v>1</v>
      </c>
      <c r="C564" s="630"/>
      <c r="D564" s="630">
        <v>15000</v>
      </c>
      <c r="E564" s="921">
        <v>1</v>
      </c>
      <c r="F564" s="764">
        <v>60</v>
      </c>
      <c r="G564" s="630">
        <v>3000</v>
      </c>
      <c r="H564" s="1738" t="s">
        <v>767</v>
      </c>
    </row>
    <row r="565" spans="1:8" x14ac:dyDescent="0.25">
      <c r="A565" s="777" t="s">
        <v>587</v>
      </c>
      <c r="B565" s="764">
        <v>1</v>
      </c>
      <c r="C565" s="630">
        <v>26000</v>
      </c>
      <c r="D565" s="630"/>
      <c r="E565" s="921"/>
      <c r="F565" s="764"/>
      <c r="G565" s="630"/>
      <c r="H565" s="1738"/>
    </row>
    <row r="566" spans="1:8" x14ac:dyDescent="0.25">
      <c r="A566" s="702" t="s">
        <v>225</v>
      </c>
      <c r="B566" s="703">
        <v>1</v>
      </c>
      <c r="C566" s="640"/>
      <c r="D566" s="640"/>
      <c r="E566" s="1744"/>
      <c r="F566" s="1744"/>
      <c r="G566" s="1250"/>
      <c r="H566" s="781" t="s">
        <v>7150</v>
      </c>
    </row>
    <row r="567" spans="1:8" x14ac:dyDescent="0.25">
      <c r="A567" s="777" t="s">
        <v>7140</v>
      </c>
      <c r="B567" s="764">
        <v>1</v>
      </c>
      <c r="C567" s="630">
        <v>26000</v>
      </c>
      <c r="D567" s="630"/>
      <c r="E567" s="921">
        <v>1</v>
      </c>
      <c r="F567" s="921">
        <v>70</v>
      </c>
      <c r="G567" s="1249">
        <v>4000</v>
      </c>
      <c r="H567" s="1738"/>
    </row>
    <row r="568" spans="1:8" x14ac:dyDescent="0.25">
      <c r="A568" s="777" t="s">
        <v>3583</v>
      </c>
      <c r="B568" s="764">
        <v>2</v>
      </c>
      <c r="C568" s="630">
        <v>230000</v>
      </c>
      <c r="D568" s="630"/>
      <c r="E568" s="921"/>
      <c r="F568" s="921"/>
      <c r="G568" s="1249"/>
      <c r="H568" s="1738"/>
    </row>
    <row r="569" spans="1:8" x14ac:dyDescent="0.25">
      <c r="A569" s="702" t="s">
        <v>1248</v>
      </c>
      <c r="B569" s="703">
        <v>1</v>
      </c>
      <c r="C569" s="640"/>
      <c r="D569" s="640"/>
      <c r="E569" s="1744"/>
      <c r="F569" s="1744"/>
      <c r="G569" s="1250"/>
      <c r="H569" s="781" t="s">
        <v>6020</v>
      </c>
    </row>
    <row r="570" spans="1:8" x14ac:dyDescent="0.25">
      <c r="A570" s="777" t="s">
        <v>7141</v>
      </c>
      <c r="B570" s="764">
        <v>1</v>
      </c>
      <c r="C570" s="630"/>
      <c r="D570" s="630">
        <v>6500</v>
      </c>
      <c r="E570" s="921">
        <v>2</v>
      </c>
      <c r="F570" s="1742" t="s">
        <v>7142</v>
      </c>
      <c r="G570" s="1249">
        <v>1500</v>
      </c>
      <c r="H570" s="1738" t="s">
        <v>767</v>
      </c>
    </row>
    <row r="571" spans="1:8" x14ac:dyDescent="0.25">
      <c r="A571" s="517" t="s">
        <v>7143</v>
      </c>
      <c r="B571" s="519">
        <v>1</v>
      </c>
      <c r="C571" s="527">
        <v>16000</v>
      </c>
      <c r="D571" s="527"/>
      <c r="E571" s="1054"/>
      <c r="F571" s="1054"/>
      <c r="G571" s="1265"/>
      <c r="H571" s="1737"/>
    </row>
    <row r="572" spans="1:8" x14ac:dyDescent="0.25">
      <c r="A572" s="702" t="s">
        <v>136</v>
      </c>
      <c r="B572" s="703">
        <v>1</v>
      </c>
      <c r="C572" s="640"/>
      <c r="D572" s="640"/>
      <c r="E572" s="1744"/>
      <c r="F572" s="1744"/>
      <c r="G572" s="1250"/>
      <c r="H572" s="781" t="s">
        <v>5250</v>
      </c>
    </row>
    <row r="573" spans="1:8" x14ac:dyDescent="0.25">
      <c r="A573" s="517" t="s">
        <v>6213</v>
      </c>
      <c r="B573" s="519">
        <v>1</v>
      </c>
      <c r="C573" s="527"/>
      <c r="D573" s="527">
        <v>15000</v>
      </c>
      <c r="E573" s="1054"/>
      <c r="F573" s="1054"/>
      <c r="G573" s="1265"/>
      <c r="H573" s="1737" t="s">
        <v>6973</v>
      </c>
    </row>
    <row r="574" spans="1:8" x14ac:dyDescent="0.25">
      <c r="A574" s="517" t="s">
        <v>7144</v>
      </c>
      <c r="B574" s="519">
        <v>1</v>
      </c>
      <c r="C574" s="527"/>
      <c r="D574" s="527">
        <v>26000</v>
      </c>
      <c r="E574" s="1054">
        <v>1</v>
      </c>
      <c r="F574" s="1054">
        <v>60</v>
      </c>
      <c r="G574" s="1265">
        <v>3000</v>
      </c>
      <c r="H574" s="1737" t="s">
        <v>6973</v>
      </c>
    </row>
    <row r="575" spans="1:8" x14ac:dyDescent="0.25">
      <c r="A575" s="517" t="s">
        <v>123</v>
      </c>
      <c r="B575" s="519">
        <v>1</v>
      </c>
      <c r="C575" s="527">
        <v>8000</v>
      </c>
      <c r="D575" s="527"/>
      <c r="E575" s="1054">
        <v>9</v>
      </c>
      <c r="F575" s="1054" t="s">
        <v>7145</v>
      </c>
      <c r="G575" s="1265">
        <v>7000</v>
      </c>
      <c r="H575" s="1737"/>
    </row>
    <row r="576" spans="1:8" x14ac:dyDescent="0.25">
      <c r="A576" s="755" t="s">
        <v>2048</v>
      </c>
      <c r="B576" s="213">
        <f>SUM(B564:B575)</f>
        <v>13</v>
      </c>
      <c r="C576" s="213">
        <f>SUM(C564:C575)</f>
        <v>306000</v>
      </c>
      <c r="D576" s="213">
        <f>SUM(D564:D575)</f>
        <v>62500</v>
      </c>
      <c r="E576" s="213"/>
      <c r="F576" s="213"/>
      <c r="G576" s="213">
        <f>SUM(G564:G575)</f>
        <v>18500</v>
      </c>
      <c r="H576" s="213"/>
    </row>
    <row r="577" spans="1:8" ht="17.25" x14ac:dyDescent="0.25">
      <c r="A577" s="2233" t="s">
        <v>4463</v>
      </c>
      <c r="B577" s="2234"/>
      <c r="C577" s="2234"/>
      <c r="D577" s="2234"/>
      <c r="E577" s="2234"/>
      <c r="F577" s="2234"/>
      <c r="G577" s="2234"/>
      <c r="H577" s="2235"/>
    </row>
    <row r="578" spans="1:8" ht="17.25" x14ac:dyDescent="0.25">
      <c r="A578" s="782" t="s">
        <v>7139</v>
      </c>
      <c r="B578" s="783">
        <v>1</v>
      </c>
      <c r="C578" s="944"/>
      <c r="D578" s="784">
        <v>700</v>
      </c>
      <c r="E578" s="910"/>
      <c r="F578" s="910"/>
      <c r="G578" s="910"/>
      <c r="H578" s="1112" t="s">
        <v>767</v>
      </c>
    </row>
    <row r="579" spans="1:8" x14ac:dyDescent="0.25">
      <c r="A579" s="755" t="s">
        <v>2048</v>
      </c>
      <c r="B579" s="213">
        <f>SUM(B578:B578)</f>
        <v>1</v>
      </c>
      <c r="C579" s="213">
        <v>0</v>
      </c>
      <c r="D579" s="213">
        <f>SUM(D578:D578)</f>
        <v>700</v>
      </c>
      <c r="E579" s="213"/>
      <c r="F579" s="213"/>
      <c r="G579" s="213"/>
      <c r="H579" s="213"/>
    </row>
    <row r="582" spans="1:8" x14ac:dyDescent="0.25">
      <c r="D582" s="1230"/>
      <c r="E582" s="1230"/>
      <c r="F582" s="2268" t="s">
        <v>5783</v>
      </c>
      <c r="G582" s="2268"/>
      <c r="H582" s="2268"/>
    </row>
    <row r="583" spans="1:8" ht="15.75" x14ac:dyDescent="0.25">
      <c r="A583" s="2262" t="s">
        <v>4861</v>
      </c>
      <c r="B583" s="2263"/>
      <c r="C583" s="757">
        <f>C576</f>
        <v>306000</v>
      </c>
      <c r="E583" s="13"/>
      <c r="F583" s="13"/>
    </row>
    <row r="584" spans="1:8" x14ac:dyDescent="0.25">
      <c r="E584" s="2274"/>
      <c r="F584" s="2274"/>
      <c r="G584" s="2274"/>
    </row>
    <row r="585" spans="1:8" ht="15.75" x14ac:dyDescent="0.25">
      <c r="A585" s="2262" t="s">
        <v>4825</v>
      </c>
      <c r="B585" s="2263"/>
      <c r="C585" s="213">
        <v>0</v>
      </c>
      <c r="E585" s="1145"/>
      <c r="F585" s="1145"/>
      <c r="G585" s="1145"/>
    </row>
    <row r="589" spans="1:8" ht="15.75" x14ac:dyDescent="0.25">
      <c r="A589" s="2232" t="s">
        <v>7147</v>
      </c>
      <c r="B589" s="2232"/>
      <c r="C589" s="2232"/>
      <c r="D589" s="2232"/>
      <c r="E589" s="2232"/>
      <c r="F589" s="2232"/>
      <c r="G589" s="2232"/>
      <c r="H589" s="2232"/>
    </row>
    <row r="590" spans="1:8" x14ac:dyDescent="0.25">
      <c r="A590" s="198" t="s">
        <v>14</v>
      </c>
      <c r="B590" s="198" t="s">
        <v>6004</v>
      </c>
      <c r="C590" s="198" t="s">
        <v>6005</v>
      </c>
      <c r="D590" s="198" t="s">
        <v>6006</v>
      </c>
      <c r="E590" s="198" t="s">
        <v>6007</v>
      </c>
      <c r="F590" s="1739" t="s">
        <v>2013</v>
      </c>
      <c r="G590" s="198" t="s">
        <v>6008</v>
      </c>
      <c r="H590" s="198" t="s">
        <v>6846</v>
      </c>
    </row>
    <row r="591" spans="1:8" x14ac:dyDescent="0.25">
      <c r="A591" s="777" t="s">
        <v>6168</v>
      </c>
      <c r="B591" s="764">
        <v>1</v>
      </c>
      <c r="C591" s="630"/>
      <c r="D591" s="630">
        <v>27000</v>
      </c>
      <c r="E591" s="921">
        <v>1</v>
      </c>
      <c r="F591" s="630">
        <v>60</v>
      </c>
      <c r="G591" s="630">
        <v>3000</v>
      </c>
      <c r="H591" s="1741" t="s">
        <v>767</v>
      </c>
    </row>
    <row r="592" spans="1:8" x14ac:dyDescent="0.25">
      <c r="A592" s="702" t="s">
        <v>624</v>
      </c>
      <c r="B592" s="703">
        <v>1</v>
      </c>
      <c r="C592" s="640"/>
      <c r="D592" s="640"/>
      <c r="E592" s="1744"/>
      <c r="F592" s="640"/>
      <c r="G592" s="640"/>
      <c r="H592" s="781" t="s">
        <v>5710</v>
      </c>
    </row>
    <row r="593" spans="1:8" x14ac:dyDescent="0.25">
      <c r="A593" s="777" t="s">
        <v>5517</v>
      </c>
      <c r="B593" s="764">
        <v>1</v>
      </c>
      <c r="C593" s="630">
        <v>15000</v>
      </c>
      <c r="D593" s="630"/>
      <c r="E593" s="921">
        <v>1</v>
      </c>
      <c r="F593" s="630">
        <v>60</v>
      </c>
      <c r="G593" s="630">
        <v>3000</v>
      </c>
      <c r="H593" s="1741"/>
    </row>
    <row r="594" spans="1:8" x14ac:dyDescent="0.25">
      <c r="A594" s="777" t="s">
        <v>5748</v>
      </c>
      <c r="B594" s="764">
        <v>1</v>
      </c>
      <c r="C594" s="630"/>
      <c r="D594" s="630">
        <v>18000</v>
      </c>
      <c r="E594" s="921"/>
      <c r="F594" s="1249"/>
      <c r="G594" s="1249"/>
      <c r="H594" s="1741" t="s">
        <v>3581</v>
      </c>
    </row>
    <row r="595" spans="1:8" x14ac:dyDescent="0.25">
      <c r="A595" s="777" t="s">
        <v>5760</v>
      </c>
      <c r="B595" s="764">
        <v>1</v>
      </c>
      <c r="C595" s="630"/>
      <c r="D595" s="630">
        <v>15000</v>
      </c>
      <c r="E595" s="921">
        <v>1</v>
      </c>
      <c r="F595" s="1249">
        <v>60</v>
      </c>
      <c r="G595" s="1249">
        <v>3000</v>
      </c>
      <c r="H595" s="1741" t="s">
        <v>3581</v>
      </c>
    </row>
    <row r="596" spans="1:8" x14ac:dyDescent="0.25">
      <c r="A596" s="777" t="s">
        <v>5014</v>
      </c>
      <c r="B596" s="764">
        <v>1</v>
      </c>
      <c r="C596" s="630"/>
      <c r="D596" s="630">
        <v>25000</v>
      </c>
      <c r="E596" s="921">
        <v>1</v>
      </c>
      <c r="F596" s="1249">
        <v>100</v>
      </c>
      <c r="G596" s="1249">
        <v>5000</v>
      </c>
      <c r="H596" s="1741" t="s">
        <v>3581</v>
      </c>
    </row>
    <row r="597" spans="1:8" x14ac:dyDescent="0.25">
      <c r="A597" s="517" t="s">
        <v>6361</v>
      </c>
      <c r="B597" s="519">
        <v>1</v>
      </c>
      <c r="C597" s="527"/>
      <c r="D597" s="527">
        <v>36500</v>
      </c>
      <c r="E597" s="1054">
        <v>1</v>
      </c>
      <c r="F597" s="1265">
        <v>100</v>
      </c>
      <c r="G597" s="1265">
        <v>5000</v>
      </c>
      <c r="H597" s="1740" t="s">
        <v>767</v>
      </c>
    </row>
    <row r="598" spans="1:8" x14ac:dyDescent="0.25">
      <c r="A598" s="702" t="s">
        <v>5431</v>
      </c>
      <c r="B598" s="703">
        <v>1</v>
      </c>
      <c r="C598" s="640"/>
      <c r="D598" s="640"/>
      <c r="E598" s="1744"/>
      <c r="F598" s="1250"/>
      <c r="G598" s="1250"/>
      <c r="H598" s="781" t="s">
        <v>6712</v>
      </c>
    </row>
    <row r="599" spans="1:8" x14ac:dyDescent="0.25">
      <c r="A599" s="517" t="s">
        <v>4202</v>
      </c>
      <c r="B599" s="519">
        <v>1</v>
      </c>
      <c r="C599" s="527"/>
      <c r="D599" s="527">
        <v>31000</v>
      </c>
      <c r="E599" s="1054">
        <v>1</v>
      </c>
      <c r="F599" s="1265">
        <v>60</v>
      </c>
      <c r="G599" s="1265">
        <v>3000</v>
      </c>
      <c r="H599" s="1740" t="s">
        <v>767</v>
      </c>
    </row>
    <row r="600" spans="1:8" x14ac:dyDescent="0.25">
      <c r="A600" s="517" t="s">
        <v>6014</v>
      </c>
      <c r="B600" s="519">
        <v>2</v>
      </c>
      <c r="C600" s="527">
        <v>70000</v>
      </c>
      <c r="D600" s="527"/>
      <c r="E600" s="1054"/>
      <c r="F600" s="1265"/>
      <c r="G600" s="1265"/>
      <c r="H600" s="1740"/>
    </row>
    <row r="601" spans="1:8" x14ac:dyDescent="0.25">
      <c r="A601" s="517" t="s">
        <v>3422</v>
      </c>
      <c r="B601" s="519">
        <v>2</v>
      </c>
      <c r="C601" s="527"/>
      <c r="D601" s="527">
        <v>100000</v>
      </c>
      <c r="E601" s="1054"/>
      <c r="F601" s="1265"/>
      <c r="G601" s="1265"/>
      <c r="H601" s="1740" t="s">
        <v>7148</v>
      </c>
    </row>
    <row r="602" spans="1:8" x14ac:dyDescent="0.25">
      <c r="A602" s="517" t="s">
        <v>4880</v>
      </c>
      <c r="B602" s="519">
        <v>1</v>
      </c>
      <c r="C602" s="527">
        <v>19000</v>
      </c>
      <c r="D602" s="527"/>
      <c r="E602" s="1054">
        <v>1</v>
      </c>
      <c r="F602" s="1265">
        <v>100</v>
      </c>
      <c r="G602" s="1265">
        <v>5000</v>
      </c>
      <c r="H602" s="1740"/>
    </row>
    <row r="603" spans="1:8" x14ac:dyDescent="0.25">
      <c r="A603" s="517" t="s">
        <v>4787</v>
      </c>
      <c r="B603" s="519">
        <v>1</v>
      </c>
      <c r="C603" s="527"/>
      <c r="D603" s="527">
        <v>17000</v>
      </c>
      <c r="E603" s="1054">
        <v>1</v>
      </c>
      <c r="F603" s="1265">
        <v>60</v>
      </c>
      <c r="G603" s="1265">
        <v>3000</v>
      </c>
      <c r="H603" s="1740" t="s">
        <v>3581</v>
      </c>
    </row>
    <row r="604" spans="1:8" x14ac:dyDescent="0.25">
      <c r="A604" s="755" t="s">
        <v>2048</v>
      </c>
      <c r="B604" s="213">
        <f>SUM(B591:B603)</f>
        <v>15</v>
      </c>
      <c r="C604" s="213">
        <f>SUM(C591:C603)</f>
        <v>104000</v>
      </c>
      <c r="D604" s="213">
        <f>SUM(D591:D603)</f>
        <v>269500</v>
      </c>
      <c r="E604" s="213"/>
      <c r="F604" s="213"/>
      <c r="G604" s="213">
        <f>SUM(G591:G603)</f>
        <v>30000</v>
      </c>
      <c r="H604" s="213"/>
    </row>
    <row r="605" spans="1:8" ht="17.25" x14ac:dyDescent="0.25">
      <c r="A605" s="2233" t="s">
        <v>4463</v>
      </c>
      <c r="B605" s="2234"/>
      <c r="C605" s="2234"/>
      <c r="D605" s="2234"/>
      <c r="E605" s="2234"/>
      <c r="F605" s="2234"/>
      <c r="G605" s="2234"/>
      <c r="H605" s="2235"/>
    </row>
    <row r="606" spans="1:8" ht="17.25" x14ac:dyDescent="0.25">
      <c r="A606" s="782"/>
      <c r="B606" s="783"/>
      <c r="C606" s="944"/>
      <c r="D606" s="784"/>
      <c r="E606" s="910"/>
      <c r="F606" s="910"/>
      <c r="G606" s="910"/>
      <c r="H606" s="1112"/>
    </row>
    <row r="607" spans="1:8" x14ac:dyDescent="0.25">
      <c r="A607" s="755" t="s">
        <v>2048</v>
      </c>
      <c r="B607" s="213">
        <f>SUM(B606:B606)</f>
        <v>0</v>
      </c>
      <c r="C607" s="213">
        <v>0</v>
      </c>
      <c r="D607" s="213">
        <f>SUM(D606:D606)</f>
        <v>0</v>
      </c>
      <c r="E607" s="213"/>
      <c r="F607" s="213"/>
      <c r="G607" s="213"/>
      <c r="H607" s="213"/>
    </row>
    <row r="610" spans="1:8" x14ac:dyDescent="0.25">
      <c r="D610" s="1230"/>
      <c r="E610" s="1230"/>
      <c r="F610" s="2268" t="s">
        <v>5783</v>
      </c>
      <c r="G610" s="2268"/>
      <c r="H610" s="2268"/>
    </row>
    <row r="611" spans="1:8" ht="15.75" x14ac:dyDescent="0.25">
      <c r="A611" s="2262" t="s">
        <v>4861</v>
      </c>
      <c r="B611" s="2263"/>
      <c r="C611" s="757">
        <f>C604</f>
        <v>104000</v>
      </c>
      <c r="E611" s="13"/>
      <c r="F611" s="13"/>
    </row>
    <row r="612" spans="1:8" x14ac:dyDescent="0.25">
      <c r="E612" s="2274"/>
      <c r="F612" s="2274"/>
      <c r="G612" s="2274"/>
    </row>
    <row r="613" spans="1:8" ht="15.75" x14ac:dyDescent="0.25">
      <c r="A613" s="2262" t="s">
        <v>4825</v>
      </c>
      <c r="B613" s="2263"/>
      <c r="C613" s="213">
        <v>0</v>
      </c>
      <c r="E613" s="1145"/>
      <c r="F613" s="1145"/>
      <c r="G613" s="1145"/>
    </row>
    <row r="616" spans="1:8" ht="15.75" x14ac:dyDescent="0.25">
      <c r="A616" s="2232" t="s">
        <v>7151</v>
      </c>
      <c r="B616" s="2232"/>
      <c r="C616" s="2232"/>
      <c r="D616" s="2232"/>
      <c r="E616" s="2232"/>
      <c r="F616" s="2232"/>
      <c r="G616" s="2232"/>
      <c r="H616" s="2232"/>
    </row>
    <row r="617" spans="1:8" x14ac:dyDescent="0.25">
      <c r="A617" s="198" t="s">
        <v>14</v>
      </c>
      <c r="B617" s="198" t="s">
        <v>6004</v>
      </c>
      <c r="C617" s="198" t="s">
        <v>6005</v>
      </c>
      <c r="D617" s="198" t="s">
        <v>6006</v>
      </c>
      <c r="E617" s="198" t="s">
        <v>6007</v>
      </c>
      <c r="F617" s="1743" t="s">
        <v>2013</v>
      </c>
      <c r="G617" s="198" t="s">
        <v>6008</v>
      </c>
      <c r="H617" s="198" t="s">
        <v>6846</v>
      </c>
    </row>
    <row r="618" spans="1:8" x14ac:dyDescent="0.25">
      <c r="A618" s="702" t="s">
        <v>7152</v>
      </c>
      <c r="B618" s="703">
        <v>1</v>
      </c>
      <c r="C618" s="640"/>
      <c r="D618" s="640"/>
      <c r="E618" s="1748"/>
      <c r="F618" s="640"/>
      <c r="G618" s="640"/>
      <c r="H618" s="781" t="s">
        <v>7153</v>
      </c>
    </row>
    <row r="619" spans="1:8" x14ac:dyDescent="0.25">
      <c r="A619" s="777" t="s">
        <v>7154</v>
      </c>
      <c r="B619" s="764">
        <v>1</v>
      </c>
      <c r="C619" s="630"/>
      <c r="D619" s="630">
        <v>34000</v>
      </c>
      <c r="E619" s="921">
        <v>1</v>
      </c>
      <c r="F619" s="630">
        <v>80</v>
      </c>
      <c r="G619" s="630">
        <v>5000</v>
      </c>
      <c r="H619" s="1746" t="s">
        <v>883</v>
      </c>
    </row>
    <row r="620" spans="1:8" x14ac:dyDescent="0.25">
      <c r="A620" s="517" t="s">
        <v>6168</v>
      </c>
      <c r="B620" s="764">
        <v>1</v>
      </c>
      <c r="C620" s="630">
        <v>30000</v>
      </c>
      <c r="D620" s="630"/>
      <c r="E620" s="921"/>
      <c r="F620" s="1249"/>
      <c r="G620" s="1249"/>
      <c r="H620" s="1746"/>
    </row>
    <row r="621" spans="1:8" x14ac:dyDescent="0.25">
      <c r="A621" s="777" t="s">
        <v>7086</v>
      </c>
      <c r="B621" s="764">
        <v>1</v>
      </c>
      <c r="C621" s="630">
        <v>13000</v>
      </c>
      <c r="D621" s="630"/>
      <c r="E621" s="921">
        <v>2</v>
      </c>
      <c r="F621" s="1249">
        <v>70</v>
      </c>
      <c r="G621" s="1249">
        <v>8000</v>
      </c>
      <c r="H621" s="1746"/>
    </row>
    <row r="622" spans="1:8" x14ac:dyDescent="0.25">
      <c r="A622" s="777" t="s">
        <v>7155</v>
      </c>
      <c r="B622" s="764">
        <v>1</v>
      </c>
      <c r="C622" s="630"/>
      <c r="D622" s="630">
        <v>38000</v>
      </c>
      <c r="E622" s="921"/>
      <c r="F622" s="1249"/>
      <c r="G622" s="1249"/>
      <c r="H622" s="1746" t="s">
        <v>7156</v>
      </c>
    </row>
    <row r="623" spans="1:8" x14ac:dyDescent="0.25">
      <c r="A623" s="517" t="s">
        <v>7157</v>
      </c>
      <c r="B623" s="519">
        <v>1</v>
      </c>
      <c r="C623" s="527"/>
      <c r="D623" s="527">
        <v>15000</v>
      </c>
      <c r="E623" s="1054">
        <v>1</v>
      </c>
      <c r="F623" s="1265">
        <v>60</v>
      </c>
      <c r="G623" s="1265">
        <v>3000</v>
      </c>
      <c r="H623" s="1745" t="s">
        <v>767</v>
      </c>
    </row>
    <row r="624" spans="1:8" x14ac:dyDescent="0.25">
      <c r="A624" s="702" t="s">
        <v>4592</v>
      </c>
      <c r="B624" s="703">
        <v>2</v>
      </c>
      <c r="C624" s="640"/>
      <c r="D624" s="640"/>
      <c r="E624" s="1744"/>
      <c r="F624" s="1250"/>
      <c r="G624" s="1250"/>
      <c r="H624" s="781" t="s">
        <v>3666</v>
      </c>
    </row>
    <row r="625" spans="1:8" x14ac:dyDescent="0.25">
      <c r="A625" s="517" t="s">
        <v>7158</v>
      </c>
      <c r="B625" s="519">
        <v>1</v>
      </c>
      <c r="C625" s="527"/>
      <c r="D625" s="527">
        <v>39000</v>
      </c>
      <c r="E625" s="1054">
        <v>1</v>
      </c>
      <c r="F625" s="1265">
        <v>60</v>
      </c>
      <c r="G625" s="1265">
        <v>3000</v>
      </c>
      <c r="H625" s="1745" t="s">
        <v>883</v>
      </c>
    </row>
    <row r="626" spans="1:8" x14ac:dyDescent="0.25">
      <c r="A626" s="517" t="s">
        <v>7083</v>
      </c>
      <c r="B626" s="519">
        <v>1</v>
      </c>
      <c r="C626" s="527"/>
      <c r="D626" s="527">
        <v>18000</v>
      </c>
      <c r="E626" s="1054">
        <v>2</v>
      </c>
      <c r="F626" s="1751" t="s">
        <v>7159</v>
      </c>
      <c r="G626" s="1265">
        <v>8000</v>
      </c>
      <c r="H626" s="1745" t="s">
        <v>6968</v>
      </c>
    </row>
    <row r="627" spans="1:8" x14ac:dyDescent="0.25">
      <c r="A627" s="517" t="s">
        <v>7160</v>
      </c>
      <c r="B627" s="519">
        <v>1</v>
      </c>
      <c r="C627" s="527">
        <v>6000</v>
      </c>
      <c r="D627" s="527"/>
      <c r="E627" s="1054"/>
      <c r="F627" s="1265"/>
      <c r="G627" s="1265"/>
      <c r="H627" s="1745"/>
    </row>
    <row r="628" spans="1:8" x14ac:dyDescent="0.25">
      <c r="A628" s="517" t="s">
        <v>7161</v>
      </c>
      <c r="B628" s="519">
        <v>1</v>
      </c>
      <c r="C628" s="527"/>
      <c r="D628" s="527">
        <v>32000</v>
      </c>
      <c r="E628" s="1054">
        <v>1</v>
      </c>
      <c r="F628" s="1265">
        <v>60</v>
      </c>
      <c r="G628" s="1265">
        <v>3000</v>
      </c>
      <c r="H628" s="1745" t="s">
        <v>6784</v>
      </c>
    </row>
    <row r="629" spans="1:8" x14ac:dyDescent="0.25">
      <c r="A629" s="702" t="s">
        <v>7162</v>
      </c>
      <c r="B629" s="703">
        <v>1</v>
      </c>
      <c r="C629" s="640"/>
      <c r="D629" s="640"/>
      <c r="E629" s="1748"/>
      <c r="F629" s="1250"/>
      <c r="G629" s="1250"/>
      <c r="H629" s="781" t="s">
        <v>3666</v>
      </c>
    </row>
    <row r="630" spans="1:8" x14ac:dyDescent="0.25">
      <c r="A630" s="755" t="s">
        <v>2048</v>
      </c>
      <c r="B630" s="213">
        <f>SUM(B617:B629)</f>
        <v>13</v>
      </c>
      <c r="C630" s="213">
        <f>SUM(C617:C629)</f>
        <v>49000</v>
      </c>
      <c r="D630" s="213">
        <f>SUM(D617:D629)</f>
        <v>176000</v>
      </c>
      <c r="E630" s="213"/>
      <c r="F630" s="213"/>
      <c r="G630" s="213">
        <f>SUM(G617:G629)</f>
        <v>30000</v>
      </c>
      <c r="H630" s="213"/>
    </row>
    <row r="631" spans="1:8" ht="17.25" x14ac:dyDescent="0.25">
      <c r="A631" s="2233" t="s">
        <v>4463</v>
      </c>
      <c r="B631" s="2234"/>
      <c r="C631" s="2234"/>
      <c r="D631" s="2234"/>
      <c r="E631" s="2234"/>
      <c r="F631" s="2234"/>
      <c r="G631" s="2234"/>
      <c r="H631" s="2235"/>
    </row>
    <row r="632" spans="1:8" ht="17.25" x14ac:dyDescent="0.25">
      <c r="A632" s="782"/>
      <c r="B632" s="783"/>
      <c r="C632" s="944"/>
      <c r="D632" s="784"/>
      <c r="E632" s="910"/>
      <c r="F632" s="910"/>
      <c r="G632" s="910"/>
      <c r="H632" s="1112"/>
    </row>
    <row r="633" spans="1:8" x14ac:dyDescent="0.25">
      <c r="A633" s="755" t="s">
        <v>2048</v>
      </c>
      <c r="B633" s="213">
        <f>SUM(B632:B632)</f>
        <v>0</v>
      </c>
      <c r="C633" s="213">
        <v>0</v>
      </c>
      <c r="D633" s="213">
        <f>SUM(D632:D632)</f>
        <v>0</v>
      </c>
      <c r="E633" s="213"/>
      <c r="F633" s="213"/>
      <c r="G633" s="213"/>
      <c r="H633" s="213"/>
    </row>
    <row r="636" spans="1:8" x14ac:dyDescent="0.25">
      <c r="D636" s="1230"/>
      <c r="E636" s="1230"/>
      <c r="F636" s="2268" t="s">
        <v>7163</v>
      </c>
      <c r="G636" s="2268"/>
      <c r="H636" s="2268"/>
    </row>
    <row r="637" spans="1:8" ht="15.75" x14ac:dyDescent="0.25">
      <c r="A637" s="2262" t="s">
        <v>4861</v>
      </c>
      <c r="B637" s="2263"/>
      <c r="C637" s="757">
        <f>C630</f>
        <v>49000</v>
      </c>
      <c r="E637" s="13"/>
      <c r="F637" s="13"/>
    </row>
    <row r="638" spans="1:8" x14ac:dyDescent="0.25">
      <c r="E638" s="2274"/>
      <c r="F638" s="2274"/>
      <c r="G638" s="2274"/>
    </row>
    <row r="639" spans="1:8" ht="15.75" x14ac:dyDescent="0.25">
      <c r="A639" s="2262" t="s">
        <v>4825</v>
      </c>
      <c r="B639" s="2263"/>
      <c r="C639" s="213">
        <v>0</v>
      </c>
      <c r="E639" s="1145"/>
      <c r="F639" s="1145"/>
      <c r="G639" s="1145"/>
    </row>
    <row r="642" spans="1:8" ht="15.75" x14ac:dyDescent="0.25">
      <c r="A642" s="2232" t="s">
        <v>7164</v>
      </c>
      <c r="B642" s="2232"/>
      <c r="C642" s="2232"/>
      <c r="D642" s="2232"/>
      <c r="E642" s="2232"/>
      <c r="F642" s="2232"/>
      <c r="G642" s="2232"/>
      <c r="H642" s="2232"/>
    </row>
    <row r="643" spans="1:8" x14ac:dyDescent="0.25">
      <c r="A643" s="198" t="s">
        <v>14</v>
      </c>
      <c r="B643" s="198" t="s">
        <v>6004</v>
      </c>
      <c r="C643" s="198" t="s">
        <v>6005</v>
      </c>
      <c r="D643" s="198" t="s">
        <v>6006</v>
      </c>
      <c r="E643" s="198" t="s">
        <v>6007</v>
      </c>
      <c r="F643" s="1747" t="s">
        <v>2013</v>
      </c>
      <c r="G643" s="198" t="s">
        <v>6008</v>
      </c>
      <c r="H643" s="198" t="s">
        <v>6846</v>
      </c>
    </row>
    <row r="644" spans="1:8" x14ac:dyDescent="0.25">
      <c r="A644" s="702" t="s">
        <v>7165</v>
      </c>
      <c r="B644" s="703">
        <v>1</v>
      </c>
      <c r="C644" s="640"/>
      <c r="D644" s="640"/>
      <c r="E644" s="1748"/>
      <c r="F644" s="640"/>
      <c r="G644" s="640"/>
      <c r="H644" s="781" t="s">
        <v>3008</v>
      </c>
    </row>
    <row r="645" spans="1:8" x14ac:dyDescent="0.25">
      <c r="A645" s="777" t="s">
        <v>7166</v>
      </c>
      <c r="B645" s="764">
        <v>1</v>
      </c>
      <c r="C645" s="630"/>
      <c r="D645" s="630">
        <v>80000</v>
      </c>
      <c r="E645" s="921">
        <v>1</v>
      </c>
      <c r="F645" s="630">
        <v>95</v>
      </c>
      <c r="G645" s="630">
        <v>5000</v>
      </c>
      <c r="H645" s="1749" t="s">
        <v>767</v>
      </c>
    </row>
    <row r="646" spans="1:8" x14ac:dyDescent="0.25">
      <c r="A646" s="517" t="s">
        <v>6704</v>
      </c>
      <c r="B646" s="764">
        <v>1</v>
      </c>
      <c r="C646" s="630">
        <v>12000</v>
      </c>
      <c r="D646" s="630"/>
      <c r="E646" s="921">
        <v>1</v>
      </c>
      <c r="F646" s="1249">
        <v>60</v>
      </c>
      <c r="G646" s="1249">
        <v>3000</v>
      </c>
      <c r="H646" s="1749" t="s">
        <v>2250</v>
      </c>
    </row>
    <row r="647" spans="1:8" x14ac:dyDescent="0.25">
      <c r="A647" s="777" t="s">
        <v>3269</v>
      </c>
      <c r="B647" s="764">
        <v>1</v>
      </c>
      <c r="C647" s="630">
        <v>21000</v>
      </c>
      <c r="D647" s="630"/>
      <c r="E647" s="921"/>
      <c r="F647" s="1249"/>
      <c r="G647" s="1249"/>
      <c r="H647" s="1749"/>
    </row>
    <row r="648" spans="1:8" x14ac:dyDescent="0.25">
      <c r="A648" s="777" t="s">
        <v>7178</v>
      </c>
      <c r="B648" s="764">
        <v>1</v>
      </c>
      <c r="C648" s="630">
        <v>32500</v>
      </c>
      <c r="D648" s="630"/>
      <c r="E648" s="921"/>
      <c r="F648" s="1249"/>
      <c r="G648" s="1249"/>
      <c r="H648" s="1749" t="s">
        <v>7167</v>
      </c>
    </row>
    <row r="649" spans="1:8" x14ac:dyDescent="0.25">
      <c r="A649" s="517" t="s">
        <v>1149</v>
      </c>
      <c r="B649" s="519">
        <v>2</v>
      </c>
      <c r="C649" s="527">
        <v>104000</v>
      </c>
      <c r="D649" s="527"/>
      <c r="E649" s="1054"/>
      <c r="F649" s="1265"/>
      <c r="G649" s="1265"/>
      <c r="H649" s="1749" t="s">
        <v>7168</v>
      </c>
    </row>
    <row r="650" spans="1:8" x14ac:dyDescent="0.25">
      <c r="A650" s="517" t="s">
        <v>7169</v>
      </c>
      <c r="B650" s="519">
        <v>3</v>
      </c>
      <c r="C650" s="527"/>
      <c r="D650" s="527">
        <v>153000</v>
      </c>
      <c r="E650" s="1054"/>
      <c r="F650" s="1265"/>
      <c r="G650" s="1265"/>
      <c r="H650" s="1749" t="s">
        <v>7170</v>
      </c>
    </row>
    <row r="651" spans="1:8" x14ac:dyDescent="0.25">
      <c r="A651" s="517" t="s">
        <v>7171</v>
      </c>
      <c r="B651" s="519">
        <v>1</v>
      </c>
      <c r="C651" s="527"/>
      <c r="D651" s="527">
        <v>36000</v>
      </c>
      <c r="E651" s="1054"/>
      <c r="F651" s="1751"/>
      <c r="G651" s="1265"/>
      <c r="H651" s="1749" t="s">
        <v>7172</v>
      </c>
    </row>
    <row r="652" spans="1:8" x14ac:dyDescent="0.25">
      <c r="A652" s="517" t="s">
        <v>7173</v>
      </c>
      <c r="B652" s="519">
        <v>1</v>
      </c>
      <c r="C652" s="527"/>
      <c r="D652" s="527">
        <v>22000</v>
      </c>
      <c r="E652" s="1054"/>
      <c r="F652" s="1265"/>
      <c r="G652" s="1265"/>
      <c r="H652" s="1749" t="s">
        <v>7174</v>
      </c>
    </row>
    <row r="653" spans="1:8" x14ac:dyDescent="0.25">
      <c r="A653" s="517" t="s">
        <v>7135</v>
      </c>
      <c r="B653" s="519">
        <v>1</v>
      </c>
      <c r="C653" s="527"/>
      <c r="D653" s="527">
        <v>17000</v>
      </c>
      <c r="E653" s="1054">
        <v>1</v>
      </c>
      <c r="F653" s="1265">
        <v>70</v>
      </c>
      <c r="G653" s="1265">
        <v>4000</v>
      </c>
      <c r="H653" s="1749"/>
    </row>
    <row r="654" spans="1:8" x14ac:dyDescent="0.25">
      <c r="A654" s="517" t="s">
        <v>7175</v>
      </c>
      <c r="B654" s="519">
        <v>1</v>
      </c>
      <c r="C654" s="527">
        <v>6900</v>
      </c>
      <c r="D654" s="527"/>
      <c r="E654" s="1054"/>
      <c r="F654" s="1265"/>
      <c r="G654" s="1265"/>
      <c r="H654" s="1749"/>
    </row>
    <row r="655" spans="1:8" x14ac:dyDescent="0.25">
      <c r="A655" s="517" t="s">
        <v>7176</v>
      </c>
      <c r="B655" s="519">
        <v>2</v>
      </c>
      <c r="C655" s="527"/>
      <c r="D655" s="527">
        <v>52000</v>
      </c>
      <c r="E655" s="1054"/>
      <c r="F655" s="1265"/>
      <c r="G655" s="1265"/>
      <c r="H655" s="1749" t="s">
        <v>7177</v>
      </c>
    </row>
    <row r="656" spans="1:8" x14ac:dyDescent="0.25">
      <c r="A656" s="517" t="s">
        <v>7178</v>
      </c>
      <c r="B656" s="519">
        <v>1</v>
      </c>
      <c r="C656" s="527">
        <v>32500</v>
      </c>
      <c r="D656" s="527"/>
      <c r="E656" s="1054"/>
      <c r="F656" s="1265"/>
      <c r="G656" s="1265"/>
      <c r="H656" s="1749"/>
    </row>
    <row r="657" spans="1:8" x14ac:dyDescent="0.25">
      <c r="A657" s="755" t="s">
        <v>2048</v>
      </c>
      <c r="B657" s="213">
        <f>SUM(B643:B656)</f>
        <v>17</v>
      </c>
      <c r="C657" s="213">
        <f>SUM(C643:C656)</f>
        <v>208900</v>
      </c>
      <c r="D657" s="213">
        <f>SUM(D643:D656)</f>
        <v>360000</v>
      </c>
      <c r="E657" s="213"/>
      <c r="F657" s="213"/>
      <c r="G657" s="213">
        <f>SUM(G643:G656)</f>
        <v>12000</v>
      </c>
      <c r="H657" s="213"/>
    </row>
    <row r="658" spans="1:8" ht="17.25" x14ac:dyDescent="0.25">
      <c r="A658" s="2233" t="s">
        <v>4463</v>
      </c>
      <c r="B658" s="2234"/>
      <c r="C658" s="2234"/>
      <c r="D658" s="2234"/>
      <c r="E658" s="2234"/>
      <c r="F658" s="2234"/>
      <c r="G658" s="2234"/>
      <c r="H658" s="2235"/>
    </row>
    <row r="659" spans="1:8" ht="17.25" x14ac:dyDescent="0.25">
      <c r="A659" s="782" t="s">
        <v>4967</v>
      </c>
      <c r="B659" s="783">
        <v>2</v>
      </c>
      <c r="C659" s="944"/>
      <c r="D659" s="784">
        <v>2600</v>
      </c>
      <c r="E659" s="910"/>
      <c r="F659" s="910"/>
      <c r="G659" s="910"/>
      <c r="H659" s="1112"/>
    </row>
    <row r="660" spans="1:8" x14ac:dyDescent="0.25">
      <c r="A660" s="755" t="s">
        <v>2048</v>
      </c>
      <c r="B660" s="213">
        <f>SUM(B659:B659)</f>
        <v>2</v>
      </c>
      <c r="C660" s="213">
        <v>0</v>
      </c>
      <c r="D660" s="213">
        <f>SUM(D659:D659)</f>
        <v>2600</v>
      </c>
      <c r="E660" s="213"/>
      <c r="F660" s="213"/>
      <c r="G660" s="213"/>
      <c r="H660" s="213"/>
    </row>
    <row r="663" spans="1:8" x14ac:dyDescent="0.25">
      <c r="D663" s="1230"/>
      <c r="E663" s="1230"/>
      <c r="F663" s="2268" t="s">
        <v>5635</v>
      </c>
      <c r="G663" s="2268"/>
      <c r="H663" s="2268"/>
    </row>
    <row r="664" spans="1:8" ht="15.75" x14ac:dyDescent="0.25">
      <c r="A664" s="2262" t="s">
        <v>4861</v>
      </c>
      <c r="B664" s="2263"/>
      <c r="C664" s="757">
        <f>C657</f>
        <v>208900</v>
      </c>
      <c r="E664" s="13"/>
      <c r="F664" s="13"/>
    </row>
    <row r="665" spans="1:8" x14ac:dyDescent="0.25">
      <c r="E665" s="2274"/>
      <c r="F665" s="2274"/>
      <c r="G665" s="2274"/>
    </row>
    <row r="666" spans="1:8" ht="15.75" x14ac:dyDescent="0.25">
      <c r="A666" s="2262" t="s">
        <v>4825</v>
      </c>
      <c r="B666" s="2263"/>
      <c r="C666" s="213">
        <v>0</v>
      </c>
      <c r="E666" s="1145"/>
      <c r="F666" s="1145"/>
      <c r="G666" s="1145"/>
    </row>
    <row r="669" spans="1:8" ht="15.75" x14ac:dyDescent="0.25">
      <c r="A669" s="2232" t="s">
        <v>7180</v>
      </c>
      <c r="B669" s="2232"/>
      <c r="C669" s="2232"/>
      <c r="D669" s="2232"/>
      <c r="E669" s="2232"/>
      <c r="F669" s="2232"/>
      <c r="G669" s="2232"/>
      <c r="H669" s="2232"/>
    </row>
    <row r="670" spans="1:8" x14ac:dyDescent="0.25">
      <c r="A670" s="198" t="s">
        <v>14</v>
      </c>
      <c r="B670" s="198" t="s">
        <v>6004</v>
      </c>
      <c r="C670" s="198" t="s">
        <v>6005</v>
      </c>
      <c r="D670" s="198" t="s">
        <v>6006</v>
      </c>
      <c r="E670" s="198" t="s">
        <v>6007</v>
      </c>
      <c r="F670" s="1752" t="s">
        <v>2013</v>
      </c>
      <c r="G670" s="198" t="s">
        <v>6008</v>
      </c>
      <c r="H670" s="198" t="s">
        <v>6846</v>
      </c>
    </row>
    <row r="671" spans="1:8" x14ac:dyDescent="0.25">
      <c r="A671" s="777" t="s">
        <v>7045</v>
      </c>
      <c r="B671" s="764">
        <v>1</v>
      </c>
      <c r="C671" s="630"/>
      <c r="D671" s="630">
        <v>14000</v>
      </c>
      <c r="E671" s="921">
        <v>1</v>
      </c>
      <c r="F671" s="630">
        <v>60</v>
      </c>
      <c r="G671" s="630">
        <v>3000</v>
      </c>
      <c r="H671" s="1753" t="s">
        <v>7181</v>
      </c>
    </row>
    <row r="672" spans="1:8" x14ac:dyDescent="0.25">
      <c r="A672" s="777" t="s">
        <v>7045</v>
      </c>
      <c r="B672" s="764">
        <v>1</v>
      </c>
      <c r="C672" s="630"/>
      <c r="D672" s="630">
        <v>14000</v>
      </c>
      <c r="E672" s="921">
        <v>1</v>
      </c>
      <c r="F672" s="1249">
        <v>60</v>
      </c>
      <c r="G672" s="1249">
        <v>3000</v>
      </c>
      <c r="H672" s="1753" t="s">
        <v>7182</v>
      </c>
    </row>
    <row r="673" spans="1:8" x14ac:dyDescent="0.25">
      <c r="A673" s="777" t="s">
        <v>7183</v>
      </c>
      <c r="B673" s="764">
        <v>1</v>
      </c>
      <c r="C673" s="630">
        <v>32500</v>
      </c>
      <c r="D673" s="630"/>
      <c r="E673" s="921"/>
      <c r="F673" s="1249"/>
      <c r="G673" s="1249"/>
      <c r="H673" s="1753" t="s">
        <v>7184</v>
      </c>
    </row>
    <row r="674" spans="1:8" x14ac:dyDescent="0.25">
      <c r="A674" s="777" t="s">
        <v>7185</v>
      </c>
      <c r="B674" s="764">
        <v>1</v>
      </c>
      <c r="C674" s="630"/>
      <c r="D674" s="630">
        <v>47000</v>
      </c>
      <c r="E674" s="921">
        <v>1</v>
      </c>
      <c r="F674" s="1249">
        <v>90</v>
      </c>
      <c r="G674" s="1249">
        <v>5000</v>
      </c>
      <c r="H674" s="1753" t="s">
        <v>6399</v>
      </c>
    </row>
    <row r="675" spans="1:8" x14ac:dyDescent="0.25">
      <c r="A675" s="517" t="s">
        <v>7186</v>
      </c>
      <c r="B675" s="519">
        <v>1</v>
      </c>
      <c r="C675" s="527">
        <v>39000</v>
      </c>
      <c r="D675" s="527"/>
      <c r="E675" s="1054"/>
      <c r="F675" s="1265"/>
      <c r="G675" s="1265"/>
      <c r="H675" s="1753"/>
    </row>
    <row r="676" spans="1:8" x14ac:dyDescent="0.25">
      <c r="A676" s="517" t="s">
        <v>7187</v>
      </c>
      <c r="B676" s="519">
        <v>1</v>
      </c>
      <c r="C676" s="527"/>
      <c r="D676" s="527">
        <v>32000</v>
      </c>
      <c r="E676" s="1054">
        <v>1</v>
      </c>
      <c r="F676" s="1265">
        <v>60</v>
      </c>
      <c r="G676" s="1265">
        <v>3000</v>
      </c>
      <c r="H676" s="1753" t="s">
        <v>2613</v>
      </c>
    </row>
    <row r="677" spans="1:8" x14ac:dyDescent="0.25">
      <c r="A677" s="517" t="s">
        <v>7188</v>
      </c>
      <c r="B677" s="519">
        <v>1</v>
      </c>
      <c r="C677" s="527">
        <v>7800</v>
      </c>
      <c r="D677" s="527"/>
      <c r="E677" s="1054"/>
      <c r="F677" s="1751"/>
      <c r="G677" s="1265"/>
      <c r="H677" s="1753"/>
    </row>
    <row r="678" spans="1:8" x14ac:dyDescent="0.25">
      <c r="A678" s="777" t="s">
        <v>7189</v>
      </c>
      <c r="B678" s="519">
        <v>1</v>
      </c>
      <c r="C678" s="527"/>
      <c r="D678" s="527">
        <v>26000</v>
      </c>
      <c r="E678" s="1054">
        <v>1</v>
      </c>
      <c r="F678" s="1265">
        <v>60</v>
      </c>
      <c r="G678" s="1265">
        <v>3000</v>
      </c>
      <c r="H678" s="1753" t="s">
        <v>6784</v>
      </c>
    </row>
    <row r="679" spans="1:8" x14ac:dyDescent="0.25">
      <c r="A679" s="517" t="s">
        <v>7190</v>
      </c>
      <c r="B679" s="519">
        <v>1</v>
      </c>
      <c r="C679" s="527"/>
      <c r="D679" s="527">
        <v>14000</v>
      </c>
      <c r="E679" s="1054">
        <v>1</v>
      </c>
      <c r="F679" s="1265">
        <v>60</v>
      </c>
      <c r="G679" s="1265">
        <v>3000</v>
      </c>
      <c r="H679" s="1753" t="s">
        <v>767</v>
      </c>
    </row>
    <row r="680" spans="1:8" x14ac:dyDescent="0.25">
      <c r="A680" s="777" t="s">
        <v>7191</v>
      </c>
      <c r="B680" s="519">
        <v>1</v>
      </c>
      <c r="C680" s="527"/>
      <c r="D680" s="527">
        <v>28500</v>
      </c>
      <c r="E680" s="1054">
        <v>1</v>
      </c>
      <c r="F680" s="1265">
        <v>60</v>
      </c>
      <c r="G680" s="1265">
        <v>3000</v>
      </c>
      <c r="H680" s="1753" t="s">
        <v>767</v>
      </c>
    </row>
    <row r="681" spans="1:8" x14ac:dyDescent="0.25">
      <c r="A681" s="777" t="s">
        <v>7192</v>
      </c>
      <c r="B681" s="519">
        <v>1</v>
      </c>
      <c r="C681" s="527">
        <v>14000</v>
      </c>
      <c r="D681" s="527"/>
      <c r="E681" s="1054">
        <v>1</v>
      </c>
      <c r="F681" s="1265">
        <v>50</v>
      </c>
      <c r="G681" s="1265">
        <v>2000</v>
      </c>
      <c r="H681" s="1753"/>
    </row>
    <row r="682" spans="1:8" x14ac:dyDescent="0.25">
      <c r="A682" s="517" t="s">
        <v>7193</v>
      </c>
      <c r="B682" s="519">
        <v>1</v>
      </c>
      <c r="C682" s="527"/>
      <c r="D682" s="527">
        <v>26000</v>
      </c>
      <c r="E682" s="1054"/>
      <c r="F682" s="1265"/>
      <c r="G682" s="1265"/>
      <c r="H682" s="1753" t="s">
        <v>7195</v>
      </c>
    </row>
    <row r="683" spans="1:8" x14ac:dyDescent="0.25">
      <c r="A683" s="517" t="s">
        <v>503</v>
      </c>
      <c r="B683" s="519">
        <v>1</v>
      </c>
      <c r="C683" s="527">
        <v>10000</v>
      </c>
      <c r="D683" s="527"/>
      <c r="E683" s="1054">
        <v>1</v>
      </c>
      <c r="F683" s="1265">
        <v>100</v>
      </c>
      <c r="G683" s="1265">
        <v>5000</v>
      </c>
      <c r="H683" s="1753"/>
    </row>
    <row r="684" spans="1:8" x14ac:dyDescent="0.25">
      <c r="A684" s="517" t="s">
        <v>7196</v>
      </c>
      <c r="B684" s="519">
        <v>1</v>
      </c>
      <c r="C684" s="527">
        <v>21500</v>
      </c>
      <c r="D684" s="527"/>
      <c r="E684" s="1054">
        <v>1</v>
      </c>
      <c r="F684" s="1265">
        <v>40</v>
      </c>
      <c r="G684" s="1265">
        <v>2000</v>
      </c>
      <c r="H684" s="1753" t="s">
        <v>7194</v>
      </c>
    </row>
    <row r="685" spans="1:8" x14ac:dyDescent="0.25">
      <c r="A685" s="755" t="s">
        <v>2048</v>
      </c>
      <c r="B685" s="213">
        <f>SUM(B670:B684)</f>
        <v>14</v>
      </c>
      <c r="C685" s="213">
        <f>SUM(C670:C684)</f>
        <v>124800</v>
      </c>
      <c r="D685" s="213">
        <f>SUM(D670:D684)</f>
        <v>201500</v>
      </c>
      <c r="E685" s="213"/>
      <c r="F685" s="213"/>
      <c r="G685" s="213">
        <f>SUM(G670:G684)</f>
        <v>32000</v>
      </c>
      <c r="H685" s="213"/>
    </row>
    <row r="686" spans="1:8" ht="17.25" x14ac:dyDescent="0.25">
      <c r="A686" s="2233" t="s">
        <v>4463</v>
      </c>
      <c r="B686" s="2234"/>
      <c r="C686" s="2234"/>
      <c r="D686" s="2234"/>
      <c r="E686" s="2234"/>
      <c r="F686" s="2234"/>
      <c r="G686" s="2234"/>
      <c r="H686" s="2235"/>
    </row>
    <row r="687" spans="1:8" ht="17.25" x14ac:dyDescent="0.25">
      <c r="A687" s="782" t="s">
        <v>7197</v>
      </c>
      <c r="B687" s="1758">
        <v>1</v>
      </c>
      <c r="C687" s="783">
        <v>2000</v>
      </c>
      <c r="D687" s="783"/>
      <c r="E687" s="910"/>
      <c r="F687" s="910"/>
      <c r="G687" s="910"/>
      <c r="H687" s="910"/>
    </row>
    <row r="688" spans="1:8" ht="17.25" x14ac:dyDescent="0.25">
      <c r="A688" s="782" t="s">
        <v>4967</v>
      </c>
      <c r="B688" s="783">
        <v>1</v>
      </c>
      <c r="C688" s="944"/>
      <c r="D688" s="784">
        <v>1300</v>
      </c>
      <c r="E688" s="910"/>
      <c r="F688" s="910"/>
      <c r="G688" s="910"/>
      <c r="H688" s="1112"/>
    </row>
    <row r="689" spans="1:8" x14ac:dyDescent="0.25">
      <c r="A689" s="755" t="s">
        <v>2048</v>
      </c>
      <c r="B689" s="213">
        <v>2</v>
      </c>
      <c r="C689" s="213">
        <v>0</v>
      </c>
      <c r="D689" s="213">
        <v>13000</v>
      </c>
      <c r="E689" s="213"/>
      <c r="F689" s="213"/>
      <c r="G689" s="213"/>
      <c r="H689" s="213"/>
    </row>
    <row r="692" spans="1:8" x14ac:dyDescent="0.25">
      <c r="D692" s="1230"/>
      <c r="E692" s="1230"/>
      <c r="F692" s="2268" t="s">
        <v>5635</v>
      </c>
      <c r="G692" s="2268"/>
      <c r="H692" s="2268"/>
    </row>
    <row r="693" spans="1:8" ht="15.75" x14ac:dyDescent="0.25">
      <c r="A693" s="2262" t="s">
        <v>4861</v>
      </c>
      <c r="B693" s="2263"/>
      <c r="C693" s="757">
        <f>C685</f>
        <v>124800</v>
      </c>
      <c r="E693" s="13"/>
      <c r="F693" s="13"/>
    </row>
    <row r="694" spans="1:8" x14ac:dyDescent="0.25">
      <c r="E694" s="2274"/>
      <c r="F694" s="2274"/>
      <c r="G694" s="2274"/>
    </row>
    <row r="695" spans="1:8" ht="15.75" x14ac:dyDescent="0.25">
      <c r="A695" s="2262" t="s">
        <v>4825</v>
      </c>
      <c r="B695" s="2263"/>
      <c r="C695" s="213">
        <v>2000</v>
      </c>
      <c r="E695" s="1145"/>
      <c r="F695" s="1145"/>
      <c r="G695" s="1145"/>
    </row>
    <row r="698" spans="1:8" ht="15.75" x14ac:dyDescent="0.25">
      <c r="A698" s="2232" t="s">
        <v>7198</v>
      </c>
      <c r="B698" s="2232"/>
      <c r="C698" s="2232"/>
      <c r="D698" s="2232"/>
      <c r="E698" s="2232"/>
      <c r="F698" s="2232"/>
      <c r="G698" s="2232"/>
      <c r="H698" s="2232"/>
    </row>
    <row r="699" spans="1:8" x14ac:dyDescent="0.25">
      <c r="A699" s="198" t="s">
        <v>14</v>
      </c>
      <c r="B699" s="198" t="s">
        <v>6004</v>
      </c>
      <c r="C699" s="198" t="s">
        <v>6005</v>
      </c>
      <c r="D699" s="198" t="s">
        <v>6006</v>
      </c>
      <c r="E699" s="198" t="s">
        <v>6007</v>
      </c>
      <c r="F699" s="1754" t="s">
        <v>2013</v>
      </c>
      <c r="G699" s="198" t="s">
        <v>6008</v>
      </c>
      <c r="H699" s="198" t="s">
        <v>6846</v>
      </c>
    </row>
    <row r="700" spans="1:8" x14ac:dyDescent="0.25">
      <c r="A700" s="777" t="s">
        <v>7200</v>
      </c>
      <c r="B700" s="764">
        <v>1</v>
      </c>
      <c r="C700" s="630"/>
      <c r="D700" s="630">
        <v>26000</v>
      </c>
      <c r="E700" s="921">
        <v>1</v>
      </c>
      <c r="F700" s="630">
        <v>60</v>
      </c>
      <c r="G700" s="630">
        <v>3000</v>
      </c>
      <c r="H700" s="1756" t="s">
        <v>767</v>
      </c>
    </row>
    <row r="701" spans="1:8" x14ac:dyDescent="0.25">
      <c r="A701" s="777" t="s">
        <v>7201</v>
      </c>
      <c r="B701" s="764">
        <v>1</v>
      </c>
      <c r="C701" s="630">
        <v>14000</v>
      </c>
      <c r="D701" s="630"/>
      <c r="E701" s="921">
        <v>1</v>
      </c>
      <c r="F701" s="630">
        <v>60</v>
      </c>
      <c r="G701" s="630">
        <v>3000</v>
      </c>
      <c r="H701" s="1756"/>
    </row>
    <row r="702" spans="1:8" x14ac:dyDescent="0.25">
      <c r="A702" s="777" t="s">
        <v>7202</v>
      </c>
      <c r="B702" s="764">
        <v>1</v>
      </c>
      <c r="C702" s="630">
        <v>14000</v>
      </c>
      <c r="D702" s="630"/>
      <c r="E702" s="921">
        <v>1</v>
      </c>
      <c r="F702" s="1249">
        <v>60</v>
      </c>
      <c r="G702" s="1249">
        <v>3000</v>
      </c>
      <c r="H702" s="1756"/>
    </row>
    <row r="703" spans="1:8" x14ac:dyDescent="0.25">
      <c r="A703" s="777" t="s">
        <v>7203</v>
      </c>
      <c r="B703" s="764">
        <v>1</v>
      </c>
      <c r="C703" s="630"/>
      <c r="D703" s="630">
        <v>12000</v>
      </c>
      <c r="E703" s="921">
        <v>1</v>
      </c>
      <c r="F703" s="1249">
        <v>60</v>
      </c>
      <c r="G703" s="1249">
        <v>3000</v>
      </c>
      <c r="H703" s="1756" t="s">
        <v>767</v>
      </c>
    </row>
    <row r="704" spans="1:8" x14ac:dyDescent="0.25">
      <c r="A704" s="702" t="s">
        <v>304</v>
      </c>
      <c r="B704" s="703">
        <v>1</v>
      </c>
      <c r="C704" s="640"/>
      <c r="D704" s="640"/>
      <c r="E704" s="1757"/>
      <c r="F704" s="1250"/>
      <c r="G704" s="1250"/>
      <c r="H704" s="781" t="s">
        <v>6863</v>
      </c>
    </row>
    <row r="705" spans="1:8" x14ac:dyDescent="0.25">
      <c r="A705" s="517" t="s">
        <v>7117</v>
      </c>
      <c r="B705" s="519">
        <v>1</v>
      </c>
      <c r="C705" s="527">
        <v>20000</v>
      </c>
      <c r="D705" s="527"/>
      <c r="E705" s="1054"/>
      <c r="F705" s="1265"/>
      <c r="G705" s="1265"/>
      <c r="H705" s="1755"/>
    </row>
    <row r="706" spans="1:8" x14ac:dyDescent="0.25">
      <c r="A706" s="517" t="s">
        <v>7205</v>
      </c>
      <c r="B706" s="519">
        <v>1</v>
      </c>
      <c r="C706" s="527"/>
      <c r="D706" s="527">
        <v>36000</v>
      </c>
      <c r="E706" s="1054"/>
      <c r="F706" s="1265"/>
      <c r="G706" s="1265"/>
      <c r="H706" s="1755" t="s">
        <v>7204</v>
      </c>
    </row>
    <row r="707" spans="1:8" x14ac:dyDescent="0.25">
      <c r="A707" s="517" t="s">
        <v>7206</v>
      </c>
      <c r="B707" s="519">
        <v>2</v>
      </c>
      <c r="C707" s="527"/>
      <c r="D707" s="527">
        <v>72000</v>
      </c>
      <c r="E707" s="1054"/>
      <c r="F707" s="1265"/>
      <c r="G707" s="1265"/>
      <c r="H707" s="1755" t="s">
        <v>7207</v>
      </c>
    </row>
    <row r="708" spans="1:8" x14ac:dyDescent="0.25">
      <c r="A708" s="517" t="s">
        <v>7208</v>
      </c>
      <c r="B708" s="519">
        <v>1</v>
      </c>
      <c r="C708" s="527"/>
      <c r="D708" s="527">
        <v>32000</v>
      </c>
      <c r="E708" s="1054">
        <v>1</v>
      </c>
      <c r="F708" s="1265">
        <v>60</v>
      </c>
      <c r="G708" s="1265">
        <v>3000</v>
      </c>
      <c r="H708" s="1755" t="s">
        <v>767</v>
      </c>
    </row>
    <row r="709" spans="1:8" x14ac:dyDescent="0.25">
      <c r="A709" s="517" t="s">
        <v>7209</v>
      </c>
      <c r="B709" s="519">
        <v>1</v>
      </c>
      <c r="C709" s="527"/>
      <c r="D709" s="527">
        <v>46000</v>
      </c>
      <c r="E709" s="1054">
        <v>1</v>
      </c>
      <c r="F709" s="1265">
        <v>100</v>
      </c>
      <c r="G709" s="1265">
        <v>5000</v>
      </c>
      <c r="H709" s="1755" t="s">
        <v>767</v>
      </c>
    </row>
    <row r="710" spans="1:8" x14ac:dyDescent="0.25">
      <c r="A710" s="517" t="s">
        <v>7210</v>
      </c>
      <c r="B710" s="519">
        <v>1</v>
      </c>
      <c r="C710" s="527"/>
      <c r="D710" s="527">
        <v>29000</v>
      </c>
      <c r="E710" s="1054"/>
      <c r="F710" s="1265"/>
      <c r="G710" s="1265"/>
      <c r="H710" s="1755" t="s">
        <v>767</v>
      </c>
    </row>
    <row r="711" spans="1:8" x14ac:dyDescent="0.25">
      <c r="A711" s="517" t="s">
        <v>7211</v>
      </c>
      <c r="B711" s="519">
        <v>1</v>
      </c>
      <c r="C711" s="527"/>
      <c r="D711" s="527">
        <v>16000</v>
      </c>
      <c r="E711" s="1054"/>
      <c r="F711" s="1265"/>
      <c r="G711" s="1265"/>
      <c r="H711" s="1755"/>
    </row>
    <row r="712" spans="1:8" x14ac:dyDescent="0.25">
      <c r="A712" s="755" t="s">
        <v>2048</v>
      </c>
      <c r="B712" s="213">
        <f>SUM(B700:B711)</f>
        <v>13</v>
      </c>
      <c r="C712" s="213">
        <f>SUM(C700:C711)</f>
        <v>48000</v>
      </c>
      <c r="D712" s="213">
        <f>SUM(D700:D711)</f>
        <v>269000</v>
      </c>
      <c r="E712" s="213"/>
      <c r="F712" s="213"/>
      <c r="G712" s="213">
        <f>SUM(G700:G711)</f>
        <v>20000</v>
      </c>
      <c r="H712" s="213" t="s">
        <v>767</v>
      </c>
    </row>
    <row r="713" spans="1:8" ht="17.25" x14ac:dyDescent="0.25">
      <c r="A713" s="2233" t="s">
        <v>4463</v>
      </c>
      <c r="B713" s="2234"/>
      <c r="C713" s="2234"/>
      <c r="D713" s="2234"/>
      <c r="E713" s="2234"/>
      <c r="F713" s="2234"/>
      <c r="G713" s="2234"/>
      <c r="H713" s="2235"/>
    </row>
    <row r="714" spans="1:8" ht="17.25" x14ac:dyDescent="0.25">
      <c r="A714" s="782" t="s">
        <v>4967</v>
      </c>
      <c r="B714" s="783">
        <v>2</v>
      </c>
      <c r="C714" s="944">
        <v>2600</v>
      </c>
      <c r="D714" s="784"/>
      <c r="E714" s="910"/>
      <c r="F714" s="910"/>
      <c r="G714" s="910"/>
      <c r="H714" s="1112"/>
    </row>
    <row r="715" spans="1:8" x14ac:dyDescent="0.25">
      <c r="A715" s="755" t="s">
        <v>2048</v>
      </c>
      <c r="B715" s="213">
        <f>SUM(B714:B714)</f>
        <v>2</v>
      </c>
      <c r="C715" s="213">
        <v>2600</v>
      </c>
      <c r="D715" s="213">
        <f>SUM(D714:D714)</f>
        <v>0</v>
      </c>
      <c r="E715" s="213"/>
      <c r="F715" s="213"/>
      <c r="G715" s="213"/>
      <c r="H715" s="213"/>
    </row>
    <row r="718" spans="1:8" x14ac:dyDescent="0.25">
      <c r="D718" s="1230"/>
      <c r="E718" s="1230"/>
      <c r="F718" s="2268" t="s">
        <v>7199</v>
      </c>
      <c r="G718" s="2268"/>
      <c r="H718" s="2268"/>
    </row>
    <row r="719" spans="1:8" ht="15.75" x14ac:dyDescent="0.25">
      <c r="A719" s="2262" t="s">
        <v>4861</v>
      </c>
      <c r="B719" s="2263"/>
      <c r="C719" s="757">
        <f>C712</f>
        <v>48000</v>
      </c>
      <c r="E719" s="13"/>
      <c r="F719" s="13"/>
    </row>
    <row r="720" spans="1:8" x14ac:dyDescent="0.25">
      <c r="E720" s="2274"/>
      <c r="F720" s="2274"/>
      <c r="G720" s="2274"/>
    </row>
    <row r="721" spans="1:8" ht="15.75" x14ac:dyDescent="0.25">
      <c r="A721" s="2262" t="s">
        <v>4825</v>
      </c>
      <c r="B721" s="2263"/>
      <c r="C721" s="213">
        <v>2600</v>
      </c>
      <c r="E721" s="1145"/>
      <c r="F721" s="1145"/>
      <c r="G721" s="1145"/>
    </row>
    <row r="723" spans="1:8" ht="15.75" x14ac:dyDescent="0.25">
      <c r="A723" s="2232" t="s">
        <v>7212</v>
      </c>
      <c r="B723" s="2232"/>
      <c r="C723" s="2232"/>
      <c r="D723" s="2232"/>
      <c r="E723" s="2232"/>
      <c r="F723" s="2232"/>
      <c r="G723" s="2232"/>
      <c r="H723" s="2232"/>
    </row>
    <row r="724" spans="1:8" x14ac:dyDescent="0.25">
      <c r="A724" s="198" t="s">
        <v>14</v>
      </c>
      <c r="B724" s="198" t="s">
        <v>6004</v>
      </c>
      <c r="C724" s="198" t="s">
        <v>6005</v>
      </c>
      <c r="D724" s="198" t="s">
        <v>6006</v>
      </c>
      <c r="E724" s="198" t="s">
        <v>6007</v>
      </c>
      <c r="F724" s="1759" t="s">
        <v>2013</v>
      </c>
      <c r="G724" s="198" t="s">
        <v>6008</v>
      </c>
      <c r="H724" s="198" t="s">
        <v>6846</v>
      </c>
    </row>
    <row r="725" spans="1:8" x14ac:dyDescent="0.25">
      <c r="A725" s="777" t="s">
        <v>7214</v>
      </c>
      <c r="B725" s="764">
        <v>1</v>
      </c>
      <c r="C725" s="630"/>
      <c r="D725" s="630">
        <v>16000</v>
      </c>
      <c r="E725" s="921">
        <v>1</v>
      </c>
      <c r="F725" s="630">
        <v>75</v>
      </c>
      <c r="G725" s="630">
        <v>4000</v>
      </c>
      <c r="H725" s="1762" t="s">
        <v>7215</v>
      </c>
    </row>
    <row r="726" spans="1:8" x14ac:dyDescent="0.25">
      <c r="A726" s="777" t="s">
        <v>7216</v>
      </c>
      <c r="B726" s="764">
        <v>1</v>
      </c>
      <c r="C726" s="630">
        <v>14000</v>
      </c>
      <c r="D726" s="630"/>
      <c r="E726" s="921">
        <v>1</v>
      </c>
      <c r="F726" s="630">
        <v>50</v>
      </c>
      <c r="G726" s="630">
        <v>2000</v>
      </c>
      <c r="H726" s="1762"/>
    </row>
    <row r="727" spans="1:8" x14ac:dyDescent="0.25">
      <c r="A727" s="777" t="s">
        <v>7217</v>
      </c>
      <c r="B727" s="764">
        <v>1</v>
      </c>
      <c r="C727" s="630"/>
      <c r="D727" s="630">
        <v>31500</v>
      </c>
      <c r="E727" s="921"/>
      <c r="F727" s="1249"/>
      <c r="G727" s="1249"/>
      <c r="H727" s="1762" t="s">
        <v>7218</v>
      </c>
    </row>
    <row r="728" spans="1:8" x14ac:dyDescent="0.25">
      <c r="A728" s="777" t="s">
        <v>7219</v>
      </c>
      <c r="B728" s="764">
        <v>1</v>
      </c>
      <c r="C728" s="630"/>
      <c r="D728" s="630">
        <v>21000</v>
      </c>
      <c r="E728" s="921">
        <v>1</v>
      </c>
      <c r="F728" s="1249">
        <v>100</v>
      </c>
      <c r="G728" s="1249">
        <v>5000</v>
      </c>
      <c r="H728" s="1762" t="s">
        <v>767</v>
      </c>
    </row>
    <row r="729" spans="1:8" x14ac:dyDescent="0.25">
      <c r="A729" s="702" t="s">
        <v>7225</v>
      </c>
      <c r="B729" s="703">
        <v>1</v>
      </c>
      <c r="C729" s="640"/>
      <c r="D729" s="640"/>
      <c r="E729" s="1761"/>
      <c r="F729" s="1250"/>
      <c r="G729" s="1250"/>
      <c r="H729" s="781" t="s">
        <v>7233</v>
      </c>
    </row>
    <row r="730" spans="1:8" x14ac:dyDescent="0.25">
      <c r="A730" s="517" t="s">
        <v>7220</v>
      </c>
      <c r="B730" s="519">
        <v>1</v>
      </c>
      <c r="C730" s="527"/>
      <c r="D730" s="527">
        <v>68000</v>
      </c>
      <c r="E730" s="1054"/>
      <c r="F730" s="1265"/>
      <c r="G730" s="1265"/>
      <c r="H730" s="1760" t="s">
        <v>7221</v>
      </c>
    </row>
    <row r="731" spans="1:8" x14ac:dyDescent="0.25">
      <c r="A731" s="517" t="s">
        <v>7222</v>
      </c>
      <c r="B731" s="519">
        <v>1</v>
      </c>
      <c r="C731" s="527"/>
      <c r="D731" s="527">
        <v>18000</v>
      </c>
      <c r="E731" s="1054"/>
      <c r="F731" s="1265"/>
      <c r="G731" s="1265"/>
      <c r="H731" s="1760" t="s">
        <v>7223</v>
      </c>
    </row>
    <row r="732" spans="1:8" x14ac:dyDescent="0.25">
      <c r="A732" s="517" t="s">
        <v>7224</v>
      </c>
      <c r="B732" s="519">
        <v>1</v>
      </c>
      <c r="C732" s="527"/>
      <c r="D732" s="527">
        <v>24000</v>
      </c>
      <c r="E732" s="1054"/>
      <c r="F732" s="1265"/>
      <c r="G732" s="1265"/>
      <c r="H732" s="1760" t="s">
        <v>6973</v>
      </c>
    </row>
    <row r="733" spans="1:8" x14ac:dyDescent="0.25">
      <c r="A733" s="755" t="s">
        <v>2048</v>
      </c>
      <c r="B733" s="213">
        <f>SUM(B725:B732)</f>
        <v>8</v>
      </c>
      <c r="C733" s="213">
        <f>SUM(C725:C732)</f>
        <v>14000</v>
      </c>
      <c r="D733" s="213">
        <f>SUM(D725:D732)</f>
        <v>178500</v>
      </c>
      <c r="E733" s="213"/>
      <c r="F733" s="213"/>
      <c r="G733" s="213">
        <f>SUM(G725:G732)</f>
        <v>11000</v>
      </c>
      <c r="H733" s="213" t="s">
        <v>767</v>
      </c>
    </row>
    <row r="734" spans="1:8" ht="17.25" x14ac:dyDescent="0.25">
      <c r="A734" s="2233" t="s">
        <v>4463</v>
      </c>
      <c r="B734" s="2234"/>
      <c r="C734" s="2234"/>
      <c r="D734" s="2234"/>
      <c r="E734" s="2234"/>
      <c r="F734" s="2234"/>
      <c r="G734" s="2234"/>
      <c r="H734" s="2235"/>
    </row>
    <row r="735" spans="1:8" ht="17.25" x14ac:dyDescent="0.25">
      <c r="A735" s="782"/>
      <c r="B735" s="783"/>
      <c r="C735" s="944"/>
      <c r="D735" s="784"/>
      <c r="E735" s="910"/>
      <c r="F735" s="910"/>
      <c r="G735" s="910"/>
      <c r="H735" s="1112"/>
    </row>
    <row r="736" spans="1:8" x14ac:dyDescent="0.25">
      <c r="A736" s="755" t="s">
        <v>2048</v>
      </c>
      <c r="B736" s="213">
        <f>SUM(B735:B735)</f>
        <v>0</v>
      </c>
      <c r="C736" s="213">
        <v>0</v>
      </c>
      <c r="D736" s="213">
        <f>SUM(D735:D735)</f>
        <v>0</v>
      </c>
      <c r="E736" s="213"/>
      <c r="F736" s="213"/>
      <c r="G736" s="213"/>
      <c r="H736" s="213"/>
    </row>
    <row r="739" spans="1:8" x14ac:dyDescent="0.25">
      <c r="D739" s="1230"/>
      <c r="E739" s="1230"/>
      <c r="F739" s="2268" t="s">
        <v>7199</v>
      </c>
      <c r="G739" s="2268"/>
      <c r="H739" s="2268"/>
    </row>
    <row r="740" spans="1:8" ht="15.75" x14ac:dyDescent="0.25">
      <c r="A740" s="2262" t="s">
        <v>4861</v>
      </c>
      <c r="B740" s="2263"/>
      <c r="C740" s="757">
        <f>C733</f>
        <v>14000</v>
      </c>
      <c r="E740" s="13"/>
      <c r="F740" s="13"/>
    </row>
    <row r="741" spans="1:8" x14ac:dyDescent="0.25">
      <c r="E741" s="2274"/>
      <c r="F741" s="2274"/>
      <c r="G741" s="2274"/>
    </row>
    <row r="742" spans="1:8" ht="15.75" x14ac:dyDescent="0.25">
      <c r="A742" s="2262" t="s">
        <v>4825</v>
      </c>
      <c r="B742" s="2263"/>
      <c r="C742" s="213">
        <v>0</v>
      </c>
      <c r="E742" s="1145"/>
      <c r="F742" s="1145"/>
      <c r="G742" s="1145"/>
    </row>
    <row r="745" spans="1:8" ht="15.75" x14ac:dyDescent="0.25">
      <c r="A745" s="2232" t="s">
        <v>7226</v>
      </c>
      <c r="B745" s="2232"/>
      <c r="C745" s="2232"/>
      <c r="D745" s="2232"/>
      <c r="E745" s="2232"/>
      <c r="F745" s="2232"/>
      <c r="G745" s="2232"/>
      <c r="H745" s="2232"/>
    </row>
    <row r="746" spans="1:8" x14ac:dyDescent="0.25">
      <c r="A746" s="198" t="s">
        <v>14</v>
      </c>
      <c r="B746" s="198" t="s">
        <v>6004</v>
      </c>
      <c r="C746" s="198" t="s">
        <v>6005</v>
      </c>
      <c r="D746" s="198" t="s">
        <v>6006</v>
      </c>
      <c r="E746" s="198" t="s">
        <v>6007</v>
      </c>
      <c r="F746" s="1759" t="s">
        <v>2013</v>
      </c>
      <c r="G746" s="198" t="s">
        <v>6008</v>
      </c>
      <c r="H746" s="198" t="s">
        <v>6846</v>
      </c>
    </row>
    <row r="747" spans="1:8" x14ac:dyDescent="0.25">
      <c r="A747" s="777" t="s">
        <v>7227</v>
      </c>
      <c r="B747" s="764">
        <v>1</v>
      </c>
      <c r="C747" s="630"/>
      <c r="D747" s="630">
        <v>32000</v>
      </c>
      <c r="E747" s="921">
        <v>1</v>
      </c>
      <c r="F747" s="630">
        <v>70</v>
      </c>
      <c r="G747" s="630">
        <v>4000</v>
      </c>
      <c r="H747" s="1762" t="s">
        <v>7228</v>
      </c>
    </row>
    <row r="748" spans="1:8" x14ac:dyDescent="0.25">
      <c r="A748" s="777" t="s">
        <v>7229</v>
      </c>
      <c r="B748" s="764">
        <v>1</v>
      </c>
      <c r="C748" s="630"/>
      <c r="D748" s="630">
        <v>20000</v>
      </c>
      <c r="E748" s="921"/>
      <c r="F748" s="630"/>
      <c r="G748" s="630"/>
      <c r="H748" s="1762" t="s">
        <v>7230</v>
      </c>
    </row>
    <row r="749" spans="1:8" x14ac:dyDescent="0.25">
      <c r="A749" s="777" t="s">
        <v>7231</v>
      </c>
      <c r="B749" s="764">
        <v>1</v>
      </c>
      <c r="C749" s="630">
        <v>2000</v>
      </c>
      <c r="D749" s="630">
        <v>13000</v>
      </c>
      <c r="E749" s="921"/>
      <c r="F749" s="1249"/>
      <c r="G749" s="1249"/>
      <c r="H749" s="1762" t="s">
        <v>7232</v>
      </c>
    </row>
    <row r="750" spans="1:8" x14ac:dyDescent="0.25">
      <c r="A750" s="777" t="s">
        <v>1149</v>
      </c>
      <c r="B750" s="764">
        <v>2</v>
      </c>
      <c r="C750" s="630"/>
      <c r="D750" s="630">
        <v>104000</v>
      </c>
      <c r="E750" s="921"/>
      <c r="F750" s="1249"/>
      <c r="G750" s="1249"/>
      <c r="H750" s="1762" t="s">
        <v>883</v>
      </c>
    </row>
    <row r="751" spans="1:8" x14ac:dyDescent="0.25">
      <c r="A751" s="777" t="s">
        <v>7234</v>
      </c>
      <c r="B751" s="764">
        <v>1</v>
      </c>
      <c r="C751" s="630"/>
      <c r="D751" s="630">
        <v>37000</v>
      </c>
      <c r="E751" s="921">
        <v>1</v>
      </c>
      <c r="F751" s="1249">
        <v>70</v>
      </c>
      <c r="G751" s="1249">
        <v>4000</v>
      </c>
      <c r="H751" s="1762" t="s">
        <v>883</v>
      </c>
    </row>
    <row r="752" spans="1:8" x14ac:dyDescent="0.25">
      <c r="A752" s="777" t="s">
        <v>7235</v>
      </c>
      <c r="B752" s="764">
        <v>1</v>
      </c>
      <c r="C752" s="630">
        <v>7500</v>
      </c>
      <c r="D752" s="630"/>
      <c r="E752" s="921">
        <v>1</v>
      </c>
      <c r="F752" s="1249">
        <v>0.375</v>
      </c>
      <c r="G752" s="1249">
        <v>500</v>
      </c>
      <c r="H752" s="1762"/>
    </row>
    <row r="753" spans="1:8" x14ac:dyDescent="0.25">
      <c r="A753" s="517" t="s">
        <v>7236</v>
      </c>
      <c r="B753" s="519">
        <v>1</v>
      </c>
      <c r="C753" s="527"/>
      <c r="D753" s="527">
        <v>33000</v>
      </c>
      <c r="E753" s="1054">
        <v>1</v>
      </c>
      <c r="F753" s="1265">
        <v>60</v>
      </c>
      <c r="G753" s="1265">
        <v>3000</v>
      </c>
      <c r="H753" s="1760" t="s">
        <v>883</v>
      </c>
    </row>
    <row r="754" spans="1:8" x14ac:dyDescent="0.25">
      <c r="A754" s="517" t="s">
        <v>7237</v>
      </c>
      <c r="B754" s="519">
        <v>1</v>
      </c>
      <c r="C754" s="527">
        <v>14000</v>
      </c>
      <c r="D754" s="527"/>
      <c r="E754" s="1054">
        <v>1</v>
      </c>
      <c r="F754" s="1265">
        <v>60</v>
      </c>
      <c r="G754" s="1265">
        <v>3000</v>
      </c>
      <c r="H754" s="1760" t="s">
        <v>7238</v>
      </c>
    </row>
    <row r="755" spans="1:8" x14ac:dyDescent="0.25">
      <c r="A755" s="517" t="s">
        <v>7236</v>
      </c>
      <c r="B755" s="519">
        <v>1</v>
      </c>
      <c r="C755" s="527"/>
      <c r="D755" s="527">
        <v>36000</v>
      </c>
      <c r="E755" s="1054"/>
      <c r="F755" s="1265"/>
      <c r="G755" s="1265"/>
      <c r="H755" s="1760" t="s">
        <v>7239</v>
      </c>
    </row>
    <row r="756" spans="1:8" x14ac:dyDescent="0.25">
      <c r="A756" s="517" t="s">
        <v>7240</v>
      </c>
      <c r="B756" s="519">
        <v>1</v>
      </c>
      <c r="C756" s="527"/>
      <c r="D756" s="527">
        <v>14000</v>
      </c>
      <c r="E756" s="1054">
        <v>1</v>
      </c>
      <c r="F756" s="1265">
        <v>60</v>
      </c>
      <c r="G756" s="1265">
        <v>3000</v>
      </c>
      <c r="H756" s="1760" t="s">
        <v>7241</v>
      </c>
    </row>
    <row r="757" spans="1:8" x14ac:dyDescent="0.25">
      <c r="A757" s="517" t="s">
        <v>7242</v>
      </c>
      <c r="B757" s="519">
        <v>2</v>
      </c>
      <c r="C757" s="527"/>
      <c r="D757" s="527">
        <v>104000</v>
      </c>
      <c r="E757" s="1054"/>
      <c r="F757" s="1265"/>
      <c r="G757" s="1265"/>
      <c r="H757" s="1760" t="s">
        <v>7243</v>
      </c>
    </row>
    <row r="758" spans="1:8" x14ac:dyDescent="0.25">
      <c r="A758" s="517"/>
      <c r="B758" s="519"/>
      <c r="C758" s="527"/>
      <c r="D758" s="527"/>
      <c r="E758" s="1054"/>
      <c r="F758" s="1265"/>
      <c r="G758" s="1265"/>
      <c r="H758" s="1760"/>
    </row>
    <row r="759" spans="1:8" x14ac:dyDescent="0.25">
      <c r="A759" s="517" t="s">
        <v>7224</v>
      </c>
      <c r="B759" s="519">
        <v>1</v>
      </c>
      <c r="C759" s="527"/>
      <c r="D759" s="527">
        <v>24000</v>
      </c>
      <c r="E759" s="1054"/>
      <c r="F759" s="1265"/>
      <c r="G759" s="1265"/>
      <c r="H759" s="1760" t="s">
        <v>6973</v>
      </c>
    </row>
    <row r="760" spans="1:8" x14ac:dyDescent="0.25">
      <c r="A760" s="755" t="s">
        <v>2048</v>
      </c>
      <c r="B760" s="213">
        <f>SUM(B747:B759)</f>
        <v>14</v>
      </c>
      <c r="C760" s="213">
        <f>SUM(C747:C759)</f>
        <v>23500</v>
      </c>
      <c r="D760" s="213">
        <f>SUM(D747:D759)</f>
        <v>417000</v>
      </c>
      <c r="E760" s="213"/>
      <c r="F760" s="213"/>
      <c r="G760" s="213">
        <f>SUM(G747:G759)</f>
        <v>17500</v>
      </c>
      <c r="H760" s="213" t="s">
        <v>767</v>
      </c>
    </row>
    <row r="761" spans="1:8" ht="17.25" x14ac:dyDescent="0.25">
      <c r="A761" s="2233" t="s">
        <v>4463</v>
      </c>
      <c r="B761" s="2234"/>
      <c r="C761" s="2234"/>
      <c r="D761" s="2234"/>
      <c r="E761" s="2234"/>
      <c r="F761" s="2234"/>
      <c r="G761" s="2234"/>
      <c r="H761" s="2235"/>
    </row>
    <row r="762" spans="1:8" ht="17.25" x14ac:dyDescent="0.25">
      <c r="A762" s="782"/>
      <c r="B762" s="783"/>
      <c r="C762" s="944"/>
      <c r="D762" s="784"/>
      <c r="E762" s="910"/>
      <c r="F762" s="910"/>
      <c r="G762" s="910"/>
      <c r="H762" s="1112"/>
    </row>
    <row r="763" spans="1:8" x14ac:dyDescent="0.25">
      <c r="A763" s="755" t="s">
        <v>2048</v>
      </c>
      <c r="B763" s="213">
        <f>SUM(B762:B762)</f>
        <v>0</v>
      </c>
      <c r="C763" s="213">
        <v>0</v>
      </c>
      <c r="D763" s="213">
        <f>SUM(D762:D762)</f>
        <v>0</v>
      </c>
      <c r="E763" s="213"/>
      <c r="F763" s="213"/>
      <c r="G763" s="213"/>
      <c r="H763" s="213"/>
    </row>
    <row r="766" spans="1:8" x14ac:dyDescent="0.25">
      <c r="D766" s="1230"/>
      <c r="E766" s="1230"/>
      <c r="F766" s="2268" t="s">
        <v>7199</v>
      </c>
      <c r="G766" s="2268"/>
      <c r="H766" s="2268"/>
    </row>
    <row r="767" spans="1:8" ht="15.75" x14ac:dyDescent="0.25">
      <c r="A767" s="2262" t="s">
        <v>4861</v>
      </c>
      <c r="B767" s="2263"/>
      <c r="C767" s="757">
        <f>C760</f>
        <v>23500</v>
      </c>
      <c r="E767" s="13"/>
      <c r="F767" s="13"/>
    </row>
    <row r="768" spans="1:8" x14ac:dyDescent="0.25">
      <c r="E768" s="2274"/>
      <c r="F768" s="2274"/>
      <c r="G768" s="2274"/>
    </row>
    <row r="769" spans="1:7" ht="15.75" x14ac:dyDescent="0.25">
      <c r="A769" s="2262" t="s">
        <v>4825</v>
      </c>
      <c r="B769" s="2263"/>
      <c r="C769" s="213">
        <v>0</v>
      </c>
      <c r="E769" s="1145"/>
      <c r="F769" s="1145"/>
      <c r="G769" s="1145"/>
    </row>
  </sheetData>
  <mergeCells count="174">
    <mergeCell ref="A745:H745"/>
    <mergeCell ref="A761:H761"/>
    <mergeCell ref="F766:H766"/>
    <mergeCell ref="A767:B767"/>
    <mergeCell ref="E768:G768"/>
    <mergeCell ref="A769:B769"/>
    <mergeCell ref="A669:H669"/>
    <mergeCell ref="A686:H686"/>
    <mergeCell ref="F692:H692"/>
    <mergeCell ref="A693:B693"/>
    <mergeCell ref="E694:G694"/>
    <mergeCell ref="A695:B695"/>
    <mergeCell ref="A723:H723"/>
    <mergeCell ref="A734:H734"/>
    <mergeCell ref="F739:H739"/>
    <mergeCell ref="A740:B740"/>
    <mergeCell ref="E741:G741"/>
    <mergeCell ref="A742:B742"/>
    <mergeCell ref="A698:H698"/>
    <mergeCell ref="A713:H713"/>
    <mergeCell ref="F718:H718"/>
    <mergeCell ref="A719:B719"/>
    <mergeCell ref="E720:G720"/>
    <mergeCell ref="A721:B721"/>
    <mergeCell ref="A642:H642"/>
    <mergeCell ref="A658:H658"/>
    <mergeCell ref="F663:H663"/>
    <mergeCell ref="A664:B664"/>
    <mergeCell ref="E665:G665"/>
    <mergeCell ref="A666:B666"/>
    <mergeCell ref="A562:H562"/>
    <mergeCell ref="A577:H577"/>
    <mergeCell ref="F582:H582"/>
    <mergeCell ref="A583:B583"/>
    <mergeCell ref="E584:G584"/>
    <mergeCell ref="A585:B585"/>
    <mergeCell ref="A616:H616"/>
    <mergeCell ref="A631:H631"/>
    <mergeCell ref="F636:H636"/>
    <mergeCell ref="A637:B637"/>
    <mergeCell ref="E638:G638"/>
    <mergeCell ref="A639:B639"/>
    <mergeCell ref="A589:H589"/>
    <mergeCell ref="A605:H605"/>
    <mergeCell ref="F610:H610"/>
    <mergeCell ref="A611:B611"/>
    <mergeCell ref="E612:G612"/>
    <mergeCell ref="A613:B613"/>
    <mergeCell ref="A531:H531"/>
    <mergeCell ref="A550:H550"/>
    <mergeCell ref="F555:H555"/>
    <mergeCell ref="A556:B556"/>
    <mergeCell ref="E557:G557"/>
    <mergeCell ref="A558:B558"/>
    <mergeCell ref="A501:H501"/>
    <mergeCell ref="A519:H519"/>
    <mergeCell ref="F525:H525"/>
    <mergeCell ref="A526:B526"/>
    <mergeCell ref="E527:G527"/>
    <mergeCell ref="A528:B528"/>
    <mergeCell ref="E443:G443"/>
    <mergeCell ref="A444:B444"/>
    <mergeCell ref="A436:H436"/>
    <mergeCell ref="F441:H441"/>
    <mergeCell ref="A442:B442"/>
    <mergeCell ref="A495:B495"/>
    <mergeCell ref="E496:G496"/>
    <mergeCell ref="A497:B497"/>
    <mergeCell ref="A447:H447"/>
    <mergeCell ref="A462:H462"/>
    <mergeCell ref="F467:H467"/>
    <mergeCell ref="A468:B468"/>
    <mergeCell ref="E469:G469"/>
    <mergeCell ref="A470:B470"/>
    <mergeCell ref="A474:H474"/>
    <mergeCell ref="A488:H488"/>
    <mergeCell ref="F494:H494"/>
    <mergeCell ref="A413:H413"/>
    <mergeCell ref="E387:G387"/>
    <mergeCell ref="A388:B388"/>
    <mergeCell ref="A362:B362"/>
    <mergeCell ref="A365:H365"/>
    <mergeCell ref="A380:H380"/>
    <mergeCell ref="F385:H385"/>
    <mergeCell ref="A386:B386"/>
    <mergeCell ref="A409:B409"/>
    <mergeCell ref="A391:H391"/>
    <mergeCell ref="A401:H401"/>
    <mergeCell ref="F406:H406"/>
    <mergeCell ref="A407:B407"/>
    <mergeCell ref="E408:G408"/>
    <mergeCell ref="A298:H298"/>
    <mergeCell ref="A304:H304"/>
    <mergeCell ref="F309:H309"/>
    <mergeCell ref="A310:B310"/>
    <mergeCell ref="E311:G311"/>
    <mergeCell ref="A336:B336"/>
    <mergeCell ref="A316:H316"/>
    <mergeCell ref="A328:H328"/>
    <mergeCell ref="F333:H333"/>
    <mergeCell ref="A334:B334"/>
    <mergeCell ref="E335:G335"/>
    <mergeCell ref="E236:G236"/>
    <mergeCell ref="A237:B237"/>
    <mergeCell ref="E216:G216"/>
    <mergeCell ref="A217:B217"/>
    <mergeCell ref="A221:H221"/>
    <mergeCell ref="A229:H229"/>
    <mergeCell ref="F234:H234"/>
    <mergeCell ref="A189:B189"/>
    <mergeCell ref="A193:H193"/>
    <mergeCell ref="A208:H208"/>
    <mergeCell ref="F214:H214"/>
    <mergeCell ref="A215:B215"/>
    <mergeCell ref="A116:B116"/>
    <mergeCell ref="A94:H94"/>
    <mergeCell ref="A108:H108"/>
    <mergeCell ref="F113:H113"/>
    <mergeCell ref="A114:B114"/>
    <mergeCell ref="E115:G115"/>
    <mergeCell ref="A1:H1"/>
    <mergeCell ref="A22:H22"/>
    <mergeCell ref="F27:H27"/>
    <mergeCell ref="A90:B90"/>
    <mergeCell ref="A34:H34"/>
    <mergeCell ref="A47:H47"/>
    <mergeCell ref="F52:H52"/>
    <mergeCell ref="A53:B53"/>
    <mergeCell ref="E54:G54"/>
    <mergeCell ref="A55:B55"/>
    <mergeCell ref="A59:H59"/>
    <mergeCell ref="A79:H79"/>
    <mergeCell ref="F87:H87"/>
    <mergeCell ref="A88:B88"/>
    <mergeCell ref="E89:G89"/>
    <mergeCell ref="A28:B28"/>
    <mergeCell ref="E29:G29"/>
    <mergeCell ref="A30:B30"/>
    <mergeCell ref="A339:H339"/>
    <mergeCell ref="A354:H354"/>
    <mergeCell ref="F359:H359"/>
    <mergeCell ref="A360:B360"/>
    <mergeCell ref="E361:G361"/>
    <mergeCell ref="A312:B312"/>
    <mergeCell ref="A145:B145"/>
    <mergeCell ref="A120:H120"/>
    <mergeCell ref="A137:H137"/>
    <mergeCell ref="F142:H142"/>
    <mergeCell ref="A143:B143"/>
    <mergeCell ref="E144:G144"/>
    <mergeCell ref="A187:B187"/>
    <mergeCell ref="E188:G188"/>
    <mergeCell ref="A169:B169"/>
    <mergeCell ref="A150:H150"/>
    <mergeCell ref="A161:H161"/>
    <mergeCell ref="F166:H166"/>
    <mergeCell ref="A167:B167"/>
    <mergeCell ref="E168:G168"/>
    <mergeCell ref="A235:B235"/>
    <mergeCell ref="A173:H173"/>
    <mergeCell ref="A181:H181"/>
    <mergeCell ref="F186:H186"/>
    <mergeCell ref="A267:B267"/>
    <mergeCell ref="A241:H241"/>
    <mergeCell ref="A259:H259"/>
    <mergeCell ref="F264:H264"/>
    <mergeCell ref="A265:B265"/>
    <mergeCell ref="E266:G266"/>
    <mergeCell ref="A294:B294"/>
    <mergeCell ref="A271:H271"/>
    <mergeCell ref="A286:H286"/>
    <mergeCell ref="F291:H291"/>
    <mergeCell ref="A292:B292"/>
    <mergeCell ref="E293:G293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23"/>
  <sheetViews>
    <sheetView topLeftCell="A452" workbookViewId="0">
      <selection activeCell="F466" sqref="F466"/>
    </sheetView>
  </sheetViews>
  <sheetFormatPr defaultRowHeight="15" x14ac:dyDescent="0.25"/>
  <cols>
    <col min="1" max="1" width="9.85546875" customWidth="1"/>
    <col min="2" max="2" width="22.140625" customWidth="1"/>
    <col min="3" max="3" width="13.85546875" customWidth="1"/>
    <col min="4" max="4" width="11" customWidth="1"/>
    <col min="5" max="5" width="9.42578125" customWidth="1"/>
    <col min="6" max="6" width="11.42578125" customWidth="1"/>
    <col min="8" max="8" width="13.7109375" customWidth="1"/>
    <col min="9" max="9" width="10.42578125" customWidth="1"/>
    <col min="10" max="10" width="41" customWidth="1"/>
  </cols>
  <sheetData>
    <row r="1" spans="1:10" ht="16.5" thickBot="1" x14ac:dyDescent="0.3">
      <c r="A1" s="2289" t="s">
        <v>7213</v>
      </c>
      <c r="B1" s="2290"/>
      <c r="C1" s="2290"/>
      <c r="D1" s="2290"/>
      <c r="E1" s="2290"/>
      <c r="F1" s="2290"/>
      <c r="G1" s="2290"/>
      <c r="H1" s="2290"/>
      <c r="I1" s="1791"/>
      <c r="J1" s="1792"/>
    </row>
    <row r="2" spans="1:10" ht="49.5" customHeight="1" thickBot="1" x14ac:dyDescent="0.3">
      <c r="A2" s="1764" t="s">
        <v>7245</v>
      </c>
      <c r="B2" s="1778" t="s">
        <v>7246</v>
      </c>
      <c r="C2" s="1819" t="s">
        <v>6004</v>
      </c>
      <c r="D2" s="1778" t="s">
        <v>6005</v>
      </c>
      <c r="E2" s="1763" t="s">
        <v>7247</v>
      </c>
      <c r="F2" s="1778" t="s">
        <v>7248</v>
      </c>
      <c r="G2" s="1778" t="s">
        <v>7249</v>
      </c>
      <c r="H2" s="1778" t="s">
        <v>7250</v>
      </c>
      <c r="I2" s="1778" t="s">
        <v>7251</v>
      </c>
      <c r="J2" s="1779" t="s">
        <v>6846</v>
      </c>
    </row>
    <row r="3" spans="1:10" ht="15.75" x14ac:dyDescent="0.25">
      <c r="A3" s="2298">
        <v>43891</v>
      </c>
      <c r="B3" s="1785" t="s">
        <v>7252</v>
      </c>
      <c r="C3" s="1770">
        <v>1</v>
      </c>
      <c r="D3" s="1780">
        <v>22000</v>
      </c>
      <c r="E3" s="1782"/>
      <c r="F3" s="1780"/>
      <c r="G3" s="1770">
        <v>1</v>
      </c>
      <c r="H3" s="1770">
        <v>70</v>
      </c>
      <c r="I3" s="1771">
        <v>4000</v>
      </c>
      <c r="J3" s="1772"/>
    </row>
    <row r="4" spans="1:10" ht="15.75" x14ac:dyDescent="0.25">
      <c r="A4" s="2299"/>
      <c r="B4" s="1786" t="s">
        <v>7253</v>
      </c>
      <c r="C4" s="1773">
        <v>1</v>
      </c>
      <c r="D4" s="1774">
        <v>31000</v>
      </c>
      <c r="E4" s="1777"/>
      <c r="F4" s="1774"/>
      <c r="G4" s="1773">
        <v>1</v>
      </c>
      <c r="H4" s="1773">
        <v>70</v>
      </c>
      <c r="I4" s="1765">
        <v>4000</v>
      </c>
      <c r="J4" s="1767"/>
    </row>
    <row r="5" spans="1:10" ht="15.75" x14ac:dyDescent="0.25">
      <c r="A5" s="2299"/>
      <c r="B5" s="1786" t="s">
        <v>7254</v>
      </c>
      <c r="C5" s="1773">
        <v>2</v>
      </c>
      <c r="D5" s="1774"/>
      <c r="E5" s="1781"/>
      <c r="F5" s="1774">
        <v>104000</v>
      </c>
      <c r="G5" s="1773"/>
      <c r="H5" s="1773"/>
      <c r="I5" s="1765"/>
      <c r="J5" s="1767" t="s">
        <v>7255</v>
      </c>
    </row>
    <row r="6" spans="1:10" ht="15.75" x14ac:dyDescent="0.25">
      <c r="A6" s="2299"/>
      <c r="B6" s="1786" t="s">
        <v>7256</v>
      </c>
      <c r="C6" s="1773">
        <v>1</v>
      </c>
      <c r="D6" s="1774">
        <v>14000</v>
      </c>
      <c r="E6" s="1781"/>
      <c r="F6" s="1774"/>
      <c r="G6" s="1773">
        <v>1</v>
      </c>
      <c r="H6" s="1773">
        <v>60</v>
      </c>
      <c r="I6" s="1765">
        <v>3000</v>
      </c>
      <c r="J6" s="1767"/>
    </row>
    <row r="7" spans="1:10" ht="15.75" x14ac:dyDescent="0.25">
      <c r="A7" s="2299"/>
      <c r="B7" s="1787" t="s">
        <v>7252</v>
      </c>
      <c r="C7" s="1775"/>
      <c r="D7" s="1776"/>
      <c r="E7" s="1783"/>
      <c r="F7" s="1776"/>
      <c r="G7" s="1775"/>
      <c r="H7" s="1775"/>
      <c r="I7" s="1766"/>
      <c r="J7" s="1768" t="s">
        <v>7576</v>
      </c>
    </row>
    <row r="8" spans="1:10" ht="15.75" x14ac:dyDescent="0.25">
      <c r="A8" s="2299"/>
      <c r="B8" s="1786" t="s">
        <v>7257</v>
      </c>
      <c r="C8" s="1773">
        <v>1</v>
      </c>
      <c r="D8" s="1774"/>
      <c r="E8" s="1777">
        <v>24000</v>
      </c>
      <c r="F8" s="1774"/>
      <c r="G8" s="1773"/>
      <c r="H8" s="1773"/>
      <c r="I8" s="1765"/>
      <c r="J8" s="1767" t="s">
        <v>1822</v>
      </c>
    </row>
    <row r="9" spans="1:10" ht="15.75" x14ac:dyDescent="0.25">
      <c r="A9" s="2299"/>
      <c r="B9" s="1786" t="s">
        <v>7258</v>
      </c>
      <c r="C9" s="1773">
        <v>1</v>
      </c>
      <c r="D9" s="1774"/>
      <c r="E9" s="1777">
        <v>27500</v>
      </c>
      <c r="F9" s="1774"/>
      <c r="G9" s="1773">
        <v>1</v>
      </c>
      <c r="H9" s="1773">
        <v>70</v>
      </c>
      <c r="I9" s="1765">
        <v>4000</v>
      </c>
      <c r="J9" s="1767" t="s">
        <v>767</v>
      </c>
    </row>
    <row r="10" spans="1:10" ht="15.75" x14ac:dyDescent="0.25">
      <c r="A10" s="2299"/>
      <c r="B10" s="1786" t="s">
        <v>7259</v>
      </c>
      <c r="C10" s="1773">
        <v>1</v>
      </c>
      <c r="D10" s="1774">
        <v>21000</v>
      </c>
      <c r="E10" s="1777"/>
      <c r="F10" s="1774"/>
      <c r="G10" s="1773"/>
      <c r="H10" s="1773"/>
      <c r="I10" s="1765"/>
      <c r="J10" s="1767"/>
    </row>
    <row r="11" spans="1:10" ht="15.75" x14ac:dyDescent="0.25">
      <c r="A11" s="2299"/>
      <c r="B11" s="1786" t="s">
        <v>7260</v>
      </c>
      <c r="C11" s="1773">
        <v>1</v>
      </c>
      <c r="D11" s="1774"/>
      <c r="E11" s="1777">
        <v>32000</v>
      </c>
      <c r="F11" s="1774"/>
      <c r="G11" s="1773">
        <v>1</v>
      </c>
      <c r="H11" s="1773">
        <v>60</v>
      </c>
      <c r="I11" s="1765">
        <v>3000</v>
      </c>
      <c r="J11" s="1767" t="s">
        <v>767</v>
      </c>
    </row>
    <row r="12" spans="1:10" ht="15.75" x14ac:dyDescent="0.25">
      <c r="A12" s="2299"/>
      <c r="B12" s="1786" t="s">
        <v>7261</v>
      </c>
      <c r="C12" s="1773">
        <v>1</v>
      </c>
      <c r="D12" s="1774"/>
      <c r="E12" s="1777">
        <v>20000</v>
      </c>
      <c r="F12" s="1774"/>
      <c r="G12" s="1773"/>
      <c r="H12" s="1773"/>
      <c r="I12" s="1765"/>
      <c r="J12" s="1767" t="s">
        <v>6399</v>
      </c>
    </row>
    <row r="13" spans="1:10" ht="15.75" x14ac:dyDescent="0.25">
      <c r="A13" s="2299"/>
      <c r="B13" s="1786" t="s">
        <v>7078</v>
      </c>
      <c r="C13" s="1773">
        <v>1</v>
      </c>
      <c r="D13" s="1774"/>
      <c r="E13" s="1777">
        <v>12000</v>
      </c>
      <c r="F13" s="1774"/>
      <c r="G13" s="1773">
        <v>2</v>
      </c>
      <c r="H13" s="1773">
        <v>70</v>
      </c>
      <c r="I13" s="1765">
        <v>8000</v>
      </c>
      <c r="J13" s="1767" t="s">
        <v>767</v>
      </c>
    </row>
    <row r="14" spans="1:10" ht="15.75" x14ac:dyDescent="0.25">
      <c r="A14" s="2299"/>
      <c r="B14" s="1786" t="s">
        <v>7262</v>
      </c>
      <c r="C14" s="1773">
        <v>1</v>
      </c>
      <c r="D14" s="1774"/>
      <c r="E14" s="1777">
        <v>48500</v>
      </c>
      <c r="F14" s="1774"/>
      <c r="G14" s="1773"/>
      <c r="H14" s="1773"/>
      <c r="I14" s="1765"/>
      <c r="J14" s="1767" t="s">
        <v>6399</v>
      </c>
    </row>
    <row r="15" spans="1:10" ht="15.75" x14ac:dyDescent="0.25">
      <c r="A15" s="2299"/>
      <c r="B15" s="1786" t="s">
        <v>7263</v>
      </c>
      <c r="C15" s="1773">
        <v>1</v>
      </c>
      <c r="D15" s="1774">
        <v>14000</v>
      </c>
      <c r="E15" s="1777"/>
      <c r="F15" s="1774"/>
      <c r="G15" s="1773">
        <v>1</v>
      </c>
      <c r="H15" s="1773">
        <v>50</v>
      </c>
      <c r="I15" s="1765">
        <v>2000</v>
      </c>
      <c r="J15" s="1767"/>
    </row>
    <row r="16" spans="1:10" ht="15.75" x14ac:dyDescent="0.25">
      <c r="A16" s="2299"/>
      <c r="B16" s="1786" t="s">
        <v>7244</v>
      </c>
      <c r="C16" s="1773">
        <v>1</v>
      </c>
      <c r="D16" s="1774">
        <v>33000</v>
      </c>
      <c r="E16" s="1777"/>
      <c r="F16" s="1774"/>
      <c r="G16" s="1773">
        <v>1</v>
      </c>
      <c r="H16" s="1773">
        <v>70</v>
      </c>
      <c r="I16" s="1765">
        <v>4000</v>
      </c>
      <c r="J16" s="1767"/>
    </row>
    <row r="17" spans="1:10" ht="15.75" x14ac:dyDescent="0.25">
      <c r="A17" s="2299"/>
      <c r="B17" s="1786" t="s">
        <v>7264</v>
      </c>
      <c r="C17" s="1773">
        <v>1</v>
      </c>
      <c r="D17" s="1774"/>
      <c r="E17" s="1777">
        <v>35000</v>
      </c>
      <c r="F17" s="1774"/>
      <c r="G17" s="1773">
        <v>1</v>
      </c>
      <c r="H17" s="1773">
        <v>70</v>
      </c>
      <c r="I17" s="1765">
        <v>4000</v>
      </c>
      <c r="J17" s="1767" t="s">
        <v>767</v>
      </c>
    </row>
    <row r="18" spans="1:10" ht="15.75" x14ac:dyDescent="0.25">
      <c r="A18" s="2299"/>
      <c r="B18" s="1786" t="s">
        <v>7256</v>
      </c>
      <c r="C18" s="1773">
        <v>1</v>
      </c>
      <c r="D18" s="1774"/>
      <c r="E18" s="1777"/>
      <c r="F18" s="1774">
        <v>17000</v>
      </c>
      <c r="G18" s="1773"/>
      <c r="H18" s="1773"/>
      <c r="I18" s="1765"/>
      <c r="J18" s="1767" t="s">
        <v>7266</v>
      </c>
    </row>
    <row r="19" spans="1:10" ht="15.75" x14ac:dyDescent="0.25">
      <c r="A19" s="2299"/>
      <c r="B19" s="1786" t="s">
        <v>7265</v>
      </c>
      <c r="C19" s="1773">
        <v>1</v>
      </c>
      <c r="D19" s="1774"/>
      <c r="E19" s="1777">
        <v>20000</v>
      </c>
      <c r="F19" s="1774"/>
      <c r="G19" s="1773">
        <v>1</v>
      </c>
      <c r="H19" s="1773">
        <v>70</v>
      </c>
      <c r="I19" s="1765">
        <v>4000</v>
      </c>
      <c r="J19" s="1767"/>
    </row>
    <row r="20" spans="1:10" ht="16.5" thickBot="1" x14ac:dyDescent="0.3">
      <c r="A20" s="2299"/>
      <c r="B20" s="1789" t="s">
        <v>2048</v>
      </c>
      <c r="C20" s="1790">
        <f>SUM(C2:C19)</f>
        <v>17</v>
      </c>
      <c r="D20" s="1790">
        <f>SUM(D2:D19)</f>
        <v>135000</v>
      </c>
      <c r="E20" s="1790">
        <f>SUM(E2:E19)</f>
        <v>219000</v>
      </c>
      <c r="F20" s="1790">
        <f>SUM(F3:F19)</f>
        <v>121000</v>
      </c>
      <c r="G20" s="1790">
        <f>SUM(G3:G19)</f>
        <v>11</v>
      </c>
      <c r="H20" s="1790"/>
      <c r="I20" s="1790">
        <f>SUM(I3:I19)</f>
        <v>40000</v>
      </c>
      <c r="J20" s="1769"/>
    </row>
    <row r="21" spans="1:10" ht="17.25" x14ac:dyDescent="0.25">
      <c r="A21" s="2299"/>
      <c r="B21" s="2300" t="s">
        <v>4463</v>
      </c>
      <c r="C21" s="2297"/>
      <c r="D21" s="2297"/>
      <c r="E21" s="2297"/>
      <c r="F21" s="2297"/>
      <c r="G21" s="2297"/>
      <c r="H21" s="2297"/>
      <c r="I21" s="2297"/>
      <c r="J21" s="2297"/>
    </row>
    <row r="22" spans="1:10" ht="17.25" x14ac:dyDescent="0.25">
      <c r="A22" s="2299"/>
      <c r="B22" s="782"/>
      <c r="C22" s="783"/>
      <c r="D22" s="944"/>
      <c r="E22" s="784"/>
      <c r="F22" s="910"/>
      <c r="G22" s="910"/>
      <c r="H22" s="910"/>
      <c r="I22" s="783"/>
      <c r="J22" s="1793"/>
    </row>
    <row r="23" spans="1:10" ht="15.75" x14ac:dyDescent="0.25">
      <c r="A23" s="2299"/>
      <c r="B23" s="1784" t="s">
        <v>2048</v>
      </c>
      <c r="C23" s="1788">
        <f>SUM(C22:C22)</f>
        <v>0</v>
      </c>
      <c r="D23" s="1788">
        <v>0</v>
      </c>
      <c r="E23" s="1788">
        <f>SUM(E22:E22)</f>
        <v>0</v>
      </c>
      <c r="F23" s="1788"/>
      <c r="G23" s="1788"/>
      <c r="H23" s="1788"/>
      <c r="I23" s="1788"/>
      <c r="J23" s="1794"/>
    </row>
    <row r="25" spans="1:10" ht="15.75" thickBot="1" x14ac:dyDescent="0.3"/>
    <row r="26" spans="1:10" ht="32.25" thickBot="1" x14ac:dyDescent="0.3">
      <c r="A26" s="1808" t="s">
        <v>7245</v>
      </c>
      <c r="B26" s="1778" t="s">
        <v>7246</v>
      </c>
      <c r="C26" s="1819" t="s">
        <v>6004</v>
      </c>
      <c r="D26" s="1778" t="s">
        <v>6005</v>
      </c>
      <c r="E26" s="1763" t="s">
        <v>7247</v>
      </c>
      <c r="F26" s="1778" t="s">
        <v>7248</v>
      </c>
      <c r="G26" s="1778" t="s">
        <v>7249</v>
      </c>
      <c r="H26" s="1778" t="s">
        <v>7250</v>
      </c>
      <c r="I26" s="1778" t="s">
        <v>7251</v>
      </c>
      <c r="J26" s="1779" t="s">
        <v>6846</v>
      </c>
    </row>
    <row r="27" spans="1:10" ht="15.75" x14ac:dyDescent="0.25">
      <c r="A27" s="2296">
        <v>43892</v>
      </c>
      <c r="B27" s="1802" t="s">
        <v>7267</v>
      </c>
      <c r="C27" s="1770">
        <v>1</v>
      </c>
      <c r="D27" s="1780">
        <v>46000</v>
      </c>
      <c r="E27" s="1782"/>
      <c r="F27" s="1780"/>
      <c r="G27" s="1770">
        <v>1</v>
      </c>
      <c r="H27" s="1770">
        <v>70</v>
      </c>
      <c r="I27" s="1771">
        <v>4000</v>
      </c>
      <c r="J27" s="1772"/>
    </row>
    <row r="28" spans="1:10" ht="15.75" x14ac:dyDescent="0.25">
      <c r="A28" s="2296"/>
      <c r="B28" s="1803" t="s">
        <v>7268</v>
      </c>
      <c r="C28" s="1773">
        <v>1</v>
      </c>
      <c r="D28" s="1774">
        <v>14000</v>
      </c>
      <c r="E28" s="1777"/>
      <c r="F28" s="1774"/>
      <c r="G28" s="1773">
        <v>1</v>
      </c>
      <c r="H28" s="1773">
        <v>50</v>
      </c>
      <c r="I28" s="1765">
        <v>2000</v>
      </c>
      <c r="J28" s="1767"/>
    </row>
    <row r="29" spans="1:10" ht="15.75" x14ac:dyDescent="0.25">
      <c r="A29" s="2296"/>
      <c r="B29" s="1803" t="s">
        <v>7269</v>
      </c>
      <c r="C29" s="1773">
        <v>1</v>
      </c>
      <c r="D29" s="1774">
        <v>17000</v>
      </c>
      <c r="E29" s="1781"/>
      <c r="F29" s="1774"/>
      <c r="G29" s="1773">
        <v>1</v>
      </c>
      <c r="H29" s="1773">
        <v>90</v>
      </c>
      <c r="I29" s="1765">
        <v>5000</v>
      </c>
      <c r="J29" s="1767"/>
    </row>
    <row r="30" spans="1:10" ht="15.75" x14ac:dyDescent="0.25">
      <c r="A30" s="2296"/>
      <c r="B30" s="1804" t="s">
        <v>7045</v>
      </c>
      <c r="C30" s="1795">
        <v>1</v>
      </c>
      <c r="D30" s="1796">
        <v>14000</v>
      </c>
      <c r="E30" s="1797"/>
      <c r="F30" s="1796"/>
      <c r="G30" s="1795">
        <v>1</v>
      </c>
      <c r="H30" s="1795">
        <v>60</v>
      </c>
      <c r="I30" s="1798">
        <v>3000</v>
      </c>
      <c r="J30" s="1799" t="s">
        <v>6965</v>
      </c>
    </row>
    <row r="31" spans="1:10" ht="15.75" x14ac:dyDescent="0.25">
      <c r="A31" s="2296"/>
      <c r="B31" s="1803" t="s">
        <v>7270</v>
      </c>
      <c r="C31" s="1773">
        <v>1</v>
      </c>
      <c r="D31" s="1774">
        <v>27500</v>
      </c>
      <c r="E31" s="1777"/>
      <c r="F31" s="1774"/>
      <c r="G31" s="1773">
        <v>1</v>
      </c>
      <c r="H31" s="1773">
        <v>70</v>
      </c>
      <c r="I31" s="1765">
        <v>4000</v>
      </c>
      <c r="J31" s="1767"/>
    </row>
    <row r="32" spans="1:10" ht="15.75" x14ac:dyDescent="0.25">
      <c r="A32" s="2296"/>
      <c r="B32" s="1803" t="s">
        <v>7271</v>
      </c>
      <c r="C32" s="1773">
        <v>1</v>
      </c>
      <c r="D32" s="1774"/>
      <c r="E32" s="1777">
        <v>51000</v>
      </c>
      <c r="F32" s="1774"/>
      <c r="G32" s="1773">
        <v>1</v>
      </c>
      <c r="H32" s="1773">
        <v>100</v>
      </c>
      <c r="I32" s="1765">
        <v>5000</v>
      </c>
      <c r="J32" s="1767"/>
    </row>
    <row r="33" spans="1:10" ht="15.75" x14ac:dyDescent="0.25">
      <c r="A33" s="2296"/>
      <c r="B33" s="1803" t="s">
        <v>7272</v>
      </c>
      <c r="C33" s="1773">
        <v>1</v>
      </c>
      <c r="D33" s="1774">
        <v>13000</v>
      </c>
      <c r="E33" s="1777"/>
      <c r="F33" s="1774"/>
      <c r="G33" s="1773">
        <v>1</v>
      </c>
      <c r="H33" s="1773">
        <v>75</v>
      </c>
      <c r="I33" s="1765">
        <v>4000</v>
      </c>
      <c r="J33" s="1767" t="s">
        <v>7273</v>
      </c>
    </row>
    <row r="34" spans="1:10" ht="15.75" x14ac:dyDescent="0.25">
      <c r="A34" s="2296"/>
      <c r="B34" s="1803" t="s">
        <v>7274</v>
      </c>
      <c r="C34" s="1773">
        <v>1</v>
      </c>
      <c r="D34" s="1774">
        <v>21000</v>
      </c>
      <c r="E34" s="1777"/>
      <c r="F34" s="1774"/>
      <c r="G34" s="1773">
        <v>1</v>
      </c>
      <c r="H34" s="1773">
        <v>60</v>
      </c>
      <c r="I34" s="1765">
        <v>3000</v>
      </c>
      <c r="J34" s="1767"/>
    </row>
    <row r="35" spans="1:10" ht="15.75" x14ac:dyDescent="0.25">
      <c r="A35" s="2296"/>
      <c r="B35" s="1803" t="s">
        <v>7275</v>
      </c>
      <c r="C35" s="1773">
        <v>1</v>
      </c>
      <c r="D35" s="1774"/>
      <c r="E35" s="1777">
        <v>34000</v>
      </c>
      <c r="F35" s="1774"/>
      <c r="G35" s="1773">
        <v>1</v>
      </c>
      <c r="H35" s="1773">
        <v>70</v>
      </c>
      <c r="I35" s="1765">
        <v>4000</v>
      </c>
      <c r="J35" s="1767" t="s">
        <v>767</v>
      </c>
    </row>
    <row r="36" spans="1:10" ht="15.75" x14ac:dyDescent="0.25">
      <c r="A36" s="2296"/>
      <c r="B36" s="1803" t="s">
        <v>7276</v>
      </c>
      <c r="C36" s="1773">
        <v>1</v>
      </c>
      <c r="D36" s="1774"/>
      <c r="E36" s="1777">
        <v>14000</v>
      </c>
      <c r="F36" s="1774"/>
      <c r="G36" s="1773">
        <v>1</v>
      </c>
      <c r="H36" s="1773">
        <v>60</v>
      </c>
      <c r="I36" s="1765">
        <v>3000</v>
      </c>
      <c r="J36" s="1767" t="s">
        <v>767</v>
      </c>
    </row>
    <row r="37" spans="1:10" ht="15.75" x14ac:dyDescent="0.25">
      <c r="A37" s="2296"/>
      <c r="B37" s="1803" t="s">
        <v>6400</v>
      </c>
      <c r="C37" s="1773">
        <v>1</v>
      </c>
      <c r="D37" s="1774">
        <v>22000</v>
      </c>
      <c r="E37" s="1777"/>
      <c r="F37" s="1774"/>
      <c r="G37" s="1773">
        <v>1</v>
      </c>
      <c r="H37" s="1773">
        <v>75</v>
      </c>
      <c r="I37" s="1765">
        <v>4000</v>
      </c>
      <c r="J37" s="1767"/>
    </row>
    <row r="38" spans="1:10" ht="15.75" x14ac:dyDescent="0.25">
      <c r="A38" s="2296"/>
      <c r="B38" s="1803" t="s">
        <v>7082</v>
      </c>
      <c r="C38" s="1773">
        <v>1</v>
      </c>
      <c r="D38" s="1774"/>
      <c r="E38" s="1777">
        <v>57000</v>
      </c>
      <c r="F38" s="1774"/>
      <c r="G38" s="1773"/>
      <c r="H38" s="1773"/>
      <c r="I38" s="1765"/>
      <c r="J38" s="1767" t="s">
        <v>767</v>
      </c>
    </row>
    <row r="39" spans="1:10" ht="16.5" thickBot="1" x14ac:dyDescent="0.3">
      <c r="A39" s="2296"/>
      <c r="B39" s="1805" t="s">
        <v>2048</v>
      </c>
      <c r="C39" s="1790">
        <f>SUM(C26:C38)</f>
        <v>12</v>
      </c>
      <c r="D39" s="1790">
        <f>SUM(D26:D38)</f>
        <v>174500</v>
      </c>
      <c r="E39" s="1790">
        <f>SUM(E26:E38)</f>
        <v>156000</v>
      </c>
      <c r="F39" s="1790">
        <f>SUM(F27:F38)</f>
        <v>0</v>
      </c>
      <c r="G39" s="1790">
        <f>SUM(G27:G38)</f>
        <v>11</v>
      </c>
      <c r="H39" s="1790"/>
      <c r="I39" s="1790">
        <f>SUM(I27:I38)</f>
        <v>41000</v>
      </c>
      <c r="J39" s="1769"/>
    </row>
    <row r="40" spans="1:10" ht="17.25" x14ac:dyDescent="0.25">
      <c r="A40" s="2296"/>
      <c r="B40" s="2297" t="s">
        <v>4463</v>
      </c>
      <c r="C40" s="2297"/>
      <c r="D40" s="2297"/>
      <c r="E40" s="2297"/>
      <c r="F40" s="2297"/>
      <c r="G40" s="2297"/>
      <c r="H40" s="2297"/>
      <c r="I40" s="2297"/>
      <c r="J40" s="2297"/>
    </row>
    <row r="41" spans="1:10" ht="17.25" x14ac:dyDescent="0.25">
      <c r="A41" s="2296"/>
      <c r="B41" s="1806" t="s">
        <v>7277</v>
      </c>
      <c r="C41" s="783">
        <v>2</v>
      </c>
      <c r="D41" s="783">
        <v>3000</v>
      </c>
      <c r="E41" s="910"/>
      <c r="F41" s="910"/>
      <c r="G41" s="910"/>
      <c r="H41" s="910"/>
      <c r="I41" s="910"/>
      <c r="J41" s="910"/>
    </row>
    <row r="42" spans="1:10" ht="17.25" x14ac:dyDescent="0.25">
      <c r="A42" s="2296"/>
      <c r="B42" s="1806" t="s">
        <v>4967</v>
      </c>
      <c r="C42" s="783">
        <v>1</v>
      </c>
      <c r="D42" s="944">
        <v>1500</v>
      </c>
      <c r="E42" s="784"/>
      <c r="F42" s="910"/>
      <c r="G42" s="910"/>
      <c r="H42" s="910"/>
      <c r="I42" s="783"/>
      <c r="J42" s="1793"/>
    </row>
    <row r="43" spans="1:10" x14ac:dyDescent="0.25">
      <c r="A43" s="2296"/>
      <c r="B43" s="1807" t="s">
        <v>2048</v>
      </c>
      <c r="C43" s="213">
        <f>SUM(C41:C42)</f>
        <v>3</v>
      </c>
      <c r="D43" s="213">
        <v>4500</v>
      </c>
      <c r="E43" s="213"/>
      <c r="F43" s="213"/>
      <c r="G43" s="213"/>
      <c r="H43" s="213"/>
      <c r="I43" s="213"/>
      <c r="J43" s="1"/>
    </row>
    <row r="44" spans="1:10" x14ac:dyDescent="0.25">
      <c r="A44" s="2296"/>
    </row>
    <row r="45" spans="1:10" ht="15.75" x14ac:dyDescent="0.25">
      <c r="A45" s="2296"/>
      <c r="B45" s="2287" t="s">
        <v>4861</v>
      </c>
      <c r="C45" s="2263"/>
      <c r="D45" s="757">
        <v>174500</v>
      </c>
    </row>
    <row r="46" spans="1:10" x14ac:dyDescent="0.25">
      <c r="A46" s="2296"/>
    </row>
    <row r="47" spans="1:10" ht="15.75" x14ac:dyDescent="0.25">
      <c r="A47" s="2296"/>
      <c r="B47" s="2287" t="s">
        <v>4825</v>
      </c>
      <c r="C47" s="2263"/>
      <c r="D47" s="213">
        <v>4500</v>
      </c>
      <c r="F47" s="2288" t="s">
        <v>7199</v>
      </c>
      <c r="G47" s="2288"/>
      <c r="H47" s="2288"/>
      <c r="I47" s="2288"/>
      <c r="J47" s="2288"/>
    </row>
    <row r="49" spans="1:10" ht="15.75" thickBot="1" x14ac:dyDescent="0.3"/>
    <row r="50" spans="1:10" ht="32.25" thickBot="1" x14ac:dyDescent="0.3">
      <c r="A50" s="1808" t="s">
        <v>7245</v>
      </c>
      <c r="B50" s="1817" t="s">
        <v>7246</v>
      </c>
      <c r="C50" s="1819" t="s">
        <v>6004</v>
      </c>
      <c r="D50" s="1818" t="s">
        <v>6005</v>
      </c>
      <c r="E50" s="1763" t="s">
        <v>7247</v>
      </c>
      <c r="F50" s="1778" t="s">
        <v>7248</v>
      </c>
      <c r="G50" s="1778" t="s">
        <v>7249</v>
      </c>
      <c r="H50" s="1778" t="s">
        <v>7250</v>
      </c>
      <c r="I50" s="1778" t="s">
        <v>7251</v>
      </c>
      <c r="J50" s="1779" t="s">
        <v>6846</v>
      </c>
    </row>
    <row r="51" spans="1:10" ht="15.75" x14ac:dyDescent="0.25">
      <c r="A51" s="2296">
        <v>43893</v>
      </c>
      <c r="B51" s="1809" t="s">
        <v>7278</v>
      </c>
      <c r="C51" s="1816"/>
      <c r="D51" s="1811"/>
      <c r="E51" s="1812"/>
      <c r="F51" s="1811"/>
      <c r="G51" s="1810"/>
      <c r="H51" s="1810"/>
      <c r="I51" s="1813"/>
      <c r="J51" s="1814" t="s">
        <v>7279</v>
      </c>
    </row>
    <row r="52" spans="1:10" ht="15.75" x14ac:dyDescent="0.25">
      <c r="A52" s="2296"/>
      <c r="B52" s="1803" t="s">
        <v>7280</v>
      </c>
      <c r="C52" s="1773">
        <v>1</v>
      </c>
      <c r="D52" s="1774"/>
      <c r="E52" s="1777"/>
      <c r="F52" s="1774">
        <v>29000</v>
      </c>
      <c r="G52" s="1773"/>
      <c r="H52" s="1773"/>
      <c r="I52" s="1765"/>
      <c r="J52" s="1767" t="s">
        <v>5507</v>
      </c>
    </row>
    <row r="53" spans="1:10" ht="16.5" thickBot="1" x14ac:dyDescent="0.3">
      <c r="A53" s="2296"/>
      <c r="B53" s="1803" t="s">
        <v>7085</v>
      </c>
      <c r="C53" s="1773">
        <v>1</v>
      </c>
      <c r="D53" s="1774">
        <v>21000</v>
      </c>
      <c r="E53" s="1781"/>
      <c r="F53" s="1774"/>
      <c r="G53" s="1773"/>
      <c r="H53" s="1773"/>
      <c r="I53" s="1765"/>
      <c r="J53" s="1767"/>
    </row>
    <row r="54" spans="1:10" ht="15.75" x14ac:dyDescent="0.25">
      <c r="A54" s="2296"/>
      <c r="B54" s="1809" t="s">
        <v>7278</v>
      </c>
      <c r="C54" s="1810"/>
      <c r="D54" s="1811"/>
      <c r="E54" s="1812"/>
      <c r="F54" s="1811"/>
      <c r="G54" s="1810"/>
      <c r="H54" s="1810"/>
      <c r="I54" s="1813"/>
      <c r="J54" s="1814" t="s">
        <v>7281</v>
      </c>
    </row>
    <row r="55" spans="1:10" ht="15.75" x14ac:dyDescent="0.25">
      <c r="A55" s="2296"/>
      <c r="B55" s="1803" t="s">
        <v>7282</v>
      </c>
      <c r="C55" s="1773">
        <v>1</v>
      </c>
      <c r="D55" s="1774"/>
      <c r="E55" s="1777">
        <v>13000</v>
      </c>
      <c r="F55" s="1774"/>
      <c r="G55" s="1773"/>
      <c r="H55" s="1773"/>
      <c r="I55" s="1765"/>
      <c r="J55" s="1767" t="s">
        <v>7283</v>
      </c>
    </row>
    <row r="56" spans="1:10" ht="15.75" x14ac:dyDescent="0.25">
      <c r="A56" s="2296"/>
      <c r="B56" s="1803" t="s">
        <v>7284</v>
      </c>
      <c r="C56" s="1773">
        <v>1</v>
      </c>
      <c r="D56" s="1774"/>
      <c r="E56" s="1777">
        <v>21000</v>
      </c>
      <c r="F56" s="1774"/>
      <c r="G56" s="1773">
        <v>1</v>
      </c>
      <c r="H56" s="1773">
        <v>100</v>
      </c>
      <c r="I56" s="1765">
        <v>5000</v>
      </c>
      <c r="J56" s="1767" t="s">
        <v>6973</v>
      </c>
    </row>
    <row r="57" spans="1:10" ht="15.75" x14ac:dyDescent="0.25">
      <c r="A57" s="2296"/>
      <c r="B57" s="1804" t="s">
        <v>7285</v>
      </c>
      <c r="C57" s="1795"/>
      <c r="D57" s="1796">
        <v>22700</v>
      </c>
      <c r="E57" s="1815"/>
      <c r="F57" s="1796"/>
      <c r="G57" s="1795">
        <v>1</v>
      </c>
      <c r="H57" s="1795">
        <v>50</v>
      </c>
      <c r="I57" s="1798">
        <v>2000</v>
      </c>
      <c r="J57" s="1799" t="s">
        <v>6965</v>
      </c>
    </row>
    <row r="58" spans="1:10" ht="15.75" x14ac:dyDescent="0.25">
      <c r="A58" s="2296"/>
      <c r="B58" s="1803" t="s">
        <v>7286</v>
      </c>
      <c r="C58" s="1773">
        <v>1</v>
      </c>
      <c r="D58" s="1774">
        <v>32000</v>
      </c>
      <c r="E58" s="1777"/>
      <c r="F58" s="1774"/>
      <c r="G58" s="1773">
        <v>1</v>
      </c>
      <c r="H58" s="1773">
        <v>60</v>
      </c>
      <c r="I58" s="1765">
        <v>3000</v>
      </c>
      <c r="J58" s="1767"/>
    </row>
    <row r="59" spans="1:10" ht="15.75" x14ac:dyDescent="0.25">
      <c r="A59" s="2296"/>
      <c r="B59" s="1803" t="s">
        <v>7287</v>
      </c>
      <c r="C59" s="1773">
        <v>1</v>
      </c>
      <c r="D59" s="1774"/>
      <c r="E59" s="1777"/>
      <c r="F59" s="1774">
        <v>37000</v>
      </c>
      <c r="G59" s="1773"/>
      <c r="H59" s="1773"/>
      <c r="I59" s="1765"/>
      <c r="J59" s="1767" t="s">
        <v>7288</v>
      </c>
    </row>
    <row r="60" spans="1:10" ht="15.75" x14ac:dyDescent="0.25">
      <c r="A60" s="2296"/>
      <c r="B60" s="1803" t="s">
        <v>7289</v>
      </c>
      <c r="C60" s="1773">
        <v>2</v>
      </c>
      <c r="D60" s="1774"/>
      <c r="E60" s="1777"/>
      <c r="F60" s="1774">
        <v>108000</v>
      </c>
      <c r="G60" s="1773"/>
      <c r="H60" s="1773"/>
      <c r="I60" s="1765"/>
      <c r="J60" s="1767" t="s">
        <v>7291</v>
      </c>
    </row>
    <row r="61" spans="1:10" ht="15.75" x14ac:dyDescent="0.25">
      <c r="A61" s="2296"/>
      <c r="B61" s="1803" t="s">
        <v>7290</v>
      </c>
      <c r="C61" s="1773">
        <v>1</v>
      </c>
      <c r="D61" s="1774"/>
      <c r="E61" s="1777">
        <v>47000</v>
      </c>
      <c r="F61" s="1774"/>
      <c r="G61" s="1773">
        <v>1</v>
      </c>
      <c r="H61" s="1773">
        <v>100</v>
      </c>
      <c r="I61" s="1765">
        <v>5000</v>
      </c>
      <c r="J61" s="1767" t="s">
        <v>767</v>
      </c>
    </row>
    <row r="62" spans="1:10" ht="15.75" x14ac:dyDescent="0.25">
      <c r="A62" s="2296"/>
      <c r="B62" s="1803" t="s">
        <v>7292</v>
      </c>
      <c r="C62" s="1773">
        <v>1</v>
      </c>
      <c r="D62" s="1774"/>
      <c r="E62" s="1777">
        <v>15000</v>
      </c>
      <c r="F62" s="1774"/>
      <c r="G62" s="1773">
        <v>1</v>
      </c>
      <c r="H62" s="1773">
        <v>60</v>
      </c>
      <c r="I62" s="1765">
        <v>3000</v>
      </c>
      <c r="J62" s="1767" t="s">
        <v>767</v>
      </c>
    </row>
    <row r="63" spans="1:10" ht="15.75" x14ac:dyDescent="0.25">
      <c r="A63" s="2296"/>
      <c r="B63" s="1803" t="s">
        <v>3610</v>
      </c>
      <c r="C63" s="1773">
        <v>2</v>
      </c>
      <c r="D63" s="1774"/>
      <c r="E63" s="1777"/>
      <c r="F63" s="1774">
        <v>124000</v>
      </c>
      <c r="G63" s="1773"/>
      <c r="H63" s="1773"/>
      <c r="I63" s="1765"/>
      <c r="J63" s="1767" t="s">
        <v>7293</v>
      </c>
    </row>
    <row r="64" spans="1:10" ht="15.75" x14ac:dyDescent="0.25">
      <c r="A64" s="2296"/>
      <c r="B64" s="1803" t="s">
        <v>7294</v>
      </c>
      <c r="C64" s="1773">
        <v>1</v>
      </c>
      <c r="D64" s="1774">
        <v>19000</v>
      </c>
      <c r="E64" s="1777"/>
      <c r="F64" s="1774"/>
      <c r="G64" s="1773">
        <v>1</v>
      </c>
      <c r="H64" s="1773">
        <v>2</v>
      </c>
      <c r="I64" s="1765">
        <v>7000</v>
      </c>
      <c r="J64" s="1767"/>
    </row>
    <row r="65" spans="1:10" ht="15.75" x14ac:dyDescent="0.25">
      <c r="A65" s="2296"/>
      <c r="B65" s="1803" t="s">
        <v>7295</v>
      </c>
      <c r="C65" s="1773">
        <v>1</v>
      </c>
      <c r="D65" s="1774"/>
      <c r="E65" s="1777"/>
      <c r="F65" s="1774">
        <v>36000</v>
      </c>
      <c r="G65" s="1773"/>
      <c r="H65" s="1773"/>
      <c r="I65" s="1765"/>
      <c r="J65" s="1767" t="s">
        <v>7296</v>
      </c>
    </row>
    <row r="66" spans="1:10" ht="16.5" thickBot="1" x14ac:dyDescent="0.3">
      <c r="A66" s="2296"/>
      <c r="B66" s="1805" t="s">
        <v>2048</v>
      </c>
      <c r="C66" s="1790">
        <f>SUM(C50:C65)</f>
        <v>14</v>
      </c>
      <c r="D66" s="1790">
        <f>SUM(D50:D65)</f>
        <v>94700</v>
      </c>
      <c r="E66" s="1790">
        <f>SUM(E50:E65)</f>
        <v>96000</v>
      </c>
      <c r="F66" s="1790">
        <f>SUM(F51:F65)</f>
        <v>334000</v>
      </c>
      <c r="G66" s="1790">
        <f>SUM(G51:G65)</f>
        <v>6</v>
      </c>
      <c r="H66" s="1790"/>
      <c r="I66" s="1790">
        <f>SUM(I51:I65)</f>
        <v>25000</v>
      </c>
      <c r="J66" s="1769"/>
    </row>
    <row r="67" spans="1:10" ht="17.25" x14ac:dyDescent="0.25">
      <c r="A67" s="2296"/>
      <c r="B67" s="2297" t="s">
        <v>4463</v>
      </c>
      <c r="C67" s="2297"/>
      <c r="D67" s="2297"/>
      <c r="E67" s="2297"/>
      <c r="F67" s="2297"/>
      <c r="G67" s="2297"/>
      <c r="H67" s="2297"/>
      <c r="I67" s="2297"/>
      <c r="J67" s="2297"/>
    </row>
    <row r="68" spans="1:10" ht="17.25" x14ac:dyDescent="0.25">
      <c r="A68" s="2296"/>
      <c r="B68" s="1806" t="s">
        <v>7297</v>
      </c>
      <c r="C68" s="783">
        <v>2</v>
      </c>
      <c r="D68" s="783">
        <v>1400</v>
      </c>
      <c r="E68" s="910"/>
      <c r="F68" s="910"/>
      <c r="G68" s="910"/>
      <c r="H68" s="910"/>
      <c r="I68" s="910"/>
      <c r="J68" s="910"/>
    </row>
    <row r="69" spans="1:10" ht="17.25" x14ac:dyDescent="0.25">
      <c r="A69" s="2296"/>
      <c r="B69" s="1806"/>
      <c r="C69" s="783"/>
      <c r="D69" s="944"/>
      <c r="E69" s="784"/>
      <c r="F69" s="910"/>
      <c r="G69" s="910"/>
      <c r="H69" s="910"/>
      <c r="I69" s="783"/>
      <c r="J69" s="1793"/>
    </row>
    <row r="70" spans="1:10" x14ac:dyDescent="0.25">
      <c r="A70" s="2296"/>
      <c r="B70" s="1807" t="s">
        <v>2048</v>
      </c>
      <c r="C70" s="213">
        <f>SUM(C68:C69)</f>
        <v>2</v>
      </c>
      <c r="D70" s="213"/>
      <c r="E70" s="213"/>
      <c r="F70" s="213"/>
      <c r="G70" s="213"/>
      <c r="H70" s="213"/>
      <c r="I70" s="213"/>
      <c r="J70" s="1"/>
    </row>
    <row r="71" spans="1:10" x14ac:dyDescent="0.25">
      <c r="A71" s="2296"/>
    </row>
    <row r="72" spans="1:10" ht="15.75" x14ac:dyDescent="0.25">
      <c r="B72" s="2287" t="s">
        <v>4861</v>
      </c>
      <c r="C72" s="2263"/>
      <c r="D72" s="757">
        <v>94700</v>
      </c>
    </row>
    <row r="74" spans="1:10" ht="15.75" x14ac:dyDescent="0.25">
      <c r="B74" s="2287" t="s">
        <v>4825</v>
      </c>
      <c r="C74" s="2263"/>
      <c r="D74" s="213">
        <v>1400</v>
      </c>
      <c r="F74" s="2288" t="s">
        <v>7199</v>
      </c>
      <c r="G74" s="2288"/>
      <c r="H74" s="2288"/>
      <c r="I74" s="2288"/>
      <c r="J74" s="2288"/>
    </row>
    <row r="75" spans="1:10" ht="16.5" thickBot="1" x14ac:dyDescent="0.3">
      <c r="B75" s="1800"/>
      <c r="C75" s="1800"/>
      <c r="D75" s="365"/>
      <c r="F75" s="1801"/>
      <c r="G75" s="1801"/>
      <c r="H75" s="1801"/>
      <c r="I75" s="1801"/>
      <c r="J75" s="1801"/>
    </row>
    <row r="76" spans="1:10" ht="16.5" thickBot="1" x14ac:dyDescent="0.3">
      <c r="A76" s="1827"/>
      <c r="B76" s="2290" t="s">
        <v>7320</v>
      </c>
      <c r="C76" s="2290"/>
      <c r="D76" s="2290"/>
      <c r="E76" s="2290"/>
      <c r="F76" s="2290"/>
      <c r="G76" s="2290"/>
      <c r="H76" s="2290"/>
      <c r="I76" s="2290"/>
      <c r="J76" s="1792"/>
    </row>
    <row r="77" spans="1:10" ht="32.25" thickBot="1" x14ac:dyDescent="0.3">
      <c r="A77" s="1808" t="s">
        <v>7245</v>
      </c>
      <c r="B77" s="1817" t="s">
        <v>7246</v>
      </c>
      <c r="C77" s="1819" t="s">
        <v>6004</v>
      </c>
      <c r="D77" s="1818" t="s">
        <v>6005</v>
      </c>
      <c r="E77" s="1763" t="s">
        <v>7247</v>
      </c>
      <c r="F77" s="1778" t="s">
        <v>7248</v>
      </c>
      <c r="G77" s="1778" t="s">
        <v>7249</v>
      </c>
      <c r="H77" s="1778" t="s">
        <v>7250</v>
      </c>
      <c r="I77" s="1778" t="s">
        <v>7251</v>
      </c>
      <c r="J77" s="1779" t="s">
        <v>6846</v>
      </c>
    </row>
    <row r="78" spans="1:10" ht="15.75" x14ac:dyDescent="0.25">
      <c r="A78" s="2301">
        <v>43894</v>
      </c>
      <c r="B78" s="1820" t="s">
        <v>7298</v>
      </c>
      <c r="C78" s="1821">
        <v>1</v>
      </c>
      <c r="D78" s="1822"/>
      <c r="E78" s="1823">
        <v>39000</v>
      </c>
      <c r="F78" s="1822"/>
      <c r="G78" s="1824">
        <v>1</v>
      </c>
      <c r="H78" s="1824">
        <v>60</v>
      </c>
      <c r="I78" s="1825">
        <v>3000</v>
      </c>
      <c r="J78" s="1826" t="s">
        <v>767</v>
      </c>
    </row>
    <row r="79" spans="1:10" ht="15.75" x14ac:dyDescent="0.25">
      <c r="A79" s="2302"/>
      <c r="B79" s="1803" t="s">
        <v>7299</v>
      </c>
      <c r="C79" s="1773">
        <v>1</v>
      </c>
      <c r="D79" s="1774"/>
      <c r="E79" s="1777">
        <v>26000</v>
      </c>
      <c r="F79" s="1774"/>
      <c r="G79" s="1773"/>
      <c r="H79" s="1773"/>
      <c r="I79" s="1765"/>
      <c r="J79" s="1767" t="s">
        <v>7300</v>
      </c>
    </row>
    <row r="80" spans="1:10" ht="16.5" thickBot="1" x14ac:dyDescent="0.3">
      <c r="A80" s="2302"/>
      <c r="B80" s="1803" t="s">
        <v>7301</v>
      </c>
      <c r="C80" s="1773">
        <v>1</v>
      </c>
      <c r="D80" s="1774">
        <v>7800</v>
      </c>
      <c r="E80" s="1781"/>
      <c r="F80" s="1774"/>
      <c r="G80" s="1773"/>
      <c r="H80" s="1773"/>
      <c r="I80" s="1765"/>
      <c r="J80" s="1767"/>
    </row>
    <row r="81" spans="1:10" ht="15.75" x14ac:dyDescent="0.25">
      <c r="A81" s="2302"/>
      <c r="B81" s="1820" t="s">
        <v>7302</v>
      </c>
      <c r="C81" s="1824">
        <v>1</v>
      </c>
      <c r="D81" s="1822"/>
      <c r="E81" s="1823"/>
      <c r="F81" s="1822">
        <v>23000</v>
      </c>
      <c r="G81" s="1824"/>
      <c r="H81" s="1824"/>
      <c r="I81" s="1825"/>
      <c r="J81" s="1826" t="s">
        <v>7303</v>
      </c>
    </row>
    <row r="82" spans="1:10" ht="15.75" x14ac:dyDescent="0.25">
      <c r="A82" s="2302"/>
      <c r="B82" s="1803" t="s">
        <v>7124</v>
      </c>
      <c r="C82" s="1773">
        <v>1</v>
      </c>
      <c r="D82" s="1774">
        <v>16000</v>
      </c>
      <c r="E82" s="1777"/>
      <c r="F82" s="1774"/>
      <c r="G82" s="1773">
        <v>1</v>
      </c>
      <c r="H82" s="1773">
        <v>75</v>
      </c>
      <c r="I82" s="1765">
        <v>4000</v>
      </c>
      <c r="J82" s="1767"/>
    </row>
    <row r="83" spans="1:10" ht="15.75" x14ac:dyDescent="0.25">
      <c r="A83" s="2302"/>
      <c r="B83" s="1803" t="s">
        <v>7304</v>
      </c>
      <c r="C83" s="1773">
        <v>1</v>
      </c>
      <c r="D83" s="1774"/>
      <c r="E83" s="1777"/>
      <c r="F83" s="1774">
        <v>15000</v>
      </c>
      <c r="G83" s="1773"/>
      <c r="H83" s="1773"/>
      <c r="I83" s="1765"/>
      <c r="J83" s="1767" t="s">
        <v>7305</v>
      </c>
    </row>
    <row r="84" spans="1:10" ht="15.75" x14ac:dyDescent="0.25">
      <c r="A84" s="2302"/>
      <c r="B84" s="1804" t="s">
        <v>7240</v>
      </c>
      <c r="C84" s="1795">
        <v>1</v>
      </c>
      <c r="D84" s="1796"/>
      <c r="E84" s="1815">
        <v>17000</v>
      </c>
      <c r="F84" s="1796"/>
      <c r="G84" s="1795"/>
      <c r="H84" s="1795"/>
      <c r="I84" s="1798"/>
      <c r="J84" s="1799" t="s">
        <v>6965</v>
      </c>
    </row>
    <row r="85" spans="1:10" ht="15.75" x14ac:dyDescent="0.25">
      <c r="A85" s="2302"/>
      <c r="B85" s="1803" t="s">
        <v>3626</v>
      </c>
      <c r="C85" s="1773">
        <v>1</v>
      </c>
      <c r="D85" s="1774"/>
      <c r="E85" s="1777">
        <v>21000</v>
      </c>
      <c r="F85" s="1774"/>
      <c r="G85" s="1773">
        <v>1</v>
      </c>
      <c r="H85" s="1773">
        <v>100</v>
      </c>
      <c r="I85" s="1765">
        <v>5000</v>
      </c>
      <c r="J85" s="1767" t="s">
        <v>767</v>
      </c>
    </row>
    <row r="86" spans="1:10" ht="15.75" x14ac:dyDescent="0.25">
      <c r="A86" s="2302"/>
      <c r="B86" s="1803" t="s">
        <v>7087</v>
      </c>
      <c r="C86" s="1773">
        <v>1</v>
      </c>
      <c r="D86" s="1774">
        <v>13000</v>
      </c>
      <c r="E86" s="1777"/>
      <c r="F86" s="1774"/>
      <c r="G86" s="1773">
        <v>1</v>
      </c>
      <c r="H86" s="1773">
        <v>60</v>
      </c>
      <c r="I86" s="1765">
        <v>3000</v>
      </c>
      <c r="J86" s="1767"/>
    </row>
    <row r="87" spans="1:10" ht="15.75" x14ac:dyDescent="0.25">
      <c r="A87" s="2302"/>
      <c r="B87" s="1803" t="s">
        <v>7306</v>
      </c>
      <c r="C87" s="1773">
        <v>1</v>
      </c>
      <c r="D87" s="1774">
        <v>16000</v>
      </c>
      <c r="E87" s="1777"/>
      <c r="F87" s="1774"/>
      <c r="G87" s="1773"/>
      <c r="H87" s="1773"/>
      <c r="I87" s="1765"/>
      <c r="J87" s="1767" t="s">
        <v>7307</v>
      </c>
    </row>
    <row r="88" spans="1:10" ht="15.75" x14ac:dyDescent="0.25">
      <c r="A88" s="2302"/>
      <c r="B88" s="1803" t="s">
        <v>7087</v>
      </c>
      <c r="C88" s="1773">
        <v>1</v>
      </c>
      <c r="D88" s="1774">
        <v>16000</v>
      </c>
      <c r="E88" s="1777"/>
      <c r="F88" s="1774"/>
      <c r="G88" s="1773"/>
      <c r="H88" s="1773"/>
      <c r="I88" s="1765"/>
      <c r="J88" s="1767"/>
    </row>
    <row r="89" spans="1:10" ht="15.75" x14ac:dyDescent="0.25">
      <c r="A89" s="2302"/>
      <c r="B89" s="1803" t="s">
        <v>677</v>
      </c>
      <c r="C89" s="1773">
        <v>1</v>
      </c>
      <c r="D89" s="1774">
        <v>16000</v>
      </c>
      <c r="E89" s="1777"/>
      <c r="F89" s="1774"/>
      <c r="G89" s="1773">
        <v>1</v>
      </c>
      <c r="H89" s="1773">
        <v>70</v>
      </c>
      <c r="I89" s="1765">
        <v>3000</v>
      </c>
      <c r="J89" s="1767" t="s">
        <v>7308</v>
      </c>
    </row>
    <row r="90" spans="1:10" ht="15.75" x14ac:dyDescent="0.25">
      <c r="A90" s="2302"/>
      <c r="B90" s="1803" t="s">
        <v>7309</v>
      </c>
      <c r="C90" s="1773">
        <v>1</v>
      </c>
      <c r="D90" s="1774"/>
      <c r="E90" s="1777"/>
      <c r="F90" s="1774">
        <v>34000</v>
      </c>
      <c r="G90" s="1773"/>
      <c r="H90" s="1773"/>
      <c r="I90" s="1765"/>
      <c r="J90" s="1767" t="s">
        <v>7310</v>
      </c>
    </row>
    <row r="91" spans="1:10" ht="15.75" x14ac:dyDescent="0.25">
      <c r="A91" s="2302"/>
      <c r="B91" s="1803" t="s">
        <v>7192</v>
      </c>
      <c r="C91" s="1773">
        <v>1</v>
      </c>
      <c r="D91" s="1774"/>
      <c r="E91" s="1777"/>
      <c r="F91" s="1774">
        <v>16000</v>
      </c>
      <c r="G91" s="1773"/>
      <c r="H91" s="1773"/>
      <c r="I91" s="1765"/>
      <c r="J91" s="1767" t="s">
        <v>7311</v>
      </c>
    </row>
    <row r="92" spans="1:10" ht="15.75" x14ac:dyDescent="0.25">
      <c r="A92" s="2302"/>
      <c r="B92" s="1803" t="s">
        <v>7312</v>
      </c>
      <c r="C92" s="1773">
        <v>1</v>
      </c>
      <c r="D92" s="1774"/>
      <c r="E92" s="1777">
        <v>28000</v>
      </c>
      <c r="F92" s="1774"/>
      <c r="G92" s="1773"/>
      <c r="H92" s="1773"/>
      <c r="I92" s="1765"/>
      <c r="J92" s="1767" t="s">
        <v>7313</v>
      </c>
    </row>
    <row r="93" spans="1:10" ht="15.75" x14ac:dyDescent="0.25">
      <c r="A93" s="2302"/>
      <c r="B93" s="1803" t="s">
        <v>1149</v>
      </c>
      <c r="C93" s="1773">
        <v>2</v>
      </c>
      <c r="D93" s="1774"/>
      <c r="E93" s="1777"/>
      <c r="F93" s="1774">
        <v>104000</v>
      </c>
      <c r="G93" s="1773"/>
      <c r="H93" s="1773"/>
      <c r="I93" s="1765"/>
      <c r="J93" s="1767" t="s">
        <v>7314</v>
      </c>
    </row>
    <row r="94" spans="1:10" ht="15.75" x14ac:dyDescent="0.25">
      <c r="A94" s="2302"/>
      <c r="B94" s="1803" t="s">
        <v>846</v>
      </c>
      <c r="C94" s="1773">
        <v>2</v>
      </c>
      <c r="D94" s="1774"/>
      <c r="E94" s="1777"/>
      <c r="F94" s="1774">
        <v>118000</v>
      </c>
      <c r="G94" s="1773"/>
      <c r="H94" s="1773"/>
      <c r="I94" s="1765"/>
      <c r="J94" s="1767" t="s">
        <v>7314</v>
      </c>
    </row>
    <row r="95" spans="1:10" ht="15.75" x14ac:dyDescent="0.25">
      <c r="A95" s="2302"/>
      <c r="B95" s="1803" t="s">
        <v>7315</v>
      </c>
      <c r="C95" s="1773">
        <v>1</v>
      </c>
      <c r="D95" s="1774">
        <v>35000</v>
      </c>
      <c r="E95" s="1777"/>
      <c r="F95" s="1774"/>
      <c r="G95" s="1773">
        <v>1</v>
      </c>
      <c r="H95" s="1773">
        <v>75</v>
      </c>
      <c r="I95" s="1765">
        <v>4000</v>
      </c>
      <c r="J95" s="1767"/>
    </row>
    <row r="96" spans="1:10" ht="15.75" x14ac:dyDescent="0.25">
      <c r="A96" s="2302"/>
      <c r="B96" s="1803" t="s">
        <v>7316</v>
      </c>
      <c r="C96" s="1773">
        <v>1</v>
      </c>
      <c r="D96" s="1774">
        <v>33000</v>
      </c>
      <c r="E96" s="1777"/>
      <c r="F96" s="1774"/>
      <c r="G96" s="1773">
        <v>1</v>
      </c>
      <c r="H96" s="1773">
        <v>60</v>
      </c>
      <c r="I96" s="1765">
        <v>3000</v>
      </c>
      <c r="J96" s="1767"/>
    </row>
    <row r="97" spans="1:10" ht="15.75" x14ac:dyDescent="0.25">
      <c r="A97" s="2302"/>
      <c r="B97" s="1803" t="s">
        <v>1871</v>
      </c>
      <c r="C97" s="1773">
        <v>1</v>
      </c>
      <c r="D97" s="1774"/>
      <c r="E97" s="1777"/>
      <c r="F97" s="1774">
        <v>36000</v>
      </c>
      <c r="G97" s="1773"/>
      <c r="H97" s="1773"/>
      <c r="I97" s="1765"/>
      <c r="J97" s="1767" t="s">
        <v>7317</v>
      </c>
    </row>
    <row r="98" spans="1:10" ht="15.75" x14ac:dyDescent="0.25">
      <c r="A98" s="2302"/>
      <c r="B98" s="1803" t="s">
        <v>151</v>
      </c>
      <c r="C98" s="1773">
        <v>1</v>
      </c>
      <c r="D98" s="1774"/>
      <c r="E98" s="1777"/>
      <c r="F98" s="1774">
        <v>24000</v>
      </c>
      <c r="G98" s="1773"/>
      <c r="H98" s="1773"/>
      <c r="I98" s="1765"/>
      <c r="J98" s="1767" t="s">
        <v>7318</v>
      </c>
    </row>
    <row r="99" spans="1:10" ht="16.5" thickBot="1" x14ac:dyDescent="0.3">
      <c r="A99" s="2302"/>
      <c r="B99" s="1805" t="s">
        <v>2048</v>
      </c>
      <c r="C99" s="1790">
        <f>SUM(C77:C98)</f>
        <v>23</v>
      </c>
      <c r="D99" s="1790">
        <f>SUM(D77:D98)</f>
        <v>152800</v>
      </c>
      <c r="E99" s="1790">
        <f>SUM(E77:E98)</f>
        <v>131000</v>
      </c>
      <c r="F99" s="1790">
        <f>SUM(F78:F98)</f>
        <v>370000</v>
      </c>
      <c r="G99" s="1790">
        <f>SUM(G78:G98)</f>
        <v>7</v>
      </c>
      <c r="H99" s="1790"/>
      <c r="I99" s="1790">
        <f>SUM(I78:I98)</f>
        <v>25000</v>
      </c>
      <c r="J99" s="1769"/>
    </row>
    <row r="100" spans="1:10" ht="17.25" x14ac:dyDescent="0.25">
      <c r="A100" s="2302"/>
      <c r="B100" s="2297" t="s">
        <v>4463</v>
      </c>
      <c r="C100" s="2297"/>
      <c r="D100" s="2297"/>
      <c r="E100" s="2297"/>
      <c r="F100" s="2297"/>
      <c r="G100" s="2297"/>
      <c r="H100" s="2297"/>
      <c r="I100" s="2297"/>
      <c r="J100" s="2297"/>
    </row>
    <row r="101" spans="1:10" ht="17.25" x14ac:dyDescent="0.25">
      <c r="A101" s="2302"/>
      <c r="B101" s="1806"/>
      <c r="C101" s="783"/>
      <c r="D101" s="783"/>
      <c r="E101" s="910"/>
      <c r="F101" s="910"/>
      <c r="G101" s="910"/>
      <c r="H101" s="910"/>
      <c r="I101" s="910"/>
      <c r="J101" s="910"/>
    </row>
    <row r="102" spans="1:10" ht="17.25" x14ac:dyDescent="0.25">
      <c r="A102" s="2302"/>
      <c r="B102" s="1806"/>
      <c r="C102" s="783"/>
      <c r="D102" s="944"/>
      <c r="E102" s="784"/>
      <c r="F102" s="910"/>
      <c r="G102" s="910"/>
      <c r="H102" s="910"/>
      <c r="I102" s="783"/>
      <c r="J102" s="1793"/>
    </row>
    <row r="103" spans="1:10" x14ac:dyDescent="0.25">
      <c r="A103" s="2302"/>
      <c r="B103" s="1807" t="s">
        <v>2048</v>
      </c>
      <c r="C103" s="213">
        <f>SUM(C101:C102)</f>
        <v>0</v>
      </c>
      <c r="D103" s="213"/>
      <c r="E103" s="213"/>
      <c r="F103" s="213"/>
      <c r="G103" s="213"/>
      <c r="H103" s="213"/>
      <c r="I103" s="213"/>
      <c r="J103" s="1"/>
    </row>
    <row r="104" spans="1:10" x14ac:dyDescent="0.25">
      <c r="A104" s="2302"/>
    </row>
    <row r="105" spans="1:10" ht="15.75" x14ac:dyDescent="0.25">
      <c r="A105" s="2302"/>
      <c r="B105" s="2287" t="s">
        <v>4861</v>
      </c>
      <c r="C105" s="2263"/>
      <c r="D105" s="757">
        <v>152800</v>
      </c>
    </row>
    <row r="106" spans="1:10" x14ac:dyDescent="0.25">
      <c r="A106" s="2302"/>
    </row>
    <row r="107" spans="1:10" ht="16.5" thickBot="1" x14ac:dyDescent="0.3">
      <c r="A107" s="2303"/>
      <c r="B107" s="2287" t="s">
        <v>4825</v>
      </c>
      <c r="C107" s="2263"/>
      <c r="D107" s="213"/>
      <c r="F107" s="2288" t="s">
        <v>7199</v>
      </c>
      <c r="G107" s="2288"/>
      <c r="H107" s="2288"/>
      <c r="I107" s="2288"/>
      <c r="J107" s="2288"/>
    </row>
    <row r="110" spans="1:10" ht="15.75" thickBot="1" x14ac:dyDescent="0.3"/>
    <row r="111" spans="1:10" ht="16.5" thickBot="1" x14ac:dyDescent="0.3">
      <c r="A111" s="1827"/>
      <c r="B111" s="2290" t="s">
        <v>7319</v>
      </c>
      <c r="C111" s="2290"/>
      <c r="D111" s="2290"/>
      <c r="E111" s="2290"/>
      <c r="F111" s="2290"/>
      <c r="G111" s="2290"/>
      <c r="H111" s="2290"/>
      <c r="I111" s="2290"/>
      <c r="J111" s="1792"/>
    </row>
    <row r="112" spans="1:10" ht="32.25" thickBot="1" x14ac:dyDescent="0.3">
      <c r="A112" s="1808" t="s">
        <v>7245</v>
      </c>
      <c r="B112" s="1817" t="s">
        <v>7246</v>
      </c>
      <c r="C112" s="1819" t="s">
        <v>6004</v>
      </c>
      <c r="D112" s="1818" t="s">
        <v>6005</v>
      </c>
      <c r="E112" s="1763" t="s">
        <v>7247</v>
      </c>
      <c r="F112" s="1778" t="s">
        <v>7248</v>
      </c>
      <c r="G112" s="1778" t="s">
        <v>7249</v>
      </c>
      <c r="H112" s="1778" t="s">
        <v>7250</v>
      </c>
      <c r="I112" s="1778" t="s">
        <v>7251</v>
      </c>
      <c r="J112" s="1779" t="s">
        <v>6846</v>
      </c>
    </row>
    <row r="113" spans="1:10" ht="15.75" x14ac:dyDescent="0.25">
      <c r="A113" s="2301">
        <v>43895</v>
      </c>
      <c r="B113" s="1820" t="s">
        <v>7321</v>
      </c>
      <c r="C113" s="1821">
        <v>1</v>
      </c>
      <c r="D113" s="1822">
        <v>29000</v>
      </c>
      <c r="E113" s="1823"/>
      <c r="F113" s="1822"/>
      <c r="G113" s="1824">
        <v>2</v>
      </c>
      <c r="H113" s="1824">
        <v>60</v>
      </c>
      <c r="I113" s="1825">
        <v>6000</v>
      </c>
      <c r="J113" s="1826"/>
    </row>
    <row r="114" spans="1:10" ht="15.75" x14ac:dyDescent="0.25">
      <c r="A114" s="2302"/>
      <c r="B114" s="1803" t="s">
        <v>7322</v>
      </c>
      <c r="C114" s="1773">
        <v>1</v>
      </c>
      <c r="D114" s="1774">
        <v>2000</v>
      </c>
      <c r="E114" s="1777"/>
      <c r="F114" s="1774">
        <v>49000</v>
      </c>
      <c r="G114" s="1773"/>
      <c r="H114" s="1773"/>
      <c r="I114" s="1765"/>
      <c r="J114" s="1767" t="s">
        <v>7323</v>
      </c>
    </row>
    <row r="115" spans="1:10" ht="16.5" thickBot="1" x14ac:dyDescent="0.3">
      <c r="A115" s="2302"/>
      <c r="B115" s="1803" t="s">
        <v>7324</v>
      </c>
      <c r="C115" s="1773">
        <v>1</v>
      </c>
      <c r="D115" s="1774">
        <v>39000</v>
      </c>
      <c r="E115" s="1781"/>
      <c r="F115" s="1774"/>
      <c r="G115" s="1773"/>
      <c r="H115" s="1773"/>
      <c r="I115" s="1765"/>
      <c r="J115" s="1767"/>
    </row>
    <row r="116" spans="1:10" ht="15.75" x14ac:dyDescent="0.25">
      <c r="A116" s="2302"/>
      <c r="B116" s="1820" t="s">
        <v>7325</v>
      </c>
      <c r="C116" s="1824">
        <v>2</v>
      </c>
      <c r="D116" s="1822"/>
      <c r="E116" s="1823"/>
      <c r="F116" s="1822">
        <v>40000</v>
      </c>
      <c r="G116" s="1824"/>
      <c r="H116" s="1824"/>
      <c r="I116" s="1825"/>
      <c r="J116" s="1826" t="s">
        <v>7326</v>
      </c>
    </row>
    <row r="117" spans="1:10" ht="15.75" x14ac:dyDescent="0.25">
      <c r="A117" s="2302"/>
      <c r="B117" s="1803" t="s">
        <v>7327</v>
      </c>
      <c r="C117" s="1773">
        <v>1</v>
      </c>
      <c r="D117" s="1774">
        <v>20000</v>
      </c>
      <c r="E117" s="1777"/>
      <c r="F117" s="1774"/>
      <c r="G117" s="1773">
        <v>1</v>
      </c>
      <c r="H117" s="1773">
        <v>60</v>
      </c>
      <c r="I117" s="1765">
        <v>3000</v>
      </c>
      <c r="J117" s="1767"/>
    </row>
    <row r="118" spans="1:10" ht="15.75" x14ac:dyDescent="0.25">
      <c r="A118" s="2302"/>
      <c r="B118" s="1828" t="s">
        <v>7328</v>
      </c>
      <c r="C118" s="1775"/>
      <c r="D118" s="1776"/>
      <c r="E118" s="1783"/>
      <c r="F118" s="1776"/>
      <c r="G118" s="1775"/>
      <c r="H118" s="1775"/>
      <c r="I118" s="1766"/>
      <c r="J118" s="1768" t="s">
        <v>7329</v>
      </c>
    </row>
    <row r="119" spans="1:10" ht="15.75" x14ac:dyDescent="0.25">
      <c r="A119" s="2302"/>
      <c r="B119" s="1829" t="s">
        <v>7330</v>
      </c>
      <c r="C119" s="1830">
        <v>1</v>
      </c>
      <c r="D119" s="1831"/>
      <c r="E119" s="1832">
        <v>15000</v>
      </c>
      <c r="F119" s="1831"/>
      <c r="G119" s="1830">
        <v>1</v>
      </c>
      <c r="H119" s="1830">
        <v>60</v>
      </c>
      <c r="I119" s="1833">
        <v>3000</v>
      </c>
      <c r="J119" s="1834" t="s">
        <v>883</v>
      </c>
    </row>
    <row r="120" spans="1:10" ht="15.75" x14ac:dyDescent="0.25">
      <c r="A120" s="2302"/>
      <c r="B120" s="1803" t="s">
        <v>7331</v>
      </c>
      <c r="C120" s="1773">
        <v>1</v>
      </c>
      <c r="D120" s="1774">
        <v>80000</v>
      </c>
      <c r="E120" s="1777"/>
      <c r="F120" s="1774"/>
      <c r="G120" s="1773">
        <v>1</v>
      </c>
      <c r="H120" s="1773">
        <v>100</v>
      </c>
      <c r="I120" s="1765">
        <v>5000</v>
      </c>
      <c r="J120" s="1767"/>
    </row>
    <row r="121" spans="1:10" ht="15.75" x14ac:dyDescent="0.25">
      <c r="A121" s="2302"/>
      <c r="B121" s="1803" t="s">
        <v>7078</v>
      </c>
      <c r="C121" s="1773">
        <v>1</v>
      </c>
      <c r="D121" s="1774"/>
      <c r="E121" s="1777">
        <v>17000</v>
      </c>
      <c r="F121" s="1774"/>
      <c r="G121" s="1773">
        <v>1</v>
      </c>
      <c r="H121" s="1773">
        <v>60</v>
      </c>
      <c r="I121" s="1765">
        <v>3000</v>
      </c>
      <c r="J121" s="1767" t="s">
        <v>883</v>
      </c>
    </row>
    <row r="122" spans="1:10" ht="15.75" x14ac:dyDescent="0.25">
      <c r="A122" s="2302"/>
      <c r="B122" s="1803" t="s">
        <v>7078</v>
      </c>
      <c r="C122" s="1773">
        <v>1</v>
      </c>
      <c r="D122" s="1774"/>
      <c r="E122" s="1777">
        <v>16000</v>
      </c>
      <c r="F122" s="1774"/>
      <c r="G122" s="1773">
        <v>1</v>
      </c>
      <c r="H122" s="1773">
        <v>70</v>
      </c>
      <c r="I122" s="1765">
        <v>4000</v>
      </c>
      <c r="J122" s="1767" t="s">
        <v>883</v>
      </c>
    </row>
    <row r="123" spans="1:10" ht="15.75" x14ac:dyDescent="0.25">
      <c r="A123" s="2302"/>
      <c r="B123" s="1803" t="s">
        <v>7332</v>
      </c>
      <c r="C123" s="1773">
        <v>1</v>
      </c>
      <c r="D123" s="1774">
        <v>33000</v>
      </c>
      <c r="E123" s="1777"/>
      <c r="F123" s="1774"/>
      <c r="G123" s="1773">
        <v>1</v>
      </c>
      <c r="H123" s="1773">
        <v>70</v>
      </c>
      <c r="I123" s="1765">
        <v>4000</v>
      </c>
      <c r="J123" s="1767"/>
    </row>
    <row r="124" spans="1:10" ht="15.75" x14ac:dyDescent="0.25">
      <c r="A124" s="2302"/>
      <c r="B124" s="1803" t="s">
        <v>7333</v>
      </c>
      <c r="C124" s="1773">
        <v>1</v>
      </c>
      <c r="D124" s="1774"/>
      <c r="E124" s="1777"/>
      <c r="F124" s="1774">
        <v>17000</v>
      </c>
      <c r="G124" s="1773"/>
      <c r="H124" s="1773"/>
      <c r="I124" s="1765"/>
      <c r="J124" s="1767" t="s">
        <v>7334</v>
      </c>
    </row>
    <row r="125" spans="1:10" ht="15.75" x14ac:dyDescent="0.25">
      <c r="A125" s="2302"/>
      <c r="B125" s="1803" t="s">
        <v>132</v>
      </c>
      <c r="C125" s="1773">
        <v>1</v>
      </c>
      <c r="D125" s="1774">
        <v>15000</v>
      </c>
      <c r="E125" s="1777"/>
      <c r="F125" s="1774"/>
      <c r="G125" s="1773"/>
      <c r="H125" s="1773"/>
      <c r="I125" s="1765"/>
      <c r="J125" s="1767"/>
    </row>
    <row r="126" spans="1:10" ht="16.5" thickBot="1" x14ac:dyDescent="0.3">
      <c r="A126" s="2302"/>
      <c r="B126" s="1805" t="s">
        <v>2048</v>
      </c>
      <c r="C126" s="1790">
        <f>SUM(C112:C125)</f>
        <v>13</v>
      </c>
      <c r="D126" s="1790">
        <f>SUM(D112:D125)</f>
        <v>218000</v>
      </c>
      <c r="E126" s="1790">
        <f>SUM(E112:E125)</f>
        <v>48000</v>
      </c>
      <c r="F126" s="1790">
        <f>SUM(F113:F125)</f>
        <v>106000</v>
      </c>
      <c r="G126" s="1790">
        <f>SUM(G113:G125)</f>
        <v>8</v>
      </c>
      <c r="H126" s="1790"/>
      <c r="I126" s="1790">
        <f>SUM(I113:I125)</f>
        <v>28000</v>
      </c>
      <c r="J126" s="1769"/>
    </row>
    <row r="127" spans="1:10" ht="17.25" x14ac:dyDescent="0.25">
      <c r="A127" s="2302"/>
      <c r="B127" s="2297" t="s">
        <v>4463</v>
      </c>
      <c r="C127" s="2297"/>
      <c r="D127" s="2297"/>
      <c r="E127" s="2297"/>
      <c r="F127" s="2297"/>
      <c r="G127" s="2297"/>
      <c r="H127" s="2297"/>
      <c r="I127" s="2297"/>
      <c r="J127" s="2297"/>
    </row>
    <row r="128" spans="1:10" ht="17.25" x14ac:dyDescent="0.25">
      <c r="A128" s="2302"/>
      <c r="B128" s="1806"/>
      <c r="C128" s="783"/>
      <c r="D128" s="783"/>
      <c r="E128" s="910"/>
      <c r="F128" s="910"/>
      <c r="G128" s="910"/>
      <c r="H128" s="910"/>
      <c r="I128" s="910"/>
      <c r="J128" s="910"/>
    </row>
    <row r="129" spans="1:10" ht="17.25" x14ac:dyDescent="0.25">
      <c r="A129" s="2302"/>
      <c r="B129" s="1806"/>
      <c r="C129" s="783"/>
      <c r="D129" s="944"/>
      <c r="E129" s="784"/>
      <c r="F129" s="910"/>
      <c r="G129" s="910"/>
      <c r="H129" s="910"/>
      <c r="I129" s="783"/>
      <c r="J129" s="1793"/>
    </row>
    <row r="130" spans="1:10" x14ac:dyDescent="0.25">
      <c r="A130" s="2302"/>
      <c r="B130" s="1807" t="s">
        <v>2048</v>
      </c>
      <c r="C130" s="213">
        <f>SUM(C128:C129)</f>
        <v>0</v>
      </c>
      <c r="D130" s="213"/>
      <c r="E130" s="213"/>
      <c r="F130" s="213"/>
      <c r="G130" s="213"/>
      <c r="H130" s="213"/>
      <c r="I130" s="213"/>
      <c r="J130" s="1"/>
    </row>
    <row r="131" spans="1:10" x14ac:dyDescent="0.25">
      <c r="A131" s="2302"/>
    </row>
    <row r="132" spans="1:10" ht="15.75" x14ac:dyDescent="0.25">
      <c r="A132" s="2302"/>
      <c r="B132" s="2287" t="s">
        <v>4861</v>
      </c>
      <c r="C132" s="2263"/>
      <c r="D132" s="757">
        <v>218000</v>
      </c>
    </row>
    <row r="133" spans="1:10" x14ac:dyDescent="0.25">
      <c r="A133" s="2302"/>
    </row>
    <row r="134" spans="1:10" ht="16.5" thickBot="1" x14ac:dyDescent="0.3">
      <c r="A134" s="2303"/>
      <c r="B134" s="2287" t="s">
        <v>4825</v>
      </c>
      <c r="C134" s="2263"/>
      <c r="D134" s="213"/>
      <c r="F134" s="2288" t="s">
        <v>7199</v>
      </c>
      <c r="G134" s="2288"/>
      <c r="H134" s="2288"/>
      <c r="I134" s="2288"/>
      <c r="J134" s="2288"/>
    </row>
    <row r="137" spans="1:10" ht="15.75" thickBot="1" x14ac:dyDescent="0.3"/>
    <row r="138" spans="1:10" ht="32.25" thickBot="1" x14ac:dyDescent="0.3">
      <c r="A138" s="1808" t="s">
        <v>7245</v>
      </c>
      <c r="B138" s="1778" t="s">
        <v>7246</v>
      </c>
      <c r="C138" s="1819" t="s">
        <v>6004</v>
      </c>
      <c r="D138" s="1778" t="s">
        <v>6005</v>
      </c>
      <c r="E138" s="1763" t="s">
        <v>7247</v>
      </c>
      <c r="F138" s="1778" t="s">
        <v>7248</v>
      </c>
      <c r="G138" s="1778" t="s">
        <v>7249</v>
      </c>
      <c r="H138" s="1778" t="s">
        <v>7250</v>
      </c>
      <c r="I138" s="1778" t="s">
        <v>7251</v>
      </c>
      <c r="J138" s="1779" t="s">
        <v>6846</v>
      </c>
    </row>
    <row r="139" spans="1:10" ht="15.75" x14ac:dyDescent="0.25">
      <c r="A139" s="2296">
        <v>43896</v>
      </c>
      <c r="B139" s="1802" t="s">
        <v>5517</v>
      </c>
      <c r="C139" s="1770">
        <v>1</v>
      </c>
      <c r="D139" s="1780">
        <v>15000</v>
      </c>
      <c r="E139" s="1782"/>
      <c r="F139" s="1780"/>
      <c r="G139" s="1770">
        <v>1</v>
      </c>
      <c r="H139" s="1770">
        <v>3000</v>
      </c>
      <c r="I139" s="1771">
        <v>60</v>
      </c>
      <c r="J139" s="1772"/>
    </row>
    <row r="140" spans="1:10" ht="15.75" x14ac:dyDescent="0.25">
      <c r="A140" s="2296"/>
      <c r="B140" s="1804" t="s">
        <v>7335</v>
      </c>
      <c r="C140" s="1795">
        <v>1</v>
      </c>
      <c r="D140" s="1796"/>
      <c r="E140" s="1815">
        <v>22700</v>
      </c>
      <c r="F140" s="1796"/>
      <c r="G140" s="1795">
        <v>1</v>
      </c>
      <c r="H140" s="1795">
        <v>2000</v>
      </c>
      <c r="I140" s="1798">
        <v>50</v>
      </c>
      <c r="J140" s="1799" t="s">
        <v>7336</v>
      </c>
    </row>
    <row r="141" spans="1:10" ht="15.75" x14ac:dyDescent="0.25">
      <c r="A141" s="2296"/>
      <c r="B141" s="1803" t="s">
        <v>4510</v>
      </c>
      <c r="C141" s="1773">
        <v>1</v>
      </c>
      <c r="D141" s="1774"/>
      <c r="E141" s="1781"/>
      <c r="F141" s="1774">
        <v>29000</v>
      </c>
      <c r="G141" s="1773"/>
      <c r="H141" s="1773"/>
      <c r="I141" s="1765"/>
      <c r="J141" s="1767" t="s">
        <v>6249</v>
      </c>
    </row>
    <row r="142" spans="1:10" ht="15.75" x14ac:dyDescent="0.25">
      <c r="A142" s="2296"/>
      <c r="B142" s="1803" t="s">
        <v>4497</v>
      </c>
      <c r="C142" s="1773">
        <v>1</v>
      </c>
      <c r="D142" s="1774"/>
      <c r="E142" s="1781">
        <v>27000</v>
      </c>
      <c r="F142" s="1774"/>
      <c r="G142" s="1773">
        <v>1</v>
      </c>
      <c r="H142" s="1773">
        <v>2000</v>
      </c>
      <c r="I142" s="1765">
        <v>50</v>
      </c>
      <c r="J142" s="1767" t="s">
        <v>767</v>
      </c>
    </row>
    <row r="143" spans="1:10" ht="15.75" x14ac:dyDescent="0.25">
      <c r="A143" s="2296"/>
      <c r="B143" s="1803" t="s">
        <v>629</v>
      </c>
      <c r="C143" s="1773">
        <v>1</v>
      </c>
      <c r="D143" s="1774"/>
      <c r="E143" s="1777">
        <v>36000</v>
      </c>
      <c r="F143" s="1774"/>
      <c r="G143" s="1773"/>
      <c r="H143" s="1773"/>
      <c r="I143" s="1765"/>
      <c r="J143" s="1767" t="s">
        <v>767</v>
      </c>
    </row>
    <row r="144" spans="1:10" ht="15.75" x14ac:dyDescent="0.25">
      <c r="A144" s="2296"/>
      <c r="B144" s="1803" t="s">
        <v>1248</v>
      </c>
      <c r="C144" s="1773">
        <v>2</v>
      </c>
      <c r="D144" s="1774">
        <v>83000</v>
      </c>
      <c r="E144" s="1777">
        <v>21000</v>
      </c>
      <c r="F144" s="1774"/>
      <c r="G144" s="1773"/>
      <c r="H144" s="1773"/>
      <c r="I144" s="1765"/>
      <c r="J144" s="1767" t="s">
        <v>7337</v>
      </c>
    </row>
    <row r="145" spans="1:10" ht="16.5" thickBot="1" x14ac:dyDescent="0.3">
      <c r="A145" s="2296"/>
      <c r="B145" s="1805" t="s">
        <v>2048</v>
      </c>
      <c r="C145" s="1790">
        <f t="shared" ref="C145:H145" si="0">SUM(C139:C144)</f>
        <v>7</v>
      </c>
      <c r="D145" s="1790">
        <f t="shared" si="0"/>
        <v>98000</v>
      </c>
      <c r="E145" s="1790">
        <f t="shared" si="0"/>
        <v>106700</v>
      </c>
      <c r="F145" s="1790">
        <f t="shared" si="0"/>
        <v>29000</v>
      </c>
      <c r="G145" s="1790">
        <f t="shared" si="0"/>
        <v>3</v>
      </c>
      <c r="H145" s="1790">
        <f t="shared" si="0"/>
        <v>7000</v>
      </c>
      <c r="I145" s="1790"/>
      <c r="J145" s="1769"/>
    </row>
    <row r="146" spans="1:10" ht="17.25" x14ac:dyDescent="0.25">
      <c r="A146" s="2296"/>
      <c r="B146" s="2297" t="s">
        <v>4463</v>
      </c>
      <c r="C146" s="2297"/>
      <c r="D146" s="2297"/>
      <c r="E146" s="2297"/>
      <c r="F146" s="2297"/>
      <c r="G146" s="2297"/>
      <c r="H146" s="2297"/>
      <c r="I146" s="2297"/>
      <c r="J146" s="2297"/>
    </row>
    <row r="147" spans="1:10" ht="17.25" x14ac:dyDescent="0.25">
      <c r="A147" s="2296"/>
      <c r="B147" s="1806"/>
      <c r="C147" s="783"/>
      <c r="D147" s="783"/>
      <c r="E147" s="910"/>
      <c r="F147" s="910"/>
      <c r="G147" s="910"/>
      <c r="H147" s="910"/>
      <c r="I147" s="910"/>
      <c r="J147" s="910"/>
    </row>
    <row r="148" spans="1:10" x14ac:dyDescent="0.25">
      <c r="A148" s="2296"/>
      <c r="B148" s="1807" t="s">
        <v>2048</v>
      </c>
      <c r="C148" s="213">
        <f>SUM(C147:C147)</f>
        <v>0</v>
      </c>
      <c r="D148" s="213"/>
      <c r="E148" s="213"/>
      <c r="F148" s="213"/>
      <c r="G148" s="213"/>
      <c r="H148" s="213"/>
      <c r="I148" s="213"/>
      <c r="J148" s="1"/>
    </row>
    <row r="149" spans="1:10" x14ac:dyDescent="0.25">
      <c r="A149" s="2296"/>
    </row>
    <row r="150" spans="1:10" ht="15.75" x14ac:dyDescent="0.25">
      <c r="A150" s="2296"/>
      <c r="B150" s="2287" t="s">
        <v>4861</v>
      </c>
      <c r="C150" s="2263"/>
      <c r="D150" s="757">
        <f>D145</f>
        <v>98000</v>
      </c>
    </row>
    <row r="151" spans="1:10" x14ac:dyDescent="0.25">
      <c r="A151" s="2296"/>
    </row>
    <row r="152" spans="1:10" ht="15.75" x14ac:dyDescent="0.25">
      <c r="A152" s="2296"/>
      <c r="B152" s="2287" t="s">
        <v>4825</v>
      </c>
      <c r="C152" s="2263"/>
      <c r="D152" s="213"/>
      <c r="F152" s="2274" t="s">
        <v>7199</v>
      </c>
      <c r="G152" s="2274"/>
      <c r="H152" s="2274"/>
      <c r="I152" s="2274"/>
      <c r="J152" s="2274"/>
    </row>
    <row r="155" spans="1:10" ht="15.75" thickBot="1" x14ac:dyDescent="0.3"/>
    <row r="156" spans="1:10" ht="32.25" thickBot="1" x14ac:dyDescent="0.3">
      <c r="A156" s="1808" t="s">
        <v>7245</v>
      </c>
      <c r="B156" s="1778" t="s">
        <v>7246</v>
      </c>
      <c r="C156" s="1819" t="s">
        <v>6004</v>
      </c>
      <c r="D156" s="1778" t="s">
        <v>6005</v>
      </c>
      <c r="E156" s="1763" t="s">
        <v>7247</v>
      </c>
      <c r="F156" s="1778" t="s">
        <v>7248</v>
      </c>
      <c r="G156" s="1778" t="s">
        <v>7249</v>
      </c>
      <c r="H156" s="1778" t="s">
        <v>7250</v>
      </c>
      <c r="I156" s="1778" t="s">
        <v>7251</v>
      </c>
      <c r="J156" s="1779" t="s">
        <v>6846</v>
      </c>
    </row>
    <row r="157" spans="1:10" ht="15.75" x14ac:dyDescent="0.25">
      <c r="A157" s="2296">
        <v>43897</v>
      </c>
      <c r="B157" s="1802" t="s">
        <v>4733</v>
      </c>
      <c r="C157" s="1770">
        <v>1</v>
      </c>
      <c r="D157" s="1780">
        <v>14000</v>
      </c>
      <c r="E157" s="1782"/>
      <c r="F157" s="1780"/>
      <c r="G157" s="1770">
        <v>1</v>
      </c>
      <c r="H157" s="1770">
        <v>4000</v>
      </c>
      <c r="I157" s="1771">
        <v>75</v>
      </c>
      <c r="J157" s="1772"/>
    </row>
    <row r="158" spans="1:10" ht="15.75" x14ac:dyDescent="0.25">
      <c r="A158" s="2296"/>
      <c r="B158" s="1828" t="s">
        <v>6014</v>
      </c>
      <c r="C158" s="1775">
        <v>1</v>
      </c>
      <c r="D158" s="1776">
        <v>14000</v>
      </c>
      <c r="E158" s="1783"/>
      <c r="F158" s="1776"/>
      <c r="G158" s="1775"/>
      <c r="H158" s="1775"/>
      <c r="I158" s="1766"/>
      <c r="J158" s="1768" t="s">
        <v>6418</v>
      </c>
    </row>
    <row r="159" spans="1:10" ht="15.75" x14ac:dyDescent="0.25">
      <c r="A159" s="2296"/>
      <c r="B159" s="1803" t="s">
        <v>576</v>
      </c>
      <c r="C159" s="1773">
        <v>1</v>
      </c>
      <c r="D159" s="1774">
        <v>17000</v>
      </c>
      <c r="E159" s="1781"/>
      <c r="F159" s="1774"/>
      <c r="G159" s="1773">
        <v>1</v>
      </c>
      <c r="H159" s="1773">
        <v>4000</v>
      </c>
      <c r="I159" s="1765">
        <v>75</v>
      </c>
      <c r="J159" s="1767"/>
    </row>
    <row r="160" spans="1:10" ht="15.75" x14ac:dyDescent="0.25">
      <c r="A160" s="2296"/>
      <c r="B160" s="1803" t="s">
        <v>7338</v>
      </c>
      <c r="C160" s="1773">
        <v>1</v>
      </c>
      <c r="D160" s="1774">
        <v>44000</v>
      </c>
      <c r="E160" s="1781"/>
      <c r="F160" s="1774"/>
      <c r="G160" s="1773">
        <v>1</v>
      </c>
      <c r="H160" s="1773">
        <v>5000</v>
      </c>
      <c r="I160" s="1765">
        <v>100</v>
      </c>
      <c r="J160" s="1767"/>
    </row>
    <row r="161" spans="1:10" ht="15.75" x14ac:dyDescent="0.25">
      <c r="A161" s="2296"/>
      <c r="B161" s="1803" t="s">
        <v>2045</v>
      </c>
      <c r="C161" s="1773">
        <v>1</v>
      </c>
      <c r="D161" s="1774"/>
      <c r="E161" s="1777"/>
      <c r="F161" s="1774">
        <v>17000</v>
      </c>
      <c r="G161" s="1773"/>
      <c r="H161" s="1773"/>
      <c r="I161" s="1765"/>
      <c r="J161" s="1767" t="s">
        <v>7339</v>
      </c>
    </row>
    <row r="162" spans="1:10" ht="15.75" x14ac:dyDescent="0.25">
      <c r="A162" s="2296"/>
      <c r="B162" s="1803" t="s">
        <v>3012</v>
      </c>
      <c r="C162" s="1773">
        <v>1</v>
      </c>
      <c r="D162" s="1774"/>
      <c r="E162" s="1777">
        <v>13000</v>
      </c>
      <c r="F162" s="1774"/>
      <c r="G162" s="1773">
        <v>1</v>
      </c>
      <c r="H162" s="1773">
        <v>3000</v>
      </c>
      <c r="I162" s="1765">
        <v>60</v>
      </c>
      <c r="J162" s="1767" t="s">
        <v>767</v>
      </c>
    </row>
    <row r="163" spans="1:10" ht="15.75" x14ac:dyDescent="0.25">
      <c r="A163" s="2296"/>
      <c r="B163" s="1835" t="s">
        <v>5284</v>
      </c>
      <c r="C163" s="1836">
        <v>1</v>
      </c>
      <c r="D163" s="1837"/>
      <c r="E163" s="1838">
        <v>45000</v>
      </c>
      <c r="F163" s="1837"/>
      <c r="G163" s="1836">
        <v>1</v>
      </c>
      <c r="H163" s="1836">
        <v>4000</v>
      </c>
      <c r="I163" s="1839">
        <v>75</v>
      </c>
      <c r="J163" s="1840" t="s">
        <v>767</v>
      </c>
    </row>
    <row r="164" spans="1:10" ht="15.75" x14ac:dyDescent="0.25">
      <c r="A164" s="2296"/>
      <c r="B164" s="1835" t="s">
        <v>3701</v>
      </c>
      <c r="C164" s="1836">
        <v>1</v>
      </c>
      <c r="D164" s="1837"/>
      <c r="E164" s="1838">
        <v>41000</v>
      </c>
      <c r="F164" s="1837"/>
      <c r="G164" s="1836"/>
      <c r="H164" s="1836"/>
      <c r="I164" s="1839"/>
      <c r="J164" s="1840" t="s">
        <v>767</v>
      </c>
    </row>
    <row r="165" spans="1:10" ht="15.75" x14ac:dyDescent="0.25">
      <c r="A165" s="2296"/>
      <c r="B165" s="1850" t="s">
        <v>1541</v>
      </c>
      <c r="C165" s="1851">
        <v>1</v>
      </c>
      <c r="D165" s="1852"/>
      <c r="E165" s="1853"/>
      <c r="F165" s="1852"/>
      <c r="G165" s="1851"/>
      <c r="H165" s="1851"/>
      <c r="I165" s="1854"/>
      <c r="J165" s="1855" t="s">
        <v>5989</v>
      </c>
    </row>
    <row r="166" spans="1:10" ht="15.75" x14ac:dyDescent="0.25">
      <c r="A166" s="2296"/>
      <c r="B166" s="1835" t="s">
        <v>316</v>
      </c>
      <c r="C166" s="1836">
        <v>1</v>
      </c>
      <c r="D166" s="1837"/>
      <c r="E166" s="1838">
        <v>21000</v>
      </c>
      <c r="F166" s="1837"/>
      <c r="G166" s="1836">
        <v>1</v>
      </c>
      <c r="H166" s="1836">
        <v>5000</v>
      </c>
      <c r="I166" s="1839">
        <v>100</v>
      </c>
      <c r="J166" s="1840" t="s">
        <v>767</v>
      </c>
    </row>
    <row r="167" spans="1:10" ht="16.5" thickBot="1" x14ac:dyDescent="0.3">
      <c r="A167" s="2296"/>
      <c r="B167" s="1805" t="s">
        <v>2048</v>
      </c>
      <c r="C167" s="1790">
        <f t="shared" ref="C167:H167" si="1">SUM(C157:C166)</f>
        <v>10</v>
      </c>
      <c r="D167" s="1790">
        <f t="shared" si="1"/>
        <v>89000</v>
      </c>
      <c r="E167" s="1790">
        <f t="shared" si="1"/>
        <v>120000</v>
      </c>
      <c r="F167" s="1790">
        <f t="shared" si="1"/>
        <v>17000</v>
      </c>
      <c r="G167" s="1790">
        <f t="shared" si="1"/>
        <v>6</v>
      </c>
      <c r="H167" s="1790">
        <f t="shared" si="1"/>
        <v>25000</v>
      </c>
      <c r="I167" s="1790"/>
      <c r="J167" s="1769"/>
    </row>
    <row r="168" spans="1:10" ht="17.25" x14ac:dyDescent="0.25">
      <c r="A168" s="2296"/>
      <c r="B168" s="2297" t="s">
        <v>4463</v>
      </c>
      <c r="C168" s="2297"/>
      <c r="D168" s="2297"/>
      <c r="E168" s="2297"/>
      <c r="F168" s="2297"/>
      <c r="G168" s="2297"/>
      <c r="H168" s="2297"/>
      <c r="I168" s="2297"/>
      <c r="J168" s="2297"/>
    </row>
    <row r="169" spans="1:10" ht="17.25" x14ac:dyDescent="0.25">
      <c r="A169" s="2296"/>
      <c r="B169" s="1806" t="s">
        <v>7340</v>
      </c>
      <c r="C169" s="783">
        <v>1</v>
      </c>
      <c r="D169" s="783">
        <v>1200</v>
      </c>
      <c r="E169" s="910"/>
      <c r="F169" s="910"/>
      <c r="G169" s="910"/>
      <c r="H169" s="910"/>
      <c r="I169" s="910"/>
      <c r="J169" s="910"/>
    </row>
    <row r="170" spans="1:10" ht="17.25" x14ac:dyDescent="0.25">
      <c r="A170" s="2296"/>
      <c r="B170" s="1806" t="s">
        <v>7341</v>
      </c>
      <c r="C170" s="783">
        <v>1</v>
      </c>
      <c r="D170" s="783">
        <v>2000</v>
      </c>
      <c r="E170" s="910"/>
      <c r="F170" s="910"/>
      <c r="G170" s="910"/>
      <c r="H170" s="910"/>
      <c r="I170" s="910"/>
      <c r="J170" s="910"/>
    </row>
    <row r="171" spans="1:10" x14ac:dyDescent="0.25">
      <c r="A171" s="2296"/>
      <c r="B171" s="1807" t="s">
        <v>2048</v>
      </c>
      <c r="C171" s="213">
        <f>SUM(C169:C169)</f>
        <v>1</v>
      </c>
      <c r="D171" s="213">
        <f>SUM(D169:D170)</f>
        <v>3200</v>
      </c>
      <c r="E171" s="213"/>
      <c r="F171" s="213"/>
      <c r="G171" s="213"/>
      <c r="H171" s="213"/>
      <c r="I171" s="213"/>
      <c r="J171" s="1"/>
    </row>
    <row r="172" spans="1:10" x14ac:dyDescent="0.25">
      <c r="A172" s="2296"/>
    </row>
    <row r="173" spans="1:10" ht="15.75" x14ac:dyDescent="0.25">
      <c r="A173" s="2296"/>
      <c r="B173" s="2287" t="s">
        <v>4861</v>
      </c>
      <c r="C173" s="2263"/>
      <c r="D173" s="757">
        <f>D167</f>
        <v>89000</v>
      </c>
    </row>
    <row r="174" spans="1:10" x14ac:dyDescent="0.25">
      <c r="A174" s="2296"/>
    </row>
    <row r="175" spans="1:10" ht="15.75" x14ac:dyDescent="0.25">
      <c r="A175" s="2296"/>
      <c r="B175" s="2287" t="s">
        <v>4825</v>
      </c>
      <c r="C175" s="2263"/>
      <c r="D175" s="213">
        <f>D171</f>
        <v>3200</v>
      </c>
      <c r="F175" s="2274" t="s">
        <v>7199</v>
      </c>
      <c r="G175" s="2274"/>
      <c r="H175" s="2274"/>
      <c r="I175" s="2274"/>
      <c r="J175" s="2274"/>
    </row>
    <row r="178" spans="1:10" ht="15.75" thickBot="1" x14ac:dyDescent="0.3"/>
    <row r="179" spans="1:10" ht="32.25" thickBot="1" x14ac:dyDescent="0.3">
      <c r="A179" s="1808" t="s">
        <v>7245</v>
      </c>
      <c r="B179" s="1778" t="s">
        <v>7246</v>
      </c>
      <c r="C179" s="1819" t="s">
        <v>6004</v>
      </c>
      <c r="D179" s="1778" t="s">
        <v>6005</v>
      </c>
      <c r="E179" s="1763" t="s">
        <v>7247</v>
      </c>
      <c r="F179" s="1778" t="s">
        <v>7248</v>
      </c>
      <c r="G179" s="1778" t="s">
        <v>7249</v>
      </c>
      <c r="H179" s="1778" t="s">
        <v>7250</v>
      </c>
      <c r="I179" s="1778" t="s">
        <v>7251</v>
      </c>
      <c r="J179" s="1779" t="s">
        <v>6846</v>
      </c>
    </row>
    <row r="180" spans="1:10" ht="15.75" x14ac:dyDescent="0.25">
      <c r="A180" s="2296">
        <v>43898</v>
      </c>
      <c r="B180" s="1802" t="s">
        <v>1871</v>
      </c>
      <c r="C180" s="1770">
        <v>1</v>
      </c>
      <c r="D180" s="1780"/>
      <c r="E180" s="1782"/>
      <c r="F180" s="1780">
        <v>36000</v>
      </c>
      <c r="G180" s="1770"/>
      <c r="H180" s="1770"/>
      <c r="I180" s="1771"/>
      <c r="J180" s="1772" t="s">
        <v>7342</v>
      </c>
    </row>
    <row r="181" spans="1:10" ht="15.75" x14ac:dyDescent="0.25">
      <c r="A181" s="2296"/>
      <c r="B181" s="1804" t="s">
        <v>4879</v>
      </c>
      <c r="C181" s="1795">
        <v>1</v>
      </c>
      <c r="D181" s="1796">
        <v>4000</v>
      </c>
      <c r="E181" s="1815">
        <v>10000</v>
      </c>
      <c r="F181" s="1796"/>
      <c r="G181" s="1795">
        <v>1</v>
      </c>
      <c r="H181" s="1795">
        <v>3000</v>
      </c>
      <c r="I181" s="1798">
        <v>60</v>
      </c>
      <c r="J181" s="1799" t="s">
        <v>7336</v>
      </c>
    </row>
    <row r="182" spans="1:10" ht="15.75" x14ac:dyDescent="0.25">
      <c r="A182" s="2296"/>
      <c r="B182" s="1803" t="s">
        <v>1863</v>
      </c>
      <c r="C182" s="1773">
        <v>1</v>
      </c>
      <c r="D182" s="1774">
        <v>16000</v>
      </c>
      <c r="E182" s="1781"/>
      <c r="F182" s="1774"/>
      <c r="G182" s="1773">
        <v>1</v>
      </c>
      <c r="H182" s="1773">
        <v>4000</v>
      </c>
      <c r="I182" s="1765">
        <v>75</v>
      </c>
      <c r="J182" s="1767"/>
    </row>
    <row r="183" spans="1:10" ht="16.5" thickBot="1" x14ac:dyDescent="0.3">
      <c r="A183" s="2296"/>
      <c r="B183" s="1805" t="s">
        <v>2048</v>
      </c>
      <c r="C183" s="1790">
        <f t="shared" ref="C183:H183" si="2">SUM(C180:C182)</f>
        <v>3</v>
      </c>
      <c r="D183" s="1790">
        <f t="shared" si="2"/>
        <v>20000</v>
      </c>
      <c r="E183" s="1790">
        <f t="shared" si="2"/>
        <v>10000</v>
      </c>
      <c r="F183" s="1790">
        <f t="shared" si="2"/>
        <v>36000</v>
      </c>
      <c r="G183" s="1790">
        <f t="shared" si="2"/>
        <v>2</v>
      </c>
      <c r="H183" s="1790">
        <f t="shared" si="2"/>
        <v>7000</v>
      </c>
      <c r="I183" s="1790"/>
      <c r="J183" s="1769"/>
    </row>
    <row r="184" spans="1:10" ht="17.25" x14ac:dyDescent="0.25">
      <c r="A184" s="2296"/>
      <c r="B184" s="2297" t="s">
        <v>4463</v>
      </c>
      <c r="C184" s="2297"/>
      <c r="D184" s="2297"/>
      <c r="E184" s="2297"/>
      <c r="F184" s="2297"/>
      <c r="G184" s="2297"/>
      <c r="H184" s="2297"/>
      <c r="I184" s="2297"/>
      <c r="J184" s="2297"/>
    </row>
    <row r="185" spans="1:10" ht="17.25" x14ac:dyDescent="0.25">
      <c r="A185" s="2296"/>
      <c r="B185" s="1806"/>
      <c r="C185" s="783"/>
      <c r="D185" s="783"/>
      <c r="E185" s="910"/>
      <c r="F185" s="910"/>
      <c r="G185" s="910"/>
      <c r="H185" s="910"/>
      <c r="I185" s="910"/>
      <c r="J185" s="910"/>
    </row>
    <row r="186" spans="1:10" x14ac:dyDescent="0.25">
      <c r="A186" s="2296"/>
      <c r="B186" s="1807" t="s">
        <v>2048</v>
      </c>
      <c r="C186" s="213">
        <f>SUM(C185:C185)</f>
        <v>0</v>
      </c>
      <c r="D186" s="213"/>
      <c r="E186" s="213"/>
      <c r="F186" s="213"/>
      <c r="G186" s="213"/>
      <c r="H186" s="213"/>
      <c r="I186" s="213"/>
      <c r="J186" s="1"/>
    </row>
    <row r="187" spans="1:10" x14ac:dyDescent="0.25">
      <c r="A187" s="2296"/>
    </row>
    <row r="188" spans="1:10" ht="15.75" x14ac:dyDescent="0.25">
      <c r="A188" s="2296"/>
      <c r="B188" s="2287" t="s">
        <v>4861</v>
      </c>
      <c r="C188" s="2263"/>
      <c r="D188" s="757">
        <f>D183</f>
        <v>20000</v>
      </c>
    </row>
    <row r="189" spans="1:10" x14ac:dyDescent="0.25">
      <c r="A189" s="2296"/>
    </row>
    <row r="190" spans="1:10" ht="15.75" x14ac:dyDescent="0.25">
      <c r="A190" s="2296"/>
      <c r="B190" s="2287" t="s">
        <v>4825</v>
      </c>
      <c r="C190" s="2263"/>
      <c r="D190" s="213"/>
      <c r="F190" s="2274" t="s">
        <v>7199</v>
      </c>
      <c r="G190" s="2274"/>
      <c r="H190" s="2274"/>
      <c r="I190" s="2274"/>
      <c r="J190" s="2274"/>
    </row>
    <row r="193" spans="1:10" ht="15.75" thickBot="1" x14ac:dyDescent="0.3"/>
    <row r="194" spans="1:10" ht="32.25" thickBot="1" x14ac:dyDescent="0.3">
      <c r="A194" s="1808" t="s">
        <v>7245</v>
      </c>
      <c r="B194" s="1817" t="s">
        <v>7246</v>
      </c>
      <c r="C194" s="1819" t="s">
        <v>6004</v>
      </c>
      <c r="D194" s="1818" t="s">
        <v>6005</v>
      </c>
      <c r="E194" s="1763" t="s">
        <v>7247</v>
      </c>
      <c r="F194" s="1778" t="s">
        <v>7248</v>
      </c>
      <c r="G194" s="1778" t="s">
        <v>7249</v>
      </c>
      <c r="H194" s="1778" t="s">
        <v>7250</v>
      </c>
      <c r="I194" s="1778" t="s">
        <v>7251</v>
      </c>
      <c r="J194" s="1779" t="s">
        <v>6846</v>
      </c>
    </row>
    <row r="195" spans="1:10" ht="16.5" thickBot="1" x14ac:dyDescent="0.3">
      <c r="A195" s="2304">
        <v>43899</v>
      </c>
      <c r="B195" s="1856" t="s">
        <v>587</v>
      </c>
      <c r="C195" s="1844">
        <v>2</v>
      </c>
      <c r="D195" s="1844"/>
      <c r="E195" s="1845">
        <v>42000</v>
      </c>
      <c r="F195" s="1844"/>
      <c r="G195" s="1844">
        <v>2</v>
      </c>
      <c r="H195" s="1844">
        <v>10000</v>
      </c>
      <c r="I195" s="1825">
        <v>100</v>
      </c>
      <c r="J195" s="1826" t="s">
        <v>7343</v>
      </c>
    </row>
    <row r="196" spans="1:10" ht="15.75" x14ac:dyDescent="0.25">
      <c r="A196" s="2305"/>
      <c r="B196" s="1857" t="s">
        <v>441</v>
      </c>
      <c r="C196" s="1846">
        <v>1</v>
      </c>
      <c r="D196" s="1846"/>
      <c r="E196" s="1847">
        <v>26000</v>
      </c>
      <c r="F196" s="1846"/>
      <c r="G196" s="1846"/>
      <c r="H196" s="1846"/>
      <c r="I196" s="1765"/>
      <c r="J196" s="1826" t="s">
        <v>7343</v>
      </c>
    </row>
    <row r="197" spans="1:10" ht="15.75" x14ac:dyDescent="0.25">
      <c r="A197" s="2305"/>
      <c r="B197" s="1857" t="s">
        <v>498</v>
      </c>
      <c r="C197" s="1846">
        <v>1</v>
      </c>
      <c r="D197" s="1846"/>
      <c r="E197" s="1847">
        <v>12000</v>
      </c>
      <c r="F197" s="1846"/>
      <c r="G197" s="1846">
        <v>1</v>
      </c>
      <c r="H197" s="1846">
        <v>3000</v>
      </c>
      <c r="I197" s="1765">
        <v>60</v>
      </c>
      <c r="J197" s="1767" t="s">
        <v>3581</v>
      </c>
    </row>
    <row r="198" spans="1:10" ht="15.75" x14ac:dyDescent="0.25">
      <c r="A198" s="2305"/>
      <c r="B198" s="1858" t="s">
        <v>2187</v>
      </c>
      <c r="C198" s="1848">
        <v>1</v>
      </c>
      <c r="D198" s="1848"/>
      <c r="E198" s="1849">
        <v>16000</v>
      </c>
      <c r="F198" s="1848"/>
      <c r="G198" s="1848"/>
      <c r="H198" s="1848"/>
      <c r="I198" s="1833"/>
      <c r="J198" s="1834" t="s">
        <v>3581</v>
      </c>
    </row>
    <row r="199" spans="1:10" ht="15.75" x14ac:dyDescent="0.25">
      <c r="A199" s="2305"/>
      <c r="B199" s="1857" t="s">
        <v>2199</v>
      </c>
      <c r="C199" s="1846">
        <v>1</v>
      </c>
      <c r="D199" s="1846"/>
      <c r="E199" s="1847">
        <v>20000</v>
      </c>
      <c r="F199" s="1846"/>
      <c r="G199" s="1846"/>
      <c r="H199" s="1846"/>
      <c r="I199" s="1765"/>
      <c r="J199" s="1767" t="s">
        <v>767</v>
      </c>
    </row>
    <row r="200" spans="1:10" ht="15.75" x14ac:dyDescent="0.25">
      <c r="A200" s="2305"/>
      <c r="B200" s="1858" t="s">
        <v>3012</v>
      </c>
      <c r="C200" s="1846">
        <v>1</v>
      </c>
      <c r="D200" s="1846"/>
      <c r="E200" s="1847">
        <v>16000</v>
      </c>
      <c r="F200" s="1846"/>
      <c r="G200" s="1846"/>
      <c r="H200" s="1846"/>
      <c r="I200" s="1765"/>
      <c r="J200" s="1767" t="s">
        <v>767</v>
      </c>
    </row>
    <row r="201" spans="1:10" ht="15.75" x14ac:dyDescent="0.25">
      <c r="A201" s="2305"/>
      <c r="B201" s="1859" t="s">
        <v>316</v>
      </c>
      <c r="C201" s="1848">
        <v>1</v>
      </c>
      <c r="D201" s="1848">
        <v>9000</v>
      </c>
      <c r="E201" s="1849">
        <v>17000</v>
      </c>
      <c r="F201" s="1848"/>
      <c r="G201" s="1848"/>
      <c r="H201" s="1848"/>
      <c r="I201" s="1842"/>
      <c r="J201" s="1843" t="s">
        <v>767</v>
      </c>
    </row>
    <row r="202" spans="1:10" ht="15.75" x14ac:dyDescent="0.25">
      <c r="A202" s="2305"/>
      <c r="B202" s="1857" t="s">
        <v>3477</v>
      </c>
      <c r="C202" s="1846">
        <v>1</v>
      </c>
      <c r="D202" s="1846"/>
      <c r="E202" s="1847"/>
      <c r="F202" s="1846">
        <v>39000</v>
      </c>
      <c r="G202" s="1846"/>
      <c r="H202" s="1846"/>
      <c r="I202" s="1765"/>
      <c r="J202" s="1767" t="s">
        <v>7344</v>
      </c>
    </row>
    <row r="203" spans="1:10" ht="15.75" x14ac:dyDescent="0.25">
      <c r="A203" s="2305"/>
      <c r="B203" s="1857" t="s">
        <v>7345</v>
      </c>
      <c r="C203" s="1846">
        <v>1</v>
      </c>
      <c r="D203" s="1846">
        <v>2000</v>
      </c>
      <c r="E203" s="1847">
        <v>37000</v>
      </c>
      <c r="F203" s="1846"/>
      <c r="G203" s="1846"/>
      <c r="H203" s="1846"/>
      <c r="I203" s="1765"/>
      <c r="J203" s="1767" t="s">
        <v>767</v>
      </c>
    </row>
    <row r="204" spans="1:10" ht="15.75" x14ac:dyDescent="0.25">
      <c r="A204" s="2305"/>
      <c r="B204" s="1857" t="s">
        <v>2199</v>
      </c>
      <c r="C204" s="1846">
        <v>1</v>
      </c>
      <c r="D204" s="1846"/>
      <c r="E204" s="1847">
        <v>20000</v>
      </c>
      <c r="F204" s="1846"/>
      <c r="G204" s="1846"/>
      <c r="H204" s="1846"/>
      <c r="I204" s="1765"/>
      <c r="J204" s="1767" t="s">
        <v>767</v>
      </c>
    </row>
    <row r="205" spans="1:10" ht="15.75" x14ac:dyDescent="0.25">
      <c r="A205" s="2305"/>
      <c r="B205" s="1857" t="s">
        <v>166</v>
      </c>
      <c r="C205" s="1846">
        <v>1</v>
      </c>
      <c r="D205" s="1846"/>
      <c r="E205" s="1847">
        <v>30000</v>
      </c>
      <c r="F205" s="1846"/>
      <c r="G205" s="1846">
        <v>1</v>
      </c>
      <c r="H205" s="1846">
        <v>3000</v>
      </c>
      <c r="I205" s="1765">
        <v>60</v>
      </c>
      <c r="J205" s="1767" t="s">
        <v>767</v>
      </c>
    </row>
    <row r="206" spans="1:10" ht="15.75" x14ac:dyDescent="0.25">
      <c r="A206" s="2305"/>
      <c r="B206" s="1857" t="s">
        <v>1541</v>
      </c>
      <c r="C206" s="1846">
        <v>2</v>
      </c>
      <c r="D206" s="1846"/>
      <c r="E206" s="1847">
        <v>92000</v>
      </c>
      <c r="F206" s="1846"/>
      <c r="G206" s="1846">
        <v>2</v>
      </c>
      <c r="H206" s="1846">
        <v>26000</v>
      </c>
      <c r="I206" s="1765">
        <v>230</v>
      </c>
      <c r="J206" s="1767" t="s">
        <v>767</v>
      </c>
    </row>
    <row r="207" spans="1:10" ht="15.75" x14ac:dyDescent="0.25">
      <c r="A207" s="2305"/>
      <c r="B207" s="1857" t="s">
        <v>2044</v>
      </c>
      <c r="C207" s="1846">
        <v>1</v>
      </c>
      <c r="D207" s="1846"/>
      <c r="E207" s="1847">
        <v>13000</v>
      </c>
      <c r="F207" s="1846"/>
      <c r="G207" s="1846">
        <v>1</v>
      </c>
      <c r="H207" s="1846">
        <v>3000</v>
      </c>
      <c r="I207" s="1765">
        <v>60</v>
      </c>
      <c r="J207" s="1767" t="s">
        <v>767</v>
      </c>
    </row>
    <row r="208" spans="1:10" ht="15.75" x14ac:dyDescent="0.25">
      <c r="A208" s="2305"/>
      <c r="B208" s="1857" t="s">
        <v>5437</v>
      </c>
      <c r="C208" s="1846">
        <v>1</v>
      </c>
      <c r="D208" s="1846"/>
      <c r="E208" s="1847"/>
      <c r="F208" s="1846">
        <v>39000</v>
      </c>
      <c r="G208" s="1846"/>
      <c r="H208" s="1846"/>
      <c r="I208" s="1765"/>
      <c r="J208" s="1767" t="s">
        <v>7346</v>
      </c>
    </row>
    <row r="209" spans="1:10" ht="15.75" x14ac:dyDescent="0.25">
      <c r="A209" s="2305"/>
      <c r="B209" s="1857" t="s">
        <v>392</v>
      </c>
      <c r="C209" s="1846">
        <v>2</v>
      </c>
      <c r="D209" s="1846">
        <v>100000</v>
      </c>
      <c r="E209" s="1847"/>
      <c r="F209" s="1846"/>
      <c r="G209" s="1846"/>
      <c r="H209" s="1846"/>
      <c r="I209" s="1765"/>
      <c r="J209" s="1767" t="s">
        <v>7349</v>
      </c>
    </row>
    <row r="210" spans="1:10" ht="15.75" x14ac:dyDescent="0.25">
      <c r="A210" s="2305"/>
      <c r="B210" s="1857" t="s">
        <v>3938</v>
      </c>
      <c r="C210" s="1846">
        <v>1</v>
      </c>
      <c r="D210" s="1846"/>
      <c r="E210" s="1847">
        <v>26000</v>
      </c>
      <c r="F210" s="1846"/>
      <c r="G210" s="1846"/>
      <c r="H210" s="1846"/>
      <c r="I210" s="1765"/>
      <c r="J210" s="1767" t="s">
        <v>7347</v>
      </c>
    </row>
    <row r="211" spans="1:10" ht="15.75" x14ac:dyDescent="0.25">
      <c r="A211" s="2305"/>
      <c r="B211" s="1857" t="s">
        <v>2199</v>
      </c>
      <c r="C211" s="1846">
        <v>1</v>
      </c>
      <c r="D211" s="1846"/>
      <c r="E211" s="1847">
        <v>20000</v>
      </c>
      <c r="F211" s="1846"/>
      <c r="G211" s="1846"/>
      <c r="H211" s="1846"/>
      <c r="I211" s="1765"/>
      <c r="J211" s="1767" t="s">
        <v>7347</v>
      </c>
    </row>
    <row r="212" spans="1:10" ht="15.75" x14ac:dyDescent="0.25">
      <c r="A212" s="2305"/>
      <c r="B212" s="1857" t="s">
        <v>423</v>
      </c>
      <c r="C212" s="1846">
        <v>1</v>
      </c>
      <c r="D212" s="1846"/>
      <c r="E212" s="1847">
        <v>21000</v>
      </c>
      <c r="F212" s="1846"/>
      <c r="G212" s="1846"/>
      <c r="H212" s="1846"/>
      <c r="I212" s="1765"/>
      <c r="J212" s="1767" t="s">
        <v>7347</v>
      </c>
    </row>
    <row r="213" spans="1:10" ht="15.75" x14ac:dyDescent="0.25">
      <c r="A213" s="2305"/>
      <c r="B213" s="1857" t="s">
        <v>7348</v>
      </c>
      <c r="C213" s="1846">
        <v>1</v>
      </c>
      <c r="D213" s="1846"/>
      <c r="E213" s="1847">
        <v>31500</v>
      </c>
      <c r="F213" s="1846"/>
      <c r="G213" s="1846"/>
      <c r="H213" s="1846"/>
      <c r="I213" s="1765"/>
      <c r="J213" s="1767" t="s">
        <v>767</v>
      </c>
    </row>
    <row r="214" spans="1:10" ht="16.5" thickBot="1" x14ac:dyDescent="0.3">
      <c r="A214" s="2305"/>
      <c r="B214" s="1841" t="s">
        <v>2048</v>
      </c>
      <c r="C214" s="1790">
        <f t="shared" ref="C214:H214" si="3">SUM(C195:C213)</f>
        <v>22</v>
      </c>
      <c r="D214" s="1790">
        <f t="shared" si="3"/>
        <v>111000</v>
      </c>
      <c r="E214" s="1790">
        <f t="shared" si="3"/>
        <v>439500</v>
      </c>
      <c r="F214" s="1790">
        <f t="shared" si="3"/>
        <v>78000</v>
      </c>
      <c r="G214" s="1790">
        <f t="shared" si="3"/>
        <v>7</v>
      </c>
      <c r="H214" s="1790">
        <f t="shared" si="3"/>
        <v>45000</v>
      </c>
      <c r="I214" s="1790"/>
      <c r="J214" s="1769"/>
    </row>
    <row r="215" spans="1:10" ht="17.25" x14ac:dyDescent="0.25">
      <c r="A215" s="2302"/>
      <c r="B215" s="2297" t="s">
        <v>4463</v>
      </c>
      <c r="C215" s="2297"/>
      <c r="D215" s="2297"/>
      <c r="E215" s="2297"/>
      <c r="F215" s="2297"/>
      <c r="G215" s="2297"/>
      <c r="H215" s="2297"/>
      <c r="I215" s="2297"/>
      <c r="J215" s="2297"/>
    </row>
    <row r="216" spans="1:10" ht="17.25" x14ac:dyDescent="0.25">
      <c r="A216" s="2302"/>
      <c r="B216" s="1806"/>
      <c r="C216" s="783"/>
      <c r="D216" s="783"/>
      <c r="E216" s="910"/>
      <c r="F216" s="910"/>
      <c r="G216" s="910"/>
      <c r="H216" s="910"/>
      <c r="I216" s="910"/>
      <c r="J216" s="910"/>
    </row>
    <row r="217" spans="1:10" ht="17.25" x14ac:dyDescent="0.25">
      <c r="A217" s="2302"/>
      <c r="B217" s="1806"/>
      <c r="C217" s="783"/>
      <c r="D217" s="944"/>
      <c r="E217" s="784"/>
      <c r="F217" s="910"/>
      <c r="G217" s="910"/>
      <c r="H217" s="910"/>
      <c r="I217" s="783"/>
      <c r="J217" s="1793"/>
    </row>
    <row r="218" spans="1:10" x14ac:dyDescent="0.25">
      <c r="A218" s="2302"/>
      <c r="B218" s="1807" t="s">
        <v>2048</v>
      </c>
      <c r="C218" s="213">
        <f>SUM(C216:C217)</f>
        <v>0</v>
      </c>
      <c r="D218" s="213"/>
      <c r="E218" s="213"/>
      <c r="F218" s="213"/>
      <c r="G218" s="213"/>
      <c r="H218" s="213"/>
      <c r="I218" s="213"/>
      <c r="J218" s="1"/>
    </row>
    <row r="219" spans="1:10" x14ac:dyDescent="0.25">
      <c r="A219" s="2302"/>
    </row>
    <row r="220" spans="1:10" ht="15.75" x14ac:dyDescent="0.25">
      <c r="A220" s="2302"/>
      <c r="B220" s="2287" t="s">
        <v>4861</v>
      </c>
      <c r="C220" s="2263"/>
      <c r="D220" s="757">
        <f>D214</f>
        <v>111000</v>
      </c>
    </row>
    <row r="221" spans="1:10" x14ac:dyDescent="0.25">
      <c r="A221" s="2302"/>
    </row>
    <row r="222" spans="1:10" ht="16.5" thickBot="1" x14ac:dyDescent="0.3">
      <c r="A222" s="2303"/>
      <c r="B222" s="2287" t="s">
        <v>4825</v>
      </c>
      <c r="C222" s="2263"/>
      <c r="D222" s="213"/>
      <c r="F222" s="2274" t="s">
        <v>7199</v>
      </c>
      <c r="G222" s="2274"/>
      <c r="H222" s="2274"/>
      <c r="I222" s="2274"/>
      <c r="J222" s="2274"/>
    </row>
    <row r="224" spans="1:10" ht="15.75" thickBot="1" x14ac:dyDescent="0.3"/>
    <row r="225" spans="1:10" ht="16.5" thickBot="1" x14ac:dyDescent="0.3">
      <c r="A225" s="1827"/>
      <c r="B225" s="2285" t="s">
        <v>7350</v>
      </c>
      <c r="C225" s="2285"/>
      <c r="D225" s="2285"/>
      <c r="E225" s="2285"/>
      <c r="F225" s="2285"/>
      <c r="G225" s="2285"/>
      <c r="H225" s="2285"/>
      <c r="I225" s="2285"/>
      <c r="J225" s="1860"/>
    </row>
    <row r="226" spans="1:10" ht="31.5" x14ac:dyDescent="0.25">
      <c r="A226" s="1808" t="s">
        <v>7245</v>
      </c>
      <c r="B226" s="1861" t="s">
        <v>7246</v>
      </c>
      <c r="C226" s="198" t="s">
        <v>6004</v>
      </c>
      <c r="D226" s="1861" t="s">
        <v>6005</v>
      </c>
      <c r="E226" s="1862" t="s">
        <v>7247</v>
      </c>
      <c r="F226" s="1861" t="s">
        <v>7248</v>
      </c>
      <c r="G226" s="1861" t="s">
        <v>7249</v>
      </c>
      <c r="H226" s="1861" t="s">
        <v>7250</v>
      </c>
      <c r="I226" s="1861" t="s">
        <v>7251</v>
      </c>
      <c r="J226" s="1861" t="s">
        <v>6846</v>
      </c>
    </row>
    <row r="227" spans="1:10" ht="15.75" x14ac:dyDescent="0.25">
      <c r="A227" s="2296">
        <v>43900</v>
      </c>
      <c r="B227" s="1863" t="s">
        <v>7351</v>
      </c>
      <c r="C227" s="1830">
        <v>1</v>
      </c>
      <c r="D227" s="1864">
        <v>31000</v>
      </c>
      <c r="E227" s="1865"/>
      <c r="F227" s="1864"/>
      <c r="G227" s="1830">
        <v>1</v>
      </c>
      <c r="H227" s="1830">
        <v>70</v>
      </c>
      <c r="I227" s="1833">
        <v>4000</v>
      </c>
      <c r="J227" s="1833"/>
    </row>
    <row r="228" spans="1:10" ht="15.75" x14ac:dyDescent="0.25">
      <c r="A228" s="2296"/>
      <c r="B228" s="1866" t="s">
        <v>7352</v>
      </c>
      <c r="C228" s="1773">
        <v>1</v>
      </c>
      <c r="D228" s="1774"/>
      <c r="E228" s="1777">
        <v>17000</v>
      </c>
      <c r="F228" s="1774"/>
      <c r="G228" s="1773">
        <v>1</v>
      </c>
      <c r="H228" s="1773">
        <v>70</v>
      </c>
      <c r="I228" s="1765">
        <v>4000</v>
      </c>
      <c r="J228" s="1765" t="s">
        <v>883</v>
      </c>
    </row>
    <row r="229" spans="1:10" ht="15.75" x14ac:dyDescent="0.25">
      <c r="A229" s="2296"/>
      <c r="B229" s="1866" t="s">
        <v>7353</v>
      </c>
      <c r="C229" s="1773">
        <v>6</v>
      </c>
      <c r="D229" s="1774"/>
      <c r="E229" s="1781"/>
      <c r="F229" s="1774">
        <v>294000</v>
      </c>
      <c r="G229" s="1773"/>
      <c r="H229" s="1773"/>
      <c r="I229" s="1765"/>
      <c r="J229" s="1765" t="s">
        <v>7354</v>
      </c>
    </row>
    <row r="230" spans="1:10" ht="15.75" x14ac:dyDescent="0.25">
      <c r="A230" s="2296"/>
      <c r="B230" s="1863" t="s">
        <v>7355</v>
      </c>
      <c r="C230" s="1830">
        <v>3</v>
      </c>
      <c r="D230" s="1864"/>
      <c r="E230" s="1865"/>
      <c r="F230" s="1864">
        <v>156000</v>
      </c>
      <c r="G230" s="1830"/>
      <c r="H230" s="1830"/>
      <c r="I230" s="1833"/>
      <c r="J230" s="1765" t="s">
        <v>7354</v>
      </c>
    </row>
    <row r="231" spans="1:10" ht="15.75" x14ac:dyDescent="0.25">
      <c r="A231" s="2296"/>
      <c r="B231" s="1866" t="s">
        <v>7356</v>
      </c>
      <c r="C231" s="1773">
        <v>4</v>
      </c>
      <c r="D231" s="1774"/>
      <c r="E231" s="1777"/>
      <c r="F231" s="1774">
        <v>272000</v>
      </c>
      <c r="G231" s="1773"/>
      <c r="H231" s="1773"/>
      <c r="I231" s="1765"/>
      <c r="J231" s="1765" t="s">
        <v>7354</v>
      </c>
    </row>
    <row r="232" spans="1:10" ht="15.75" x14ac:dyDescent="0.25">
      <c r="A232" s="2296"/>
      <c r="B232" s="1864" t="s">
        <v>7357</v>
      </c>
      <c r="C232" s="1830">
        <v>1</v>
      </c>
      <c r="D232" s="1831">
        <v>26000</v>
      </c>
      <c r="E232" s="1832"/>
      <c r="F232" s="1831"/>
      <c r="G232" s="1830">
        <v>1</v>
      </c>
      <c r="H232" s="1830">
        <v>60</v>
      </c>
      <c r="I232" s="1833">
        <v>3000</v>
      </c>
      <c r="J232" s="1833"/>
    </row>
    <row r="233" spans="1:10" ht="15.75" x14ac:dyDescent="0.25">
      <c r="A233" s="2296"/>
      <c r="B233" s="1864" t="s">
        <v>7358</v>
      </c>
      <c r="C233" s="1830">
        <v>1</v>
      </c>
      <c r="D233" s="1831">
        <v>28500</v>
      </c>
      <c r="E233" s="1832"/>
      <c r="F233" s="1831"/>
      <c r="G233" s="1830">
        <v>1</v>
      </c>
      <c r="H233" s="1830">
        <v>60</v>
      </c>
      <c r="I233" s="1833">
        <v>3000</v>
      </c>
      <c r="J233" s="1833"/>
    </row>
    <row r="234" spans="1:10" ht="15.75" x14ac:dyDescent="0.25">
      <c r="A234" s="2296"/>
      <c r="B234" s="1866" t="s">
        <v>7352</v>
      </c>
      <c r="C234" s="1773">
        <v>1</v>
      </c>
      <c r="D234" s="1774"/>
      <c r="E234" s="1777">
        <v>17000</v>
      </c>
      <c r="F234" s="1774"/>
      <c r="G234" s="1773">
        <v>1</v>
      </c>
      <c r="H234" s="1773">
        <v>75</v>
      </c>
      <c r="I234" s="1765">
        <v>4000</v>
      </c>
      <c r="J234" s="1765" t="s">
        <v>883</v>
      </c>
    </row>
    <row r="235" spans="1:10" ht="15.75" x14ac:dyDescent="0.25">
      <c r="A235" s="2296"/>
      <c r="B235" s="1866" t="s">
        <v>7359</v>
      </c>
      <c r="C235" s="1773">
        <v>1</v>
      </c>
      <c r="D235" s="1774"/>
      <c r="E235" s="1777">
        <v>50000</v>
      </c>
      <c r="F235" s="1774"/>
      <c r="G235" s="1773">
        <v>1</v>
      </c>
      <c r="H235" s="1773">
        <v>100</v>
      </c>
      <c r="I235" s="1765">
        <v>5000</v>
      </c>
      <c r="J235" s="1765" t="s">
        <v>883</v>
      </c>
    </row>
    <row r="236" spans="1:10" ht="15.75" x14ac:dyDescent="0.25">
      <c r="A236" s="2296"/>
      <c r="B236" s="1866" t="s">
        <v>7360</v>
      </c>
      <c r="C236" s="1773">
        <v>1</v>
      </c>
      <c r="D236" s="1774"/>
      <c r="E236" s="1777">
        <v>31000</v>
      </c>
      <c r="F236" s="1774"/>
      <c r="G236" s="1773"/>
      <c r="H236" s="1773"/>
      <c r="I236" s="1765"/>
      <c r="J236" s="1765" t="s">
        <v>883</v>
      </c>
    </row>
    <row r="237" spans="1:10" ht="15.75" x14ac:dyDescent="0.25">
      <c r="A237" s="2296"/>
      <c r="B237" s="1866" t="s">
        <v>7355</v>
      </c>
      <c r="C237" s="1773">
        <v>2</v>
      </c>
      <c r="D237" s="1774"/>
      <c r="E237" s="1777"/>
      <c r="F237" s="1774">
        <v>104000</v>
      </c>
      <c r="G237" s="1773"/>
      <c r="H237" s="1773"/>
      <c r="I237" s="1765"/>
      <c r="J237" s="1765" t="s">
        <v>7361</v>
      </c>
    </row>
    <row r="238" spans="1:10" ht="15.75" x14ac:dyDescent="0.25">
      <c r="A238" s="2296"/>
      <c r="B238" s="1866" t="s">
        <v>7362</v>
      </c>
      <c r="C238" s="1773">
        <v>1</v>
      </c>
      <c r="D238" s="1774"/>
      <c r="E238" s="1777">
        <v>21500</v>
      </c>
      <c r="F238" s="1774"/>
      <c r="G238" s="1773">
        <v>1</v>
      </c>
      <c r="H238" s="1773">
        <v>70</v>
      </c>
      <c r="I238" s="1765">
        <v>4000</v>
      </c>
      <c r="J238" s="1765"/>
    </row>
    <row r="239" spans="1:10" ht="15.75" x14ac:dyDescent="0.25">
      <c r="A239" s="2296"/>
      <c r="B239" s="1866" t="s">
        <v>7315</v>
      </c>
      <c r="C239" s="1773">
        <v>1</v>
      </c>
      <c r="D239" s="1774"/>
      <c r="E239" s="1777">
        <v>33000</v>
      </c>
      <c r="F239" s="1774"/>
      <c r="G239" s="1773">
        <v>1</v>
      </c>
      <c r="H239" s="1773">
        <v>60</v>
      </c>
      <c r="I239" s="1765">
        <v>3000</v>
      </c>
      <c r="J239" s="1765"/>
    </row>
    <row r="240" spans="1:10" ht="15.75" x14ac:dyDescent="0.25">
      <c r="A240" s="2296"/>
      <c r="B240" s="1866" t="s">
        <v>7363</v>
      </c>
      <c r="C240" s="1773">
        <v>2</v>
      </c>
      <c r="D240" s="1774">
        <v>46000</v>
      </c>
      <c r="E240" s="1777"/>
      <c r="F240" s="1774"/>
      <c r="G240" s="1773"/>
      <c r="H240" s="1773"/>
      <c r="I240" s="1765"/>
      <c r="J240" s="1765" t="s">
        <v>7364</v>
      </c>
    </row>
    <row r="241" spans="1:10" ht="15.75" x14ac:dyDescent="0.25">
      <c r="A241" s="2296"/>
      <c r="B241" s="1866" t="s">
        <v>3547</v>
      </c>
      <c r="C241" s="1773">
        <v>2</v>
      </c>
      <c r="D241" s="1774">
        <v>72000</v>
      </c>
      <c r="E241" s="1777"/>
      <c r="F241" s="1774"/>
      <c r="G241" s="1773"/>
      <c r="H241" s="1773"/>
      <c r="I241" s="1765"/>
      <c r="J241" s="1765" t="s">
        <v>7365</v>
      </c>
    </row>
    <row r="242" spans="1:10" ht="15.75" x14ac:dyDescent="0.25">
      <c r="A242" s="2296"/>
      <c r="B242" s="1866" t="s">
        <v>7366</v>
      </c>
      <c r="C242" s="1773">
        <v>1</v>
      </c>
      <c r="D242" s="1774">
        <v>16000</v>
      </c>
      <c r="E242" s="1777"/>
      <c r="F242" s="1774"/>
      <c r="G242" s="1773"/>
      <c r="H242" s="1773"/>
      <c r="I242" s="1765"/>
      <c r="J242" s="1765"/>
    </row>
    <row r="243" spans="1:10" ht="15.75" x14ac:dyDescent="0.25">
      <c r="A243" s="2296"/>
      <c r="B243" s="1866" t="s">
        <v>7367</v>
      </c>
      <c r="C243" s="1773">
        <v>1</v>
      </c>
      <c r="D243" s="1774">
        <v>16000</v>
      </c>
      <c r="E243" s="1777"/>
      <c r="F243" s="1774"/>
      <c r="G243" s="1773">
        <v>1</v>
      </c>
      <c r="H243" s="1773">
        <v>60</v>
      </c>
      <c r="I243" s="1765">
        <v>3000</v>
      </c>
      <c r="J243" s="1765"/>
    </row>
    <row r="244" spans="1:10" ht="15.75" x14ac:dyDescent="0.25">
      <c r="A244" s="2296"/>
      <c r="B244" s="1866" t="s">
        <v>7259</v>
      </c>
      <c r="C244" s="1773">
        <v>1</v>
      </c>
      <c r="D244" s="1774">
        <v>18000</v>
      </c>
      <c r="E244" s="1777"/>
      <c r="F244" s="1774"/>
      <c r="G244" s="1773">
        <v>1</v>
      </c>
      <c r="H244" s="1773">
        <v>60</v>
      </c>
      <c r="I244" s="1765">
        <v>3000</v>
      </c>
      <c r="J244" s="1765"/>
    </row>
    <row r="245" spans="1:10" ht="15.75" x14ac:dyDescent="0.25">
      <c r="A245" s="2296"/>
      <c r="B245" s="1866" t="s">
        <v>7368</v>
      </c>
      <c r="C245" s="1773">
        <v>3</v>
      </c>
      <c r="D245" s="1774"/>
      <c r="E245" s="1777"/>
      <c r="F245" s="1774">
        <v>150000</v>
      </c>
      <c r="G245" s="1773"/>
      <c r="H245" s="1773"/>
      <c r="I245" s="1765"/>
      <c r="J245" s="1765" t="s">
        <v>7369</v>
      </c>
    </row>
    <row r="246" spans="1:10" ht="15.75" x14ac:dyDescent="0.25">
      <c r="A246" s="2296"/>
      <c r="B246" s="1866" t="s">
        <v>7370</v>
      </c>
      <c r="C246" s="1773">
        <v>1</v>
      </c>
      <c r="D246" s="1774"/>
      <c r="E246" s="1777"/>
      <c r="F246" s="1774">
        <v>24000</v>
      </c>
      <c r="G246" s="1773"/>
      <c r="H246" s="1773"/>
      <c r="I246" s="1765"/>
      <c r="J246" s="1765" t="s">
        <v>7371</v>
      </c>
    </row>
    <row r="247" spans="1:10" ht="15.75" x14ac:dyDescent="0.25">
      <c r="A247" s="2296"/>
      <c r="B247" s="1866" t="s">
        <v>7372</v>
      </c>
      <c r="C247" s="1773">
        <v>1</v>
      </c>
      <c r="D247" s="1774"/>
      <c r="E247" s="1777">
        <v>18000</v>
      </c>
      <c r="F247" s="1774"/>
      <c r="G247" s="1773">
        <v>1</v>
      </c>
      <c r="H247" s="1773">
        <v>60</v>
      </c>
      <c r="I247" s="1765">
        <v>3000</v>
      </c>
      <c r="J247" s="1765"/>
    </row>
    <row r="248" spans="1:10" ht="15.75" x14ac:dyDescent="0.25">
      <c r="A248" s="2296"/>
      <c r="B248" s="1866" t="s">
        <v>7360</v>
      </c>
      <c r="C248" s="1773">
        <v>1</v>
      </c>
      <c r="D248" s="1774"/>
      <c r="E248" s="1777"/>
      <c r="F248" s="1774">
        <v>32000</v>
      </c>
      <c r="G248" s="1773"/>
      <c r="H248" s="1773"/>
      <c r="I248" s="1765"/>
      <c r="J248" s="1765" t="s">
        <v>7373</v>
      </c>
    </row>
    <row r="249" spans="1:10" ht="15.75" x14ac:dyDescent="0.25">
      <c r="A249" s="2296"/>
      <c r="B249" s="1866" t="s">
        <v>7374</v>
      </c>
      <c r="C249" s="1773">
        <v>1</v>
      </c>
      <c r="D249" s="1774">
        <v>12000</v>
      </c>
      <c r="E249" s="1777"/>
      <c r="F249" s="1774"/>
      <c r="G249" s="1773">
        <v>1</v>
      </c>
      <c r="H249" s="1773">
        <v>60</v>
      </c>
      <c r="I249" s="1765">
        <v>3000</v>
      </c>
      <c r="J249" s="1765"/>
    </row>
    <row r="250" spans="1:10" ht="15.75" x14ac:dyDescent="0.25">
      <c r="A250" s="2296"/>
      <c r="B250" s="1784" t="s">
        <v>2048</v>
      </c>
      <c r="C250" s="1788">
        <f>SUM(C226:C249)</f>
        <v>38</v>
      </c>
      <c r="D250" s="1788">
        <f>SUM(D226:D249)</f>
        <v>265500</v>
      </c>
      <c r="E250" s="1788">
        <f>SUM(E226:E249)</f>
        <v>187500</v>
      </c>
      <c r="F250" s="1788">
        <f>SUM(F227:F249)</f>
        <v>1032000</v>
      </c>
      <c r="G250" s="1788">
        <f>SUM(G227:G249)</f>
        <v>12</v>
      </c>
      <c r="H250" s="1788"/>
      <c r="I250" s="1788">
        <f>SUM(I227:I249)</f>
        <v>42000</v>
      </c>
      <c r="J250" s="1765"/>
    </row>
    <row r="251" spans="1:10" ht="17.25" x14ac:dyDescent="0.25">
      <c r="A251" s="2296"/>
      <c r="B251" s="2286" t="s">
        <v>4463</v>
      </c>
      <c r="C251" s="2286"/>
      <c r="D251" s="2286"/>
      <c r="E251" s="2286"/>
      <c r="F251" s="2286"/>
      <c r="G251" s="2286"/>
      <c r="H251" s="2286"/>
      <c r="I251" s="2286"/>
      <c r="J251" s="2286"/>
    </row>
    <row r="252" spans="1:10" ht="17.25" x14ac:dyDescent="0.25">
      <c r="A252" s="2296"/>
      <c r="B252" s="783"/>
      <c r="C252" s="783"/>
      <c r="D252" s="783"/>
      <c r="E252" s="910"/>
      <c r="F252" s="910"/>
      <c r="G252" s="910"/>
      <c r="H252" s="910"/>
      <c r="I252" s="910"/>
      <c r="J252" s="910"/>
    </row>
    <row r="253" spans="1:10" ht="17.25" x14ac:dyDescent="0.25">
      <c r="A253" s="2296"/>
      <c r="B253" s="783"/>
      <c r="C253" s="783"/>
      <c r="D253" s="944"/>
      <c r="E253" s="784"/>
      <c r="F253" s="910"/>
      <c r="G253" s="910"/>
      <c r="H253" s="910"/>
      <c r="I253" s="783"/>
      <c r="J253" s="1793"/>
    </row>
    <row r="254" spans="1:10" x14ac:dyDescent="0.25">
      <c r="A254" s="2296"/>
      <c r="B254" s="755" t="s">
        <v>2048</v>
      </c>
      <c r="C254" s="213">
        <f>SUM(C252:C253)</f>
        <v>0</v>
      </c>
      <c r="D254" s="213"/>
      <c r="E254" s="213"/>
      <c r="F254" s="213"/>
      <c r="G254" s="213"/>
      <c r="H254" s="213"/>
      <c r="I254" s="213"/>
      <c r="J254" s="1"/>
    </row>
    <row r="255" spans="1:10" x14ac:dyDescent="0.25">
      <c r="A255" s="2296"/>
    </row>
    <row r="256" spans="1:10" ht="15.75" x14ac:dyDescent="0.25">
      <c r="A256" s="2296"/>
      <c r="B256" s="2287" t="s">
        <v>4861</v>
      </c>
      <c r="C256" s="2263"/>
      <c r="D256" s="757">
        <v>265500</v>
      </c>
    </row>
    <row r="257" spans="1:13" x14ac:dyDescent="0.25">
      <c r="A257" s="2296"/>
    </row>
    <row r="258" spans="1:13" ht="15.75" x14ac:dyDescent="0.25">
      <c r="A258" s="2296"/>
      <c r="B258" s="2287" t="s">
        <v>4825</v>
      </c>
      <c r="C258" s="2263"/>
      <c r="D258" s="213"/>
      <c r="F258" s="2288" t="s">
        <v>7199</v>
      </c>
      <c r="G258" s="2288"/>
      <c r="H258" s="2288"/>
      <c r="I258" s="2288"/>
      <c r="J258" s="2288"/>
    </row>
    <row r="259" spans="1:13" ht="15.75" thickBot="1" x14ac:dyDescent="0.3"/>
    <row r="260" spans="1:13" ht="16.5" thickBot="1" x14ac:dyDescent="0.3">
      <c r="A260" s="1827"/>
      <c r="B260" s="2285" t="s">
        <v>7375</v>
      </c>
      <c r="C260" s="2285"/>
      <c r="D260" s="2285"/>
      <c r="E260" s="2285"/>
      <c r="F260" s="2285"/>
      <c r="G260" s="2285"/>
      <c r="H260" s="2285"/>
      <c r="I260" s="2285"/>
      <c r="J260" s="1860"/>
    </row>
    <row r="261" spans="1:13" ht="31.5" x14ac:dyDescent="0.25">
      <c r="A261" s="1808" t="s">
        <v>7245</v>
      </c>
      <c r="B261" s="1861" t="s">
        <v>7246</v>
      </c>
      <c r="C261" s="198" t="s">
        <v>6004</v>
      </c>
      <c r="D261" s="1861" t="s">
        <v>6005</v>
      </c>
      <c r="E261" s="1862" t="s">
        <v>7247</v>
      </c>
      <c r="F261" s="1861" t="s">
        <v>7248</v>
      </c>
      <c r="G261" s="1861" t="s">
        <v>7249</v>
      </c>
      <c r="H261" s="1861" t="s">
        <v>7251</v>
      </c>
      <c r="I261" s="1861" t="s">
        <v>7250</v>
      </c>
      <c r="J261" s="1861" t="s">
        <v>6846</v>
      </c>
    </row>
    <row r="262" spans="1:13" ht="15.75" x14ac:dyDescent="0.25">
      <c r="A262" s="2282">
        <v>43901</v>
      </c>
      <c r="B262" s="1863" t="s">
        <v>7376</v>
      </c>
      <c r="C262" s="1830">
        <v>1</v>
      </c>
      <c r="D262" s="1864">
        <v>58000</v>
      </c>
      <c r="E262" s="1865"/>
      <c r="F262" s="1864"/>
      <c r="G262" s="1830"/>
      <c r="H262" s="1830"/>
      <c r="I262" s="1833"/>
      <c r="J262" s="1833"/>
    </row>
    <row r="263" spans="1:13" ht="15.75" x14ac:dyDescent="0.25">
      <c r="A263" s="2283"/>
      <c r="B263" s="1866" t="s">
        <v>7377</v>
      </c>
      <c r="C263" s="1773">
        <v>2</v>
      </c>
      <c r="D263" s="1774"/>
      <c r="E263" s="1777"/>
      <c r="F263" s="1774">
        <v>82000</v>
      </c>
      <c r="G263" s="1773"/>
      <c r="H263" s="1773"/>
      <c r="I263" s="1765"/>
      <c r="J263" s="1765" t="s">
        <v>7378</v>
      </c>
    </row>
    <row r="264" spans="1:13" ht="15.75" x14ac:dyDescent="0.25">
      <c r="A264" s="2283"/>
      <c r="B264" s="1866" t="s">
        <v>7379</v>
      </c>
      <c r="C264" s="1773">
        <v>2</v>
      </c>
      <c r="D264" s="1774">
        <v>64000</v>
      </c>
      <c r="E264" s="1781"/>
      <c r="F264" s="1774"/>
      <c r="G264" s="1773">
        <v>2</v>
      </c>
      <c r="H264" s="1773">
        <v>60</v>
      </c>
      <c r="I264" s="1765">
        <v>6000</v>
      </c>
      <c r="J264" s="1765" t="s">
        <v>7380</v>
      </c>
      <c r="M264" s="1861"/>
    </row>
    <row r="265" spans="1:13" ht="15.75" x14ac:dyDescent="0.25">
      <c r="A265" s="2283"/>
      <c r="B265" s="1863" t="s">
        <v>7381</v>
      </c>
      <c r="C265" s="1830">
        <v>1</v>
      </c>
      <c r="D265" s="1864"/>
      <c r="E265" s="1865"/>
      <c r="F265" s="1864">
        <v>16000</v>
      </c>
      <c r="G265" s="1830"/>
      <c r="H265" s="1830"/>
      <c r="I265" s="1833"/>
      <c r="J265" s="1765" t="s">
        <v>7386</v>
      </c>
    </row>
    <row r="266" spans="1:13" ht="15.75" x14ac:dyDescent="0.25">
      <c r="A266" s="2283"/>
      <c r="B266" s="1863" t="s">
        <v>7381</v>
      </c>
      <c r="C266" s="1773">
        <v>1</v>
      </c>
      <c r="D266" s="1774"/>
      <c r="E266" s="1777"/>
      <c r="F266" s="1774">
        <v>16000</v>
      </c>
      <c r="G266" s="1773"/>
      <c r="H266" s="1773"/>
      <c r="I266" s="1765"/>
      <c r="J266" s="1765" t="s">
        <v>7396</v>
      </c>
    </row>
    <row r="267" spans="1:13" ht="15.75" x14ac:dyDescent="0.25">
      <c r="A267" s="2283"/>
      <c r="B267" s="1864" t="s">
        <v>7382</v>
      </c>
      <c r="C267" s="1830">
        <v>1</v>
      </c>
      <c r="D267" s="1831">
        <v>24000</v>
      </c>
      <c r="E267" s="1832"/>
      <c r="F267" s="1831"/>
      <c r="G267" s="1830">
        <v>1</v>
      </c>
      <c r="H267" s="1830">
        <v>60</v>
      </c>
      <c r="I267" s="1833">
        <v>3000</v>
      </c>
      <c r="J267" s="1765"/>
    </row>
    <row r="268" spans="1:13" ht="15.75" x14ac:dyDescent="0.25">
      <c r="A268" s="2283"/>
      <c r="B268" s="1864" t="s">
        <v>7383</v>
      </c>
      <c r="C268" s="1830">
        <v>1</v>
      </c>
      <c r="D268" s="1831"/>
      <c r="E268" s="1832">
        <v>8000</v>
      </c>
      <c r="F268" s="1831"/>
      <c r="G268" s="1830"/>
      <c r="H268" s="1830"/>
      <c r="I268" s="1833"/>
      <c r="J268" s="1833" t="s">
        <v>883</v>
      </c>
    </row>
    <row r="269" spans="1:13" ht="15.75" x14ac:dyDescent="0.25">
      <c r="A269" s="2283"/>
      <c r="B269" s="1866" t="s">
        <v>7384</v>
      </c>
      <c r="C269" s="1773">
        <v>1</v>
      </c>
      <c r="D269" s="1774"/>
      <c r="E269" s="1777"/>
      <c r="F269" s="1774">
        <v>29000</v>
      </c>
      <c r="G269" s="1773"/>
      <c r="H269" s="1773"/>
      <c r="I269" s="1765"/>
      <c r="J269" s="1765" t="s">
        <v>7385</v>
      </c>
    </row>
    <row r="270" spans="1:13" ht="15.75" x14ac:dyDescent="0.25">
      <c r="A270" s="2283"/>
      <c r="B270" s="1866" t="s">
        <v>7387</v>
      </c>
      <c r="C270" s="1773">
        <v>1</v>
      </c>
      <c r="D270" s="1774"/>
      <c r="E270" s="1777">
        <v>35000</v>
      </c>
      <c r="F270" s="1774"/>
      <c r="G270" s="1773"/>
      <c r="H270" s="1773"/>
      <c r="I270" s="1765"/>
      <c r="J270" s="1765" t="s">
        <v>883</v>
      </c>
    </row>
    <row r="271" spans="1:13" ht="15.75" x14ac:dyDescent="0.25">
      <c r="A271" s="2283"/>
      <c r="B271" s="1866" t="s">
        <v>7388</v>
      </c>
      <c r="C271" s="1773">
        <v>1</v>
      </c>
      <c r="D271" s="1774"/>
      <c r="E271" s="1777">
        <v>20000</v>
      </c>
      <c r="F271" s="1774"/>
      <c r="G271" s="1773"/>
      <c r="H271" s="1773"/>
      <c r="I271" s="1765"/>
      <c r="J271" s="1765" t="s">
        <v>883</v>
      </c>
    </row>
    <row r="272" spans="1:13" ht="15.75" x14ac:dyDescent="0.25">
      <c r="A272" s="2283"/>
      <c r="B272" s="1866" t="s">
        <v>7389</v>
      </c>
      <c r="C272" s="1773">
        <v>1</v>
      </c>
      <c r="D272" s="1774">
        <v>34000</v>
      </c>
      <c r="E272" s="1777"/>
      <c r="F272" s="1774"/>
      <c r="G272" s="1773">
        <v>1</v>
      </c>
      <c r="H272" s="1773">
        <v>90</v>
      </c>
      <c r="I272" s="1765">
        <v>5000</v>
      </c>
      <c r="J272" s="1765" t="s">
        <v>7390</v>
      </c>
    </row>
    <row r="273" spans="1:10" ht="15.75" x14ac:dyDescent="0.25">
      <c r="A273" s="2283"/>
      <c r="B273" s="1866" t="s">
        <v>7391</v>
      </c>
      <c r="C273" s="1773">
        <v>1</v>
      </c>
      <c r="D273" s="1774"/>
      <c r="E273" s="1777"/>
      <c r="F273" s="1774">
        <v>24000</v>
      </c>
      <c r="G273" s="1773"/>
      <c r="H273" s="1773"/>
      <c r="I273" s="1765"/>
      <c r="J273" s="1765" t="s">
        <v>7392</v>
      </c>
    </row>
    <row r="274" spans="1:10" ht="15.75" x14ac:dyDescent="0.25">
      <c r="A274" s="2283"/>
      <c r="B274" s="1866" t="s">
        <v>7387</v>
      </c>
      <c r="C274" s="1773">
        <v>1</v>
      </c>
      <c r="D274" s="1774">
        <v>35000</v>
      </c>
      <c r="E274" s="1777"/>
      <c r="F274" s="1774"/>
      <c r="G274" s="1773"/>
      <c r="H274" s="1773"/>
      <c r="I274" s="1765"/>
      <c r="J274" s="1765"/>
    </row>
    <row r="275" spans="1:10" ht="15.75" x14ac:dyDescent="0.25">
      <c r="A275" s="2283"/>
      <c r="B275" s="1866" t="s">
        <v>7393</v>
      </c>
      <c r="C275" s="1773">
        <v>1</v>
      </c>
      <c r="D275" s="1774"/>
      <c r="E275" s="1777">
        <v>17000</v>
      </c>
      <c r="F275" s="1774"/>
      <c r="G275" s="1773">
        <v>1</v>
      </c>
      <c r="H275" s="1773">
        <v>70</v>
      </c>
      <c r="I275" s="1765">
        <v>4000</v>
      </c>
      <c r="J275" s="1765"/>
    </row>
    <row r="276" spans="1:10" ht="15.75" x14ac:dyDescent="0.25">
      <c r="A276" s="2283"/>
      <c r="B276" s="1866" t="s">
        <v>7394</v>
      </c>
      <c r="C276" s="1773">
        <v>1</v>
      </c>
      <c r="D276" s="1774"/>
      <c r="E276" s="1777">
        <v>10000</v>
      </c>
      <c r="F276" s="1774"/>
      <c r="G276" s="1773">
        <v>2</v>
      </c>
      <c r="H276" s="1773" t="s">
        <v>7395</v>
      </c>
      <c r="I276" s="1765">
        <v>7000</v>
      </c>
      <c r="J276" s="1765" t="s">
        <v>6973</v>
      </c>
    </row>
    <row r="277" spans="1:10" ht="15.75" x14ac:dyDescent="0.25">
      <c r="A277" s="2283"/>
      <c r="B277" s="1784" t="s">
        <v>2048</v>
      </c>
      <c r="C277" s="1788">
        <f>SUM(C261:C276)</f>
        <v>17</v>
      </c>
      <c r="D277" s="1788">
        <f>SUM(D261:D276)</f>
        <v>215000</v>
      </c>
      <c r="E277" s="1788">
        <f>SUM(E261:E276)</f>
        <v>90000</v>
      </c>
      <c r="F277" s="1788">
        <f>SUM(F262:F276)</f>
        <v>167000</v>
      </c>
      <c r="G277" s="1788">
        <f>SUM(G262:G276)</f>
        <v>7</v>
      </c>
      <c r="H277" s="1788"/>
      <c r="I277" s="1788">
        <f>SUM(I262:I276)</f>
        <v>25000</v>
      </c>
      <c r="J277" s="1765"/>
    </row>
    <row r="278" spans="1:10" ht="17.25" x14ac:dyDescent="0.25">
      <c r="A278" s="2283"/>
      <c r="B278" s="2286" t="s">
        <v>4463</v>
      </c>
      <c r="C278" s="2286"/>
      <c r="D278" s="2286"/>
      <c r="E278" s="2286"/>
      <c r="F278" s="2286"/>
      <c r="G278" s="2286"/>
      <c r="H278" s="2286"/>
      <c r="I278" s="2286"/>
      <c r="J278" s="2286"/>
    </row>
    <row r="279" spans="1:10" ht="17.25" x14ac:dyDescent="0.25">
      <c r="A279" s="2283"/>
      <c r="B279" s="783"/>
      <c r="C279" s="783"/>
      <c r="D279" s="783"/>
      <c r="E279" s="910"/>
      <c r="F279" s="910"/>
      <c r="G279" s="910"/>
      <c r="H279" s="910"/>
      <c r="I279" s="910"/>
      <c r="J279" s="910"/>
    </row>
    <row r="280" spans="1:10" ht="17.25" x14ac:dyDescent="0.25">
      <c r="A280" s="2283"/>
      <c r="B280" s="783"/>
      <c r="C280" s="783"/>
      <c r="D280" s="944"/>
      <c r="E280" s="784"/>
      <c r="F280" s="910"/>
      <c r="G280" s="910"/>
      <c r="H280" s="910"/>
      <c r="I280" s="783"/>
      <c r="J280" s="1793"/>
    </row>
    <row r="281" spans="1:10" x14ac:dyDescent="0.25">
      <c r="A281" s="2283"/>
      <c r="B281" s="755" t="s">
        <v>2048</v>
      </c>
      <c r="C281" s="213">
        <f>SUM(C279:C280)</f>
        <v>0</v>
      </c>
      <c r="D281" s="213"/>
      <c r="E281" s="213"/>
      <c r="F281" s="213"/>
      <c r="G281" s="213"/>
      <c r="H281" s="213"/>
      <c r="I281" s="213"/>
      <c r="J281" s="1"/>
    </row>
    <row r="282" spans="1:10" x14ac:dyDescent="0.25">
      <c r="A282" s="2283"/>
    </row>
    <row r="283" spans="1:10" ht="15.75" x14ac:dyDescent="0.25">
      <c r="A283" s="2283"/>
      <c r="B283" s="2287" t="s">
        <v>4861</v>
      </c>
      <c r="C283" s="2263"/>
      <c r="D283" s="757">
        <v>215000</v>
      </c>
    </row>
    <row r="284" spans="1:10" x14ac:dyDescent="0.25">
      <c r="A284" s="2283"/>
    </row>
    <row r="285" spans="1:10" ht="15.75" x14ac:dyDescent="0.25">
      <c r="A285" s="2284"/>
      <c r="B285" s="2287" t="s">
        <v>4825</v>
      </c>
      <c r="C285" s="2263"/>
      <c r="D285" s="213"/>
      <c r="F285" s="2288" t="s">
        <v>7199</v>
      </c>
      <c r="G285" s="2288"/>
      <c r="H285" s="2288"/>
      <c r="I285" s="2288"/>
      <c r="J285" s="2288"/>
    </row>
    <row r="286" spans="1:10" ht="16.5" thickBot="1" x14ac:dyDescent="0.3">
      <c r="A286" s="1869"/>
      <c r="B286" s="1867"/>
      <c r="C286" s="1867"/>
      <c r="D286" s="365"/>
      <c r="F286" s="1868"/>
      <c r="G286" s="1868"/>
      <c r="H286" s="1868"/>
      <c r="I286" s="1868"/>
      <c r="J286" s="1868"/>
    </row>
    <row r="287" spans="1:10" ht="16.5" thickBot="1" x14ac:dyDescent="0.3">
      <c r="A287" s="1827"/>
      <c r="B287" s="2285" t="s">
        <v>7397</v>
      </c>
      <c r="C287" s="2285"/>
      <c r="D287" s="2285"/>
      <c r="E287" s="2285"/>
      <c r="F287" s="2285"/>
      <c r="G287" s="2285"/>
      <c r="H287" s="2285"/>
      <c r="I287" s="2285"/>
      <c r="J287" s="1860"/>
    </row>
    <row r="288" spans="1:10" ht="32.25" thickBot="1" x14ac:dyDescent="0.3">
      <c r="A288" s="1808" t="s">
        <v>7245</v>
      </c>
      <c r="B288" s="1817" t="s">
        <v>7246</v>
      </c>
      <c r="C288" s="1819" t="s">
        <v>6004</v>
      </c>
      <c r="D288" s="1818" t="s">
        <v>6005</v>
      </c>
      <c r="E288" s="1763" t="s">
        <v>7247</v>
      </c>
      <c r="F288" s="1778" t="s">
        <v>7248</v>
      </c>
      <c r="G288" s="1778" t="s">
        <v>7249</v>
      </c>
      <c r="H288" s="1778" t="s">
        <v>7250</v>
      </c>
      <c r="I288" s="1778" t="s">
        <v>7251</v>
      </c>
      <c r="J288" s="1779" t="s">
        <v>6846</v>
      </c>
    </row>
    <row r="289" spans="1:10" ht="16.5" thickBot="1" x14ac:dyDescent="0.3">
      <c r="A289" s="2296">
        <v>43902</v>
      </c>
      <c r="B289" s="1873" t="s">
        <v>7259</v>
      </c>
      <c r="C289" s="1844">
        <v>1</v>
      </c>
      <c r="D289" s="1844">
        <v>17000</v>
      </c>
      <c r="E289" s="1845"/>
      <c r="F289" s="1844"/>
      <c r="G289" s="1844">
        <v>1</v>
      </c>
      <c r="H289" s="1844">
        <v>70</v>
      </c>
      <c r="I289" s="1825">
        <v>4000</v>
      </c>
      <c r="J289" s="1826"/>
    </row>
    <row r="290" spans="1:10" ht="15.75" x14ac:dyDescent="0.25">
      <c r="A290" s="2296"/>
      <c r="B290" s="1874" t="s">
        <v>7398</v>
      </c>
      <c r="C290" s="1870">
        <v>1</v>
      </c>
      <c r="D290" s="1870"/>
      <c r="E290" s="1871"/>
      <c r="F290" s="1870"/>
      <c r="G290" s="1870"/>
      <c r="H290" s="1870"/>
      <c r="I290" s="1766"/>
      <c r="J290" s="1814" t="s">
        <v>7399</v>
      </c>
    </row>
    <row r="291" spans="1:10" ht="15.75" x14ac:dyDescent="0.25">
      <c r="A291" s="2296"/>
      <c r="B291" s="1875" t="s">
        <v>7372</v>
      </c>
      <c r="C291" s="1846">
        <v>1</v>
      </c>
      <c r="D291" s="1846">
        <v>17000</v>
      </c>
      <c r="E291" s="1847"/>
      <c r="F291" s="1846"/>
      <c r="G291" s="1846">
        <v>1</v>
      </c>
      <c r="H291" s="1846">
        <v>70</v>
      </c>
      <c r="I291" s="1765">
        <v>4000</v>
      </c>
      <c r="J291" s="1767"/>
    </row>
    <row r="292" spans="1:10" ht="15.75" x14ac:dyDescent="0.25">
      <c r="A292" s="2296"/>
      <c r="B292" s="1876" t="s">
        <v>7363</v>
      </c>
      <c r="C292" s="1848">
        <v>1</v>
      </c>
      <c r="D292" s="1848"/>
      <c r="E292" s="1849">
        <v>18000</v>
      </c>
      <c r="F292" s="1848"/>
      <c r="G292" s="1848">
        <v>1</v>
      </c>
      <c r="H292" s="1848">
        <v>90</v>
      </c>
      <c r="I292" s="1833">
        <v>5000</v>
      </c>
      <c r="J292" s="1834"/>
    </row>
    <row r="293" spans="1:10" ht="15.75" x14ac:dyDescent="0.25">
      <c r="A293" s="2296"/>
      <c r="B293" s="1875" t="s">
        <v>7400</v>
      </c>
      <c r="C293" s="1846">
        <v>1</v>
      </c>
      <c r="D293" s="1846">
        <v>26000</v>
      </c>
      <c r="E293" s="1847"/>
      <c r="F293" s="1846"/>
      <c r="G293" s="1846"/>
      <c r="H293" s="1846"/>
      <c r="I293" s="1765"/>
      <c r="J293" s="1767" t="s">
        <v>7401</v>
      </c>
    </row>
    <row r="294" spans="1:10" ht="15.75" x14ac:dyDescent="0.25">
      <c r="A294" s="2296"/>
      <c r="B294" s="1876" t="s">
        <v>7394</v>
      </c>
      <c r="C294" s="1846">
        <v>1</v>
      </c>
      <c r="D294" s="1846"/>
      <c r="E294" s="1847">
        <v>13000</v>
      </c>
      <c r="F294" s="1846"/>
      <c r="G294" s="1846">
        <v>1</v>
      </c>
      <c r="H294" s="1846">
        <v>75</v>
      </c>
      <c r="I294" s="1765">
        <v>4000</v>
      </c>
      <c r="J294" s="1767"/>
    </row>
    <row r="295" spans="1:10" ht="15.75" x14ac:dyDescent="0.25">
      <c r="A295" s="2296"/>
      <c r="B295" s="1877" t="s">
        <v>7402</v>
      </c>
      <c r="C295" s="1848">
        <v>1</v>
      </c>
      <c r="D295" s="1848"/>
      <c r="E295" s="1849">
        <v>26000</v>
      </c>
      <c r="F295" s="1848"/>
      <c r="G295" s="1848"/>
      <c r="H295" s="1848"/>
      <c r="I295" s="1842"/>
      <c r="J295" s="1843" t="s">
        <v>883</v>
      </c>
    </row>
    <row r="296" spans="1:10" ht="15.75" x14ac:dyDescent="0.25">
      <c r="A296" s="2296"/>
      <c r="B296" s="1875" t="s">
        <v>7403</v>
      </c>
      <c r="C296" s="1846">
        <v>1</v>
      </c>
      <c r="D296" s="1846"/>
      <c r="E296" s="1847"/>
      <c r="F296" s="1846">
        <v>37000</v>
      </c>
      <c r="G296" s="1846"/>
      <c r="H296" s="1846"/>
      <c r="I296" s="1765"/>
      <c r="J296" s="1767" t="s">
        <v>7404</v>
      </c>
    </row>
    <row r="297" spans="1:10" ht="15.75" x14ac:dyDescent="0.25">
      <c r="A297" s="2296"/>
      <c r="B297" s="1875" t="s">
        <v>7403</v>
      </c>
      <c r="C297" s="1846">
        <v>1</v>
      </c>
      <c r="D297" s="1846"/>
      <c r="E297" s="1847">
        <v>33000</v>
      </c>
      <c r="F297" s="1846"/>
      <c r="G297" s="1846">
        <v>1</v>
      </c>
      <c r="H297" s="1846">
        <v>70</v>
      </c>
      <c r="I297" s="1765">
        <v>4000</v>
      </c>
      <c r="J297" s="1767" t="s">
        <v>883</v>
      </c>
    </row>
    <row r="298" spans="1:10" ht="15.75" x14ac:dyDescent="0.25">
      <c r="A298" s="2296"/>
      <c r="B298" s="1875" t="s">
        <v>7405</v>
      </c>
      <c r="C298" s="1846">
        <v>1</v>
      </c>
      <c r="D298" s="1846"/>
      <c r="E298" s="1847">
        <v>34500</v>
      </c>
      <c r="F298" s="1846"/>
      <c r="G298" s="1846"/>
      <c r="H298" s="1846"/>
      <c r="I298" s="1765"/>
      <c r="J298" s="1767" t="s">
        <v>883</v>
      </c>
    </row>
    <row r="299" spans="1:10" ht="15.75" x14ac:dyDescent="0.25">
      <c r="A299" s="2296"/>
      <c r="B299" s="1875" t="s">
        <v>7406</v>
      </c>
      <c r="C299" s="1846">
        <v>2</v>
      </c>
      <c r="D299" s="1846"/>
      <c r="E299" s="1847"/>
      <c r="F299" s="1846">
        <v>100000</v>
      </c>
      <c r="G299" s="1846"/>
      <c r="H299" s="1846"/>
      <c r="I299" s="1765"/>
      <c r="J299" s="1767" t="s">
        <v>7407</v>
      </c>
    </row>
    <row r="300" spans="1:10" ht="15.75" x14ac:dyDescent="0.25">
      <c r="A300" s="2296"/>
      <c r="B300" s="1875" t="s">
        <v>7408</v>
      </c>
      <c r="C300" s="1846">
        <v>1</v>
      </c>
      <c r="D300" s="1846"/>
      <c r="E300" s="1847">
        <v>6000</v>
      </c>
      <c r="F300" s="1846"/>
      <c r="G300" s="1846"/>
      <c r="H300" s="1846"/>
      <c r="I300" s="1765"/>
      <c r="J300" s="1767" t="s">
        <v>7409</v>
      </c>
    </row>
    <row r="301" spans="1:10" ht="15.75" x14ac:dyDescent="0.25">
      <c r="A301" s="2296"/>
      <c r="B301" s="1875" t="s">
        <v>1149</v>
      </c>
      <c r="C301" s="1846">
        <v>2</v>
      </c>
      <c r="D301" s="1846"/>
      <c r="E301" s="1847"/>
      <c r="F301" s="1846">
        <v>104000</v>
      </c>
      <c r="G301" s="1846"/>
      <c r="H301" s="1846"/>
      <c r="I301" s="1765"/>
      <c r="J301" s="1767" t="s">
        <v>7018</v>
      </c>
    </row>
    <row r="302" spans="1:10" ht="15.75" x14ac:dyDescent="0.25">
      <c r="A302" s="2296"/>
      <c r="B302" s="1875" t="s">
        <v>7410</v>
      </c>
      <c r="C302" s="1846">
        <v>1</v>
      </c>
      <c r="D302" s="1846"/>
      <c r="E302" s="1847"/>
      <c r="F302" s="1846">
        <v>20000</v>
      </c>
      <c r="G302" s="1846"/>
      <c r="H302" s="1846"/>
      <c r="I302" s="1765"/>
      <c r="J302" s="1767" t="s">
        <v>7018</v>
      </c>
    </row>
    <row r="303" spans="1:10" ht="16.5" thickBot="1" x14ac:dyDescent="0.3">
      <c r="A303" s="2296"/>
      <c r="B303" s="1805" t="s">
        <v>2048</v>
      </c>
      <c r="C303" s="1790">
        <f t="shared" ref="C303:H303" si="4">SUM(C289:C302)</f>
        <v>16</v>
      </c>
      <c r="D303" s="1790">
        <f t="shared" si="4"/>
        <v>60000</v>
      </c>
      <c r="E303" s="1790">
        <f t="shared" si="4"/>
        <v>130500</v>
      </c>
      <c r="F303" s="1790">
        <f t="shared" si="4"/>
        <v>261000</v>
      </c>
      <c r="G303" s="1790">
        <f t="shared" si="4"/>
        <v>5</v>
      </c>
      <c r="H303" s="1790">
        <f t="shared" si="4"/>
        <v>375</v>
      </c>
      <c r="I303" s="1790"/>
      <c r="J303" s="1769"/>
    </row>
    <row r="304" spans="1:10" ht="17.25" x14ac:dyDescent="0.25">
      <c r="A304" s="2296"/>
      <c r="B304" s="2297" t="s">
        <v>4463</v>
      </c>
      <c r="C304" s="2297"/>
      <c r="D304" s="2297"/>
      <c r="E304" s="2297"/>
      <c r="F304" s="2297"/>
      <c r="G304" s="2297"/>
      <c r="H304" s="2297"/>
      <c r="I304" s="2297"/>
      <c r="J304" s="2297"/>
    </row>
    <row r="305" spans="1:10" ht="17.25" x14ac:dyDescent="0.25">
      <c r="A305" s="2296"/>
      <c r="B305" s="1806"/>
      <c r="C305" s="783"/>
      <c r="D305" s="783"/>
      <c r="E305" s="910"/>
      <c r="F305" s="910"/>
      <c r="G305" s="910"/>
      <c r="H305" s="910"/>
      <c r="I305" s="910"/>
      <c r="J305" s="910"/>
    </row>
    <row r="306" spans="1:10" ht="17.25" x14ac:dyDescent="0.25">
      <c r="A306" s="2296"/>
      <c r="B306" s="1806"/>
      <c r="C306" s="783"/>
      <c r="D306" s="944"/>
      <c r="E306" s="784"/>
      <c r="F306" s="910"/>
      <c r="G306" s="910"/>
      <c r="H306" s="910"/>
      <c r="I306" s="783"/>
      <c r="J306" s="1793"/>
    </row>
    <row r="307" spans="1:10" x14ac:dyDescent="0.25">
      <c r="A307" s="2296"/>
      <c r="B307" s="1807" t="s">
        <v>2048</v>
      </c>
      <c r="C307" s="213">
        <f>SUM(C305:C306)</f>
        <v>0</v>
      </c>
      <c r="D307" s="213"/>
      <c r="E307" s="213"/>
      <c r="F307" s="213"/>
      <c r="G307" s="213"/>
      <c r="H307" s="213"/>
      <c r="I307" s="213"/>
      <c r="J307" s="1"/>
    </row>
    <row r="308" spans="1:10" x14ac:dyDescent="0.25">
      <c r="A308" s="2296"/>
    </row>
    <row r="309" spans="1:10" ht="15.75" x14ac:dyDescent="0.25">
      <c r="A309" s="2296"/>
      <c r="B309" s="2287" t="s">
        <v>4861</v>
      </c>
      <c r="C309" s="2263"/>
      <c r="D309" s="757">
        <f>D303</f>
        <v>60000</v>
      </c>
    </row>
    <row r="310" spans="1:10" x14ac:dyDescent="0.25">
      <c r="A310" s="2296"/>
    </row>
    <row r="311" spans="1:10" ht="15.75" x14ac:dyDescent="0.25">
      <c r="A311" s="2296"/>
      <c r="B311" s="2287" t="s">
        <v>4825</v>
      </c>
      <c r="C311" s="2263"/>
      <c r="D311" s="213"/>
      <c r="F311" s="2274" t="s">
        <v>7199</v>
      </c>
      <c r="G311" s="2274"/>
      <c r="H311" s="2274"/>
      <c r="I311" s="2274"/>
      <c r="J311" s="2274"/>
    </row>
    <row r="312" spans="1:10" x14ac:dyDescent="0.25">
      <c r="A312" s="1872"/>
    </row>
    <row r="313" spans="1:10" x14ac:dyDescent="0.25">
      <c r="A313" s="1872"/>
    </row>
    <row r="314" spans="1:10" x14ac:dyDescent="0.25">
      <c r="A314" s="1872"/>
    </row>
    <row r="315" spans="1:10" x14ac:dyDescent="0.25">
      <c r="A315" s="1872"/>
    </row>
    <row r="316" spans="1:10" x14ac:dyDescent="0.25">
      <c r="A316" s="1872"/>
    </row>
    <row r="317" spans="1:10" x14ac:dyDescent="0.25">
      <c r="A317" s="1872"/>
    </row>
    <row r="318" spans="1:10" ht="15.75" thickBot="1" x14ac:dyDescent="0.3"/>
    <row r="319" spans="1:10" ht="16.5" thickBot="1" x14ac:dyDescent="0.3">
      <c r="A319" s="1827"/>
      <c r="B319" s="2285" t="s">
        <v>7498</v>
      </c>
      <c r="C319" s="2285"/>
      <c r="D319" s="2285"/>
      <c r="E319" s="2285"/>
      <c r="F319" s="2285"/>
      <c r="G319" s="2285"/>
      <c r="H319" s="2285"/>
      <c r="I319" s="2285"/>
      <c r="J319" s="1860"/>
    </row>
    <row r="320" spans="1:10" ht="32.25" thickBot="1" x14ac:dyDescent="0.3">
      <c r="A320" s="1808" t="s">
        <v>7245</v>
      </c>
      <c r="B320" s="1817" t="s">
        <v>7246</v>
      </c>
      <c r="C320" s="1819" t="s">
        <v>6004</v>
      </c>
      <c r="D320" s="1818" t="s">
        <v>6005</v>
      </c>
      <c r="E320" s="1763" t="s">
        <v>7247</v>
      </c>
      <c r="F320" s="1778" t="s">
        <v>7248</v>
      </c>
      <c r="G320" s="1778" t="s">
        <v>7249</v>
      </c>
      <c r="H320" s="1778" t="s">
        <v>7250</v>
      </c>
      <c r="I320" s="1778" t="s">
        <v>7251</v>
      </c>
      <c r="J320" s="1779" t="s">
        <v>6846</v>
      </c>
    </row>
    <row r="321" spans="1:10" ht="16.5" thickBot="1" x14ac:dyDescent="0.3">
      <c r="A321" s="2296">
        <v>43903</v>
      </c>
      <c r="B321" s="1873" t="s">
        <v>846</v>
      </c>
      <c r="C321" s="1844">
        <v>2</v>
      </c>
      <c r="D321" s="1844">
        <v>118000</v>
      </c>
      <c r="E321" s="1845"/>
      <c r="F321" s="1844"/>
      <c r="G321" s="1844"/>
      <c r="H321" s="1844"/>
      <c r="I321" s="1825"/>
      <c r="J321" s="1826"/>
    </row>
    <row r="322" spans="1:10" ht="15.75" x14ac:dyDescent="0.25">
      <c r="A322" s="2296"/>
      <c r="B322" s="1877" t="s">
        <v>7411</v>
      </c>
      <c r="C322" s="1848">
        <v>1</v>
      </c>
      <c r="D322" s="1848"/>
      <c r="E322" s="1849"/>
      <c r="F322" s="1848">
        <v>49000</v>
      </c>
      <c r="G322" s="1848"/>
      <c r="H322" s="1848"/>
      <c r="I322" s="1833"/>
      <c r="J322" s="1826" t="s">
        <v>7412</v>
      </c>
    </row>
    <row r="323" spans="1:10" ht="15.75" x14ac:dyDescent="0.25">
      <c r="A323" s="2296"/>
      <c r="B323" s="1875" t="s">
        <v>7413</v>
      </c>
      <c r="C323" s="1846">
        <v>1</v>
      </c>
      <c r="D323" s="1846">
        <v>15000</v>
      </c>
      <c r="E323" s="1847"/>
      <c r="F323" s="1846"/>
      <c r="G323" s="1846"/>
      <c r="H323" s="1846"/>
      <c r="I323" s="1765"/>
      <c r="J323" s="1767" t="s">
        <v>5878</v>
      </c>
    </row>
    <row r="324" spans="1:10" ht="15.75" x14ac:dyDescent="0.25">
      <c r="A324" s="2296"/>
      <c r="B324" s="1876" t="s">
        <v>7414</v>
      </c>
      <c r="C324" s="1848">
        <v>1</v>
      </c>
      <c r="D324" s="1848">
        <v>46000</v>
      </c>
      <c r="E324" s="1849"/>
      <c r="F324" s="1848"/>
      <c r="G324" s="1848">
        <v>1</v>
      </c>
      <c r="H324" s="1848">
        <v>100</v>
      </c>
      <c r="I324" s="1833">
        <v>5000</v>
      </c>
      <c r="J324" s="1834"/>
    </row>
    <row r="325" spans="1:10" ht="15.75" x14ac:dyDescent="0.25">
      <c r="A325" s="2296"/>
      <c r="B325" s="1875" t="s">
        <v>7415</v>
      </c>
      <c r="C325" s="1846">
        <v>4</v>
      </c>
      <c r="D325" s="1846"/>
      <c r="E325" s="1847"/>
      <c r="F325" s="1846">
        <v>88000</v>
      </c>
      <c r="G325" s="1846"/>
      <c r="H325" s="1846"/>
      <c r="I325" s="1765"/>
      <c r="J325" s="1767" t="s">
        <v>7416</v>
      </c>
    </row>
    <row r="326" spans="1:10" ht="15.75" x14ac:dyDescent="0.25">
      <c r="A326" s="2296"/>
      <c r="B326" s="1876" t="s">
        <v>544</v>
      </c>
      <c r="C326" s="1846">
        <v>1</v>
      </c>
      <c r="D326" s="1846"/>
      <c r="E326" s="1847">
        <v>17000</v>
      </c>
      <c r="F326" s="1846"/>
      <c r="G326" s="1846"/>
      <c r="H326" s="1846"/>
      <c r="I326" s="1765"/>
      <c r="J326" s="1767" t="s">
        <v>767</v>
      </c>
    </row>
    <row r="327" spans="1:10" ht="15.75" x14ac:dyDescent="0.25">
      <c r="A327" s="2296"/>
      <c r="B327" s="1877" t="s">
        <v>7417</v>
      </c>
      <c r="C327" s="1848">
        <v>1</v>
      </c>
      <c r="D327" s="1848"/>
      <c r="E327" s="1849"/>
      <c r="F327" s="1848">
        <v>16000</v>
      </c>
      <c r="G327" s="1848"/>
      <c r="H327" s="1848"/>
      <c r="I327" s="1842"/>
      <c r="J327" s="1843" t="s">
        <v>7418</v>
      </c>
    </row>
    <row r="328" spans="1:10" ht="15.75" x14ac:dyDescent="0.25">
      <c r="A328" s="2296"/>
      <c r="B328" s="1875" t="s">
        <v>7419</v>
      </c>
      <c r="C328" s="1846">
        <v>4</v>
      </c>
      <c r="D328" s="1846">
        <v>27600</v>
      </c>
      <c r="E328" s="1847"/>
      <c r="F328" s="1846"/>
      <c r="G328" s="1846"/>
      <c r="H328" s="1846"/>
      <c r="I328" s="1765"/>
      <c r="J328" s="1767"/>
    </row>
    <row r="329" spans="1:10" ht="15.75" x14ac:dyDescent="0.25">
      <c r="A329" s="2296"/>
      <c r="B329" s="1875" t="s">
        <v>7420</v>
      </c>
      <c r="C329" s="1846">
        <v>1</v>
      </c>
      <c r="D329" s="1846">
        <v>5000</v>
      </c>
      <c r="E329" s="1847"/>
      <c r="F329" s="1846"/>
      <c r="G329" s="1846"/>
      <c r="H329" s="1846"/>
      <c r="I329" s="1765"/>
      <c r="J329" s="1767"/>
    </row>
    <row r="330" spans="1:10" ht="15.75" x14ac:dyDescent="0.25">
      <c r="A330" s="2296"/>
      <c r="B330" s="1875" t="s">
        <v>7421</v>
      </c>
      <c r="C330" s="1846">
        <v>2</v>
      </c>
      <c r="D330" s="1846">
        <v>32000</v>
      </c>
      <c r="E330" s="1847"/>
      <c r="F330" s="1846"/>
      <c r="G330" s="1846">
        <v>2</v>
      </c>
      <c r="H330" s="1846">
        <v>70</v>
      </c>
      <c r="I330" s="1765">
        <v>8000</v>
      </c>
      <c r="J330" s="1767" t="s">
        <v>7422</v>
      </c>
    </row>
    <row r="331" spans="1:10" ht="15.75" x14ac:dyDescent="0.25">
      <c r="A331" s="2296"/>
      <c r="B331" s="1878" t="s">
        <v>7381</v>
      </c>
      <c r="C331" s="1879">
        <v>1</v>
      </c>
      <c r="D331" s="1879"/>
      <c r="E331" s="1880"/>
      <c r="F331" s="1879"/>
      <c r="G331" s="1879"/>
      <c r="H331" s="1879"/>
      <c r="I331" s="1881"/>
      <c r="J331" s="1882" t="s">
        <v>7423</v>
      </c>
    </row>
    <row r="332" spans="1:10" ht="15.75" x14ac:dyDescent="0.25">
      <c r="A332" s="2296"/>
      <c r="B332" s="1877" t="s">
        <v>7424</v>
      </c>
      <c r="C332" s="1848">
        <v>1</v>
      </c>
      <c r="D332" s="1848"/>
      <c r="E332" s="1849">
        <v>14000</v>
      </c>
      <c r="F332" s="1848"/>
      <c r="G332" s="1848"/>
      <c r="H332" s="1848"/>
      <c r="I332" s="1833"/>
      <c r="J332" s="1834" t="s">
        <v>7300</v>
      </c>
    </row>
    <row r="333" spans="1:10" ht="15.75" x14ac:dyDescent="0.25">
      <c r="A333" s="2296"/>
      <c r="B333" s="1877" t="s">
        <v>6247</v>
      </c>
      <c r="C333" s="1848">
        <v>1</v>
      </c>
      <c r="D333" s="1848">
        <v>52000</v>
      </c>
      <c r="E333" s="1849"/>
      <c r="F333" s="1848"/>
      <c r="G333" s="1848"/>
      <c r="H333" s="1848"/>
      <c r="I333" s="1833"/>
      <c r="J333" s="1834"/>
    </row>
    <row r="334" spans="1:10" ht="15.75" x14ac:dyDescent="0.25">
      <c r="A334" s="2296"/>
      <c r="B334" s="1875" t="s">
        <v>7425</v>
      </c>
      <c r="C334" s="1846">
        <v>1</v>
      </c>
      <c r="D334" s="1846"/>
      <c r="E334" s="1847">
        <v>33000</v>
      </c>
      <c r="F334" s="1846"/>
      <c r="G334" s="1846">
        <v>1</v>
      </c>
      <c r="H334" s="1846">
        <v>70</v>
      </c>
      <c r="I334" s="1765">
        <v>4000</v>
      </c>
      <c r="J334" s="1767"/>
    </row>
    <row r="335" spans="1:10" ht="15.75" x14ac:dyDescent="0.25">
      <c r="A335" s="2296"/>
      <c r="B335" s="1878" t="s">
        <v>7426</v>
      </c>
      <c r="C335" s="1879">
        <v>1</v>
      </c>
      <c r="D335" s="1879"/>
      <c r="E335" s="1880"/>
      <c r="F335" s="1879">
        <v>15000</v>
      </c>
      <c r="G335" s="1879"/>
      <c r="H335" s="1879"/>
      <c r="I335" s="1881"/>
      <c r="J335" s="1882" t="s">
        <v>7427</v>
      </c>
    </row>
    <row r="336" spans="1:10" ht="15.75" x14ac:dyDescent="0.25">
      <c r="A336" s="2296"/>
      <c r="B336" s="1875"/>
      <c r="C336" s="1846"/>
      <c r="D336" s="1846"/>
      <c r="E336" s="1847"/>
      <c r="F336" s="1846"/>
      <c r="G336" s="1846"/>
      <c r="H336" s="1846"/>
      <c r="I336" s="1765"/>
      <c r="J336" s="1767"/>
    </row>
    <row r="337" spans="1:10" ht="16.5" thickBot="1" x14ac:dyDescent="0.3">
      <c r="A337" s="2296"/>
      <c r="B337" s="1805" t="s">
        <v>2048</v>
      </c>
      <c r="C337" s="1790">
        <f t="shared" ref="C337:H337" si="5">SUM(C321:C336)</f>
        <v>23</v>
      </c>
      <c r="D337" s="1790">
        <f t="shared" si="5"/>
        <v>295600</v>
      </c>
      <c r="E337" s="1790">
        <f t="shared" si="5"/>
        <v>64000</v>
      </c>
      <c r="F337" s="1790">
        <f t="shared" si="5"/>
        <v>168000</v>
      </c>
      <c r="G337" s="1790">
        <f t="shared" si="5"/>
        <v>4</v>
      </c>
      <c r="H337" s="1790">
        <f t="shared" si="5"/>
        <v>240</v>
      </c>
      <c r="I337" s="1790"/>
      <c r="J337" s="1769"/>
    </row>
    <row r="338" spans="1:10" ht="17.25" x14ac:dyDescent="0.25">
      <c r="A338" s="2296"/>
      <c r="B338" s="2297" t="s">
        <v>4463</v>
      </c>
      <c r="C338" s="2297"/>
      <c r="D338" s="2297"/>
      <c r="E338" s="2297"/>
      <c r="F338" s="2297"/>
      <c r="G338" s="2297"/>
      <c r="H338" s="2297"/>
      <c r="I338" s="2297"/>
      <c r="J338" s="2297"/>
    </row>
    <row r="339" spans="1:10" ht="17.25" x14ac:dyDescent="0.25">
      <c r="A339" s="2296"/>
      <c r="B339" s="1806"/>
      <c r="C339" s="783"/>
      <c r="D339" s="783"/>
      <c r="E339" s="910"/>
      <c r="F339" s="910"/>
      <c r="G339" s="910"/>
      <c r="H339" s="910"/>
      <c r="I339" s="910"/>
      <c r="J339" s="910"/>
    </row>
    <row r="340" spans="1:10" ht="17.25" x14ac:dyDescent="0.25">
      <c r="A340" s="2296"/>
      <c r="B340" s="1806"/>
      <c r="C340" s="783"/>
      <c r="D340" s="944"/>
      <c r="E340" s="784"/>
      <c r="F340" s="910"/>
      <c r="G340" s="910"/>
      <c r="H340" s="910"/>
      <c r="I340" s="783"/>
      <c r="J340" s="1793"/>
    </row>
    <row r="341" spans="1:10" x14ac:dyDescent="0.25">
      <c r="A341" s="2296"/>
      <c r="B341" s="1807" t="s">
        <v>2048</v>
      </c>
      <c r="C341" s="213">
        <f>SUM(C339:C340)</f>
        <v>0</v>
      </c>
      <c r="D341" s="213"/>
      <c r="E341" s="213"/>
      <c r="F341" s="213"/>
      <c r="G341" s="213"/>
      <c r="H341" s="213"/>
      <c r="I341" s="213"/>
      <c r="J341" s="1"/>
    </row>
    <row r="342" spans="1:10" x14ac:dyDescent="0.25">
      <c r="A342" s="2296"/>
    </row>
    <row r="343" spans="1:10" ht="15.75" x14ac:dyDescent="0.25">
      <c r="A343" s="2296"/>
      <c r="B343" s="2287" t="s">
        <v>4861</v>
      </c>
      <c r="C343" s="2263"/>
      <c r="D343" s="757">
        <f>D337</f>
        <v>295600</v>
      </c>
    </row>
    <row r="345" spans="1:10" ht="15.75" x14ac:dyDescent="0.25">
      <c r="B345" s="2287" t="s">
        <v>4825</v>
      </c>
      <c r="C345" s="2263"/>
      <c r="D345" s="213"/>
      <c r="F345" s="2274" t="s">
        <v>7199</v>
      </c>
      <c r="G345" s="2274"/>
      <c r="H345" s="2274"/>
      <c r="I345" s="2274"/>
      <c r="J345" s="2274"/>
    </row>
    <row r="349" spans="1:10" ht="15.75" thickBot="1" x14ac:dyDescent="0.3"/>
    <row r="350" spans="1:10" ht="16.5" thickBot="1" x14ac:dyDescent="0.3">
      <c r="A350" s="1827"/>
      <c r="B350" s="2290" t="s">
        <v>7458</v>
      </c>
      <c r="C350" s="2290"/>
      <c r="D350" s="2290"/>
      <c r="E350" s="2290"/>
      <c r="F350" s="2290"/>
      <c r="G350" s="2290"/>
      <c r="H350" s="2290"/>
      <c r="I350" s="2290"/>
      <c r="J350" s="1860"/>
    </row>
    <row r="351" spans="1:10" ht="32.25" thickBot="1" x14ac:dyDescent="0.3">
      <c r="A351" s="1808" t="s">
        <v>7245</v>
      </c>
      <c r="B351" s="1817" t="s">
        <v>7246</v>
      </c>
      <c r="C351" s="1819" t="s">
        <v>6004</v>
      </c>
      <c r="D351" s="1818" t="s">
        <v>6005</v>
      </c>
      <c r="E351" s="1763" t="s">
        <v>7247</v>
      </c>
      <c r="F351" s="1778" t="s">
        <v>7248</v>
      </c>
      <c r="G351" s="1778" t="s">
        <v>7249</v>
      </c>
      <c r="H351" s="1778" t="s">
        <v>7250</v>
      </c>
      <c r="I351" s="1778" t="s">
        <v>7251</v>
      </c>
      <c r="J351" s="1779" t="s">
        <v>6846</v>
      </c>
    </row>
    <row r="352" spans="1:10" ht="16.5" thickBot="1" x14ac:dyDescent="0.3">
      <c r="A352" s="2282">
        <v>43906</v>
      </c>
      <c r="B352" s="1873" t="s">
        <v>7428</v>
      </c>
      <c r="C352" s="1844">
        <v>1</v>
      </c>
      <c r="D352" s="1844">
        <v>30500</v>
      </c>
      <c r="E352" s="1845"/>
      <c r="F352" s="1844"/>
      <c r="G352" s="1844"/>
      <c r="H352" s="1844"/>
      <c r="I352" s="1825"/>
      <c r="J352" s="1826"/>
    </row>
    <row r="353" spans="1:10" ht="15.75" x14ac:dyDescent="0.25">
      <c r="A353" s="2283"/>
      <c r="B353" s="1877" t="s">
        <v>7381</v>
      </c>
      <c r="C353" s="1848">
        <v>1</v>
      </c>
      <c r="D353" s="1848"/>
      <c r="E353" s="1849"/>
      <c r="F353" s="1848">
        <v>16000</v>
      </c>
      <c r="G353" s="1848"/>
      <c r="H353" s="1848"/>
      <c r="I353" s="1833"/>
      <c r="J353" s="1826" t="s">
        <v>7429</v>
      </c>
    </row>
    <row r="354" spans="1:10" ht="15.75" x14ac:dyDescent="0.25">
      <c r="A354" s="2283"/>
      <c r="B354" s="1875" t="s">
        <v>7430</v>
      </c>
      <c r="C354" s="1846">
        <v>1</v>
      </c>
      <c r="D354" s="1846"/>
      <c r="E354" s="1847">
        <v>16000</v>
      </c>
      <c r="F354" s="1846"/>
      <c r="G354" s="1846"/>
      <c r="H354" s="1846"/>
      <c r="I354" s="1765"/>
      <c r="J354" s="1767" t="s">
        <v>7409</v>
      </c>
    </row>
    <row r="355" spans="1:10" ht="15.75" x14ac:dyDescent="0.25">
      <c r="A355" s="2283"/>
      <c r="B355" s="1876" t="s">
        <v>7431</v>
      </c>
      <c r="C355" s="1848">
        <v>1</v>
      </c>
      <c r="D355" s="1848">
        <v>12000</v>
      </c>
      <c r="E355" s="1849"/>
      <c r="F355" s="1848"/>
      <c r="G355" s="1848">
        <v>1</v>
      </c>
      <c r="H355" s="1848">
        <v>60</v>
      </c>
      <c r="I355" s="1833">
        <v>3000</v>
      </c>
      <c r="J355" s="1834"/>
    </row>
    <row r="356" spans="1:10" ht="15.75" x14ac:dyDescent="0.25">
      <c r="A356" s="2283"/>
      <c r="B356" s="1875" t="s">
        <v>7432</v>
      </c>
      <c r="C356" s="1846">
        <v>1</v>
      </c>
      <c r="D356" s="1846"/>
      <c r="E356" s="1847">
        <v>9250</v>
      </c>
      <c r="F356" s="1846"/>
      <c r="G356" s="1846">
        <v>1</v>
      </c>
      <c r="H356" s="1846">
        <v>60</v>
      </c>
      <c r="I356" s="1765">
        <v>3000</v>
      </c>
      <c r="J356" s="1767" t="s">
        <v>7433</v>
      </c>
    </row>
    <row r="357" spans="1:10" ht="15.75" x14ac:dyDescent="0.25">
      <c r="A357" s="2283"/>
      <c r="B357" s="1876" t="s">
        <v>7434</v>
      </c>
      <c r="C357" s="1846">
        <v>1</v>
      </c>
      <c r="D357" s="1846"/>
      <c r="E357" s="1847">
        <v>33000</v>
      </c>
      <c r="F357" s="1846"/>
      <c r="G357" s="1846">
        <v>1</v>
      </c>
      <c r="H357" s="1846">
        <v>70</v>
      </c>
      <c r="I357" s="1765">
        <v>4000</v>
      </c>
      <c r="J357" s="1767" t="s">
        <v>7435</v>
      </c>
    </row>
    <row r="358" spans="1:10" ht="15.75" x14ac:dyDescent="0.25">
      <c r="A358" s="2283"/>
      <c r="B358" s="1877" t="s">
        <v>7436</v>
      </c>
      <c r="C358" s="1848">
        <v>1</v>
      </c>
      <c r="D358" s="1848">
        <v>17000</v>
      </c>
      <c r="E358" s="1849"/>
      <c r="F358" s="1848"/>
      <c r="G358" s="1848">
        <v>1</v>
      </c>
      <c r="H358" s="1848">
        <v>70</v>
      </c>
      <c r="I358" s="1842">
        <v>4000</v>
      </c>
      <c r="J358" s="1843"/>
    </row>
    <row r="359" spans="1:10" ht="15.75" x14ac:dyDescent="0.25">
      <c r="A359" s="2283"/>
      <c r="B359" s="1883" t="s">
        <v>7437</v>
      </c>
      <c r="C359" s="1884">
        <v>1</v>
      </c>
      <c r="D359" s="1884">
        <v>25000</v>
      </c>
      <c r="E359" s="1885"/>
      <c r="F359" s="1884"/>
      <c r="G359" s="1884"/>
      <c r="H359" s="1884"/>
      <c r="I359" s="1798"/>
      <c r="J359" s="1799" t="s">
        <v>6965</v>
      </c>
    </row>
    <row r="360" spans="1:10" ht="15.75" x14ac:dyDescent="0.25">
      <c r="A360" s="2283"/>
      <c r="B360" s="1875" t="s">
        <v>7438</v>
      </c>
      <c r="C360" s="1846">
        <v>1</v>
      </c>
      <c r="D360" s="1846">
        <v>29500</v>
      </c>
      <c r="E360" s="1847"/>
      <c r="F360" s="1846"/>
      <c r="G360" s="1846">
        <v>3</v>
      </c>
      <c r="H360" s="1846" t="s">
        <v>7439</v>
      </c>
      <c r="I360" s="1765">
        <v>12000</v>
      </c>
      <c r="J360" s="1767"/>
    </row>
    <row r="361" spans="1:10" ht="15.75" x14ac:dyDescent="0.25">
      <c r="A361" s="2283"/>
      <c r="B361" s="1875" t="s">
        <v>7440</v>
      </c>
      <c r="C361" s="1846">
        <v>1</v>
      </c>
      <c r="D361" s="1846">
        <v>34000</v>
      </c>
      <c r="E361" s="1847"/>
      <c r="F361" s="1846"/>
      <c r="G361" s="1846">
        <v>1</v>
      </c>
      <c r="H361" s="1846">
        <v>60</v>
      </c>
      <c r="I361" s="1765">
        <v>3000</v>
      </c>
      <c r="J361" s="1767"/>
    </row>
    <row r="362" spans="1:10" ht="15.75" x14ac:dyDescent="0.25">
      <c r="A362" s="2283"/>
      <c r="B362" s="1877" t="s">
        <v>7421</v>
      </c>
      <c r="C362" s="1848">
        <v>1</v>
      </c>
      <c r="D362" s="1848">
        <v>16000</v>
      </c>
      <c r="E362" s="1849"/>
      <c r="F362" s="1848"/>
      <c r="G362" s="1848">
        <v>1</v>
      </c>
      <c r="H362" s="1848">
        <v>75</v>
      </c>
      <c r="I362" s="1833">
        <v>4000</v>
      </c>
      <c r="J362" s="1834"/>
    </row>
    <row r="363" spans="1:10" ht="15.75" x14ac:dyDescent="0.25">
      <c r="A363" s="2283"/>
      <c r="B363" s="1877" t="s">
        <v>7441</v>
      </c>
      <c r="C363" s="1848">
        <v>1</v>
      </c>
      <c r="D363" s="1848"/>
      <c r="E363" s="1849">
        <v>35000</v>
      </c>
      <c r="F363" s="1848"/>
      <c r="G363" s="1848"/>
      <c r="H363" s="1848"/>
      <c r="I363" s="1833"/>
      <c r="J363" s="1834" t="s">
        <v>883</v>
      </c>
    </row>
    <row r="364" spans="1:10" ht="15.75" x14ac:dyDescent="0.25">
      <c r="A364" s="2283"/>
      <c r="B364" s="1877" t="s">
        <v>7442</v>
      </c>
      <c r="C364" s="1848">
        <v>2</v>
      </c>
      <c r="D364" s="1848"/>
      <c r="E364" s="1849"/>
      <c r="F364" s="1848">
        <v>102000</v>
      </c>
      <c r="G364" s="1848"/>
      <c r="H364" s="1848"/>
      <c r="I364" s="1833"/>
      <c r="J364" s="1834" t="s">
        <v>7443</v>
      </c>
    </row>
    <row r="365" spans="1:10" ht="15.75" x14ac:dyDescent="0.25">
      <c r="A365" s="2283"/>
      <c r="B365" s="1877" t="s">
        <v>7444</v>
      </c>
      <c r="C365" s="1848">
        <v>1</v>
      </c>
      <c r="D365" s="1848">
        <v>8000</v>
      </c>
      <c r="E365" s="1849"/>
      <c r="F365" s="1848"/>
      <c r="G365" s="1848">
        <v>4</v>
      </c>
      <c r="H365" s="1848" t="s">
        <v>7445</v>
      </c>
      <c r="I365" s="1833">
        <v>13000</v>
      </c>
      <c r="J365" s="1834"/>
    </row>
    <row r="366" spans="1:10" ht="15.75" x14ac:dyDescent="0.25">
      <c r="A366" s="2283"/>
      <c r="B366" s="1883" t="s">
        <v>7045</v>
      </c>
      <c r="C366" s="1884">
        <v>1</v>
      </c>
      <c r="D366" s="1884"/>
      <c r="E366" s="1885"/>
      <c r="F366" s="1884">
        <v>16000</v>
      </c>
      <c r="G366" s="1884">
        <v>1</v>
      </c>
      <c r="H366" s="1884">
        <v>60</v>
      </c>
      <c r="I366" s="1798">
        <v>3000</v>
      </c>
      <c r="J366" s="1799" t="s">
        <v>7456</v>
      </c>
    </row>
    <row r="367" spans="1:10" ht="15.75" x14ac:dyDescent="0.25">
      <c r="A367" s="2283"/>
      <c r="B367" s="1877" t="s">
        <v>7087</v>
      </c>
      <c r="C367" s="1848">
        <v>1</v>
      </c>
      <c r="D367" s="1848">
        <v>13000</v>
      </c>
      <c r="E367" s="1849"/>
      <c r="F367" s="1848"/>
      <c r="G367" s="1848">
        <v>1</v>
      </c>
      <c r="H367" s="1848">
        <v>60</v>
      </c>
      <c r="I367" s="1833">
        <v>3000</v>
      </c>
      <c r="J367" s="1834"/>
    </row>
    <row r="368" spans="1:10" ht="15.75" x14ac:dyDescent="0.25">
      <c r="A368" s="2283"/>
      <c r="B368" s="1877" t="s">
        <v>7446</v>
      </c>
      <c r="C368" s="1848">
        <v>1</v>
      </c>
      <c r="D368" s="1848">
        <v>6000</v>
      </c>
      <c r="E368" s="1849"/>
      <c r="F368" s="1848"/>
      <c r="G368" s="1848"/>
      <c r="H368" s="1848"/>
      <c r="I368" s="1833"/>
      <c r="J368" s="1834"/>
    </row>
    <row r="369" spans="1:10" ht="15.75" x14ac:dyDescent="0.25">
      <c r="A369" s="2283"/>
      <c r="B369" s="1877" t="s">
        <v>7447</v>
      </c>
      <c r="C369" s="1848">
        <v>1</v>
      </c>
      <c r="D369" s="1848">
        <v>13000</v>
      </c>
      <c r="E369" s="1849"/>
      <c r="F369" s="1848"/>
      <c r="G369" s="1848">
        <v>2</v>
      </c>
      <c r="H369" s="1848" t="s">
        <v>7448</v>
      </c>
      <c r="I369" s="1833">
        <v>7000</v>
      </c>
      <c r="J369" s="1834"/>
    </row>
    <row r="370" spans="1:10" ht="15.75" x14ac:dyDescent="0.25">
      <c r="A370" s="2283"/>
      <c r="B370" s="1877" t="s">
        <v>276</v>
      </c>
      <c r="C370" s="1848">
        <v>2</v>
      </c>
      <c r="D370" s="1848">
        <v>89200</v>
      </c>
      <c r="E370" s="1849"/>
      <c r="F370" s="1848"/>
      <c r="G370" s="1848"/>
      <c r="H370" s="1848"/>
      <c r="I370" s="1833"/>
      <c r="J370" s="1834"/>
    </row>
    <row r="371" spans="1:10" ht="15.75" x14ac:dyDescent="0.25">
      <c r="A371" s="2283"/>
      <c r="B371" s="1877" t="s">
        <v>7449</v>
      </c>
      <c r="C371" s="1848">
        <v>1</v>
      </c>
      <c r="D371" s="1848">
        <v>6900</v>
      </c>
      <c r="E371" s="1849"/>
      <c r="F371" s="1848"/>
      <c r="G371" s="1848"/>
      <c r="H371" s="1848"/>
      <c r="I371" s="1833"/>
      <c r="J371" s="1834"/>
    </row>
    <row r="372" spans="1:10" ht="15.75" x14ac:dyDescent="0.25">
      <c r="A372" s="2283"/>
      <c r="B372" s="1877" t="s">
        <v>7450</v>
      </c>
      <c r="C372" s="1848">
        <v>1</v>
      </c>
      <c r="D372" s="1848">
        <v>13000</v>
      </c>
      <c r="E372" s="1849"/>
      <c r="F372" s="1848"/>
      <c r="G372" s="1848"/>
      <c r="H372" s="1848"/>
      <c r="I372" s="1833"/>
      <c r="J372" s="1834"/>
    </row>
    <row r="373" spans="1:10" ht="15.75" x14ac:dyDescent="0.25">
      <c r="A373" s="2283"/>
      <c r="B373" s="1877" t="s">
        <v>7451</v>
      </c>
      <c r="C373" s="1848">
        <v>4</v>
      </c>
      <c r="D373" s="1848"/>
      <c r="E373" s="1849">
        <v>56000</v>
      </c>
      <c r="F373" s="1848"/>
      <c r="G373" s="1848">
        <v>6</v>
      </c>
      <c r="H373" s="1848" t="s">
        <v>7453</v>
      </c>
      <c r="I373" s="1833">
        <v>60000</v>
      </c>
      <c r="J373" s="1834" t="s">
        <v>7452</v>
      </c>
    </row>
    <row r="374" spans="1:10" ht="15.75" x14ac:dyDescent="0.25">
      <c r="A374" s="2284"/>
      <c r="B374" s="1874" t="s">
        <v>7454</v>
      </c>
      <c r="C374" s="1870"/>
      <c r="D374" s="1870"/>
      <c r="E374" s="1871"/>
      <c r="F374" s="1870"/>
      <c r="G374" s="2293" t="s">
        <v>7455</v>
      </c>
      <c r="H374" s="2294"/>
      <c r="I374" s="2294"/>
      <c r="J374" s="2295"/>
    </row>
    <row r="375" spans="1:10" ht="16.5" thickBot="1" x14ac:dyDescent="0.3">
      <c r="B375" s="1805" t="s">
        <v>2048</v>
      </c>
      <c r="C375" s="1790">
        <f t="shared" ref="C375:H375" si="6">SUM(C352:C374)</f>
        <v>27</v>
      </c>
      <c r="D375" s="1790">
        <f t="shared" si="6"/>
        <v>313100</v>
      </c>
      <c r="E375" s="1790">
        <f t="shared" si="6"/>
        <v>149250</v>
      </c>
      <c r="F375" s="1790">
        <f t="shared" si="6"/>
        <v>134000</v>
      </c>
      <c r="G375" s="1790">
        <f t="shared" si="6"/>
        <v>23</v>
      </c>
      <c r="H375" s="1790">
        <f t="shared" si="6"/>
        <v>515</v>
      </c>
      <c r="I375" s="1790"/>
      <c r="J375" s="1769"/>
    </row>
    <row r="376" spans="1:10" ht="17.25" x14ac:dyDescent="0.25">
      <c r="B376" s="2292" t="s">
        <v>4463</v>
      </c>
      <c r="C376" s="2292"/>
      <c r="D376" s="2292"/>
      <c r="E376" s="2292"/>
      <c r="F376" s="2292"/>
      <c r="G376" s="2292"/>
      <c r="H376" s="2292"/>
      <c r="I376" s="2292"/>
      <c r="J376" s="2292"/>
    </row>
    <row r="377" spans="1:10" ht="17.25" x14ac:dyDescent="0.25">
      <c r="B377" s="1806"/>
      <c r="C377" s="783"/>
      <c r="D377" s="783"/>
      <c r="E377" s="910"/>
      <c r="F377" s="910"/>
      <c r="G377" s="910"/>
      <c r="H377" s="910"/>
      <c r="I377" s="910"/>
      <c r="J377" s="910"/>
    </row>
    <row r="378" spans="1:10" ht="17.25" x14ac:dyDescent="0.25">
      <c r="B378" s="1806"/>
      <c r="C378" s="783"/>
      <c r="D378" s="944"/>
      <c r="E378" s="784"/>
      <c r="F378" s="910"/>
      <c r="G378" s="910"/>
      <c r="H378" s="910"/>
      <c r="I378" s="783"/>
      <c r="J378" s="1793"/>
    </row>
    <row r="379" spans="1:10" x14ac:dyDescent="0.25">
      <c r="B379" s="1807" t="s">
        <v>2048</v>
      </c>
      <c r="C379" s="213">
        <f>SUM(C377:C378)</f>
        <v>0</v>
      </c>
      <c r="D379" s="213"/>
      <c r="E379" s="213"/>
      <c r="F379" s="213"/>
      <c r="G379" s="213"/>
      <c r="H379" s="213"/>
      <c r="I379" s="213"/>
      <c r="J379" s="1"/>
    </row>
    <row r="381" spans="1:10" ht="15.75" x14ac:dyDescent="0.25">
      <c r="B381" s="2287" t="s">
        <v>4861</v>
      </c>
      <c r="C381" s="2263"/>
      <c r="D381" s="757">
        <f>D375</f>
        <v>313100</v>
      </c>
    </row>
    <row r="383" spans="1:10" ht="15.75" x14ac:dyDescent="0.25">
      <c r="B383" s="2287" t="s">
        <v>4825</v>
      </c>
      <c r="C383" s="2263"/>
      <c r="D383" s="213"/>
      <c r="F383" s="2274" t="s">
        <v>7199</v>
      </c>
      <c r="G383" s="2274"/>
      <c r="H383" s="2274"/>
      <c r="I383" s="2274"/>
      <c r="J383" s="2274"/>
    </row>
    <row r="385" spans="1:10" ht="15.75" thickBot="1" x14ac:dyDescent="0.3"/>
    <row r="386" spans="1:10" ht="16.5" thickBot="1" x14ac:dyDescent="0.3">
      <c r="A386" s="1827"/>
      <c r="B386" s="2290" t="s">
        <v>7457</v>
      </c>
      <c r="C386" s="2290"/>
      <c r="D386" s="2290"/>
      <c r="E386" s="2290"/>
      <c r="F386" s="2290"/>
      <c r="G386" s="2290"/>
      <c r="H386" s="2290"/>
      <c r="I386" s="2290"/>
      <c r="J386" s="1860"/>
    </row>
    <row r="387" spans="1:10" ht="32.25" thickBot="1" x14ac:dyDescent="0.3">
      <c r="A387" s="1808" t="s">
        <v>7245</v>
      </c>
      <c r="B387" s="1817" t="s">
        <v>7246</v>
      </c>
      <c r="C387" s="1819" t="s">
        <v>6004</v>
      </c>
      <c r="D387" s="1818" t="s">
        <v>6005</v>
      </c>
      <c r="E387" s="1763" t="s">
        <v>7247</v>
      </c>
      <c r="F387" s="1778" t="s">
        <v>7248</v>
      </c>
      <c r="G387" s="1778" t="s">
        <v>7249</v>
      </c>
      <c r="H387" s="1778" t="s">
        <v>7250</v>
      </c>
      <c r="I387" s="1778" t="s">
        <v>7251</v>
      </c>
      <c r="J387" s="1779" t="s">
        <v>6846</v>
      </c>
    </row>
    <row r="388" spans="1:10" ht="16.5" thickBot="1" x14ac:dyDescent="0.3">
      <c r="A388" s="2282">
        <v>43907</v>
      </c>
      <c r="B388" s="1873" t="s">
        <v>7460</v>
      </c>
      <c r="C388" s="1844">
        <v>1</v>
      </c>
      <c r="D388" s="1844">
        <v>20000</v>
      </c>
      <c r="E388" s="1845"/>
      <c r="F388" s="1844"/>
      <c r="G388" s="1844"/>
      <c r="H388" s="1844"/>
      <c r="I388" s="1825"/>
      <c r="J388" s="1826" t="s">
        <v>7461</v>
      </c>
    </row>
    <row r="389" spans="1:10" ht="15.75" x14ac:dyDescent="0.25">
      <c r="A389" s="2283"/>
      <c r="B389" s="1877" t="s">
        <v>7462</v>
      </c>
      <c r="C389" s="1848">
        <v>1</v>
      </c>
      <c r="D389" s="1848"/>
      <c r="E389" s="1849"/>
      <c r="F389" s="1848">
        <v>26000</v>
      </c>
      <c r="G389" s="1848"/>
      <c r="H389" s="1848"/>
      <c r="I389" s="1833"/>
      <c r="J389" s="1826" t="s">
        <v>7463</v>
      </c>
    </row>
    <row r="390" spans="1:10" ht="15.75" x14ac:dyDescent="0.25">
      <c r="A390" s="2283"/>
      <c r="B390" s="1886" t="s">
        <v>7045</v>
      </c>
      <c r="C390" s="1887">
        <v>1</v>
      </c>
      <c r="D390" s="1887"/>
      <c r="E390" s="1888"/>
      <c r="F390" s="1887">
        <v>17000</v>
      </c>
      <c r="G390" s="1887"/>
      <c r="H390" s="1887"/>
      <c r="I390" s="1889"/>
      <c r="J390" s="1890" t="s">
        <v>7464</v>
      </c>
    </row>
    <row r="391" spans="1:10" ht="15.75" x14ac:dyDescent="0.25">
      <c r="A391" s="2283"/>
      <c r="B391" s="1876" t="s">
        <v>7465</v>
      </c>
      <c r="C391" s="1848">
        <v>1</v>
      </c>
      <c r="D391" s="1848"/>
      <c r="E391" s="1849">
        <v>31000</v>
      </c>
      <c r="F391" s="1848"/>
      <c r="G391" s="1848">
        <v>1</v>
      </c>
      <c r="H391" s="1848">
        <v>100</v>
      </c>
      <c r="I391" s="1833">
        <v>5000</v>
      </c>
      <c r="J391" s="1834" t="s">
        <v>7409</v>
      </c>
    </row>
    <row r="392" spans="1:10" ht="15.75" x14ac:dyDescent="0.25">
      <c r="A392" s="2283"/>
      <c r="B392" s="1875" t="s">
        <v>7466</v>
      </c>
      <c r="C392" s="1846">
        <v>1</v>
      </c>
      <c r="D392" s="1846">
        <v>20000</v>
      </c>
      <c r="E392" s="1847"/>
      <c r="F392" s="1846"/>
      <c r="G392" s="1846"/>
      <c r="H392" s="1846"/>
      <c r="I392" s="1765"/>
      <c r="J392" s="1767"/>
    </row>
    <row r="393" spans="1:10" ht="15.75" x14ac:dyDescent="0.25">
      <c r="A393" s="2283"/>
      <c r="B393" s="1876" t="s">
        <v>7467</v>
      </c>
      <c r="C393" s="1846">
        <v>1</v>
      </c>
      <c r="D393" s="1846">
        <v>17000</v>
      </c>
      <c r="E393" s="1847"/>
      <c r="F393" s="1846"/>
      <c r="G393" s="1846">
        <v>1</v>
      </c>
      <c r="H393" s="1846">
        <v>75</v>
      </c>
      <c r="I393" s="1765">
        <v>4000</v>
      </c>
      <c r="J393" s="1767"/>
    </row>
    <row r="394" spans="1:10" ht="15.75" x14ac:dyDescent="0.25">
      <c r="A394" s="2283"/>
      <c r="B394" s="1877" t="s">
        <v>1149</v>
      </c>
      <c r="C394" s="1848">
        <v>6</v>
      </c>
      <c r="D394" s="1848"/>
      <c r="E394" s="1849"/>
      <c r="F394" s="1848">
        <v>312000</v>
      </c>
      <c r="G394" s="1848"/>
      <c r="H394" s="1848"/>
      <c r="I394" s="1842"/>
      <c r="J394" s="1843" t="s">
        <v>3917</v>
      </c>
    </row>
    <row r="395" spans="1:10" ht="15.75" x14ac:dyDescent="0.25">
      <c r="A395" s="2283"/>
      <c r="B395" s="1877" t="s">
        <v>7468</v>
      </c>
      <c r="C395" s="1848">
        <v>28</v>
      </c>
      <c r="D395" s="1848"/>
      <c r="E395" s="1849"/>
      <c r="F395" s="1848">
        <v>644000</v>
      </c>
      <c r="G395" s="1848"/>
      <c r="H395" s="1848"/>
      <c r="I395" s="1833"/>
      <c r="J395" s="1834" t="s">
        <v>7469</v>
      </c>
    </row>
    <row r="396" spans="1:10" ht="15.75" x14ac:dyDescent="0.25">
      <c r="A396" s="2283"/>
      <c r="B396" s="1875" t="s">
        <v>6514</v>
      </c>
      <c r="C396" s="1846">
        <v>100</v>
      </c>
      <c r="D396" s="1846"/>
      <c r="E396" s="1847"/>
      <c r="F396" s="1846">
        <v>1400000</v>
      </c>
      <c r="G396" s="1846"/>
      <c r="H396" s="1846"/>
      <c r="I396" s="1765"/>
      <c r="J396" s="1834" t="s">
        <v>7469</v>
      </c>
    </row>
    <row r="397" spans="1:10" ht="15.75" x14ac:dyDescent="0.25">
      <c r="A397" s="2283"/>
      <c r="B397" s="1875" t="s">
        <v>7470</v>
      </c>
      <c r="C397" s="1846">
        <v>1</v>
      </c>
      <c r="D397" s="1846">
        <v>14000</v>
      </c>
      <c r="E397" s="1847"/>
      <c r="F397" s="1846"/>
      <c r="G397" s="1846">
        <v>1</v>
      </c>
      <c r="H397" s="1846">
        <v>45</v>
      </c>
      <c r="I397" s="1765">
        <v>1000</v>
      </c>
      <c r="J397" s="1767"/>
    </row>
    <row r="398" spans="1:10" ht="15.75" x14ac:dyDescent="0.25">
      <c r="A398" s="2283"/>
      <c r="B398" s="1877" t="s">
        <v>1149</v>
      </c>
      <c r="C398" s="1848">
        <v>1</v>
      </c>
      <c r="D398" s="1848">
        <v>52000</v>
      </c>
      <c r="E398" s="1849"/>
      <c r="F398" s="1848"/>
      <c r="G398" s="1848"/>
      <c r="H398" s="1848"/>
      <c r="I398" s="1833"/>
      <c r="J398" s="1834"/>
    </row>
    <row r="399" spans="1:10" ht="15.75" x14ac:dyDescent="0.25">
      <c r="A399" s="2283"/>
      <c r="B399" s="1886" t="s">
        <v>7045</v>
      </c>
      <c r="C399" s="1887">
        <v>1</v>
      </c>
      <c r="D399" s="1887"/>
      <c r="E399" s="1888">
        <v>14000</v>
      </c>
      <c r="F399" s="1887"/>
      <c r="G399" s="1887">
        <v>1</v>
      </c>
      <c r="H399" s="1887">
        <v>60</v>
      </c>
      <c r="I399" s="1889">
        <v>3000</v>
      </c>
      <c r="J399" s="1890" t="s">
        <v>6965</v>
      </c>
    </row>
    <row r="400" spans="1:10" ht="15.75" x14ac:dyDescent="0.25">
      <c r="A400" s="2283"/>
      <c r="B400" s="1877" t="s">
        <v>7471</v>
      </c>
      <c r="C400" s="1848">
        <v>1</v>
      </c>
      <c r="D400" s="1848"/>
      <c r="E400" s="1849">
        <v>6000</v>
      </c>
      <c r="F400" s="1848"/>
      <c r="G400" s="1848"/>
      <c r="H400" s="1848"/>
      <c r="I400" s="1833"/>
      <c r="J400" s="1834"/>
    </row>
    <row r="401" spans="1:10" ht="15.75" x14ac:dyDescent="0.25">
      <c r="A401" s="2283"/>
      <c r="B401" s="1877" t="s">
        <v>7472</v>
      </c>
      <c r="C401" s="1848">
        <v>2</v>
      </c>
      <c r="D401" s="1848"/>
      <c r="E401" s="1849">
        <v>24000</v>
      </c>
      <c r="F401" s="1848"/>
      <c r="G401" s="1848">
        <v>2</v>
      </c>
      <c r="H401" s="1848">
        <v>75</v>
      </c>
      <c r="I401" s="1833">
        <v>8000</v>
      </c>
      <c r="J401" s="1834"/>
    </row>
    <row r="402" spans="1:10" ht="15.75" x14ac:dyDescent="0.25">
      <c r="A402" s="2283"/>
      <c r="B402" s="1877" t="s">
        <v>7085</v>
      </c>
      <c r="C402" s="1848">
        <v>1</v>
      </c>
      <c r="D402" s="1848"/>
      <c r="E402" s="1849">
        <v>17000</v>
      </c>
      <c r="F402" s="1848"/>
      <c r="G402" s="1848">
        <v>1</v>
      </c>
      <c r="H402" s="1848">
        <v>75</v>
      </c>
      <c r="I402" s="1833">
        <v>4000</v>
      </c>
      <c r="J402" s="1834"/>
    </row>
    <row r="403" spans="1:10" ht="15.75" x14ac:dyDescent="0.25">
      <c r="A403" s="2283"/>
      <c r="B403" s="1877" t="s">
        <v>7473</v>
      </c>
      <c r="C403" s="1848">
        <v>1</v>
      </c>
      <c r="D403" s="1848"/>
      <c r="E403" s="1849">
        <v>21000</v>
      </c>
      <c r="F403" s="1848"/>
      <c r="G403" s="1848"/>
      <c r="H403" s="1848"/>
      <c r="I403" s="1833"/>
      <c r="J403" s="1834" t="s">
        <v>883</v>
      </c>
    </row>
    <row r="404" spans="1:10" ht="15.75" x14ac:dyDescent="0.25">
      <c r="A404" s="2283"/>
      <c r="B404" s="1877" t="s">
        <v>7474</v>
      </c>
      <c r="C404" s="1848">
        <v>1</v>
      </c>
      <c r="D404" s="1848"/>
      <c r="E404" s="1849">
        <v>13000</v>
      </c>
      <c r="F404" s="1848"/>
      <c r="G404" s="1848"/>
      <c r="H404" s="1848"/>
      <c r="I404" s="1833"/>
      <c r="J404" s="1834" t="s">
        <v>883</v>
      </c>
    </row>
    <row r="405" spans="1:10" ht="15.75" x14ac:dyDescent="0.25">
      <c r="A405" s="2283"/>
      <c r="B405" s="1877"/>
      <c r="C405" s="1848"/>
      <c r="D405" s="1848"/>
      <c r="E405" s="1849"/>
      <c r="F405" s="1848"/>
      <c r="G405" s="1848"/>
      <c r="H405" s="1848"/>
      <c r="I405" s="1833"/>
      <c r="J405" s="1834"/>
    </row>
    <row r="406" spans="1:10" ht="15.75" x14ac:dyDescent="0.25">
      <c r="A406" s="2283"/>
      <c r="B406" s="1874"/>
      <c r="C406" s="1870"/>
      <c r="D406" s="1870"/>
      <c r="E406" s="1871"/>
      <c r="F406" s="1870"/>
      <c r="G406" s="2293"/>
      <c r="H406" s="2294"/>
      <c r="I406" s="2294"/>
      <c r="J406" s="2295"/>
    </row>
    <row r="407" spans="1:10" ht="16.5" thickBot="1" x14ac:dyDescent="0.3">
      <c r="A407" s="2283"/>
      <c r="B407" s="1805" t="s">
        <v>2048</v>
      </c>
      <c r="C407" s="1790">
        <f t="shared" ref="C407:H407" si="7">SUM(C388:C406)</f>
        <v>149</v>
      </c>
      <c r="D407" s="1790">
        <f t="shared" si="7"/>
        <v>123000</v>
      </c>
      <c r="E407" s="1790">
        <f t="shared" si="7"/>
        <v>126000</v>
      </c>
      <c r="F407" s="1790">
        <f t="shared" si="7"/>
        <v>2399000</v>
      </c>
      <c r="G407" s="1790">
        <f t="shared" si="7"/>
        <v>7</v>
      </c>
      <c r="H407" s="1790">
        <f t="shared" si="7"/>
        <v>430</v>
      </c>
      <c r="I407" s="1790"/>
      <c r="J407" s="1769"/>
    </row>
    <row r="408" spans="1:10" ht="17.25" x14ac:dyDescent="0.25">
      <c r="A408" s="2283"/>
      <c r="B408" s="2292" t="s">
        <v>4463</v>
      </c>
      <c r="C408" s="2292"/>
      <c r="D408" s="2292"/>
      <c r="E408" s="2292"/>
      <c r="F408" s="2292"/>
      <c r="G408" s="2292"/>
      <c r="H408" s="2292"/>
      <c r="I408" s="2292"/>
      <c r="J408" s="2292"/>
    </row>
    <row r="409" spans="1:10" ht="17.25" x14ac:dyDescent="0.25">
      <c r="A409" s="2283"/>
      <c r="B409" s="1806" t="s">
        <v>7459</v>
      </c>
      <c r="C409" s="783">
        <v>2</v>
      </c>
      <c r="D409" s="783">
        <v>800</v>
      </c>
      <c r="E409" s="910"/>
      <c r="F409" s="910"/>
      <c r="G409" s="910"/>
      <c r="H409" s="910"/>
      <c r="I409" s="910"/>
      <c r="J409" s="910"/>
    </row>
    <row r="410" spans="1:10" ht="17.25" x14ac:dyDescent="0.25">
      <c r="A410" s="2284"/>
      <c r="B410" s="1806"/>
      <c r="C410" s="783"/>
      <c r="D410" s="944"/>
      <c r="E410" s="784"/>
      <c r="F410" s="910"/>
      <c r="G410" s="910"/>
      <c r="H410" s="910"/>
      <c r="I410" s="783"/>
      <c r="J410" s="1793"/>
    </row>
    <row r="411" spans="1:10" x14ac:dyDescent="0.25">
      <c r="B411" s="1807" t="s">
        <v>2048</v>
      </c>
      <c r="C411" s="213">
        <f>SUM(C409:C410)</f>
        <v>2</v>
      </c>
      <c r="D411" s="213"/>
      <c r="E411" s="213"/>
      <c r="F411" s="213"/>
      <c r="G411" s="213"/>
      <c r="H411" s="213"/>
      <c r="I411" s="213"/>
      <c r="J411" s="1"/>
    </row>
    <row r="413" spans="1:10" ht="15.75" x14ac:dyDescent="0.25">
      <c r="B413" s="2287" t="s">
        <v>4861</v>
      </c>
      <c r="C413" s="2263"/>
      <c r="D413" s="757">
        <f>D407</f>
        <v>123000</v>
      </c>
    </row>
    <row r="415" spans="1:10" ht="15.75" x14ac:dyDescent="0.25">
      <c r="B415" s="2287" t="s">
        <v>4825</v>
      </c>
      <c r="C415" s="2263"/>
      <c r="D415" s="213">
        <v>800</v>
      </c>
      <c r="F415" s="2274" t="s">
        <v>7199</v>
      </c>
      <c r="G415" s="2274"/>
      <c r="H415" s="2274"/>
      <c r="I415" s="2274"/>
      <c r="J415" s="2274"/>
    </row>
    <row r="418" spans="1:10" ht="15.75" thickBot="1" x14ac:dyDescent="0.3"/>
    <row r="419" spans="1:10" ht="16.5" thickBot="1" x14ac:dyDescent="0.3">
      <c r="A419" s="1827"/>
      <c r="B419" s="2290" t="s">
        <v>7475</v>
      </c>
      <c r="C419" s="2290"/>
      <c r="D419" s="2290"/>
      <c r="E419" s="2290"/>
      <c r="F419" s="2290"/>
      <c r="G419" s="2290"/>
      <c r="H419" s="2290"/>
      <c r="I419" s="2290"/>
      <c r="J419" s="1860"/>
    </row>
    <row r="420" spans="1:10" ht="32.25" thickBot="1" x14ac:dyDescent="0.3">
      <c r="A420" s="1808" t="s">
        <v>7245</v>
      </c>
      <c r="B420" s="1817" t="s">
        <v>7246</v>
      </c>
      <c r="C420" s="1819" t="s">
        <v>6004</v>
      </c>
      <c r="D420" s="1818" t="s">
        <v>6005</v>
      </c>
      <c r="E420" s="1763" t="s">
        <v>7247</v>
      </c>
      <c r="F420" s="1778" t="s">
        <v>7248</v>
      </c>
      <c r="G420" s="1778" t="s">
        <v>7249</v>
      </c>
      <c r="H420" s="1778" t="s">
        <v>7250</v>
      </c>
      <c r="I420" s="1778" t="s">
        <v>7251</v>
      </c>
      <c r="J420" s="1779" t="s">
        <v>6846</v>
      </c>
    </row>
    <row r="421" spans="1:10" ht="16.5" thickBot="1" x14ac:dyDescent="0.3">
      <c r="A421" s="2282">
        <v>43908</v>
      </c>
      <c r="B421" s="1873" t="s">
        <v>7476</v>
      </c>
      <c r="C421" s="1844">
        <v>1</v>
      </c>
      <c r="D421" s="1844">
        <v>37000</v>
      </c>
      <c r="E421" s="1845"/>
      <c r="F421" s="1844"/>
      <c r="G421" s="1844"/>
      <c r="H421" s="1844"/>
      <c r="I421" s="1825"/>
      <c r="J421" s="1826" t="s">
        <v>7477</v>
      </c>
    </row>
    <row r="422" spans="1:10" ht="15.75" x14ac:dyDescent="0.25">
      <c r="A422" s="2283"/>
      <c r="B422" s="1878" t="s">
        <v>7478</v>
      </c>
      <c r="C422" s="1879">
        <v>1</v>
      </c>
      <c r="D422" s="1879">
        <v>25000</v>
      </c>
      <c r="E422" s="1880"/>
      <c r="F422" s="1879"/>
      <c r="G422" s="1879"/>
      <c r="H422" s="1879"/>
      <c r="I422" s="1881"/>
      <c r="J422" s="1891" t="s">
        <v>6965</v>
      </c>
    </row>
    <row r="423" spans="1:10" ht="15.75" x14ac:dyDescent="0.25">
      <c r="A423" s="2283"/>
      <c r="B423" s="1877" t="s">
        <v>7479</v>
      </c>
      <c r="C423" s="1848">
        <v>1</v>
      </c>
      <c r="D423" s="1848">
        <v>21000</v>
      </c>
      <c r="E423" s="1849"/>
      <c r="F423" s="1848"/>
      <c r="G423" s="1848"/>
      <c r="H423" s="1848"/>
      <c r="I423" s="1833"/>
      <c r="J423" s="1834" t="s">
        <v>7480</v>
      </c>
    </row>
    <row r="424" spans="1:10" ht="15.75" x14ac:dyDescent="0.25">
      <c r="A424" s="2283"/>
      <c r="B424" s="1876" t="s">
        <v>7481</v>
      </c>
      <c r="C424" s="1848">
        <v>1</v>
      </c>
      <c r="D424" s="1848">
        <v>16000</v>
      </c>
      <c r="E424" s="1849"/>
      <c r="F424" s="1848"/>
      <c r="G424" s="1848"/>
      <c r="H424" s="1848"/>
      <c r="I424" s="1833"/>
      <c r="J424" s="1834" t="s">
        <v>7480</v>
      </c>
    </row>
    <row r="425" spans="1:10" ht="15.75" x14ac:dyDescent="0.25">
      <c r="A425" s="2283"/>
      <c r="B425" s="1878" t="s">
        <v>7482</v>
      </c>
      <c r="C425" s="1879">
        <v>1</v>
      </c>
      <c r="D425" s="1879"/>
      <c r="E425" s="1880"/>
      <c r="F425" s="1879">
        <v>35000</v>
      </c>
      <c r="G425" s="1879"/>
      <c r="H425" s="1879"/>
      <c r="I425" s="1881"/>
      <c r="J425" s="1882" t="s">
        <v>7495</v>
      </c>
    </row>
    <row r="426" spans="1:10" ht="15.75" x14ac:dyDescent="0.25">
      <c r="A426" s="2283"/>
      <c r="B426" s="1876" t="s">
        <v>7483</v>
      </c>
      <c r="C426" s="1848">
        <v>1</v>
      </c>
      <c r="D426" s="1848"/>
      <c r="E426" s="1849">
        <v>33000</v>
      </c>
      <c r="F426" s="1848"/>
      <c r="G426" s="1848">
        <v>1</v>
      </c>
      <c r="H426" s="1848">
        <v>75</v>
      </c>
      <c r="I426" s="1833">
        <v>4000</v>
      </c>
      <c r="J426" s="1834" t="s">
        <v>7409</v>
      </c>
    </row>
    <row r="427" spans="1:10" ht="15.75" x14ac:dyDescent="0.25">
      <c r="A427" s="2283"/>
      <c r="B427" s="1877" t="s">
        <v>7484</v>
      </c>
      <c r="C427" s="1848">
        <v>1</v>
      </c>
      <c r="D427" s="1848"/>
      <c r="E427" s="1849">
        <v>16000</v>
      </c>
      <c r="F427" s="1848"/>
      <c r="G427" s="1848">
        <v>1</v>
      </c>
      <c r="H427" s="1848">
        <v>75</v>
      </c>
      <c r="I427" s="1842">
        <v>4000</v>
      </c>
      <c r="J427" s="1834" t="s">
        <v>7409</v>
      </c>
    </row>
    <row r="428" spans="1:10" ht="15.75" x14ac:dyDescent="0.25">
      <c r="A428" s="2283"/>
      <c r="B428" s="1877" t="s">
        <v>7485</v>
      </c>
      <c r="C428" s="1848">
        <v>2</v>
      </c>
      <c r="D428" s="1848">
        <v>76000</v>
      </c>
      <c r="E428" s="1849"/>
      <c r="F428" s="1848"/>
      <c r="G428" s="1848"/>
      <c r="H428" s="1848"/>
      <c r="I428" s="1833"/>
      <c r="J428" s="1834" t="s">
        <v>7486</v>
      </c>
    </row>
    <row r="429" spans="1:10" ht="15.75" x14ac:dyDescent="0.25">
      <c r="A429" s="2283"/>
      <c r="B429" s="1877" t="s">
        <v>7487</v>
      </c>
      <c r="C429" s="1848">
        <v>1</v>
      </c>
      <c r="D429" s="1848">
        <v>34000</v>
      </c>
      <c r="E429" s="1849"/>
      <c r="F429" s="1848"/>
      <c r="G429" s="1848">
        <v>1</v>
      </c>
      <c r="H429" s="1848">
        <v>70</v>
      </c>
      <c r="I429" s="1833">
        <v>4000</v>
      </c>
      <c r="J429" s="1834"/>
    </row>
    <row r="430" spans="1:10" ht="15.75" x14ac:dyDescent="0.25">
      <c r="A430" s="2283"/>
      <c r="B430" s="1878" t="s">
        <v>7478</v>
      </c>
      <c r="C430" s="1879">
        <v>1</v>
      </c>
      <c r="D430" s="1879">
        <v>25000</v>
      </c>
      <c r="E430" s="1880"/>
      <c r="F430" s="1879"/>
      <c r="G430" s="1879"/>
      <c r="H430" s="1879"/>
      <c r="I430" s="1881"/>
      <c r="J430" s="1882"/>
    </row>
    <row r="431" spans="1:10" ht="15.75" x14ac:dyDescent="0.25">
      <c r="A431" s="2283"/>
      <c r="B431" s="1877" t="s">
        <v>7484</v>
      </c>
      <c r="C431" s="1848">
        <v>1</v>
      </c>
      <c r="D431" s="1848">
        <v>17000</v>
      </c>
      <c r="E431" s="1849"/>
      <c r="F431" s="1848"/>
      <c r="G431" s="1848">
        <v>1</v>
      </c>
      <c r="H431" s="1848">
        <v>75</v>
      </c>
      <c r="I431" s="1833">
        <v>4000</v>
      </c>
      <c r="J431" s="1834"/>
    </row>
    <row r="432" spans="1:10" ht="15.75" x14ac:dyDescent="0.25">
      <c r="A432" s="2283"/>
      <c r="B432" s="1877" t="s">
        <v>7488</v>
      </c>
      <c r="C432" s="1848">
        <v>1</v>
      </c>
      <c r="D432" s="1848">
        <v>15000</v>
      </c>
      <c r="E432" s="1849"/>
      <c r="F432" s="1848"/>
      <c r="G432" s="1848">
        <v>1</v>
      </c>
      <c r="H432" s="1848">
        <v>60</v>
      </c>
      <c r="I432" s="1833">
        <v>3000</v>
      </c>
      <c r="J432" s="1834"/>
    </row>
    <row r="433" spans="1:10" ht="15.75" x14ac:dyDescent="0.25">
      <c r="A433" s="2283"/>
      <c r="B433" s="1877" t="s">
        <v>7222</v>
      </c>
      <c r="C433" s="1848">
        <v>1</v>
      </c>
      <c r="D433" s="1848">
        <v>16000</v>
      </c>
      <c r="E433" s="1849"/>
      <c r="F433" s="1848"/>
      <c r="G433" s="1848">
        <v>1</v>
      </c>
      <c r="H433" s="1848">
        <v>45</v>
      </c>
      <c r="I433" s="1833">
        <v>2000</v>
      </c>
      <c r="J433" s="1834"/>
    </row>
    <row r="434" spans="1:10" ht="15.75" x14ac:dyDescent="0.25">
      <c r="A434" s="2283"/>
      <c r="B434" s="1874" t="s">
        <v>7484</v>
      </c>
      <c r="C434" s="1870">
        <v>1</v>
      </c>
      <c r="D434" s="1870"/>
      <c r="E434" s="1871"/>
      <c r="F434" s="2293" t="s">
        <v>7489</v>
      </c>
      <c r="G434" s="2294"/>
      <c r="H434" s="2294"/>
      <c r="I434" s="2294"/>
      <c r="J434" s="2295"/>
    </row>
    <row r="435" spans="1:10" ht="15.75" x14ac:dyDescent="0.25">
      <c r="A435" s="2283"/>
      <c r="B435" s="1877" t="s">
        <v>7490</v>
      </c>
      <c r="C435" s="1848">
        <v>1</v>
      </c>
      <c r="D435" s="1848">
        <v>24000</v>
      </c>
      <c r="E435" s="1849"/>
      <c r="F435" s="1848"/>
      <c r="G435" s="1848">
        <v>1</v>
      </c>
      <c r="H435" s="1848">
        <v>60</v>
      </c>
      <c r="I435" s="1833">
        <v>3000</v>
      </c>
      <c r="J435" s="1834"/>
    </row>
    <row r="436" spans="1:10" ht="15.75" x14ac:dyDescent="0.25">
      <c r="A436" s="2283"/>
      <c r="B436" s="1877" t="s">
        <v>7491</v>
      </c>
      <c r="C436" s="1848">
        <v>1</v>
      </c>
      <c r="D436" s="1848"/>
      <c r="E436" s="1849">
        <v>41000</v>
      </c>
      <c r="F436" s="1848"/>
      <c r="G436" s="1848">
        <v>1</v>
      </c>
      <c r="H436" s="1848">
        <v>70</v>
      </c>
      <c r="I436" s="1833">
        <v>4000</v>
      </c>
      <c r="J436" s="1834" t="s">
        <v>7409</v>
      </c>
    </row>
    <row r="437" spans="1:10" ht="15.75" x14ac:dyDescent="0.25">
      <c r="A437" s="2283"/>
      <c r="B437" s="1877" t="s">
        <v>7484</v>
      </c>
      <c r="C437" s="1848">
        <v>1</v>
      </c>
      <c r="D437" s="1848"/>
      <c r="E437" s="1849">
        <v>16000</v>
      </c>
      <c r="F437" s="1848"/>
      <c r="G437" s="1848">
        <v>1</v>
      </c>
      <c r="H437" s="1848">
        <v>70</v>
      </c>
      <c r="I437" s="1833">
        <v>4000</v>
      </c>
      <c r="J437" s="1834"/>
    </row>
    <row r="438" spans="1:10" ht="15.75" x14ac:dyDescent="0.25">
      <c r="A438" s="2283"/>
      <c r="B438" s="1877" t="s">
        <v>7492</v>
      </c>
      <c r="C438" s="1848">
        <v>1</v>
      </c>
      <c r="D438" s="1848"/>
      <c r="E438" s="1849"/>
      <c r="F438" s="1848">
        <v>23000</v>
      </c>
      <c r="G438" s="1848"/>
      <c r="H438" s="1848"/>
      <c r="I438" s="1833"/>
      <c r="J438" s="1834" t="s">
        <v>7493</v>
      </c>
    </row>
    <row r="439" spans="1:10" ht="15.75" x14ac:dyDescent="0.25">
      <c r="A439" s="2283"/>
      <c r="B439" s="1877" t="s">
        <v>7494</v>
      </c>
      <c r="C439" s="1848">
        <v>2</v>
      </c>
      <c r="D439" s="1848"/>
      <c r="E439" s="1849">
        <v>208000</v>
      </c>
      <c r="F439" s="1848"/>
      <c r="G439" s="1848"/>
      <c r="H439" s="1848"/>
      <c r="I439" s="1833"/>
      <c r="J439" s="1834" t="s">
        <v>7493</v>
      </c>
    </row>
    <row r="440" spans="1:10" ht="15.75" x14ac:dyDescent="0.25">
      <c r="A440" s="2283"/>
      <c r="B440" s="1877" t="s">
        <v>1149</v>
      </c>
      <c r="C440" s="1848">
        <v>6</v>
      </c>
      <c r="D440" s="1848"/>
      <c r="E440" s="1849">
        <v>208000</v>
      </c>
      <c r="F440" s="1848"/>
      <c r="G440" s="1848"/>
      <c r="H440" s="1848"/>
      <c r="I440" s="1833"/>
      <c r="J440" s="1834" t="s">
        <v>7493</v>
      </c>
    </row>
    <row r="441" spans="1:10" ht="15.75" x14ac:dyDescent="0.25">
      <c r="A441" s="2283"/>
      <c r="B441" s="1878" t="s">
        <v>7045</v>
      </c>
      <c r="C441" s="1879">
        <v>1</v>
      </c>
      <c r="D441" s="1879">
        <v>14000</v>
      </c>
      <c r="E441" s="1880"/>
      <c r="F441" s="1879"/>
      <c r="G441" s="1879">
        <v>1</v>
      </c>
      <c r="H441" s="1879">
        <v>60</v>
      </c>
      <c r="I441" s="1881">
        <v>3000</v>
      </c>
      <c r="J441" s="1882" t="s">
        <v>6965</v>
      </c>
    </row>
    <row r="442" spans="1:10" ht="15.75" x14ac:dyDescent="0.25">
      <c r="A442" s="2283"/>
      <c r="B442" s="1877" t="s">
        <v>7488</v>
      </c>
      <c r="C442" s="1848">
        <v>1</v>
      </c>
      <c r="D442" s="1848"/>
      <c r="E442" s="1849"/>
      <c r="F442" s="1848">
        <v>18000</v>
      </c>
      <c r="G442" s="1848"/>
      <c r="H442" s="1848"/>
      <c r="I442" s="1833"/>
      <c r="J442" s="1834" t="s">
        <v>7496</v>
      </c>
    </row>
    <row r="443" spans="1:10" ht="15.75" x14ac:dyDescent="0.25">
      <c r="A443" s="2284"/>
      <c r="B443" s="1874"/>
      <c r="C443" s="1870"/>
      <c r="D443" s="1870"/>
      <c r="E443" s="1871"/>
      <c r="F443" s="1870"/>
      <c r="G443" s="2293"/>
      <c r="H443" s="2294"/>
      <c r="I443" s="2294"/>
      <c r="J443" s="2295"/>
    </row>
    <row r="444" spans="1:10" ht="16.5" thickBot="1" x14ac:dyDescent="0.3">
      <c r="B444" s="1805" t="s">
        <v>2048</v>
      </c>
      <c r="C444" s="1790">
        <f t="shared" ref="C444:H444" si="8">SUM(C421:C443)</f>
        <v>29</v>
      </c>
      <c r="D444" s="1790">
        <f t="shared" si="8"/>
        <v>320000</v>
      </c>
      <c r="E444" s="1790">
        <f t="shared" si="8"/>
        <v>522000</v>
      </c>
      <c r="F444" s="1790">
        <f t="shared" si="8"/>
        <v>76000</v>
      </c>
      <c r="G444" s="1790">
        <f t="shared" si="8"/>
        <v>10</v>
      </c>
      <c r="H444" s="1790">
        <f t="shared" si="8"/>
        <v>660</v>
      </c>
      <c r="I444" s="1790"/>
      <c r="J444" s="1769"/>
    </row>
    <row r="445" spans="1:10" ht="17.25" x14ac:dyDescent="0.25">
      <c r="B445" s="2292" t="s">
        <v>4463</v>
      </c>
      <c r="C445" s="2292"/>
      <c r="D445" s="2292"/>
      <c r="E445" s="2292"/>
      <c r="F445" s="2292"/>
      <c r="G445" s="2292"/>
      <c r="H445" s="2292"/>
      <c r="I445" s="2292"/>
      <c r="J445" s="2292"/>
    </row>
    <row r="446" spans="1:10" ht="17.25" x14ac:dyDescent="0.25">
      <c r="B446" s="1806"/>
      <c r="C446" s="783"/>
      <c r="D446" s="783"/>
      <c r="E446" s="910"/>
      <c r="F446" s="910"/>
      <c r="G446" s="910"/>
      <c r="H446" s="910"/>
      <c r="I446" s="910"/>
      <c r="J446" s="910"/>
    </row>
    <row r="447" spans="1:10" ht="17.25" x14ac:dyDescent="0.25">
      <c r="B447" s="1806"/>
      <c r="C447" s="783"/>
      <c r="D447" s="944"/>
      <c r="E447" s="784"/>
      <c r="F447" s="910"/>
      <c r="G447" s="910"/>
      <c r="H447" s="910"/>
      <c r="I447" s="783"/>
      <c r="J447" s="1793"/>
    </row>
    <row r="448" spans="1:10" x14ac:dyDescent="0.25">
      <c r="B448" s="1807" t="s">
        <v>2048</v>
      </c>
      <c r="C448" s="213">
        <f>SUM(C446:C447)</f>
        <v>0</v>
      </c>
      <c r="D448" s="213"/>
      <c r="E448" s="213"/>
      <c r="F448" s="213"/>
      <c r="G448" s="213"/>
      <c r="H448" s="213"/>
      <c r="I448" s="213"/>
      <c r="J448" s="1"/>
    </row>
    <row r="450" spans="1:10" ht="15.75" x14ac:dyDescent="0.25">
      <c r="B450" s="2287" t="s">
        <v>4861</v>
      </c>
      <c r="C450" s="2263"/>
      <c r="D450" s="757">
        <f>D444</f>
        <v>320000</v>
      </c>
    </row>
    <row r="452" spans="1:10" ht="15.75" x14ac:dyDescent="0.25">
      <c r="B452" s="2287" t="s">
        <v>4825</v>
      </c>
      <c r="C452" s="2263"/>
      <c r="D452" s="213"/>
      <c r="F452" s="2274" t="s">
        <v>7199</v>
      </c>
      <c r="G452" s="2274"/>
      <c r="H452" s="2274"/>
      <c r="I452" s="2274"/>
      <c r="J452" s="2274"/>
    </row>
    <row r="455" spans="1:10" ht="15.75" thickBot="1" x14ac:dyDescent="0.3"/>
    <row r="456" spans="1:10" ht="16.5" thickBot="1" x14ac:dyDescent="0.3">
      <c r="A456" s="1827"/>
      <c r="B456" s="2290" t="s">
        <v>7499</v>
      </c>
      <c r="C456" s="2290"/>
      <c r="D456" s="2290"/>
      <c r="E456" s="2290"/>
      <c r="F456" s="2290"/>
      <c r="G456" s="2290"/>
      <c r="H456" s="2290"/>
      <c r="I456" s="2290"/>
      <c r="J456" s="1860"/>
    </row>
    <row r="457" spans="1:10" ht="32.25" thickBot="1" x14ac:dyDescent="0.3">
      <c r="A457" s="1808" t="s">
        <v>7245</v>
      </c>
      <c r="B457" s="1817" t="s">
        <v>7246</v>
      </c>
      <c r="C457" s="1819" t="s">
        <v>6004</v>
      </c>
      <c r="D457" s="1818" t="s">
        <v>6005</v>
      </c>
      <c r="E457" s="1763" t="s">
        <v>7247</v>
      </c>
      <c r="F457" s="1778" t="s">
        <v>7248</v>
      </c>
      <c r="G457" s="1778" t="s">
        <v>7249</v>
      </c>
      <c r="H457" s="1778" t="s">
        <v>7250</v>
      </c>
      <c r="I457" s="1778" t="s">
        <v>7251</v>
      </c>
      <c r="J457" s="1779" t="s">
        <v>6846</v>
      </c>
    </row>
    <row r="458" spans="1:10" ht="16.5" thickBot="1" x14ac:dyDescent="0.3">
      <c r="A458" s="2282">
        <v>43904</v>
      </c>
      <c r="B458" s="1873" t="s">
        <v>7500</v>
      </c>
      <c r="C458" s="1844">
        <v>1</v>
      </c>
      <c r="D458" s="1844">
        <v>8000</v>
      </c>
      <c r="E458" s="1845"/>
      <c r="F458" s="1844"/>
      <c r="G458" s="1844"/>
      <c r="H458" s="1844"/>
      <c r="I458" s="1825"/>
      <c r="J458" s="1826"/>
    </row>
    <row r="459" spans="1:10" ht="16.5" thickBot="1" x14ac:dyDescent="0.3">
      <c r="A459" s="2283"/>
      <c r="B459" s="1877" t="s">
        <v>7501</v>
      </c>
      <c r="C459" s="1848">
        <v>1</v>
      </c>
      <c r="D459" s="1848"/>
      <c r="E459" s="1849">
        <v>45000</v>
      </c>
      <c r="F459" s="1848"/>
      <c r="G459" s="1848">
        <v>1</v>
      </c>
      <c r="H459" s="1848">
        <v>100</v>
      </c>
      <c r="I459" s="1833">
        <v>5000</v>
      </c>
      <c r="J459" s="1826" t="s">
        <v>7502</v>
      </c>
    </row>
    <row r="460" spans="1:10" ht="15.75" x14ac:dyDescent="0.25">
      <c r="A460" s="2283"/>
      <c r="B460" s="1877" t="s">
        <v>7501</v>
      </c>
      <c r="C460" s="1848">
        <v>1</v>
      </c>
      <c r="D460" s="1848"/>
      <c r="E460" s="1849">
        <v>45000</v>
      </c>
      <c r="F460" s="1848"/>
      <c r="G460" s="1848">
        <v>1</v>
      </c>
      <c r="H460" s="1848">
        <v>100</v>
      </c>
      <c r="I460" s="1833">
        <v>5000</v>
      </c>
      <c r="J460" s="1826" t="s">
        <v>7502</v>
      </c>
    </row>
    <row r="461" spans="1:10" ht="15.75" x14ac:dyDescent="0.25">
      <c r="A461" s="2283"/>
      <c r="B461" s="1876" t="s">
        <v>7503</v>
      </c>
      <c r="C461" s="1848">
        <v>1</v>
      </c>
      <c r="D461" s="1848">
        <v>31500</v>
      </c>
      <c r="E461" s="1849"/>
      <c r="F461" s="1848"/>
      <c r="G461" s="1848">
        <v>1</v>
      </c>
      <c r="H461" s="1848">
        <v>60</v>
      </c>
      <c r="I461" s="1833">
        <v>3000</v>
      </c>
      <c r="J461" s="1834"/>
    </row>
    <row r="462" spans="1:10" ht="15.75" x14ac:dyDescent="0.25">
      <c r="A462" s="2283"/>
      <c r="B462" s="1877" t="s">
        <v>7284</v>
      </c>
      <c r="C462" s="1848">
        <v>1</v>
      </c>
      <c r="D462" s="1848">
        <v>26000</v>
      </c>
      <c r="E462" s="1849"/>
      <c r="F462" s="1848"/>
      <c r="G462" s="1848"/>
      <c r="H462" s="1848"/>
      <c r="I462" s="1833"/>
      <c r="J462" s="1834"/>
    </row>
    <row r="463" spans="1:10" ht="15.75" x14ac:dyDescent="0.25">
      <c r="A463" s="2283"/>
      <c r="B463" s="1876" t="s">
        <v>7504</v>
      </c>
      <c r="C463" s="1848">
        <v>1</v>
      </c>
      <c r="D463" s="1848">
        <v>19000</v>
      </c>
      <c r="E463" s="1849"/>
      <c r="F463" s="1848"/>
      <c r="G463" s="1848"/>
      <c r="H463" s="1848"/>
      <c r="I463" s="1833"/>
      <c r="J463" s="1834"/>
    </row>
    <row r="464" spans="1:10" ht="15.75" x14ac:dyDescent="0.25">
      <c r="A464" s="2283"/>
      <c r="B464" s="1876" t="s">
        <v>7504</v>
      </c>
      <c r="C464" s="1848">
        <v>1</v>
      </c>
      <c r="D464" s="1848">
        <v>19000</v>
      </c>
      <c r="E464" s="1849"/>
      <c r="F464" s="1848"/>
      <c r="G464" s="1848"/>
      <c r="H464" s="1848"/>
      <c r="I464" s="1842"/>
      <c r="J464" s="1834"/>
    </row>
    <row r="465" spans="1:10" ht="15.75" x14ac:dyDescent="0.25">
      <c r="A465" s="2283"/>
      <c r="B465" s="1877" t="s">
        <v>7505</v>
      </c>
      <c r="C465" s="1848">
        <v>1</v>
      </c>
      <c r="D465" s="1848"/>
      <c r="E465" s="1849">
        <v>18000</v>
      </c>
      <c r="F465" s="1848"/>
      <c r="G465" s="1848">
        <v>1</v>
      </c>
      <c r="H465" s="1848">
        <v>60</v>
      </c>
      <c r="I465" s="1833">
        <v>3000</v>
      </c>
      <c r="J465" s="1834"/>
    </row>
    <row r="466" spans="1:10" ht="15.75" x14ac:dyDescent="0.25">
      <c r="A466" s="2283"/>
      <c r="B466" s="1877" t="s">
        <v>1149</v>
      </c>
      <c r="C466" s="1848">
        <v>4</v>
      </c>
      <c r="D466" s="1848"/>
      <c r="E466" s="1849"/>
      <c r="F466" s="1848">
        <v>204000</v>
      </c>
      <c r="G466" s="1848"/>
      <c r="H466" s="1848"/>
      <c r="I466" s="1833"/>
      <c r="J466" s="1834" t="s">
        <v>7506</v>
      </c>
    </row>
    <row r="467" spans="1:10" ht="15.75" x14ac:dyDescent="0.25">
      <c r="A467" s="2283"/>
      <c r="B467" s="1877" t="s">
        <v>7046</v>
      </c>
      <c r="C467" s="1848">
        <v>1</v>
      </c>
      <c r="D467" s="1848">
        <v>14000</v>
      </c>
      <c r="E467" s="1849"/>
      <c r="F467" s="1848"/>
      <c r="G467" s="1848">
        <v>1</v>
      </c>
      <c r="H467" s="1848">
        <v>50</v>
      </c>
      <c r="I467" s="1833">
        <v>2000</v>
      </c>
      <c r="J467" s="1834"/>
    </row>
    <row r="468" spans="1:10" ht="15.75" x14ac:dyDescent="0.25">
      <c r="A468" s="2283"/>
      <c r="B468" s="1874"/>
      <c r="C468" s="1870"/>
      <c r="D468" s="1870"/>
      <c r="E468" s="1871"/>
      <c r="F468" s="1870"/>
      <c r="G468" s="2293"/>
      <c r="H468" s="2294"/>
      <c r="I468" s="2294"/>
      <c r="J468" s="2295"/>
    </row>
    <row r="469" spans="1:10" ht="16.5" thickBot="1" x14ac:dyDescent="0.3">
      <c r="A469" s="2283"/>
      <c r="B469" s="1805" t="s">
        <v>2048</v>
      </c>
      <c r="C469" s="1790">
        <f t="shared" ref="C469:H469" si="9">SUM(C458:C468)</f>
        <v>13</v>
      </c>
      <c r="D469" s="1790">
        <f t="shared" si="9"/>
        <v>117500</v>
      </c>
      <c r="E469" s="1790">
        <f t="shared" si="9"/>
        <v>108000</v>
      </c>
      <c r="F469" s="1790">
        <f t="shared" si="9"/>
        <v>204000</v>
      </c>
      <c r="G469" s="1790">
        <f t="shared" si="9"/>
        <v>5</v>
      </c>
      <c r="H469" s="1790">
        <f t="shared" si="9"/>
        <v>370</v>
      </c>
      <c r="I469" s="1790"/>
      <c r="J469" s="1769"/>
    </row>
    <row r="470" spans="1:10" ht="17.25" x14ac:dyDescent="0.25">
      <c r="A470" s="2283"/>
      <c r="B470" s="2292" t="s">
        <v>4463</v>
      </c>
      <c r="C470" s="2292"/>
      <c r="D470" s="2292"/>
      <c r="E470" s="2292"/>
      <c r="F470" s="2292"/>
      <c r="G470" s="2292"/>
      <c r="H470" s="2292"/>
      <c r="I470" s="2292"/>
      <c r="J470" s="2292"/>
    </row>
    <row r="471" spans="1:10" ht="17.25" x14ac:dyDescent="0.25">
      <c r="A471" s="2283"/>
      <c r="B471" s="1806"/>
      <c r="C471" s="783"/>
      <c r="D471" s="783"/>
      <c r="E471" s="910"/>
      <c r="F471" s="910"/>
      <c r="G471" s="910"/>
      <c r="H471" s="910"/>
      <c r="I471" s="910"/>
      <c r="J471" s="910"/>
    </row>
    <row r="472" spans="1:10" ht="17.25" x14ac:dyDescent="0.25">
      <c r="A472" s="2283"/>
      <c r="B472" s="1806"/>
      <c r="C472" s="783"/>
      <c r="D472" s="944"/>
      <c r="E472" s="784"/>
      <c r="F472" s="910"/>
      <c r="G472" s="910"/>
      <c r="H472" s="910"/>
      <c r="I472" s="783"/>
      <c r="J472" s="1793"/>
    </row>
    <row r="473" spans="1:10" x14ac:dyDescent="0.25">
      <c r="A473" s="2283"/>
      <c r="B473" s="1807" t="s">
        <v>2048</v>
      </c>
      <c r="C473" s="213">
        <f>SUM(C471:C472)</f>
        <v>0</v>
      </c>
      <c r="D473" s="213"/>
      <c r="E473" s="213"/>
      <c r="F473" s="213"/>
      <c r="G473" s="213"/>
      <c r="H473" s="213"/>
      <c r="I473" s="213"/>
      <c r="J473" s="1"/>
    </row>
    <row r="474" spans="1:10" x14ac:dyDescent="0.25">
      <c r="A474" s="2283"/>
    </row>
    <row r="475" spans="1:10" ht="15.75" x14ac:dyDescent="0.25">
      <c r="A475" s="2283"/>
      <c r="B475" s="2287" t="s">
        <v>4861</v>
      </c>
      <c r="C475" s="2263"/>
      <c r="D475" s="757">
        <f>D469</f>
        <v>117500</v>
      </c>
    </row>
    <row r="476" spans="1:10" x14ac:dyDescent="0.25">
      <c r="A476" s="2283"/>
    </row>
    <row r="477" spans="1:10" ht="15.75" x14ac:dyDescent="0.25">
      <c r="A477" s="2283"/>
      <c r="B477" s="2287" t="s">
        <v>4825</v>
      </c>
      <c r="C477" s="2263"/>
      <c r="D477" s="213">
        <v>800</v>
      </c>
      <c r="F477" s="2274" t="s">
        <v>7199</v>
      </c>
      <c r="G477" s="2274"/>
      <c r="H477" s="2274"/>
      <c r="I477" s="2274"/>
      <c r="J477" s="2274"/>
    </row>
    <row r="479" spans="1:10" ht="15.75" thickBot="1" x14ac:dyDescent="0.3"/>
    <row r="480" spans="1:10" ht="16.5" thickBot="1" x14ac:dyDescent="0.3">
      <c r="A480" s="1827"/>
      <c r="B480" s="2290" t="s">
        <v>7507</v>
      </c>
      <c r="C480" s="2290"/>
      <c r="D480" s="2290"/>
      <c r="E480" s="2290"/>
      <c r="F480" s="2290"/>
      <c r="G480" s="2290"/>
      <c r="H480" s="2290"/>
      <c r="I480" s="2290"/>
      <c r="J480" s="1860"/>
    </row>
    <row r="481" spans="1:10" ht="32.25" thickBot="1" x14ac:dyDescent="0.3">
      <c r="A481" s="1808" t="s">
        <v>7245</v>
      </c>
      <c r="B481" s="1817" t="s">
        <v>7246</v>
      </c>
      <c r="C481" s="1819" t="s">
        <v>6004</v>
      </c>
      <c r="D481" s="1818" t="s">
        <v>6005</v>
      </c>
      <c r="E481" s="1763" t="s">
        <v>7247</v>
      </c>
      <c r="F481" s="1778" t="s">
        <v>7248</v>
      </c>
      <c r="G481" s="1778" t="s">
        <v>7249</v>
      </c>
      <c r="H481" s="1778" t="s">
        <v>7250</v>
      </c>
      <c r="I481" s="1778" t="s">
        <v>7251</v>
      </c>
      <c r="J481" s="1779" t="s">
        <v>6846</v>
      </c>
    </row>
    <row r="482" spans="1:10" ht="16.5" thickBot="1" x14ac:dyDescent="0.3">
      <c r="A482" s="2296">
        <v>43905</v>
      </c>
      <c r="B482" s="1873" t="s">
        <v>7214</v>
      </c>
      <c r="C482" s="1844">
        <v>1</v>
      </c>
      <c r="D482" s="1844"/>
      <c r="E482" s="1845">
        <v>20000</v>
      </c>
      <c r="F482" s="1844"/>
      <c r="G482" s="1844"/>
      <c r="H482" s="1844"/>
      <c r="I482" s="1825"/>
      <c r="J482" s="1826" t="s">
        <v>6399</v>
      </c>
    </row>
    <row r="483" spans="1:10" ht="16.5" thickBot="1" x14ac:dyDescent="0.3">
      <c r="A483" s="2296"/>
      <c r="B483" s="1877" t="s">
        <v>7508</v>
      </c>
      <c r="C483" s="1848">
        <v>1</v>
      </c>
      <c r="D483" s="1848">
        <v>14000</v>
      </c>
      <c r="E483" s="1849"/>
      <c r="F483" s="1848"/>
      <c r="G483" s="1848">
        <v>1</v>
      </c>
      <c r="H483" s="1848">
        <v>50</v>
      </c>
      <c r="I483" s="1833">
        <v>2000</v>
      </c>
      <c r="J483" s="1826"/>
    </row>
    <row r="484" spans="1:10" ht="15.75" x14ac:dyDescent="0.25">
      <c r="A484" s="2296"/>
      <c r="B484" s="1877" t="s">
        <v>7509</v>
      </c>
      <c r="C484" s="1848">
        <v>1</v>
      </c>
      <c r="D484" s="1848"/>
      <c r="E484" s="1849">
        <v>28000</v>
      </c>
      <c r="F484" s="1848"/>
      <c r="G484" s="1848"/>
      <c r="H484" s="1848"/>
      <c r="I484" s="1833"/>
      <c r="J484" s="1826" t="s">
        <v>7409</v>
      </c>
    </row>
    <row r="485" spans="1:10" ht="15.75" x14ac:dyDescent="0.25">
      <c r="A485" s="2296"/>
      <c r="B485" s="1876" t="s">
        <v>7510</v>
      </c>
      <c r="C485" s="1848">
        <v>1</v>
      </c>
      <c r="D485" s="1848"/>
      <c r="E485" s="1849">
        <v>15000</v>
      </c>
      <c r="F485" s="1848"/>
      <c r="G485" s="1848">
        <v>1</v>
      </c>
      <c r="H485" s="1848">
        <v>60</v>
      </c>
      <c r="I485" s="1833">
        <v>3000</v>
      </c>
      <c r="J485" s="1834" t="s">
        <v>7409</v>
      </c>
    </row>
    <row r="486" spans="1:10" ht="15.75" x14ac:dyDescent="0.25">
      <c r="A486" s="2296"/>
      <c r="B486" s="1877" t="s">
        <v>7086</v>
      </c>
      <c r="C486" s="1848">
        <v>1</v>
      </c>
      <c r="D486" s="1848">
        <v>18000</v>
      </c>
      <c r="E486" s="1849"/>
      <c r="F486" s="1848"/>
      <c r="G486" s="1848">
        <v>1</v>
      </c>
      <c r="H486" s="1848">
        <v>60</v>
      </c>
      <c r="I486" s="1833">
        <v>3000</v>
      </c>
      <c r="J486" s="1834"/>
    </row>
    <row r="487" spans="1:10" ht="15.75" x14ac:dyDescent="0.25">
      <c r="A487" s="2296"/>
      <c r="B487" s="1876" t="s">
        <v>7511</v>
      </c>
      <c r="C487" s="1848">
        <v>1</v>
      </c>
      <c r="D487" s="1848"/>
      <c r="E487" s="1849">
        <v>18000</v>
      </c>
      <c r="F487" s="1848"/>
      <c r="G487" s="1848"/>
      <c r="H487" s="1848"/>
      <c r="I487" s="1833"/>
      <c r="J487" s="1834" t="s">
        <v>6973</v>
      </c>
    </row>
    <row r="488" spans="1:10" ht="15.75" x14ac:dyDescent="0.25">
      <c r="A488" s="2296"/>
      <c r="B488" s="1876" t="s">
        <v>7512</v>
      </c>
      <c r="C488" s="1848">
        <v>1</v>
      </c>
      <c r="D488" s="1848"/>
      <c r="E488" s="1849">
        <v>5000</v>
      </c>
      <c r="F488" s="1848"/>
      <c r="G488" s="1848"/>
      <c r="H488" s="1848"/>
      <c r="I488" s="1842"/>
      <c r="J488" s="1834" t="s">
        <v>7513</v>
      </c>
    </row>
    <row r="489" spans="1:10" ht="15.75" x14ac:dyDescent="0.25">
      <c r="A489" s="2296"/>
      <c r="B489" s="1877" t="s">
        <v>7214</v>
      </c>
      <c r="C489" s="1848">
        <v>1</v>
      </c>
      <c r="D489" s="1848"/>
      <c r="E489" s="1849">
        <v>16000</v>
      </c>
      <c r="F489" s="1848"/>
      <c r="G489" s="1848">
        <v>1</v>
      </c>
      <c r="H489" s="1848">
        <v>70</v>
      </c>
      <c r="I489" s="1833">
        <v>4000</v>
      </c>
      <c r="J489" s="1834" t="s">
        <v>6973</v>
      </c>
    </row>
    <row r="490" spans="1:10" ht="15.75" x14ac:dyDescent="0.25">
      <c r="A490" s="2296"/>
      <c r="B490" s="1874"/>
      <c r="C490" s="1870"/>
      <c r="D490" s="1870"/>
      <c r="E490" s="1871"/>
      <c r="F490" s="1870"/>
      <c r="G490" s="2293"/>
      <c r="H490" s="2294"/>
      <c r="I490" s="2294"/>
      <c r="J490" s="2295"/>
    </row>
    <row r="491" spans="1:10" ht="16.5" thickBot="1" x14ac:dyDescent="0.3">
      <c r="A491" s="2296"/>
      <c r="B491" s="1805" t="s">
        <v>2048</v>
      </c>
      <c r="C491" s="1790">
        <f t="shared" ref="C491:H491" si="10">SUM(C482:C490)</f>
        <v>8</v>
      </c>
      <c r="D491" s="1790">
        <f t="shared" si="10"/>
        <v>32000</v>
      </c>
      <c r="E491" s="1790">
        <f t="shared" si="10"/>
        <v>102000</v>
      </c>
      <c r="F491" s="1790">
        <f t="shared" si="10"/>
        <v>0</v>
      </c>
      <c r="G491" s="1790">
        <f t="shared" si="10"/>
        <v>4</v>
      </c>
      <c r="H491" s="1790">
        <f t="shared" si="10"/>
        <v>240</v>
      </c>
      <c r="I491" s="1790"/>
      <c r="J491" s="1769"/>
    </row>
    <row r="492" spans="1:10" ht="17.25" x14ac:dyDescent="0.25">
      <c r="A492" s="2296"/>
      <c r="B492" s="2292" t="s">
        <v>4463</v>
      </c>
      <c r="C492" s="2292"/>
      <c r="D492" s="2292"/>
      <c r="E492" s="2292"/>
      <c r="F492" s="2292"/>
      <c r="G492" s="2292"/>
      <c r="H492" s="2292"/>
      <c r="I492" s="2292"/>
      <c r="J492" s="2292"/>
    </row>
    <row r="493" spans="1:10" ht="17.25" x14ac:dyDescent="0.25">
      <c r="A493" s="2296"/>
      <c r="B493" s="1806"/>
      <c r="C493" s="783"/>
      <c r="D493" s="783"/>
      <c r="E493" s="910"/>
      <c r="F493" s="910"/>
      <c r="G493" s="910"/>
      <c r="H493" s="910"/>
      <c r="I493" s="910"/>
      <c r="J493" s="910"/>
    </row>
    <row r="494" spans="1:10" ht="17.25" x14ac:dyDescent="0.25">
      <c r="A494" s="2296"/>
      <c r="B494" s="1806"/>
      <c r="C494" s="783"/>
      <c r="D494" s="944"/>
      <c r="E494" s="784"/>
      <c r="F494" s="910"/>
      <c r="G494" s="910"/>
      <c r="H494" s="910"/>
      <c r="I494" s="783"/>
      <c r="J494" s="1793"/>
    </row>
    <row r="495" spans="1:10" x14ac:dyDescent="0.25">
      <c r="A495" s="2296"/>
      <c r="B495" s="1807" t="s">
        <v>2048</v>
      </c>
      <c r="C495" s="213">
        <f>SUM(C493:C494)</f>
        <v>0</v>
      </c>
      <c r="D495" s="213"/>
      <c r="E495" s="213"/>
      <c r="F495" s="213"/>
      <c r="G495" s="213"/>
      <c r="H495" s="213"/>
      <c r="I495" s="213"/>
      <c r="J495" s="1"/>
    </row>
    <row r="496" spans="1:10" x14ac:dyDescent="0.25">
      <c r="A496" s="2296"/>
    </row>
    <row r="497" spans="1:10" ht="15.75" x14ac:dyDescent="0.25">
      <c r="A497" s="2296"/>
      <c r="B497" s="2287" t="s">
        <v>4861</v>
      </c>
      <c r="C497" s="2263"/>
      <c r="D497" s="757">
        <f>D491</f>
        <v>32000</v>
      </c>
    </row>
    <row r="498" spans="1:10" x14ac:dyDescent="0.25">
      <c r="A498" s="2296"/>
    </row>
    <row r="499" spans="1:10" ht="15.75" x14ac:dyDescent="0.25">
      <c r="A499" s="2296"/>
      <c r="B499" s="2287" t="s">
        <v>4825</v>
      </c>
      <c r="C499" s="2263"/>
      <c r="D499" s="213"/>
      <c r="F499" s="2274" t="s">
        <v>7199</v>
      </c>
      <c r="G499" s="2274"/>
      <c r="H499" s="2274"/>
      <c r="I499" s="2274"/>
      <c r="J499" s="2274"/>
    </row>
    <row r="501" spans="1:10" ht="15.75" thickBot="1" x14ac:dyDescent="0.3"/>
    <row r="502" spans="1:10" ht="15.75" customHeight="1" thickBot="1" x14ac:dyDescent="0.3">
      <c r="A502" s="2289" t="s">
        <v>7497</v>
      </c>
      <c r="B502" s="2290"/>
      <c r="C502" s="2290"/>
      <c r="D502" s="2290"/>
      <c r="E502" s="2290"/>
      <c r="F502" s="2290"/>
      <c r="G502" s="2290"/>
      <c r="H502" s="2290"/>
      <c r="I502" s="2290"/>
      <c r="J502" s="2291"/>
    </row>
    <row r="503" spans="1:10" ht="32.25" thickBot="1" x14ac:dyDescent="0.3">
      <c r="A503" s="1808" t="s">
        <v>7245</v>
      </c>
      <c r="B503" s="1817" t="s">
        <v>7246</v>
      </c>
      <c r="C503" s="1819" t="s">
        <v>6004</v>
      </c>
      <c r="D503" s="1818" t="s">
        <v>6005</v>
      </c>
      <c r="E503" s="1763" t="s">
        <v>7247</v>
      </c>
      <c r="F503" s="1778" t="s">
        <v>7248</v>
      </c>
      <c r="G503" s="1778" t="s">
        <v>7249</v>
      </c>
      <c r="H503" s="1778" t="s">
        <v>7250</v>
      </c>
      <c r="I503" s="1778" t="s">
        <v>7251</v>
      </c>
      <c r="J503" s="1779" t="s">
        <v>6846</v>
      </c>
    </row>
    <row r="504" spans="1:10" ht="16.5" thickBot="1" x14ac:dyDescent="0.3">
      <c r="A504" s="2296">
        <v>43909</v>
      </c>
      <c r="B504" s="1873" t="s">
        <v>144</v>
      </c>
      <c r="C504" s="1844">
        <v>1</v>
      </c>
      <c r="D504" s="1844">
        <v>37000</v>
      </c>
      <c r="E504" s="1845"/>
      <c r="F504" s="1844"/>
      <c r="G504" s="1844"/>
      <c r="H504" s="1844"/>
      <c r="I504" s="1825"/>
      <c r="J504" s="1826" t="s">
        <v>7514</v>
      </c>
    </row>
    <row r="505" spans="1:10" ht="15.75" x14ac:dyDescent="0.25">
      <c r="A505" s="2296"/>
      <c r="B505" s="1877" t="s">
        <v>861</v>
      </c>
      <c r="C505" s="1848">
        <v>1</v>
      </c>
      <c r="D505" s="1848">
        <v>25000</v>
      </c>
      <c r="E505" s="1849"/>
      <c r="F505" s="1848"/>
      <c r="G505" s="1848"/>
      <c r="H505" s="1848"/>
      <c r="I505" s="1833"/>
      <c r="J505" s="1826" t="s">
        <v>6965</v>
      </c>
    </row>
    <row r="506" spans="1:10" ht="15.75" x14ac:dyDescent="0.25">
      <c r="A506" s="2296"/>
      <c r="B506" s="1877" t="s">
        <v>3437</v>
      </c>
      <c r="C506" s="1848">
        <v>1</v>
      </c>
      <c r="D506" s="1848">
        <v>21000</v>
      </c>
      <c r="E506" s="1849"/>
      <c r="F506" s="1848"/>
      <c r="G506" s="1848"/>
      <c r="H506" s="1848"/>
      <c r="I506" s="1833"/>
      <c r="J506" s="1834" t="s">
        <v>5911</v>
      </c>
    </row>
    <row r="507" spans="1:10" ht="15.75" x14ac:dyDescent="0.25">
      <c r="A507" s="2296"/>
      <c r="B507" s="1876" t="s">
        <v>2187</v>
      </c>
      <c r="C507" s="1848">
        <v>1</v>
      </c>
      <c r="D507" s="1848">
        <v>16000</v>
      </c>
      <c r="E507" s="1849"/>
      <c r="F507" s="1848"/>
      <c r="G507" s="1848"/>
      <c r="H507" s="1848"/>
      <c r="I507" s="1833"/>
      <c r="J507" s="1834" t="s">
        <v>5911</v>
      </c>
    </row>
    <row r="508" spans="1:10" ht="15.75" x14ac:dyDescent="0.25">
      <c r="A508" s="2296"/>
      <c r="B508" s="1877" t="s">
        <v>370</v>
      </c>
      <c r="C508" s="1848">
        <v>1</v>
      </c>
      <c r="D508" s="1848"/>
      <c r="E508" s="1849"/>
      <c r="F508" s="1848">
        <v>35000</v>
      </c>
      <c r="G508" s="1848"/>
      <c r="H508" s="1848"/>
      <c r="I508" s="1833"/>
      <c r="J508" s="1834" t="s">
        <v>7515</v>
      </c>
    </row>
    <row r="509" spans="1:10" ht="15.75" x14ac:dyDescent="0.25">
      <c r="A509" s="2296"/>
      <c r="B509" s="1876" t="s">
        <v>144</v>
      </c>
      <c r="C509" s="1848">
        <v>1</v>
      </c>
      <c r="D509" s="1848"/>
      <c r="E509" s="1849">
        <v>33000</v>
      </c>
      <c r="F509" s="1848"/>
      <c r="G509" s="1848">
        <v>1</v>
      </c>
      <c r="H509" s="1848">
        <v>75</v>
      </c>
      <c r="I509" s="1833">
        <v>4000</v>
      </c>
      <c r="J509" s="1834" t="s">
        <v>767</v>
      </c>
    </row>
    <row r="510" spans="1:10" ht="15.75" x14ac:dyDescent="0.25">
      <c r="A510" s="2296"/>
      <c r="B510" s="1877" t="s">
        <v>2199</v>
      </c>
      <c r="C510" s="1848">
        <v>1</v>
      </c>
      <c r="D510" s="1848"/>
      <c r="E510" s="1849">
        <v>16000</v>
      </c>
      <c r="F510" s="1848"/>
      <c r="G510" s="1848">
        <v>1</v>
      </c>
      <c r="H510" s="1848">
        <v>75</v>
      </c>
      <c r="I510" s="1842">
        <v>4000</v>
      </c>
      <c r="J510" s="1834" t="s">
        <v>767</v>
      </c>
    </row>
    <row r="511" spans="1:10" ht="15.75" x14ac:dyDescent="0.25">
      <c r="A511" s="2296"/>
      <c r="B511" s="1877" t="s">
        <v>1139</v>
      </c>
      <c r="C511" s="1848">
        <v>2</v>
      </c>
      <c r="D511" s="1848">
        <v>76000</v>
      </c>
      <c r="E511" s="1849"/>
      <c r="F511" s="1848"/>
      <c r="G511" s="1848"/>
      <c r="H511" s="1848"/>
      <c r="I511" s="1833"/>
      <c r="J511" s="1834" t="s">
        <v>7516</v>
      </c>
    </row>
    <row r="512" spans="1:10" ht="15.75" x14ac:dyDescent="0.25">
      <c r="A512" s="2296"/>
      <c r="B512" s="1877" t="s">
        <v>4304</v>
      </c>
      <c r="C512" s="1848">
        <v>1</v>
      </c>
      <c r="D512" s="1848">
        <v>34000</v>
      </c>
      <c r="E512" s="1849"/>
      <c r="F512" s="1848"/>
      <c r="G512" s="1848">
        <v>1</v>
      </c>
      <c r="H512" s="1848">
        <v>75</v>
      </c>
      <c r="I512" s="1833">
        <v>4000</v>
      </c>
      <c r="J512" s="1834"/>
    </row>
    <row r="513" spans="1:10" ht="15.75" x14ac:dyDescent="0.25">
      <c r="A513" s="2296"/>
      <c r="B513" s="1877" t="s">
        <v>861</v>
      </c>
      <c r="C513" s="1848">
        <v>1</v>
      </c>
      <c r="D513" s="1848">
        <v>25000</v>
      </c>
      <c r="E513" s="1849"/>
      <c r="F513" s="1848"/>
      <c r="G513" s="1848"/>
      <c r="H513" s="1848"/>
      <c r="I513" s="1833"/>
      <c r="J513" s="1834" t="s">
        <v>6965</v>
      </c>
    </row>
    <row r="514" spans="1:10" ht="15.75" x14ac:dyDescent="0.25">
      <c r="A514" s="2296"/>
      <c r="B514" s="1877" t="s">
        <v>423</v>
      </c>
      <c r="C514" s="1848">
        <v>1</v>
      </c>
      <c r="D514" s="1848">
        <v>17000</v>
      </c>
      <c r="E514" s="1849"/>
      <c r="F514" s="1848"/>
      <c r="G514" s="1848">
        <v>1</v>
      </c>
      <c r="H514" s="1848">
        <v>75</v>
      </c>
      <c r="I514" s="1833">
        <v>4000</v>
      </c>
      <c r="J514" s="1834"/>
    </row>
    <row r="515" spans="1:10" ht="15.75" x14ac:dyDescent="0.25">
      <c r="A515" s="2296"/>
      <c r="B515" s="1877" t="s">
        <v>136</v>
      </c>
      <c r="C515" s="1848">
        <v>1</v>
      </c>
      <c r="D515" s="1848">
        <v>15000</v>
      </c>
      <c r="E515" s="1849"/>
      <c r="F515" s="1848"/>
      <c r="G515" s="1848">
        <v>1</v>
      </c>
      <c r="H515" s="1848">
        <v>60</v>
      </c>
      <c r="I515" s="1833">
        <v>3000</v>
      </c>
      <c r="J515" s="1834"/>
    </row>
    <row r="516" spans="1:10" ht="15.75" x14ac:dyDescent="0.25">
      <c r="A516" s="2296"/>
      <c r="B516" s="1877" t="s">
        <v>734</v>
      </c>
      <c r="C516" s="1848">
        <v>1</v>
      </c>
      <c r="D516" s="1848">
        <v>16000</v>
      </c>
      <c r="E516" s="1849"/>
      <c r="F516" s="1848"/>
      <c r="G516" s="1848">
        <v>1</v>
      </c>
      <c r="H516" s="1848">
        <v>45</v>
      </c>
      <c r="I516" s="1833">
        <v>2000</v>
      </c>
      <c r="J516" s="1834"/>
    </row>
    <row r="517" spans="1:10" ht="15.75" x14ac:dyDescent="0.25">
      <c r="A517" s="2296"/>
      <c r="B517" s="1874" t="s">
        <v>656</v>
      </c>
      <c r="C517" s="1870">
        <v>1</v>
      </c>
      <c r="D517" s="1870"/>
      <c r="E517" s="1871"/>
      <c r="F517" s="1870"/>
      <c r="G517" s="1870"/>
      <c r="H517" s="1870"/>
      <c r="I517" s="1766"/>
      <c r="J517" s="1768" t="s">
        <v>5633</v>
      </c>
    </row>
    <row r="518" spans="1:10" ht="15.75" x14ac:dyDescent="0.25">
      <c r="A518" s="2296"/>
      <c r="B518" s="1877" t="s">
        <v>6063</v>
      </c>
      <c r="C518" s="1848">
        <v>1</v>
      </c>
      <c r="D518" s="1848">
        <v>24000</v>
      </c>
      <c r="E518" s="1849"/>
      <c r="F518" s="1848"/>
      <c r="G518" s="1848">
        <v>1</v>
      </c>
      <c r="H518" s="1848">
        <v>60</v>
      </c>
      <c r="I518" s="1833">
        <v>3000</v>
      </c>
      <c r="J518" s="1834"/>
    </row>
    <row r="519" spans="1:10" ht="15.75" x14ac:dyDescent="0.25">
      <c r="A519" s="2296"/>
      <c r="B519" s="1877" t="s">
        <v>7517</v>
      </c>
      <c r="C519" s="1848">
        <v>1</v>
      </c>
      <c r="D519" s="1848"/>
      <c r="E519" s="1849">
        <v>41000</v>
      </c>
      <c r="F519" s="1848"/>
      <c r="G519" s="1848">
        <v>1</v>
      </c>
      <c r="H519" s="1848">
        <v>75</v>
      </c>
      <c r="I519" s="1833">
        <v>4000</v>
      </c>
      <c r="J519" s="1834" t="s">
        <v>767</v>
      </c>
    </row>
    <row r="520" spans="1:10" ht="15.75" x14ac:dyDescent="0.25">
      <c r="A520" s="2296"/>
      <c r="B520" s="1877" t="s">
        <v>2199</v>
      </c>
      <c r="C520" s="1848">
        <v>1</v>
      </c>
      <c r="D520" s="1848"/>
      <c r="E520" s="1849">
        <v>16000</v>
      </c>
      <c r="F520" s="1848"/>
      <c r="G520" s="1848">
        <v>1</v>
      </c>
      <c r="H520" s="1848">
        <v>75</v>
      </c>
      <c r="I520" s="1833">
        <v>4000</v>
      </c>
      <c r="J520" s="1834" t="s">
        <v>767</v>
      </c>
    </row>
    <row r="521" spans="1:10" ht="15.75" x14ac:dyDescent="0.25">
      <c r="A521" s="2296"/>
      <c r="B521" s="1877" t="s">
        <v>3789</v>
      </c>
      <c r="C521" s="1848">
        <v>1</v>
      </c>
      <c r="D521" s="1848"/>
      <c r="E521" s="1849"/>
      <c r="F521" s="1848">
        <v>23000</v>
      </c>
      <c r="G521" s="1848"/>
      <c r="H521" s="1848"/>
      <c r="I521" s="1833"/>
      <c r="J521" s="1834" t="s">
        <v>5312</v>
      </c>
    </row>
    <row r="522" spans="1:10" ht="15.75" x14ac:dyDescent="0.25">
      <c r="A522" s="2296"/>
      <c r="B522" s="1877" t="s">
        <v>7518</v>
      </c>
      <c r="C522" s="1848">
        <v>2</v>
      </c>
      <c r="D522" s="1848"/>
      <c r="E522" s="1849"/>
      <c r="F522" s="1848">
        <v>104000</v>
      </c>
      <c r="G522" s="1848"/>
      <c r="H522" s="1848"/>
      <c r="I522" s="1833"/>
      <c r="J522" s="1834" t="s">
        <v>5312</v>
      </c>
    </row>
    <row r="523" spans="1:10" ht="15.75" x14ac:dyDescent="0.25">
      <c r="A523" s="2296"/>
      <c r="B523" s="1877" t="s">
        <v>7519</v>
      </c>
      <c r="C523" s="1848">
        <v>6</v>
      </c>
      <c r="D523" s="1848"/>
      <c r="E523" s="1849"/>
      <c r="F523" s="1848">
        <v>312000</v>
      </c>
      <c r="G523" s="1848"/>
      <c r="H523" s="1848"/>
      <c r="I523" s="1833"/>
      <c r="J523" s="1834" t="s">
        <v>5312</v>
      </c>
    </row>
    <row r="524" spans="1:10" ht="15.75" x14ac:dyDescent="0.25">
      <c r="A524" s="2296"/>
      <c r="B524" s="1877" t="s">
        <v>4879</v>
      </c>
      <c r="C524" s="1848">
        <v>1</v>
      </c>
      <c r="D524" s="1848">
        <v>14000</v>
      </c>
      <c r="E524" s="1849"/>
      <c r="F524" s="1848"/>
      <c r="G524" s="1848">
        <v>1</v>
      </c>
      <c r="H524" s="1848">
        <v>60</v>
      </c>
      <c r="I524" s="1833">
        <v>3000</v>
      </c>
      <c r="J524" s="1834" t="s">
        <v>6965</v>
      </c>
    </row>
    <row r="525" spans="1:10" ht="15.75" x14ac:dyDescent="0.25">
      <c r="A525" s="2296"/>
      <c r="B525" s="1877" t="s">
        <v>136</v>
      </c>
      <c r="C525" s="1848">
        <v>1</v>
      </c>
      <c r="D525" s="1848"/>
      <c r="E525" s="1849"/>
      <c r="F525" s="1848">
        <v>18000</v>
      </c>
      <c r="G525" s="1848"/>
      <c r="H525" s="1848"/>
      <c r="I525" s="1833"/>
      <c r="J525" s="1834" t="s">
        <v>7520</v>
      </c>
    </row>
    <row r="526" spans="1:10" ht="16.5" thickBot="1" x14ac:dyDescent="0.3">
      <c r="A526" s="2296"/>
      <c r="B526" s="1805" t="s">
        <v>2048</v>
      </c>
      <c r="C526" s="1790">
        <f>SUM(C504:C525)</f>
        <v>29</v>
      </c>
      <c r="D526" s="1790">
        <f>SUM(D504:D525)</f>
        <v>320000</v>
      </c>
      <c r="E526" s="1790">
        <f>SUM(E504:E525)</f>
        <v>106000</v>
      </c>
      <c r="F526" s="1790">
        <f>SUM(F504:F525)</f>
        <v>492000</v>
      </c>
      <c r="G526" s="1790">
        <f>SUM(G504:G525)</f>
        <v>10</v>
      </c>
      <c r="H526" s="1790"/>
      <c r="I526" s="1790">
        <f>SUM(I504:I525)</f>
        <v>35000</v>
      </c>
      <c r="J526" s="1769"/>
    </row>
    <row r="527" spans="1:10" ht="17.25" x14ac:dyDescent="0.25">
      <c r="A527" s="2296"/>
      <c r="B527" s="2292" t="s">
        <v>4463</v>
      </c>
      <c r="C527" s="2292"/>
      <c r="D527" s="2292"/>
      <c r="E527" s="2292"/>
      <c r="F527" s="2292"/>
      <c r="G527" s="2292"/>
      <c r="H527" s="2292"/>
      <c r="I527" s="2292"/>
      <c r="J527" s="2292"/>
    </row>
    <row r="528" spans="1:10" ht="17.25" x14ac:dyDescent="0.25">
      <c r="A528" s="2296"/>
      <c r="B528" s="1806"/>
      <c r="C528" s="783"/>
      <c r="D528" s="783"/>
      <c r="E528" s="910"/>
      <c r="F528" s="910"/>
      <c r="G528" s="910"/>
      <c r="H528" s="910"/>
      <c r="I528" s="910"/>
      <c r="J528" s="910"/>
    </row>
    <row r="529" spans="1:10" ht="17.25" x14ac:dyDescent="0.25">
      <c r="A529" s="2296"/>
      <c r="B529" s="1806"/>
      <c r="C529" s="783"/>
      <c r="D529" s="944"/>
      <c r="E529" s="784"/>
      <c r="F529" s="910"/>
      <c r="G529" s="910"/>
      <c r="H529" s="910"/>
      <c r="I529" s="783"/>
      <c r="J529" s="1793"/>
    </row>
    <row r="530" spans="1:10" x14ac:dyDescent="0.25">
      <c r="A530" s="2296"/>
      <c r="B530" s="1807" t="s">
        <v>2048</v>
      </c>
      <c r="C530" s="213">
        <f>SUM(C528:C529)</f>
        <v>0</v>
      </c>
      <c r="D530" s="213"/>
      <c r="E530" s="213"/>
      <c r="F530" s="213"/>
      <c r="G530" s="213"/>
      <c r="H530" s="213"/>
      <c r="I530" s="213"/>
      <c r="J530" s="1"/>
    </row>
    <row r="531" spans="1:10" x14ac:dyDescent="0.25">
      <c r="A531" s="2296"/>
    </row>
    <row r="532" spans="1:10" ht="15.75" x14ac:dyDescent="0.25">
      <c r="A532" s="2296"/>
      <c r="B532" s="2287" t="s">
        <v>4861</v>
      </c>
      <c r="C532" s="2263"/>
      <c r="D532" s="757">
        <f>D526</f>
        <v>320000</v>
      </c>
    </row>
    <row r="533" spans="1:10" x14ac:dyDescent="0.25">
      <c r="A533" s="2296"/>
    </row>
    <row r="534" spans="1:10" ht="15.75" x14ac:dyDescent="0.25">
      <c r="A534" s="2296"/>
      <c r="B534" s="2287" t="s">
        <v>4825</v>
      </c>
      <c r="C534" s="2263"/>
      <c r="D534" s="213"/>
      <c r="F534" s="2274" t="s">
        <v>5635</v>
      </c>
      <c r="G534" s="2274"/>
      <c r="H534" s="2274"/>
      <c r="I534" s="2274"/>
      <c r="J534" s="2274"/>
    </row>
    <row r="537" spans="1:10" ht="15.75" thickBot="1" x14ac:dyDescent="0.3"/>
    <row r="538" spans="1:10" ht="16.5" thickBot="1" x14ac:dyDescent="0.3">
      <c r="A538" s="2289" t="s">
        <v>7521</v>
      </c>
      <c r="B538" s="2290"/>
      <c r="C538" s="2290"/>
      <c r="D538" s="2290"/>
      <c r="E538" s="2290"/>
      <c r="F538" s="2290"/>
      <c r="G538" s="2290"/>
      <c r="H538" s="2290"/>
      <c r="I538" s="2290"/>
      <c r="J538" s="2291"/>
    </row>
    <row r="539" spans="1:10" ht="32.25" thickBot="1" x14ac:dyDescent="0.3">
      <c r="A539" s="1764" t="s">
        <v>7245</v>
      </c>
      <c r="B539" s="1899" t="s">
        <v>7246</v>
      </c>
      <c r="C539" s="1819" t="s">
        <v>6004</v>
      </c>
      <c r="D539" s="1900" t="s">
        <v>6005</v>
      </c>
      <c r="E539" s="1901" t="s">
        <v>7247</v>
      </c>
      <c r="F539" s="1902" t="s">
        <v>7248</v>
      </c>
      <c r="G539" s="1902" t="s">
        <v>7249</v>
      </c>
      <c r="H539" s="1902" t="s">
        <v>7250</v>
      </c>
      <c r="I539" s="1902" t="s">
        <v>7251</v>
      </c>
      <c r="J539" s="1903" t="s">
        <v>6846</v>
      </c>
    </row>
    <row r="540" spans="1:10" ht="15.75" x14ac:dyDescent="0.25">
      <c r="A540" s="2284">
        <v>43910</v>
      </c>
      <c r="B540" s="1895" t="s">
        <v>423</v>
      </c>
      <c r="C540" s="1896">
        <v>1</v>
      </c>
      <c r="D540" s="1896">
        <v>17000</v>
      </c>
      <c r="E540" s="1897"/>
      <c r="F540" s="1896"/>
      <c r="G540" s="1896">
        <v>1</v>
      </c>
      <c r="H540" s="1896">
        <v>75</v>
      </c>
      <c r="I540" s="1898">
        <v>4000</v>
      </c>
      <c r="J540" s="1906"/>
    </row>
    <row r="541" spans="1:10" ht="15.75" x14ac:dyDescent="0.25">
      <c r="A541" s="2296"/>
      <c r="B541" s="1893" t="s">
        <v>7522</v>
      </c>
      <c r="C541" s="1848">
        <v>1</v>
      </c>
      <c r="D541" s="1848">
        <v>33000</v>
      </c>
      <c r="E541" s="1849"/>
      <c r="F541" s="1848"/>
      <c r="G541" s="1848">
        <v>1</v>
      </c>
      <c r="H541" s="1848">
        <v>60</v>
      </c>
      <c r="I541" s="1833">
        <v>3000</v>
      </c>
      <c r="J541" s="1904"/>
    </row>
    <row r="542" spans="1:10" ht="15.75" x14ac:dyDescent="0.25">
      <c r="A542" s="2296"/>
      <c r="B542" s="1894" t="s">
        <v>6063</v>
      </c>
      <c r="C542" s="1848">
        <v>1</v>
      </c>
      <c r="D542" s="1848"/>
      <c r="E542" s="1849">
        <v>24000</v>
      </c>
      <c r="F542" s="1848"/>
      <c r="G542" s="1848">
        <v>1</v>
      </c>
      <c r="H542" s="1848">
        <v>60</v>
      </c>
      <c r="I542" s="1833">
        <v>3000</v>
      </c>
      <c r="J542" s="1904" t="s">
        <v>767</v>
      </c>
    </row>
    <row r="543" spans="1:10" ht="15.75" x14ac:dyDescent="0.25">
      <c r="A543" s="2296"/>
      <c r="B543" s="1893" t="s">
        <v>7523</v>
      </c>
      <c r="C543" s="1848">
        <v>1</v>
      </c>
      <c r="D543" s="1848">
        <v>16000</v>
      </c>
      <c r="E543" s="1849"/>
      <c r="F543" s="1848"/>
      <c r="G543" s="1848">
        <v>1</v>
      </c>
      <c r="H543" s="1848">
        <v>75</v>
      </c>
      <c r="I543" s="1833">
        <v>4000</v>
      </c>
      <c r="J543" s="1904"/>
    </row>
    <row r="544" spans="1:10" ht="15.75" x14ac:dyDescent="0.25">
      <c r="A544" s="2296"/>
      <c r="B544" s="1894" t="s">
        <v>3938</v>
      </c>
      <c r="C544" s="1848">
        <v>1</v>
      </c>
      <c r="D544" s="1848"/>
      <c r="E544" s="1849">
        <v>21000</v>
      </c>
      <c r="F544" s="1848"/>
      <c r="G544" s="1848">
        <v>1</v>
      </c>
      <c r="H544" s="1848">
        <v>100</v>
      </c>
      <c r="I544" s="1833">
        <v>5000</v>
      </c>
      <c r="J544" s="1904" t="s">
        <v>767</v>
      </c>
    </row>
    <row r="545" spans="1:10" ht="15.75" x14ac:dyDescent="0.25">
      <c r="A545" s="2296"/>
      <c r="B545" s="1894" t="s">
        <v>2912</v>
      </c>
      <c r="C545" s="1848">
        <v>1</v>
      </c>
      <c r="D545" s="1848"/>
      <c r="E545" s="1849">
        <v>21000</v>
      </c>
      <c r="F545" s="1848"/>
      <c r="G545" s="1848">
        <v>1</v>
      </c>
      <c r="H545" s="1848">
        <v>60</v>
      </c>
      <c r="I545" s="1833">
        <v>3000</v>
      </c>
      <c r="J545" s="1904"/>
    </row>
    <row r="546" spans="1:10" ht="15.75" x14ac:dyDescent="0.25">
      <c r="A546" s="2296"/>
      <c r="B546" s="1894" t="s">
        <v>656</v>
      </c>
      <c r="C546" s="1848">
        <v>1</v>
      </c>
      <c r="D546" s="1848">
        <v>16000</v>
      </c>
      <c r="E546" s="1849"/>
      <c r="F546" s="1848"/>
      <c r="G546" s="1848">
        <v>1</v>
      </c>
      <c r="H546" s="1848">
        <v>75</v>
      </c>
      <c r="I546" s="1833">
        <v>4000</v>
      </c>
      <c r="J546" s="1904"/>
    </row>
    <row r="547" spans="1:10" ht="15.75" x14ac:dyDescent="0.25">
      <c r="A547" s="2296"/>
      <c r="B547" s="1894" t="s">
        <v>6048</v>
      </c>
      <c r="C547" s="1848">
        <v>1</v>
      </c>
      <c r="D547" s="1848">
        <v>22500</v>
      </c>
      <c r="E547" s="1849"/>
      <c r="F547" s="1848"/>
      <c r="G547" s="1848">
        <v>1</v>
      </c>
      <c r="H547" s="1848">
        <v>60</v>
      </c>
      <c r="I547" s="1833">
        <v>3000</v>
      </c>
      <c r="J547" s="1904"/>
    </row>
    <row r="548" spans="1:10" ht="15.75" x14ac:dyDescent="0.25">
      <c r="A548" s="2296"/>
      <c r="B548" s="1894" t="s">
        <v>3938</v>
      </c>
      <c r="C548" s="1848">
        <v>2</v>
      </c>
      <c r="D548" s="1848">
        <v>52000</v>
      </c>
      <c r="E548" s="1849"/>
      <c r="F548" s="1848"/>
      <c r="G548" s="1848"/>
      <c r="H548" s="1848"/>
      <c r="I548" s="1833"/>
      <c r="J548" s="1904"/>
    </row>
    <row r="549" spans="1:10" ht="15.75" x14ac:dyDescent="0.25">
      <c r="A549" s="2296"/>
      <c r="B549" s="1893" t="s">
        <v>7524</v>
      </c>
      <c r="C549" s="1848">
        <v>1</v>
      </c>
      <c r="D549" s="1848">
        <v>13000</v>
      </c>
      <c r="E549" s="1849"/>
      <c r="F549" s="1848"/>
      <c r="G549" s="1848">
        <v>1</v>
      </c>
      <c r="H549" s="1848">
        <v>60</v>
      </c>
      <c r="I549" s="1833">
        <v>3000</v>
      </c>
      <c r="J549" s="1904"/>
    </row>
    <row r="550" spans="1:10" ht="15.75" x14ac:dyDescent="0.25">
      <c r="A550" s="2296"/>
      <c r="B550" s="1893" t="s">
        <v>563</v>
      </c>
      <c r="C550" s="1848">
        <v>1</v>
      </c>
      <c r="D550" s="1848">
        <v>20000</v>
      </c>
      <c r="E550" s="1849"/>
      <c r="F550" s="1848"/>
      <c r="G550" s="1848"/>
      <c r="H550" s="1848"/>
      <c r="I550" s="1833"/>
      <c r="J550" s="1904" t="s">
        <v>3278</v>
      </c>
    </row>
    <row r="551" spans="1:10" ht="16.5" thickBot="1" x14ac:dyDescent="0.3">
      <c r="A551" s="2296"/>
      <c r="B551" s="1805" t="s">
        <v>2048</v>
      </c>
      <c r="C551" s="1790">
        <f t="shared" ref="C551:H551" si="11">SUM(C540:C550)</f>
        <v>12</v>
      </c>
      <c r="D551" s="1790">
        <f t="shared" si="11"/>
        <v>189500</v>
      </c>
      <c r="E551" s="1790">
        <f t="shared" si="11"/>
        <v>66000</v>
      </c>
      <c r="F551" s="1790">
        <f t="shared" si="11"/>
        <v>0</v>
      </c>
      <c r="G551" s="1790">
        <f t="shared" si="11"/>
        <v>9</v>
      </c>
      <c r="H551" s="1788">
        <f t="shared" si="11"/>
        <v>625</v>
      </c>
      <c r="I551" s="1788"/>
      <c r="J551" s="1905"/>
    </row>
    <row r="552" spans="1:10" ht="17.25" x14ac:dyDescent="0.25">
      <c r="A552" s="2296"/>
      <c r="B552" s="2292" t="s">
        <v>4463</v>
      </c>
      <c r="C552" s="2292"/>
      <c r="D552" s="2292"/>
      <c r="E552" s="2292"/>
      <c r="F552" s="2292"/>
      <c r="G552" s="2292"/>
      <c r="H552" s="2248"/>
      <c r="I552" s="2248"/>
      <c r="J552" s="2292"/>
    </row>
    <row r="553" spans="1:10" ht="17.25" x14ac:dyDescent="0.25">
      <c r="A553" s="2296"/>
      <c r="B553" s="1806"/>
      <c r="C553" s="783"/>
      <c r="D553" s="783"/>
      <c r="E553" s="910"/>
      <c r="F553" s="910"/>
      <c r="G553" s="910"/>
      <c r="H553" s="910"/>
      <c r="I553" s="910"/>
      <c r="J553" s="910"/>
    </row>
    <row r="554" spans="1:10" x14ac:dyDescent="0.25">
      <c r="A554" s="2296"/>
      <c r="B554" s="1807" t="s">
        <v>2048</v>
      </c>
      <c r="C554" s="213">
        <f>SUM(C553:C553)</f>
        <v>0</v>
      </c>
      <c r="D554" s="213"/>
      <c r="E554" s="213"/>
      <c r="F554" s="213"/>
      <c r="G554" s="213"/>
      <c r="H554" s="213"/>
      <c r="I554" s="213"/>
      <c r="J554" s="1"/>
    </row>
    <row r="555" spans="1:10" x14ac:dyDescent="0.25">
      <c r="A555" s="2296"/>
    </row>
    <row r="556" spans="1:10" ht="15.75" x14ac:dyDescent="0.25">
      <c r="A556" s="2296"/>
      <c r="B556" s="2287" t="s">
        <v>4861</v>
      </c>
      <c r="C556" s="2263"/>
      <c r="D556" s="757">
        <f>D551</f>
        <v>189500</v>
      </c>
    </row>
    <row r="557" spans="1:10" x14ac:dyDescent="0.25">
      <c r="A557" s="2296"/>
    </row>
    <row r="558" spans="1:10" ht="15.75" x14ac:dyDescent="0.25">
      <c r="A558" s="2296"/>
      <c r="B558" s="2287" t="s">
        <v>4825</v>
      </c>
      <c r="C558" s="2263"/>
      <c r="D558" s="213"/>
      <c r="F558" s="2274" t="s">
        <v>5635</v>
      </c>
      <c r="G558" s="2274"/>
      <c r="H558" s="2274"/>
      <c r="I558" s="2274"/>
      <c r="J558" s="2274"/>
    </row>
    <row r="561" spans="1:10" ht="15.75" thickBot="1" x14ac:dyDescent="0.3"/>
    <row r="562" spans="1:10" ht="16.5" thickBot="1" x14ac:dyDescent="0.3">
      <c r="A562" s="2289" t="s">
        <v>7530</v>
      </c>
      <c r="B562" s="2290"/>
      <c r="C562" s="2290"/>
      <c r="D562" s="2290"/>
      <c r="E562" s="2290"/>
      <c r="F562" s="2290"/>
      <c r="G562" s="2290"/>
      <c r="H562" s="2290"/>
      <c r="I562" s="2290"/>
      <c r="J562" s="2291"/>
    </row>
    <row r="563" spans="1:10" ht="32.25" thickBot="1" x14ac:dyDescent="0.3">
      <c r="A563" s="1764" t="s">
        <v>7245</v>
      </c>
      <c r="B563" s="1817" t="s">
        <v>7246</v>
      </c>
      <c r="C563" s="1892" t="s">
        <v>6004</v>
      </c>
      <c r="D563" s="1818" t="s">
        <v>6005</v>
      </c>
      <c r="E563" s="1763" t="s">
        <v>7247</v>
      </c>
      <c r="F563" s="1778" t="s">
        <v>7248</v>
      </c>
      <c r="G563" s="1778" t="s">
        <v>7249</v>
      </c>
      <c r="H563" s="1778" t="s">
        <v>7250</v>
      </c>
      <c r="I563" s="1778" t="s">
        <v>7251</v>
      </c>
      <c r="J563" s="1779" t="s">
        <v>6846</v>
      </c>
    </row>
    <row r="564" spans="1:10" ht="15.75" x14ac:dyDescent="0.25">
      <c r="A564" s="2306">
        <v>43911</v>
      </c>
      <c r="B564" s="1856" t="s">
        <v>6014</v>
      </c>
      <c r="C564" s="1844">
        <v>1</v>
      </c>
      <c r="D564" s="1844">
        <v>31000</v>
      </c>
      <c r="E564" s="1845"/>
      <c r="F564" s="1844"/>
      <c r="G564" s="1844">
        <v>1</v>
      </c>
      <c r="H564" s="1844">
        <v>4000</v>
      </c>
      <c r="I564" s="1825">
        <v>75</v>
      </c>
      <c r="J564" s="1826"/>
    </row>
    <row r="565" spans="1:10" ht="15.75" x14ac:dyDescent="0.25">
      <c r="A565" s="2307"/>
      <c r="B565" s="1858" t="s">
        <v>5813</v>
      </c>
      <c r="C565" s="1848">
        <v>1</v>
      </c>
      <c r="D565" s="1848">
        <v>68000</v>
      </c>
      <c r="E565" s="1849"/>
      <c r="F565" s="1848"/>
      <c r="G565" s="1848"/>
      <c r="H565" s="1848"/>
      <c r="I565" s="1833"/>
      <c r="J565" s="1834" t="s">
        <v>7525</v>
      </c>
    </row>
    <row r="566" spans="1:10" ht="15.75" x14ac:dyDescent="0.25">
      <c r="A566" s="2307"/>
      <c r="B566" s="1859" t="s">
        <v>5215</v>
      </c>
      <c r="C566" s="1848">
        <v>1</v>
      </c>
      <c r="D566" s="1848">
        <v>53000</v>
      </c>
      <c r="E566" s="1849"/>
      <c r="F566" s="1848"/>
      <c r="G566" s="1848">
        <v>1</v>
      </c>
      <c r="H566" s="1848">
        <v>5000</v>
      </c>
      <c r="I566" s="1833">
        <v>100</v>
      </c>
      <c r="J566" s="1834"/>
    </row>
    <row r="567" spans="1:10" ht="15.75" x14ac:dyDescent="0.25">
      <c r="A567" s="2307"/>
      <c r="B567" s="1858" t="s">
        <v>7526</v>
      </c>
      <c r="C567" s="1848">
        <v>1</v>
      </c>
      <c r="D567" s="1848">
        <v>21000</v>
      </c>
      <c r="E567" s="1849"/>
      <c r="F567" s="1848"/>
      <c r="G567" s="1848">
        <v>1</v>
      </c>
      <c r="H567" s="1848">
        <v>5000</v>
      </c>
      <c r="I567" s="1833">
        <v>100</v>
      </c>
      <c r="J567" s="1834"/>
    </row>
    <row r="568" spans="1:10" ht="15.75" x14ac:dyDescent="0.25">
      <c r="A568" s="2307"/>
      <c r="B568" s="1859" t="s">
        <v>3701</v>
      </c>
      <c r="C568" s="1848">
        <v>1</v>
      </c>
      <c r="D568" s="1848">
        <v>32000</v>
      </c>
      <c r="E568" s="1849"/>
      <c r="F568" s="1848"/>
      <c r="G568" s="1848">
        <v>2</v>
      </c>
      <c r="H568" s="1848">
        <v>9000</v>
      </c>
      <c r="I568" s="1833" t="s">
        <v>5399</v>
      </c>
      <c r="J568" s="1834"/>
    </row>
    <row r="569" spans="1:10" ht="15.75" x14ac:dyDescent="0.25">
      <c r="A569" s="2307"/>
      <c r="B569" s="1859" t="s">
        <v>7524</v>
      </c>
      <c r="C569" s="1848">
        <v>1</v>
      </c>
      <c r="D569" s="1848"/>
      <c r="E569" s="1849">
        <v>13000</v>
      </c>
      <c r="F569" s="1848"/>
      <c r="G569" s="1848">
        <v>1</v>
      </c>
      <c r="H569" s="1848">
        <v>3000</v>
      </c>
      <c r="I569" s="1833">
        <v>60</v>
      </c>
      <c r="J569" s="1834" t="s">
        <v>7527</v>
      </c>
    </row>
    <row r="570" spans="1:10" ht="15.75" x14ac:dyDescent="0.25">
      <c r="A570" s="2307"/>
      <c r="B570" s="1859" t="s">
        <v>622</v>
      </c>
      <c r="C570" s="1848">
        <v>1</v>
      </c>
      <c r="D570" s="1848">
        <v>37000</v>
      </c>
      <c r="E570" s="1849"/>
      <c r="F570" s="1848"/>
      <c r="G570" s="1848"/>
      <c r="H570" s="1848"/>
      <c r="I570" s="1833"/>
      <c r="J570" s="1834"/>
    </row>
    <row r="571" spans="1:10" ht="15.75" x14ac:dyDescent="0.25">
      <c r="A571" s="2307"/>
      <c r="B571" s="1859" t="s">
        <v>2187</v>
      </c>
      <c r="C571" s="1848">
        <v>1</v>
      </c>
      <c r="D571" s="1848">
        <v>13000</v>
      </c>
      <c r="E571" s="1849"/>
      <c r="F571" s="1848"/>
      <c r="G571" s="1848">
        <v>1</v>
      </c>
      <c r="H571" s="1848">
        <v>3000</v>
      </c>
      <c r="I571" s="1833">
        <v>60</v>
      </c>
      <c r="J571" s="1834"/>
    </row>
    <row r="572" spans="1:10" ht="15.75" x14ac:dyDescent="0.25">
      <c r="A572" s="2307"/>
      <c r="B572" s="1859" t="s">
        <v>1541</v>
      </c>
      <c r="C572" s="1848">
        <v>1</v>
      </c>
      <c r="D572" s="1848"/>
      <c r="E572" s="1849"/>
      <c r="F572" s="1848">
        <v>59000</v>
      </c>
      <c r="G572" s="1848"/>
      <c r="H572" s="1848"/>
      <c r="I572" s="1833"/>
      <c r="J572" s="1834" t="s">
        <v>7528</v>
      </c>
    </row>
    <row r="573" spans="1:10" ht="15.75" x14ac:dyDescent="0.25">
      <c r="A573" s="2307"/>
      <c r="B573" s="1858" t="s">
        <v>1139</v>
      </c>
      <c r="C573" s="1848">
        <v>2</v>
      </c>
      <c r="D573" s="1848">
        <v>78000</v>
      </c>
      <c r="E573" s="1849"/>
      <c r="F573" s="1848"/>
      <c r="G573" s="1848"/>
      <c r="H573" s="1848"/>
      <c r="I573" s="1833"/>
      <c r="J573" s="1834" t="s">
        <v>7529</v>
      </c>
    </row>
    <row r="574" spans="1:10" ht="15.75" x14ac:dyDescent="0.25">
      <c r="A574" s="2307"/>
      <c r="B574" s="1858" t="s">
        <v>4623</v>
      </c>
      <c r="C574" s="1848">
        <v>1</v>
      </c>
      <c r="D574" s="1848">
        <v>5500</v>
      </c>
      <c r="E574" s="1849"/>
      <c r="F574" s="1848"/>
      <c r="G574" s="1848"/>
      <c r="H574" s="1848"/>
      <c r="I574" s="1833"/>
      <c r="J574" s="1834"/>
    </row>
    <row r="575" spans="1:10" ht="16.5" thickBot="1" x14ac:dyDescent="0.3">
      <c r="A575" s="2307"/>
      <c r="B575" s="1841" t="s">
        <v>2048</v>
      </c>
      <c r="C575" s="1790">
        <f t="shared" ref="C575:H575" si="12">SUM(C564:C574)</f>
        <v>12</v>
      </c>
      <c r="D575" s="1790">
        <f t="shared" si="12"/>
        <v>338500</v>
      </c>
      <c r="E575" s="1790">
        <f t="shared" si="12"/>
        <v>13000</v>
      </c>
      <c r="F575" s="1790">
        <f t="shared" si="12"/>
        <v>59000</v>
      </c>
      <c r="G575" s="1790">
        <f t="shared" si="12"/>
        <v>7</v>
      </c>
      <c r="H575" s="1790">
        <f t="shared" si="12"/>
        <v>29000</v>
      </c>
      <c r="I575" s="1790"/>
      <c r="J575" s="1769"/>
    </row>
    <row r="576" spans="1:10" ht="17.25" x14ac:dyDescent="0.25">
      <c r="A576" s="2296"/>
      <c r="B576" s="2248" t="s">
        <v>4463</v>
      </c>
      <c r="C576" s="2248"/>
      <c r="D576" s="2248"/>
      <c r="E576" s="2248"/>
      <c r="F576" s="2248"/>
      <c r="G576" s="2248"/>
      <c r="H576" s="2248"/>
      <c r="I576" s="2248"/>
      <c r="J576" s="2248"/>
    </row>
    <row r="577" spans="1:10" ht="17.25" x14ac:dyDescent="0.25">
      <c r="A577" s="2296"/>
      <c r="B577" s="1806"/>
      <c r="C577" s="783"/>
      <c r="D577" s="783"/>
      <c r="E577" s="910"/>
      <c r="F577" s="910"/>
      <c r="G577" s="910"/>
      <c r="H577" s="910"/>
      <c r="I577" s="910"/>
      <c r="J577" s="910"/>
    </row>
    <row r="578" spans="1:10" x14ac:dyDescent="0.25">
      <c r="A578" s="2296"/>
      <c r="B578" s="1807" t="s">
        <v>2048</v>
      </c>
      <c r="C578" s="213">
        <f>SUM(C577:C577)</f>
        <v>0</v>
      </c>
      <c r="D578" s="213"/>
      <c r="E578" s="213"/>
      <c r="F578" s="213"/>
      <c r="G578" s="213"/>
      <c r="H578" s="213"/>
      <c r="I578" s="213"/>
      <c r="J578" s="1"/>
    </row>
    <row r="579" spans="1:10" x14ac:dyDescent="0.25">
      <c r="A579" s="2296"/>
    </row>
    <row r="580" spans="1:10" ht="15.75" x14ac:dyDescent="0.25">
      <c r="A580" s="2296"/>
      <c r="B580" s="2287" t="s">
        <v>4861</v>
      </c>
      <c r="C580" s="2263"/>
      <c r="D580" s="757">
        <f>D575</f>
        <v>338500</v>
      </c>
    </row>
    <row r="581" spans="1:10" x14ac:dyDescent="0.25">
      <c r="A581" s="2296"/>
    </row>
    <row r="582" spans="1:10" ht="15.75" x14ac:dyDescent="0.25">
      <c r="A582" s="2296"/>
      <c r="B582" s="2287" t="s">
        <v>4825</v>
      </c>
      <c r="C582" s="2263"/>
      <c r="D582" s="213"/>
      <c r="F582" s="2274" t="s">
        <v>5635</v>
      </c>
      <c r="G582" s="2274"/>
      <c r="H582" s="2274"/>
      <c r="I582" s="2274"/>
      <c r="J582" s="2274"/>
    </row>
    <row r="585" spans="1:10" ht="15.75" thickBot="1" x14ac:dyDescent="0.3"/>
    <row r="586" spans="1:10" ht="16.5" thickBot="1" x14ac:dyDescent="0.3">
      <c r="A586" s="2289" t="s">
        <v>7531</v>
      </c>
      <c r="B586" s="2290"/>
      <c r="C586" s="2290"/>
      <c r="D586" s="2290"/>
      <c r="E586" s="2290"/>
      <c r="F586" s="2290"/>
      <c r="G586" s="2290"/>
      <c r="H586" s="2290"/>
      <c r="I586" s="2290"/>
      <c r="J586" s="2291"/>
    </row>
    <row r="587" spans="1:10" ht="32.25" thickBot="1" x14ac:dyDescent="0.3">
      <c r="A587" s="1764" t="s">
        <v>7245</v>
      </c>
      <c r="B587" s="1817" t="s">
        <v>7246</v>
      </c>
      <c r="C587" s="1892" t="s">
        <v>6004</v>
      </c>
      <c r="D587" s="1818" t="s">
        <v>6005</v>
      </c>
      <c r="E587" s="1763" t="s">
        <v>7247</v>
      </c>
      <c r="F587" s="1778" t="s">
        <v>7248</v>
      </c>
      <c r="G587" s="1778" t="s">
        <v>7249</v>
      </c>
      <c r="H587" s="1778" t="s">
        <v>7250</v>
      </c>
      <c r="I587" s="1778" t="s">
        <v>7251</v>
      </c>
      <c r="J587" s="1779" t="s">
        <v>6846</v>
      </c>
    </row>
    <row r="588" spans="1:10" ht="15.75" x14ac:dyDescent="0.25">
      <c r="A588" s="2306">
        <v>43912</v>
      </c>
      <c r="B588" s="1856" t="s">
        <v>7532</v>
      </c>
      <c r="C588" s="1844">
        <v>1</v>
      </c>
      <c r="D588" s="1844">
        <v>39000</v>
      </c>
      <c r="E588" s="1845"/>
      <c r="F588" s="1844"/>
      <c r="G588" s="1844"/>
      <c r="H588" s="1844"/>
      <c r="I588" s="1825"/>
      <c r="J588" s="1826"/>
    </row>
    <row r="589" spans="1:10" ht="15.75" x14ac:dyDescent="0.25">
      <c r="A589" s="2307"/>
      <c r="B589" s="1858" t="s">
        <v>136</v>
      </c>
      <c r="C589" s="1848">
        <v>1</v>
      </c>
      <c r="D589" s="1848"/>
      <c r="E589" s="1849">
        <v>15000</v>
      </c>
      <c r="F589" s="1848"/>
      <c r="G589" s="1848">
        <v>1</v>
      </c>
      <c r="H589" s="1848">
        <v>3000</v>
      </c>
      <c r="I589" s="1833">
        <v>60</v>
      </c>
      <c r="J589" s="1834"/>
    </row>
    <row r="590" spans="1:10" ht="15.75" x14ac:dyDescent="0.25">
      <c r="A590" s="2307"/>
      <c r="B590" s="1859" t="s">
        <v>504</v>
      </c>
      <c r="C590" s="1848">
        <v>1</v>
      </c>
      <c r="D590" s="1848">
        <v>12000</v>
      </c>
      <c r="E590" s="1849"/>
      <c r="F590" s="1848"/>
      <c r="G590" s="1848">
        <v>1</v>
      </c>
      <c r="H590" s="1848">
        <v>3000</v>
      </c>
      <c r="I590" s="1833">
        <v>60</v>
      </c>
      <c r="J590" s="1834"/>
    </row>
    <row r="591" spans="1:10" ht="15.75" x14ac:dyDescent="0.25">
      <c r="A591" s="2307"/>
      <c r="B591" s="1858" t="s">
        <v>7533</v>
      </c>
      <c r="C591" s="1848">
        <v>1</v>
      </c>
      <c r="D591" s="1848">
        <v>18000</v>
      </c>
      <c r="E591" s="1849"/>
      <c r="F591" s="1848"/>
      <c r="G591" s="1848">
        <v>1</v>
      </c>
      <c r="H591" s="1848">
        <v>3000</v>
      </c>
      <c r="I591" s="1833">
        <v>60</v>
      </c>
      <c r="J591" s="1834"/>
    </row>
    <row r="592" spans="1:10" ht="15.75" x14ac:dyDescent="0.25">
      <c r="A592" s="2307"/>
      <c r="B592" s="1859" t="s">
        <v>4814</v>
      </c>
      <c r="C592" s="1848">
        <v>1</v>
      </c>
      <c r="D592" s="1848"/>
      <c r="E592" s="1849">
        <v>12000</v>
      </c>
      <c r="F592" s="1848"/>
      <c r="G592" s="1848">
        <v>1</v>
      </c>
      <c r="H592" s="1848">
        <v>3000</v>
      </c>
      <c r="I592" s="1833">
        <v>60</v>
      </c>
      <c r="J592" s="1834" t="s">
        <v>767</v>
      </c>
    </row>
    <row r="593" spans="1:10" ht="15.75" x14ac:dyDescent="0.25">
      <c r="A593" s="2307"/>
      <c r="B593" s="1859" t="s">
        <v>3477</v>
      </c>
      <c r="C593" s="1848">
        <v>1</v>
      </c>
      <c r="D593" s="1848">
        <v>35000</v>
      </c>
      <c r="E593" s="1849"/>
      <c r="F593" s="1848"/>
      <c r="G593" s="1848">
        <v>1</v>
      </c>
      <c r="H593" s="1848">
        <v>4000</v>
      </c>
      <c r="I593" s="1833">
        <v>75</v>
      </c>
      <c r="J593" s="1834"/>
    </row>
    <row r="594" spans="1:10" ht="15.75" x14ac:dyDescent="0.25">
      <c r="A594" s="2307"/>
      <c r="B594" s="1859" t="s">
        <v>563</v>
      </c>
      <c r="C594" s="1848">
        <v>1</v>
      </c>
      <c r="D594" s="1848">
        <v>18000</v>
      </c>
      <c r="E594" s="1849"/>
      <c r="F594" s="1848"/>
      <c r="G594" s="1848">
        <v>1</v>
      </c>
      <c r="H594" s="1848">
        <v>3000</v>
      </c>
      <c r="I594" s="1833">
        <v>60</v>
      </c>
      <c r="J594" s="1834"/>
    </row>
    <row r="595" spans="1:10" ht="16.5" thickBot="1" x14ac:dyDescent="0.3">
      <c r="A595" s="2307"/>
      <c r="B595" s="1841" t="s">
        <v>2048</v>
      </c>
      <c r="C595" s="1790">
        <f t="shared" ref="C595:H595" si="13">SUM(C588:C594)</f>
        <v>7</v>
      </c>
      <c r="D595" s="1790">
        <f t="shared" si="13"/>
        <v>122000</v>
      </c>
      <c r="E595" s="1790">
        <f t="shared" si="13"/>
        <v>27000</v>
      </c>
      <c r="F595" s="1790">
        <f t="shared" si="13"/>
        <v>0</v>
      </c>
      <c r="G595" s="1790">
        <f t="shared" si="13"/>
        <v>6</v>
      </c>
      <c r="H595" s="1790">
        <f t="shared" si="13"/>
        <v>19000</v>
      </c>
      <c r="I595" s="1790"/>
      <c r="J595" s="1769"/>
    </row>
    <row r="596" spans="1:10" ht="17.25" x14ac:dyDescent="0.25">
      <c r="A596" s="2296"/>
      <c r="B596" s="2248" t="s">
        <v>4463</v>
      </c>
      <c r="C596" s="2248"/>
      <c r="D596" s="2248"/>
      <c r="E596" s="2248"/>
      <c r="F596" s="2248"/>
      <c r="G596" s="2248"/>
      <c r="H596" s="2248"/>
      <c r="I596" s="2248"/>
      <c r="J596" s="2248"/>
    </row>
    <row r="597" spans="1:10" ht="17.25" x14ac:dyDescent="0.25">
      <c r="A597" s="2296"/>
      <c r="B597" s="1806"/>
      <c r="C597" s="783"/>
      <c r="D597" s="783"/>
      <c r="E597" s="910"/>
      <c r="F597" s="910"/>
      <c r="G597" s="910"/>
      <c r="H597" s="910"/>
      <c r="I597" s="910"/>
      <c r="J597" s="910"/>
    </row>
    <row r="598" spans="1:10" x14ac:dyDescent="0.25">
      <c r="A598" s="2296"/>
      <c r="B598" s="1807" t="s">
        <v>2048</v>
      </c>
      <c r="C598" s="213">
        <f>SUM(C597:C597)</f>
        <v>0</v>
      </c>
      <c r="D598" s="213"/>
      <c r="E598" s="213"/>
      <c r="F598" s="213"/>
      <c r="G598" s="213"/>
      <c r="H598" s="213"/>
      <c r="I598" s="213"/>
      <c r="J598" s="1"/>
    </row>
    <row r="599" spans="1:10" x14ac:dyDescent="0.25">
      <c r="A599" s="2296"/>
    </row>
    <row r="600" spans="1:10" ht="15.75" x14ac:dyDescent="0.25">
      <c r="A600" s="2296"/>
      <c r="B600" s="2287" t="s">
        <v>4861</v>
      </c>
      <c r="C600" s="2263"/>
      <c r="D600" s="757">
        <f>D595</f>
        <v>122000</v>
      </c>
    </row>
    <row r="601" spans="1:10" x14ac:dyDescent="0.25">
      <c r="A601" s="2296"/>
    </row>
    <row r="602" spans="1:10" ht="15.75" x14ac:dyDescent="0.25">
      <c r="A602" s="2296"/>
      <c r="B602" s="2287" t="s">
        <v>4825</v>
      </c>
      <c r="C602" s="2263"/>
      <c r="D602" s="213"/>
      <c r="F602" s="2274" t="s">
        <v>5635</v>
      </c>
      <c r="G602" s="2274"/>
      <c r="H602" s="2274"/>
      <c r="I602" s="2274"/>
      <c r="J602" s="2274"/>
    </row>
    <row r="605" spans="1:10" ht="15.75" thickBot="1" x14ac:dyDescent="0.3"/>
    <row r="606" spans="1:10" ht="16.5" thickBot="1" x14ac:dyDescent="0.3">
      <c r="A606" s="2289" t="s">
        <v>7534</v>
      </c>
      <c r="B606" s="2290"/>
      <c r="C606" s="2290"/>
      <c r="D606" s="2290"/>
      <c r="E606" s="2290"/>
      <c r="F606" s="2290"/>
      <c r="G606" s="2290"/>
      <c r="H606" s="2290"/>
      <c r="I606" s="2290"/>
      <c r="J606" s="2291"/>
    </row>
    <row r="607" spans="1:10" ht="32.25" thickBot="1" x14ac:dyDescent="0.3">
      <c r="A607" s="1764" t="s">
        <v>7245</v>
      </c>
      <c r="B607" s="1817" t="s">
        <v>7246</v>
      </c>
      <c r="C607" s="1892" t="s">
        <v>6004</v>
      </c>
      <c r="D607" s="1818" t="s">
        <v>6005</v>
      </c>
      <c r="E607" s="1763" t="s">
        <v>7247</v>
      </c>
      <c r="F607" s="1778" t="s">
        <v>7248</v>
      </c>
      <c r="G607" s="1778" t="s">
        <v>7249</v>
      </c>
      <c r="H607" s="1778" t="s">
        <v>7250</v>
      </c>
      <c r="I607" s="1778" t="s">
        <v>7251</v>
      </c>
      <c r="J607" s="1779" t="s">
        <v>6846</v>
      </c>
    </row>
    <row r="608" spans="1:10" ht="15.75" x14ac:dyDescent="0.25">
      <c r="A608" s="2306">
        <v>43913</v>
      </c>
      <c r="B608" s="1856" t="s">
        <v>5532</v>
      </c>
      <c r="C608" s="1844">
        <v>1</v>
      </c>
      <c r="D608" s="1844">
        <v>15000</v>
      </c>
      <c r="E608" s="1845"/>
      <c r="F608" s="1844"/>
      <c r="G608" s="1844">
        <v>1</v>
      </c>
      <c r="H608" s="1844">
        <v>1000</v>
      </c>
      <c r="I608" s="1825">
        <v>42</v>
      </c>
      <c r="J608" s="1826"/>
    </row>
    <row r="609" spans="1:10" ht="15.75" x14ac:dyDescent="0.25">
      <c r="A609" s="2307"/>
      <c r="B609" s="1858" t="s">
        <v>504</v>
      </c>
      <c r="C609" s="1848">
        <v>1</v>
      </c>
      <c r="D609" s="1848">
        <v>12000</v>
      </c>
      <c r="E609" s="1849"/>
      <c r="F609" s="1848"/>
      <c r="G609" s="1848">
        <v>1</v>
      </c>
      <c r="H609" s="1848">
        <v>3000</v>
      </c>
      <c r="I609" s="1833">
        <v>60</v>
      </c>
      <c r="J609" s="1834"/>
    </row>
    <row r="610" spans="1:10" ht="16.5" thickBot="1" x14ac:dyDescent="0.3">
      <c r="A610" s="2307"/>
      <c r="B610" s="1841" t="s">
        <v>2048</v>
      </c>
      <c r="C610" s="1790">
        <f t="shared" ref="C610:H610" si="14">SUM(C608:C609)</f>
        <v>2</v>
      </c>
      <c r="D610" s="1790">
        <f t="shared" si="14"/>
        <v>27000</v>
      </c>
      <c r="E610" s="1790">
        <f t="shared" si="14"/>
        <v>0</v>
      </c>
      <c r="F610" s="1790">
        <f t="shared" si="14"/>
        <v>0</v>
      </c>
      <c r="G610" s="1790">
        <f t="shared" si="14"/>
        <v>2</v>
      </c>
      <c r="H610" s="1790">
        <f t="shared" si="14"/>
        <v>4000</v>
      </c>
      <c r="I610" s="1790"/>
      <c r="J610" s="1769"/>
    </row>
    <row r="611" spans="1:10" ht="17.25" x14ac:dyDescent="0.25">
      <c r="A611" s="2296"/>
      <c r="B611" s="2248" t="s">
        <v>4463</v>
      </c>
      <c r="C611" s="2248"/>
      <c r="D611" s="2248"/>
      <c r="E611" s="2248"/>
      <c r="F611" s="2248"/>
      <c r="G611" s="2248"/>
      <c r="H611" s="2248"/>
      <c r="I611" s="2248"/>
      <c r="J611" s="2248"/>
    </row>
    <row r="612" spans="1:10" ht="17.25" x14ac:dyDescent="0.25">
      <c r="A612" s="2296"/>
      <c r="B612" s="1806"/>
      <c r="C612" s="783"/>
      <c r="D612" s="783"/>
      <c r="E612" s="910"/>
      <c r="F612" s="910"/>
      <c r="G612" s="910"/>
      <c r="H612" s="910"/>
      <c r="I612" s="910"/>
      <c r="J612" s="910"/>
    </row>
    <row r="613" spans="1:10" x14ac:dyDescent="0.25">
      <c r="A613" s="2296"/>
      <c r="B613" s="1807" t="s">
        <v>2048</v>
      </c>
      <c r="C613" s="213">
        <f>SUM(C612:C612)</f>
        <v>0</v>
      </c>
      <c r="D613" s="213"/>
      <c r="E613" s="213"/>
      <c r="F613" s="213"/>
      <c r="G613" s="213"/>
      <c r="H613" s="213"/>
      <c r="I613" s="213"/>
      <c r="J613" s="1"/>
    </row>
    <row r="614" spans="1:10" x14ac:dyDescent="0.25">
      <c r="A614" s="2296"/>
    </row>
    <row r="615" spans="1:10" ht="15.75" x14ac:dyDescent="0.25">
      <c r="A615" s="2296"/>
      <c r="B615" s="2287" t="s">
        <v>4861</v>
      </c>
      <c r="C615" s="2263"/>
      <c r="D615" s="757">
        <f>D610</f>
        <v>27000</v>
      </c>
    </row>
    <row r="616" spans="1:10" x14ac:dyDescent="0.25">
      <c r="A616" s="2296"/>
    </row>
    <row r="617" spans="1:10" ht="15.75" x14ac:dyDescent="0.25">
      <c r="A617" s="2296"/>
      <c r="B617" s="2287" t="s">
        <v>4825</v>
      </c>
      <c r="C617" s="2263"/>
      <c r="D617" s="213"/>
      <c r="F617" s="2274" t="s">
        <v>5635</v>
      </c>
      <c r="G617" s="2274"/>
      <c r="H617" s="2274"/>
      <c r="I617" s="2274"/>
      <c r="J617" s="2274"/>
    </row>
    <row r="620" spans="1:10" ht="15.75" thickBot="1" x14ac:dyDescent="0.3"/>
    <row r="621" spans="1:10" ht="16.5" thickBot="1" x14ac:dyDescent="0.3">
      <c r="A621" s="2289" t="s">
        <v>7535</v>
      </c>
      <c r="B621" s="2290"/>
      <c r="C621" s="2290"/>
      <c r="D621" s="2290"/>
      <c r="E621" s="2290"/>
      <c r="F621" s="2290"/>
      <c r="G621" s="2290"/>
      <c r="H621" s="2290"/>
      <c r="I621" s="2290"/>
      <c r="J621" s="2291"/>
    </row>
    <row r="622" spans="1:10" ht="32.25" thickBot="1" x14ac:dyDescent="0.3">
      <c r="A622" s="1764" t="s">
        <v>7245</v>
      </c>
      <c r="B622" s="1817" t="s">
        <v>7246</v>
      </c>
      <c r="C622" s="1892" t="s">
        <v>6004</v>
      </c>
      <c r="D622" s="1818" t="s">
        <v>6005</v>
      </c>
      <c r="E622" s="1763" t="s">
        <v>7247</v>
      </c>
      <c r="F622" s="1778" t="s">
        <v>7248</v>
      </c>
      <c r="G622" s="1778" t="s">
        <v>7249</v>
      </c>
      <c r="H622" s="1778" t="s">
        <v>7250</v>
      </c>
      <c r="I622" s="1778" t="s">
        <v>7251</v>
      </c>
      <c r="J622" s="1779" t="s">
        <v>6846</v>
      </c>
    </row>
    <row r="623" spans="1:10" ht="15.75" x14ac:dyDescent="0.25">
      <c r="A623" s="2306">
        <v>43914</v>
      </c>
      <c r="B623" s="1856" t="s">
        <v>5809</v>
      </c>
      <c r="C623" s="1844">
        <v>1</v>
      </c>
      <c r="D623" s="1844">
        <v>39000</v>
      </c>
      <c r="E623" s="1845"/>
      <c r="F623" s="1844"/>
      <c r="G623" s="1844">
        <v>1</v>
      </c>
      <c r="H623" s="1912">
        <v>11000</v>
      </c>
      <c r="I623" s="1844">
        <v>190</v>
      </c>
      <c r="J623" s="1826"/>
    </row>
    <row r="624" spans="1:10" ht="15.75" x14ac:dyDescent="0.25">
      <c r="A624" s="2307"/>
      <c r="B624" s="1858" t="s">
        <v>7536</v>
      </c>
      <c r="C624" s="1848">
        <v>1</v>
      </c>
      <c r="D624" s="1848">
        <v>16000</v>
      </c>
      <c r="E624" s="1849"/>
      <c r="F624" s="1848"/>
      <c r="G624" s="1848"/>
      <c r="H624" s="1913"/>
      <c r="I624" s="1848"/>
      <c r="J624" s="1834"/>
    </row>
    <row r="625" spans="1:10" ht="15.75" x14ac:dyDescent="0.25">
      <c r="A625" s="2307"/>
      <c r="B625" s="1859" t="s">
        <v>7537</v>
      </c>
      <c r="C625" s="1848">
        <v>2</v>
      </c>
      <c r="D625" s="1848">
        <v>60000</v>
      </c>
      <c r="E625" s="1849"/>
      <c r="F625" s="1848"/>
      <c r="G625" s="1848">
        <v>2</v>
      </c>
      <c r="H625" s="1913">
        <v>16000</v>
      </c>
      <c r="I625" s="1848">
        <v>140</v>
      </c>
      <c r="J625" s="1834"/>
    </row>
    <row r="626" spans="1:10" ht="15.75" x14ac:dyDescent="0.25">
      <c r="A626" s="2307"/>
      <c r="B626" s="1858" t="s">
        <v>6168</v>
      </c>
      <c r="C626" s="1848">
        <v>1</v>
      </c>
      <c r="D626" s="1848">
        <v>33000</v>
      </c>
      <c r="E626" s="1849"/>
      <c r="F626" s="1848"/>
      <c r="G626" s="1848"/>
      <c r="H626" s="1913"/>
      <c r="I626" s="1848"/>
      <c r="J626" s="1834"/>
    </row>
    <row r="627" spans="1:10" ht="15.75" x14ac:dyDescent="0.25">
      <c r="A627" s="2307"/>
      <c r="B627" s="1859" t="s">
        <v>5517</v>
      </c>
      <c r="C627" s="1848">
        <v>1</v>
      </c>
      <c r="D627" s="1848"/>
      <c r="E627" s="1849">
        <v>15000</v>
      </c>
      <c r="F627" s="1848"/>
      <c r="G627" s="1848">
        <v>1</v>
      </c>
      <c r="H627" s="1913">
        <v>3000</v>
      </c>
      <c r="I627" s="1848">
        <v>60</v>
      </c>
      <c r="J627" s="1834" t="s">
        <v>767</v>
      </c>
    </row>
    <row r="628" spans="1:10" ht="15.75" x14ac:dyDescent="0.25">
      <c r="A628" s="2307"/>
      <c r="B628" s="1859" t="s">
        <v>136</v>
      </c>
      <c r="C628" s="1848">
        <v>1</v>
      </c>
      <c r="D628" s="1848">
        <v>15000</v>
      </c>
      <c r="E628" s="1849"/>
      <c r="F628" s="1848"/>
      <c r="G628" s="1848">
        <v>1</v>
      </c>
      <c r="H628" s="1913">
        <v>3000</v>
      </c>
      <c r="I628" s="1848">
        <v>60</v>
      </c>
      <c r="J628" s="1834"/>
    </row>
    <row r="629" spans="1:10" ht="15.75" x14ac:dyDescent="0.25">
      <c r="A629" s="2307"/>
      <c r="B629" s="1859" t="s">
        <v>423</v>
      </c>
      <c r="C629" s="1848">
        <v>1</v>
      </c>
      <c r="D629" s="1848"/>
      <c r="E629" s="1849">
        <v>17000</v>
      </c>
      <c r="F629" s="1848"/>
      <c r="G629" s="1848">
        <v>1</v>
      </c>
      <c r="H629" s="1913">
        <v>4000</v>
      </c>
      <c r="I629" s="1848">
        <v>75</v>
      </c>
      <c r="J629" s="1834"/>
    </row>
    <row r="630" spans="1:10" ht="15.75" x14ac:dyDescent="0.25">
      <c r="A630" s="2307"/>
      <c r="B630" s="1859" t="s">
        <v>5809</v>
      </c>
      <c r="C630" s="1848">
        <v>2</v>
      </c>
      <c r="D630" s="1848"/>
      <c r="E630" s="1849"/>
      <c r="F630" s="1848">
        <v>100000</v>
      </c>
      <c r="G630" s="1848"/>
      <c r="H630" s="1913"/>
      <c r="I630" s="1848"/>
      <c r="J630" s="1834" t="s">
        <v>5312</v>
      </c>
    </row>
    <row r="631" spans="1:10" ht="15.75" x14ac:dyDescent="0.25">
      <c r="A631" s="2307"/>
      <c r="B631" s="1859" t="s">
        <v>4134</v>
      </c>
      <c r="C631" s="1848">
        <v>2</v>
      </c>
      <c r="D631" s="1848"/>
      <c r="E631" s="1849"/>
      <c r="F631" s="1848">
        <v>182000</v>
      </c>
      <c r="G631" s="1848"/>
      <c r="H631" s="1913"/>
      <c r="I631" s="1848"/>
      <c r="J631" s="1834" t="s">
        <v>5312</v>
      </c>
    </row>
    <row r="632" spans="1:10" ht="15.75" x14ac:dyDescent="0.25">
      <c r="A632" s="2307"/>
      <c r="B632" s="1859" t="s">
        <v>7539</v>
      </c>
      <c r="C632" s="1848">
        <v>1</v>
      </c>
      <c r="D632" s="1848">
        <v>21500</v>
      </c>
      <c r="E632" s="1849"/>
      <c r="F632" s="1848"/>
      <c r="G632" s="1848">
        <v>1</v>
      </c>
      <c r="H632" s="1913">
        <v>2000</v>
      </c>
      <c r="I632" s="1848">
        <v>50</v>
      </c>
      <c r="J632" s="1834"/>
    </row>
    <row r="633" spans="1:10" ht="15.75" x14ac:dyDescent="0.25">
      <c r="A633" s="2307"/>
      <c r="B633" s="1859" t="s">
        <v>4489</v>
      </c>
      <c r="C633" s="1848">
        <v>1</v>
      </c>
      <c r="D633" s="1848"/>
      <c r="E633" s="1849">
        <v>15000</v>
      </c>
      <c r="F633" s="1848"/>
      <c r="G633" s="1848">
        <v>1</v>
      </c>
      <c r="H633" s="1913">
        <v>3000</v>
      </c>
      <c r="I633" s="1848">
        <v>60</v>
      </c>
      <c r="J633" s="1834" t="s">
        <v>767</v>
      </c>
    </row>
    <row r="634" spans="1:10" ht="15.75" x14ac:dyDescent="0.25">
      <c r="A634" s="2307"/>
      <c r="B634" s="1859" t="s">
        <v>132</v>
      </c>
      <c r="C634" s="1848">
        <v>1</v>
      </c>
      <c r="D634" s="1848"/>
      <c r="E634" s="1849">
        <v>15000</v>
      </c>
      <c r="F634" s="1848"/>
      <c r="G634" s="1848"/>
      <c r="H634" s="1913"/>
      <c r="I634" s="1848"/>
      <c r="J634" s="1834" t="s">
        <v>767</v>
      </c>
    </row>
    <row r="635" spans="1:10" ht="15.75" x14ac:dyDescent="0.25">
      <c r="A635" s="2307"/>
      <c r="B635" s="1859" t="s">
        <v>114</v>
      </c>
      <c r="C635" s="1848">
        <v>1</v>
      </c>
      <c r="D635" s="1848"/>
      <c r="E635" s="1849">
        <v>21000</v>
      </c>
      <c r="F635" s="1848"/>
      <c r="G635" s="1848">
        <v>1</v>
      </c>
      <c r="H635" s="1913">
        <v>3000</v>
      </c>
      <c r="I635" s="1848">
        <v>60</v>
      </c>
      <c r="J635" s="1834" t="s">
        <v>767</v>
      </c>
    </row>
    <row r="636" spans="1:10" ht="15.75" x14ac:dyDescent="0.25">
      <c r="A636" s="2307"/>
      <c r="B636" s="1917" t="s">
        <v>734</v>
      </c>
      <c r="C636" s="1870">
        <v>1</v>
      </c>
      <c r="D636" s="1870"/>
      <c r="E636" s="1871"/>
      <c r="F636" s="1870"/>
      <c r="G636" s="1870"/>
      <c r="H636" s="1918"/>
      <c r="I636" s="1870"/>
      <c r="J636" s="1768" t="s">
        <v>5250</v>
      </c>
    </row>
    <row r="637" spans="1:10" ht="15.75" x14ac:dyDescent="0.25">
      <c r="A637" s="2307"/>
      <c r="B637" s="1859" t="s">
        <v>1871</v>
      </c>
      <c r="C637" s="1848">
        <v>1</v>
      </c>
      <c r="D637" s="1848"/>
      <c r="E637" s="1849">
        <v>31000</v>
      </c>
      <c r="F637" s="1848"/>
      <c r="G637" s="1848">
        <v>1</v>
      </c>
      <c r="H637" s="1913">
        <v>5000</v>
      </c>
      <c r="I637" s="1848">
        <v>100</v>
      </c>
      <c r="J637" s="1834" t="s">
        <v>767</v>
      </c>
    </row>
    <row r="638" spans="1:10" ht="15.75" x14ac:dyDescent="0.25">
      <c r="A638" s="2307"/>
      <c r="B638" s="1859" t="s">
        <v>291</v>
      </c>
      <c r="C638" s="1848">
        <v>1</v>
      </c>
      <c r="D638" s="1848"/>
      <c r="E638" s="1849">
        <v>15000</v>
      </c>
      <c r="F638" s="1848"/>
      <c r="G638" s="1848">
        <v>1</v>
      </c>
      <c r="H638" s="1913">
        <v>4000</v>
      </c>
      <c r="I638" s="1848">
        <v>75</v>
      </c>
      <c r="J638" s="1834" t="s">
        <v>3581</v>
      </c>
    </row>
    <row r="639" spans="1:10" ht="15.75" x14ac:dyDescent="0.25">
      <c r="A639" s="2307"/>
      <c r="B639" s="1859" t="s">
        <v>2904</v>
      </c>
      <c r="C639" s="1848">
        <v>1</v>
      </c>
      <c r="D639" s="1848"/>
      <c r="E639" s="1849">
        <v>17000</v>
      </c>
      <c r="F639" s="1848"/>
      <c r="G639" s="1848">
        <v>1</v>
      </c>
      <c r="H639" s="1913">
        <v>4000</v>
      </c>
      <c r="I639" s="1848">
        <v>75</v>
      </c>
      <c r="J639" s="1834" t="s">
        <v>767</v>
      </c>
    </row>
    <row r="640" spans="1:10" ht="15.75" x14ac:dyDescent="0.25">
      <c r="A640" s="2307"/>
      <c r="B640" s="1859" t="s">
        <v>2199</v>
      </c>
      <c r="C640" s="1848">
        <v>1</v>
      </c>
      <c r="D640" s="1848">
        <v>20000</v>
      </c>
      <c r="E640" s="1849"/>
      <c r="F640" s="1848"/>
      <c r="G640" s="1848"/>
      <c r="H640" s="1913"/>
      <c r="I640" s="1848"/>
      <c r="J640" s="1834"/>
    </row>
    <row r="641" spans="1:10" ht="15.75" x14ac:dyDescent="0.25">
      <c r="A641" s="2307"/>
      <c r="B641" s="1859" t="s">
        <v>170</v>
      </c>
      <c r="C641" s="1848">
        <v>1</v>
      </c>
      <c r="D641" s="1848">
        <v>21000</v>
      </c>
      <c r="E641" s="1849"/>
      <c r="F641" s="1848"/>
      <c r="G641" s="1848">
        <v>1</v>
      </c>
      <c r="H641" s="1913">
        <v>5000</v>
      </c>
      <c r="I641" s="1848">
        <v>100</v>
      </c>
      <c r="J641" s="1834"/>
    </row>
    <row r="642" spans="1:10" ht="15.75" x14ac:dyDescent="0.25">
      <c r="A642" s="2307"/>
      <c r="B642" s="1859" t="s">
        <v>170</v>
      </c>
      <c r="C642" s="1848">
        <v>1</v>
      </c>
      <c r="D642" s="1848">
        <v>21000</v>
      </c>
      <c r="E642" s="1849"/>
      <c r="F642" s="1848"/>
      <c r="G642" s="1848">
        <v>1</v>
      </c>
      <c r="H642" s="1913">
        <v>5000</v>
      </c>
      <c r="I642" s="1848">
        <v>100</v>
      </c>
      <c r="J642" s="1834"/>
    </row>
    <row r="643" spans="1:10" ht="15.75" x14ac:dyDescent="0.25">
      <c r="A643" s="2307"/>
      <c r="B643" s="1859" t="s">
        <v>7538</v>
      </c>
      <c r="C643" s="1848">
        <v>1</v>
      </c>
      <c r="D643" s="1848"/>
      <c r="E643" s="1849">
        <v>39000</v>
      </c>
      <c r="F643" s="1848"/>
      <c r="G643" s="1848"/>
      <c r="H643" s="1913"/>
      <c r="I643" s="1848"/>
      <c r="J643" s="1834" t="s">
        <v>767</v>
      </c>
    </row>
    <row r="644" spans="1:10" ht="15.75" x14ac:dyDescent="0.25">
      <c r="A644" s="2307"/>
      <c r="B644" s="1858" t="s">
        <v>107</v>
      </c>
      <c r="C644" s="1848">
        <v>1</v>
      </c>
      <c r="D644" s="1848">
        <v>12000</v>
      </c>
      <c r="E644" s="1849"/>
      <c r="F644" s="1848"/>
      <c r="G644" s="1848">
        <v>1</v>
      </c>
      <c r="H644" s="1848">
        <v>3000</v>
      </c>
      <c r="I644" s="1833">
        <v>60</v>
      </c>
      <c r="J644" s="1834"/>
    </row>
    <row r="645" spans="1:10" ht="15.75" x14ac:dyDescent="0.25">
      <c r="A645" s="2307"/>
      <c r="B645" s="1858" t="s">
        <v>6168</v>
      </c>
      <c r="C645" s="1848">
        <v>1</v>
      </c>
      <c r="D645" s="1848">
        <v>29000</v>
      </c>
      <c r="E645" s="1849"/>
      <c r="F645" s="1848"/>
      <c r="G645" s="1848">
        <v>1</v>
      </c>
      <c r="H645" s="1848">
        <v>4000</v>
      </c>
      <c r="I645" s="1833">
        <v>75</v>
      </c>
      <c r="J645" s="1834"/>
    </row>
    <row r="646" spans="1:10" ht="15.75" x14ac:dyDescent="0.25">
      <c r="A646" s="2307"/>
      <c r="B646" s="1907" t="s">
        <v>7348</v>
      </c>
      <c r="C646" s="1908">
        <v>1</v>
      </c>
      <c r="D646" s="1908">
        <v>27500</v>
      </c>
      <c r="E646" s="1909"/>
      <c r="F646" s="1908"/>
      <c r="G646" s="1908">
        <v>1</v>
      </c>
      <c r="H646" s="1908">
        <v>3000</v>
      </c>
      <c r="I646" s="1910">
        <v>60</v>
      </c>
      <c r="J646" s="1911"/>
    </row>
    <row r="647" spans="1:10" ht="15.75" x14ac:dyDescent="0.25">
      <c r="A647" s="2307"/>
      <c r="B647" s="1907" t="s">
        <v>136</v>
      </c>
      <c r="C647" s="1908">
        <v>1</v>
      </c>
      <c r="D647" s="1908">
        <v>15000</v>
      </c>
      <c r="E647" s="1909"/>
      <c r="F647" s="1908"/>
      <c r="G647" s="1908">
        <v>1</v>
      </c>
      <c r="H647" s="1908">
        <v>3000</v>
      </c>
      <c r="I647" s="1910">
        <v>60</v>
      </c>
      <c r="J647" s="1911"/>
    </row>
    <row r="648" spans="1:10" ht="15.75" x14ac:dyDescent="0.25">
      <c r="A648" s="2307"/>
      <c r="B648" s="1914" t="s">
        <v>4702</v>
      </c>
      <c r="C648" s="1915">
        <v>1</v>
      </c>
      <c r="D648" s="1915"/>
      <c r="E648" s="1916"/>
      <c r="F648" s="1915"/>
      <c r="G648" s="1915"/>
      <c r="H648" s="1915"/>
      <c r="I648" s="1854"/>
      <c r="J648" s="1855" t="s">
        <v>5304</v>
      </c>
    </row>
    <row r="649" spans="1:10" ht="16.5" thickBot="1" x14ac:dyDescent="0.3">
      <c r="A649" s="2307"/>
      <c r="B649" s="1841" t="s">
        <v>2048</v>
      </c>
      <c r="C649" s="1790">
        <f>SUM(C623:C648)</f>
        <v>29</v>
      </c>
      <c r="D649" s="1790">
        <f>SUM(D623:D647)</f>
        <v>330000</v>
      </c>
      <c r="E649" s="1790">
        <f>SUM(E623:E646)</f>
        <v>185000</v>
      </c>
      <c r="F649" s="1790">
        <f>SUM(F623:F646)</f>
        <v>282000</v>
      </c>
      <c r="G649" s="1790">
        <f>SUM(G623:G647)</f>
        <v>18</v>
      </c>
      <c r="H649" s="1790">
        <f>SUM(H623:H647)</f>
        <v>81000</v>
      </c>
      <c r="I649" s="1790"/>
      <c r="J649" s="1769"/>
    </row>
    <row r="650" spans="1:10" ht="17.25" x14ac:dyDescent="0.25">
      <c r="A650" s="2296"/>
      <c r="B650" s="2248" t="s">
        <v>4463</v>
      </c>
      <c r="C650" s="2248"/>
      <c r="D650" s="2248"/>
      <c r="E650" s="2248"/>
      <c r="F650" s="2248"/>
      <c r="G650" s="2248"/>
      <c r="H650" s="2248"/>
      <c r="I650" s="2248"/>
      <c r="J650" s="2248"/>
    </row>
    <row r="651" spans="1:10" ht="17.25" x14ac:dyDescent="0.25">
      <c r="A651" s="2296"/>
      <c r="B651" s="1806"/>
      <c r="C651" s="783"/>
      <c r="D651" s="783"/>
      <c r="E651" s="910"/>
      <c r="F651" s="910"/>
      <c r="G651" s="910"/>
      <c r="H651" s="910"/>
      <c r="I651" s="910"/>
      <c r="J651" s="910"/>
    </row>
    <row r="652" spans="1:10" x14ac:dyDescent="0.25">
      <c r="A652" s="2296"/>
      <c r="B652" s="1807" t="s">
        <v>2048</v>
      </c>
      <c r="C652" s="213">
        <f>SUM(C651:C651)</f>
        <v>0</v>
      </c>
      <c r="D652" s="213"/>
      <c r="E652" s="213"/>
      <c r="F652" s="213"/>
      <c r="G652" s="213"/>
      <c r="H652" s="213"/>
      <c r="I652" s="213"/>
      <c r="J652" s="1"/>
    </row>
    <row r="653" spans="1:10" x14ac:dyDescent="0.25">
      <c r="A653" s="2296"/>
    </row>
    <row r="654" spans="1:10" ht="15.75" x14ac:dyDescent="0.25">
      <c r="A654" s="2296"/>
      <c r="B654" s="2287" t="s">
        <v>4861</v>
      </c>
      <c r="C654" s="2263"/>
      <c r="D654" s="757">
        <f>D649</f>
        <v>330000</v>
      </c>
    </row>
    <row r="655" spans="1:10" x14ac:dyDescent="0.25">
      <c r="A655" s="2296"/>
    </row>
    <row r="656" spans="1:10" ht="15.75" x14ac:dyDescent="0.25">
      <c r="A656" s="2296"/>
      <c r="B656" s="2287" t="s">
        <v>4825</v>
      </c>
      <c r="C656" s="2263"/>
      <c r="D656" s="213"/>
      <c r="F656" s="2274" t="s">
        <v>5635</v>
      </c>
      <c r="G656" s="2274"/>
      <c r="H656" s="2274"/>
      <c r="I656" s="2274"/>
      <c r="J656" s="2274"/>
    </row>
    <row r="659" spans="1:10" ht="15.75" thickBot="1" x14ac:dyDescent="0.3"/>
    <row r="660" spans="1:10" ht="16.5" thickBot="1" x14ac:dyDescent="0.3">
      <c r="A660" s="2289" t="s">
        <v>7542</v>
      </c>
      <c r="B660" s="2290"/>
      <c r="C660" s="2290"/>
      <c r="D660" s="2290"/>
      <c r="E660" s="2290"/>
      <c r="F660" s="2290"/>
      <c r="G660" s="2290"/>
      <c r="H660" s="2290"/>
      <c r="I660" s="2290"/>
      <c r="J660" s="2291"/>
    </row>
    <row r="661" spans="1:10" ht="32.25" thickBot="1" x14ac:dyDescent="0.3">
      <c r="A661" s="1764" t="s">
        <v>7245</v>
      </c>
      <c r="B661" s="1817" t="s">
        <v>7246</v>
      </c>
      <c r="C661" s="1892" t="s">
        <v>6004</v>
      </c>
      <c r="D661" s="1818" t="s">
        <v>6005</v>
      </c>
      <c r="E661" s="1763" t="s">
        <v>7247</v>
      </c>
      <c r="F661" s="1778" t="s">
        <v>7248</v>
      </c>
      <c r="G661" s="1778" t="s">
        <v>7249</v>
      </c>
      <c r="H661" s="1778" t="s">
        <v>7250</v>
      </c>
      <c r="I661" s="1778" t="s">
        <v>7251</v>
      </c>
      <c r="J661" s="1779" t="s">
        <v>6846</v>
      </c>
    </row>
    <row r="662" spans="1:10" ht="15.75" x14ac:dyDescent="0.25">
      <c r="A662" s="2306">
        <v>43915</v>
      </c>
      <c r="B662" s="1856" t="s">
        <v>423</v>
      </c>
      <c r="C662" s="1844">
        <v>1</v>
      </c>
      <c r="D662" s="1844">
        <v>17000</v>
      </c>
      <c r="E662" s="1845"/>
      <c r="F662" s="1844"/>
      <c r="G662" s="1844">
        <v>1</v>
      </c>
      <c r="H662" s="1912">
        <v>4000</v>
      </c>
      <c r="I662" s="1844">
        <v>75</v>
      </c>
      <c r="J662" s="1826"/>
    </row>
    <row r="663" spans="1:10" ht="15.75" x14ac:dyDescent="0.25">
      <c r="A663" s="2307"/>
      <c r="B663" s="1858" t="s">
        <v>2199</v>
      </c>
      <c r="C663" s="1848">
        <v>1</v>
      </c>
      <c r="D663" s="1848">
        <v>20000</v>
      </c>
      <c r="E663" s="1849"/>
      <c r="F663" s="1848"/>
      <c r="G663" s="1848"/>
      <c r="H663" s="1913"/>
      <c r="I663" s="1848"/>
      <c r="J663" s="1834"/>
    </row>
    <row r="664" spans="1:10" ht="15.75" x14ac:dyDescent="0.25">
      <c r="A664" s="2307"/>
      <c r="B664" s="1859" t="s">
        <v>2187</v>
      </c>
      <c r="C664" s="1848">
        <v>1</v>
      </c>
      <c r="D664" s="1848">
        <v>13000</v>
      </c>
      <c r="E664" s="1849"/>
      <c r="F664" s="1848"/>
      <c r="G664" s="1848">
        <v>1</v>
      </c>
      <c r="H664" s="1913">
        <v>3000</v>
      </c>
      <c r="I664" s="1848">
        <v>60</v>
      </c>
      <c r="J664" s="1834"/>
    </row>
    <row r="665" spans="1:10" ht="15.75" x14ac:dyDescent="0.25">
      <c r="A665" s="2307"/>
      <c r="B665" s="1858" t="s">
        <v>1248</v>
      </c>
      <c r="C665" s="1848">
        <v>2</v>
      </c>
      <c r="D665" s="1848"/>
      <c r="E665" s="1849"/>
      <c r="F665" s="1848">
        <v>104000</v>
      </c>
      <c r="G665" s="1848"/>
      <c r="H665" s="1913"/>
      <c r="I665" s="1848"/>
      <c r="J665" s="1834" t="s">
        <v>6016</v>
      </c>
    </row>
    <row r="666" spans="1:10" ht="15.75" x14ac:dyDescent="0.25">
      <c r="A666" s="2307"/>
      <c r="B666" s="1859" t="s">
        <v>2187</v>
      </c>
      <c r="C666" s="1848">
        <v>1</v>
      </c>
      <c r="D666" s="1848"/>
      <c r="E666" s="1849">
        <v>16000</v>
      </c>
      <c r="F666" s="1848"/>
      <c r="G666" s="1848"/>
      <c r="H666" s="1913"/>
      <c r="I666" s="1848"/>
      <c r="J666" s="1834" t="s">
        <v>767</v>
      </c>
    </row>
    <row r="667" spans="1:10" ht="15.75" x14ac:dyDescent="0.25">
      <c r="A667" s="2307"/>
      <c r="B667" s="1859" t="s">
        <v>3036</v>
      </c>
      <c r="C667" s="1848">
        <v>2</v>
      </c>
      <c r="D667" s="1848"/>
      <c r="E667" s="1849"/>
      <c r="F667" s="1848">
        <v>46000</v>
      </c>
      <c r="G667" s="1848"/>
      <c r="H667" s="1913"/>
      <c r="I667" s="1848"/>
      <c r="J667" s="1834" t="s">
        <v>7540</v>
      </c>
    </row>
    <row r="668" spans="1:10" ht="15.75" x14ac:dyDescent="0.25">
      <c r="A668" s="2307"/>
      <c r="B668" s="1859" t="s">
        <v>3789</v>
      </c>
      <c r="C668" s="1848">
        <v>2</v>
      </c>
      <c r="D668" s="1848"/>
      <c r="E668" s="1849"/>
      <c r="F668" s="1848">
        <v>46000</v>
      </c>
      <c r="G668" s="1848"/>
      <c r="H668" s="1913"/>
      <c r="I668" s="1848"/>
      <c r="J668" s="1834" t="s">
        <v>7540</v>
      </c>
    </row>
    <row r="669" spans="1:10" ht="15.75" x14ac:dyDescent="0.25">
      <c r="A669" s="2307"/>
      <c r="B669" s="1859" t="s">
        <v>7541</v>
      </c>
      <c r="C669" s="1848">
        <v>1</v>
      </c>
      <c r="D669" s="1848"/>
      <c r="E669" s="1849">
        <v>6000</v>
      </c>
      <c r="F669" s="1848"/>
      <c r="G669" s="1848"/>
      <c r="H669" s="1913"/>
      <c r="I669" s="1848"/>
      <c r="J669" s="1834" t="s">
        <v>767</v>
      </c>
    </row>
    <row r="670" spans="1:10" ht="15.75" x14ac:dyDescent="0.25">
      <c r="A670" s="2307"/>
      <c r="B670" s="1859" t="s">
        <v>392</v>
      </c>
      <c r="C670" s="1848">
        <v>2</v>
      </c>
      <c r="D670" s="1848"/>
      <c r="E670" s="1849">
        <v>74000</v>
      </c>
      <c r="F670" s="1848"/>
      <c r="G670" s="1848">
        <v>2</v>
      </c>
      <c r="H670" s="1913">
        <v>26000</v>
      </c>
      <c r="I670" s="1848">
        <v>230</v>
      </c>
      <c r="J670" s="1834" t="s">
        <v>767</v>
      </c>
    </row>
    <row r="671" spans="1:10" ht="15.75" x14ac:dyDescent="0.25">
      <c r="A671" s="2307"/>
      <c r="B671" s="1859" t="s">
        <v>2187</v>
      </c>
      <c r="C671" s="1848">
        <v>1</v>
      </c>
      <c r="D671" s="1848">
        <v>12000</v>
      </c>
      <c r="E671" s="1849"/>
      <c r="F671" s="1848"/>
      <c r="G671" s="1848">
        <v>1</v>
      </c>
      <c r="H671" s="1913">
        <v>4000</v>
      </c>
      <c r="I671" s="1848">
        <v>75</v>
      </c>
      <c r="J671" s="1834"/>
    </row>
    <row r="672" spans="1:10" ht="15.75" x14ac:dyDescent="0.25">
      <c r="A672" s="2307"/>
      <c r="B672" s="1917" t="s">
        <v>5496</v>
      </c>
      <c r="C672" s="1870">
        <v>1</v>
      </c>
      <c r="D672" s="1870"/>
      <c r="E672" s="1871"/>
      <c r="F672" s="1870"/>
      <c r="G672" s="1870"/>
      <c r="H672" s="1918"/>
      <c r="I672" s="1870"/>
      <c r="J672" s="1768" t="s">
        <v>6345</v>
      </c>
    </row>
    <row r="673" spans="1:10" ht="16.5" thickBot="1" x14ac:dyDescent="0.3">
      <c r="A673" s="2307"/>
      <c r="B673" s="1841" t="s">
        <v>2048</v>
      </c>
      <c r="C673" s="1790">
        <f t="shared" ref="C673:H673" si="15">SUM(C662:C672)</f>
        <v>15</v>
      </c>
      <c r="D673" s="1790">
        <f t="shared" si="15"/>
        <v>62000</v>
      </c>
      <c r="E673" s="1790">
        <f t="shared" si="15"/>
        <v>96000</v>
      </c>
      <c r="F673" s="1790">
        <f t="shared" si="15"/>
        <v>196000</v>
      </c>
      <c r="G673" s="1790">
        <f t="shared" si="15"/>
        <v>5</v>
      </c>
      <c r="H673" s="1790">
        <f t="shared" si="15"/>
        <v>37000</v>
      </c>
      <c r="I673" s="1790"/>
      <c r="J673" s="1769"/>
    </row>
    <row r="674" spans="1:10" ht="17.25" x14ac:dyDescent="0.25">
      <c r="A674" s="2296"/>
      <c r="B674" s="2248" t="s">
        <v>4463</v>
      </c>
      <c r="C674" s="2248"/>
      <c r="D674" s="2248"/>
      <c r="E674" s="2248"/>
      <c r="F674" s="2248"/>
      <c r="G674" s="2248"/>
      <c r="H674" s="2248"/>
      <c r="I674" s="2248"/>
      <c r="J674" s="2248"/>
    </row>
    <row r="675" spans="1:10" ht="17.25" x14ac:dyDescent="0.25">
      <c r="A675" s="2296"/>
      <c r="B675" s="1806"/>
      <c r="C675" s="783"/>
      <c r="D675" s="783"/>
      <c r="E675" s="910"/>
      <c r="F675" s="910"/>
      <c r="G675" s="910"/>
      <c r="H675" s="910"/>
      <c r="I675" s="910"/>
      <c r="J675" s="910"/>
    </row>
    <row r="676" spans="1:10" x14ac:dyDescent="0.25">
      <c r="A676" s="2296"/>
      <c r="B676" s="1807" t="s">
        <v>2048</v>
      </c>
      <c r="C676" s="213">
        <f>SUM(C675:C675)</f>
        <v>0</v>
      </c>
      <c r="D676" s="213"/>
      <c r="E676" s="213"/>
      <c r="F676" s="213"/>
      <c r="G676" s="213"/>
      <c r="H676" s="213"/>
      <c r="I676" s="213"/>
      <c r="J676" s="1"/>
    </row>
    <row r="677" spans="1:10" x14ac:dyDescent="0.25">
      <c r="A677" s="2296"/>
    </row>
    <row r="678" spans="1:10" ht="15.75" x14ac:dyDescent="0.25">
      <c r="A678" s="2296"/>
      <c r="B678" s="2287" t="s">
        <v>4861</v>
      </c>
      <c r="C678" s="2263"/>
      <c r="D678" s="757">
        <f>D673</f>
        <v>62000</v>
      </c>
    </row>
    <row r="679" spans="1:10" x14ac:dyDescent="0.25">
      <c r="A679" s="2296"/>
    </row>
    <row r="680" spans="1:10" ht="15.75" x14ac:dyDescent="0.25">
      <c r="A680" s="2296"/>
      <c r="B680" s="2287" t="s">
        <v>4825</v>
      </c>
      <c r="C680" s="2263"/>
      <c r="D680" s="213"/>
      <c r="F680" s="2274" t="s">
        <v>5635</v>
      </c>
      <c r="G680" s="2274"/>
      <c r="H680" s="2274"/>
      <c r="I680" s="2274"/>
      <c r="J680" s="2274"/>
    </row>
    <row r="684" spans="1:10" ht="15.75" thickBot="1" x14ac:dyDescent="0.3"/>
    <row r="685" spans="1:10" ht="16.5" thickBot="1" x14ac:dyDescent="0.3">
      <c r="A685" s="2289" t="s">
        <v>7543</v>
      </c>
      <c r="B685" s="2290"/>
      <c r="C685" s="2290"/>
      <c r="D685" s="2290"/>
      <c r="E685" s="2290"/>
      <c r="F685" s="2290"/>
      <c r="G685" s="2290"/>
      <c r="H685" s="2290"/>
      <c r="I685" s="2290"/>
      <c r="J685" s="2291"/>
    </row>
    <row r="686" spans="1:10" ht="32.25" thickBot="1" x14ac:dyDescent="0.3">
      <c r="A686" s="1764" t="s">
        <v>7245</v>
      </c>
      <c r="B686" s="1817" t="s">
        <v>7246</v>
      </c>
      <c r="C686" s="1892" t="s">
        <v>6004</v>
      </c>
      <c r="D686" s="1818" t="s">
        <v>6005</v>
      </c>
      <c r="E686" s="1763" t="s">
        <v>7247</v>
      </c>
      <c r="F686" s="1778" t="s">
        <v>7248</v>
      </c>
      <c r="G686" s="1778" t="s">
        <v>7249</v>
      </c>
      <c r="H686" s="1778" t="s">
        <v>7250</v>
      </c>
      <c r="I686" s="1778" t="s">
        <v>7251</v>
      </c>
      <c r="J686" s="1779" t="s">
        <v>6846</v>
      </c>
    </row>
    <row r="687" spans="1:10" ht="15.75" x14ac:dyDescent="0.25">
      <c r="A687" s="2306">
        <v>43916</v>
      </c>
      <c r="B687" s="1856" t="s">
        <v>2199</v>
      </c>
      <c r="C687" s="1844">
        <v>1</v>
      </c>
      <c r="D687" s="1844">
        <v>20000</v>
      </c>
      <c r="E687" s="1845"/>
      <c r="F687" s="1844"/>
      <c r="G687" s="1844"/>
      <c r="H687" s="1912"/>
      <c r="I687" s="1844"/>
      <c r="J687" s="1826"/>
    </row>
    <row r="688" spans="1:10" ht="15.75" x14ac:dyDescent="0.25">
      <c r="A688" s="2307"/>
      <c r="B688" s="1858" t="s">
        <v>7547</v>
      </c>
      <c r="C688" s="1848">
        <v>1</v>
      </c>
      <c r="D688" s="1848">
        <v>16000</v>
      </c>
      <c r="E688" s="1849"/>
      <c r="F688" s="1848"/>
      <c r="G688" s="1848">
        <v>1</v>
      </c>
      <c r="H688" s="1913">
        <v>4000</v>
      </c>
      <c r="I688" s="1848">
        <v>75</v>
      </c>
      <c r="J688" s="1834"/>
    </row>
    <row r="689" spans="1:10" ht="15.75" x14ac:dyDescent="0.25">
      <c r="A689" s="2307"/>
      <c r="B689" s="1859" t="s">
        <v>1248</v>
      </c>
      <c r="C689" s="1848">
        <v>1</v>
      </c>
      <c r="D689" s="1848"/>
      <c r="E689" s="1849"/>
      <c r="F689" s="1848">
        <v>52000</v>
      </c>
      <c r="G689" s="1848"/>
      <c r="H689" s="1913"/>
      <c r="I689" s="1848"/>
      <c r="J689" s="1834" t="s">
        <v>7544</v>
      </c>
    </row>
    <row r="690" spans="1:10" ht="15.75" x14ac:dyDescent="0.25">
      <c r="A690" s="2307"/>
      <c r="B690" s="1858" t="s">
        <v>5605</v>
      </c>
      <c r="C690" s="1848">
        <v>1</v>
      </c>
      <c r="D690" s="1848"/>
      <c r="E690" s="1849"/>
      <c r="F690" s="1848">
        <v>52000</v>
      </c>
      <c r="G690" s="1848"/>
      <c r="H690" s="1913"/>
      <c r="I690" s="1848"/>
      <c r="J690" s="1834" t="s">
        <v>7544</v>
      </c>
    </row>
    <row r="691" spans="1:10" ht="15.75" x14ac:dyDescent="0.25">
      <c r="A691" s="2307"/>
      <c r="B691" s="1859" t="s">
        <v>7545</v>
      </c>
      <c r="C691" s="1848">
        <v>1</v>
      </c>
      <c r="D691" s="1848">
        <v>39000</v>
      </c>
      <c r="E691" s="1849"/>
      <c r="F691" s="1848"/>
      <c r="G691" s="1848">
        <v>1</v>
      </c>
      <c r="H691" s="1913">
        <v>3000</v>
      </c>
      <c r="I691" s="1848">
        <v>60</v>
      </c>
      <c r="J691" s="1834"/>
    </row>
    <row r="692" spans="1:10" ht="15.75" x14ac:dyDescent="0.25">
      <c r="A692" s="2307"/>
      <c r="B692" s="1859" t="s">
        <v>7546</v>
      </c>
      <c r="C692" s="1848">
        <v>1</v>
      </c>
      <c r="D692" s="1848">
        <v>15000</v>
      </c>
      <c r="E692" s="1849"/>
      <c r="F692" s="1848"/>
      <c r="G692" s="1848">
        <v>1</v>
      </c>
      <c r="H692" s="1913">
        <v>4000</v>
      </c>
      <c r="I692" s="1848">
        <v>75</v>
      </c>
      <c r="J692" s="1834"/>
    </row>
    <row r="693" spans="1:10" ht="15.75" x14ac:dyDescent="0.25">
      <c r="A693" s="2307"/>
      <c r="B693" s="1858" t="s">
        <v>7547</v>
      </c>
      <c r="C693" s="1848">
        <v>1</v>
      </c>
      <c r="D693" s="1848">
        <v>17000</v>
      </c>
      <c r="E693" s="1849"/>
      <c r="F693" s="1848"/>
      <c r="G693" s="1848">
        <v>1</v>
      </c>
      <c r="H693" s="1913">
        <v>3000</v>
      </c>
      <c r="I693" s="1848">
        <v>60</v>
      </c>
      <c r="J693" s="1834"/>
    </row>
    <row r="694" spans="1:10" ht="15.75" x14ac:dyDescent="0.25">
      <c r="A694" s="2307"/>
      <c r="B694" s="1859" t="s">
        <v>170</v>
      </c>
      <c r="C694" s="1848">
        <v>1</v>
      </c>
      <c r="D694" s="1848">
        <v>21000</v>
      </c>
      <c r="E694" s="1849"/>
      <c r="F694" s="1848"/>
      <c r="G694" s="1848">
        <v>1</v>
      </c>
      <c r="H694" s="1913">
        <v>5000</v>
      </c>
      <c r="I694" s="1848">
        <v>100</v>
      </c>
      <c r="J694" s="1834"/>
    </row>
    <row r="695" spans="1:10" ht="15.75" x14ac:dyDescent="0.25">
      <c r="A695" s="2307"/>
      <c r="B695" s="1859" t="s">
        <v>5532</v>
      </c>
      <c r="C695" s="1848">
        <v>1</v>
      </c>
      <c r="D695" s="1848">
        <v>14000</v>
      </c>
      <c r="E695" s="1849"/>
      <c r="F695" s="1848"/>
      <c r="G695" s="1848">
        <v>1</v>
      </c>
      <c r="H695" s="1913">
        <v>2000</v>
      </c>
      <c r="I695" s="1848">
        <v>50</v>
      </c>
      <c r="J695" s="1834"/>
    </row>
    <row r="696" spans="1:10" ht="15.75" x14ac:dyDescent="0.25">
      <c r="A696" s="2307"/>
      <c r="B696" s="1859" t="s">
        <v>432</v>
      </c>
      <c r="C696" s="1848">
        <v>1</v>
      </c>
      <c r="D696" s="1848">
        <v>12000</v>
      </c>
      <c r="E696" s="1849"/>
      <c r="F696" s="1848"/>
      <c r="G696" s="1848">
        <v>1</v>
      </c>
      <c r="H696" s="1913">
        <v>3000</v>
      </c>
      <c r="I696" s="1848">
        <v>60</v>
      </c>
      <c r="J696" s="1834"/>
    </row>
    <row r="697" spans="1:10" ht="15.75" x14ac:dyDescent="0.25">
      <c r="A697" s="2307"/>
      <c r="B697" s="1859" t="s">
        <v>432</v>
      </c>
      <c r="C697" s="1848">
        <v>1</v>
      </c>
      <c r="D697" s="1848">
        <v>12000</v>
      </c>
      <c r="E697" s="1849"/>
      <c r="F697" s="1848"/>
      <c r="G697" s="1848">
        <v>1</v>
      </c>
      <c r="H697" s="1913">
        <v>3000</v>
      </c>
      <c r="I697" s="1848">
        <v>60</v>
      </c>
      <c r="J697" s="1834"/>
    </row>
    <row r="698" spans="1:10" ht="16.5" thickBot="1" x14ac:dyDescent="0.3">
      <c r="A698" s="2307"/>
      <c r="B698" s="1841" t="s">
        <v>2048</v>
      </c>
      <c r="C698" s="1790">
        <f t="shared" ref="C698:H698" si="16">SUM(C687:C697)</f>
        <v>11</v>
      </c>
      <c r="D698" s="1790">
        <f t="shared" si="16"/>
        <v>166000</v>
      </c>
      <c r="E698" s="1790">
        <f t="shared" si="16"/>
        <v>0</v>
      </c>
      <c r="F698" s="1790">
        <f t="shared" si="16"/>
        <v>104000</v>
      </c>
      <c r="G698" s="1790">
        <f t="shared" si="16"/>
        <v>8</v>
      </c>
      <c r="H698" s="1790">
        <f t="shared" si="16"/>
        <v>27000</v>
      </c>
      <c r="I698" s="1790"/>
      <c r="J698" s="1769"/>
    </row>
    <row r="699" spans="1:10" ht="17.25" x14ac:dyDescent="0.25">
      <c r="A699" s="2296"/>
      <c r="B699" s="2248" t="s">
        <v>4463</v>
      </c>
      <c r="C699" s="2248"/>
      <c r="D699" s="2248"/>
      <c r="E699" s="2248"/>
      <c r="F699" s="2248"/>
      <c r="G699" s="2248"/>
      <c r="H699" s="2248"/>
      <c r="I699" s="2248"/>
      <c r="J699" s="2248"/>
    </row>
    <row r="700" spans="1:10" ht="17.25" x14ac:dyDescent="0.25">
      <c r="A700" s="2296"/>
      <c r="B700" s="1806"/>
      <c r="C700" s="783"/>
      <c r="D700" s="783"/>
      <c r="E700" s="910"/>
      <c r="F700" s="910"/>
      <c r="G700" s="910"/>
      <c r="H700" s="910"/>
      <c r="I700" s="910"/>
      <c r="J700" s="910"/>
    </row>
    <row r="701" spans="1:10" x14ac:dyDescent="0.25">
      <c r="A701" s="2296"/>
      <c r="B701" s="1807" t="s">
        <v>2048</v>
      </c>
      <c r="C701" s="213">
        <f>SUM(C700:C700)</f>
        <v>0</v>
      </c>
      <c r="D701" s="213"/>
      <c r="E701" s="213"/>
      <c r="F701" s="213"/>
      <c r="G701" s="213"/>
      <c r="H701" s="213"/>
      <c r="I701" s="213"/>
      <c r="J701" s="1"/>
    </row>
    <row r="702" spans="1:10" x14ac:dyDescent="0.25">
      <c r="A702" s="2296"/>
    </row>
    <row r="703" spans="1:10" ht="15.75" x14ac:dyDescent="0.25">
      <c r="A703" s="2296"/>
      <c r="B703" s="2287" t="s">
        <v>4861</v>
      </c>
      <c r="C703" s="2263"/>
      <c r="D703" s="757">
        <f>D698</f>
        <v>166000</v>
      </c>
    </row>
    <row r="704" spans="1:10" x14ac:dyDescent="0.25">
      <c r="A704" s="2296"/>
    </row>
    <row r="705" spans="1:10" ht="15.75" x14ac:dyDescent="0.25">
      <c r="A705" s="2296"/>
      <c r="B705" s="2287" t="s">
        <v>4825</v>
      </c>
      <c r="C705" s="2263"/>
      <c r="D705" s="213"/>
      <c r="F705" s="2274" t="s">
        <v>5635</v>
      </c>
      <c r="G705" s="2274"/>
      <c r="H705" s="2274"/>
      <c r="I705" s="2274"/>
      <c r="J705" s="2274"/>
    </row>
    <row r="708" spans="1:10" ht="15.75" thickBot="1" x14ac:dyDescent="0.3"/>
    <row r="709" spans="1:10" ht="16.5" thickBot="1" x14ac:dyDescent="0.3">
      <c r="A709" s="2308" t="s">
        <v>7548</v>
      </c>
      <c r="B709" s="2309"/>
      <c r="C709" s="2309"/>
      <c r="D709" s="2309"/>
      <c r="E709" s="2309"/>
      <c r="F709" s="2309"/>
      <c r="G709" s="2309"/>
      <c r="H709" s="2309"/>
      <c r="I709" s="2309"/>
      <c r="J709" s="2310"/>
    </row>
    <row r="710" spans="1:10" ht="32.25" thickBot="1" x14ac:dyDescent="0.3">
      <c r="A710" s="1924" t="s">
        <v>7245</v>
      </c>
      <c r="B710" s="1925" t="s">
        <v>7246</v>
      </c>
      <c r="C710" s="1926" t="s">
        <v>6004</v>
      </c>
      <c r="D710" s="1927" t="s">
        <v>6005</v>
      </c>
      <c r="E710" s="1928" t="s">
        <v>7247</v>
      </c>
      <c r="F710" s="1929" t="s">
        <v>7248</v>
      </c>
      <c r="G710" s="1929" t="s">
        <v>7249</v>
      </c>
      <c r="H710" s="1929" t="s">
        <v>7250</v>
      </c>
      <c r="I710" s="1929" t="s">
        <v>7251</v>
      </c>
      <c r="J710" s="1930" t="s">
        <v>6846</v>
      </c>
    </row>
    <row r="711" spans="1:10" ht="15.75" x14ac:dyDescent="0.25">
      <c r="A711" s="2311">
        <v>43917</v>
      </c>
      <c r="B711" s="1931" t="s">
        <v>114</v>
      </c>
      <c r="C711" s="1932">
        <v>1</v>
      </c>
      <c r="D711" s="1932"/>
      <c r="E711" s="1933"/>
      <c r="F711" s="1932">
        <v>24000</v>
      </c>
      <c r="G711" s="1932"/>
      <c r="H711" s="1934"/>
      <c r="I711" s="1935"/>
      <c r="J711" s="1936" t="s">
        <v>7549</v>
      </c>
    </row>
    <row r="712" spans="1:10" ht="15.75" x14ac:dyDescent="0.25">
      <c r="A712" s="2312"/>
      <c r="B712" s="1937" t="s">
        <v>2187</v>
      </c>
      <c r="C712" s="1938">
        <v>1</v>
      </c>
      <c r="D712" s="1938">
        <v>11500</v>
      </c>
      <c r="E712" s="1939"/>
      <c r="F712" s="1938"/>
      <c r="G712" s="1938">
        <v>2</v>
      </c>
      <c r="H712" s="1940">
        <v>4500</v>
      </c>
      <c r="I712" s="1941" t="s">
        <v>7550</v>
      </c>
      <c r="J712" s="1942"/>
    </row>
    <row r="713" spans="1:10" ht="15.75" x14ac:dyDescent="0.25">
      <c r="A713" s="2312"/>
      <c r="B713" s="1943" t="s">
        <v>5605</v>
      </c>
      <c r="C713" s="1938">
        <v>1</v>
      </c>
      <c r="D713" s="1938"/>
      <c r="E713" s="1939"/>
      <c r="F713" s="1938">
        <v>52000</v>
      </c>
      <c r="G713" s="1938"/>
      <c r="H713" s="1940"/>
      <c r="I713" s="1941"/>
      <c r="J713" s="1942" t="s">
        <v>7544</v>
      </c>
    </row>
    <row r="714" spans="1:10" ht="15.75" x14ac:dyDescent="0.25">
      <c r="A714" s="2312"/>
      <c r="B714" s="1937" t="s">
        <v>622</v>
      </c>
      <c r="C714" s="1938">
        <v>1</v>
      </c>
      <c r="D714" s="1938">
        <v>33000</v>
      </c>
      <c r="E714" s="1939"/>
      <c r="F714" s="1938"/>
      <c r="G714" s="1938">
        <v>1</v>
      </c>
      <c r="H714" s="1940">
        <v>75</v>
      </c>
      <c r="I714" s="1941">
        <v>4000</v>
      </c>
      <c r="J714" s="1942"/>
    </row>
    <row r="715" spans="1:10" ht="15.75" x14ac:dyDescent="0.25">
      <c r="A715" s="2312"/>
      <c r="B715" s="1943" t="s">
        <v>3701</v>
      </c>
      <c r="C715" s="1938">
        <v>1</v>
      </c>
      <c r="D715" s="1938">
        <v>37000</v>
      </c>
      <c r="E715" s="1939"/>
      <c r="F715" s="1938"/>
      <c r="G715" s="1938">
        <v>1</v>
      </c>
      <c r="H715" s="1940">
        <v>75</v>
      </c>
      <c r="I715" s="1941">
        <v>4000</v>
      </c>
      <c r="J715" s="1942"/>
    </row>
    <row r="716" spans="1:10" ht="16.5" thickBot="1" x14ac:dyDescent="0.3">
      <c r="A716" s="2312"/>
      <c r="B716" s="1944" t="s">
        <v>2048</v>
      </c>
      <c r="C716" s="1945">
        <f t="shared" ref="C716:H716" si="17">SUM(C711:C715)</f>
        <v>5</v>
      </c>
      <c r="D716" s="1945">
        <f t="shared" si="17"/>
        <v>81500</v>
      </c>
      <c r="E716" s="1945">
        <f t="shared" si="17"/>
        <v>0</v>
      </c>
      <c r="F716" s="1945">
        <f t="shared" si="17"/>
        <v>76000</v>
      </c>
      <c r="G716" s="1945">
        <f t="shared" si="17"/>
        <v>4</v>
      </c>
      <c r="H716" s="1945">
        <f t="shared" si="17"/>
        <v>4650</v>
      </c>
      <c r="I716" s="1945"/>
      <c r="J716" s="1946"/>
    </row>
    <row r="717" spans="1:10" ht="17.25" x14ac:dyDescent="0.25">
      <c r="A717" s="2313"/>
      <c r="B717" s="2314" t="s">
        <v>4463</v>
      </c>
      <c r="C717" s="2314"/>
      <c r="D717" s="2314"/>
      <c r="E717" s="2314"/>
      <c r="F717" s="2314"/>
      <c r="G717" s="2314"/>
      <c r="H717" s="2314"/>
      <c r="I717" s="2314"/>
      <c r="J717" s="2314"/>
    </row>
    <row r="718" spans="1:10" ht="17.25" x14ac:dyDescent="0.25">
      <c r="A718" s="2313"/>
      <c r="B718" s="1919"/>
      <c r="C718" s="840"/>
      <c r="D718" s="840"/>
      <c r="E718" s="1947"/>
      <c r="F718" s="1947"/>
      <c r="G718" s="1947"/>
      <c r="H718" s="1947"/>
      <c r="I718" s="1947"/>
      <c r="J718" s="1947"/>
    </row>
    <row r="719" spans="1:10" x14ac:dyDescent="0.25">
      <c r="A719" s="2313"/>
      <c r="B719" s="1948" t="s">
        <v>2048</v>
      </c>
      <c r="C719" s="1949">
        <f>SUM(C718:C718)</f>
        <v>0</v>
      </c>
      <c r="D719" s="1949"/>
      <c r="E719" s="1949"/>
      <c r="F719" s="1949"/>
      <c r="G719" s="1949"/>
      <c r="H719" s="1949"/>
      <c r="I719" s="1949"/>
      <c r="J719" s="1950"/>
    </row>
    <row r="720" spans="1:10" x14ac:dyDescent="0.25">
      <c r="A720" s="2313"/>
      <c r="B720" s="1951"/>
      <c r="C720" s="1951"/>
      <c r="D720" s="1951"/>
      <c r="E720" s="1951"/>
      <c r="F720" s="1951"/>
      <c r="G720" s="1951"/>
      <c r="H720" s="1951"/>
      <c r="I720" s="1951"/>
      <c r="J720" s="1951"/>
    </row>
    <row r="721" spans="1:10" ht="15.75" x14ac:dyDescent="0.25">
      <c r="A721" s="2313"/>
      <c r="B721" s="2315" t="s">
        <v>4861</v>
      </c>
      <c r="C721" s="2316"/>
      <c r="D721" s="1949">
        <f>D716</f>
        <v>81500</v>
      </c>
      <c r="E721" s="1951"/>
      <c r="F721" s="1951"/>
      <c r="G721" s="1951"/>
      <c r="H721" s="1951"/>
      <c r="I721" s="1951"/>
      <c r="J721" s="1951"/>
    </row>
    <row r="722" spans="1:10" x14ac:dyDescent="0.25">
      <c r="A722" s="2313"/>
      <c r="B722" s="1951"/>
      <c r="C722" s="1951"/>
      <c r="D722" s="1951"/>
      <c r="E722" s="1951"/>
      <c r="F722" s="1951"/>
      <c r="G722" s="1951"/>
      <c r="H722" s="1951"/>
      <c r="I722" s="1951"/>
      <c r="J722" s="1951"/>
    </row>
    <row r="723" spans="1:10" ht="15.75" x14ac:dyDescent="0.25">
      <c r="A723" s="2313"/>
      <c r="B723" s="2315" t="s">
        <v>4825</v>
      </c>
      <c r="C723" s="2316"/>
      <c r="D723" s="1949"/>
      <c r="E723" s="1951"/>
      <c r="F723" s="2317" t="s">
        <v>5635</v>
      </c>
      <c r="G723" s="2317"/>
      <c r="H723" s="2317"/>
      <c r="I723" s="2317"/>
      <c r="J723" s="2317"/>
    </row>
  </sheetData>
  <mergeCells count="159">
    <mergeCell ref="A685:J685"/>
    <mergeCell ref="A687:A705"/>
    <mergeCell ref="B699:J699"/>
    <mergeCell ref="B703:C703"/>
    <mergeCell ref="B705:C705"/>
    <mergeCell ref="F705:J705"/>
    <mergeCell ref="A709:J709"/>
    <mergeCell ref="A711:A723"/>
    <mergeCell ref="B717:J717"/>
    <mergeCell ref="B721:C721"/>
    <mergeCell ref="B723:C723"/>
    <mergeCell ref="F723:J723"/>
    <mergeCell ref="A660:J660"/>
    <mergeCell ref="A662:A680"/>
    <mergeCell ref="B674:J674"/>
    <mergeCell ref="B678:C678"/>
    <mergeCell ref="B680:C680"/>
    <mergeCell ref="F680:J680"/>
    <mergeCell ref="A586:J586"/>
    <mergeCell ref="A588:A602"/>
    <mergeCell ref="B596:J596"/>
    <mergeCell ref="B600:C600"/>
    <mergeCell ref="B602:C602"/>
    <mergeCell ref="F602:J602"/>
    <mergeCell ref="A606:J606"/>
    <mergeCell ref="A608:A617"/>
    <mergeCell ref="B611:J611"/>
    <mergeCell ref="B615:C615"/>
    <mergeCell ref="B617:C617"/>
    <mergeCell ref="F617:J617"/>
    <mergeCell ref="A621:J621"/>
    <mergeCell ref="A623:A656"/>
    <mergeCell ref="B650:J650"/>
    <mergeCell ref="B654:C654"/>
    <mergeCell ref="B656:C656"/>
    <mergeCell ref="F656:J656"/>
    <mergeCell ref="A538:J538"/>
    <mergeCell ref="A540:A558"/>
    <mergeCell ref="B552:J552"/>
    <mergeCell ref="B556:C556"/>
    <mergeCell ref="B558:C558"/>
    <mergeCell ref="F558:J558"/>
    <mergeCell ref="A564:A582"/>
    <mergeCell ref="B576:J576"/>
    <mergeCell ref="B580:C580"/>
    <mergeCell ref="B582:C582"/>
    <mergeCell ref="F582:J582"/>
    <mergeCell ref="B532:C532"/>
    <mergeCell ref="B534:C534"/>
    <mergeCell ref="F534:J534"/>
    <mergeCell ref="B527:J527"/>
    <mergeCell ref="B480:I480"/>
    <mergeCell ref="A482:A499"/>
    <mergeCell ref="G490:J490"/>
    <mergeCell ref="B492:J492"/>
    <mergeCell ref="B497:C497"/>
    <mergeCell ref="B499:C499"/>
    <mergeCell ref="F499:J499"/>
    <mergeCell ref="A502:J502"/>
    <mergeCell ref="A504:A534"/>
    <mergeCell ref="B470:J470"/>
    <mergeCell ref="B475:C475"/>
    <mergeCell ref="B477:C477"/>
    <mergeCell ref="F477:J477"/>
    <mergeCell ref="A458:A477"/>
    <mergeCell ref="B452:C452"/>
    <mergeCell ref="F452:J452"/>
    <mergeCell ref="F434:J434"/>
    <mergeCell ref="B456:I456"/>
    <mergeCell ref="G468:J468"/>
    <mergeCell ref="B450:C450"/>
    <mergeCell ref="A421:A443"/>
    <mergeCell ref="G443:J443"/>
    <mergeCell ref="B445:J445"/>
    <mergeCell ref="A289:A311"/>
    <mergeCell ref="B319:I319"/>
    <mergeCell ref="A321:A343"/>
    <mergeCell ref="A180:A190"/>
    <mergeCell ref="B184:J184"/>
    <mergeCell ref="B188:C188"/>
    <mergeCell ref="B190:C190"/>
    <mergeCell ref="F190:J190"/>
    <mergeCell ref="A195:A222"/>
    <mergeCell ref="B215:J215"/>
    <mergeCell ref="B220:C220"/>
    <mergeCell ref="B222:C222"/>
    <mergeCell ref="F222:J222"/>
    <mergeCell ref="B225:I225"/>
    <mergeCell ref="B251:J251"/>
    <mergeCell ref="B256:C256"/>
    <mergeCell ref="B338:J338"/>
    <mergeCell ref="B343:C343"/>
    <mergeCell ref="B287:I287"/>
    <mergeCell ref="B304:J304"/>
    <mergeCell ref="B309:C309"/>
    <mergeCell ref="B311:C311"/>
    <mergeCell ref="F311:J311"/>
    <mergeCell ref="A227:A258"/>
    <mergeCell ref="B345:C345"/>
    <mergeCell ref="A157:A175"/>
    <mergeCell ref="B168:J168"/>
    <mergeCell ref="B173:C173"/>
    <mergeCell ref="B175:C175"/>
    <mergeCell ref="F175:J175"/>
    <mergeCell ref="B76:I76"/>
    <mergeCell ref="A78:A107"/>
    <mergeCell ref="B111:I111"/>
    <mergeCell ref="A113:A134"/>
    <mergeCell ref="B127:J127"/>
    <mergeCell ref="B132:C132"/>
    <mergeCell ref="B134:C134"/>
    <mergeCell ref="F134:J134"/>
    <mergeCell ref="B100:J100"/>
    <mergeCell ref="B105:C105"/>
    <mergeCell ref="B107:C107"/>
    <mergeCell ref="F107:J107"/>
    <mergeCell ref="A139:A152"/>
    <mergeCell ref="B146:J146"/>
    <mergeCell ref="B150:C150"/>
    <mergeCell ref="B152:C152"/>
    <mergeCell ref="F152:J152"/>
    <mergeCell ref="F345:J345"/>
    <mergeCell ref="A51:A71"/>
    <mergeCell ref="B67:J67"/>
    <mergeCell ref="B72:C72"/>
    <mergeCell ref="B74:C74"/>
    <mergeCell ref="F74:J74"/>
    <mergeCell ref="A1:H1"/>
    <mergeCell ref="A3:A23"/>
    <mergeCell ref="A27:A47"/>
    <mergeCell ref="B40:J40"/>
    <mergeCell ref="B21:J21"/>
    <mergeCell ref="B45:C45"/>
    <mergeCell ref="B47:C47"/>
    <mergeCell ref="F47:J47"/>
    <mergeCell ref="A262:A285"/>
    <mergeCell ref="B260:I260"/>
    <mergeCell ref="B278:J278"/>
    <mergeCell ref="B283:C283"/>
    <mergeCell ref="B285:C285"/>
    <mergeCell ref="F285:J285"/>
    <mergeCell ref="B258:C258"/>
    <mergeCell ref="F258:J258"/>
    <mergeCell ref="A562:J562"/>
    <mergeCell ref="B350:I350"/>
    <mergeCell ref="A352:A374"/>
    <mergeCell ref="B376:J376"/>
    <mergeCell ref="B381:C381"/>
    <mergeCell ref="B383:C383"/>
    <mergeCell ref="F383:J383"/>
    <mergeCell ref="G374:J374"/>
    <mergeCell ref="B415:C415"/>
    <mergeCell ref="F415:J415"/>
    <mergeCell ref="B386:I386"/>
    <mergeCell ref="A388:A410"/>
    <mergeCell ref="G406:J406"/>
    <mergeCell ref="B408:J408"/>
    <mergeCell ref="B413:C413"/>
    <mergeCell ref="B419:I419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63"/>
  <sheetViews>
    <sheetView topLeftCell="A339" workbookViewId="0">
      <selection activeCell="G451" sqref="G451"/>
    </sheetView>
  </sheetViews>
  <sheetFormatPr defaultRowHeight="15" x14ac:dyDescent="0.25"/>
  <cols>
    <col min="1" max="1" width="10.140625" bestFit="1" customWidth="1"/>
    <col min="2" max="2" width="37.7109375" customWidth="1"/>
    <col min="3" max="3" width="14.140625" customWidth="1"/>
    <col min="4" max="4" width="12.85546875" customWidth="1"/>
    <col min="5" max="5" width="13.5703125" customWidth="1"/>
    <col min="6" max="6" width="16.42578125" customWidth="1"/>
    <col min="7" max="7" width="11.42578125" bestFit="1" customWidth="1"/>
    <col min="9" max="9" width="13" customWidth="1"/>
    <col min="10" max="10" width="44.42578125" customWidth="1"/>
    <col min="11" max="11" width="14.85546875" customWidth="1"/>
  </cols>
  <sheetData>
    <row r="1" spans="1:11" ht="16.5" thickBot="1" x14ac:dyDescent="0.3">
      <c r="A1" s="2289" t="s">
        <v>7551</v>
      </c>
      <c r="B1" s="2290"/>
      <c r="C1" s="2290"/>
      <c r="D1" s="2290"/>
      <c r="E1" s="2290"/>
      <c r="F1" s="2290"/>
      <c r="G1" s="2290"/>
      <c r="H1" s="2290"/>
      <c r="I1" s="2290"/>
      <c r="J1" s="2291"/>
    </row>
    <row r="2" spans="1:11" ht="32.25" thickBot="1" x14ac:dyDescent="0.3">
      <c r="A2" s="1764" t="s">
        <v>7245</v>
      </c>
      <c r="B2" s="1817" t="s">
        <v>7246</v>
      </c>
      <c r="C2" s="1892" t="s">
        <v>6004</v>
      </c>
      <c r="D2" s="1818" t="s">
        <v>6005</v>
      </c>
      <c r="E2" s="1763" t="s">
        <v>7247</v>
      </c>
      <c r="F2" s="1778" t="s">
        <v>7248</v>
      </c>
      <c r="G2" s="1778" t="s">
        <v>7249</v>
      </c>
      <c r="H2" s="1778" t="s">
        <v>7250</v>
      </c>
      <c r="I2" s="1778" t="s">
        <v>7251</v>
      </c>
      <c r="J2" s="1779" t="s">
        <v>6846</v>
      </c>
    </row>
    <row r="3" spans="1:11" ht="15.75" x14ac:dyDescent="0.25">
      <c r="A3" s="2306">
        <v>43927</v>
      </c>
      <c r="B3" s="1856" t="s">
        <v>114</v>
      </c>
      <c r="C3" s="1844">
        <v>1</v>
      </c>
      <c r="D3" s="1844"/>
      <c r="E3" s="1845"/>
      <c r="F3" s="1844">
        <v>24000</v>
      </c>
      <c r="G3" s="1844"/>
      <c r="H3" s="1912"/>
      <c r="I3" s="1920"/>
      <c r="J3" s="1826" t="s">
        <v>7549</v>
      </c>
    </row>
    <row r="4" spans="1:11" ht="15.75" x14ac:dyDescent="0.25">
      <c r="A4" s="2307"/>
      <c r="B4" s="1858" t="s">
        <v>2187</v>
      </c>
      <c r="C4" s="1848">
        <v>1</v>
      </c>
      <c r="D4" s="1848">
        <v>11500</v>
      </c>
      <c r="E4" s="1849"/>
      <c r="F4" s="1848"/>
      <c r="G4" s="1848">
        <v>2</v>
      </c>
      <c r="H4" s="1913">
        <v>4500</v>
      </c>
      <c r="I4" s="1831" t="s">
        <v>7550</v>
      </c>
      <c r="J4" s="1834"/>
    </row>
    <row r="5" spans="1:11" ht="15.75" x14ac:dyDescent="0.25">
      <c r="A5" s="2307"/>
      <c r="B5" s="1859" t="s">
        <v>5605</v>
      </c>
      <c r="C5" s="1848">
        <v>1</v>
      </c>
      <c r="D5" s="1848"/>
      <c r="E5" s="1849"/>
      <c r="F5" s="1848">
        <v>52000</v>
      </c>
      <c r="G5" s="1848"/>
      <c r="H5" s="1913"/>
      <c r="I5" s="1831"/>
      <c r="J5" s="1834" t="s">
        <v>7544</v>
      </c>
    </row>
    <row r="6" spans="1:11" ht="15.75" x14ac:dyDescent="0.25">
      <c r="A6" s="2307"/>
      <c r="B6" s="1858" t="s">
        <v>622</v>
      </c>
      <c r="C6" s="1848">
        <v>1</v>
      </c>
      <c r="D6" s="1848">
        <v>33000</v>
      </c>
      <c r="E6" s="1849"/>
      <c r="F6" s="1848"/>
      <c r="G6" s="1848">
        <v>1</v>
      </c>
      <c r="H6" s="1913">
        <v>4000</v>
      </c>
      <c r="I6" s="1831">
        <v>75</v>
      </c>
      <c r="J6" s="1834"/>
    </row>
    <row r="7" spans="1:11" ht="15.75" x14ac:dyDescent="0.25">
      <c r="A7" s="2307"/>
      <c r="B7" s="1859" t="s">
        <v>3701</v>
      </c>
      <c r="C7" s="1848">
        <v>1</v>
      </c>
      <c r="D7" s="1848">
        <v>37000</v>
      </c>
      <c r="E7" s="1849"/>
      <c r="F7" s="1848"/>
      <c r="G7" s="1848">
        <v>1</v>
      </c>
      <c r="H7" s="1913">
        <v>4000</v>
      </c>
      <c r="I7" s="1831">
        <v>75</v>
      </c>
      <c r="J7" s="1834"/>
    </row>
    <row r="8" spans="1:11" ht="15.75" x14ac:dyDescent="0.25">
      <c r="A8" s="2307"/>
      <c r="B8" s="1859" t="s">
        <v>563</v>
      </c>
      <c r="C8" s="1848">
        <v>1</v>
      </c>
      <c r="D8" s="1848">
        <v>17000</v>
      </c>
      <c r="E8" s="1849"/>
      <c r="F8" s="1848"/>
      <c r="G8" s="1848">
        <v>1</v>
      </c>
      <c r="H8" s="1913">
        <v>4000</v>
      </c>
      <c r="I8" s="1831">
        <v>75</v>
      </c>
      <c r="J8" s="1834"/>
    </row>
    <row r="9" spans="1:11" ht="15.75" x14ac:dyDescent="0.25">
      <c r="A9" s="2307"/>
      <c r="B9" s="1858" t="s">
        <v>314</v>
      </c>
      <c r="C9" s="1848">
        <v>1</v>
      </c>
      <c r="D9" s="1848">
        <v>46000</v>
      </c>
      <c r="E9" s="1849"/>
      <c r="F9" s="1848"/>
      <c r="G9" s="1848">
        <v>1</v>
      </c>
      <c r="H9" s="1913">
        <v>5000</v>
      </c>
      <c r="I9" s="1831">
        <v>100</v>
      </c>
      <c r="J9" s="1834"/>
    </row>
    <row r="10" spans="1:11" ht="15.75" x14ac:dyDescent="0.25">
      <c r="A10" s="2307"/>
      <c r="B10" s="1858" t="s">
        <v>734</v>
      </c>
      <c r="C10" s="1848">
        <v>1</v>
      </c>
      <c r="D10" s="1848"/>
      <c r="E10" s="1849"/>
      <c r="F10" s="1848">
        <v>16920</v>
      </c>
      <c r="G10" s="1848"/>
      <c r="H10" s="1913"/>
      <c r="I10" s="1831"/>
      <c r="J10" s="1834" t="s">
        <v>7553</v>
      </c>
    </row>
    <row r="11" spans="1:11" ht="15.75" x14ac:dyDescent="0.25">
      <c r="A11" s="2307"/>
      <c r="B11" s="1859" t="s">
        <v>4793</v>
      </c>
      <c r="C11" s="1848">
        <v>1</v>
      </c>
      <c r="D11" s="1848">
        <v>16000</v>
      </c>
      <c r="E11" s="1849"/>
      <c r="F11" s="1848"/>
      <c r="G11" s="1848">
        <v>1</v>
      </c>
      <c r="H11" s="1913">
        <v>4000</v>
      </c>
      <c r="I11" s="1831">
        <v>75</v>
      </c>
      <c r="J11" s="1834"/>
    </row>
    <row r="12" spans="1:11" ht="15.75" x14ac:dyDescent="0.25">
      <c r="A12" s="2307"/>
      <c r="B12" s="1859" t="s">
        <v>4322</v>
      </c>
      <c r="C12" s="1848">
        <v>1</v>
      </c>
      <c r="D12" s="1848">
        <v>43000</v>
      </c>
      <c r="E12" s="1849"/>
      <c r="F12" s="1848"/>
      <c r="G12" s="1848">
        <v>1</v>
      </c>
      <c r="H12" s="1913">
        <v>5000</v>
      </c>
      <c r="I12" s="1831">
        <v>100</v>
      </c>
      <c r="J12" s="1834"/>
    </row>
    <row r="13" spans="1:11" ht="15.75" x14ac:dyDescent="0.25">
      <c r="A13" s="2307"/>
      <c r="B13" s="1859" t="s">
        <v>423</v>
      </c>
      <c r="C13" s="1848">
        <v>1</v>
      </c>
      <c r="D13" s="1848">
        <v>17000</v>
      </c>
      <c r="E13" s="1849"/>
      <c r="F13" s="1848"/>
      <c r="G13" s="1848">
        <v>1</v>
      </c>
      <c r="H13" s="1913">
        <v>4000</v>
      </c>
      <c r="I13" s="1831">
        <v>75</v>
      </c>
      <c r="J13" s="1834"/>
    </row>
    <row r="14" spans="1:11" ht="16.5" thickBot="1" x14ac:dyDescent="0.3">
      <c r="A14" s="2307"/>
      <c r="B14" s="1841" t="s">
        <v>2048</v>
      </c>
      <c r="C14" s="1790">
        <f t="shared" ref="C14:H14" si="0">SUM(C3:C13)</f>
        <v>11</v>
      </c>
      <c r="D14" s="1790">
        <f t="shared" si="0"/>
        <v>220500</v>
      </c>
      <c r="E14" s="1790">
        <f t="shared" si="0"/>
        <v>0</v>
      </c>
      <c r="F14" s="1790">
        <f t="shared" si="0"/>
        <v>92920</v>
      </c>
      <c r="G14" s="1790">
        <f t="shared" si="0"/>
        <v>9</v>
      </c>
      <c r="H14" s="1790">
        <f t="shared" si="0"/>
        <v>34500</v>
      </c>
      <c r="I14" s="1790"/>
      <c r="J14" s="1769"/>
      <c r="K14" s="18">
        <f>D14+F14+H14</f>
        <v>347920</v>
      </c>
    </row>
    <row r="15" spans="1:11" ht="17.25" x14ac:dyDescent="0.25">
      <c r="A15" s="2296"/>
      <c r="B15" s="2318" t="s">
        <v>4463</v>
      </c>
      <c r="C15" s="2292"/>
      <c r="D15" s="2292"/>
      <c r="E15" s="2292"/>
      <c r="F15" s="2292"/>
      <c r="G15" s="2292"/>
      <c r="H15" s="2292"/>
      <c r="I15" s="2292"/>
      <c r="J15" s="2319"/>
    </row>
    <row r="16" spans="1:11" ht="17.25" x14ac:dyDescent="0.25">
      <c r="A16" s="2296"/>
      <c r="B16" s="1806"/>
      <c r="C16" s="783"/>
      <c r="D16" s="783"/>
      <c r="E16" s="910"/>
      <c r="F16" s="910"/>
      <c r="G16" s="910"/>
      <c r="H16" s="910"/>
      <c r="I16" s="910"/>
      <c r="J16" s="910"/>
    </row>
    <row r="17" spans="1:10" x14ac:dyDescent="0.25">
      <c r="A17" s="2296"/>
      <c r="B17" s="1807" t="s">
        <v>2048</v>
      </c>
      <c r="C17" s="213">
        <f>SUM(C16:C16)</f>
        <v>0</v>
      </c>
      <c r="D17" s="213"/>
      <c r="E17" s="213"/>
      <c r="F17" s="213"/>
      <c r="G17" s="213"/>
      <c r="H17" s="213"/>
      <c r="I17" s="213"/>
      <c r="J17" s="1"/>
    </row>
    <row r="18" spans="1:10" x14ac:dyDescent="0.25">
      <c r="A18" s="2296"/>
    </row>
    <row r="19" spans="1:10" ht="15.75" x14ac:dyDescent="0.25">
      <c r="A19" s="2296"/>
      <c r="B19" s="2287" t="s">
        <v>4861</v>
      </c>
      <c r="C19" s="2263"/>
      <c r="D19" s="757">
        <f>D14</f>
        <v>220500</v>
      </c>
    </row>
    <row r="20" spans="1:10" x14ac:dyDescent="0.25">
      <c r="A20" s="2296"/>
    </row>
    <row r="21" spans="1:10" ht="15.75" x14ac:dyDescent="0.25">
      <c r="A21" s="2296"/>
      <c r="B21" s="2287" t="s">
        <v>4825</v>
      </c>
      <c r="C21" s="2263"/>
      <c r="D21" s="213"/>
      <c r="F21" s="2274" t="s">
        <v>5635</v>
      </c>
      <c r="G21" s="2274"/>
      <c r="H21" s="2274"/>
      <c r="I21" s="2274"/>
      <c r="J21" s="2274"/>
    </row>
    <row r="24" spans="1:10" ht="15.75" thickBot="1" x14ac:dyDescent="0.3"/>
    <row r="25" spans="1:10" ht="16.5" thickBot="1" x14ac:dyDescent="0.3">
      <c r="A25" s="2289" t="s">
        <v>7552</v>
      </c>
      <c r="B25" s="2290"/>
      <c r="C25" s="2290"/>
      <c r="D25" s="2290"/>
      <c r="E25" s="2290"/>
      <c r="F25" s="2290"/>
      <c r="G25" s="2290"/>
      <c r="H25" s="2290"/>
      <c r="I25" s="2290"/>
      <c r="J25" s="2291"/>
    </row>
    <row r="26" spans="1:10" ht="32.25" thickBot="1" x14ac:dyDescent="0.3">
      <c r="A26" s="1764" t="s">
        <v>7245</v>
      </c>
      <c r="B26" s="1817" t="s">
        <v>7246</v>
      </c>
      <c r="C26" s="1892" t="s">
        <v>6004</v>
      </c>
      <c r="D26" s="1818" t="s">
        <v>6005</v>
      </c>
      <c r="E26" s="1763" t="s">
        <v>7247</v>
      </c>
      <c r="F26" s="1778" t="s">
        <v>7248</v>
      </c>
      <c r="G26" s="1778" t="s">
        <v>7249</v>
      </c>
      <c r="H26" s="1778" t="s">
        <v>7250</v>
      </c>
      <c r="I26" s="1778" t="s">
        <v>7251</v>
      </c>
      <c r="J26" s="1779" t="s">
        <v>6846</v>
      </c>
    </row>
    <row r="27" spans="1:10" ht="15.75" x14ac:dyDescent="0.25">
      <c r="A27" s="2306">
        <v>43931</v>
      </c>
      <c r="B27" s="1856" t="s">
        <v>3477</v>
      </c>
      <c r="C27" s="1844">
        <v>1</v>
      </c>
      <c r="D27" s="1844">
        <v>39000</v>
      </c>
      <c r="E27" s="1845"/>
      <c r="F27" s="1844"/>
      <c r="G27" s="1844"/>
      <c r="H27" s="1912"/>
      <c r="I27" s="1920"/>
      <c r="J27" s="1826"/>
    </row>
    <row r="28" spans="1:10" ht="15.75" x14ac:dyDescent="0.25">
      <c r="A28" s="2307"/>
      <c r="B28" s="1858" t="s">
        <v>114</v>
      </c>
      <c r="C28" s="1848">
        <v>1</v>
      </c>
      <c r="D28" s="1848">
        <v>21000</v>
      </c>
      <c r="E28" s="1849"/>
      <c r="F28" s="1848"/>
      <c r="G28" s="1848">
        <v>1</v>
      </c>
      <c r="H28" s="1913">
        <v>3000</v>
      </c>
      <c r="I28" s="1831">
        <v>60</v>
      </c>
      <c r="J28" s="1834"/>
    </row>
    <row r="29" spans="1:10" ht="15.75" x14ac:dyDescent="0.25">
      <c r="A29" s="2307"/>
      <c r="B29" s="1859" t="s">
        <v>5874</v>
      </c>
      <c r="C29" s="1848">
        <v>1</v>
      </c>
      <c r="D29" s="1848">
        <v>14000</v>
      </c>
      <c r="E29" s="1849"/>
      <c r="F29" s="1848"/>
      <c r="G29" s="1848">
        <v>1</v>
      </c>
      <c r="H29" s="1913">
        <v>1000</v>
      </c>
      <c r="I29" s="1831">
        <v>42</v>
      </c>
      <c r="J29" s="1834"/>
    </row>
    <row r="30" spans="1:10" ht="15.75" x14ac:dyDescent="0.25">
      <c r="A30" s="2307"/>
      <c r="B30" s="1858" t="s">
        <v>423</v>
      </c>
      <c r="C30" s="1848">
        <v>1</v>
      </c>
      <c r="D30" s="1848">
        <v>17000</v>
      </c>
      <c r="E30" s="1849"/>
      <c r="F30" s="1848"/>
      <c r="G30" s="1848">
        <v>1</v>
      </c>
      <c r="H30" s="1913">
        <v>4000</v>
      </c>
      <c r="I30" s="1831">
        <v>75</v>
      </c>
      <c r="J30" s="1834"/>
    </row>
    <row r="31" spans="1:10" ht="15.75" x14ac:dyDescent="0.25">
      <c r="A31" s="2307"/>
      <c r="B31" s="1859" t="s">
        <v>3702</v>
      </c>
      <c r="C31" s="1848">
        <v>1</v>
      </c>
      <c r="D31" s="1848">
        <v>5000</v>
      </c>
      <c r="E31" s="1849">
        <v>9800</v>
      </c>
      <c r="F31" s="1848"/>
      <c r="G31" s="1848">
        <v>1</v>
      </c>
      <c r="H31" s="1913">
        <v>2000</v>
      </c>
      <c r="I31" s="1831">
        <v>50</v>
      </c>
      <c r="J31" s="1834"/>
    </row>
    <row r="32" spans="1:10" ht="15.75" x14ac:dyDescent="0.25">
      <c r="A32" s="2307"/>
      <c r="B32" s="1917" t="s">
        <v>1541</v>
      </c>
      <c r="C32" s="1870"/>
      <c r="D32" s="1870"/>
      <c r="E32" s="1871"/>
      <c r="F32" s="1870"/>
      <c r="G32" s="1870"/>
      <c r="H32" s="1918"/>
      <c r="I32" s="1776"/>
      <c r="J32" s="1768" t="s">
        <v>5989</v>
      </c>
    </row>
    <row r="33" spans="1:11" ht="15.75" x14ac:dyDescent="0.25">
      <c r="A33" s="2307"/>
      <c r="B33" s="1859" t="s">
        <v>2187</v>
      </c>
      <c r="C33" s="1848">
        <v>1</v>
      </c>
      <c r="D33" s="1848"/>
      <c r="E33" s="1849">
        <v>13720</v>
      </c>
      <c r="F33" s="1848"/>
      <c r="G33" s="1848"/>
      <c r="H33" s="1913"/>
      <c r="I33" s="1831"/>
      <c r="J33" s="1834"/>
    </row>
    <row r="34" spans="1:11" ht="15.75" x14ac:dyDescent="0.25">
      <c r="A34" s="2307"/>
      <c r="B34" s="1858" t="s">
        <v>3437</v>
      </c>
      <c r="C34" s="1848">
        <v>1</v>
      </c>
      <c r="D34" s="1848">
        <v>19000</v>
      </c>
      <c r="E34" s="1849"/>
      <c r="F34" s="1848"/>
      <c r="G34" s="1848">
        <v>1</v>
      </c>
      <c r="H34" s="1913">
        <v>3000</v>
      </c>
      <c r="I34" s="1831">
        <v>60</v>
      </c>
      <c r="J34" s="1834"/>
    </row>
    <row r="35" spans="1:11" ht="15.75" x14ac:dyDescent="0.25">
      <c r="A35" s="2307"/>
      <c r="B35" s="1859" t="s">
        <v>7545</v>
      </c>
      <c r="C35" s="1848">
        <v>1</v>
      </c>
      <c r="D35" s="1848"/>
      <c r="E35" s="1849">
        <v>46060</v>
      </c>
      <c r="F35" s="1848"/>
      <c r="G35" s="1848">
        <v>1</v>
      </c>
      <c r="H35" s="1913">
        <v>3000</v>
      </c>
      <c r="I35" s="1831">
        <v>60</v>
      </c>
      <c r="J35" s="1834" t="s">
        <v>767</v>
      </c>
    </row>
    <row r="36" spans="1:11" ht="15.75" x14ac:dyDescent="0.25">
      <c r="A36" s="2307"/>
      <c r="B36" s="1859" t="s">
        <v>3938</v>
      </c>
      <c r="C36" s="1848">
        <v>1</v>
      </c>
      <c r="D36" s="1848"/>
      <c r="E36" s="1849">
        <v>26950</v>
      </c>
      <c r="F36" s="1848"/>
      <c r="G36" s="1848"/>
      <c r="H36" s="1913"/>
      <c r="I36" s="1831"/>
      <c r="J36" s="1834" t="s">
        <v>767</v>
      </c>
    </row>
    <row r="37" spans="1:11" ht="15.75" x14ac:dyDescent="0.25">
      <c r="A37" s="2307"/>
      <c r="B37" s="1859" t="s">
        <v>151</v>
      </c>
      <c r="C37" s="1848">
        <v>1</v>
      </c>
      <c r="D37" s="1848">
        <v>23500</v>
      </c>
      <c r="E37" s="1849"/>
      <c r="F37" s="1848"/>
      <c r="G37" s="1848">
        <v>1</v>
      </c>
      <c r="H37" s="1913">
        <v>3000</v>
      </c>
      <c r="I37" s="1831">
        <v>60</v>
      </c>
      <c r="J37" s="1834"/>
    </row>
    <row r="38" spans="1:11" ht="15.75" x14ac:dyDescent="0.25">
      <c r="A38" s="2307"/>
      <c r="B38" s="1921" t="s">
        <v>2187</v>
      </c>
      <c r="C38" s="1908">
        <v>1</v>
      </c>
      <c r="D38" s="1908"/>
      <c r="E38" s="1909">
        <v>13720</v>
      </c>
      <c r="F38" s="1908"/>
      <c r="G38" s="1908">
        <v>1</v>
      </c>
      <c r="H38" s="1922">
        <v>3000</v>
      </c>
      <c r="I38" s="1923">
        <v>60</v>
      </c>
      <c r="J38" s="1911" t="s">
        <v>767</v>
      </c>
    </row>
    <row r="39" spans="1:11" ht="15.75" x14ac:dyDescent="0.25">
      <c r="A39" s="2307"/>
      <c r="B39" s="1921" t="s">
        <v>423</v>
      </c>
      <c r="C39" s="1908">
        <v>1</v>
      </c>
      <c r="D39" s="1908"/>
      <c r="E39" s="1909">
        <v>12740</v>
      </c>
      <c r="F39" s="1908"/>
      <c r="G39" s="1908">
        <v>2</v>
      </c>
      <c r="H39" s="1922">
        <v>9000</v>
      </c>
      <c r="I39" s="1923" t="s">
        <v>7554</v>
      </c>
      <c r="J39" s="1911" t="s">
        <v>767</v>
      </c>
    </row>
    <row r="40" spans="1:11" ht="15.75" x14ac:dyDescent="0.25">
      <c r="A40" s="2307"/>
      <c r="B40" s="1921" t="s">
        <v>2199</v>
      </c>
      <c r="C40" s="1908">
        <v>1</v>
      </c>
      <c r="D40" s="1908">
        <v>17000</v>
      </c>
      <c r="E40" s="1909"/>
      <c r="F40" s="1908"/>
      <c r="G40" s="1908">
        <v>1</v>
      </c>
      <c r="H40" s="1922">
        <v>4000</v>
      </c>
      <c r="I40" s="1923">
        <v>75</v>
      </c>
      <c r="J40" s="1911"/>
    </row>
    <row r="41" spans="1:11" ht="16.5" thickBot="1" x14ac:dyDescent="0.3">
      <c r="A41" s="2307"/>
      <c r="B41" s="1841" t="s">
        <v>2048</v>
      </c>
      <c r="C41" s="1790">
        <f t="shared" ref="C41:H41" si="1">SUM(C27:C40)</f>
        <v>13</v>
      </c>
      <c r="D41" s="1790">
        <f t="shared" si="1"/>
        <v>155500</v>
      </c>
      <c r="E41" s="1790">
        <f t="shared" si="1"/>
        <v>122990</v>
      </c>
      <c r="F41" s="1790">
        <f t="shared" si="1"/>
        <v>0</v>
      </c>
      <c r="G41" s="1790">
        <f t="shared" si="1"/>
        <v>11</v>
      </c>
      <c r="H41" s="1790">
        <f t="shared" si="1"/>
        <v>35000</v>
      </c>
      <c r="I41" s="1790"/>
      <c r="J41" s="1769"/>
      <c r="K41" s="18">
        <f>D41+E41+H41</f>
        <v>313490</v>
      </c>
    </row>
    <row r="42" spans="1:11" ht="17.25" x14ac:dyDescent="0.25">
      <c r="A42" s="2296"/>
      <c r="B42" s="2318" t="s">
        <v>4463</v>
      </c>
      <c r="C42" s="2292"/>
      <c r="D42" s="2292"/>
      <c r="E42" s="2292"/>
      <c r="F42" s="2292"/>
      <c r="G42" s="2292"/>
      <c r="H42" s="2292"/>
      <c r="I42" s="2292"/>
      <c r="J42" s="2319"/>
    </row>
    <row r="43" spans="1:11" ht="17.25" x14ac:dyDescent="0.25">
      <c r="A43" s="2296"/>
      <c r="B43" s="1806"/>
      <c r="C43" s="783"/>
      <c r="D43" s="783"/>
      <c r="E43" s="910"/>
      <c r="F43" s="910"/>
      <c r="G43" s="910"/>
      <c r="H43" s="910"/>
      <c r="I43" s="910"/>
      <c r="J43" s="910"/>
    </row>
    <row r="44" spans="1:11" x14ac:dyDescent="0.25">
      <c r="A44" s="2296"/>
      <c r="B44" s="1807" t="s">
        <v>2048</v>
      </c>
      <c r="C44" s="213">
        <f>SUM(C43:C43)</f>
        <v>0</v>
      </c>
      <c r="D44" s="213"/>
      <c r="E44" s="213"/>
      <c r="F44" s="213"/>
      <c r="G44" s="213"/>
      <c r="H44" s="213"/>
      <c r="I44" s="213"/>
      <c r="J44" s="1"/>
    </row>
    <row r="45" spans="1:11" x14ac:dyDescent="0.25">
      <c r="A45" s="2296"/>
    </row>
    <row r="46" spans="1:11" ht="15.75" x14ac:dyDescent="0.25">
      <c r="A46" s="2296"/>
      <c r="B46" s="2287" t="s">
        <v>4861</v>
      </c>
      <c r="C46" s="2263"/>
      <c r="D46" s="757">
        <f>D41</f>
        <v>155500</v>
      </c>
    </row>
    <row r="47" spans="1:11" x14ac:dyDescent="0.25">
      <c r="A47" s="2296"/>
    </row>
    <row r="48" spans="1:11" ht="15.75" x14ac:dyDescent="0.25">
      <c r="A48" s="2296"/>
      <c r="B48" s="2287" t="s">
        <v>4825</v>
      </c>
      <c r="C48" s="2263"/>
      <c r="D48" s="213"/>
      <c r="F48" s="2274" t="s">
        <v>5635</v>
      </c>
      <c r="G48" s="2274"/>
      <c r="H48" s="2274"/>
      <c r="I48" s="2274"/>
      <c r="J48" s="2274"/>
    </row>
    <row r="51" spans="1:11" ht="15.75" thickBot="1" x14ac:dyDescent="0.3"/>
    <row r="52" spans="1:11" ht="16.5" thickBot="1" x14ac:dyDescent="0.3">
      <c r="A52" s="2289" t="s">
        <v>7555</v>
      </c>
      <c r="B52" s="2290"/>
      <c r="C52" s="2290"/>
      <c r="D52" s="2290"/>
      <c r="E52" s="2290"/>
      <c r="F52" s="2290"/>
      <c r="G52" s="2290"/>
      <c r="H52" s="2290"/>
      <c r="I52" s="2290"/>
      <c r="J52" s="2291"/>
    </row>
    <row r="53" spans="1:11" ht="32.25" thickBot="1" x14ac:dyDescent="0.3">
      <c r="A53" s="1764" t="s">
        <v>7245</v>
      </c>
      <c r="B53" s="1817" t="s">
        <v>7246</v>
      </c>
      <c r="C53" s="1892" t="s">
        <v>6004</v>
      </c>
      <c r="D53" s="1818" t="s">
        <v>6005</v>
      </c>
      <c r="E53" s="1763" t="s">
        <v>7247</v>
      </c>
      <c r="F53" s="1778" t="s">
        <v>7248</v>
      </c>
      <c r="G53" s="1778" t="s">
        <v>7249</v>
      </c>
      <c r="H53" s="1778" t="s">
        <v>7250</v>
      </c>
      <c r="I53" s="1778" t="s">
        <v>7251</v>
      </c>
      <c r="J53" s="1779" t="s">
        <v>6846</v>
      </c>
    </row>
    <row r="54" spans="1:11" ht="15.75" x14ac:dyDescent="0.25">
      <c r="A54" s="2306">
        <v>43932</v>
      </c>
      <c r="B54" s="1952" t="s">
        <v>4702</v>
      </c>
      <c r="C54" s="1844">
        <v>1</v>
      </c>
      <c r="D54" s="1844">
        <v>14000</v>
      </c>
      <c r="E54" s="1844"/>
      <c r="F54" s="1844"/>
      <c r="G54" s="1844">
        <v>1</v>
      </c>
      <c r="H54" s="1953">
        <v>1000</v>
      </c>
      <c r="I54" s="1920">
        <v>42</v>
      </c>
      <c r="J54" s="1954"/>
    </row>
    <row r="55" spans="1:11" ht="15.75" x14ac:dyDescent="0.25">
      <c r="A55" s="2307"/>
      <c r="B55" s="1859" t="s">
        <v>563</v>
      </c>
      <c r="C55" s="1848">
        <v>1</v>
      </c>
      <c r="D55" s="1848"/>
      <c r="E55" s="1848"/>
      <c r="F55" s="1848">
        <v>22000</v>
      </c>
      <c r="G55" s="1848"/>
      <c r="H55" s="1955"/>
      <c r="I55" s="1831"/>
      <c r="J55" s="1843" t="s">
        <v>4337</v>
      </c>
    </row>
    <row r="56" spans="1:11" ht="15.75" x14ac:dyDescent="0.25">
      <c r="A56" s="2307"/>
      <c r="B56" s="1859" t="s">
        <v>314</v>
      </c>
      <c r="C56" s="1848">
        <v>1</v>
      </c>
      <c r="D56" s="1848"/>
      <c r="E56" s="1849">
        <v>54880</v>
      </c>
      <c r="F56" s="1848"/>
      <c r="G56" s="1848"/>
      <c r="H56" s="1955"/>
      <c r="I56" s="1831"/>
      <c r="J56" s="1843" t="s">
        <v>767</v>
      </c>
    </row>
    <row r="57" spans="1:11" ht="15.75" x14ac:dyDescent="0.25">
      <c r="A57" s="2307"/>
      <c r="B57" s="1859" t="s">
        <v>4757</v>
      </c>
      <c r="C57" s="1848">
        <v>1</v>
      </c>
      <c r="D57" s="1848">
        <v>22000</v>
      </c>
      <c r="E57" s="1849"/>
      <c r="F57" s="1848"/>
      <c r="G57" s="1848">
        <v>1</v>
      </c>
      <c r="H57" s="1955">
        <v>4000</v>
      </c>
      <c r="I57" s="1831">
        <v>75</v>
      </c>
      <c r="J57" s="1843"/>
    </row>
    <row r="58" spans="1:11" ht="15.75" x14ac:dyDescent="0.25">
      <c r="A58" s="2307"/>
      <c r="B58" s="1859" t="s">
        <v>6334</v>
      </c>
      <c r="C58" s="1848">
        <v>1</v>
      </c>
      <c r="D58" s="1848"/>
      <c r="E58" s="1849">
        <v>27440</v>
      </c>
      <c r="F58" s="1848"/>
      <c r="G58" s="1848">
        <v>1</v>
      </c>
      <c r="H58" s="1955">
        <v>3000</v>
      </c>
      <c r="I58" s="1831">
        <v>60</v>
      </c>
      <c r="J58" s="1843" t="s">
        <v>767</v>
      </c>
    </row>
    <row r="59" spans="1:11" ht="15.75" x14ac:dyDescent="0.25">
      <c r="A59" s="2307"/>
      <c r="B59" s="1859" t="s">
        <v>7556</v>
      </c>
      <c r="C59" s="1848">
        <v>1</v>
      </c>
      <c r="D59" s="1848"/>
      <c r="E59" s="1849">
        <v>12740</v>
      </c>
      <c r="F59" s="1848"/>
      <c r="G59" s="1848">
        <v>1</v>
      </c>
      <c r="H59" s="1955">
        <v>3000</v>
      </c>
      <c r="I59" s="1831">
        <v>60</v>
      </c>
      <c r="J59" s="1843" t="s">
        <v>767</v>
      </c>
    </row>
    <row r="60" spans="1:11" ht="15.75" x14ac:dyDescent="0.25">
      <c r="A60" s="2307"/>
      <c r="B60" s="1859" t="s">
        <v>6361</v>
      </c>
      <c r="C60" s="1848">
        <v>1</v>
      </c>
      <c r="D60" s="1848">
        <v>48000</v>
      </c>
      <c r="E60" s="1849"/>
      <c r="F60" s="1848"/>
      <c r="G60" s="1848"/>
      <c r="H60" s="1955"/>
      <c r="I60" s="1831"/>
      <c r="J60" s="1843"/>
    </row>
    <row r="61" spans="1:11" ht="15.75" x14ac:dyDescent="0.25">
      <c r="A61" s="2307"/>
      <c r="B61" s="1859" t="s">
        <v>3545</v>
      </c>
      <c r="C61" s="1848">
        <v>1</v>
      </c>
      <c r="D61" s="1848"/>
      <c r="E61" s="1849"/>
      <c r="F61" s="1848">
        <v>16920</v>
      </c>
      <c r="G61" s="1848"/>
      <c r="H61" s="1955"/>
      <c r="I61" s="1831"/>
      <c r="J61" s="1843" t="s">
        <v>7557</v>
      </c>
    </row>
    <row r="62" spans="1:11" ht="15.75" x14ac:dyDescent="0.25">
      <c r="A62" s="2307"/>
      <c r="B62" s="1859" t="s">
        <v>7566</v>
      </c>
      <c r="C62" s="1848">
        <v>1</v>
      </c>
      <c r="D62" s="1848"/>
      <c r="E62" s="1849"/>
      <c r="F62" s="1848">
        <v>24910</v>
      </c>
      <c r="G62" s="1848"/>
      <c r="H62" s="1955"/>
      <c r="I62" s="1831"/>
      <c r="J62" s="1843" t="s">
        <v>7558</v>
      </c>
    </row>
    <row r="63" spans="1:11" ht="15.75" x14ac:dyDescent="0.25">
      <c r="A63" s="2307"/>
      <c r="B63" s="1859" t="s">
        <v>563</v>
      </c>
      <c r="C63" s="1848">
        <v>1</v>
      </c>
      <c r="D63" s="1848">
        <v>17000</v>
      </c>
      <c r="E63" s="1849">
        <v>1960</v>
      </c>
      <c r="F63" s="1848"/>
      <c r="G63" s="1848">
        <v>1</v>
      </c>
      <c r="H63" s="1955">
        <v>3000</v>
      </c>
      <c r="I63" s="1831">
        <v>60</v>
      </c>
      <c r="J63" s="1843" t="s">
        <v>767</v>
      </c>
    </row>
    <row r="64" spans="1:11" ht="16.5" thickBot="1" x14ac:dyDescent="0.3">
      <c r="A64" s="2307"/>
      <c r="B64" s="1841" t="s">
        <v>2048</v>
      </c>
      <c r="C64" s="1790">
        <f t="shared" ref="C64:H64" si="2">SUM(C54:C63)</f>
        <v>10</v>
      </c>
      <c r="D64" s="1790">
        <f t="shared" si="2"/>
        <v>101000</v>
      </c>
      <c r="E64" s="1790">
        <f t="shared" si="2"/>
        <v>97020</v>
      </c>
      <c r="F64" s="1790">
        <f t="shared" si="2"/>
        <v>63830</v>
      </c>
      <c r="G64" s="1790">
        <f t="shared" si="2"/>
        <v>5</v>
      </c>
      <c r="H64" s="1790">
        <f t="shared" si="2"/>
        <v>14000</v>
      </c>
      <c r="I64" s="1790"/>
      <c r="J64" s="1769"/>
      <c r="K64" s="18">
        <f>D64+E64+F64+H64</f>
        <v>275850</v>
      </c>
    </row>
    <row r="65" spans="1:10" ht="17.25" x14ac:dyDescent="0.25">
      <c r="A65" s="2296"/>
      <c r="B65" s="2318" t="s">
        <v>4463</v>
      </c>
      <c r="C65" s="2292"/>
      <c r="D65" s="2292"/>
      <c r="E65" s="2292"/>
      <c r="F65" s="2292"/>
      <c r="G65" s="2292"/>
      <c r="H65" s="2292"/>
      <c r="I65" s="2292"/>
      <c r="J65" s="2319"/>
    </row>
    <row r="66" spans="1:10" ht="17.25" x14ac:dyDescent="0.25">
      <c r="A66" s="2296"/>
      <c r="B66" s="1806"/>
      <c r="C66" s="783"/>
      <c r="D66" s="783"/>
      <c r="E66" s="910"/>
      <c r="F66" s="910"/>
      <c r="G66" s="910"/>
      <c r="H66" s="910"/>
      <c r="I66" s="910"/>
      <c r="J66" s="910"/>
    </row>
    <row r="67" spans="1:10" x14ac:dyDescent="0.25">
      <c r="A67" s="2296"/>
      <c r="B67" s="1807" t="s">
        <v>2048</v>
      </c>
      <c r="C67" s="213">
        <f>SUM(C66:C66)</f>
        <v>0</v>
      </c>
      <c r="D67" s="213"/>
      <c r="E67" s="213"/>
      <c r="F67" s="213"/>
      <c r="G67" s="213"/>
      <c r="H67" s="213"/>
      <c r="I67" s="213"/>
      <c r="J67" s="1"/>
    </row>
    <row r="68" spans="1:10" x14ac:dyDescent="0.25">
      <c r="A68" s="2296"/>
    </row>
    <row r="69" spans="1:10" ht="15.75" x14ac:dyDescent="0.25">
      <c r="A69" s="2296"/>
      <c r="B69" s="2287" t="s">
        <v>4861</v>
      </c>
      <c r="C69" s="2263"/>
      <c r="D69" s="757">
        <f>D64</f>
        <v>101000</v>
      </c>
    </row>
    <row r="70" spans="1:10" x14ac:dyDescent="0.25">
      <c r="A70" s="2296"/>
    </row>
    <row r="71" spans="1:10" ht="15.75" x14ac:dyDescent="0.25">
      <c r="A71" s="2296"/>
      <c r="B71" s="2287" t="s">
        <v>4825</v>
      </c>
      <c r="C71" s="2263"/>
      <c r="D71" s="213"/>
      <c r="F71" s="2274" t="s">
        <v>5635</v>
      </c>
      <c r="G71" s="2274"/>
      <c r="H71" s="2274"/>
      <c r="I71" s="2274"/>
      <c r="J71" s="2274"/>
    </row>
    <row r="75" spans="1:10" ht="15.75" thickBot="1" x14ac:dyDescent="0.3"/>
    <row r="76" spans="1:10" ht="16.5" thickBot="1" x14ac:dyDescent="0.3">
      <c r="A76" s="2289" t="s">
        <v>7559</v>
      </c>
      <c r="B76" s="2290"/>
      <c r="C76" s="2290"/>
      <c r="D76" s="2290"/>
      <c r="E76" s="2290"/>
      <c r="F76" s="2290"/>
      <c r="G76" s="2290"/>
      <c r="H76" s="2290"/>
      <c r="I76" s="2290"/>
      <c r="J76" s="2291"/>
    </row>
    <row r="77" spans="1:10" ht="32.25" thickBot="1" x14ac:dyDescent="0.3">
      <c r="A77" s="1764" t="s">
        <v>7245</v>
      </c>
      <c r="B77" s="1817" t="s">
        <v>7246</v>
      </c>
      <c r="C77" s="1892" t="s">
        <v>6004</v>
      </c>
      <c r="D77" s="1818" t="s">
        <v>6005</v>
      </c>
      <c r="E77" s="1763" t="s">
        <v>7247</v>
      </c>
      <c r="F77" s="1778" t="s">
        <v>7248</v>
      </c>
      <c r="G77" s="1778" t="s">
        <v>7249</v>
      </c>
      <c r="H77" s="1778" t="s">
        <v>7250</v>
      </c>
      <c r="I77" s="1778" t="s">
        <v>7251</v>
      </c>
      <c r="J77" s="1779" t="s">
        <v>6846</v>
      </c>
    </row>
    <row r="78" spans="1:10" ht="15.75" x14ac:dyDescent="0.25">
      <c r="A78" s="2306">
        <v>43933</v>
      </c>
      <c r="B78" s="1952" t="s">
        <v>1541</v>
      </c>
      <c r="C78" s="1844">
        <v>1</v>
      </c>
      <c r="D78" s="1844"/>
      <c r="E78" s="1845">
        <v>48020</v>
      </c>
      <c r="F78" s="1844"/>
      <c r="G78" s="1844">
        <v>1</v>
      </c>
      <c r="H78" s="1953">
        <v>13000</v>
      </c>
      <c r="I78" s="1920">
        <v>230</v>
      </c>
      <c r="J78" s="1954" t="s">
        <v>767</v>
      </c>
    </row>
    <row r="79" spans="1:10" ht="15.75" x14ac:dyDescent="0.25">
      <c r="A79" s="2307"/>
      <c r="B79" s="1859" t="s">
        <v>622</v>
      </c>
      <c r="C79" s="1848">
        <v>1</v>
      </c>
      <c r="D79" s="1848"/>
      <c r="E79" s="1849">
        <v>37240</v>
      </c>
      <c r="F79" s="1848"/>
      <c r="G79" s="1848">
        <v>1</v>
      </c>
      <c r="H79" s="1955">
        <v>3000</v>
      </c>
      <c r="I79" s="1831">
        <v>60</v>
      </c>
      <c r="J79" s="1843" t="s">
        <v>767</v>
      </c>
    </row>
    <row r="80" spans="1:10" ht="15.75" x14ac:dyDescent="0.25">
      <c r="A80" s="2307"/>
      <c r="B80" s="1859" t="s">
        <v>4787</v>
      </c>
      <c r="C80" s="1848">
        <v>1</v>
      </c>
      <c r="D80" s="1848"/>
      <c r="E80" s="1849">
        <v>17640</v>
      </c>
      <c r="F80" s="1848"/>
      <c r="G80" s="1848">
        <v>1</v>
      </c>
      <c r="H80" s="1955">
        <v>3000</v>
      </c>
      <c r="I80" s="1831">
        <v>60</v>
      </c>
      <c r="J80" s="1843" t="s">
        <v>767</v>
      </c>
    </row>
    <row r="81" spans="1:11" ht="15.75" x14ac:dyDescent="0.25">
      <c r="A81" s="2307"/>
      <c r="B81" s="1917" t="s">
        <v>1871</v>
      </c>
      <c r="C81" s="1870">
        <v>1</v>
      </c>
      <c r="D81" s="1870"/>
      <c r="E81" s="1871"/>
      <c r="F81" s="1870"/>
      <c r="G81" s="1870"/>
      <c r="H81" s="1956"/>
      <c r="I81" s="1776"/>
      <c r="J81" s="1957" t="s">
        <v>570</v>
      </c>
    </row>
    <row r="82" spans="1:11" ht="15.75" x14ac:dyDescent="0.25">
      <c r="A82" s="2307"/>
      <c r="B82" s="1859" t="s">
        <v>5060</v>
      </c>
      <c r="C82" s="1848">
        <v>1</v>
      </c>
      <c r="D82" s="1848"/>
      <c r="E82" s="1849">
        <v>22050</v>
      </c>
      <c r="F82" s="1848"/>
      <c r="G82" s="1848">
        <v>1</v>
      </c>
      <c r="H82" s="1955">
        <v>5000</v>
      </c>
      <c r="I82" s="1831">
        <v>100</v>
      </c>
      <c r="J82" s="1843" t="s">
        <v>767</v>
      </c>
    </row>
    <row r="83" spans="1:11" ht="15.75" x14ac:dyDescent="0.25">
      <c r="A83" s="2307"/>
      <c r="B83" s="1859" t="s">
        <v>5605</v>
      </c>
      <c r="C83" s="1848">
        <v>4</v>
      </c>
      <c r="D83" s="1848"/>
      <c r="E83" s="1849">
        <v>220000</v>
      </c>
      <c r="F83" s="1848"/>
      <c r="G83" s="1848"/>
      <c r="H83" s="1955"/>
      <c r="I83" s="1831"/>
      <c r="J83" s="1843" t="s">
        <v>2280</v>
      </c>
    </row>
    <row r="84" spans="1:11" ht="15.75" x14ac:dyDescent="0.25">
      <c r="A84" s="2307"/>
      <c r="B84" s="1859" t="s">
        <v>3955</v>
      </c>
      <c r="C84" s="1848">
        <v>1</v>
      </c>
      <c r="D84" s="1848"/>
      <c r="E84" s="1849">
        <v>42140</v>
      </c>
      <c r="F84" s="1848"/>
      <c r="G84" s="1848">
        <v>1</v>
      </c>
      <c r="H84" s="1955">
        <v>4000</v>
      </c>
      <c r="I84" s="1831">
        <v>75</v>
      </c>
      <c r="J84" s="1843" t="s">
        <v>767</v>
      </c>
    </row>
    <row r="85" spans="1:11" ht="15.75" x14ac:dyDescent="0.25">
      <c r="A85" s="2307"/>
      <c r="B85" s="1859" t="s">
        <v>563</v>
      </c>
      <c r="C85" s="1848">
        <v>1</v>
      </c>
      <c r="D85" s="1848"/>
      <c r="E85" s="1849">
        <v>17640</v>
      </c>
      <c r="F85" s="1848"/>
      <c r="G85" s="1848">
        <v>1</v>
      </c>
      <c r="H85" s="1955">
        <v>4000</v>
      </c>
      <c r="I85" s="1831">
        <v>75</v>
      </c>
      <c r="J85" s="1843" t="s">
        <v>767</v>
      </c>
    </row>
    <row r="86" spans="1:11" ht="16.5" thickBot="1" x14ac:dyDescent="0.3">
      <c r="A86" s="2307"/>
      <c r="B86" s="1841" t="s">
        <v>2048</v>
      </c>
      <c r="C86" s="1790">
        <f t="shared" ref="C86:H86" si="3">SUM(C78:C85)</f>
        <v>11</v>
      </c>
      <c r="D86" s="1790">
        <f t="shared" si="3"/>
        <v>0</v>
      </c>
      <c r="E86" s="1790">
        <f t="shared" si="3"/>
        <v>404730</v>
      </c>
      <c r="F86" s="1790">
        <f t="shared" si="3"/>
        <v>0</v>
      </c>
      <c r="G86" s="1790">
        <f t="shared" si="3"/>
        <v>6</v>
      </c>
      <c r="H86" s="1790">
        <f t="shared" si="3"/>
        <v>32000</v>
      </c>
      <c r="I86" s="1790"/>
      <c r="J86" s="1769"/>
      <c r="K86" s="18">
        <f>D86+E86+F86+H86</f>
        <v>436730</v>
      </c>
    </row>
    <row r="87" spans="1:11" ht="17.25" x14ac:dyDescent="0.25">
      <c r="A87" s="2296"/>
      <c r="B87" s="2318" t="s">
        <v>4463</v>
      </c>
      <c r="C87" s="2292"/>
      <c r="D87" s="2292"/>
      <c r="E87" s="2292"/>
      <c r="F87" s="2292"/>
      <c r="G87" s="2292"/>
      <c r="H87" s="2292"/>
      <c r="I87" s="2292"/>
      <c r="J87" s="2319"/>
    </row>
    <row r="88" spans="1:11" ht="17.25" x14ac:dyDescent="0.25">
      <c r="A88" s="2296"/>
      <c r="B88" s="1806"/>
      <c r="C88" s="783"/>
      <c r="D88" s="783"/>
      <c r="E88" s="910"/>
      <c r="F88" s="910"/>
      <c r="G88" s="910"/>
      <c r="H88" s="910"/>
      <c r="I88" s="910"/>
      <c r="J88" s="910"/>
    </row>
    <row r="89" spans="1:11" x14ac:dyDescent="0.25">
      <c r="A89" s="2296"/>
      <c r="B89" s="1807" t="s">
        <v>2048</v>
      </c>
      <c r="C89" s="213">
        <f>SUM(C88:C88)</f>
        <v>0</v>
      </c>
      <c r="D89" s="213"/>
      <c r="E89" s="213"/>
      <c r="F89" s="213"/>
      <c r="G89" s="213"/>
      <c r="H89" s="213"/>
      <c r="I89" s="213"/>
      <c r="J89" s="1"/>
    </row>
    <row r="90" spans="1:11" x14ac:dyDescent="0.25">
      <c r="A90" s="2296"/>
    </row>
    <row r="91" spans="1:11" ht="15.75" x14ac:dyDescent="0.25">
      <c r="A91" s="2296"/>
      <c r="B91" s="2287" t="s">
        <v>4861</v>
      </c>
      <c r="C91" s="2263"/>
      <c r="D91" s="757">
        <f>D86</f>
        <v>0</v>
      </c>
    </row>
    <row r="92" spans="1:11" x14ac:dyDescent="0.25">
      <c r="A92" s="2296"/>
    </row>
    <row r="93" spans="1:11" ht="15.75" x14ac:dyDescent="0.25">
      <c r="A93" s="2296"/>
      <c r="B93" s="2287" t="s">
        <v>4825</v>
      </c>
      <c r="C93" s="2263"/>
      <c r="D93" s="213"/>
      <c r="F93" s="2274" t="s">
        <v>5635</v>
      </c>
      <c r="G93" s="2274"/>
      <c r="H93" s="2274"/>
      <c r="I93" s="2274"/>
      <c r="J93" s="2274"/>
    </row>
    <row r="96" spans="1:11" ht="15.75" thickBot="1" x14ac:dyDescent="0.3"/>
    <row r="97" spans="1:11" ht="16.5" thickBot="1" x14ac:dyDescent="0.3">
      <c r="A97" s="2289" t="s">
        <v>7560</v>
      </c>
      <c r="B97" s="2290"/>
      <c r="C97" s="2290"/>
      <c r="D97" s="2290"/>
      <c r="E97" s="2290"/>
      <c r="F97" s="2290"/>
      <c r="G97" s="2290"/>
      <c r="H97" s="2290"/>
      <c r="I97" s="2290"/>
      <c r="J97" s="2291"/>
    </row>
    <row r="98" spans="1:11" ht="32.25" thickBot="1" x14ac:dyDescent="0.3">
      <c r="A98" s="1764" t="s">
        <v>7245</v>
      </c>
      <c r="B98" s="1817" t="s">
        <v>7246</v>
      </c>
      <c r="C98" s="1892" t="s">
        <v>6004</v>
      </c>
      <c r="D98" s="1818" t="s">
        <v>6005</v>
      </c>
      <c r="E98" s="1763" t="s">
        <v>7247</v>
      </c>
      <c r="F98" s="1778" t="s">
        <v>7248</v>
      </c>
      <c r="G98" s="1778" t="s">
        <v>7249</v>
      </c>
      <c r="H98" s="1778" t="s">
        <v>7250</v>
      </c>
      <c r="I98" s="1778" t="s">
        <v>7251</v>
      </c>
      <c r="J98" s="1779" t="s">
        <v>6846</v>
      </c>
    </row>
    <row r="99" spans="1:11" ht="15.75" x14ac:dyDescent="0.25">
      <c r="A99" s="2306">
        <v>43934</v>
      </c>
      <c r="B99" s="1952" t="s">
        <v>596</v>
      </c>
      <c r="C99" s="1844">
        <v>1</v>
      </c>
      <c r="D99" s="1844">
        <v>17000</v>
      </c>
      <c r="E99" s="1845">
        <v>44239.5</v>
      </c>
      <c r="F99" s="1844"/>
      <c r="G99" s="1844"/>
      <c r="H99" s="1953"/>
      <c r="I99" s="1920"/>
      <c r="J99" s="1954" t="s">
        <v>767</v>
      </c>
    </row>
    <row r="100" spans="1:11" ht="15.75" x14ac:dyDescent="0.25">
      <c r="A100" s="2307"/>
      <c r="B100" s="1859" t="s">
        <v>7561</v>
      </c>
      <c r="C100" s="1848">
        <v>1</v>
      </c>
      <c r="D100" s="1848"/>
      <c r="E100" s="1849">
        <v>29984.55</v>
      </c>
      <c r="F100" s="1848"/>
      <c r="G100" s="1848">
        <v>1</v>
      </c>
      <c r="H100" s="1955">
        <v>3000</v>
      </c>
      <c r="I100" s="1831">
        <v>60</v>
      </c>
      <c r="J100" s="1843" t="s">
        <v>7562</v>
      </c>
    </row>
    <row r="101" spans="1:11" ht="15.75" x14ac:dyDescent="0.25">
      <c r="A101" s="2307"/>
      <c r="B101" s="1859" t="s">
        <v>7563</v>
      </c>
      <c r="C101" s="1848">
        <v>1</v>
      </c>
      <c r="D101" s="1848"/>
      <c r="E101" s="1849">
        <v>16920</v>
      </c>
      <c r="F101" s="1848"/>
      <c r="G101" s="1848"/>
      <c r="H101" s="1955"/>
      <c r="I101" s="1831"/>
      <c r="J101" s="1843" t="s">
        <v>7564</v>
      </c>
    </row>
    <row r="102" spans="1:11" ht="16.5" thickBot="1" x14ac:dyDescent="0.3">
      <c r="A102" s="2307"/>
      <c r="B102" s="1841" t="s">
        <v>2048</v>
      </c>
      <c r="C102" s="1790">
        <f t="shared" ref="C102:H102" si="4">SUM(C99:C101)</f>
        <v>3</v>
      </c>
      <c r="D102" s="1790">
        <f t="shared" si="4"/>
        <v>17000</v>
      </c>
      <c r="E102" s="1790">
        <f t="shared" si="4"/>
        <v>91144.05</v>
      </c>
      <c r="F102" s="1790">
        <f t="shared" si="4"/>
        <v>0</v>
      </c>
      <c r="G102" s="1790">
        <f t="shared" si="4"/>
        <v>1</v>
      </c>
      <c r="H102" s="1790">
        <f t="shared" si="4"/>
        <v>3000</v>
      </c>
      <c r="I102" s="1790"/>
      <c r="J102" s="1769"/>
      <c r="K102" s="18">
        <f>D102+E102+H102</f>
        <v>111144.05</v>
      </c>
    </row>
    <row r="103" spans="1:11" ht="17.25" x14ac:dyDescent="0.25">
      <c r="A103" s="2296"/>
      <c r="B103" s="2318">
        <v>87025550544</v>
      </c>
      <c r="C103" s="2292"/>
      <c r="D103" s="2292"/>
      <c r="E103" s="2292"/>
      <c r="F103" s="2292"/>
      <c r="G103" s="2292"/>
      <c r="H103" s="2292"/>
      <c r="I103" s="2292"/>
      <c r="J103" s="2319"/>
    </row>
    <row r="104" spans="1:11" ht="17.25" x14ac:dyDescent="0.25">
      <c r="A104" s="2296"/>
      <c r="B104" s="1806" t="s">
        <v>7565</v>
      </c>
      <c r="C104" s="783">
        <v>2</v>
      </c>
      <c r="D104" s="783">
        <v>4000</v>
      </c>
      <c r="E104" s="910"/>
      <c r="F104" s="910"/>
      <c r="G104" s="910"/>
      <c r="H104" s="910"/>
      <c r="I104" s="910"/>
      <c r="J104" s="910"/>
    </row>
    <row r="105" spans="1:11" x14ac:dyDescent="0.25">
      <c r="A105" s="2296"/>
      <c r="B105" s="1807" t="s">
        <v>2048</v>
      </c>
      <c r="C105" s="213">
        <f>SUM(C104:C104)</f>
        <v>2</v>
      </c>
      <c r="D105" s="213">
        <v>4000</v>
      </c>
      <c r="E105" s="213"/>
      <c r="F105" s="213"/>
      <c r="G105" s="213"/>
      <c r="H105" s="213"/>
      <c r="I105" s="213"/>
      <c r="J105" s="1"/>
    </row>
    <row r="106" spans="1:11" x14ac:dyDescent="0.25">
      <c r="A106" s="2296"/>
    </row>
    <row r="107" spans="1:11" ht="15.75" x14ac:dyDescent="0.25">
      <c r="A107" s="2296"/>
      <c r="B107" s="2287" t="s">
        <v>4861</v>
      </c>
      <c r="C107" s="2263"/>
      <c r="D107" s="757">
        <f>D102</f>
        <v>17000</v>
      </c>
    </row>
    <row r="108" spans="1:11" x14ac:dyDescent="0.25">
      <c r="A108" s="2296"/>
    </row>
    <row r="109" spans="1:11" ht="15.75" x14ac:dyDescent="0.25">
      <c r="A109" s="2296"/>
      <c r="B109" s="2287" t="s">
        <v>4825</v>
      </c>
      <c r="C109" s="2263"/>
      <c r="D109" s="213">
        <v>4000</v>
      </c>
      <c r="F109" s="2274" t="s">
        <v>5635</v>
      </c>
      <c r="G109" s="2274"/>
      <c r="H109" s="2274"/>
      <c r="I109" s="2274"/>
      <c r="J109" s="2274"/>
    </row>
    <row r="112" spans="1:11" ht="15.75" thickBot="1" x14ac:dyDescent="0.3"/>
    <row r="113" spans="1:11" ht="16.5" thickBot="1" x14ac:dyDescent="0.3">
      <c r="A113" s="2289" t="s">
        <v>7569</v>
      </c>
      <c r="B113" s="2290"/>
      <c r="C113" s="2290"/>
      <c r="D113" s="2290"/>
      <c r="E113" s="2290"/>
      <c r="F113" s="2290"/>
      <c r="G113" s="2290"/>
      <c r="H113" s="2290"/>
      <c r="I113" s="2290"/>
      <c r="J113" s="2291"/>
    </row>
    <row r="114" spans="1:11" ht="32.25" thickBot="1" x14ac:dyDescent="0.3">
      <c r="A114" s="1764" t="s">
        <v>7245</v>
      </c>
      <c r="B114" s="1817" t="s">
        <v>7246</v>
      </c>
      <c r="C114" s="1892" t="s">
        <v>6004</v>
      </c>
      <c r="D114" s="1818" t="s">
        <v>6005</v>
      </c>
      <c r="E114" s="1763" t="s">
        <v>7247</v>
      </c>
      <c r="F114" s="1778" t="s">
        <v>7248</v>
      </c>
      <c r="G114" s="1778" t="s">
        <v>7249</v>
      </c>
      <c r="H114" s="1778" t="s">
        <v>7250</v>
      </c>
      <c r="I114" s="1778" t="s">
        <v>7251</v>
      </c>
      <c r="J114" s="1779" t="s">
        <v>6846</v>
      </c>
    </row>
    <row r="115" spans="1:11" ht="15.75" x14ac:dyDescent="0.25">
      <c r="A115" s="2306">
        <v>43936</v>
      </c>
      <c r="B115" s="1952" t="s">
        <v>7567</v>
      </c>
      <c r="C115" s="1844">
        <v>1</v>
      </c>
      <c r="D115" s="1844">
        <v>14000</v>
      </c>
      <c r="E115" s="1845">
        <v>20580</v>
      </c>
      <c r="F115" s="1844"/>
      <c r="G115" s="1844">
        <v>1</v>
      </c>
      <c r="H115" s="1953">
        <v>4000</v>
      </c>
      <c r="I115" s="1920">
        <v>75</v>
      </c>
      <c r="J115" s="1954" t="s">
        <v>767</v>
      </c>
    </row>
    <row r="116" spans="1:11" ht="15.75" x14ac:dyDescent="0.25">
      <c r="A116" s="2307"/>
      <c r="B116" s="1859" t="s">
        <v>2187</v>
      </c>
      <c r="C116" s="1848">
        <v>1</v>
      </c>
      <c r="D116" s="1848"/>
      <c r="E116" s="1849">
        <v>12740</v>
      </c>
      <c r="F116" s="1848"/>
      <c r="G116" s="1848">
        <v>1</v>
      </c>
      <c r="H116" s="1955">
        <v>4000</v>
      </c>
      <c r="I116" s="1831">
        <v>75</v>
      </c>
      <c r="J116" s="1843" t="s">
        <v>767</v>
      </c>
    </row>
    <row r="117" spans="1:11" ht="15.75" x14ac:dyDescent="0.25">
      <c r="A117" s="2307"/>
      <c r="B117" s="1859" t="s">
        <v>2187</v>
      </c>
      <c r="C117" s="1848">
        <v>1</v>
      </c>
      <c r="D117" s="1848"/>
      <c r="E117" s="1849">
        <v>13160</v>
      </c>
      <c r="F117" s="1848"/>
      <c r="G117" s="1848">
        <v>1</v>
      </c>
      <c r="H117" s="1955">
        <v>3000</v>
      </c>
      <c r="I117" s="1831">
        <v>60</v>
      </c>
      <c r="J117" s="1843" t="s">
        <v>7568</v>
      </c>
    </row>
    <row r="118" spans="1:11" ht="15.75" x14ac:dyDescent="0.25">
      <c r="A118" s="2307"/>
      <c r="B118" s="1859" t="s">
        <v>423</v>
      </c>
      <c r="C118" s="1848">
        <v>1</v>
      </c>
      <c r="D118" s="1848">
        <v>15000</v>
      </c>
      <c r="E118" s="1849">
        <v>2940</v>
      </c>
      <c r="F118" s="1848"/>
      <c r="G118" s="1848">
        <v>1</v>
      </c>
      <c r="H118" s="1955">
        <v>4000</v>
      </c>
      <c r="I118" s="1831">
        <v>75</v>
      </c>
      <c r="J118" s="1843" t="s">
        <v>767</v>
      </c>
    </row>
    <row r="119" spans="1:11" ht="16.5" thickBot="1" x14ac:dyDescent="0.3">
      <c r="A119" s="2307"/>
      <c r="B119" s="1841" t="s">
        <v>2048</v>
      </c>
      <c r="C119" s="1790">
        <f t="shared" ref="C119:H119" si="5">SUM(C115:C118)</f>
        <v>4</v>
      </c>
      <c r="D119" s="1790">
        <f t="shared" si="5"/>
        <v>29000</v>
      </c>
      <c r="E119" s="1790">
        <f t="shared" si="5"/>
        <v>49420</v>
      </c>
      <c r="F119" s="1790">
        <f t="shared" si="5"/>
        <v>0</v>
      </c>
      <c r="G119" s="1790">
        <f t="shared" si="5"/>
        <v>4</v>
      </c>
      <c r="H119" s="1790">
        <f t="shared" si="5"/>
        <v>15000</v>
      </c>
      <c r="I119" s="1790"/>
      <c r="J119" s="1769"/>
      <c r="K119" s="18">
        <f>D119+E119+H119</f>
        <v>93420</v>
      </c>
    </row>
    <row r="120" spans="1:11" ht="17.25" x14ac:dyDescent="0.25">
      <c r="A120" s="2296"/>
      <c r="B120" s="2318" t="s">
        <v>4463</v>
      </c>
      <c r="C120" s="2292"/>
      <c r="D120" s="2292"/>
      <c r="E120" s="2292"/>
      <c r="F120" s="2292"/>
      <c r="G120" s="2292"/>
      <c r="H120" s="2292"/>
      <c r="I120" s="2292"/>
      <c r="J120" s="2319"/>
    </row>
    <row r="121" spans="1:11" ht="17.25" x14ac:dyDescent="0.25">
      <c r="A121" s="2296"/>
      <c r="B121" s="1806"/>
      <c r="C121" s="783"/>
      <c r="D121" s="783"/>
      <c r="E121" s="910"/>
      <c r="F121" s="910"/>
      <c r="G121" s="910"/>
      <c r="H121" s="910"/>
      <c r="I121" s="910"/>
      <c r="J121" s="910"/>
    </row>
    <row r="122" spans="1:11" x14ac:dyDescent="0.25">
      <c r="A122" s="2296"/>
      <c r="B122" s="1807" t="s">
        <v>2048</v>
      </c>
      <c r="C122" s="213">
        <f>SUM(C121:C121)</f>
        <v>0</v>
      </c>
      <c r="D122" s="213"/>
      <c r="E122" s="213"/>
      <c r="F122" s="213"/>
      <c r="G122" s="213"/>
      <c r="H122" s="213"/>
      <c r="I122" s="213"/>
      <c r="J122" s="1"/>
    </row>
    <row r="123" spans="1:11" x14ac:dyDescent="0.25">
      <c r="A123" s="2296"/>
    </row>
    <row r="124" spans="1:11" ht="15.75" x14ac:dyDescent="0.25">
      <c r="A124" s="2296"/>
      <c r="B124" s="2287" t="s">
        <v>4861</v>
      </c>
      <c r="C124" s="2263"/>
      <c r="D124" s="757">
        <f>D119</f>
        <v>29000</v>
      </c>
    </row>
    <row r="125" spans="1:11" x14ac:dyDescent="0.25">
      <c r="A125" s="2296"/>
    </row>
    <row r="126" spans="1:11" ht="15.75" x14ac:dyDescent="0.25">
      <c r="A126" s="2296"/>
      <c r="B126" s="2287" t="s">
        <v>4825</v>
      </c>
      <c r="C126" s="2263"/>
      <c r="D126" s="213"/>
      <c r="F126" s="2274" t="s">
        <v>5635</v>
      </c>
      <c r="G126" s="2274"/>
      <c r="H126" s="2274"/>
      <c r="I126" s="2274"/>
      <c r="J126" s="2274"/>
    </row>
    <row r="129" spans="1:11" ht="15.75" thickBot="1" x14ac:dyDescent="0.3"/>
    <row r="130" spans="1:11" ht="16.5" thickBot="1" x14ac:dyDescent="0.3">
      <c r="A130" s="2289" t="s">
        <v>7570</v>
      </c>
      <c r="B130" s="2290"/>
      <c r="C130" s="2290"/>
      <c r="D130" s="2290"/>
      <c r="E130" s="2290"/>
      <c r="F130" s="2290"/>
      <c r="G130" s="2290"/>
      <c r="H130" s="2290"/>
      <c r="I130" s="2290"/>
      <c r="J130" s="2291"/>
    </row>
    <row r="131" spans="1:11" ht="32.25" thickBot="1" x14ac:dyDescent="0.3">
      <c r="A131" s="1764" t="s">
        <v>7245</v>
      </c>
      <c r="B131" s="1817" t="s">
        <v>7246</v>
      </c>
      <c r="C131" s="1892" t="s">
        <v>6004</v>
      </c>
      <c r="D131" s="1818" t="s">
        <v>6005</v>
      </c>
      <c r="E131" s="1763" t="s">
        <v>7247</v>
      </c>
      <c r="F131" s="1778" t="s">
        <v>7248</v>
      </c>
      <c r="G131" s="1778" t="s">
        <v>7249</v>
      </c>
      <c r="H131" s="1778" t="s">
        <v>7250</v>
      </c>
      <c r="I131" s="1778" t="s">
        <v>7251</v>
      </c>
      <c r="J131" s="1779" t="s">
        <v>6846</v>
      </c>
    </row>
    <row r="132" spans="1:11" ht="15.75" x14ac:dyDescent="0.25">
      <c r="A132" s="2306">
        <v>43937</v>
      </c>
      <c r="B132" s="1952" t="s">
        <v>3938</v>
      </c>
      <c r="C132" s="1844">
        <v>1</v>
      </c>
      <c r="D132" s="1844">
        <v>22500</v>
      </c>
      <c r="E132" s="1845"/>
      <c r="F132" s="1844"/>
      <c r="G132" s="1844">
        <v>1</v>
      </c>
      <c r="H132" s="1953">
        <v>5000</v>
      </c>
      <c r="I132" s="1920">
        <v>100</v>
      </c>
      <c r="J132" s="1954"/>
    </row>
    <row r="133" spans="1:11" ht="15.75" x14ac:dyDescent="0.25">
      <c r="A133" s="2307"/>
      <c r="B133" s="1859" t="s">
        <v>136</v>
      </c>
      <c r="C133" s="1848">
        <v>1</v>
      </c>
      <c r="D133" s="1848">
        <v>15000</v>
      </c>
      <c r="E133" s="1849"/>
      <c r="F133" s="1848"/>
      <c r="G133" s="1848">
        <v>1</v>
      </c>
      <c r="H133" s="1955">
        <v>4000</v>
      </c>
      <c r="I133" s="1831">
        <v>75</v>
      </c>
      <c r="J133" s="1843"/>
    </row>
    <row r="134" spans="1:11" ht="15.75" x14ac:dyDescent="0.25">
      <c r="A134" s="2307"/>
      <c r="B134" s="1859" t="s">
        <v>2199</v>
      </c>
      <c r="C134" s="1848">
        <v>1</v>
      </c>
      <c r="D134" s="1848">
        <v>22000</v>
      </c>
      <c r="E134" s="1849"/>
      <c r="F134" s="1848"/>
      <c r="G134" s="1848"/>
      <c r="H134" s="1955"/>
      <c r="I134" s="1831"/>
      <c r="J134" s="1843"/>
    </row>
    <row r="135" spans="1:11" ht="15.75" x14ac:dyDescent="0.25">
      <c r="A135" s="2307"/>
      <c r="B135" s="1859" t="s">
        <v>170</v>
      </c>
      <c r="C135" s="1848">
        <v>2</v>
      </c>
      <c r="D135" s="1848">
        <v>56000</v>
      </c>
      <c r="E135" s="1849"/>
      <c r="F135" s="1848"/>
      <c r="G135" s="1848"/>
      <c r="H135" s="1955"/>
      <c r="I135" s="1831"/>
      <c r="J135" s="1843"/>
    </row>
    <row r="136" spans="1:11" ht="16.5" thickBot="1" x14ac:dyDescent="0.3">
      <c r="A136" s="2307"/>
      <c r="B136" s="1841" t="s">
        <v>2048</v>
      </c>
      <c r="C136" s="1790">
        <f t="shared" ref="C136:H136" si="6">SUM(C132:C135)</f>
        <v>5</v>
      </c>
      <c r="D136" s="1790">
        <f t="shared" si="6"/>
        <v>115500</v>
      </c>
      <c r="E136" s="1790">
        <f t="shared" si="6"/>
        <v>0</v>
      </c>
      <c r="F136" s="1790">
        <f t="shared" si="6"/>
        <v>0</v>
      </c>
      <c r="G136" s="1790">
        <f t="shared" si="6"/>
        <v>2</v>
      </c>
      <c r="H136" s="1790">
        <f t="shared" si="6"/>
        <v>9000</v>
      </c>
      <c r="I136" s="1790"/>
      <c r="J136" s="1769"/>
      <c r="K136" s="18">
        <f>D136+H136</f>
        <v>124500</v>
      </c>
    </row>
    <row r="137" spans="1:11" ht="17.25" x14ac:dyDescent="0.25">
      <c r="A137" s="2296"/>
      <c r="B137" s="2318" t="s">
        <v>4463</v>
      </c>
      <c r="C137" s="2292"/>
      <c r="D137" s="2292"/>
      <c r="E137" s="2292"/>
      <c r="F137" s="2292"/>
      <c r="G137" s="2292"/>
      <c r="H137" s="2292"/>
      <c r="I137" s="2292"/>
      <c r="J137" s="2319"/>
    </row>
    <row r="138" spans="1:11" ht="17.25" x14ac:dyDescent="0.25">
      <c r="A138" s="2296"/>
      <c r="B138" s="1806"/>
      <c r="C138" s="783"/>
      <c r="D138" s="783"/>
      <c r="E138" s="910"/>
      <c r="F138" s="910"/>
      <c r="G138" s="910"/>
      <c r="H138" s="910"/>
      <c r="I138" s="910"/>
      <c r="J138" s="910"/>
    </row>
    <row r="139" spans="1:11" x14ac:dyDescent="0.25">
      <c r="A139" s="2296"/>
      <c r="B139" s="1807" t="s">
        <v>2048</v>
      </c>
      <c r="C139" s="213">
        <f>SUM(C138:C138)</f>
        <v>0</v>
      </c>
      <c r="D139" s="213"/>
      <c r="E139" s="213"/>
      <c r="F139" s="213"/>
      <c r="G139" s="213"/>
      <c r="H139" s="213"/>
      <c r="I139" s="213"/>
      <c r="J139" s="1"/>
    </row>
    <row r="140" spans="1:11" x14ac:dyDescent="0.25">
      <c r="A140" s="2296"/>
    </row>
    <row r="141" spans="1:11" ht="15.75" x14ac:dyDescent="0.25">
      <c r="A141" s="2296"/>
      <c r="B141" s="2287" t="s">
        <v>4861</v>
      </c>
      <c r="C141" s="2263"/>
      <c r="D141" s="757">
        <f>D136</f>
        <v>115500</v>
      </c>
    </row>
    <row r="142" spans="1:11" x14ac:dyDescent="0.25">
      <c r="A142" s="2296"/>
    </row>
    <row r="143" spans="1:11" ht="15.75" x14ac:dyDescent="0.25">
      <c r="A143" s="2296"/>
      <c r="B143" s="2287" t="s">
        <v>4825</v>
      </c>
      <c r="C143" s="2263"/>
      <c r="D143" s="213"/>
      <c r="F143" s="2274" t="s">
        <v>5635</v>
      </c>
      <c r="G143" s="2274"/>
      <c r="H143" s="2274"/>
      <c r="I143" s="2274"/>
      <c r="J143" s="2274"/>
    </row>
    <row r="146" spans="1:11" ht="15.75" thickBot="1" x14ac:dyDescent="0.3"/>
    <row r="147" spans="1:11" ht="16.5" thickBot="1" x14ac:dyDescent="0.3">
      <c r="A147" s="2289" t="s">
        <v>7571</v>
      </c>
      <c r="B147" s="2290"/>
      <c r="C147" s="2290"/>
      <c r="D147" s="2290"/>
      <c r="E147" s="2290"/>
      <c r="F147" s="2290"/>
      <c r="G147" s="2290"/>
      <c r="H147" s="2290"/>
      <c r="I147" s="2290"/>
      <c r="J147" s="2291"/>
    </row>
    <row r="148" spans="1:11" ht="32.25" thickBot="1" x14ac:dyDescent="0.3">
      <c r="A148" s="1764" t="s">
        <v>7245</v>
      </c>
      <c r="B148" s="1817" t="s">
        <v>7246</v>
      </c>
      <c r="C148" s="1892" t="s">
        <v>6004</v>
      </c>
      <c r="D148" s="1818" t="s">
        <v>6005</v>
      </c>
      <c r="E148" s="1763" t="s">
        <v>7247</v>
      </c>
      <c r="F148" s="1778" t="s">
        <v>7248</v>
      </c>
      <c r="G148" s="1778" t="s">
        <v>7249</v>
      </c>
      <c r="H148" s="1778" t="s">
        <v>7250</v>
      </c>
      <c r="I148" s="1778" t="s">
        <v>7251</v>
      </c>
      <c r="J148" s="1779" t="s">
        <v>6846</v>
      </c>
    </row>
    <row r="149" spans="1:11" ht="15.75" x14ac:dyDescent="0.25">
      <c r="A149" s="2306">
        <v>43938</v>
      </c>
      <c r="B149" s="1952" t="s">
        <v>3938</v>
      </c>
      <c r="C149" s="1844">
        <v>2</v>
      </c>
      <c r="D149" s="1844">
        <v>44000</v>
      </c>
      <c r="E149" s="1845"/>
      <c r="F149" s="1844"/>
      <c r="G149" s="1844">
        <v>2</v>
      </c>
      <c r="H149" s="1953">
        <v>10000</v>
      </c>
      <c r="I149" s="1920">
        <v>100</v>
      </c>
      <c r="J149" s="1954"/>
    </row>
    <row r="150" spans="1:11" ht="15.75" x14ac:dyDescent="0.25">
      <c r="A150" s="2307"/>
      <c r="B150" s="1859" t="s">
        <v>576</v>
      </c>
      <c r="C150" s="1848">
        <v>1</v>
      </c>
      <c r="D150" s="1848">
        <v>22000</v>
      </c>
      <c r="E150" s="1849"/>
      <c r="F150" s="1848"/>
      <c r="G150" s="1848"/>
      <c r="H150" s="1955"/>
      <c r="I150" s="1831"/>
      <c r="J150" s="1843"/>
    </row>
    <row r="151" spans="1:11" ht="15.75" x14ac:dyDescent="0.25">
      <c r="A151" s="2307"/>
      <c r="B151" s="1859" t="s">
        <v>5961</v>
      </c>
      <c r="C151" s="1848">
        <v>1</v>
      </c>
      <c r="D151" s="1848">
        <v>33000</v>
      </c>
      <c r="E151" s="1849"/>
      <c r="F151" s="1848"/>
      <c r="G151" s="1848">
        <v>1</v>
      </c>
      <c r="H151" s="1955">
        <v>4000</v>
      </c>
      <c r="I151" s="1831">
        <v>75</v>
      </c>
      <c r="J151" s="1843"/>
    </row>
    <row r="152" spans="1:11" ht="15.75" x14ac:dyDescent="0.25">
      <c r="A152" s="2307"/>
      <c r="B152" s="1859" t="s">
        <v>7572</v>
      </c>
      <c r="C152" s="1848">
        <v>1</v>
      </c>
      <c r="D152" s="1848">
        <v>33500</v>
      </c>
      <c r="E152" s="1849"/>
      <c r="F152" s="1848"/>
      <c r="G152" s="1848">
        <v>1</v>
      </c>
      <c r="H152" s="1955">
        <v>3000</v>
      </c>
      <c r="I152" s="1831">
        <v>60</v>
      </c>
      <c r="J152" s="1843"/>
    </row>
    <row r="153" spans="1:11" ht="15.75" x14ac:dyDescent="0.25">
      <c r="A153" s="2307"/>
      <c r="B153" s="1859" t="s">
        <v>7573</v>
      </c>
      <c r="C153" s="1848">
        <v>1</v>
      </c>
      <c r="D153" s="1848">
        <v>26500</v>
      </c>
      <c r="E153" s="1849"/>
      <c r="F153" s="1848"/>
      <c r="G153" s="1848">
        <v>1</v>
      </c>
      <c r="H153" s="1955">
        <v>3000</v>
      </c>
      <c r="I153" s="1831">
        <v>60</v>
      </c>
      <c r="J153" s="1843"/>
    </row>
    <row r="154" spans="1:11" ht="16.5" thickBot="1" x14ac:dyDescent="0.3">
      <c r="A154" s="2307"/>
      <c r="B154" s="1841" t="s">
        <v>2048</v>
      </c>
      <c r="C154" s="1790">
        <f t="shared" ref="C154:H154" si="7">SUM(C149:C153)</f>
        <v>6</v>
      </c>
      <c r="D154" s="1790">
        <f t="shared" si="7"/>
        <v>159000</v>
      </c>
      <c r="E154" s="1790">
        <f t="shared" si="7"/>
        <v>0</v>
      </c>
      <c r="F154" s="1790">
        <f t="shared" si="7"/>
        <v>0</v>
      </c>
      <c r="G154" s="1790">
        <f t="shared" si="7"/>
        <v>5</v>
      </c>
      <c r="H154" s="1790">
        <f t="shared" si="7"/>
        <v>20000</v>
      </c>
      <c r="I154" s="1790"/>
      <c r="J154" s="1769"/>
      <c r="K154" s="18">
        <f>D154+H154</f>
        <v>179000</v>
      </c>
    </row>
    <row r="155" spans="1:11" ht="17.25" x14ac:dyDescent="0.25">
      <c r="A155" s="2296"/>
      <c r="B155" s="2318" t="s">
        <v>4463</v>
      </c>
      <c r="C155" s="2292"/>
      <c r="D155" s="2292"/>
      <c r="E155" s="2292"/>
      <c r="F155" s="2292"/>
      <c r="G155" s="2292"/>
      <c r="H155" s="2292"/>
      <c r="I155" s="2292"/>
      <c r="J155" s="2319"/>
    </row>
    <row r="156" spans="1:11" ht="17.25" x14ac:dyDescent="0.25">
      <c r="A156" s="2296"/>
      <c r="B156" s="1806"/>
      <c r="C156" s="783"/>
      <c r="D156" s="783"/>
      <c r="E156" s="910"/>
      <c r="F156" s="910"/>
      <c r="G156" s="910"/>
      <c r="H156" s="910"/>
      <c r="I156" s="910"/>
      <c r="J156" s="910"/>
    </row>
    <row r="157" spans="1:11" x14ac:dyDescent="0.25">
      <c r="A157" s="2296"/>
      <c r="B157" s="1807" t="s">
        <v>2048</v>
      </c>
      <c r="C157" s="213">
        <f>SUM(C156:C156)</f>
        <v>0</v>
      </c>
      <c r="D157" s="213"/>
      <c r="E157" s="213"/>
      <c r="F157" s="213"/>
      <c r="G157" s="213"/>
      <c r="H157" s="213"/>
      <c r="I157" s="213"/>
      <c r="J157" s="1"/>
    </row>
    <row r="158" spans="1:11" x14ac:dyDescent="0.25">
      <c r="A158" s="2296"/>
    </row>
    <row r="159" spans="1:11" ht="15.75" x14ac:dyDescent="0.25">
      <c r="A159" s="2296"/>
      <c r="B159" s="2287" t="s">
        <v>4861</v>
      </c>
      <c r="C159" s="2263"/>
      <c r="D159" s="757">
        <f>D154</f>
        <v>159000</v>
      </c>
    </row>
    <row r="160" spans="1:11" x14ac:dyDescent="0.25">
      <c r="A160" s="2296"/>
    </row>
    <row r="161" spans="1:11" ht="15.75" x14ac:dyDescent="0.25">
      <c r="A161" s="2296"/>
      <c r="B161" s="2287" t="s">
        <v>4825</v>
      </c>
      <c r="C161" s="2263"/>
      <c r="D161" s="213"/>
      <c r="F161" s="2274" t="s">
        <v>5635</v>
      </c>
      <c r="G161" s="2274"/>
      <c r="H161" s="2274"/>
      <c r="I161" s="2274"/>
      <c r="J161" s="2274"/>
    </row>
    <row r="164" spans="1:11" ht="15.75" thickBot="1" x14ac:dyDescent="0.3"/>
    <row r="165" spans="1:11" ht="16.5" thickBot="1" x14ac:dyDescent="0.3">
      <c r="A165" s="2289" t="s">
        <v>7574</v>
      </c>
      <c r="B165" s="2290"/>
      <c r="C165" s="2290"/>
      <c r="D165" s="2290"/>
      <c r="E165" s="2290"/>
      <c r="F165" s="2290"/>
      <c r="G165" s="2290"/>
      <c r="H165" s="2290"/>
      <c r="I165" s="2290"/>
      <c r="J165" s="2291"/>
    </row>
    <row r="166" spans="1:11" ht="32.25" thickBot="1" x14ac:dyDescent="0.3">
      <c r="A166" s="1764" t="s">
        <v>7245</v>
      </c>
      <c r="B166" s="1817" t="s">
        <v>7246</v>
      </c>
      <c r="C166" s="1892" t="s">
        <v>6004</v>
      </c>
      <c r="D166" s="1818" t="s">
        <v>6005</v>
      </c>
      <c r="E166" s="1763" t="s">
        <v>7247</v>
      </c>
      <c r="F166" s="1778" t="s">
        <v>7248</v>
      </c>
      <c r="G166" s="1778" t="s">
        <v>7249</v>
      </c>
      <c r="H166" s="1778" t="s">
        <v>7250</v>
      </c>
      <c r="I166" s="1778" t="s">
        <v>7251</v>
      </c>
      <c r="J166" s="1779" t="s">
        <v>6846</v>
      </c>
    </row>
    <row r="167" spans="1:11" ht="15.75" x14ac:dyDescent="0.25">
      <c r="A167" s="2306">
        <v>43939</v>
      </c>
      <c r="B167" s="1952" t="s">
        <v>4839</v>
      </c>
      <c r="C167" s="1844">
        <v>1</v>
      </c>
      <c r="D167" s="1844">
        <v>18000</v>
      </c>
      <c r="E167" s="1845"/>
      <c r="F167" s="1844"/>
      <c r="G167" s="1844">
        <v>1</v>
      </c>
      <c r="H167" s="1953">
        <v>3000</v>
      </c>
      <c r="I167" s="1920">
        <v>60</v>
      </c>
      <c r="J167" s="1954"/>
    </row>
    <row r="168" spans="1:11" ht="15.75" x14ac:dyDescent="0.25">
      <c r="A168" s="2307"/>
      <c r="B168" s="1859" t="s">
        <v>423</v>
      </c>
      <c r="C168" s="1848">
        <v>1</v>
      </c>
      <c r="D168" s="1848">
        <v>22000</v>
      </c>
      <c r="E168" s="1849"/>
      <c r="F168" s="1848"/>
      <c r="G168" s="1848"/>
      <c r="H168" s="1955"/>
      <c r="I168" s="1831"/>
      <c r="J168" s="1843"/>
    </row>
    <row r="169" spans="1:11" ht="15.75" x14ac:dyDescent="0.25">
      <c r="A169" s="2307"/>
      <c r="B169" s="1859" t="s">
        <v>4483</v>
      </c>
      <c r="C169" s="1848">
        <v>1</v>
      </c>
      <c r="D169" s="1848">
        <v>17000</v>
      </c>
      <c r="E169" s="1849"/>
      <c r="F169" s="1848"/>
      <c r="G169" s="1848">
        <v>1</v>
      </c>
      <c r="H169" s="1955">
        <v>3000</v>
      </c>
      <c r="I169" s="1831">
        <v>60</v>
      </c>
      <c r="J169" s="1843"/>
    </row>
    <row r="170" spans="1:11" ht="15.75" x14ac:dyDescent="0.25">
      <c r="A170" s="2307"/>
      <c r="B170" s="1917" t="s">
        <v>1248</v>
      </c>
      <c r="C170" s="1870">
        <v>1</v>
      </c>
      <c r="D170" s="1870"/>
      <c r="E170" s="1871"/>
      <c r="F170" s="1870"/>
      <c r="G170" s="1870"/>
      <c r="H170" s="1956"/>
      <c r="I170" s="1776"/>
      <c r="J170" s="1957" t="s">
        <v>6020</v>
      </c>
    </row>
    <row r="171" spans="1:11" ht="15.75" x14ac:dyDescent="0.25">
      <c r="A171" s="2307"/>
      <c r="B171" s="1859" t="s">
        <v>423</v>
      </c>
      <c r="C171" s="1848">
        <v>1</v>
      </c>
      <c r="D171" s="1848">
        <v>18000</v>
      </c>
      <c r="E171" s="1849"/>
      <c r="F171" s="1848"/>
      <c r="G171" s="1848">
        <v>1</v>
      </c>
      <c r="H171" s="1955">
        <v>4000</v>
      </c>
      <c r="I171" s="1831">
        <v>75</v>
      </c>
      <c r="J171" s="1843"/>
    </row>
    <row r="172" spans="1:11" ht="16.5" thickBot="1" x14ac:dyDescent="0.3">
      <c r="A172" s="2307"/>
      <c r="B172" s="1841" t="s">
        <v>2048</v>
      </c>
      <c r="C172" s="1790">
        <f t="shared" ref="C172:H172" si="8">SUM(C167:C171)</f>
        <v>5</v>
      </c>
      <c r="D172" s="1790">
        <f t="shared" si="8"/>
        <v>75000</v>
      </c>
      <c r="E172" s="1790">
        <f t="shared" si="8"/>
        <v>0</v>
      </c>
      <c r="F172" s="1790">
        <f t="shared" si="8"/>
        <v>0</v>
      </c>
      <c r="G172" s="1790">
        <f t="shared" si="8"/>
        <v>3</v>
      </c>
      <c r="H172" s="1790">
        <f t="shared" si="8"/>
        <v>10000</v>
      </c>
      <c r="I172" s="1790"/>
      <c r="J172" s="1769"/>
      <c r="K172" s="18">
        <f>D172+H172</f>
        <v>85000</v>
      </c>
    </row>
    <row r="173" spans="1:11" ht="17.25" x14ac:dyDescent="0.25">
      <c r="A173" s="2296"/>
      <c r="B173" s="2318" t="s">
        <v>4463</v>
      </c>
      <c r="C173" s="2292"/>
      <c r="D173" s="2292"/>
      <c r="E173" s="2292"/>
      <c r="F173" s="2292"/>
      <c r="G173" s="2292"/>
      <c r="H173" s="2292"/>
      <c r="I173" s="2292"/>
      <c r="J173" s="2319"/>
    </row>
    <row r="174" spans="1:11" ht="17.25" x14ac:dyDescent="0.25">
      <c r="A174" s="2296"/>
      <c r="B174" s="1806"/>
      <c r="C174" s="783"/>
      <c r="D174" s="783"/>
      <c r="E174" s="910"/>
      <c r="F174" s="910"/>
      <c r="G174" s="910"/>
      <c r="H174" s="910"/>
      <c r="I174" s="910"/>
      <c r="J174" s="910"/>
    </row>
    <row r="175" spans="1:11" x14ac:dyDescent="0.25">
      <c r="A175" s="2296"/>
      <c r="B175" s="1807" t="s">
        <v>2048</v>
      </c>
      <c r="C175" s="213">
        <f>SUM(C174:C174)</f>
        <v>0</v>
      </c>
      <c r="D175" s="213"/>
      <c r="E175" s="213"/>
      <c r="F175" s="213"/>
      <c r="G175" s="213"/>
      <c r="H175" s="213"/>
      <c r="I175" s="213"/>
      <c r="J175" s="1"/>
    </row>
    <row r="176" spans="1:11" x14ac:dyDescent="0.25">
      <c r="A176" s="2296"/>
    </row>
    <row r="177" spans="1:11" ht="15.75" x14ac:dyDescent="0.25">
      <c r="A177" s="2296"/>
      <c r="B177" s="2287" t="s">
        <v>4861</v>
      </c>
      <c r="C177" s="2263"/>
      <c r="D177" s="757">
        <f>D172</f>
        <v>75000</v>
      </c>
    </row>
    <row r="178" spans="1:11" x14ac:dyDescent="0.25">
      <c r="A178" s="2296"/>
    </row>
    <row r="179" spans="1:11" ht="15.75" x14ac:dyDescent="0.25">
      <c r="A179" s="2296"/>
      <c r="B179" s="2287" t="s">
        <v>4825</v>
      </c>
      <c r="C179" s="2263"/>
      <c r="D179" s="213"/>
      <c r="F179" s="2274" t="s">
        <v>5635</v>
      </c>
      <c r="G179" s="2274"/>
      <c r="H179" s="2274"/>
      <c r="I179" s="2274"/>
      <c r="J179" s="2274"/>
    </row>
    <row r="182" spans="1:11" ht="15.75" thickBot="1" x14ac:dyDescent="0.3"/>
    <row r="183" spans="1:11" ht="16.5" thickBot="1" x14ac:dyDescent="0.3">
      <c r="A183" s="2289" t="s">
        <v>7575</v>
      </c>
      <c r="B183" s="2290"/>
      <c r="C183" s="2290"/>
      <c r="D183" s="2290"/>
      <c r="E183" s="2290"/>
      <c r="F183" s="2290"/>
      <c r="G183" s="2290"/>
      <c r="H183" s="2290"/>
      <c r="I183" s="2290"/>
      <c r="J183" s="2291"/>
    </row>
    <row r="184" spans="1:11" ht="32.25" thickBot="1" x14ac:dyDescent="0.3">
      <c r="A184" s="1764" t="s">
        <v>7245</v>
      </c>
      <c r="B184" s="1817" t="s">
        <v>7246</v>
      </c>
      <c r="C184" s="1892" t="s">
        <v>6004</v>
      </c>
      <c r="D184" s="1818" t="s">
        <v>6005</v>
      </c>
      <c r="E184" s="1763" t="s">
        <v>7247</v>
      </c>
      <c r="F184" s="1778" t="s">
        <v>7248</v>
      </c>
      <c r="G184" s="1778" t="s">
        <v>7249</v>
      </c>
      <c r="H184" s="1778" t="s">
        <v>7250</v>
      </c>
      <c r="I184" s="1778" t="s">
        <v>7251</v>
      </c>
      <c r="J184" s="1779" t="s">
        <v>6846</v>
      </c>
    </row>
    <row r="185" spans="1:11" ht="15.75" x14ac:dyDescent="0.25">
      <c r="A185" s="2306">
        <v>43940</v>
      </c>
      <c r="B185" s="1952" t="s">
        <v>3938</v>
      </c>
      <c r="C185" s="1844">
        <v>1</v>
      </c>
      <c r="D185" s="1844">
        <v>22000</v>
      </c>
      <c r="E185" s="1845"/>
      <c r="F185" s="1844"/>
      <c r="G185" s="1844">
        <v>1</v>
      </c>
      <c r="H185" s="1953">
        <v>5000</v>
      </c>
      <c r="I185" s="1920">
        <v>100</v>
      </c>
      <c r="J185" s="1954"/>
    </row>
    <row r="186" spans="1:11" ht="15.75" x14ac:dyDescent="0.25">
      <c r="A186" s="2307"/>
      <c r="B186" s="1859" t="s">
        <v>4839</v>
      </c>
      <c r="C186" s="1848">
        <v>1</v>
      </c>
      <c r="D186" s="1848">
        <v>18000</v>
      </c>
      <c r="E186" s="1849"/>
      <c r="F186" s="1848"/>
      <c r="G186" s="1848">
        <v>1</v>
      </c>
      <c r="H186" s="1955">
        <v>3000</v>
      </c>
      <c r="I186" s="1831">
        <v>60</v>
      </c>
      <c r="J186" s="1843"/>
    </row>
    <row r="187" spans="1:11" ht="15.75" x14ac:dyDescent="0.25">
      <c r="A187" s="2307"/>
      <c r="B187" s="1859" t="s">
        <v>423</v>
      </c>
      <c r="C187" s="1848">
        <v>1</v>
      </c>
      <c r="D187" s="1848">
        <v>18000</v>
      </c>
      <c r="E187" s="1849"/>
      <c r="F187" s="1848"/>
      <c r="G187" s="1848">
        <v>1</v>
      </c>
      <c r="H187" s="1955">
        <v>4000</v>
      </c>
      <c r="I187" s="1831">
        <v>75</v>
      </c>
      <c r="J187" s="1843"/>
    </row>
    <row r="188" spans="1:11" ht="15.75" x14ac:dyDescent="0.25">
      <c r="A188" s="2307"/>
      <c r="B188" s="1859" t="s">
        <v>5532</v>
      </c>
      <c r="C188" s="1848">
        <v>1</v>
      </c>
      <c r="D188" s="1848">
        <v>15000</v>
      </c>
      <c r="E188" s="1849"/>
      <c r="F188" s="1848"/>
      <c r="G188" s="1848">
        <v>1</v>
      </c>
      <c r="H188" s="1955">
        <v>2000</v>
      </c>
      <c r="I188" s="1831">
        <v>2000</v>
      </c>
      <c r="J188" s="1843"/>
    </row>
    <row r="189" spans="1:11" ht="16.5" thickBot="1" x14ac:dyDescent="0.3">
      <c r="A189" s="2307"/>
      <c r="B189" s="1841" t="s">
        <v>2048</v>
      </c>
      <c r="C189" s="1790">
        <f t="shared" ref="C189:H189" si="9">SUM(C185:C188)</f>
        <v>4</v>
      </c>
      <c r="D189" s="1790">
        <f t="shared" si="9"/>
        <v>73000</v>
      </c>
      <c r="E189" s="1790">
        <f t="shared" si="9"/>
        <v>0</v>
      </c>
      <c r="F189" s="1790">
        <f t="shared" si="9"/>
        <v>0</v>
      </c>
      <c r="G189" s="1790">
        <f t="shared" si="9"/>
        <v>4</v>
      </c>
      <c r="H189" s="1790">
        <f t="shared" si="9"/>
        <v>14000</v>
      </c>
      <c r="I189" s="1790"/>
      <c r="J189" s="1769"/>
      <c r="K189" s="18">
        <f>D189+H189</f>
        <v>87000</v>
      </c>
    </row>
    <row r="190" spans="1:11" ht="17.25" x14ac:dyDescent="0.25">
      <c r="A190" s="2296"/>
      <c r="B190" s="2318" t="s">
        <v>4463</v>
      </c>
      <c r="C190" s="2292"/>
      <c r="D190" s="2292"/>
      <c r="E190" s="2292"/>
      <c r="F190" s="2292"/>
      <c r="G190" s="2292"/>
      <c r="H190" s="2292"/>
      <c r="I190" s="2292"/>
      <c r="J190" s="2319"/>
    </row>
    <row r="191" spans="1:11" ht="17.25" x14ac:dyDescent="0.25">
      <c r="A191" s="2296"/>
      <c r="B191" s="1806"/>
      <c r="C191" s="783"/>
      <c r="D191" s="783"/>
      <c r="E191" s="910"/>
      <c r="F191" s="910"/>
      <c r="G191" s="910"/>
      <c r="H191" s="910"/>
      <c r="I191" s="910"/>
      <c r="J191" s="910"/>
    </row>
    <row r="192" spans="1:11" x14ac:dyDescent="0.25">
      <c r="A192" s="2296"/>
      <c r="B192" s="1807" t="s">
        <v>2048</v>
      </c>
      <c r="C192" s="213">
        <f>SUM(C191:C191)</f>
        <v>0</v>
      </c>
      <c r="D192" s="213"/>
      <c r="E192" s="213"/>
      <c r="F192" s="213"/>
      <c r="G192" s="213"/>
      <c r="H192" s="213"/>
      <c r="I192" s="213"/>
      <c r="J192" s="1"/>
    </row>
    <row r="193" spans="1:10" x14ac:dyDescent="0.25">
      <c r="A193" s="2296"/>
    </row>
    <row r="194" spans="1:10" ht="15.75" x14ac:dyDescent="0.25">
      <c r="A194" s="2296"/>
      <c r="B194" s="2287" t="s">
        <v>4861</v>
      </c>
      <c r="C194" s="2263"/>
      <c r="D194" s="757">
        <f>D189</f>
        <v>73000</v>
      </c>
    </row>
    <row r="195" spans="1:10" x14ac:dyDescent="0.25">
      <c r="A195" s="2296"/>
    </row>
    <row r="196" spans="1:10" ht="15.75" x14ac:dyDescent="0.25">
      <c r="A196" s="2296"/>
      <c r="B196" s="2287" t="s">
        <v>4825</v>
      </c>
      <c r="C196" s="2263"/>
      <c r="D196" s="213"/>
      <c r="F196" s="2274" t="s">
        <v>5635</v>
      </c>
      <c r="G196" s="2274"/>
      <c r="H196" s="2274"/>
      <c r="I196" s="2274"/>
      <c r="J196" s="2274"/>
    </row>
    <row r="199" spans="1:10" ht="15.75" thickBot="1" x14ac:dyDescent="0.3"/>
    <row r="200" spans="1:10" ht="16.5" thickBot="1" x14ac:dyDescent="0.3">
      <c r="A200" s="2289" t="s">
        <v>7577</v>
      </c>
      <c r="B200" s="2290"/>
      <c r="C200" s="2290"/>
      <c r="D200" s="2290"/>
      <c r="E200" s="2290"/>
      <c r="F200" s="2290"/>
      <c r="G200" s="2290"/>
      <c r="H200" s="2290"/>
      <c r="I200" s="2290"/>
      <c r="J200" s="2291"/>
    </row>
    <row r="201" spans="1:10" ht="32.25" thickBot="1" x14ac:dyDescent="0.3">
      <c r="A201" s="1764" t="s">
        <v>7245</v>
      </c>
      <c r="B201" s="1817" t="s">
        <v>7246</v>
      </c>
      <c r="C201" s="1892" t="s">
        <v>6004</v>
      </c>
      <c r="D201" s="1818" t="s">
        <v>6005</v>
      </c>
      <c r="E201" s="1763" t="s">
        <v>7247</v>
      </c>
      <c r="F201" s="1778" t="s">
        <v>7248</v>
      </c>
      <c r="G201" s="1778" t="s">
        <v>7249</v>
      </c>
      <c r="H201" s="1778" t="s">
        <v>7250</v>
      </c>
      <c r="I201" s="1778" t="s">
        <v>7251</v>
      </c>
      <c r="J201" s="1779" t="s">
        <v>6846</v>
      </c>
    </row>
    <row r="202" spans="1:10" ht="15.75" x14ac:dyDescent="0.25">
      <c r="A202" s="2306">
        <v>43941</v>
      </c>
      <c r="B202" s="1952" t="s">
        <v>3043</v>
      </c>
      <c r="C202" s="1844">
        <v>1</v>
      </c>
      <c r="D202" s="1844">
        <v>16000</v>
      </c>
      <c r="E202" s="1845"/>
      <c r="F202" s="1844"/>
      <c r="G202" s="1844">
        <v>1</v>
      </c>
      <c r="H202" s="1953">
        <v>4000</v>
      </c>
      <c r="I202" s="1920">
        <v>75</v>
      </c>
      <c r="J202" s="1954"/>
    </row>
    <row r="203" spans="1:10" ht="15.75" x14ac:dyDescent="0.25">
      <c r="A203" s="2307"/>
      <c r="B203" s="1859" t="s">
        <v>2187</v>
      </c>
      <c r="C203" s="1848">
        <v>1</v>
      </c>
      <c r="D203" s="1848">
        <v>17000</v>
      </c>
      <c r="E203" s="1849"/>
      <c r="F203" s="1848"/>
      <c r="G203" s="1848"/>
      <c r="H203" s="1955"/>
      <c r="I203" s="1831"/>
      <c r="J203" s="1843"/>
    </row>
    <row r="204" spans="1:10" ht="15.75" x14ac:dyDescent="0.25">
      <c r="A204" s="2307"/>
      <c r="B204" s="1859" t="s">
        <v>7578</v>
      </c>
      <c r="C204" s="1848">
        <v>1</v>
      </c>
      <c r="D204" s="1848"/>
      <c r="E204" s="1849">
        <v>37357.800000000003</v>
      </c>
      <c r="F204" s="1848"/>
      <c r="G204" s="1848">
        <v>1</v>
      </c>
      <c r="H204" s="1955">
        <v>4000</v>
      </c>
      <c r="I204" s="1831">
        <v>75</v>
      </c>
      <c r="J204" s="1843" t="s">
        <v>767</v>
      </c>
    </row>
    <row r="205" spans="1:10" ht="15.75" x14ac:dyDescent="0.25">
      <c r="A205" s="2307"/>
      <c r="B205" s="1859" t="s">
        <v>3043</v>
      </c>
      <c r="C205" s="1848">
        <v>1</v>
      </c>
      <c r="D205" s="1848">
        <v>16000</v>
      </c>
      <c r="E205" s="1849"/>
      <c r="F205" s="1848"/>
      <c r="G205" s="1848">
        <v>1</v>
      </c>
      <c r="H205" s="1955">
        <v>4000</v>
      </c>
      <c r="I205" s="1831">
        <v>75</v>
      </c>
      <c r="J205" s="1843"/>
    </row>
    <row r="206" spans="1:10" ht="15.75" x14ac:dyDescent="0.25">
      <c r="A206" s="2307"/>
      <c r="B206" s="1917" t="s">
        <v>7580</v>
      </c>
      <c r="C206" s="1870">
        <v>2</v>
      </c>
      <c r="D206" s="1870"/>
      <c r="E206" s="1871"/>
      <c r="F206" s="1870"/>
      <c r="G206" s="1870"/>
      <c r="H206" s="1956"/>
      <c r="I206" s="1776"/>
      <c r="J206" s="1957" t="s">
        <v>7581</v>
      </c>
    </row>
    <row r="207" spans="1:10" ht="15.75" x14ac:dyDescent="0.25">
      <c r="A207" s="2307"/>
      <c r="B207" s="1859" t="s">
        <v>563</v>
      </c>
      <c r="C207" s="1848">
        <v>1</v>
      </c>
      <c r="D207" s="1848"/>
      <c r="E207" s="1849">
        <v>17860</v>
      </c>
      <c r="F207" s="1848"/>
      <c r="G207" s="1848">
        <v>1</v>
      </c>
      <c r="H207" s="1955">
        <v>3000</v>
      </c>
      <c r="I207" s="1831">
        <v>60</v>
      </c>
      <c r="J207" s="1843" t="s">
        <v>767</v>
      </c>
    </row>
    <row r="208" spans="1:10" ht="15.75" x14ac:dyDescent="0.25">
      <c r="A208" s="2307"/>
      <c r="B208" s="1859" t="s">
        <v>2187</v>
      </c>
      <c r="C208" s="1848">
        <v>2</v>
      </c>
      <c r="D208" s="1848"/>
      <c r="E208" s="1849"/>
      <c r="F208" s="1848">
        <v>34000</v>
      </c>
      <c r="G208" s="1848"/>
      <c r="H208" s="1955"/>
      <c r="I208" s="1831"/>
      <c r="J208" s="1843" t="s">
        <v>7579</v>
      </c>
    </row>
    <row r="209" spans="1:11" ht="15.75" x14ac:dyDescent="0.25">
      <c r="A209" s="2307"/>
      <c r="B209" s="1859" t="s">
        <v>563</v>
      </c>
      <c r="C209" s="1848">
        <v>1</v>
      </c>
      <c r="D209" s="1848">
        <v>22000</v>
      </c>
      <c r="E209" s="1849"/>
      <c r="F209" s="1848"/>
      <c r="G209" s="1848"/>
      <c r="H209" s="1955"/>
      <c r="I209" s="1831"/>
      <c r="J209" s="1843"/>
    </row>
    <row r="210" spans="1:11" ht="15.75" x14ac:dyDescent="0.25">
      <c r="A210" s="2307"/>
      <c r="B210" s="1859" t="s">
        <v>4793</v>
      </c>
      <c r="C210" s="1848">
        <v>1</v>
      </c>
      <c r="D210" s="1848"/>
      <c r="E210" s="1849">
        <v>17695.8</v>
      </c>
      <c r="F210" s="1848"/>
      <c r="G210" s="1848">
        <v>1</v>
      </c>
      <c r="H210" s="1955">
        <v>3000</v>
      </c>
      <c r="I210" s="1831">
        <v>60</v>
      </c>
      <c r="J210" s="1843" t="s">
        <v>767</v>
      </c>
    </row>
    <row r="211" spans="1:11" ht="16.5" thickBot="1" x14ac:dyDescent="0.3">
      <c r="A211" s="2307"/>
      <c r="B211" s="1841" t="s">
        <v>2048</v>
      </c>
      <c r="C211" s="1790">
        <f t="shared" ref="C211:H211" si="10">SUM(C202:C210)</f>
        <v>11</v>
      </c>
      <c r="D211" s="1790">
        <f t="shared" si="10"/>
        <v>71000</v>
      </c>
      <c r="E211" s="1790">
        <f t="shared" si="10"/>
        <v>72913.600000000006</v>
      </c>
      <c r="F211" s="1790">
        <f t="shared" si="10"/>
        <v>34000</v>
      </c>
      <c r="G211" s="1790">
        <f t="shared" si="10"/>
        <v>5</v>
      </c>
      <c r="H211" s="1790">
        <f t="shared" si="10"/>
        <v>18000</v>
      </c>
      <c r="I211" s="1790"/>
      <c r="J211" s="1769"/>
      <c r="K211" s="18">
        <f>D211+E211+F211+H211</f>
        <v>195913.60000000001</v>
      </c>
    </row>
    <row r="212" spans="1:11" ht="17.25" x14ac:dyDescent="0.25">
      <c r="A212" s="2296"/>
      <c r="B212" s="2318" t="s">
        <v>4463</v>
      </c>
      <c r="C212" s="2292"/>
      <c r="D212" s="2292"/>
      <c r="E212" s="2292"/>
      <c r="F212" s="2292"/>
      <c r="G212" s="2292"/>
      <c r="H212" s="2292"/>
      <c r="I212" s="2292"/>
      <c r="J212" s="2319"/>
    </row>
    <row r="213" spans="1:11" ht="17.25" x14ac:dyDescent="0.25">
      <c r="A213" s="2296"/>
      <c r="B213" s="1806"/>
      <c r="C213" s="783"/>
      <c r="D213" s="783"/>
      <c r="E213" s="910"/>
      <c r="F213" s="910"/>
      <c r="G213" s="910"/>
      <c r="H213" s="910"/>
      <c r="I213" s="910"/>
      <c r="J213" s="910"/>
    </row>
    <row r="214" spans="1:11" x14ac:dyDescent="0.25">
      <c r="A214" s="2296"/>
      <c r="B214" s="1807" t="s">
        <v>2048</v>
      </c>
      <c r="C214" s="213">
        <f>SUM(C213:C213)</f>
        <v>0</v>
      </c>
      <c r="D214" s="213"/>
      <c r="E214" s="213"/>
      <c r="F214" s="213"/>
      <c r="G214" s="213"/>
      <c r="H214" s="213"/>
      <c r="I214" s="213"/>
      <c r="J214" s="1"/>
    </row>
    <row r="215" spans="1:11" x14ac:dyDescent="0.25">
      <c r="A215" s="2296"/>
    </row>
    <row r="216" spans="1:11" ht="15.75" x14ac:dyDescent="0.25">
      <c r="A216" s="2296"/>
      <c r="B216" s="2287" t="s">
        <v>4861</v>
      </c>
      <c r="C216" s="2263"/>
      <c r="D216" s="757">
        <f>D211</f>
        <v>71000</v>
      </c>
    </row>
    <row r="217" spans="1:11" x14ac:dyDescent="0.25">
      <c r="A217" s="2296"/>
    </row>
    <row r="218" spans="1:11" ht="15.75" x14ac:dyDescent="0.25">
      <c r="A218" s="2296"/>
      <c r="B218" s="2287" t="s">
        <v>4825</v>
      </c>
      <c r="C218" s="2263"/>
      <c r="D218" s="213"/>
      <c r="F218" s="2274" t="s">
        <v>5635</v>
      </c>
      <c r="G218" s="2274"/>
      <c r="H218" s="2274"/>
      <c r="I218" s="2274"/>
      <c r="J218" s="2274"/>
    </row>
    <row r="221" spans="1:11" ht="15.75" thickBot="1" x14ac:dyDescent="0.3"/>
    <row r="222" spans="1:11" ht="16.5" thickBot="1" x14ac:dyDescent="0.3">
      <c r="A222" s="2289" t="s">
        <v>7582</v>
      </c>
      <c r="B222" s="2290"/>
      <c r="C222" s="2290"/>
      <c r="D222" s="2290"/>
      <c r="E222" s="2290"/>
      <c r="F222" s="2290"/>
      <c r="G222" s="2290"/>
      <c r="H222" s="2290"/>
      <c r="I222" s="2290"/>
      <c r="J222" s="2291"/>
    </row>
    <row r="223" spans="1:11" ht="32.25" thickBot="1" x14ac:dyDescent="0.3">
      <c r="A223" s="1764" t="s">
        <v>7245</v>
      </c>
      <c r="B223" s="1817" t="s">
        <v>7246</v>
      </c>
      <c r="C223" s="1892" t="s">
        <v>6004</v>
      </c>
      <c r="D223" s="1818" t="s">
        <v>6005</v>
      </c>
      <c r="E223" s="1763" t="s">
        <v>7247</v>
      </c>
      <c r="F223" s="1778" t="s">
        <v>7248</v>
      </c>
      <c r="G223" s="1778" t="s">
        <v>7249</v>
      </c>
      <c r="H223" s="1778" t="s">
        <v>7250</v>
      </c>
      <c r="I223" s="1778" t="s">
        <v>7251</v>
      </c>
      <c r="J223" s="1779" t="s">
        <v>6846</v>
      </c>
    </row>
    <row r="224" spans="1:11" ht="15.75" x14ac:dyDescent="0.25">
      <c r="A224" s="2306">
        <v>43942</v>
      </c>
      <c r="B224" s="1952" t="s">
        <v>170</v>
      </c>
      <c r="C224" s="1844">
        <v>1</v>
      </c>
      <c r="D224" s="1844">
        <v>22000</v>
      </c>
      <c r="E224" s="1845"/>
      <c r="F224" s="1844"/>
      <c r="G224" s="1844">
        <v>1</v>
      </c>
      <c r="H224" s="1953">
        <v>5000</v>
      </c>
      <c r="I224" s="1920">
        <v>100</v>
      </c>
      <c r="J224" s="1954"/>
    </row>
    <row r="225" spans="1:11" ht="15.75" x14ac:dyDescent="0.25">
      <c r="A225" s="2307"/>
      <c r="B225" s="1859" t="s">
        <v>5605</v>
      </c>
      <c r="C225" s="1848">
        <v>2</v>
      </c>
      <c r="D225" s="1848"/>
      <c r="E225" s="1849"/>
      <c r="F225" s="1848">
        <v>104000</v>
      </c>
      <c r="G225" s="1848"/>
      <c r="H225" s="1955"/>
      <c r="I225" s="1831"/>
      <c r="J225" s="1843" t="s">
        <v>7027</v>
      </c>
    </row>
    <row r="226" spans="1:11" ht="15.75" x14ac:dyDescent="0.25">
      <c r="A226" s="2307"/>
      <c r="B226" s="1859" t="s">
        <v>7583</v>
      </c>
      <c r="C226" s="1848">
        <v>1</v>
      </c>
      <c r="D226" s="1848">
        <v>38000</v>
      </c>
      <c r="E226" s="1849"/>
      <c r="F226" s="1848"/>
      <c r="G226" s="1848">
        <v>1</v>
      </c>
      <c r="H226" s="1955">
        <v>4000</v>
      </c>
      <c r="I226" s="1831">
        <v>75</v>
      </c>
      <c r="J226" s="1843"/>
    </row>
    <row r="227" spans="1:11" ht="15.75" x14ac:dyDescent="0.25">
      <c r="A227" s="2307"/>
      <c r="B227" s="1859" t="s">
        <v>7584</v>
      </c>
      <c r="C227" s="1848">
        <v>2</v>
      </c>
      <c r="D227" s="1848"/>
      <c r="E227" s="1849"/>
      <c r="F227" s="2320">
        <v>112100</v>
      </c>
      <c r="G227" s="1848"/>
      <c r="H227" s="1955"/>
      <c r="I227" s="1831"/>
      <c r="J227" s="2323" t="s">
        <v>7585</v>
      </c>
    </row>
    <row r="228" spans="1:11" ht="15.75" x14ac:dyDescent="0.25">
      <c r="A228" s="2307"/>
      <c r="B228" s="1859" t="s">
        <v>3938</v>
      </c>
      <c r="C228" s="1848">
        <v>1</v>
      </c>
      <c r="D228" s="1848"/>
      <c r="E228" s="1849"/>
      <c r="F228" s="2321"/>
      <c r="G228" s="1848"/>
      <c r="H228" s="1955"/>
      <c r="I228" s="1831"/>
      <c r="J228" s="2324"/>
    </row>
    <row r="229" spans="1:11" ht="15.75" x14ac:dyDescent="0.25">
      <c r="A229" s="2307"/>
      <c r="B229" s="1859" t="s">
        <v>2199</v>
      </c>
      <c r="C229" s="1848">
        <v>1</v>
      </c>
      <c r="D229" s="1848"/>
      <c r="E229" s="1849"/>
      <c r="F229" s="2322"/>
      <c r="G229" s="1848"/>
      <c r="H229" s="1955"/>
      <c r="I229" s="1831"/>
      <c r="J229" s="2325"/>
    </row>
    <row r="230" spans="1:11" ht="15.75" x14ac:dyDescent="0.25">
      <c r="A230" s="2307"/>
      <c r="B230" s="1859" t="s">
        <v>2199</v>
      </c>
      <c r="C230" s="1848">
        <v>1</v>
      </c>
      <c r="D230" s="1848">
        <v>21000</v>
      </c>
      <c r="E230" s="1849"/>
      <c r="F230" s="1848"/>
      <c r="G230" s="1848"/>
      <c r="H230" s="1955"/>
      <c r="I230" s="1831"/>
      <c r="J230" s="1843"/>
    </row>
    <row r="231" spans="1:11" ht="15.75" x14ac:dyDescent="0.25">
      <c r="A231" s="2307"/>
      <c r="B231" s="1859" t="s">
        <v>2895</v>
      </c>
      <c r="C231" s="1848">
        <v>1</v>
      </c>
      <c r="D231" s="1848">
        <v>35500</v>
      </c>
      <c r="E231" s="1849"/>
      <c r="F231" s="1848"/>
      <c r="G231" s="1848">
        <v>1</v>
      </c>
      <c r="H231" s="1955">
        <v>3000</v>
      </c>
      <c r="I231" s="1831">
        <v>60</v>
      </c>
      <c r="J231" s="1843" t="s">
        <v>7586</v>
      </c>
    </row>
    <row r="232" spans="1:11" ht="15.75" x14ac:dyDescent="0.25">
      <c r="A232" s="2307"/>
      <c r="B232" s="1859" t="s">
        <v>1807</v>
      </c>
      <c r="C232" s="1848">
        <v>1</v>
      </c>
      <c r="D232" s="1848">
        <v>32000</v>
      </c>
      <c r="E232" s="1849"/>
      <c r="F232" s="1848"/>
      <c r="G232" s="1848">
        <v>1</v>
      </c>
      <c r="H232" s="1955">
        <v>3000</v>
      </c>
      <c r="I232" s="1831">
        <v>60</v>
      </c>
      <c r="J232" s="1843"/>
    </row>
    <row r="233" spans="1:11" ht="16.5" thickBot="1" x14ac:dyDescent="0.3">
      <c r="A233" s="2307"/>
      <c r="B233" s="1841" t="s">
        <v>2048</v>
      </c>
      <c r="C233" s="1790">
        <f t="shared" ref="C233:H233" si="11">SUM(C224:C232)</f>
        <v>11</v>
      </c>
      <c r="D233" s="1790">
        <f t="shared" si="11"/>
        <v>148500</v>
      </c>
      <c r="E233" s="1790">
        <f t="shared" si="11"/>
        <v>0</v>
      </c>
      <c r="F233" s="1790">
        <f t="shared" si="11"/>
        <v>216100</v>
      </c>
      <c r="G233" s="1790">
        <f t="shared" si="11"/>
        <v>4</v>
      </c>
      <c r="H233" s="1790">
        <f t="shared" si="11"/>
        <v>15000</v>
      </c>
      <c r="I233" s="1790"/>
      <c r="J233" s="1769"/>
      <c r="K233" s="18">
        <f>D233+F233+H233</f>
        <v>379600</v>
      </c>
    </row>
    <row r="234" spans="1:11" ht="17.25" x14ac:dyDescent="0.25">
      <c r="A234" s="2296"/>
      <c r="B234" s="2318" t="s">
        <v>4463</v>
      </c>
      <c r="C234" s="2292"/>
      <c r="D234" s="2292"/>
      <c r="E234" s="2292"/>
      <c r="F234" s="2292"/>
      <c r="G234" s="2292"/>
      <c r="H234" s="2292"/>
      <c r="I234" s="2292"/>
      <c r="J234" s="2319"/>
    </row>
    <row r="235" spans="1:11" ht="17.25" x14ac:dyDescent="0.25">
      <c r="A235" s="2296"/>
      <c r="B235" s="1806"/>
      <c r="C235" s="783"/>
      <c r="D235" s="783"/>
      <c r="E235" s="910"/>
      <c r="F235" s="910"/>
      <c r="G235" s="910"/>
      <c r="H235" s="910"/>
      <c r="I235" s="910"/>
      <c r="J235" s="910"/>
    </row>
    <row r="236" spans="1:11" x14ac:dyDescent="0.25">
      <c r="A236" s="2296"/>
      <c r="B236" s="1807" t="s">
        <v>2048</v>
      </c>
      <c r="C236" s="213">
        <f>SUM(C235:C235)</f>
        <v>0</v>
      </c>
      <c r="D236" s="213"/>
      <c r="E236" s="213"/>
      <c r="F236" s="213"/>
      <c r="G236" s="213"/>
      <c r="H236" s="213"/>
      <c r="I236" s="213"/>
      <c r="J236" s="1"/>
    </row>
    <row r="237" spans="1:11" x14ac:dyDescent="0.25">
      <c r="A237" s="2296"/>
    </row>
    <row r="238" spans="1:11" ht="15.75" x14ac:dyDescent="0.25">
      <c r="A238" s="2296"/>
      <c r="B238" s="2287" t="s">
        <v>4861</v>
      </c>
      <c r="C238" s="2263"/>
      <c r="D238" s="757">
        <f>D233</f>
        <v>148500</v>
      </c>
    </row>
    <row r="239" spans="1:11" x14ac:dyDescent="0.25">
      <c r="A239" s="2296"/>
    </row>
    <row r="240" spans="1:11" ht="15.75" x14ac:dyDescent="0.25">
      <c r="A240" s="2296"/>
      <c r="B240" s="2287" t="s">
        <v>4825</v>
      </c>
      <c r="C240" s="2263"/>
      <c r="D240" s="213"/>
      <c r="F240" s="2274" t="s">
        <v>5635</v>
      </c>
      <c r="G240" s="2274"/>
      <c r="H240" s="2274"/>
      <c r="I240" s="2274"/>
      <c r="J240" s="2274"/>
    </row>
    <row r="243" spans="1:10" ht="15.75" thickBot="1" x14ac:dyDescent="0.3"/>
    <row r="244" spans="1:10" ht="16.5" thickBot="1" x14ac:dyDescent="0.3">
      <c r="A244" s="2289" t="s">
        <v>7588</v>
      </c>
      <c r="B244" s="2290"/>
      <c r="C244" s="2290"/>
      <c r="D244" s="2290"/>
      <c r="E244" s="2290"/>
      <c r="F244" s="2290"/>
      <c r="G244" s="2290"/>
      <c r="H244" s="2290"/>
      <c r="I244" s="2290"/>
      <c r="J244" s="2291"/>
    </row>
    <row r="245" spans="1:10" ht="32.25" thickBot="1" x14ac:dyDescent="0.3">
      <c r="A245" s="1764" t="s">
        <v>7245</v>
      </c>
      <c r="B245" s="1817" t="s">
        <v>7246</v>
      </c>
      <c r="C245" s="1892" t="s">
        <v>6004</v>
      </c>
      <c r="D245" s="1818" t="s">
        <v>6005</v>
      </c>
      <c r="E245" s="1763" t="s">
        <v>7247</v>
      </c>
      <c r="F245" s="1778" t="s">
        <v>7248</v>
      </c>
      <c r="G245" s="1778" t="s">
        <v>7249</v>
      </c>
      <c r="H245" s="1778" t="s">
        <v>7250</v>
      </c>
      <c r="I245" s="1778" t="s">
        <v>7251</v>
      </c>
      <c r="J245" s="1779" t="s">
        <v>6846</v>
      </c>
    </row>
    <row r="246" spans="1:10" ht="15.75" x14ac:dyDescent="0.25">
      <c r="A246" s="2306">
        <v>43943</v>
      </c>
      <c r="B246" s="1952" t="s">
        <v>1946</v>
      </c>
      <c r="C246" s="1844">
        <v>1</v>
      </c>
      <c r="D246" s="1844">
        <v>39500</v>
      </c>
      <c r="E246" s="1845"/>
      <c r="F246" s="1844"/>
      <c r="G246" s="1844"/>
      <c r="H246" s="1953"/>
      <c r="I246" s="1920"/>
      <c r="J246" s="1954"/>
    </row>
    <row r="247" spans="1:10" ht="15.75" x14ac:dyDescent="0.25">
      <c r="A247" s="2307"/>
      <c r="B247" s="1859" t="s">
        <v>2199</v>
      </c>
      <c r="C247" s="1848">
        <v>1</v>
      </c>
      <c r="D247" s="1848">
        <v>17000</v>
      </c>
      <c r="E247" s="1849"/>
      <c r="F247" s="1848"/>
      <c r="G247" s="1848">
        <v>1</v>
      </c>
      <c r="H247" s="1955">
        <v>4000</v>
      </c>
      <c r="I247" s="1831">
        <v>75</v>
      </c>
      <c r="J247" s="1843"/>
    </row>
    <row r="248" spans="1:10" ht="15.75" x14ac:dyDescent="0.25">
      <c r="A248" s="2307"/>
      <c r="B248" s="1859" t="s">
        <v>370</v>
      </c>
      <c r="C248" s="1848">
        <v>2</v>
      </c>
      <c r="D248" s="1848"/>
      <c r="E248" s="1849">
        <v>68817</v>
      </c>
      <c r="F248" s="1848"/>
      <c r="G248" s="1848"/>
      <c r="H248" s="1955"/>
      <c r="I248" s="1831"/>
      <c r="J248" s="1843" t="s">
        <v>7587</v>
      </c>
    </row>
    <row r="249" spans="1:10" ht="15.75" x14ac:dyDescent="0.25">
      <c r="A249" s="2307"/>
      <c r="B249" s="1859" t="s">
        <v>3012</v>
      </c>
      <c r="C249" s="1848">
        <v>1</v>
      </c>
      <c r="D249" s="1848">
        <v>17000</v>
      </c>
      <c r="E249" s="1849"/>
      <c r="F249" s="1958"/>
      <c r="G249" s="1848"/>
      <c r="H249" s="1955"/>
      <c r="I249" s="1831"/>
      <c r="J249" s="1959"/>
    </row>
    <row r="250" spans="1:10" ht="15.75" x14ac:dyDescent="0.25">
      <c r="A250" s="2307"/>
      <c r="B250" s="1859" t="s">
        <v>2045</v>
      </c>
      <c r="C250" s="1848">
        <v>1</v>
      </c>
      <c r="D250" s="1848">
        <v>15000</v>
      </c>
      <c r="E250" s="1849"/>
      <c r="F250" s="1958"/>
      <c r="G250" s="1848">
        <v>1</v>
      </c>
      <c r="H250" s="1955">
        <v>3000</v>
      </c>
      <c r="I250" s="1831">
        <v>60</v>
      </c>
      <c r="J250" s="1959"/>
    </row>
    <row r="251" spans="1:10" ht="15.75" x14ac:dyDescent="0.25">
      <c r="A251" s="2307"/>
      <c r="B251" s="1859" t="s">
        <v>3938</v>
      </c>
      <c r="C251" s="1848">
        <v>2</v>
      </c>
      <c r="D251" s="1848"/>
      <c r="E251" s="1849">
        <v>53900</v>
      </c>
      <c r="F251" s="1958"/>
      <c r="G251" s="1848"/>
      <c r="H251" s="1955"/>
      <c r="I251" s="1831"/>
      <c r="J251" s="1843" t="s">
        <v>767</v>
      </c>
    </row>
    <row r="252" spans="1:10" ht="15.75" x14ac:dyDescent="0.25">
      <c r="A252" s="2307"/>
      <c r="B252" s="1859" t="s">
        <v>1290</v>
      </c>
      <c r="C252" s="1848">
        <v>1</v>
      </c>
      <c r="D252" s="1848"/>
      <c r="E252" s="1849">
        <v>56840</v>
      </c>
      <c r="F252" s="1848"/>
      <c r="G252" s="1848">
        <v>1</v>
      </c>
      <c r="H252" s="1955">
        <v>5000</v>
      </c>
      <c r="I252" s="1831">
        <v>100</v>
      </c>
      <c r="J252" s="1843" t="s">
        <v>767</v>
      </c>
    </row>
    <row r="253" spans="1:10" ht="15.75" x14ac:dyDescent="0.25">
      <c r="A253" s="2307"/>
      <c r="B253" s="1859" t="s">
        <v>5532</v>
      </c>
      <c r="C253" s="1848">
        <v>1</v>
      </c>
      <c r="D253" s="1848">
        <v>17000</v>
      </c>
      <c r="E253" s="1849"/>
      <c r="F253" s="1848"/>
      <c r="G253" s="1848"/>
      <c r="H253" s="1955"/>
      <c r="I253" s="1831"/>
      <c r="J253" s="1843"/>
    </row>
    <row r="254" spans="1:10" ht="15.75" x14ac:dyDescent="0.25">
      <c r="A254" s="2307"/>
      <c r="B254" s="1859" t="s">
        <v>6070</v>
      </c>
      <c r="C254" s="1848">
        <v>1</v>
      </c>
      <c r="D254" s="1848">
        <v>28000</v>
      </c>
      <c r="E254" s="1849"/>
      <c r="F254" s="1848"/>
      <c r="G254" s="1848">
        <v>1</v>
      </c>
      <c r="H254" s="1955">
        <v>2000</v>
      </c>
      <c r="I254" s="1831">
        <v>50</v>
      </c>
      <c r="J254" s="1843"/>
    </row>
    <row r="255" spans="1:10" ht="15.75" x14ac:dyDescent="0.25">
      <c r="A255" s="2307"/>
      <c r="B255" s="1859" t="s">
        <v>3938</v>
      </c>
      <c r="C255" s="1848">
        <v>2</v>
      </c>
      <c r="D255" s="1848"/>
      <c r="E255" s="1849">
        <v>44239.5</v>
      </c>
      <c r="F255" s="1848"/>
      <c r="G255" s="1848">
        <v>2</v>
      </c>
      <c r="H255" s="1955">
        <v>10000</v>
      </c>
      <c r="I255" s="1831">
        <v>100</v>
      </c>
      <c r="J255" s="1843" t="s">
        <v>767</v>
      </c>
    </row>
    <row r="256" spans="1:10" ht="15.75" x14ac:dyDescent="0.25">
      <c r="A256" s="2307"/>
      <c r="B256" s="1859" t="s">
        <v>5532</v>
      </c>
      <c r="C256" s="1848">
        <v>1</v>
      </c>
      <c r="D256" s="1848">
        <v>13000</v>
      </c>
      <c r="E256" s="1849"/>
      <c r="F256" s="1848"/>
      <c r="G256" s="1848">
        <v>2</v>
      </c>
      <c r="H256" s="1955">
        <v>4000</v>
      </c>
      <c r="I256" s="1831">
        <v>50</v>
      </c>
      <c r="J256" s="1843"/>
    </row>
    <row r="257" spans="1:11" ht="16.5" thickBot="1" x14ac:dyDescent="0.3">
      <c r="A257" s="2307"/>
      <c r="B257" s="1841" t="s">
        <v>2048</v>
      </c>
      <c r="C257" s="1790">
        <f t="shared" ref="C257:H257" si="12">SUM(C246:C256)</f>
        <v>14</v>
      </c>
      <c r="D257" s="1790">
        <f t="shared" si="12"/>
        <v>146500</v>
      </c>
      <c r="E257" s="1790">
        <f t="shared" si="12"/>
        <v>223796.5</v>
      </c>
      <c r="F257" s="1790">
        <f t="shared" si="12"/>
        <v>0</v>
      </c>
      <c r="G257" s="1790">
        <f t="shared" si="12"/>
        <v>8</v>
      </c>
      <c r="H257" s="1790">
        <f t="shared" si="12"/>
        <v>28000</v>
      </c>
      <c r="I257" s="1790"/>
      <c r="J257" s="1769"/>
      <c r="K257" s="18">
        <f>D257+E257+H257</f>
        <v>398296.5</v>
      </c>
    </row>
    <row r="258" spans="1:11" ht="17.25" x14ac:dyDescent="0.25">
      <c r="A258" s="2296"/>
      <c r="B258" s="2318" t="s">
        <v>4463</v>
      </c>
      <c r="C258" s="2292"/>
      <c r="D258" s="2292"/>
      <c r="E258" s="2292"/>
      <c r="F258" s="2292"/>
      <c r="G258" s="2292"/>
      <c r="H258" s="2292"/>
      <c r="I258" s="2292"/>
      <c r="J258" s="2319"/>
    </row>
    <row r="259" spans="1:11" ht="17.25" x14ac:dyDescent="0.25">
      <c r="A259" s="2296"/>
      <c r="B259" s="1806"/>
      <c r="C259" s="783"/>
      <c r="D259" s="783"/>
      <c r="E259" s="910"/>
      <c r="F259" s="910"/>
      <c r="G259" s="910"/>
      <c r="H259" s="910"/>
      <c r="I259" s="910"/>
      <c r="J259" s="910"/>
    </row>
    <row r="260" spans="1:11" x14ac:dyDescent="0.25">
      <c r="A260" s="2296"/>
      <c r="B260" s="1807" t="s">
        <v>2048</v>
      </c>
      <c r="C260" s="213">
        <f>SUM(C259:C259)</f>
        <v>0</v>
      </c>
      <c r="D260" s="213"/>
      <c r="E260" s="213"/>
      <c r="F260" s="213"/>
      <c r="G260" s="213"/>
      <c r="H260" s="213"/>
      <c r="I260" s="213"/>
      <c r="J260" s="1"/>
    </row>
    <row r="261" spans="1:11" x14ac:dyDescent="0.25">
      <c r="A261" s="2296"/>
    </row>
    <row r="262" spans="1:11" ht="15.75" x14ac:dyDescent="0.25">
      <c r="A262" s="2296"/>
      <c r="B262" s="2287" t="s">
        <v>4861</v>
      </c>
      <c r="C262" s="2263"/>
      <c r="D262" s="757">
        <f>D257</f>
        <v>146500</v>
      </c>
    </row>
    <row r="263" spans="1:11" x14ac:dyDescent="0.25">
      <c r="A263" s="2296"/>
    </row>
    <row r="264" spans="1:11" ht="15.75" x14ac:dyDescent="0.25">
      <c r="A264" s="2296"/>
      <c r="B264" s="2287" t="s">
        <v>4825</v>
      </c>
      <c r="C264" s="2263"/>
      <c r="D264" s="213"/>
      <c r="F264" s="2274" t="s">
        <v>5635</v>
      </c>
      <c r="G264" s="2274"/>
      <c r="H264" s="2274"/>
      <c r="I264" s="2274"/>
      <c r="J264" s="2274"/>
    </row>
    <row r="267" spans="1:11" ht="15.75" thickBot="1" x14ac:dyDescent="0.3"/>
    <row r="268" spans="1:11" ht="16.5" thickBot="1" x14ac:dyDescent="0.3">
      <c r="A268" s="2289" t="s">
        <v>7594</v>
      </c>
      <c r="B268" s="2290"/>
      <c r="C268" s="2290"/>
      <c r="D268" s="2290"/>
      <c r="E268" s="2290"/>
      <c r="F268" s="2290"/>
      <c r="G268" s="2290"/>
      <c r="H268" s="2290"/>
      <c r="I268" s="2290"/>
      <c r="J268" s="2291"/>
    </row>
    <row r="269" spans="1:11" ht="32.25" thickBot="1" x14ac:dyDescent="0.3">
      <c r="A269" s="1764" t="s">
        <v>7245</v>
      </c>
      <c r="B269" s="1817" t="s">
        <v>7246</v>
      </c>
      <c r="C269" s="1892" t="s">
        <v>6004</v>
      </c>
      <c r="D269" s="1818" t="s">
        <v>6005</v>
      </c>
      <c r="E269" s="1763" t="s">
        <v>7247</v>
      </c>
      <c r="F269" s="1778" t="s">
        <v>7248</v>
      </c>
      <c r="G269" s="1778" t="s">
        <v>7249</v>
      </c>
      <c r="H269" s="1778" t="s">
        <v>7250</v>
      </c>
      <c r="I269" s="1778" t="s">
        <v>7251</v>
      </c>
      <c r="J269" s="1779" t="s">
        <v>6846</v>
      </c>
    </row>
    <row r="270" spans="1:11" ht="15.75" x14ac:dyDescent="0.25">
      <c r="A270" s="2306">
        <v>43944</v>
      </c>
      <c r="B270" s="1952" t="s">
        <v>5953</v>
      </c>
      <c r="C270" s="1844">
        <v>1</v>
      </c>
      <c r="D270" s="1844"/>
      <c r="E270" s="1845">
        <v>29001.45</v>
      </c>
      <c r="F270" s="1844"/>
      <c r="G270" s="1844"/>
      <c r="H270" s="1953"/>
      <c r="I270" s="1920"/>
      <c r="J270" s="1954" t="s">
        <v>767</v>
      </c>
    </row>
    <row r="271" spans="1:11" ht="15.75" x14ac:dyDescent="0.25">
      <c r="A271" s="2307"/>
      <c r="B271" s="1859" t="s">
        <v>2187</v>
      </c>
      <c r="C271" s="1848">
        <v>1</v>
      </c>
      <c r="D271" s="1848">
        <v>14000</v>
      </c>
      <c r="E271" s="1849"/>
      <c r="F271" s="1848"/>
      <c r="G271" s="1848">
        <v>1</v>
      </c>
      <c r="H271" s="1955">
        <v>3000</v>
      </c>
      <c r="I271" s="1831">
        <v>60</v>
      </c>
      <c r="J271" s="1843"/>
    </row>
    <row r="272" spans="1:11" ht="15.75" x14ac:dyDescent="0.25">
      <c r="A272" s="2307"/>
      <c r="B272" s="1859" t="s">
        <v>423</v>
      </c>
      <c r="C272" s="1848">
        <v>1</v>
      </c>
      <c r="D272" s="1848">
        <v>18000</v>
      </c>
      <c r="E272" s="1849"/>
      <c r="F272" s="1848"/>
      <c r="G272" s="1848">
        <v>1</v>
      </c>
      <c r="H272" s="1955">
        <v>4000</v>
      </c>
      <c r="I272" s="1831">
        <v>75</v>
      </c>
      <c r="J272" s="1843"/>
    </row>
    <row r="273" spans="1:11" ht="15.75" x14ac:dyDescent="0.25">
      <c r="A273" s="2307"/>
      <c r="B273" s="1859" t="s">
        <v>151</v>
      </c>
      <c r="C273" s="1848">
        <v>1</v>
      </c>
      <c r="D273" s="1848"/>
      <c r="E273" s="1849">
        <v>23102.85</v>
      </c>
      <c r="F273" s="1958"/>
      <c r="G273" s="1848">
        <v>1</v>
      </c>
      <c r="H273" s="1955">
        <v>3000</v>
      </c>
      <c r="I273" s="1831">
        <v>60</v>
      </c>
      <c r="J273" s="1843" t="s">
        <v>767</v>
      </c>
    </row>
    <row r="274" spans="1:11" ht="15.75" x14ac:dyDescent="0.25">
      <c r="A274" s="2307"/>
      <c r="B274" s="1859" t="s">
        <v>6063</v>
      </c>
      <c r="C274" s="1848">
        <v>1</v>
      </c>
      <c r="D274" s="1848"/>
      <c r="E274" s="1849">
        <v>23594.400000000001</v>
      </c>
      <c r="F274" s="1958"/>
      <c r="G274" s="1848">
        <v>3</v>
      </c>
      <c r="H274" s="1955">
        <v>7000</v>
      </c>
      <c r="I274" s="1955" t="s">
        <v>7589</v>
      </c>
      <c r="J274" s="1843" t="s">
        <v>767</v>
      </c>
    </row>
    <row r="275" spans="1:11" ht="15.75" x14ac:dyDescent="0.25">
      <c r="A275" s="2307"/>
      <c r="B275" s="1859" t="s">
        <v>563</v>
      </c>
      <c r="C275" s="1848">
        <v>1</v>
      </c>
      <c r="D275" s="1848"/>
      <c r="E275" s="1849">
        <v>21628.2</v>
      </c>
      <c r="F275" s="1958"/>
      <c r="G275" s="1848"/>
      <c r="H275" s="1955"/>
      <c r="I275" s="1831"/>
      <c r="J275" s="1843" t="s">
        <v>767</v>
      </c>
    </row>
    <row r="276" spans="1:11" ht="15.75" x14ac:dyDescent="0.25">
      <c r="A276" s="2307"/>
      <c r="B276" s="1859" t="s">
        <v>423</v>
      </c>
      <c r="C276" s="1848">
        <v>1</v>
      </c>
      <c r="D276" s="1848"/>
      <c r="E276" s="1849">
        <v>21628.2</v>
      </c>
      <c r="F276" s="1848"/>
      <c r="G276" s="1848"/>
      <c r="H276" s="1955"/>
      <c r="I276" s="1831"/>
      <c r="J276" s="1843" t="s">
        <v>767</v>
      </c>
    </row>
    <row r="277" spans="1:11" ht="16.5" thickBot="1" x14ac:dyDescent="0.3">
      <c r="A277" s="2307"/>
      <c r="B277" s="1841" t="s">
        <v>2048</v>
      </c>
      <c r="C277" s="1790">
        <f t="shared" ref="C277:H277" si="13">SUM(C270:C276)</f>
        <v>7</v>
      </c>
      <c r="D277" s="1790">
        <f t="shared" si="13"/>
        <v>32000</v>
      </c>
      <c r="E277" s="1790">
        <f t="shared" si="13"/>
        <v>118955.1</v>
      </c>
      <c r="F277" s="1790">
        <f t="shared" si="13"/>
        <v>0</v>
      </c>
      <c r="G277" s="1790">
        <f t="shared" si="13"/>
        <v>6</v>
      </c>
      <c r="H277" s="1790">
        <f t="shared" si="13"/>
        <v>17000</v>
      </c>
      <c r="I277" s="1790"/>
      <c r="J277" s="1769"/>
      <c r="K277" s="18">
        <f>D277+E277+H277</f>
        <v>167955.1</v>
      </c>
    </row>
    <row r="278" spans="1:11" ht="17.25" x14ac:dyDescent="0.25">
      <c r="A278" s="2296"/>
      <c r="B278" s="2318" t="s">
        <v>4463</v>
      </c>
      <c r="C278" s="2292"/>
      <c r="D278" s="2292"/>
      <c r="E278" s="2292"/>
      <c r="F278" s="2292"/>
      <c r="G278" s="2292"/>
      <c r="H278" s="2292"/>
      <c r="I278" s="2292"/>
      <c r="J278" s="2319"/>
    </row>
    <row r="279" spans="1:11" ht="17.25" x14ac:dyDescent="0.25">
      <c r="A279" s="2296"/>
      <c r="B279" s="1806"/>
      <c r="C279" s="783"/>
      <c r="D279" s="783"/>
      <c r="E279" s="910"/>
      <c r="F279" s="910"/>
      <c r="G279" s="910"/>
      <c r="H279" s="910"/>
      <c r="I279" s="910"/>
      <c r="J279" s="910"/>
    </row>
    <row r="280" spans="1:11" x14ac:dyDescent="0.25">
      <c r="A280" s="2296"/>
      <c r="B280" s="1807" t="s">
        <v>2048</v>
      </c>
      <c r="C280" s="213">
        <f>SUM(C279:C279)</f>
        <v>0</v>
      </c>
      <c r="D280" s="213"/>
      <c r="E280" s="213"/>
      <c r="F280" s="213"/>
      <c r="G280" s="213"/>
      <c r="H280" s="213"/>
      <c r="I280" s="213"/>
      <c r="J280" s="1"/>
    </row>
    <row r="281" spans="1:11" x14ac:dyDescent="0.25">
      <c r="A281" s="2296"/>
    </row>
    <row r="282" spans="1:11" ht="15.75" x14ac:dyDescent="0.25">
      <c r="A282" s="2296"/>
      <c r="B282" s="2287" t="s">
        <v>4861</v>
      </c>
      <c r="C282" s="2263"/>
      <c r="D282" s="757">
        <f>D277</f>
        <v>32000</v>
      </c>
    </row>
    <row r="283" spans="1:11" x14ac:dyDescent="0.25">
      <c r="A283" s="2296"/>
    </row>
    <row r="284" spans="1:11" ht="15.75" x14ac:dyDescent="0.25">
      <c r="A284" s="2296"/>
      <c r="B284" s="2287" t="s">
        <v>4825</v>
      </c>
      <c r="C284" s="2263"/>
      <c r="D284" s="213"/>
      <c r="F284" s="2274" t="s">
        <v>5635</v>
      </c>
      <c r="G284" s="2274"/>
      <c r="H284" s="2274"/>
      <c r="I284" s="2274"/>
      <c r="J284" s="2274"/>
    </row>
    <row r="287" spans="1:11" ht="15.75" thickBot="1" x14ac:dyDescent="0.3"/>
    <row r="288" spans="1:11" ht="16.5" thickBot="1" x14ac:dyDescent="0.3">
      <c r="A288" s="2289" t="s">
        <v>7595</v>
      </c>
      <c r="B288" s="2290"/>
      <c r="C288" s="2290"/>
      <c r="D288" s="2290"/>
      <c r="E288" s="2290"/>
      <c r="F288" s="2290"/>
      <c r="G288" s="2290"/>
      <c r="H288" s="2290"/>
      <c r="I288" s="2290"/>
      <c r="J288" s="2291"/>
    </row>
    <row r="289" spans="1:12" ht="32.25" thickBot="1" x14ac:dyDescent="0.3">
      <c r="A289" s="1764" t="s">
        <v>7245</v>
      </c>
      <c r="B289" s="1817" t="s">
        <v>7246</v>
      </c>
      <c r="C289" s="1892" t="s">
        <v>6004</v>
      </c>
      <c r="D289" s="1818" t="s">
        <v>6005</v>
      </c>
      <c r="E289" s="1763" t="s">
        <v>7247</v>
      </c>
      <c r="F289" s="1778" t="s">
        <v>7248</v>
      </c>
      <c r="G289" s="1778" t="s">
        <v>7249</v>
      </c>
      <c r="H289" s="1778" t="s">
        <v>7250</v>
      </c>
      <c r="I289" s="1778" t="s">
        <v>7251</v>
      </c>
      <c r="J289" s="1779" t="s">
        <v>6846</v>
      </c>
    </row>
    <row r="290" spans="1:12" ht="15.75" x14ac:dyDescent="0.25">
      <c r="A290" s="2306">
        <v>43945</v>
      </c>
      <c r="B290" s="1952" t="s">
        <v>392</v>
      </c>
      <c r="C290" s="1844">
        <v>2</v>
      </c>
      <c r="D290" s="1844"/>
      <c r="E290" s="1845">
        <v>104208.6</v>
      </c>
      <c r="F290" s="1844"/>
      <c r="G290" s="1844"/>
      <c r="H290" s="1953"/>
      <c r="I290" s="1920"/>
      <c r="J290" s="1954" t="s">
        <v>7590</v>
      </c>
    </row>
    <row r="291" spans="1:12" ht="15.75" x14ac:dyDescent="0.25">
      <c r="A291" s="2307"/>
      <c r="B291" s="1859" t="s">
        <v>4202</v>
      </c>
      <c r="C291" s="1848">
        <v>1</v>
      </c>
      <c r="D291" s="1848"/>
      <c r="E291" s="1849"/>
      <c r="F291" s="1848">
        <v>34000</v>
      </c>
      <c r="G291" s="1848"/>
      <c r="H291" s="1955"/>
      <c r="I291" s="1831"/>
      <c r="J291" s="1843" t="s">
        <v>7591</v>
      </c>
    </row>
    <row r="292" spans="1:12" ht="15.75" x14ac:dyDescent="0.25">
      <c r="A292" s="2307"/>
      <c r="B292" s="1859" t="s">
        <v>441</v>
      </c>
      <c r="C292" s="1848">
        <v>1</v>
      </c>
      <c r="D292" s="1848">
        <v>23000</v>
      </c>
      <c r="E292" s="1849"/>
      <c r="F292" s="1848"/>
      <c r="G292" s="1848">
        <v>1</v>
      </c>
      <c r="H292" s="1955">
        <v>5000</v>
      </c>
      <c r="I292" s="1831">
        <v>100</v>
      </c>
      <c r="J292" s="1843"/>
    </row>
    <row r="293" spans="1:12" ht="15.75" x14ac:dyDescent="0.25">
      <c r="A293" s="2307"/>
      <c r="B293" s="1859" t="s">
        <v>2199</v>
      </c>
      <c r="C293" s="1848">
        <v>1</v>
      </c>
      <c r="D293" s="1848"/>
      <c r="E293" s="1849"/>
      <c r="F293" s="1848">
        <v>21000</v>
      </c>
      <c r="G293" s="1848"/>
      <c r="H293" s="1955"/>
      <c r="I293" s="1831"/>
      <c r="J293" s="1843" t="s">
        <v>7592</v>
      </c>
    </row>
    <row r="294" spans="1:12" ht="15.75" x14ac:dyDescent="0.25">
      <c r="A294" s="2307"/>
      <c r="B294" s="1859" t="s">
        <v>4879</v>
      </c>
      <c r="C294" s="1848">
        <v>1</v>
      </c>
      <c r="D294" s="1848"/>
      <c r="E294" s="1849"/>
      <c r="F294" s="1848">
        <v>14000</v>
      </c>
      <c r="G294" s="1848">
        <v>1</v>
      </c>
      <c r="H294" s="1955">
        <v>3000</v>
      </c>
      <c r="I294" s="1831">
        <v>60</v>
      </c>
      <c r="J294" s="1843" t="s">
        <v>7593</v>
      </c>
    </row>
    <row r="295" spans="1:12" ht="15.75" x14ac:dyDescent="0.25">
      <c r="A295" s="2307"/>
      <c r="B295" s="1859" t="s">
        <v>2199</v>
      </c>
      <c r="C295" s="1848">
        <v>1</v>
      </c>
      <c r="D295" s="1848"/>
      <c r="E295" s="1849">
        <v>16712.7</v>
      </c>
      <c r="F295" s="1848"/>
      <c r="G295" s="1848">
        <v>1</v>
      </c>
      <c r="H295" s="1955">
        <v>4000</v>
      </c>
      <c r="I295" s="1831">
        <v>75</v>
      </c>
      <c r="J295" s="1843" t="s">
        <v>767</v>
      </c>
    </row>
    <row r="296" spans="1:12" ht="15.75" x14ac:dyDescent="0.25">
      <c r="A296" s="2307"/>
      <c r="B296" s="1859" t="s">
        <v>3701</v>
      </c>
      <c r="C296" s="1848">
        <v>1</v>
      </c>
      <c r="D296" s="1848"/>
      <c r="E296" s="1849">
        <v>37240</v>
      </c>
      <c r="F296" s="1848"/>
      <c r="G296" s="1848">
        <v>1</v>
      </c>
      <c r="H296" s="1955">
        <v>5000</v>
      </c>
      <c r="I296" s="1831">
        <v>80</v>
      </c>
      <c r="J296" s="1843" t="s">
        <v>767</v>
      </c>
    </row>
    <row r="297" spans="1:12" ht="15.75" x14ac:dyDescent="0.25">
      <c r="A297" s="2307"/>
      <c r="B297" s="1859" t="s">
        <v>576</v>
      </c>
      <c r="C297" s="1848">
        <v>1</v>
      </c>
      <c r="D297" s="1848"/>
      <c r="E297" s="1849">
        <v>17640</v>
      </c>
      <c r="F297" s="1958"/>
      <c r="G297" s="1848">
        <v>1</v>
      </c>
      <c r="H297" s="1955">
        <v>4000</v>
      </c>
      <c r="I297" s="1831">
        <v>75</v>
      </c>
      <c r="J297" s="1843" t="s">
        <v>767</v>
      </c>
    </row>
    <row r="298" spans="1:12" ht="16.5" thickBot="1" x14ac:dyDescent="0.3">
      <c r="A298" s="2307"/>
      <c r="B298" s="1841" t="s">
        <v>2048</v>
      </c>
      <c r="C298" s="1790">
        <f t="shared" ref="C298:H298" si="14">SUM(C290:C297)</f>
        <v>9</v>
      </c>
      <c r="D298" s="1790">
        <f t="shared" si="14"/>
        <v>23000</v>
      </c>
      <c r="E298" s="1790">
        <f t="shared" si="14"/>
        <v>175801.3</v>
      </c>
      <c r="F298" s="1790">
        <f t="shared" si="14"/>
        <v>69000</v>
      </c>
      <c r="G298" s="1790">
        <f t="shared" si="14"/>
        <v>5</v>
      </c>
      <c r="H298" s="1790">
        <f t="shared" si="14"/>
        <v>21000</v>
      </c>
      <c r="I298" s="1790"/>
      <c r="J298" s="1769"/>
      <c r="K298" s="18">
        <f>D298+E298+F298+H298</f>
        <v>288801.3</v>
      </c>
      <c r="L298" s="18"/>
    </row>
    <row r="299" spans="1:12" ht="17.25" x14ac:dyDescent="0.25">
      <c r="A299" s="2296"/>
      <c r="B299" s="2318" t="s">
        <v>4463</v>
      </c>
      <c r="C299" s="2292"/>
      <c r="D299" s="2292"/>
      <c r="E299" s="2292"/>
      <c r="F299" s="2292"/>
      <c r="G299" s="2292"/>
      <c r="H299" s="2292"/>
      <c r="I299" s="2292"/>
      <c r="J299" s="2319"/>
    </row>
    <row r="300" spans="1:12" ht="17.25" x14ac:dyDescent="0.25">
      <c r="A300" s="2296"/>
      <c r="B300" s="1806"/>
      <c r="C300" s="783"/>
      <c r="D300" s="783"/>
      <c r="E300" s="910"/>
      <c r="F300" s="910"/>
      <c r="G300" s="910"/>
      <c r="H300" s="910"/>
      <c r="I300" s="910"/>
      <c r="J300" s="910"/>
    </row>
    <row r="301" spans="1:12" x14ac:dyDescent="0.25">
      <c r="A301" s="2296"/>
      <c r="B301" s="1807" t="s">
        <v>2048</v>
      </c>
      <c r="C301" s="213">
        <f>SUM(C300:C300)</f>
        <v>0</v>
      </c>
      <c r="D301" s="213"/>
      <c r="E301" s="213"/>
      <c r="F301" s="213"/>
      <c r="G301" s="213"/>
      <c r="H301" s="213"/>
      <c r="I301" s="213"/>
      <c r="J301" s="1"/>
    </row>
    <row r="302" spans="1:12" x14ac:dyDescent="0.25">
      <c r="A302" s="2296"/>
    </row>
    <row r="303" spans="1:12" ht="15.75" x14ac:dyDescent="0.25">
      <c r="A303" s="2296"/>
      <c r="B303" s="2287" t="s">
        <v>4861</v>
      </c>
      <c r="C303" s="2263"/>
      <c r="D303" s="757">
        <f>D298</f>
        <v>23000</v>
      </c>
    </row>
    <row r="304" spans="1:12" x14ac:dyDescent="0.25">
      <c r="A304" s="2296"/>
    </row>
    <row r="305" spans="1:10" ht="15.75" x14ac:dyDescent="0.25">
      <c r="A305" s="2296"/>
      <c r="B305" s="2287" t="s">
        <v>4825</v>
      </c>
      <c r="C305" s="2263"/>
      <c r="D305" s="213"/>
      <c r="F305" s="2274" t="s">
        <v>5635</v>
      </c>
      <c r="G305" s="2274"/>
      <c r="H305" s="2274"/>
      <c r="I305" s="2274"/>
      <c r="J305" s="2274"/>
    </row>
    <row r="308" spans="1:10" ht="15.75" thickBot="1" x14ac:dyDescent="0.3"/>
    <row r="309" spans="1:10" ht="16.5" thickBot="1" x14ac:dyDescent="0.3">
      <c r="A309" s="2289" t="s">
        <v>7596</v>
      </c>
      <c r="B309" s="2290"/>
      <c r="C309" s="2290"/>
      <c r="D309" s="2290"/>
      <c r="E309" s="2290"/>
      <c r="F309" s="2290"/>
      <c r="G309" s="2290"/>
      <c r="H309" s="2290"/>
      <c r="I309" s="2290"/>
      <c r="J309" s="2291"/>
    </row>
    <row r="310" spans="1:10" ht="32.25" thickBot="1" x14ac:dyDescent="0.3">
      <c r="A310" s="1764" t="s">
        <v>7245</v>
      </c>
      <c r="B310" s="1817" t="s">
        <v>7246</v>
      </c>
      <c r="C310" s="1892" t="s">
        <v>6004</v>
      </c>
      <c r="D310" s="1818" t="s">
        <v>6005</v>
      </c>
      <c r="E310" s="1763" t="s">
        <v>7247</v>
      </c>
      <c r="F310" s="1778" t="s">
        <v>7248</v>
      </c>
      <c r="G310" s="1778" t="s">
        <v>7249</v>
      </c>
      <c r="H310" s="1778" t="s">
        <v>7250</v>
      </c>
      <c r="I310" s="1778" t="s">
        <v>7251</v>
      </c>
      <c r="J310" s="1779" t="s">
        <v>6846</v>
      </c>
    </row>
    <row r="311" spans="1:10" ht="15.75" x14ac:dyDescent="0.25">
      <c r="A311" s="2306">
        <v>43946</v>
      </c>
      <c r="B311" s="1952" t="s">
        <v>3036</v>
      </c>
      <c r="C311" s="1844">
        <v>1</v>
      </c>
      <c r="D311" s="1844"/>
      <c r="E311" s="1845"/>
      <c r="F311" s="1844">
        <v>24500</v>
      </c>
      <c r="G311" s="1844"/>
      <c r="H311" s="1953"/>
      <c r="I311" s="1920"/>
      <c r="J311" s="1954" t="s">
        <v>5312</v>
      </c>
    </row>
    <row r="312" spans="1:10" ht="15.75" x14ac:dyDescent="0.25">
      <c r="A312" s="2307"/>
      <c r="B312" s="1859" t="s">
        <v>144</v>
      </c>
      <c r="C312" s="1848">
        <v>1</v>
      </c>
      <c r="D312" s="1848"/>
      <c r="E312" s="1849"/>
      <c r="F312" s="1848">
        <v>36500</v>
      </c>
      <c r="G312" s="1848">
        <v>1</v>
      </c>
      <c r="H312" s="1955">
        <v>4000</v>
      </c>
      <c r="I312" s="1831">
        <v>75</v>
      </c>
      <c r="J312" s="1843" t="s">
        <v>7597</v>
      </c>
    </row>
    <row r="313" spans="1:10" ht="15.75" x14ac:dyDescent="0.25">
      <c r="A313" s="2307"/>
      <c r="B313" s="1859" t="s">
        <v>7598</v>
      </c>
      <c r="C313" s="1848">
        <v>1</v>
      </c>
      <c r="D313" s="1848"/>
      <c r="E313" s="1849"/>
      <c r="F313" s="1848">
        <v>50000</v>
      </c>
      <c r="G313" s="1848"/>
      <c r="H313" s="1955"/>
      <c r="I313" s="1831"/>
      <c r="J313" s="1843" t="s">
        <v>7599</v>
      </c>
    </row>
    <row r="314" spans="1:10" ht="15.75" x14ac:dyDescent="0.25">
      <c r="A314" s="2307"/>
      <c r="B314" s="1859" t="s">
        <v>3789</v>
      </c>
      <c r="C314" s="1848">
        <v>2</v>
      </c>
      <c r="D314" s="1848"/>
      <c r="E314" s="1849"/>
      <c r="F314" s="1848">
        <v>49000</v>
      </c>
      <c r="G314" s="1848"/>
      <c r="H314" s="1955"/>
      <c r="I314" s="1831"/>
      <c r="J314" s="1843" t="s">
        <v>4337</v>
      </c>
    </row>
    <row r="315" spans="1:10" ht="15.75" x14ac:dyDescent="0.25">
      <c r="A315" s="2307"/>
      <c r="B315" s="1859" t="s">
        <v>5605</v>
      </c>
      <c r="C315" s="1848">
        <v>2</v>
      </c>
      <c r="D315" s="1848"/>
      <c r="E315" s="1849"/>
      <c r="F315" s="1848">
        <v>110000</v>
      </c>
      <c r="G315" s="1848"/>
      <c r="H315" s="1955"/>
      <c r="I315" s="1831"/>
      <c r="J315" s="1843" t="s">
        <v>4337</v>
      </c>
    </row>
    <row r="316" spans="1:10" ht="15.75" x14ac:dyDescent="0.25">
      <c r="A316" s="2307"/>
      <c r="B316" s="1859" t="s">
        <v>291</v>
      </c>
      <c r="C316" s="1848">
        <v>1</v>
      </c>
      <c r="D316" s="1848"/>
      <c r="E316" s="1849"/>
      <c r="F316" s="1848">
        <v>18800</v>
      </c>
      <c r="G316" s="1848"/>
      <c r="H316" s="1955"/>
      <c r="I316" s="1831"/>
      <c r="J316" s="1843" t="s">
        <v>7600</v>
      </c>
    </row>
    <row r="317" spans="1:10" ht="15.75" x14ac:dyDescent="0.25">
      <c r="A317" s="2307"/>
      <c r="B317" s="1859" t="s">
        <v>7641</v>
      </c>
      <c r="C317" s="1848">
        <v>1</v>
      </c>
      <c r="D317" s="1848"/>
      <c r="E317" s="1849"/>
      <c r="F317" s="1848">
        <v>15000</v>
      </c>
      <c r="G317" s="1848"/>
      <c r="H317" s="1955"/>
      <c r="I317" s="1831"/>
      <c r="J317" s="1843" t="s">
        <v>7642</v>
      </c>
    </row>
    <row r="318" spans="1:10" ht="15.75" x14ac:dyDescent="0.25">
      <c r="A318" s="2307"/>
      <c r="B318" s="1859" t="s">
        <v>7643</v>
      </c>
      <c r="C318" s="1848">
        <v>1</v>
      </c>
      <c r="D318" s="1848"/>
      <c r="E318" s="1849">
        <v>13720</v>
      </c>
      <c r="F318" s="1848"/>
      <c r="G318" s="1848">
        <v>1</v>
      </c>
      <c r="H318" s="1955">
        <v>3000</v>
      </c>
      <c r="I318" s="1831">
        <v>60</v>
      </c>
      <c r="J318" s="1843" t="s">
        <v>883</v>
      </c>
    </row>
    <row r="319" spans="1:10" ht="15.75" x14ac:dyDescent="0.25">
      <c r="A319" s="2307"/>
      <c r="B319" s="1859" t="s">
        <v>7384</v>
      </c>
      <c r="C319" s="1848">
        <v>1</v>
      </c>
      <c r="D319" s="1848">
        <v>30000</v>
      </c>
      <c r="E319" s="1849"/>
      <c r="F319" s="1848"/>
      <c r="G319" s="1848">
        <v>1</v>
      </c>
      <c r="H319" s="1955">
        <v>2000</v>
      </c>
      <c r="I319" s="1831">
        <v>50</v>
      </c>
      <c r="J319" s="1843"/>
    </row>
    <row r="320" spans="1:10" ht="15.75" x14ac:dyDescent="0.25">
      <c r="A320" s="2307"/>
      <c r="B320" s="1859" t="s">
        <v>7324</v>
      </c>
      <c r="C320" s="1848">
        <v>1</v>
      </c>
      <c r="D320" s="1848"/>
      <c r="E320" s="1849">
        <v>38220</v>
      </c>
      <c r="F320" s="1848"/>
      <c r="G320" s="1848">
        <v>1</v>
      </c>
      <c r="H320" s="1955">
        <v>4000</v>
      </c>
      <c r="I320" s="1831">
        <v>75</v>
      </c>
      <c r="J320" s="1843"/>
    </row>
    <row r="321" spans="1:11" ht="15.75" x14ac:dyDescent="0.25">
      <c r="A321" s="2307"/>
      <c r="B321" s="1859"/>
      <c r="C321" s="1848"/>
      <c r="D321" s="1848"/>
      <c r="E321" s="1849"/>
      <c r="F321" s="1848"/>
      <c r="G321" s="1848"/>
      <c r="H321" s="1955"/>
      <c r="I321" s="1831"/>
      <c r="J321" s="1843"/>
    </row>
    <row r="322" spans="1:11" ht="15.75" x14ac:dyDescent="0.25">
      <c r="A322" s="2307"/>
      <c r="B322" s="1859"/>
      <c r="C322" s="1848"/>
      <c r="D322" s="1848"/>
      <c r="E322" s="1849"/>
      <c r="F322" s="1958"/>
      <c r="G322" s="1848"/>
      <c r="H322" s="1955"/>
      <c r="I322" s="1831"/>
      <c r="J322" s="1843"/>
    </row>
    <row r="323" spans="1:11" ht="16.5" thickBot="1" x14ac:dyDescent="0.3">
      <c r="A323" s="2307"/>
      <c r="B323" s="1841" t="s">
        <v>2048</v>
      </c>
      <c r="C323" s="1790">
        <f t="shared" ref="C323:H323" si="15">SUM(C311:C322)</f>
        <v>12</v>
      </c>
      <c r="D323" s="1790">
        <f t="shared" si="15"/>
        <v>30000</v>
      </c>
      <c r="E323" s="1790">
        <f t="shared" si="15"/>
        <v>51940</v>
      </c>
      <c r="F323" s="1790">
        <f t="shared" si="15"/>
        <v>303800</v>
      </c>
      <c r="G323" s="1790">
        <f t="shared" si="15"/>
        <v>4</v>
      </c>
      <c r="H323" s="1790">
        <f t="shared" si="15"/>
        <v>13000</v>
      </c>
      <c r="I323" s="1790"/>
      <c r="J323" s="1769"/>
      <c r="K323" s="18">
        <f>D323+E323+F323+H323</f>
        <v>398740</v>
      </c>
    </row>
    <row r="324" spans="1:11" ht="17.25" x14ac:dyDescent="0.25">
      <c r="A324" s="2296"/>
      <c r="B324" s="2318" t="s">
        <v>4463</v>
      </c>
      <c r="C324" s="2292"/>
      <c r="D324" s="2292"/>
      <c r="E324" s="2292"/>
      <c r="F324" s="2292"/>
      <c r="G324" s="2292"/>
      <c r="H324" s="2292"/>
      <c r="I324" s="2292"/>
      <c r="J324" s="2319"/>
    </row>
    <row r="325" spans="1:11" ht="17.25" x14ac:dyDescent="0.25">
      <c r="A325" s="2296"/>
      <c r="B325" s="1806"/>
      <c r="C325" s="783"/>
      <c r="D325" s="783"/>
      <c r="E325" s="910"/>
      <c r="F325" s="910"/>
      <c r="G325" s="910"/>
      <c r="H325" s="910"/>
      <c r="I325" s="910"/>
      <c r="J325" s="910"/>
    </row>
    <row r="326" spans="1:11" x14ac:dyDescent="0.25">
      <c r="A326" s="2296"/>
      <c r="B326" s="1807" t="s">
        <v>2048</v>
      </c>
      <c r="C326" s="213">
        <f>SUM(C325:C325)</f>
        <v>0</v>
      </c>
      <c r="D326" s="213"/>
      <c r="E326" s="213"/>
      <c r="F326" s="213"/>
      <c r="G326" s="213"/>
      <c r="H326" s="213"/>
      <c r="I326" s="213"/>
      <c r="J326" s="1"/>
    </row>
    <row r="327" spans="1:11" x14ac:dyDescent="0.25">
      <c r="A327" s="2296"/>
    </row>
    <row r="328" spans="1:11" ht="15.75" x14ac:dyDescent="0.25">
      <c r="A328" s="2296"/>
      <c r="B328" s="2287" t="s">
        <v>4861</v>
      </c>
      <c r="C328" s="2263"/>
      <c r="D328" s="757">
        <f>D323</f>
        <v>30000</v>
      </c>
    </row>
    <row r="329" spans="1:11" x14ac:dyDescent="0.25">
      <c r="A329" s="2296"/>
    </row>
    <row r="330" spans="1:11" ht="15.75" x14ac:dyDescent="0.25">
      <c r="A330" s="2296"/>
      <c r="B330" s="2287" t="s">
        <v>4825</v>
      </c>
      <c r="C330" s="2263"/>
      <c r="D330" s="213"/>
      <c r="F330" s="2274" t="s">
        <v>5635</v>
      </c>
      <c r="G330" s="2274"/>
      <c r="H330" s="2274"/>
      <c r="I330" s="2274"/>
      <c r="J330" s="2274"/>
    </row>
    <row r="333" spans="1:11" ht="15.75" thickBot="1" x14ac:dyDescent="0.3"/>
    <row r="334" spans="1:11" ht="16.5" thickBot="1" x14ac:dyDescent="0.3">
      <c r="A334" s="2289" t="s">
        <v>7601</v>
      </c>
      <c r="B334" s="2290"/>
      <c r="C334" s="2290"/>
      <c r="D334" s="2290"/>
      <c r="E334" s="2290"/>
      <c r="F334" s="2290"/>
      <c r="G334" s="2290"/>
      <c r="H334" s="2290"/>
      <c r="I334" s="2290"/>
      <c r="J334" s="2291"/>
    </row>
    <row r="335" spans="1:11" ht="32.25" thickBot="1" x14ac:dyDescent="0.3">
      <c r="A335" s="1764" t="s">
        <v>7245</v>
      </c>
      <c r="B335" s="1817" t="s">
        <v>7246</v>
      </c>
      <c r="C335" s="1892" t="s">
        <v>6004</v>
      </c>
      <c r="D335" s="1818" t="s">
        <v>6005</v>
      </c>
      <c r="E335" s="1763" t="s">
        <v>7247</v>
      </c>
      <c r="F335" s="1778" t="s">
        <v>7248</v>
      </c>
      <c r="G335" s="1778" t="s">
        <v>7249</v>
      </c>
      <c r="H335" s="1778" t="s">
        <v>7250</v>
      </c>
      <c r="I335" s="1778" t="s">
        <v>7251</v>
      </c>
      <c r="J335" s="1779" t="s">
        <v>6846</v>
      </c>
    </row>
    <row r="336" spans="1:11" ht="15.75" x14ac:dyDescent="0.25">
      <c r="A336" s="2306">
        <v>43947</v>
      </c>
      <c r="B336" s="1952" t="s">
        <v>5707</v>
      </c>
      <c r="C336" s="1844">
        <v>1</v>
      </c>
      <c r="D336" s="1844"/>
      <c r="E336" s="1845">
        <v>22611.3</v>
      </c>
      <c r="F336" s="1844"/>
      <c r="G336" s="1844"/>
      <c r="H336" s="1953"/>
      <c r="I336" s="1920"/>
      <c r="J336" s="1954" t="s">
        <v>767</v>
      </c>
    </row>
    <row r="337" spans="1:11" ht="15.75" x14ac:dyDescent="0.25">
      <c r="A337" s="2307"/>
      <c r="B337" s="1859" t="s">
        <v>441</v>
      </c>
      <c r="C337" s="1848">
        <v>1</v>
      </c>
      <c r="D337" s="1848">
        <v>23000</v>
      </c>
      <c r="E337" s="1849"/>
      <c r="F337" s="1848"/>
      <c r="G337" s="1848">
        <v>1</v>
      </c>
      <c r="H337" s="1955">
        <v>5000</v>
      </c>
      <c r="I337" s="1831">
        <v>100</v>
      </c>
      <c r="J337" s="1843"/>
    </row>
    <row r="338" spans="1:11" ht="15.75" x14ac:dyDescent="0.25">
      <c r="A338" s="2307"/>
      <c r="B338" s="1859" t="s">
        <v>6153</v>
      </c>
      <c r="C338" s="1848">
        <v>1</v>
      </c>
      <c r="D338" s="1848">
        <v>39000</v>
      </c>
      <c r="E338" s="1849"/>
      <c r="F338" s="1848"/>
      <c r="G338" s="1848">
        <v>1</v>
      </c>
      <c r="H338" s="1955">
        <v>5000</v>
      </c>
      <c r="I338" s="1831">
        <v>100</v>
      </c>
      <c r="J338" s="1843"/>
    </row>
    <row r="339" spans="1:11" ht="15.75" x14ac:dyDescent="0.25">
      <c r="A339" s="2307"/>
      <c r="B339" s="1859" t="s">
        <v>2199</v>
      </c>
      <c r="C339" s="1848">
        <v>1</v>
      </c>
      <c r="D339" s="1848"/>
      <c r="E339" s="1849"/>
      <c r="F339" s="1848">
        <v>19740</v>
      </c>
      <c r="G339" s="1848"/>
      <c r="H339" s="1955"/>
      <c r="I339" s="1831"/>
      <c r="J339" s="1843" t="s">
        <v>7602</v>
      </c>
    </row>
    <row r="340" spans="1:11" ht="15.75" x14ac:dyDescent="0.25">
      <c r="A340" s="2307"/>
      <c r="B340" s="1859" t="s">
        <v>136</v>
      </c>
      <c r="C340" s="1848">
        <v>1</v>
      </c>
      <c r="D340" s="1848"/>
      <c r="E340" s="1849"/>
      <c r="F340" s="1848">
        <v>17860</v>
      </c>
      <c r="G340" s="1848"/>
      <c r="H340" s="1955"/>
      <c r="I340" s="1831"/>
      <c r="J340" s="1843" t="s">
        <v>7603</v>
      </c>
    </row>
    <row r="341" spans="1:11" ht="15.75" x14ac:dyDescent="0.25">
      <c r="A341" s="2307"/>
      <c r="B341" s="1859" t="s">
        <v>2187</v>
      </c>
      <c r="C341" s="1848">
        <v>1</v>
      </c>
      <c r="D341" s="1848"/>
      <c r="E341" s="1849">
        <v>13720</v>
      </c>
      <c r="F341" s="1848"/>
      <c r="G341" s="1848">
        <v>1</v>
      </c>
      <c r="H341" s="1955">
        <v>3000</v>
      </c>
      <c r="I341" s="1831">
        <v>60</v>
      </c>
      <c r="J341" s="1843" t="s">
        <v>767</v>
      </c>
    </row>
    <row r="342" spans="1:11" ht="15.75" x14ac:dyDescent="0.25">
      <c r="A342" s="2307"/>
      <c r="B342" s="1859" t="s">
        <v>423</v>
      </c>
      <c r="C342" s="1848">
        <v>1</v>
      </c>
      <c r="D342" s="1848"/>
      <c r="E342" s="1849"/>
      <c r="F342" s="1848">
        <v>20680</v>
      </c>
      <c r="G342" s="1848"/>
      <c r="H342" s="1955"/>
      <c r="I342" s="1831"/>
      <c r="J342" s="1843" t="s">
        <v>7604</v>
      </c>
    </row>
    <row r="343" spans="1:11" ht="15.75" x14ac:dyDescent="0.25">
      <c r="A343" s="2307"/>
      <c r="B343" s="1859" t="s">
        <v>304</v>
      </c>
      <c r="C343" s="1848">
        <v>1</v>
      </c>
      <c r="D343" s="1848"/>
      <c r="E343" s="1849"/>
      <c r="F343" s="1848">
        <v>17860</v>
      </c>
      <c r="G343" s="1848"/>
      <c r="H343" s="1955"/>
      <c r="I343" s="1831"/>
      <c r="J343" s="1843" t="s">
        <v>7605</v>
      </c>
    </row>
    <row r="344" spans="1:11" ht="15.75" x14ac:dyDescent="0.25">
      <c r="A344" s="2307"/>
      <c r="B344" s="1859" t="s">
        <v>2199</v>
      </c>
      <c r="C344" s="1848">
        <v>1</v>
      </c>
      <c r="D344" s="1848"/>
      <c r="E344" s="1849">
        <v>16712.7</v>
      </c>
      <c r="F344" s="1848"/>
      <c r="G344" s="1848">
        <v>1</v>
      </c>
      <c r="H344" s="1955">
        <v>4000</v>
      </c>
      <c r="I344" s="1831">
        <v>75</v>
      </c>
      <c r="J344" s="1843" t="s">
        <v>767</v>
      </c>
    </row>
    <row r="345" spans="1:11" ht="15.75" x14ac:dyDescent="0.25">
      <c r="A345" s="2307"/>
      <c r="B345" s="1859" t="s">
        <v>423</v>
      </c>
      <c r="C345" s="1848">
        <v>1</v>
      </c>
      <c r="D345" s="1848"/>
      <c r="E345" s="1849"/>
      <c r="F345" s="1848">
        <v>20680</v>
      </c>
      <c r="G345" s="1848"/>
      <c r="H345" s="1955"/>
      <c r="I345" s="1831"/>
      <c r="J345" s="1843" t="s">
        <v>7606</v>
      </c>
    </row>
    <row r="346" spans="1:11" ht="15.75" x14ac:dyDescent="0.25">
      <c r="A346" s="2307"/>
      <c r="B346" s="1859" t="s">
        <v>7607</v>
      </c>
      <c r="C346" s="1848">
        <v>1</v>
      </c>
      <c r="D346" s="1848"/>
      <c r="E346" s="1849">
        <v>35770</v>
      </c>
      <c r="F346" s="1848"/>
      <c r="G346" s="1848"/>
      <c r="H346" s="1955"/>
      <c r="I346" s="1831"/>
      <c r="J346" s="1843" t="s">
        <v>767</v>
      </c>
    </row>
    <row r="347" spans="1:11" ht="15.75" x14ac:dyDescent="0.25">
      <c r="A347" s="2307"/>
      <c r="B347" s="1859" t="s">
        <v>2187</v>
      </c>
      <c r="C347" s="1848">
        <v>1</v>
      </c>
      <c r="D347" s="1848">
        <v>14000</v>
      </c>
      <c r="E347" s="1849"/>
      <c r="F347" s="1958"/>
      <c r="G347" s="1848">
        <v>1</v>
      </c>
      <c r="H347" s="1955">
        <v>3000</v>
      </c>
      <c r="I347" s="1831">
        <v>60</v>
      </c>
      <c r="J347" s="1843"/>
    </row>
    <row r="348" spans="1:11" ht="15.75" x14ac:dyDescent="0.25">
      <c r="A348" s="2307"/>
      <c r="B348" s="1921" t="s">
        <v>2187</v>
      </c>
      <c r="C348" s="1960">
        <v>1</v>
      </c>
      <c r="D348" s="1960"/>
      <c r="E348" s="1909">
        <v>13763.4</v>
      </c>
      <c r="F348" s="1962"/>
      <c r="G348" s="1960">
        <v>1</v>
      </c>
      <c r="H348" s="1963">
        <v>3000</v>
      </c>
      <c r="I348" s="1923">
        <v>60</v>
      </c>
      <c r="J348" s="1961" t="s">
        <v>767</v>
      </c>
    </row>
    <row r="349" spans="1:11" ht="16.5" thickBot="1" x14ac:dyDescent="0.3">
      <c r="A349" s="2307"/>
      <c r="B349" s="1841" t="s">
        <v>2048</v>
      </c>
      <c r="C349" s="1790">
        <f t="shared" ref="C349:H349" si="16">SUM(C336:C348)</f>
        <v>13</v>
      </c>
      <c r="D349" s="1790">
        <f t="shared" si="16"/>
        <v>76000</v>
      </c>
      <c r="E349" s="1790">
        <f t="shared" si="16"/>
        <v>102577.4</v>
      </c>
      <c r="F349" s="1790">
        <f t="shared" si="16"/>
        <v>96820</v>
      </c>
      <c r="G349" s="1790">
        <f t="shared" si="16"/>
        <v>6</v>
      </c>
      <c r="H349" s="1790">
        <f t="shared" si="16"/>
        <v>23000</v>
      </c>
      <c r="I349" s="1790"/>
      <c r="J349" s="1769"/>
      <c r="K349" s="18">
        <f>D349+E349+F349+H349</f>
        <v>298397.40000000002</v>
      </c>
    </row>
    <row r="350" spans="1:11" ht="17.25" x14ac:dyDescent="0.25">
      <c r="A350" s="2296"/>
      <c r="B350" s="2318" t="s">
        <v>4463</v>
      </c>
      <c r="C350" s="2292"/>
      <c r="D350" s="2292"/>
      <c r="E350" s="2292"/>
      <c r="F350" s="2292"/>
      <c r="G350" s="2292"/>
      <c r="H350" s="2292"/>
      <c r="I350" s="2292"/>
      <c r="J350" s="2319"/>
    </row>
    <row r="351" spans="1:11" ht="17.25" x14ac:dyDescent="0.25">
      <c r="A351" s="2296"/>
      <c r="B351" s="1806"/>
      <c r="C351" s="783"/>
      <c r="D351" s="783"/>
      <c r="E351" s="910"/>
      <c r="F351" s="910"/>
      <c r="G351" s="910"/>
      <c r="H351" s="910"/>
      <c r="I351" s="910"/>
      <c r="J351" s="910"/>
    </row>
    <row r="352" spans="1:11" x14ac:dyDescent="0.25">
      <c r="A352" s="2296"/>
      <c r="B352" s="1807" t="s">
        <v>2048</v>
      </c>
      <c r="C352" s="213">
        <f>SUM(C351:C351)</f>
        <v>0</v>
      </c>
      <c r="D352" s="213"/>
      <c r="E352" s="213"/>
      <c r="F352" s="213"/>
      <c r="G352" s="213"/>
      <c r="H352" s="213"/>
      <c r="I352" s="213"/>
      <c r="J352" s="1"/>
    </row>
    <row r="353" spans="1:10" x14ac:dyDescent="0.25">
      <c r="A353" s="2296"/>
    </row>
    <row r="354" spans="1:10" ht="15.75" x14ac:dyDescent="0.25">
      <c r="A354" s="2296"/>
      <c r="B354" s="2287" t="s">
        <v>4861</v>
      </c>
      <c r="C354" s="2263"/>
      <c r="D354" s="757">
        <f>D349</f>
        <v>76000</v>
      </c>
    </row>
    <row r="355" spans="1:10" x14ac:dyDescent="0.25">
      <c r="A355" s="2296"/>
    </row>
    <row r="356" spans="1:10" ht="15.75" x14ac:dyDescent="0.25">
      <c r="A356" s="2296"/>
      <c r="B356" s="2287" t="s">
        <v>4825</v>
      </c>
      <c r="C356" s="2263"/>
      <c r="D356" s="213"/>
      <c r="F356" s="2274" t="s">
        <v>5635</v>
      </c>
      <c r="G356" s="2274"/>
      <c r="H356" s="2274"/>
      <c r="I356" s="2274"/>
      <c r="J356" s="2274"/>
    </row>
    <row r="359" spans="1:10" ht="15.75" thickBot="1" x14ac:dyDescent="0.3"/>
    <row r="360" spans="1:10" ht="16.5" thickBot="1" x14ac:dyDescent="0.3">
      <c r="A360" s="2289" t="s">
        <v>7608</v>
      </c>
      <c r="B360" s="2290"/>
      <c r="C360" s="2290"/>
      <c r="D360" s="2290"/>
      <c r="E360" s="2290"/>
      <c r="F360" s="2290"/>
      <c r="G360" s="2290"/>
      <c r="H360" s="2290"/>
      <c r="I360" s="2290"/>
      <c r="J360" s="2291"/>
    </row>
    <row r="361" spans="1:10" ht="32.25" thickBot="1" x14ac:dyDescent="0.3">
      <c r="A361" s="1764" t="s">
        <v>7245</v>
      </c>
      <c r="B361" s="1817" t="s">
        <v>7246</v>
      </c>
      <c r="C361" s="1892" t="s">
        <v>6004</v>
      </c>
      <c r="D361" s="1818" t="s">
        <v>6005</v>
      </c>
      <c r="E361" s="1763" t="s">
        <v>7247</v>
      </c>
      <c r="F361" s="1778" t="s">
        <v>7248</v>
      </c>
      <c r="G361" s="1778" t="s">
        <v>7249</v>
      </c>
      <c r="H361" s="1778" t="s">
        <v>7250</v>
      </c>
      <c r="I361" s="1778" t="s">
        <v>7251</v>
      </c>
      <c r="J361" s="1779" t="s">
        <v>6846</v>
      </c>
    </row>
    <row r="362" spans="1:10" ht="15.75" x14ac:dyDescent="0.25">
      <c r="A362" s="2306">
        <v>43948</v>
      </c>
      <c r="B362" s="1952" t="s">
        <v>3789</v>
      </c>
      <c r="C362" s="1844">
        <v>1</v>
      </c>
      <c r="D362" s="1844"/>
      <c r="E362" s="1845">
        <v>19170.45</v>
      </c>
      <c r="F362" s="1844"/>
      <c r="G362" s="1844">
        <v>1</v>
      </c>
      <c r="H362" s="1953">
        <v>5000</v>
      </c>
      <c r="I362" s="1920">
        <v>100</v>
      </c>
      <c r="J362" s="1954" t="s">
        <v>767</v>
      </c>
    </row>
    <row r="363" spans="1:10" ht="15.75" x14ac:dyDescent="0.25">
      <c r="A363" s="2307"/>
      <c r="B363" s="1859" t="s">
        <v>136</v>
      </c>
      <c r="C363" s="1848">
        <v>1</v>
      </c>
      <c r="D363" s="1848">
        <v>16000</v>
      </c>
      <c r="E363" s="1849"/>
      <c r="F363" s="1848"/>
      <c r="G363" s="1848">
        <v>1</v>
      </c>
      <c r="H363" s="1955">
        <v>3000</v>
      </c>
      <c r="I363" s="1831">
        <v>60</v>
      </c>
      <c r="J363" s="1843"/>
    </row>
    <row r="364" spans="1:10" ht="15.75" x14ac:dyDescent="0.25">
      <c r="A364" s="2307"/>
      <c r="B364" s="1859" t="s">
        <v>3938</v>
      </c>
      <c r="C364" s="1848">
        <v>1</v>
      </c>
      <c r="D364" s="1848"/>
      <c r="E364" s="1849"/>
      <c r="F364" s="1848">
        <v>27500</v>
      </c>
      <c r="G364" s="1848"/>
      <c r="H364" s="1955"/>
      <c r="I364" s="1831"/>
      <c r="J364" s="1843" t="s">
        <v>5312</v>
      </c>
    </row>
    <row r="365" spans="1:10" ht="15.75" x14ac:dyDescent="0.25">
      <c r="A365" s="2307"/>
      <c r="B365" s="1859" t="s">
        <v>7609</v>
      </c>
      <c r="C365" s="1848">
        <v>4</v>
      </c>
      <c r="D365" s="1848"/>
      <c r="E365" s="1849">
        <v>186186</v>
      </c>
      <c r="F365" s="1848"/>
      <c r="G365" s="1848">
        <v>4</v>
      </c>
      <c r="H365" s="1955">
        <v>20000</v>
      </c>
      <c r="I365" s="1831">
        <v>100</v>
      </c>
      <c r="J365" s="1843" t="s">
        <v>767</v>
      </c>
    </row>
    <row r="366" spans="1:10" ht="15.75" x14ac:dyDescent="0.25">
      <c r="A366" s="2307"/>
      <c r="B366" s="1859" t="s">
        <v>653</v>
      </c>
      <c r="C366" s="1848">
        <v>1</v>
      </c>
      <c r="D366" s="1848"/>
      <c r="E366" s="1849">
        <v>152000</v>
      </c>
      <c r="F366" s="1848"/>
      <c r="G366" s="1848">
        <v>4</v>
      </c>
      <c r="H366" s="1955">
        <v>16000</v>
      </c>
      <c r="I366" s="1831">
        <v>75</v>
      </c>
      <c r="J366" s="1843" t="s">
        <v>767</v>
      </c>
    </row>
    <row r="367" spans="1:10" ht="15.75" x14ac:dyDescent="0.25">
      <c r="A367" s="2307"/>
      <c r="B367" s="1859" t="s">
        <v>1382</v>
      </c>
      <c r="C367" s="1848">
        <v>1</v>
      </c>
      <c r="D367" s="1848"/>
      <c r="E367" s="1849">
        <v>79631.100000000006</v>
      </c>
      <c r="F367" s="1848"/>
      <c r="G367" s="1848"/>
      <c r="H367" s="1955"/>
      <c r="I367" s="1831"/>
      <c r="J367" s="1843"/>
    </row>
    <row r="368" spans="1:10" ht="15.75" x14ac:dyDescent="0.25">
      <c r="A368" s="2307"/>
      <c r="B368" s="1859" t="s">
        <v>4304</v>
      </c>
      <c r="C368" s="1848">
        <v>1</v>
      </c>
      <c r="D368" s="1848"/>
      <c r="E368" s="1849">
        <v>41290.199999999997</v>
      </c>
      <c r="F368" s="1848"/>
      <c r="G368" s="1848"/>
      <c r="H368" s="1955"/>
      <c r="I368" s="1831"/>
      <c r="J368" s="1843"/>
    </row>
    <row r="369" spans="1:11" ht="15.75" x14ac:dyDescent="0.25">
      <c r="A369" s="2307"/>
      <c r="B369" s="1859" t="s">
        <v>624</v>
      </c>
      <c r="C369" s="1848">
        <v>1</v>
      </c>
      <c r="D369" s="1848"/>
      <c r="E369" s="1849">
        <v>34790</v>
      </c>
      <c r="F369" s="1848"/>
      <c r="G369" s="1848">
        <v>1</v>
      </c>
      <c r="H369" s="1955">
        <v>3000</v>
      </c>
      <c r="I369" s="1831">
        <v>60</v>
      </c>
      <c r="J369" s="1843" t="s">
        <v>767</v>
      </c>
    </row>
    <row r="370" spans="1:11" ht="16.5" thickBot="1" x14ac:dyDescent="0.3">
      <c r="A370" s="2307"/>
      <c r="B370" s="1841" t="s">
        <v>2048</v>
      </c>
      <c r="C370" s="1790">
        <f t="shared" ref="C370:H370" si="17">SUM(C362:C369)</f>
        <v>11</v>
      </c>
      <c r="D370" s="1790">
        <f t="shared" si="17"/>
        <v>16000</v>
      </c>
      <c r="E370" s="1790">
        <f t="shared" si="17"/>
        <v>513067.75000000006</v>
      </c>
      <c r="F370" s="1790">
        <f t="shared" si="17"/>
        <v>27500</v>
      </c>
      <c r="G370" s="1790">
        <f t="shared" si="17"/>
        <v>11</v>
      </c>
      <c r="H370" s="1790">
        <f t="shared" si="17"/>
        <v>47000</v>
      </c>
      <c r="I370" s="1790"/>
      <c r="J370" s="1769"/>
      <c r="K370" s="18">
        <f>D370+E370+F370+H370</f>
        <v>603567.75</v>
      </c>
    </row>
    <row r="371" spans="1:11" ht="17.25" x14ac:dyDescent="0.25">
      <c r="A371" s="2296"/>
      <c r="B371" s="2318" t="s">
        <v>4463</v>
      </c>
      <c r="C371" s="2292"/>
      <c r="D371" s="2292"/>
      <c r="E371" s="2292"/>
      <c r="F371" s="2292"/>
      <c r="G371" s="2292"/>
      <c r="H371" s="2292"/>
      <c r="I371" s="2292"/>
      <c r="J371" s="2319"/>
    </row>
    <row r="372" spans="1:11" ht="17.25" x14ac:dyDescent="0.25">
      <c r="A372" s="2296"/>
      <c r="B372" s="1806"/>
      <c r="C372" s="783"/>
      <c r="D372" s="783"/>
      <c r="E372" s="910"/>
      <c r="F372" s="910"/>
      <c r="G372" s="910"/>
      <c r="H372" s="910"/>
      <c r="I372" s="910"/>
      <c r="J372" s="910"/>
    </row>
    <row r="373" spans="1:11" x14ac:dyDescent="0.25">
      <c r="A373" s="2296"/>
      <c r="B373" s="1807" t="s">
        <v>2048</v>
      </c>
      <c r="C373" s="213">
        <f>SUM(C372:C372)</f>
        <v>0</v>
      </c>
      <c r="D373" s="213"/>
      <c r="E373" s="213"/>
      <c r="F373" s="213"/>
      <c r="G373" s="213"/>
      <c r="H373" s="213"/>
      <c r="I373" s="213"/>
      <c r="J373" s="1"/>
    </row>
    <row r="374" spans="1:11" x14ac:dyDescent="0.25">
      <c r="A374" s="2296"/>
    </row>
    <row r="375" spans="1:11" ht="15.75" x14ac:dyDescent="0.25">
      <c r="A375" s="2296"/>
      <c r="B375" s="2287" t="s">
        <v>4861</v>
      </c>
      <c r="C375" s="2263"/>
      <c r="D375" s="757">
        <f>D370</f>
        <v>16000</v>
      </c>
    </row>
    <row r="376" spans="1:11" x14ac:dyDescent="0.25">
      <c r="A376" s="2296"/>
    </row>
    <row r="377" spans="1:11" ht="15.75" x14ac:dyDescent="0.25">
      <c r="A377" s="2296"/>
      <c r="B377" s="2287" t="s">
        <v>4825</v>
      </c>
      <c r="C377" s="2263"/>
      <c r="D377" s="213"/>
      <c r="F377" s="2274" t="s">
        <v>5635</v>
      </c>
      <c r="G377" s="2274"/>
      <c r="H377" s="2274"/>
      <c r="I377" s="2274"/>
      <c r="J377" s="2274"/>
    </row>
    <row r="380" spans="1:11" ht="15.75" thickBot="1" x14ac:dyDescent="0.3"/>
    <row r="381" spans="1:11" ht="16.5" thickBot="1" x14ac:dyDescent="0.3">
      <c r="A381" s="2289" t="s">
        <v>7610</v>
      </c>
      <c r="B381" s="2290"/>
      <c r="C381" s="2290"/>
      <c r="D381" s="2290"/>
      <c r="E381" s="2290"/>
      <c r="F381" s="2290"/>
      <c r="G381" s="2290"/>
      <c r="H381" s="2290"/>
      <c r="I381" s="2290"/>
      <c r="J381" s="2291"/>
    </row>
    <row r="382" spans="1:11" ht="32.25" thickBot="1" x14ac:dyDescent="0.3">
      <c r="A382" s="1764" t="s">
        <v>7245</v>
      </c>
      <c r="B382" s="1817" t="s">
        <v>7246</v>
      </c>
      <c r="C382" s="1892" t="s">
        <v>6004</v>
      </c>
      <c r="D382" s="1818" t="s">
        <v>6005</v>
      </c>
      <c r="E382" s="1763" t="s">
        <v>7247</v>
      </c>
      <c r="F382" s="1778" t="s">
        <v>7248</v>
      </c>
      <c r="G382" s="1778" t="s">
        <v>7249</v>
      </c>
      <c r="H382" s="1778" t="s">
        <v>7250</v>
      </c>
      <c r="I382" s="1778" t="s">
        <v>7251</v>
      </c>
      <c r="J382" s="1779" t="s">
        <v>6846</v>
      </c>
    </row>
    <row r="383" spans="1:11" ht="15.75" x14ac:dyDescent="0.25">
      <c r="A383" s="2306">
        <v>43949</v>
      </c>
      <c r="B383" s="1952" t="s">
        <v>4879</v>
      </c>
      <c r="C383" s="1844">
        <v>1</v>
      </c>
      <c r="D383" s="1844">
        <v>4000</v>
      </c>
      <c r="E383" s="1845">
        <v>9831</v>
      </c>
      <c r="F383" s="1844"/>
      <c r="G383" s="1844">
        <v>1</v>
      </c>
      <c r="H383" s="1953">
        <v>3000</v>
      </c>
      <c r="I383" s="1920">
        <v>60</v>
      </c>
      <c r="J383" s="1954" t="s">
        <v>7336</v>
      </c>
    </row>
    <row r="384" spans="1:11" ht="15.75" x14ac:dyDescent="0.25">
      <c r="A384" s="2307"/>
      <c r="B384" s="1859" t="s">
        <v>170</v>
      </c>
      <c r="C384" s="1848">
        <v>1</v>
      </c>
      <c r="D384" s="1848">
        <v>23000</v>
      </c>
      <c r="E384" s="1849"/>
      <c r="F384" s="1848"/>
      <c r="G384" s="1848">
        <v>1</v>
      </c>
      <c r="H384" s="1955">
        <v>5000</v>
      </c>
      <c r="I384" s="1831">
        <v>100</v>
      </c>
      <c r="J384" s="1843"/>
    </row>
    <row r="385" spans="1:10" ht="15.75" x14ac:dyDescent="0.25">
      <c r="A385" s="2307"/>
      <c r="B385" s="1859" t="s">
        <v>1139</v>
      </c>
      <c r="C385" s="1848">
        <v>1</v>
      </c>
      <c r="D385" s="1848"/>
      <c r="E385" s="1849"/>
      <c r="F385" s="1848">
        <v>41000</v>
      </c>
      <c r="G385" s="1848"/>
      <c r="H385" s="1955"/>
      <c r="I385" s="1831"/>
      <c r="J385" s="1843" t="s">
        <v>4337</v>
      </c>
    </row>
    <row r="386" spans="1:10" ht="15.75" x14ac:dyDescent="0.25">
      <c r="A386" s="2307"/>
      <c r="B386" s="1859" t="s">
        <v>4202</v>
      </c>
      <c r="C386" s="1848">
        <v>1</v>
      </c>
      <c r="D386" s="1848"/>
      <c r="E386" s="1849"/>
      <c r="F386" s="1848">
        <v>35250</v>
      </c>
      <c r="G386" s="1848"/>
      <c r="H386" s="1955"/>
      <c r="I386" s="1831"/>
      <c r="J386" s="1843" t="s">
        <v>7611</v>
      </c>
    </row>
    <row r="387" spans="1:10" ht="15.75" x14ac:dyDescent="0.25">
      <c r="A387" s="2307"/>
      <c r="B387" s="1859" t="s">
        <v>3477</v>
      </c>
      <c r="C387" s="1848">
        <v>1</v>
      </c>
      <c r="D387" s="1848"/>
      <c r="E387" s="1849"/>
      <c r="F387" s="1848">
        <v>43000</v>
      </c>
      <c r="G387" s="1848"/>
      <c r="H387" s="1955"/>
      <c r="I387" s="1831"/>
      <c r="J387" s="1843" t="s">
        <v>7612</v>
      </c>
    </row>
    <row r="388" spans="1:10" ht="15.75" x14ac:dyDescent="0.25">
      <c r="A388" s="2307"/>
      <c r="B388" s="1859" t="s">
        <v>5605</v>
      </c>
      <c r="C388" s="1848">
        <v>1</v>
      </c>
      <c r="D388" s="1848">
        <v>18000</v>
      </c>
      <c r="E388" s="1849"/>
      <c r="F388" s="1848"/>
      <c r="G388" s="1848">
        <v>3</v>
      </c>
      <c r="H388" s="1955">
        <v>37000</v>
      </c>
      <c r="I388" s="1831" t="s">
        <v>7662</v>
      </c>
      <c r="J388" s="1843"/>
    </row>
    <row r="389" spans="1:10" ht="15.75" x14ac:dyDescent="0.25">
      <c r="A389" s="2307"/>
      <c r="B389" s="1859" t="s">
        <v>7613</v>
      </c>
      <c r="C389" s="1848">
        <v>1</v>
      </c>
      <c r="D389" s="1848"/>
      <c r="E389" s="1849">
        <v>28509.9</v>
      </c>
      <c r="F389" s="1848"/>
      <c r="G389" s="1848">
        <v>1</v>
      </c>
      <c r="H389" s="1955">
        <v>3000</v>
      </c>
      <c r="I389" s="1831">
        <v>60</v>
      </c>
      <c r="J389" s="1843" t="s">
        <v>767</v>
      </c>
    </row>
    <row r="390" spans="1:10" ht="15.75" x14ac:dyDescent="0.25">
      <c r="A390" s="2307"/>
      <c r="B390" s="1859" t="s">
        <v>136</v>
      </c>
      <c r="C390" s="1848">
        <v>1</v>
      </c>
      <c r="D390" s="1848"/>
      <c r="E390" s="1849">
        <v>13763.4</v>
      </c>
      <c r="F390" s="1848"/>
      <c r="G390" s="1848">
        <v>2</v>
      </c>
      <c r="H390" s="1955">
        <v>5000</v>
      </c>
      <c r="I390" s="1831" t="s">
        <v>1729</v>
      </c>
      <c r="J390" s="1843" t="s">
        <v>767</v>
      </c>
    </row>
    <row r="391" spans="1:10" ht="15.75" x14ac:dyDescent="0.25">
      <c r="A391" s="2307"/>
      <c r="B391" s="1859" t="s">
        <v>141</v>
      </c>
      <c r="C391" s="1848">
        <v>1</v>
      </c>
      <c r="D391" s="1848"/>
      <c r="E391" s="1849"/>
      <c r="F391" s="1848">
        <v>21620</v>
      </c>
      <c r="G391" s="1848"/>
      <c r="H391" s="1955"/>
      <c r="I391" s="1831"/>
      <c r="J391" s="1843" t="s">
        <v>7614</v>
      </c>
    </row>
    <row r="392" spans="1:10" ht="15.75" x14ac:dyDescent="0.25">
      <c r="A392" s="2307"/>
      <c r="B392" s="1859" t="s">
        <v>3012</v>
      </c>
      <c r="C392" s="1848">
        <v>1</v>
      </c>
      <c r="D392" s="1848"/>
      <c r="E392" s="1849"/>
      <c r="F392" s="1848">
        <v>15980</v>
      </c>
      <c r="G392" s="1848"/>
      <c r="H392" s="1955"/>
      <c r="I392" s="1831"/>
      <c r="J392" s="1843" t="s">
        <v>7615</v>
      </c>
    </row>
    <row r="393" spans="1:10" ht="15.75" x14ac:dyDescent="0.25">
      <c r="A393" s="2307"/>
      <c r="B393" s="1859" t="s">
        <v>3750</v>
      </c>
      <c r="C393" s="1848">
        <v>1</v>
      </c>
      <c r="D393" s="1848"/>
      <c r="E393" s="1849">
        <v>35280</v>
      </c>
      <c r="F393" s="1848"/>
      <c r="G393" s="1848">
        <v>1</v>
      </c>
      <c r="H393" s="1955">
        <v>3000</v>
      </c>
      <c r="I393" s="1831">
        <v>60</v>
      </c>
      <c r="J393" s="1843" t="s">
        <v>767</v>
      </c>
    </row>
    <row r="394" spans="1:10" ht="15.75" x14ac:dyDescent="0.25">
      <c r="A394" s="2307"/>
      <c r="B394" s="1859" t="s">
        <v>166</v>
      </c>
      <c r="C394" s="1848">
        <v>1</v>
      </c>
      <c r="D394" s="1848"/>
      <c r="E394" s="1849">
        <v>32340</v>
      </c>
      <c r="F394" s="1848"/>
      <c r="G394" s="1848">
        <v>1</v>
      </c>
      <c r="H394" s="1955">
        <v>3000</v>
      </c>
      <c r="I394" s="1831">
        <v>60</v>
      </c>
      <c r="J394" s="1843" t="s">
        <v>767</v>
      </c>
    </row>
    <row r="395" spans="1:10" ht="15.75" x14ac:dyDescent="0.25">
      <c r="A395" s="2307"/>
      <c r="B395" s="1859" t="s">
        <v>4879</v>
      </c>
      <c r="C395" s="1848">
        <v>1</v>
      </c>
      <c r="D395" s="1848"/>
      <c r="E395" s="1849">
        <v>17000</v>
      </c>
      <c r="F395" s="1848"/>
      <c r="G395" s="1848"/>
      <c r="H395" s="1955"/>
      <c r="I395" s="1831"/>
      <c r="J395" s="1843" t="s">
        <v>6965</v>
      </c>
    </row>
    <row r="396" spans="1:10" ht="15.75" x14ac:dyDescent="0.25">
      <c r="A396" s="2307"/>
      <c r="B396" s="1859" t="s">
        <v>7616</v>
      </c>
      <c r="C396" s="1848">
        <v>1</v>
      </c>
      <c r="D396" s="1848"/>
      <c r="E396" s="1849">
        <v>5540</v>
      </c>
      <c r="F396" s="1848"/>
      <c r="G396" s="1848"/>
      <c r="H396" s="1955"/>
      <c r="I396" s="1831"/>
      <c r="J396" s="1843" t="s">
        <v>767</v>
      </c>
    </row>
    <row r="397" spans="1:10" ht="15.75" x14ac:dyDescent="0.25">
      <c r="A397" s="2307"/>
      <c r="B397" s="1859" t="s">
        <v>2199</v>
      </c>
      <c r="C397" s="1848">
        <v>1</v>
      </c>
      <c r="D397" s="1848"/>
      <c r="E397" s="1849"/>
      <c r="F397" s="1848">
        <v>21000</v>
      </c>
      <c r="G397" s="1848"/>
      <c r="H397" s="1955"/>
      <c r="I397" s="1831"/>
      <c r="J397" s="1843" t="s">
        <v>7618</v>
      </c>
    </row>
    <row r="398" spans="1:10" ht="15.75" x14ac:dyDescent="0.25">
      <c r="A398" s="2307"/>
      <c r="B398" s="1859" t="s">
        <v>5605</v>
      </c>
      <c r="C398" s="1848">
        <v>4</v>
      </c>
      <c r="D398" s="1848"/>
      <c r="E398" s="1849"/>
      <c r="F398" s="1848">
        <v>220000</v>
      </c>
      <c r="G398" s="1848"/>
      <c r="H398" s="1955"/>
      <c r="I398" s="1831"/>
      <c r="J398" s="1843" t="s">
        <v>5312</v>
      </c>
    </row>
    <row r="399" spans="1:10" ht="15.75" x14ac:dyDescent="0.25">
      <c r="A399" s="2307"/>
      <c r="B399" s="1859" t="s">
        <v>653</v>
      </c>
      <c r="C399" s="1848">
        <v>1</v>
      </c>
      <c r="D399" s="1848"/>
      <c r="E399" s="1849"/>
      <c r="F399" s="1848">
        <v>40420</v>
      </c>
      <c r="G399" s="1848"/>
      <c r="H399" s="1955"/>
      <c r="I399" s="1831"/>
      <c r="J399" s="1843" t="s">
        <v>7617</v>
      </c>
    </row>
    <row r="400" spans="1:10" ht="15.75" x14ac:dyDescent="0.25">
      <c r="A400" s="2307"/>
      <c r="B400" s="1859" t="s">
        <v>161</v>
      </c>
      <c r="C400" s="1848">
        <v>1</v>
      </c>
      <c r="D400" s="1848"/>
      <c r="E400" s="1849">
        <v>31459.200000000001</v>
      </c>
      <c r="F400" s="1958"/>
      <c r="G400" s="1848">
        <v>1</v>
      </c>
      <c r="H400" s="1955">
        <v>3000</v>
      </c>
      <c r="I400" s="1831">
        <v>60</v>
      </c>
      <c r="J400" s="1843" t="s">
        <v>767</v>
      </c>
    </row>
    <row r="401" spans="1:11" ht="15.75" x14ac:dyDescent="0.25">
      <c r="A401" s="2307"/>
      <c r="B401" s="1921" t="s">
        <v>4880</v>
      </c>
      <c r="C401" s="1964">
        <v>1</v>
      </c>
      <c r="D401" s="1964">
        <v>21500</v>
      </c>
      <c r="E401" s="1909"/>
      <c r="F401" s="1962"/>
      <c r="G401" s="1964">
        <v>1</v>
      </c>
      <c r="H401" s="1963">
        <v>4000</v>
      </c>
      <c r="I401" s="1923">
        <v>75</v>
      </c>
      <c r="J401" s="1965"/>
    </row>
    <row r="402" spans="1:11" ht="15.75" x14ac:dyDescent="0.25">
      <c r="A402" s="2307"/>
      <c r="B402" s="1921" t="s">
        <v>2199</v>
      </c>
      <c r="C402" s="1964">
        <v>1</v>
      </c>
      <c r="D402" s="1964"/>
      <c r="E402" s="1909">
        <v>20645.099999999999</v>
      </c>
      <c r="F402" s="1962"/>
      <c r="G402" s="1964"/>
      <c r="H402" s="1963"/>
      <c r="I402" s="1923"/>
      <c r="J402" s="1965" t="s">
        <v>767</v>
      </c>
    </row>
    <row r="403" spans="1:11" ht="16.5" thickBot="1" x14ac:dyDescent="0.3">
      <c r="A403" s="2307"/>
      <c r="B403" s="1841" t="s">
        <v>2048</v>
      </c>
      <c r="C403" s="1790">
        <f t="shared" ref="C403:H403" si="18">SUM(C383:C402)</f>
        <v>23</v>
      </c>
      <c r="D403" s="1790">
        <f t="shared" si="18"/>
        <v>66500</v>
      </c>
      <c r="E403" s="1790">
        <f t="shared" si="18"/>
        <v>194368.6</v>
      </c>
      <c r="F403" s="1790">
        <f t="shared" si="18"/>
        <v>438270</v>
      </c>
      <c r="G403" s="1790">
        <f>SUM(G383:G402)</f>
        <v>12</v>
      </c>
      <c r="H403" s="1790">
        <f t="shared" si="18"/>
        <v>66000</v>
      </c>
      <c r="I403" s="1790"/>
      <c r="J403" s="1769"/>
      <c r="K403" s="18">
        <f>D403+E403+F403+H403</f>
        <v>765138.6</v>
      </c>
    </row>
    <row r="404" spans="1:11" ht="17.25" x14ac:dyDescent="0.25">
      <c r="A404" s="2296"/>
      <c r="B404" s="2318" t="s">
        <v>4463</v>
      </c>
      <c r="C404" s="2292"/>
      <c r="D404" s="2292"/>
      <c r="E404" s="2292"/>
      <c r="F404" s="2292"/>
      <c r="G404" s="2292"/>
      <c r="H404" s="2292"/>
      <c r="I404" s="2292"/>
      <c r="J404" s="2319"/>
    </row>
    <row r="405" spans="1:11" ht="17.25" x14ac:dyDescent="0.25">
      <c r="A405" s="2296"/>
      <c r="B405" s="1806"/>
      <c r="C405" s="783"/>
      <c r="D405" s="783"/>
      <c r="E405" s="910"/>
      <c r="F405" s="910"/>
      <c r="G405" s="910"/>
      <c r="H405" s="910"/>
      <c r="I405" s="910"/>
      <c r="J405" s="910"/>
    </row>
    <row r="406" spans="1:11" x14ac:dyDescent="0.25">
      <c r="A406" s="2296"/>
      <c r="B406" s="1807" t="s">
        <v>2048</v>
      </c>
      <c r="C406" s="213">
        <f>SUM(C405:C405)</f>
        <v>0</v>
      </c>
      <c r="D406" s="213"/>
      <c r="E406" s="213"/>
      <c r="F406" s="213"/>
      <c r="G406" s="213"/>
      <c r="H406" s="213"/>
      <c r="I406" s="213"/>
      <c r="J406" s="1"/>
    </row>
    <row r="407" spans="1:11" x14ac:dyDescent="0.25">
      <c r="A407" s="2296"/>
    </row>
    <row r="408" spans="1:11" ht="15.75" x14ac:dyDescent="0.25">
      <c r="A408" s="2296"/>
      <c r="B408" s="2287" t="s">
        <v>4861</v>
      </c>
      <c r="C408" s="2263"/>
      <c r="D408" s="757">
        <f>D403</f>
        <v>66500</v>
      </c>
    </row>
    <row r="409" spans="1:11" x14ac:dyDescent="0.25">
      <c r="A409" s="2296"/>
    </row>
    <row r="410" spans="1:11" ht="15.75" x14ac:dyDescent="0.25">
      <c r="A410" s="2296"/>
      <c r="B410" s="2287" t="s">
        <v>4825</v>
      </c>
      <c r="C410" s="2263"/>
      <c r="D410" s="213"/>
      <c r="F410" s="2274" t="s">
        <v>5635</v>
      </c>
      <c r="G410" s="2274"/>
      <c r="H410" s="2274"/>
      <c r="I410" s="2274"/>
      <c r="J410" s="2274"/>
    </row>
    <row r="413" spans="1:11" ht="15.75" thickBot="1" x14ac:dyDescent="0.3"/>
    <row r="414" spans="1:11" ht="16.5" thickBot="1" x14ac:dyDescent="0.3">
      <c r="A414" s="2289" t="s">
        <v>7619</v>
      </c>
      <c r="B414" s="2290"/>
      <c r="C414" s="2290"/>
      <c r="D414" s="2290"/>
      <c r="E414" s="2290"/>
      <c r="F414" s="2290"/>
      <c r="G414" s="2290"/>
      <c r="H414" s="2290"/>
      <c r="I414" s="2290"/>
      <c r="J414" s="2291"/>
    </row>
    <row r="415" spans="1:11" ht="32.25" thickBot="1" x14ac:dyDescent="0.3">
      <c r="A415" s="1764" t="s">
        <v>7245</v>
      </c>
      <c r="B415" s="1817" t="s">
        <v>7246</v>
      </c>
      <c r="C415" s="1892" t="s">
        <v>6004</v>
      </c>
      <c r="D415" s="1818" t="s">
        <v>6005</v>
      </c>
      <c r="E415" s="1763" t="s">
        <v>7247</v>
      </c>
      <c r="F415" s="1778" t="s">
        <v>7248</v>
      </c>
      <c r="G415" s="1778" t="s">
        <v>7249</v>
      </c>
      <c r="H415" s="1778" t="s">
        <v>7250</v>
      </c>
      <c r="I415" s="1778" t="s">
        <v>7251</v>
      </c>
      <c r="J415" s="1779" t="s">
        <v>6846</v>
      </c>
    </row>
    <row r="416" spans="1:11" ht="15.75" x14ac:dyDescent="0.25">
      <c r="A416" s="2306">
        <v>43950</v>
      </c>
      <c r="B416" s="1952" t="s">
        <v>2045</v>
      </c>
      <c r="C416" s="1844">
        <v>1</v>
      </c>
      <c r="D416" s="1844"/>
      <c r="E416" s="1845">
        <v>8847.9</v>
      </c>
      <c r="F416" s="1844"/>
      <c r="G416" s="1844">
        <v>3</v>
      </c>
      <c r="H416" s="1953">
        <v>9000</v>
      </c>
      <c r="I416" s="1920">
        <v>60</v>
      </c>
      <c r="J416" s="1954" t="s">
        <v>767</v>
      </c>
    </row>
    <row r="417" spans="1:11" ht="15.75" x14ac:dyDescent="0.25">
      <c r="A417" s="2307"/>
      <c r="B417" s="1859" t="s">
        <v>552</v>
      </c>
      <c r="C417" s="1848">
        <v>1</v>
      </c>
      <c r="D417" s="1848">
        <v>20000</v>
      </c>
      <c r="E417" s="1849"/>
      <c r="F417" s="1848"/>
      <c r="G417" s="1848"/>
      <c r="H417" s="1955"/>
      <c r="I417" s="1831"/>
      <c r="J417" s="1843"/>
    </row>
    <row r="418" spans="1:11" ht="15.75" x14ac:dyDescent="0.25">
      <c r="A418" s="2307"/>
      <c r="B418" s="1859" t="s">
        <v>7620</v>
      </c>
      <c r="C418" s="1848">
        <v>1</v>
      </c>
      <c r="D418" s="1848"/>
      <c r="E418" s="1849">
        <v>34500</v>
      </c>
      <c r="F418" s="1848"/>
      <c r="G418" s="1848">
        <v>1</v>
      </c>
      <c r="H418" s="1955">
        <v>5000</v>
      </c>
      <c r="I418" s="1831">
        <v>100</v>
      </c>
      <c r="J418" s="1843" t="s">
        <v>767</v>
      </c>
    </row>
    <row r="419" spans="1:11" ht="15.75" x14ac:dyDescent="0.25">
      <c r="A419" s="2307"/>
      <c r="B419" s="1859" t="s">
        <v>6037</v>
      </c>
      <c r="C419" s="1848">
        <v>1</v>
      </c>
      <c r="D419" s="1848">
        <v>29500</v>
      </c>
      <c r="E419" s="1849">
        <v>3500</v>
      </c>
      <c r="F419" s="1848"/>
      <c r="G419" s="1848">
        <v>1</v>
      </c>
      <c r="H419" s="1955">
        <v>4000</v>
      </c>
      <c r="I419" s="1831">
        <v>75</v>
      </c>
      <c r="J419" s="1843" t="s">
        <v>767</v>
      </c>
    </row>
    <row r="420" spans="1:11" ht="31.5" x14ac:dyDescent="0.25">
      <c r="A420" s="2307"/>
      <c r="B420" s="1917" t="s">
        <v>5215</v>
      </c>
      <c r="C420" s="1870">
        <v>1</v>
      </c>
      <c r="D420" s="1870"/>
      <c r="E420" s="1871"/>
      <c r="F420" s="1870">
        <v>24500</v>
      </c>
      <c r="G420" s="1870"/>
      <c r="H420" s="1956"/>
      <c r="I420" s="1776"/>
      <c r="J420" s="1966" t="s">
        <v>7621</v>
      </c>
    </row>
    <row r="421" spans="1:11" ht="15.75" x14ac:dyDescent="0.25">
      <c r="A421" s="2307"/>
      <c r="B421" s="1859" t="s">
        <v>5215</v>
      </c>
      <c r="C421" s="1848">
        <v>1</v>
      </c>
      <c r="D421" s="1848"/>
      <c r="E421" s="1849"/>
      <c r="F421" s="1848">
        <v>63500</v>
      </c>
      <c r="G421" s="1848"/>
      <c r="H421" s="1955"/>
      <c r="I421" s="1831"/>
      <c r="J421" s="1843" t="s">
        <v>3487</v>
      </c>
    </row>
    <row r="422" spans="1:11" ht="15.75" x14ac:dyDescent="0.25">
      <c r="A422" s="2307"/>
      <c r="B422" s="1859" t="s">
        <v>3707</v>
      </c>
      <c r="C422" s="1848">
        <v>1</v>
      </c>
      <c r="D422" s="1848"/>
      <c r="E422" s="1849">
        <v>18678.900000000001</v>
      </c>
      <c r="F422" s="1848"/>
      <c r="G422" s="1848">
        <v>1</v>
      </c>
      <c r="H422" s="1955">
        <v>3000</v>
      </c>
      <c r="I422" s="1831">
        <v>60</v>
      </c>
      <c r="J422" s="1843" t="s">
        <v>767</v>
      </c>
    </row>
    <row r="423" spans="1:11" ht="15.75" x14ac:dyDescent="0.25">
      <c r="A423" s="2307"/>
      <c r="B423" s="1859" t="s">
        <v>423</v>
      </c>
      <c r="C423" s="1848">
        <v>1</v>
      </c>
      <c r="D423" s="1848"/>
      <c r="E423" s="1849">
        <v>17695.8</v>
      </c>
      <c r="F423" s="1848"/>
      <c r="G423" s="1848">
        <v>1</v>
      </c>
      <c r="H423" s="1955">
        <v>4000</v>
      </c>
      <c r="I423" s="1831">
        <v>75</v>
      </c>
      <c r="J423" s="1843" t="s">
        <v>767</v>
      </c>
    </row>
    <row r="424" spans="1:11" ht="15.75" x14ac:dyDescent="0.25">
      <c r="A424" s="2307"/>
      <c r="B424" s="1859" t="s">
        <v>2045</v>
      </c>
      <c r="C424" s="1848">
        <v>1</v>
      </c>
      <c r="D424" s="1848"/>
      <c r="E424" s="1849">
        <v>14746.5</v>
      </c>
      <c r="F424" s="1848"/>
      <c r="G424" s="1848">
        <v>1</v>
      </c>
      <c r="H424" s="1955">
        <v>3000</v>
      </c>
      <c r="I424" s="1831">
        <v>60</v>
      </c>
      <c r="J424" s="1843" t="s">
        <v>767</v>
      </c>
    </row>
    <row r="425" spans="1:11" ht="15.75" x14ac:dyDescent="0.25">
      <c r="A425" s="2307"/>
      <c r="B425" s="1859" t="s">
        <v>208</v>
      </c>
      <c r="C425" s="1848">
        <v>1</v>
      </c>
      <c r="D425" s="1848"/>
      <c r="E425" s="1849">
        <v>51121.2</v>
      </c>
      <c r="F425" s="1848"/>
      <c r="G425" s="1848">
        <v>1</v>
      </c>
      <c r="H425" s="1955">
        <v>5000</v>
      </c>
      <c r="I425" s="1831">
        <v>100</v>
      </c>
      <c r="J425" s="1843" t="s">
        <v>767</v>
      </c>
    </row>
    <row r="426" spans="1:11" ht="16.5" thickBot="1" x14ac:dyDescent="0.3">
      <c r="A426" s="2307"/>
      <c r="B426" s="1841" t="s">
        <v>2048</v>
      </c>
      <c r="C426" s="1790">
        <f t="shared" ref="C426:H426" si="19">SUM(C416:C425)</f>
        <v>10</v>
      </c>
      <c r="D426" s="1790">
        <f t="shared" si="19"/>
        <v>49500</v>
      </c>
      <c r="E426" s="1790">
        <f t="shared" si="19"/>
        <v>149090.29999999999</v>
      </c>
      <c r="F426" s="1790">
        <f t="shared" si="19"/>
        <v>88000</v>
      </c>
      <c r="G426" s="1790">
        <f t="shared" si="19"/>
        <v>9</v>
      </c>
      <c r="H426" s="1790">
        <f t="shared" si="19"/>
        <v>33000</v>
      </c>
      <c r="I426" s="1790"/>
      <c r="J426" s="1769"/>
      <c r="K426" s="18">
        <f>D426+E426+F426+H426</f>
        <v>319590.3</v>
      </c>
    </row>
    <row r="427" spans="1:11" ht="17.25" x14ac:dyDescent="0.25">
      <c r="A427" s="2296"/>
      <c r="B427" s="2318" t="s">
        <v>4463</v>
      </c>
      <c r="C427" s="2292"/>
      <c r="D427" s="2292"/>
      <c r="E427" s="2292"/>
      <c r="F427" s="2292"/>
      <c r="G427" s="2292"/>
      <c r="H427" s="2292"/>
      <c r="I427" s="2292"/>
      <c r="J427" s="2319"/>
    </row>
    <row r="428" spans="1:11" ht="17.25" x14ac:dyDescent="0.25">
      <c r="A428" s="2296"/>
      <c r="B428" s="1806"/>
      <c r="C428" s="783"/>
      <c r="D428" s="783"/>
      <c r="E428" s="910"/>
      <c r="F428" s="910"/>
      <c r="G428" s="910"/>
      <c r="H428" s="910"/>
      <c r="I428" s="910"/>
      <c r="J428" s="910"/>
    </row>
    <row r="429" spans="1:11" x14ac:dyDescent="0.25">
      <c r="A429" s="2296"/>
      <c r="B429" s="1807" t="s">
        <v>2048</v>
      </c>
      <c r="C429" s="213">
        <f>SUM(C428:C428)</f>
        <v>0</v>
      </c>
      <c r="D429" s="213"/>
      <c r="E429" s="213"/>
      <c r="F429" s="213"/>
      <c r="G429" s="213"/>
      <c r="H429" s="213"/>
      <c r="I429" s="213"/>
      <c r="J429" s="1"/>
    </row>
    <row r="430" spans="1:11" x14ac:dyDescent="0.25">
      <c r="A430" s="2296"/>
    </row>
    <row r="431" spans="1:11" ht="15.75" x14ac:dyDescent="0.25">
      <c r="A431" s="2296"/>
      <c r="B431" s="2287" t="s">
        <v>4861</v>
      </c>
      <c r="C431" s="2263"/>
      <c r="D431" s="757">
        <f>D426</f>
        <v>49500</v>
      </c>
    </row>
    <row r="432" spans="1:11" x14ac:dyDescent="0.25">
      <c r="A432" s="2296"/>
    </row>
    <row r="433" spans="1:10" ht="15.75" x14ac:dyDescent="0.25">
      <c r="A433" s="2296"/>
      <c r="B433" s="2287" t="s">
        <v>4825</v>
      </c>
      <c r="C433" s="2263"/>
      <c r="D433" s="213"/>
      <c r="F433" s="2274" t="s">
        <v>5635</v>
      </c>
      <c r="G433" s="2274"/>
      <c r="H433" s="2274"/>
      <c r="I433" s="2274"/>
      <c r="J433" s="2274"/>
    </row>
    <row r="436" spans="1:10" ht="15.75" thickBot="1" x14ac:dyDescent="0.3"/>
    <row r="437" spans="1:10" ht="16.5" thickBot="1" x14ac:dyDescent="0.3">
      <c r="A437" s="2289" t="s">
        <v>7622</v>
      </c>
      <c r="B437" s="2290"/>
      <c r="C437" s="2290"/>
      <c r="D437" s="2290"/>
      <c r="E437" s="2290"/>
      <c r="F437" s="2290"/>
      <c r="G437" s="2290"/>
      <c r="H437" s="2290"/>
      <c r="I437" s="2290"/>
      <c r="J437" s="2291"/>
    </row>
    <row r="438" spans="1:10" ht="32.25" thickBot="1" x14ac:dyDescent="0.3">
      <c r="A438" s="1764" t="s">
        <v>7245</v>
      </c>
      <c r="B438" s="1817" t="s">
        <v>7246</v>
      </c>
      <c r="C438" s="1892" t="s">
        <v>6004</v>
      </c>
      <c r="D438" s="1818" t="s">
        <v>6005</v>
      </c>
      <c r="E438" s="1763" t="s">
        <v>7247</v>
      </c>
      <c r="F438" s="1778" t="s">
        <v>7248</v>
      </c>
      <c r="G438" s="1778" t="s">
        <v>7249</v>
      </c>
      <c r="H438" s="1778" t="s">
        <v>7250</v>
      </c>
      <c r="I438" s="1778" t="s">
        <v>7251</v>
      </c>
      <c r="J438" s="1779" t="s">
        <v>6846</v>
      </c>
    </row>
    <row r="439" spans="1:10" ht="16.5" thickBot="1" x14ac:dyDescent="0.3">
      <c r="A439" s="2306">
        <v>43951</v>
      </c>
      <c r="B439" s="1952" t="s">
        <v>3626</v>
      </c>
      <c r="C439" s="1844">
        <v>1</v>
      </c>
      <c r="D439" s="1844">
        <v>23000</v>
      </c>
      <c r="E439" s="1845"/>
      <c r="F439" s="1844"/>
      <c r="G439" s="1844">
        <v>1</v>
      </c>
      <c r="H439" s="1953">
        <v>100</v>
      </c>
      <c r="I439" s="1920">
        <v>5000</v>
      </c>
      <c r="J439" s="1954"/>
    </row>
    <row r="440" spans="1:10" ht="15.75" x14ac:dyDescent="0.25">
      <c r="A440" s="2307"/>
      <c r="B440" s="1952" t="s">
        <v>7526</v>
      </c>
      <c r="C440" s="1848">
        <v>1</v>
      </c>
      <c r="D440" s="1848"/>
      <c r="E440" s="1849">
        <v>22119.75</v>
      </c>
      <c r="F440" s="1848"/>
      <c r="G440" s="1848">
        <v>1</v>
      </c>
      <c r="H440" s="1955">
        <v>100</v>
      </c>
      <c r="I440" s="1831">
        <v>5000</v>
      </c>
      <c r="J440" s="1843" t="s">
        <v>883</v>
      </c>
    </row>
    <row r="441" spans="1:10" ht="15.75" x14ac:dyDescent="0.25">
      <c r="A441" s="2307"/>
      <c r="B441" s="1859" t="s">
        <v>7623</v>
      </c>
      <c r="C441" s="1848">
        <v>1</v>
      </c>
      <c r="D441" s="1848"/>
      <c r="E441" s="1849"/>
      <c r="F441" s="1848">
        <v>19000</v>
      </c>
      <c r="G441" s="1848"/>
      <c r="H441" s="1955"/>
      <c r="I441" s="1831"/>
      <c r="J441" s="1843" t="s">
        <v>5648</v>
      </c>
    </row>
    <row r="442" spans="1:10" ht="15.75" x14ac:dyDescent="0.25">
      <c r="A442" s="2307"/>
      <c r="B442" s="1859" t="s">
        <v>7426</v>
      </c>
      <c r="C442" s="1848">
        <v>1</v>
      </c>
      <c r="D442" s="1848"/>
      <c r="E442" s="1849"/>
      <c r="F442" s="1848">
        <v>16000</v>
      </c>
      <c r="G442" s="1848"/>
      <c r="H442" s="1955"/>
      <c r="I442" s="1831"/>
      <c r="J442" s="1843" t="s">
        <v>7624</v>
      </c>
    </row>
    <row r="443" spans="1:10" ht="15.75" x14ac:dyDescent="0.25">
      <c r="A443" s="2307"/>
      <c r="B443" s="1857" t="s">
        <v>6597</v>
      </c>
      <c r="C443" s="1846">
        <v>1</v>
      </c>
      <c r="D443" s="1846"/>
      <c r="E443" s="1847"/>
      <c r="F443" s="1846">
        <v>16920</v>
      </c>
      <c r="G443" s="1846"/>
      <c r="H443" s="1967"/>
      <c r="I443" s="1774"/>
      <c r="J443" s="1843" t="s">
        <v>7625</v>
      </c>
    </row>
    <row r="444" spans="1:10" ht="15.75" x14ac:dyDescent="0.25">
      <c r="A444" s="2307"/>
      <c r="B444" s="1859" t="s">
        <v>7431</v>
      </c>
      <c r="C444" s="1848">
        <v>1</v>
      </c>
      <c r="D444" s="1848"/>
      <c r="E444" s="1849"/>
      <c r="F444" s="1848">
        <v>15040</v>
      </c>
      <c r="G444" s="1848"/>
      <c r="H444" s="1955"/>
      <c r="I444" s="1831"/>
      <c r="J444" s="1843" t="s">
        <v>7626</v>
      </c>
    </row>
    <row r="445" spans="1:10" ht="15.75" x14ac:dyDescent="0.25">
      <c r="A445" s="2307"/>
      <c r="B445" s="1859" t="s">
        <v>7627</v>
      </c>
      <c r="C445" s="1848">
        <v>1</v>
      </c>
      <c r="D445" s="1848"/>
      <c r="E445" s="1849"/>
      <c r="F445" s="1848">
        <v>25850</v>
      </c>
      <c r="G445" s="1848"/>
      <c r="H445" s="1955"/>
      <c r="I445" s="1831"/>
      <c r="J445" s="1843" t="s">
        <v>7628</v>
      </c>
    </row>
    <row r="446" spans="1:10" ht="15.75" x14ac:dyDescent="0.25">
      <c r="A446" s="2307"/>
      <c r="B446" s="1859" t="s">
        <v>2199</v>
      </c>
      <c r="C446" s="1848">
        <v>1</v>
      </c>
      <c r="D446" s="1848">
        <v>17000</v>
      </c>
      <c r="E446" s="1849"/>
      <c r="F446" s="1848"/>
      <c r="G446" s="1848">
        <v>1</v>
      </c>
      <c r="H446" s="1955">
        <v>75</v>
      </c>
      <c r="I446" s="1831">
        <v>4000</v>
      </c>
      <c r="J446" s="1843"/>
    </row>
    <row r="447" spans="1:10" ht="15.75" x14ac:dyDescent="0.25">
      <c r="A447" s="2307"/>
      <c r="B447" s="1859" t="s">
        <v>7462</v>
      </c>
      <c r="C447" s="1848">
        <v>1</v>
      </c>
      <c r="D447" s="1848"/>
      <c r="E447" s="1849"/>
      <c r="F447" s="1848">
        <v>26320</v>
      </c>
      <c r="G447" s="1848"/>
      <c r="H447" s="1955"/>
      <c r="I447" s="1831"/>
      <c r="J447" s="1843" t="s">
        <v>7629</v>
      </c>
    </row>
    <row r="448" spans="1:10" ht="15.75" x14ac:dyDescent="0.25">
      <c r="A448" s="2307"/>
      <c r="B448" s="1859" t="s">
        <v>7135</v>
      </c>
      <c r="C448" s="1848">
        <v>1</v>
      </c>
      <c r="D448" s="1848">
        <v>18000</v>
      </c>
      <c r="E448" s="1849"/>
      <c r="F448" s="1848"/>
      <c r="G448" s="1848">
        <v>1</v>
      </c>
      <c r="H448" s="1955">
        <v>75</v>
      </c>
      <c r="I448" s="1831">
        <v>4000</v>
      </c>
      <c r="J448" s="1843"/>
    </row>
    <row r="449" spans="1:11" ht="15.75" x14ac:dyDescent="0.25">
      <c r="A449" s="2307"/>
      <c r="B449" s="1859" t="s">
        <v>7630</v>
      </c>
      <c r="C449" s="1848">
        <v>1</v>
      </c>
      <c r="D449" s="1848">
        <v>33000</v>
      </c>
      <c r="E449" s="1849"/>
      <c r="F449" s="1848"/>
      <c r="G449" s="1848">
        <v>1</v>
      </c>
      <c r="H449" s="1955">
        <v>75</v>
      </c>
      <c r="I449" s="1831">
        <v>4000</v>
      </c>
      <c r="J449" s="1843"/>
    </row>
    <row r="450" spans="1:11" ht="15.75" x14ac:dyDescent="0.25">
      <c r="A450" s="2296"/>
      <c r="B450" s="1859" t="s">
        <v>7631</v>
      </c>
      <c r="C450" s="1848">
        <v>1</v>
      </c>
      <c r="D450" s="1848"/>
      <c r="E450" s="1849"/>
      <c r="F450" s="1848">
        <v>15980</v>
      </c>
      <c r="G450" s="1848"/>
      <c r="H450" s="1955"/>
      <c r="I450" s="1831"/>
      <c r="J450" s="1843" t="s">
        <v>7632</v>
      </c>
    </row>
    <row r="451" spans="1:11" ht="15.75" x14ac:dyDescent="0.25">
      <c r="A451" s="2296"/>
      <c r="B451" s="1859" t="s">
        <v>7633</v>
      </c>
      <c r="C451" s="1848">
        <v>1</v>
      </c>
      <c r="D451" s="1848">
        <v>29000</v>
      </c>
      <c r="E451" s="1849"/>
      <c r="F451" s="1848"/>
      <c r="G451" s="1848">
        <v>1</v>
      </c>
      <c r="H451" s="1955">
        <v>45</v>
      </c>
      <c r="I451" s="1831">
        <v>2000</v>
      </c>
      <c r="J451" s="1843"/>
    </row>
    <row r="452" spans="1:11" ht="15.75" x14ac:dyDescent="0.25">
      <c r="A452" s="2296"/>
      <c r="B452" s="1859" t="s">
        <v>7631</v>
      </c>
      <c r="C452" s="1848">
        <v>1</v>
      </c>
      <c r="D452" s="1848"/>
      <c r="E452" s="1849"/>
      <c r="F452" s="1848">
        <v>15980</v>
      </c>
      <c r="G452" s="1848"/>
      <c r="H452" s="1955"/>
      <c r="I452" s="1831"/>
      <c r="J452" s="1843" t="s">
        <v>7634</v>
      </c>
    </row>
    <row r="453" spans="1:11" ht="15.75" x14ac:dyDescent="0.25">
      <c r="A453" s="2296"/>
      <c r="B453" s="1859" t="s">
        <v>7635</v>
      </c>
      <c r="C453" s="1848">
        <v>1</v>
      </c>
      <c r="D453" s="1848"/>
      <c r="E453" s="1849"/>
      <c r="F453" s="1848">
        <v>43000</v>
      </c>
      <c r="G453" s="1848"/>
      <c r="H453" s="1955"/>
      <c r="I453" s="1831"/>
      <c r="J453" s="1843" t="s">
        <v>7636</v>
      </c>
    </row>
    <row r="454" spans="1:11" ht="15.75" x14ac:dyDescent="0.25">
      <c r="A454" s="2296"/>
      <c r="B454" s="1859" t="s">
        <v>7637</v>
      </c>
      <c r="C454" s="1848">
        <v>1</v>
      </c>
      <c r="D454" s="1848"/>
      <c r="E454" s="1849"/>
      <c r="F454" s="1848">
        <v>40420</v>
      </c>
      <c r="G454" s="1848"/>
      <c r="H454" s="1955"/>
      <c r="I454" s="1831"/>
      <c r="J454" s="1843" t="s">
        <v>7638</v>
      </c>
    </row>
    <row r="455" spans="1:11" ht="15.75" x14ac:dyDescent="0.25">
      <c r="A455" s="2296"/>
      <c r="B455" s="1859" t="s">
        <v>7639</v>
      </c>
      <c r="C455" s="1848">
        <v>1</v>
      </c>
      <c r="D455" s="1848"/>
      <c r="E455" s="1849">
        <v>21136.65</v>
      </c>
      <c r="F455" s="1848"/>
      <c r="G455" s="1848">
        <v>1</v>
      </c>
      <c r="H455" s="1955">
        <v>70</v>
      </c>
      <c r="I455" s="1831">
        <v>4000</v>
      </c>
      <c r="J455" s="1843" t="s">
        <v>767</v>
      </c>
    </row>
    <row r="456" spans="1:11" ht="16.5" thickBot="1" x14ac:dyDescent="0.3">
      <c r="A456" s="2296"/>
      <c r="B456" s="1841" t="s">
        <v>2048</v>
      </c>
      <c r="C456" s="1790">
        <f>SUM(C439:C455)</f>
        <v>17</v>
      </c>
      <c r="D456" s="1790">
        <f>SUM(D439:D455)</f>
        <v>120000</v>
      </c>
      <c r="E456" s="1790">
        <f>SUM(E439:E455)</f>
        <v>43256.4</v>
      </c>
      <c r="F456" s="1790">
        <f>SUM(F439:F455)</f>
        <v>234510</v>
      </c>
      <c r="G456" s="1790">
        <f>SUM(G439:G455)</f>
        <v>7</v>
      </c>
      <c r="H456" s="1790"/>
      <c r="I456" s="1790">
        <f>SUM(I439:I455)</f>
        <v>28000</v>
      </c>
      <c r="J456" s="1769"/>
      <c r="K456" s="18">
        <f>D456+E456+F456+I456</f>
        <v>425766.40000000002</v>
      </c>
    </row>
    <row r="457" spans="1:11" ht="17.25" x14ac:dyDescent="0.25">
      <c r="B457" s="2318" t="s">
        <v>4463</v>
      </c>
      <c r="C457" s="2292"/>
      <c r="D457" s="2292"/>
      <c r="E457" s="2292"/>
      <c r="F457" s="2292"/>
      <c r="G457" s="2292"/>
      <c r="H457" s="2292"/>
      <c r="I457" s="2292"/>
      <c r="J457" s="2319"/>
      <c r="K457">
        <f>SUM(K1:K456)</f>
        <v>6295820.9999999991</v>
      </c>
    </row>
    <row r="458" spans="1:11" ht="17.25" x14ac:dyDescent="0.25">
      <c r="B458" s="1806"/>
      <c r="C458" s="783"/>
      <c r="D458" s="783"/>
      <c r="E458" s="910"/>
      <c r="F458" s="910"/>
      <c r="G458" s="910"/>
      <c r="H458" s="910"/>
      <c r="I458" s="910"/>
      <c r="J458" s="910"/>
    </row>
    <row r="459" spans="1:11" x14ac:dyDescent="0.25">
      <c r="B459" s="1807" t="s">
        <v>2048</v>
      </c>
      <c r="C459" s="213">
        <f>SUM(C458:C458)</f>
        <v>0</v>
      </c>
      <c r="D459" s="213"/>
      <c r="E459" s="213"/>
      <c r="F459" s="213"/>
      <c r="G459" s="213"/>
      <c r="H459" s="213"/>
      <c r="I459" s="213"/>
      <c r="J459" s="1"/>
    </row>
    <row r="461" spans="1:11" ht="15.75" x14ac:dyDescent="0.25">
      <c r="B461" s="2287" t="s">
        <v>4861</v>
      </c>
      <c r="C461" s="2263"/>
      <c r="D461" s="757">
        <f>D456</f>
        <v>120000</v>
      </c>
    </row>
    <row r="463" spans="1:11" ht="15.75" x14ac:dyDescent="0.25">
      <c r="B463" s="2287" t="s">
        <v>4825</v>
      </c>
      <c r="C463" s="2263"/>
      <c r="D463" s="213"/>
      <c r="F463" s="2274" t="s">
        <v>5635</v>
      </c>
      <c r="G463" s="2274"/>
      <c r="H463" s="2274"/>
      <c r="I463" s="2274"/>
      <c r="J463" s="2274"/>
    </row>
  </sheetData>
  <mergeCells count="128">
    <mergeCell ref="A437:J437"/>
    <mergeCell ref="A439:A456"/>
    <mergeCell ref="B457:J457"/>
    <mergeCell ref="B461:C461"/>
    <mergeCell ref="B463:C463"/>
    <mergeCell ref="F463:J463"/>
    <mergeCell ref="A309:J309"/>
    <mergeCell ref="A311:A330"/>
    <mergeCell ref="B324:J324"/>
    <mergeCell ref="B328:C328"/>
    <mergeCell ref="B330:C330"/>
    <mergeCell ref="F330:J330"/>
    <mergeCell ref="A334:J334"/>
    <mergeCell ref="A336:A356"/>
    <mergeCell ref="B350:J350"/>
    <mergeCell ref="B354:C354"/>
    <mergeCell ref="B356:C356"/>
    <mergeCell ref="F356:J356"/>
    <mergeCell ref="A52:J52"/>
    <mergeCell ref="A54:A71"/>
    <mergeCell ref="B65:J65"/>
    <mergeCell ref="B69:C69"/>
    <mergeCell ref="B71:C71"/>
    <mergeCell ref="F71:J71"/>
    <mergeCell ref="A97:J97"/>
    <mergeCell ref="A99:A109"/>
    <mergeCell ref="B103:J103"/>
    <mergeCell ref="B107:C107"/>
    <mergeCell ref="B109:C109"/>
    <mergeCell ref="F109:J109"/>
    <mergeCell ref="A113:J113"/>
    <mergeCell ref="A115:A126"/>
    <mergeCell ref="B120:J120"/>
    <mergeCell ref="B124:C124"/>
    <mergeCell ref="B126:C126"/>
    <mergeCell ref="F126:J126"/>
    <mergeCell ref="A1:J1"/>
    <mergeCell ref="A3:A21"/>
    <mergeCell ref="B15:J15"/>
    <mergeCell ref="B19:C19"/>
    <mergeCell ref="B21:C21"/>
    <mergeCell ref="F21:J21"/>
    <mergeCell ref="A25:J25"/>
    <mergeCell ref="A27:A48"/>
    <mergeCell ref="B42:J42"/>
    <mergeCell ref="B46:C46"/>
    <mergeCell ref="B48:C48"/>
    <mergeCell ref="F48:J48"/>
    <mergeCell ref="A76:J76"/>
    <mergeCell ref="A78:A93"/>
    <mergeCell ref="B87:J87"/>
    <mergeCell ref="B91:C91"/>
    <mergeCell ref="B93:C93"/>
    <mergeCell ref="F93:J93"/>
    <mergeCell ref="A147:J147"/>
    <mergeCell ref="A149:A161"/>
    <mergeCell ref="B155:J155"/>
    <mergeCell ref="B159:C159"/>
    <mergeCell ref="B161:C161"/>
    <mergeCell ref="F161:J161"/>
    <mergeCell ref="A130:J130"/>
    <mergeCell ref="A132:A143"/>
    <mergeCell ref="B137:J137"/>
    <mergeCell ref="B141:C141"/>
    <mergeCell ref="B143:C143"/>
    <mergeCell ref="F143:J143"/>
    <mergeCell ref="A183:J183"/>
    <mergeCell ref="A185:A196"/>
    <mergeCell ref="B190:J190"/>
    <mergeCell ref="B194:C194"/>
    <mergeCell ref="B196:C196"/>
    <mergeCell ref="F196:J196"/>
    <mergeCell ref="A165:J165"/>
    <mergeCell ref="A167:A179"/>
    <mergeCell ref="B173:J173"/>
    <mergeCell ref="B177:C177"/>
    <mergeCell ref="B179:C179"/>
    <mergeCell ref="F179:J179"/>
    <mergeCell ref="A222:J222"/>
    <mergeCell ref="A224:A240"/>
    <mergeCell ref="B234:J234"/>
    <mergeCell ref="B238:C238"/>
    <mergeCell ref="B240:C240"/>
    <mergeCell ref="F240:J240"/>
    <mergeCell ref="F227:F229"/>
    <mergeCell ref="J227:J229"/>
    <mergeCell ref="A200:J200"/>
    <mergeCell ref="A202:A218"/>
    <mergeCell ref="B212:J212"/>
    <mergeCell ref="B216:C216"/>
    <mergeCell ref="B218:C218"/>
    <mergeCell ref="F218:J218"/>
    <mergeCell ref="A244:J244"/>
    <mergeCell ref="A246:A264"/>
    <mergeCell ref="B258:J258"/>
    <mergeCell ref="B262:C262"/>
    <mergeCell ref="B264:C264"/>
    <mergeCell ref="F264:J264"/>
    <mergeCell ref="A268:J268"/>
    <mergeCell ref="A270:A284"/>
    <mergeCell ref="B278:J278"/>
    <mergeCell ref="B282:C282"/>
    <mergeCell ref="B284:C284"/>
    <mergeCell ref="F284:J284"/>
    <mergeCell ref="A288:J288"/>
    <mergeCell ref="A290:A305"/>
    <mergeCell ref="B299:J299"/>
    <mergeCell ref="B303:C303"/>
    <mergeCell ref="B305:C305"/>
    <mergeCell ref="F305:J305"/>
    <mergeCell ref="A414:J414"/>
    <mergeCell ref="A416:A433"/>
    <mergeCell ref="B427:J427"/>
    <mergeCell ref="B431:C431"/>
    <mergeCell ref="B433:C433"/>
    <mergeCell ref="F433:J433"/>
    <mergeCell ref="A360:J360"/>
    <mergeCell ref="A362:A377"/>
    <mergeCell ref="B371:J371"/>
    <mergeCell ref="B375:C375"/>
    <mergeCell ref="B377:C377"/>
    <mergeCell ref="F377:J377"/>
    <mergeCell ref="A381:J381"/>
    <mergeCell ref="A383:A410"/>
    <mergeCell ref="B404:J404"/>
    <mergeCell ref="B408:C408"/>
    <mergeCell ref="B410:C410"/>
    <mergeCell ref="F410:J410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228"/>
  <sheetViews>
    <sheetView topLeftCell="A810" workbookViewId="0">
      <selection activeCell="E1082" sqref="E1082"/>
    </sheetView>
  </sheetViews>
  <sheetFormatPr defaultRowHeight="15.75" x14ac:dyDescent="0.25"/>
  <cols>
    <col min="1" max="1" width="12.5703125" style="1983" customWidth="1"/>
    <col min="2" max="2" width="23.7109375" style="1983" customWidth="1"/>
    <col min="3" max="3" width="8" style="1983" customWidth="1"/>
    <col min="4" max="4" width="11" style="1983" customWidth="1"/>
    <col min="5" max="5" width="14.85546875" style="1983" customWidth="1"/>
    <col min="6" max="6" width="8.28515625" style="1983" customWidth="1"/>
    <col min="7" max="7" width="7.7109375" style="1983" customWidth="1"/>
    <col min="8" max="8" width="12.42578125" style="1983" bestFit="1" customWidth="1"/>
    <col min="9" max="9" width="9.140625" style="1983" customWidth="1"/>
    <col min="10" max="10" width="49" style="1983" bestFit="1" customWidth="1"/>
    <col min="11" max="16384" width="9.140625" style="1983"/>
  </cols>
  <sheetData>
    <row r="1" spans="1:10" ht="16.5" thickBot="1" x14ac:dyDescent="0.3"/>
    <row r="2" spans="1:10" ht="16.5" thickBot="1" x14ac:dyDescent="0.3">
      <c r="A2" s="2332" t="s">
        <v>7640</v>
      </c>
      <c r="B2" s="2333"/>
      <c r="C2" s="2333"/>
      <c r="D2" s="2333"/>
      <c r="E2" s="2333"/>
      <c r="F2" s="2333"/>
      <c r="G2" s="2333"/>
      <c r="H2" s="2333"/>
      <c r="I2" s="2333"/>
      <c r="J2" s="2334"/>
    </row>
    <row r="3" spans="1:10" ht="32.25" thickBot="1" x14ac:dyDescent="0.3">
      <c r="A3" s="1984" t="s">
        <v>7245</v>
      </c>
      <c r="B3" s="1985" t="s">
        <v>7246</v>
      </c>
      <c r="C3" s="1986" t="s">
        <v>6004</v>
      </c>
      <c r="D3" s="1987" t="s">
        <v>6005</v>
      </c>
      <c r="E3" s="1988" t="s">
        <v>7247</v>
      </c>
      <c r="F3" s="1989" t="s">
        <v>7248</v>
      </c>
      <c r="G3" s="1989" t="s">
        <v>7249</v>
      </c>
      <c r="H3" s="1989" t="s">
        <v>7251</v>
      </c>
      <c r="I3" s="1989" t="s">
        <v>7250</v>
      </c>
      <c r="J3" s="1990" t="s">
        <v>6846</v>
      </c>
    </row>
    <row r="4" spans="1:10" ht="16.5" thickBot="1" x14ac:dyDescent="0.3">
      <c r="A4" s="2344">
        <v>43952</v>
      </c>
      <c r="B4" s="1952" t="s">
        <v>7644</v>
      </c>
      <c r="C4" s="1844">
        <v>1</v>
      </c>
      <c r="D4" s="1844"/>
      <c r="E4" s="1845">
        <v>26000</v>
      </c>
      <c r="F4" s="1844"/>
      <c r="G4" s="1844"/>
      <c r="H4" s="1991"/>
      <c r="I4" s="1920"/>
      <c r="J4" s="1992" t="s">
        <v>883</v>
      </c>
    </row>
    <row r="5" spans="1:10" x14ac:dyDescent="0.25">
      <c r="A5" s="2345"/>
      <c r="B5" s="1952" t="s">
        <v>7645</v>
      </c>
      <c r="C5" s="1848">
        <v>1</v>
      </c>
      <c r="D5" s="1848">
        <v>14000</v>
      </c>
      <c r="E5" s="1849"/>
      <c r="F5" s="1848"/>
      <c r="G5" s="1848">
        <v>1</v>
      </c>
      <c r="H5" s="1993">
        <v>60</v>
      </c>
      <c r="I5" s="1831">
        <v>3000</v>
      </c>
      <c r="J5" s="1994"/>
    </row>
    <row r="6" spans="1:10" x14ac:dyDescent="0.25">
      <c r="A6" s="2345"/>
      <c r="B6" s="1859" t="s">
        <v>7085</v>
      </c>
      <c r="C6" s="1848">
        <v>1</v>
      </c>
      <c r="D6" s="1848"/>
      <c r="E6" s="1849">
        <v>18000</v>
      </c>
      <c r="F6" s="1848"/>
      <c r="G6" s="1848">
        <v>1</v>
      </c>
      <c r="H6" s="1993">
        <v>70</v>
      </c>
      <c r="I6" s="1831">
        <v>4000</v>
      </c>
      <c r="J6" s="1994" t="s">
        <v>883</v>
      </c>
    </row>
    <row r="7" spans="1:10" x14ac:dyDescent="0.25">
      <c r="A7" s="2345"/>
      <c r="B7" s="1859" t="s">
        <v>7646</v>
      </c>
      <c r="C7" s="1848">
        <v>1</v>
      </c>
      <c r="D7" s="1848"/>
      <c r="E7" s="1849">
        <v>15000</v>
      </c>
      <c r="F7" s="1848"/>
      <c r="G7" s="1848">
        <v>1</v>
      </c>
      <c r="H7" s="1993">
        <v>50</v>
      </c>
      <c r="I7" s="1831">
        <v>2000</v>
      </c>
      <c r="J7" s="1994" t="s">
        <v>883</v>
      </c>
    </row>
    <row r="8" spans="1:10" x14ac:dyDescent="0.25">
      <c r="A8" s="2345"/>
      <c r="B8" s="1857" t="s">
        <v>7209</v>
      </c>
      <c r="C8" s="1846">
        <v>1</v>
      </c>
      <c r="D8" s="1846"/>
      <c r="E8" s="1847"/>
      <c r="F8" s="1846">
        <v>56000</v>
      </c>
      <c r="G8" s="1846"/>
      <c r="H8" s="1995"/>
      <c r="I8" s="1774"/>
      <c r="J8" s="1994" t="s">
        <v>7647</v>
      </c>
    </row>
    <row r="9" spans="1:10" x14ac:dyDescent="0.25">
      <c r="A9" s="2345"/>
      <c r="B9" s="1859" t="s">
        <v>7648</v>
      </c>
      <c r="C9" s="1848">
        <v>1</v>
      </c>
      <c r="D9" s="1848"/>
      <c r="E9" s="1849"/>
      <c r="F9" s="1848">
        <v>41000</v>
      </c>
      <c r="G9" s="1848"/>
      <c r="H9" s="1993"/>
      <c r="I9" s="1831"/>
      <c r="J9" s="1994" t="s">
        <v>7649</v>
      </c>
    </row>
    <row r="10" spans="1:10" x14ac:dyDescent="0.25">
      <c r="A10" s="2345"/>
      <c r="B10" s="1859" t="s">
        <v>7650</v>
      </c>
      <c r="C10" s="1848">
        <v>1</v>
      </c>
      <c r="D10" s="1848">
        <v>38000</v>
      </c>
      <c r="E10" s="1849"/>
      <c r="F10" s="1848"/>
      <c r="G10" s="1848">
        <v>1</v>
      </c>
      <c r="H10" s="1993">
        <v>75</v>
      </c>
      <c r="I10" s="1831">
        <v>4000</v>
      </c>
      <c r="J10" s="1994"/>
    </row>
    <row r="11" spans="1:10" x14ac:dyDescent="0.25">
      <c r="A11" s="2345"/>
      <c r="B11" s="1917" t="s">
        <v>7651</v>
      </c>
      <c r="C11" s="1870">
        <v>1</v>
      </c>
      <c r="D11" s="1870">
        <v>15000</v>
      </c>
      <c r="E11" s="1871"/>
      <c r="F11" s="1870"/>
      <c r="G11" s="1870">
        <v>1</v>
      </c>
      <c r="H11" s="1996">
        <v>70</v>
      </c>
      <c r="I11" s="1776">
        <v>4000</v>
      </c>
      <c r="J11" s="1997" t="s">
        <v>7652</v>
      </c>
    </row>
    <row r="12" spans="1:10" x14ac:dyDescent="0.25">
      <c r="A12" s="2345"/>
      <c r="B12" s="1859" t="s">
        <v>7653</v>
      </c>
      <c r="C12" s="1848">
        <v>1</v>
      </c>
      <c r="D12" s="1848">
        <v>27500</v>
      </c>
      <c r="E12" s="1849"/>
      <c r="F12" s="1848"/>
      <c r="G12" s="1848"/>
      <c r="H12" s="1993"/>
      <c r="I12" s="1831"/>
      <c r="J12" s="1994"/>
    </row>
    <row r="13" spans="1:10" x14ac:dyDescent="0.25">
      <c r="A13" s="2345"/>
      <c r="B13" s="1859" t="s">
        <v>7654</v>
      </c>
      <c r="C13" s="1848">
        <v>1</v>
      </c>
      <c r="D13" s="1848">
        <v>20000</v>
      </c>
      <c r="E13" s="1849"/>
      <c r="F13" s="1848"/>
      <c r="G13" s="1848">
        <v>4</v>
      </c>
      <c r="H13" s="1993" t="s">
        <v>7655</v>
      </c>
      <c r="I13" s="1831">
        <v>15000</v>
      </c>
      <c r="J13" s="1994"/>
    </row>
    <row r="14" spans="1:10" x14ac:dyDescent="0.25">
      <c r="A14" s="2345"/>
      <c r="B14" s="1859" t="s">
        <v>7085</v>
      </c>
      <c r="C14" s="1848">
        <v>1</v>
      </c>
      <c r="D14" s="1848"/>
      <c r="E14" s="1849">
        <v>22000</v>
      </c>
      <c r="F14" s="1848"/>
      <c r="G14" s="1848"/>
      <c r="H14" s="1993"/>
      <c r="I14" s="1831"/>
      <c r="J14" s="1994" t="s">
        <v>883</v>
      </c>
    </row>
    <row r="15" spans="1:10" x14ac:dyDescent="0.25">
      <c r="A15" s="2346"/>
      <c r="B15" s="1859" t="s">
        <v>7656</v>
      </c>
      <c r="C15" s="1848">
        <v>1</v>
      </c>
      <c r="D15" s="1848"/>
      <c r="E15" s="1849">
        <v>43000</v>
      </c>
      <c r="F15" s="1848"/>
      <c r="G15" s="1848"/>
      <c r="H15" s="1993"/>
      <c r="I15" s="1831"/>
      <c r="J15" s="1994" t="s">
        <v>7657</v>
      </c>
    </row>
    <row r="16" spans="1:10" x14ac:dyDescent="0.25">
      <c r="A16" s="2346"/>
      <c r="B16" s="1859" t="s">
        <v>7658</v>
      </c>
      <c r="C16" s="1848">
        <v>1</v>
      </c>
      <c r="D16" s="1848"/>
      <c r="E16" s="1849">
        <v>17000</v>
      </c>
      <c r="F16" s="1848"/>
      <c r="G16" s="1848"/>
      <c r="H16" s="1993"/>
      <c r="I16" s="1831"/>
      <c r="J16" s="1994" t="s">
        <v>883</v>
      </c>
    </row>
    <row r="17" spans="1:10" x14ac:dyDescent="0.25">
      <c r="A17" s="2346"/>
      <c r="B17" s="1859" t="s">
        <v>7659</v>
      </c>
      <c r="C17" s="1848">
        <v>1</v>
      </c>
      <c r="D17" s="1848">
        <v>13000</v>
      </c>
      <c r="E17" s="1849"/>
      <c r="F17" s="1848"/>
      <c r="G17" s="1848">
        <v>1</v>
      </c>
      <c r="H17" s="1993">
        <v>60</v>
      </c>
      <c r="I17" s="1831">
        <v>3000</v>
      </c>
      <c r="J17" s="1994"/>
    </row>
    <row r="18" spans="1:10" x14ac:dyDescent="0.25">
      <c r="A18" s="2346"/>
      <c r="B18" s="1859" t="s">
        <v>4814</v>
      </c>
      <c r="C18" s="1848">
        <v>1</v>
      </c>
      <c r="D18" s="1848"/>
      <c r="E18" s="1849">
        <v>13000</v>
      </c>
      <c r="F18" s="1848"/>
      <c r="G18" s="1848">
        <v>1</v>
      </c>
      <c r="H18" s="1993">
        <v>60</v>
      </c>
      <c r="I18" s="1831">
        <v>3000</v>
      </c>
      <c r="J18" s="1994" t="s">
        <v>883</v>
      </c>
    </row>
    <row r="19" spans="1:10" x14ac:dyDescent="0.25">
      <c r="A19" s="2346"/>
      <c r="B19" s="1917" t="s">
        <v>294</v>
      </c>
      <c r="C19" s="1870"/>
      <c r="D19" s="1870"/>
      <c r="E19" s="1871"/>
      <c r="F19" s="1870"/>
      <c r="G19" s="1870"/>
      <c r="H19" s="2353" t="s">
        <v>7660</v>
      </c>
      <c r="I19" s="2354"/>
      <c r="J19" s="2355"/>
    </row>
    <row r="20" spans="1:10" x14ac:dyDescent="0.25">
      <c r="A20" s="2346"/>
      <c r="B20" s="1859"/>
      <c r="C20" s="1848"/>
      <c r="D20" s="1848"/>
      <c r="E20" s="1849"/>
      <c r="F20" s="1848"/>
      <c r="G20" s="1848"/>
      <c r="H20" s="1993"/>
      <c r="I20" s="1831"/>
      <c r="J20" s="1994"/>
    </row>
    <row r="21" spans="1:10" ht="16.5" thickBot="1" x14ac:dyDescent="0.3">
      <c r="A21" s="2346"/>
      <c r="B21" s="1998" t="s">
        <v>2048</v>
      </c>
      <c r="C21" s="1999">
        <f>SUM(C4:C20)</f>
        <v>15</v>
      </c>
      <c r="D21" s="1999">
        <f>SUM(D4:D20)</f>
        <v>127500</v>
      </c>
      <c r="E21" s="1999">
        <f>SUM(E4:E20)</f>
        <v>154000</v>
      </c>
      <c r="F21" s="1999">
        <f>SUM(F4:F20)</f>
        <v>97000</v>
      </c>
      <c r="G21" s="1999">
        <f>SUM(G4:G20)</f>
        <v>11</v>
      </c>
      <c r="H21" s="1999"/>
      <c r="I21" s="1999">
        <f>SUM(I4:I18)</f>
        <v>38000</v>
      </c>
      <c r="J21" s="2000"/>
    </row>
    <row r="22" spans="1:10" x14ac:dyDescent="0.25">
      <c r="B22" s="2347" t="s">
        <v>4463</v>
      </c>
      <c r="C22" s="2348"/>
      <c r="D22" s="2348"/>
      <c r="E22" s="2348"/>
      <c r="F22" s="2348"/>
      <c r="G22" s="2348"/>
      <c r="H22" s="2348"/>
      <c r="I22" s="2348"/>
      <c r="J22" s="2349"/>
    </row>
    <row r="23" spans="1:10" x14ac:dyDescent="0.25">
      <c r="B23" s="2001"/>
      <c r="C23" s="2002"/>
      <c r="D23" s="2002"/>
      <c r="E23" s="2003"/>
      <c r="F23" s="2003"/>
      <c r="G23" s="2003"/>
      <c r="H23" s="2003"/>
      <c r="I23" s="2003"/>
      <c r="J23" s="2003"/>
    </row>
    <row r="24" spans="1:10" x14ac:dyDescent="0.25">
      <c r="B24" s="2004" t="s">
        <v>2048</v>
      </c>
      <c r="C24" s="2005">
        <f>SUM(C23:C23)</f>
        <v>0</v>
      </c>
      <c r="D24" s="2005"/>
      <c r="E24" s="2005"/>
      <c r="F24" s="2005"/>
      <c r="G24" s="2005"/>
      <c r="H24" s="2005"/>
      <c r="I24" s="2005"/>
      <c r="J24" s="2006"/>
    </row>
    <row r="26" spans="1:10" x14ac:dyDescent="0.25">
      <c r="B26" s="2343" t="s">
        <v>4861</v>
      </c>
      <c r="C26" s="2328"/>
      <c r="D26" s="2007">
        <f>D21</f>
        <v>127500</v>
      </c>
    </row>
    <row r="28" spans="1:10" x14ac:dyDescent="0.25">
      <c r="B28" s="2343" t="s">
        <v>4825</v>
      </c>
      <c r="C28" s="2328"/>
      <c r="D28" s="2005"/>
      <c r="F28" s="2329" t="s">
        <v>7199</v>
      </c>
      <c r="G28" s="2329"/>
      <c r="H28" s="2329"/>
      <c r="I28" s="2329"/>
      <c r="J28" s="2329"/>
    </row>
    <row r="31" spans="1:10" ht="16.5" thickBot="1" x14ac:dyDescent="0.3"/>
    <row r="32" spans="1:10" ht="16.5" thickBot="1" x14ac:dyDescent="0.3">
      <c r="A32" s="2332" t="s">
        <v>7661</v>
      </c>
      <c r="B32" s="2333"/>
      <c r="C32" s="2333"/>
      <c r="D32" s="2333"/>
      <c r="E32" s="2333"/>
      <c r="F32" s="2333"/>
      <c r="G32" s="2333"/>
      <c r="H32" s="2333"/>
      <c r="I32" s="2333"/>
      <c r="J32" s="2334"/>
    </row>
    <row r="33" spans="1:10" ht="32.25" thickBot="1" x14ac:dyDescent="0.3">
      <c r="A33" s="1984" t="s">
        <v>7245</v>
      </c>
      <c r="B33" s="1985" t="s">
        <v>7246</v>
      </c>
      <c r="C33" s="1986" t="s">
        <v>6004</v>
      </c>
      <c r="D33" s="1987" t="s">
        <v>6005</v>
      </c>
      <c r="E33" s="1988" t="s">
        <v>7247</v>
      </c>
      <c r="F33" s="1989" t="s">
        <v>7248</v>
      </c>
      <c r="G33" s="1989" t="s">
        <v>7249</v>
      </c>
      <c r="H33" s="1989" t="s">
        <v>7251</v>
      </c>
      <c r="I33" s="1989" t="s">
        <v>7250</v>
      </c>
      <c r="J33" s="1990" t="s">
        <v>6846</v>
      </c>
    </row>
    <row r="34" spans="1:10" ht="16.5" thickBot="1" x14ac:dyDescent="0.3">
      <c r="A34" s="2344">
        <v>43953</v>
      </c>
      <c r="B34" s="1952" t="s">
        <v>7663</v>
      </c>
      <c r="C34" s="1844">
        <v>1</v>
      </c>
      <c r="D34" s="1844"/>
      <c r="E34" s="1845">
        <v>41000</v>
      </c>
      <c r="F34" s="1844"/>
      <c r="G34" s="1844"/>
      <c r="H34" s="1991"/>
      <c r="I34" s="1920"/>
      <c r="J34" s="1992" t="s">
        <v>7665</v>
      </c>
    </row>
    <row r="35" spans="1:10" x14ac:dyDescent="0.25">
      <c r="A35" s="2345"/>
      <c r="B35" s="1952" t="s">
        <v>7664</v>
      </c>
      <c r="C35" s="1848">
        <v>1</v>
      </c>
      <c r="D35" s="1848"/>
      <c r="E35" s="1849">
        <v>54000</v>
      </c>
      <c r="F35" s="1848"/>
      <c r="G35" s="1848"/>
      <c r="H35" s="1993"/>
      <c r="I35" s="1831"/>
      <c r="J35" s="1992" t="s">
        <v>7665</v>
      </c>
    </row>
    <row r="36" spans="1:10" x14ac:dyDescent="0.25">
      <c r="A36" s="2345"/>
      <c r="B36" s="1859" t="s">
        <v>7666</v>
      </c>
      <c r="C36" s="1848">
        <v>1</v>
      </c>
      <c r="D36" s="1848"/>
      <c r="E36" s="1849">
        <v>23000</v>
      </c>
      <c r="F36" s="1848"/>
      <c r="G36" s="1848">
        <v>1</v>
      </c>
      <c r="H36" s="1993">
        <v>100</v>
      </c>
      <c r="I36" s="1831">
        <v>5000</v>
      </c>
      <c r="J36" s="1994" t="s">
        <v>767</v>
      </c>
    </row>
    <row r="37" spans="1:10" x14ac:dyDescent="0.25">
      <c r="A37" s="2345"/>
      <c r="B37" s="1859" t="s">
        <v>7667</v>
      </c>
      <c r="C37" s="1848">
        <v>1</v>
      </c>
      <c r="D37" s="1848"/>
      <c r="E37" s="1849">
        <v>16000</v>
      </c>
      <c r="F37" s="1848"/>
      <c r="G37" s="1848">
        <v>1</v>
      </c>
      <c r="H37" s="1993">
        <v>60</v>
      </c>
      <c r="I37" s="1831">
        <v>3000</v>
      </c>
      <c r="J37" s="1994" t="s">
        <v>767</v>
      </c>
    </row>
    <row r="38" spans="1:10" x14ac:dyDescent="0.25">
      <c r="A38" s="2345"/>
      <c r="B38" s="1859" t="s">
        <v>7667</v>
      </c>
      <c r="C38" s="1846">
        <v>1</v>
      </c>
      <c r="D38" s="1846">
        <v>15000</v>
      </c>
      <c r="E38" s="1847"/>
      <c r="F38" s="1846"/>
      <c r="G38" s="1846">
        <v>1</v>
      </c>
      <c r="H38" s="1995">
        <v>70</v>
      </c>
      <c r="I38" s="1774">
        <v>4000</v>
      </c>
      <c r="J38" s="1994"/>
    </row>
    <row r="39" spans="1:10" x14ac:dyDescent="0.25">
      <c r="A39" s="2345"/>
      <c r="B39" s="1859" t="s">
        <v>7668</v>
      </c>
      <c r="C39" s="1848">
        <v>1</v>
      </c>
      <c r="D39" s="1848"/>
      <c r="E39" s="1849">
        <v>18000</v>
      </c>
      <c r="F39" s="1848"/>
      <c r="G39" s="1848"/>
      <c r="H39" s="1993"/>
      <c r="I39" s="1831"/>
      <c r="J39" s="1994"/>
    </row>
    <row r="40" spans="1:10" x14ac:dyDescent="0.25">
      <c r="A40" s="2345"/>
      <c r="B40" s="1859" t="s">
        <v>7669</v>
      </c>
      <c r="C40" s="1848">
        <v>1</v>
      </c>
      <c r="D40" s="1848"/>
      <c r="E40" s="1849">
        <v>26500</v>
      </c>
      <c r="F40" s="1848"/>
      <c r="G40" s="1848">
        <v>1</v>
      </c>
      <c r="H40" s="1993">
        <v>60</v>
      </c>
      <c r="I40" s="1831">
        <v>3000</v>
      </c>
      <c r="J40" s="1994" t="s">
        <v>767</v>
      </c>
    </row>
    <row r="41" spans="1:10" x14ac:dyDescent="0.25">
      <c r="A41" s="2345"/>
      <c r="B41" s="1857" t="s">
        <v>7670</v>
      </c>
      <c r="C41" s="1846">
        <v>1</v>
      </c>
      <c r="D41" s="1846">
        <v>35000</v>
      </c>
      <c r="E41" s="1847"/>
      <c r="F41" s="1846"/>
      <c r="G41" s="1846">
        <v>1</v>
      </c>
      <c r="H41" s="1995">
        <v>75</v>
      </c>
      <c r="I41" s="1774">
        <v>4000</v>
      </c>
      <c r="J41" s="2008"/>
    </row>
    <row r="42" spans="1:10" x14ac:dyDescent="0.25">
      <c r="A42" s="2345"/>
      <c r="B42" s="1859" t="s">
        <v>7671</v>
      </c>
      <c r="C42" s="1848">
        <v>1</v>
      </c>
      <c r="D42" s="1848"/>
      <c r="E42" s="1849">
        <v>56000</v>
      </c>
      <c r="F42" s="1848"/>
      <c r="G42" s="1848"/>
      <c r="H42" s="1993"/>
      <c r="I42" s="1831"/>
      <c r="J42" s="1994" t="s">
        <v>767</v>
      </c>
    </row>
    <row r="43" spans="1:10" x14ac:dyDescent="0.25">
      <c r="A43" s="2345"/>
      <c r="B43" s="1859" t="s">
        <v>7672</v>
      </c>
      <c r="C43" s="1848">
        <v>1</v>
      </c>
      <c r="D43" s="1848">
        <v>8000</v>
      </c>
      <c r="E43" s="1849"/>
      <c r="F43" s="1848"/>
      <c r="G43" s="1848"/>
      <c r="H43" s="1993"/>
      <c r="I43" s="1831"/>
      <c r="J43" s="1994"/>
    </row>
    <row r="44" spans="1:10" x14ac:dyDescent="0.25">
      <c r="A44" s="2345"/>
      <c r="B44" s="1859" t="s">
        <v>7673</v>
      </c>
      <c r="C44" s="1848">
        <v>1</v>
      </c>
      <c r="D44" s="1848">
        <v>35000</v>
      </c>
      <c r="E44" s="1849"/>
      <c r="F44" s="1848"/>
      <c r="G44" s="1848"/>
      <c r="H44" s="1993"/>
      <c r="I44" s="1831"/>
      <c r="J44" s="1994"/>
    </row>
    <row r="45" spans="1:10" x14ac:dyDescent="0.25">
      <c r="A45" s="2346"/>
      <c r="B45" s="1859" t="s">
        <v>7674</v>
      </c>
      <c r="C45" s="1848">
        <v>1</v>
      </c>
      <c r="D45" s="1848"/>
      <c r="E45" s="1849">
        <v>34000</v>
      </c>
      <c r="F45" s="1848"/>
      <c r="G45" s="1848"/>
      <c r="H45" s="1993"/>
      <c r="I45" s="1831"/>
      <c r="J45" s="1994" t="s">
        <v>767</v>
      </c>
    </row>
    <row r="46" spans="1:10" x14ac:dyDescent="0.25">
      <c r="A46" s="2346"/>
      <c r="B46" s="1859" t="s">
        <v>7675</v>
      </c>
      <c r="C46" s="1848">
        <v>1</v>
      </c>
      <c r="D46" s="1848"/>
      <c r="E46" s="1849">
        <v>13000</v>
      </c>
      <c r="F46" s="1848"/>
      <c r="G46" s="1848">
        <v>1</v>
      </c>
      <c r="H46" s="1993">
        <v>60</v>
      </c>
      <c r="I46" s="1831">
        <v>3000</v>
      </c>
      <c r="J46" s="1994" t="s">
        <v>7676</v>
      </c>
    </row>
    <row r="47" spans="1:10" x14ac:dyDescent="0.25">
      <c r="A47" s="2346"/>
      <c r="B47" s="1859" t="s">
        <v>7444</v>
      </c>
      <c r="C47" s="1848">
        <v>1</v>
      </c>
      <c r="D47" s="1848"/>
      <c r="E47" s="1849">
        <v>22000</v>
      </c>
      <c r="F47" s="1848"/>
      <c r="G47" s="1848"/>
      <c r="H47" s="1993"/>
      <c r="I47" s="1831"/>
      <c r="J47" s="1994" t="s">
        <v>767</v>
      </c>
    </row>
    <row r="48" spans="1:10" x14ac:dyDescent="0.25">
      <c r="A48" s="2346"/>
      <c r="B48" s="1859" t="s">
        <v>1871</v>
      </c>
      <c r="C48" s="1848">
        <v>1</v>
      </c>
      <c r="D48" s="1848"/>
      <c r="E48" s="1849"/>
      <c r="F48" s="1848">
        <v>39500</v>
      </c>
      <c r="G48" s="1848"/>
      <c r="H48" s="1993"/>
      <c r="I48" s="1831"/>
      <c r="J48" s="1994" t="s">
        <v>7677</v>
      </c>
    </row>
    <row r="49" spans="1:10" x14ac:dyDescent="0.25">
      <c r="A49" s="2346"/>
      <c r="B49" s="1917"/>
      <c r="C49" s="1870"/>
      <c r="D49" s="1870"/>
      <c r="E49" s="1871"/>
      <c r="F49" s="1870"/>
      <c r="G49" s="1870"/>
      <c r="H49" s="2353"/>
      <c r="I49" s="2356"/>
      <c r="J49" s="2357"/>
    </row>
    <row r="50" spans="1:10" x14ac:dyDescent="0.25">
      <c r="A50" s="2346"/>
      <c r="B50" s="1859"/>
      <c r="C50" s="1848"/>
      <c r="D50" s="1848"/>
      <c r="E50" s="1849"/>
      <c r="F50" s="1848"/>
      <c r="G50" s="1848"/>
      <c r="H50" s="1993"/>
      <c r="I50" s="1831"/>
      <c r="J50" s="1994"/>
    </row>
    <row r="51" spans="1:10" ht="16.5" thickBot="1" x14ac:dyDescent="0.3">
      <c r="A51" s="2346"/>
      <c r="B51" s="1998" t="s">
        <v>2048</v>
      </c>
      <c r="C51" s="1999">
        <f>SUM(C34:C50)</f>
        <v>15</v>
      </c>
      <c r="D51" s="1999">
        <f>SUM(D34:D50)</f>
        <v>93000</v>
      </c>
      <c r="E51" s="1999">
        <f>SUM(E34:E50)</f>
        <v>303500</v>
      </c>
      <c r="F51" s="1999">
        <f>SUM(F34:F50)</f>
        <v>39500</v>
      </c>
      <c r="G51" s="1999">
        <f>SUM(G34:G50)</f>
        <v>6</v>
      </c>
      <c r="H51" s="1999"/>
      <c r="I51" s="1999">
        <f>SUM(I34:I48)</f>
        <v>22000</v>
      </c>
      <c r="J51" s="2000"/>
    </row>
    <row r="52" spans="1:10" x14ac:dyDescent="0.25">
      <c r="B52" s="2347" t="s">
        <v>4463</v>
      </c>
      <c r="C52" s="2348"/>
      <c r="D52" s="2348"/>
      <c r="E52" s="2348"/>
      <c r="F52" s="2348"/>
      <c r="G52" s="2348"/>
      <c r="H52" s="2348"/>
      <c r="I52" s="2348"/>
      <c r="J52" s="2349"/>
    </row>
    <row r="53" spans="1:10" x14ac:dyDescent="0.25">
      <c r="B53" s="2001"/>
      <c r="C53" s="2002"/>
      <c r="D53" s="2002"/>
      <c r="E53" s="2003"/>
      <c r="F53" s="2003"/>
      <c r="G53" s="2003"/>
      <c r="H53" s="2003"/>
      <c r="I53" s="2003"/>
      <c r="J53" s="2003"/>
    </row>
    <row r="54" spans="1:10" x14ac:dyDescent="0.25">
      <c r="B54" s="2004" t="s">
        <v>2048</v>
      </c>
      <c r="C54" s="2005">
        <f>SUM(C53:C53)</f>
        <v>0</v>
      </c>
      <c r="D54" s="2005"/>
      <c r="E54" s="2005"/>
      <c r="F54" s="2005"/>
      <c r="G54" s="2005"/>
      <c r="H54" s="2005"/>
      <c r="I54" s="2005"/>
      <c r="J54" s="2006"/>
    </row>
    <row r="56" spans="1:10" x14ac:dyDescent="0.25">
      <c r="B56" s="2343" t="s">
        <v>4861</v>
      </c>
      <c r="C56" s="2328"/>
      <c r="D56" s="2007">
        <f>D51</f>
        <v>93000</v>
      </c>
    </row>
    <row r="58" spans="1:10" x14ac:dyDescent="0.25">
      <c r="B58" s="2343" t="s">
        <v>4825</v>
      </c>
      <c r="C58" s="2328"/>
      <c r="D58" s="2005"/>
      <c r="F58" s="2329" t="s">
        <v>7199</v>
      </c>
      <c r="G58" s="2329"/>
      <c r="H58" s="2329"/>
      <c r="I58" s="2329"/>
      <c r="J58" s="2329"/>
    </row>
    <row r="60" spans="1:10" ht="16.5" thickBot="1" x14ac:dyDescent="0.3"/>
    <row r="61" spans="1:10" ht="16.5" thickBot="1" x14ac:dyDescent="0.3">
      <c r="A61" s="2332" t="s">
        <v>7758</v>
      </c>
      <c r="B61" s="2333"/>
      <c r="C61" s="2333"/>
      <c r="D61" s="2333"/>
      <c r="E61" s="2333"/>
      <c r="F61" s="2333"/>
      <c r="G61" s="2333"/>
      <c r="H61" s="2333"/>
      <c r="I61" s="2333"/>
      <c r="J61" s="2334"/>
    </row>
    <row r="62" spans="1:10" ht="32.25" thickBot="1" x14ac:dyDescent="0.3">
      <c r="A62" s="1984" t="s">
        <v>7245</v>
      </c>
      <c r="B62" s="1985" t="s">
        <v>7246</v>
      </c>
      <c r="C62" s="1986" t="s">
        <v>6004</v>
      </c>
      <c r="D62" s="1987" t="s">
        <v>6005</v>
      </c>
      <c r="E62" s="1988" t="s">
        <v>7247</v>
      </c>
      <c r="F62" s="1989" t="s">
        <v>7248</v>
      </c>
      <c r="G62" s="1989" t="s">
        <v>7249</v>
      </c>
      <c r="H62" s="1989" t="s">
        <v>7251</v>
      </c>
      <c r="I62" s="1989" t="s">
        <v>7250</v>
      </c>
      <c r="J62" s="1990" t="s">
        <v>6846</v>
      </c>
    </row>
    <row r="63" spans="1:10" x14ac:dyDescent="0.25">
      <c r="A63" s="2344">
        <v>43955</v>
      </c>
      <c r="B63" s="1952" t="s">
        <v>7682</v>
      </c>
      <c r="C63" s="1844">
        <v>1</v>
      </c>
      <c r="D63" s="1844"/>
      <c r="E63" s="1845">
        <v>16000</v>
      </c>
      <c r="F63" s="1844"/>
      <c r="G63" s="1844"/>
      <c r="H63" s="1991"/>
      <c r="I63" s="1920"/>
      <c r="J63" s="1992" t="s">
        <v>7683</v>
      </c>
    </row>
    <row r="64" spans="1:10" x14ac:dyDescent="0.25">
      <c r="A64" s="2345"/>
      <c r="B64" s="1857" t="s">
        <v>7274</v>
      </c>
      <c r="C64" s="1848">
        <v>1</v>
      </c>
      <c r="D64" s="1848"/>
      <c r="E64" s="1968"/>
      <c r="F64" s="1968"/>
      <c r="G64" s="1968"/>
      <c r="H64" s="1968"/>
      <c r="I64" s="1968"/>
      <c r="J64" s="1968" t="s">
        <v>7684</v>
      </c>
    </row>
    <row r="65" spans="1:10" x14ac:dyDescent="0.25">
      <c r="A65" s="2345"/>
      <c r="B65" s="1859" t="s">
        <v>7685</v>
      </c>
      <c r="C65" s="1848">
        <v>1</v>
      </c>
      <c r="D65" s="1848"/>
      <c r="E65" s="1849">
        <v>36500</v>
      </c>
      <c r="F65" s="1848"/>
      <c r="G65" s="1848"/>
      <c r="H65" s="1993"/>
      <c r="I65" s="1831"/>
      <c r="J65" s="1994"/>
    </row>
    <row r="66" spans="1:10" x14ac:dyDescent="0.25">
      <c r="A66" s="2345"/>
      <c r="B66" s="1859" t="s">
        <v>7686</v>
      </c>
      <c r="C66" s="1848">
        <v>1</v>
      </c>
      <c r="D66" s="1848">
        <v>13000</v>
      </c>
      <c r="E66" s="1849"/>
      <c r="F66" s="1848"/>
      <c r="G66" s="1848">
        <v>1</v>
      </c>
      <c r="H66" s="1993">
        <v>60</v>
      </c>
      <c r="I66" s="1831">
        <v>3000</v>
      </c>
      <c r="J66" s="1994"/>
    </row>
    <row r="67" spans="1:10" x14ac:dyDescent="0.25">
      <c r="A67" s="2345"/>
      <c r="B67" s="1857" t="s">
        <v>7687</v>
      </c>
      <c r="C67" s="1846">
        <v>1</v>
      </c>
      <c r="D67" s="1846"/>
      <c r="E67" s="1847">
        <v>35000</v>
      </c>
      <c r="F67" s="1846"/>
      <c r="G67" s="1846">
        <v>1</v>
      </c>
      <c r="H67" s="1995">
        <v>75</v>
      </c>
      <c r="I67" s="1774">
        <v>4000</v>
      </c>
      <c r="J67" s="1994" t="s">
        <v>883</v>
      </c>
    </row>
    <row r="68" spans="1:10" x14ac:dyDescent="0.25">
      <c r="A68" s="2345"/>
      <c r="B68" s="1857" t="s">
        <v>7462</v>
      </c>
      <c r="C68" s="1846">
        <v>1</v>
      </c>
      <c r="D68" s="1846"/>
      <c r="E68" s="1847">
        <v>23000</v>
      </c>
      <c r="F68" s="1846"/>
      <c r="G68" s="1846">
        <v>1</v>
      </c>
      <c r="H68" s="1995">
        <v>100</v>
      </c>
      <c r="I68" s="1774">
        <v>5000</v>
      </c>
      <c r="J68" s="1994" t="s">
        <v>883</v>
      </c>
    </row>
    <row r="69" spans="1:10" x14ac:dyDescent="0.25">
      <c r="A69" s="2345"/>
      <c r="B69" s="1857" t="s">
        <v>1149</v>
      </c>
      <c r="C69" s="1846">
        <v>2</v>
      </c>
      <c r="D69" s="1846"/>
      <c r="E69" s="1847"/>
      <c r="F69" s="1846">
        <v>110000</v>
      </c>
      <c r="G69" s="1846"/>
      <c r="H69" s="1995"/>
      <c r="I69" s="1774"/>
      <c r="J69" s="1994" t="s">
        <v>7688</v>
      </c>
    </row>
    <row r="70" spans="1:10" x14ac:dyDescent="0.25">
      <c r="A70" s="2345"/>
      <c r="B70" s="1857" t="s">
        <v>7689</v>
      </c>
      <c r="C70" s="1846">
        <v>1</v>
      </c>
      <c r="D70" s="1846">
        <v>21500</v>
      </c>
      <c r="E70" s="1847"/>
      <c r="F70" s="1846"/>
      <c r="G70" s="1846">
        <v>1</v>
      </c>
      <c r="H70" s="1995">
        <v>75</v>
      </c>
      <c r="I70" s="1774">
        <v>4000</v>
      </c>
      <c r="J70" s="1994"/>
    </row>
    <row r="71" spans="1:10" x14ac:dyDescent="0.25">
      <c r="A71" s="2345"/>
      <c r="B71" s="1857" t="s">
        <v>7690</v>
      </c>
      <c r="C71" s="1846">
        <v>1</v>
      </c>
      <c r="D71" s="1846">
        <v>27500</v>
      </c>
      <c r="E71" s="1847"/>
      <c r="F71" s="1846"/>
      <c r="G71" s="1846"/>
      <c r="H71" s="1995"/>
      <c r="I71" s="1774"/>
      <c r="J71" s="1994"/>
    </row>
    <row r="72" spans="1:10" x14ac:dyDescent="0.25">
      <c r="A72" s="2345"/>
      <c r="B72" s="1857" t="s">
        <v>7691</v>
      </c>
      <c r="C72" s="1846">
        <v>1</v>
      </c>
      <c r="D72" s="1846">
        <v>6000</v>
      </c>
      <c r="E72" s="1847">
        <v>8000</v>
      </c>
      <c r="F72" s="1846"/>
      <c r="G72" s="1846">
        <v>1</v>
      </c>
      <c r="H72" s="1995">
        <v>60</v>
      </c>
      <c r="I72" s="1774">
        <v>3000</v>
      </c>
      <c r="J72" s="1994"/>
    </row>
    <row r="73" spans="1:10" x14ac:dyDescent="0.25">
      <c r="A73" s="2345"/>
      <c r="B73" s="1857" t="s">
        <v>7692</v>
      </c>
      <c r="C73" s="1846">
        <v>1</v>
      </c>
      <c r="D73" s="1846"/>
      <c r="E73" s="1847">
        <v>18000</v>
      </c>
      <c r="F73" s="1846"/>
      <c r="G73" s="1846">
        <v>1</v>
      </c>
      <c r="H73" s="1995">
        <v>75</v>
      </c>
      <c r="I73" s="1774">
        <v>4000</v>
      </c>
      <c r="J73" s="1994"/>
    </row>
    <row r="74" spans="1:10" x14ac:dyDescent="0.25">
      <c r="A74" s="2345"/>
      <c r="B74" s="1857" t="s">
        <v>503</v>
      </c>
      <c r="C74" s="1846">
        <v>1</v>
      </c>
      <c r="D74" s="1846"/>
      <c r="E74" s="1847">
        <v>13000</v>
      </c>
      <c r="F74" s="1846"/>
      <c r="G74" s="1846">
        <v>1</v>
      </c>
      <c r="H74" s="1995">
        <v>60</v>
      </c>
      <c r="I74" s="1774">
        <v>3000</v>
      </c>
      <c r="J74" s="1994" t="s">
        <v>883</v>
      </c>
    </row>
    <row r="75" spans="1:10" x14ac:dyDescent="0.25">
      <c r="A75" s="2345"/>
      <c r="B75" s="1859" t="s">
        <v>7693</v>
      </c>
      <c r="C75" s="1848">
        <v>1</v>
      </c>
      <c r="D75" s="1848">
        <v>34000</v>
      </c>
      <c r="E75" s="1849"/>
      <c r="F75" s="1848"/>
      <c r="G75" s="1848"/>
      <c r="H75" s="1993"/>
      <c r="I75" s="1831"/>
      <c r="J75" s="1994" t="s">
        <v>7694</v>
      </c>
    </row>
    <row r="76" spans="1:10" x14ac:dyDescent="0.25">
      <c r="A76" s="2345"/>
      <c r="B76" s="1859" t="s">
        <v>7690</v>
      </c>
      <c r="C76" s="1848">
        <v>1</v>
      </c>
      <c r="D76" s="1848"/>
      <c r="E76" s="1849">
        <v>22500</v>
      </c>
      <c r="F76" s="1848"/>
      <c r="G76" s="1848">
        <v>1</v>
      </c>
      <c r="H76" s="1993">
        <v>100</v>
      </c>
      <c r="I76" s="1831">
        <v>5000</v>
      </c>
      <c r="J76" s="1994"/>
    </row>
    <row r="77" spans="1:10" x14ac:dyDescent="0.25">
      <c r="A77" s="2345"/>
      <c r="B77" s="1857" t="s">
        <v>7645</v>
      </c>
      <c r="C77" s="1846">
        <v>1</v>
      </c>
      <c r="D77" s="1846">
        <v>14000</v>
      </c>
      <c r="E77" s="1847"/>
      <c r="F77" s="1846"/>
      <c r="G77" s="1846">
        <v>1</v>
      </c>
      <c r="H77" s="1995">
        <v>60</v>
      </c>
      <c r="I77" s="1774">
        <v>3000</v>
      </c>
      <c r="J77" s="2008"/>
    </row>
    <row r="78" spans="1:10" x14ac:dyDescent="0.25">
      <c r="A78" s="2345"/>
      <c r="B78" s="1859" t="s">
        <v>7695</v>
      </c>
      <c r="C78" s="1848">
        <v>2</v>
      </c>
      <c r="D78" s="1848"/>
      <c r="E78" s="1849"/>
      <c r="F78" s="1848">
        <v>36000</v>
      </c>
      <c r="G78" s="1848"/>
      <c r="H78" s="1993"/>
      <c r="I78" s="1831"/>
      <c r="J78" s="1994" t="s">
        <v>7696</v>
      </c>
    </row>
    <row r="79" spans="1:10" x14ac:dyDescent="0.25">
      <c r="A79" s="2345"/>
      <c r="B79" s="1859" t="s">
        <v>7697</v>
      </c>
      <c r="C79" s="1848">
        <v>2</v>
      </c>
      <c r="D79" s="1848"/>
      <c r="E79" s="1849"/>
      <c r="F79" s="1848">
        <v>42000</v>
      </c>
      <c r="G79" s="1848"/>
      <c r="H79" s="1993"/>
      <c r="I79" s="1831"/>
      <c r="J79" s="1994" t="s">
        <v>7696</v>
      </c>
    </row>
    <row r="80" spans="1:10" x14ac:dyDescent="0.25">
      <c r="A80" s="2345"/>
      <c r="B80" s="1859" t="s">
        <v>7680</v>
      </c>
      <c r="C80" s="1848">
        <v>1</v>
      </c>
      <c r="D80" s="1848">
        <v>18000</v>
      </c>
      <c r="E80" s="1849"/>
      <c r="F80" s="1848"/>
      <c r="G80" s="1848"/>
      <c r="H80" s="1993"/>
      <c r="I80" s="1831"/>
      <c r="J80" s="1994"/>
    </row>
    <row r="81" spans="1:10" x14ac:dyDescent="0.25">
      <c r="A81" s="2345"/>
      <c r="B81" s="1859" t="s">
        <v>7698</v>
      </c>
      <c r="C81" s="1848">
        <v>1</v>
      </c>
      <c r="D81" s="1848">
        <v>23000</v>
      </c>
      <c r="E81" s="1849"/>
      <c r="F81" s="1848"/>
      <c r="G81" s="1848">
        <v>1</v>
      </c>
      <c r="H81" s="1993">
        <v>60</v>
      </c>
      <c r="I81" s="1831">
        <v>3000</v>
      </c>
      <c r="J81" s="1994"/>
    </row>
    <row r="82" spans="1:10" x14ac:dyDescent="0.25">
      <c r="A82" s="2345"/>
      <c r="B82" s="1859" t="s">
        <v>7324</v>
      </c>
      <c r="C82" s="1848">
        <v>1</v>
      </c>
      <c r="D82" s="1848"/>
      <c r="E82" s="1849"/>
      <c r="F82" s="1848">
        <v>43000</v>
      </c>
      <c r="G82" s="1848"/>
      <c r="H82" s="1993"/>
      <c r="I82" s="1831"/>
      <c r="J82" s="1994" t="s">
        <v>7636</v>
      </c>
    </row>
    <row r="83" spans="1:10" x14ac:dyDescent="0.25">
      <c r="A83" s="2345"/>
      <c r="B83" s="1859" t="s">
        <v>7699</v>
      </c>
      <c r="C83" s="1848">
        <v>1</v>
      </c>
      <c r="D83" s="1848"/>
      <c r="E83" s="1849">
        <v>6000</v>
      </c>
      <c r="F83" s="1848"/>
      <c r="G83" s="1848"/>
      <c r="H83" s="1993"/>
      <c r="I83" s="1831"/>
      <c r="J83" s="1994" t="s">
        <v>883</v>
      </c>
    </row>
    <row r="84" spans="1:10" x14ac:dyDescent="0.25">
      <c r="A84" s="2345"/>
      <c r="B84" s="1859" t="s">
        <v>7700</v>
      </c>
      <c r="C84" s="1848">
        <v>1</v>
      </c>
      <c r="D84" s="1848"/>
      <c r="E84" s="1849">
        <v>54000</v>
      </c>
      <c r="F84" s="1848"/>
      <c r="G84" s="1848"/>
      <c r="H84" s="1993"/>
      <c r="I84" s="1831"/>
      <c r="J84" s="1994" t="s">
        <v>883</v>
      </c>
    </row>
    <row r="85" spans="1:10" x14ac:dyDescent="0.25">
      <c r="A85" s="2345"/>
      <c r="B85" s="1859" t="s">
        <v>7479</v>
      </c>
      <c r="C85" s="1848">
        <v>1</v>
      </c>
      <c r="D85" s="1848"/>
      <c r="E85" s="1849">
        <v>22000</v>
      </c>
      <c r="F85" s="1848"/>
      <c r="G85" s="1848"/>
      <c r="H85" s="1993"/>
      <c r="I85" s="1831"/>
      <c r="J85" s="1994" t="s">
        <v>883</v>
      </c>
    </row>
    <row r="86" spans="1:10" x14ac:dyDescent="0.25">
      <c r="A86" s="2345"/>
      <c r="B86" s="1859" t="s">
        <v>7701</v>
      </c>
      <c r="C86" s="1848">
        <v>1</v>
      </c>
      <c r="D86" s="1848">
        <v>63000</v>
      </c>
      <c r="E86" s="1849"/>
      <c r="F86" s="1848"/>
      <c r="G86" s="1848"/>
      <c r="H86" s="1993"/>
      <c r="I86" s="1831"/>
      <c r="J86" s="1994"/>
    </row>
    <row r="87" spans="1:10" x14ac:dyDescent="0.25">
      <c r="A87" s="2345"/>
      <c r="B87" s="1859" t="s">
        <v>7702</v>
      </c>
      <c r="C87" s="1848">
        <v>1</v>
      </c>
      <c r="D87" s="1848"/>
      <c r="E87" s="1849">
        <v>43000</v>
      </c>
      <c r="F87" s="1848"/>
      <c r="G87" s="1848">
        <v>1</v>
      </c>
      <c r="H87" s="1993">
        <v>70</v>
      </c>
      <c r="I87" s="1831">
        <v>4000</v>
      </c>
      <c r="J87" s="1994" t="s">
        <v>883</v>
      </c>
    </row>
    <row r="88" spans="1:10" x14ac:dyDescent="0.25">
      <c r="A88" s="2345"/>
      <c r="B88" s="1859" t="s">
        <v>7703</v>
      </c>
      <c r="C88" s="1848">
        <v>1</v>
      </c>
      <c r="D88" s="1848">
        <v>5000</v>
      </c>
      <c r="E88" s="1849"/>
      <c r="F88" s="1848"/>
      <c r="G88" s="1848"/>
      <c r="H88" s="1993"/>
      <c r="I88" s="1831"/>
      <c r="J88" s="1994"/>
    </row>
    <row r="89" spans="1:10" x14ac:dyDescent="0.25">
      <c r="A89" s="2346"/>
      <c r="B89" s="1859"/>
      <c r="C89" s="1848"/>
      <c r="D89" s="1848"/>
      <c r="E89" s="1849"/>
      <c r="F89" s="1848"/>
      <c r="G89" s="1848"/>
      <c r="H89" s="1993"/>
      <c r="I89" s="1831"/>
      <c r="J89" s="1994"/>
    </row>
    <row r="90" spans="1:10" ht="16.5" thickBot="1" x14ac:dyDescent="0.3">
      <c r="A90" s="2346"/>
      <c r="B90" s="1998" t="s">
        <v>2048</v>
      </c>
      <c r="C90" s="1999">
        <f>SUM(C63:C89)</f>
        <v>29</v>
      </c>
      <c r="D90" s="1999">
        <f>SUM(D63:D89)</f>
        <v>225000</v>
      </c>
      <c r="E90" s="1999">
        <f>SUM(E63:E89)</f>
        <v>297000</v>
      </c>
      <c r="F90" s="1999">
        <f>SUM(F63:F89)</f>
        <v>231000</v>
      </c>
      <c r="G90" s="1999">
        <f>SUM(G63:G89)</f>
        <v>11</v>
      </c>
      <c r="H90" s="1999"/>
      <c r="I90" s="1999">
        <f>SUM(I63:I88)</f>
        <v>41000</v>
      </c>
      <c r="J90" s="2000"/>
    </row>
    <row r="91" spans="1:10" x14ac:dyDescent="0.25">
      <c r="B91" s="2347" t="s">
        <v>4463</v>
      </c>
      <c r="C91" s="2348"/>
      <c r="D91" s="2348"/>
      <c r="E91" s="2348"/>
      <c r="F91" s="2348"/>
      <c r="G91" s="2348"/>
      <c r="H91" s="2348"/>
      <c r="I91" s="2348"/>
      <c r="J91" s="2349"/>
    </row>
    <row r="92" spans="1:10" x14ac:dyDescent="0.25">
      <c r="B92" s="2001"/>
      <c r="C92" s="2002"/>
      <c r="D92" s="2002"/>
      <c r="E92" s="2003"/>
      <c r="F92" s="2003"/>
      <c r="G92" s="2003"/>
      <c r="H92" s="2003"/>
      <c r="I92" s="2003"/>
      <c r="J92" s="2003"/>
    </row>
    <row r="93" spans="1:10" x14ac:dyDescent="0.25">
      <c r="B93" s="2004" t="s">
        <v>2048</v>
      </c>
      <c r="C93" s="2005">
        <f>SUM(C92:C92)</f>
        <v>0</v>
      </c>
      <c r="D93" s="2005"/>
      <c r="E93" s="2005"/>
      <c r="F93" s="2005"/>
      <c r="G93" s="2005"/>
      <c r="H93" s="2005"/>
      <c r="I93" s="2005"/>
      <c r="J93" s="2006"/>
    </row>
    <row r="95" spans="1:10" x14ac:dyDescent="0.25">
      <c r="B95" s="2343" t="s">
        <v>4861</v>
      </c>
      <c r="C95" s="2328"/>
      <c r="D95" s="2007">
        <f>D90</f>
        <v>225000</v>
      </c>
    </row>
    <row r="97" spans="1:10" x14ac:dyDescent="0.25">
      <c r="B97" s="2343" t="s">
        <v>4825</v>
      </c>
      <c r="C97" s="2328"/>
      <c r="D97" s="2005"/>
      <c r="F97" s="2329" t="s">
        <v>7199</v>
      </c>
      <c r="G97" s="2329"/>
      <c r="H97" s="2329"/>
      <c r="I97" s="2329"/>
      <c r="J97" s="2329"/>
    </row>
    <row r="100" spans="1:10" ht="16.5" thickBot="1" x14ac:dyDescent="0.3"/>
    <row r="101" spans="1:10" ht="16.5" thickBot="1" x14ac:dyDescent="0.3">
      <c r="A101" s="2332" t="s">
        <v>7681</v>
      </c>
      <c r="B101" s="2333"/>
      <c r="C101" s="2333"/>
      <c r="D101" s="2333"/>
      <c r="E101" s="2333"/>
      <c r="F101" s="2333"/>
      <c r="G101" s="2333"/>
      <c r="H101" s="2333"/>
      <c r="I101" s="2333"/>
      <c r="J101" s="2334"/>
    </row>
    <row r="102" spans="1:10" ht="32.25" thickBot="1" x14ac:dyDescent="0.3">
      <c r="A102" s="1984" t="s">
        <v>7245</v>
      </c>
      <c r="B102" s="1985" t="s">
        <v>7246</v>
      </c>
      <c r="C102" s="1986" t="s">
        <v>6004</v>
      </c>
      <c r="D102" s="1987" t="s">
        <v>6005</v>
      </c>
      <c r="E102" s="1988" t="s">
        <v>7247</v>
      </c>
      <c r="F102" s="1989" t="s">
        <v>7248</v>
      </c>
      <c r="G102" s="1989" t="s">
        <v>7249</v>
      </c>
      <c r="H102" s="1989" t="s">
        <v>7251</v>
      </c>
      <c r="I102" s="1989" t="s">
        <v>7250</v>
      </c>
      <c r="J102" s="1990" t="s">
        <v>6846</v>
      </c>
    </row>
    <row r="103" spans="1:10" x14ac:dyDescent="0.25">
      <c r="A103" s="2344">
        <v>43954</v>
      </c>
      <c r="B103" s="1952" t="s">
        <v>7444</v>
      </c>
      <c r="C103" s="1844">
        <v>1</v>
      </c>
      <c r="D103" s="1844">
        <v>15000</v>
      </c>
      <c r="E103" s="1845"/>
      <c r="F103" s="1844"/>
      <c r="G103" s="1844">
        <v>2</v>
      </c>
      <c r="H103" s="1991" t="s">
        <v>7678</v>
      </c>
      <c r="I103" s="1920">
        <v>7000</v>
      </c>
      <c r="J103" s="1992"/>
    </row>
    <row r="104" spans="1:10" x14ac:dyDescent="0.25">
      <c r="A104" s="2345"/>
      <c r="B104" s="1857" t="s">
        <v>7704</v>
      </c>
      <c r="C104" s="1848">
        <v>1</v>
      </c>
      <c r="D104" s="1848"/>
      <c r="E104" s="1849">
        <v>31000</v>
      </c>
      <c r="F104" s="1848"/>
      <c r="G104" s="1848">
        <v>1</v>
      </c>
      <c r="H104" s="1993">
        <v>60</v>
      </c>
      <c r="I104" s="1831">
        <v>3000</v>
      </c>
      <c r="J104" s="1994" t="s">
        <v>883</v>
      </c>
    </row>
    <row r="105" spans="1:10" x14ac:dyDescent="0.25">
      <c r="A105" s="2345"/>
      <c r="B105" s="1859" t="s">
        <v>7426</v>
      </c>
      <c r="C105" s="1848">
        <v>1</v>
      </c>
      <c r="D105" s="1848"/>
      <c r="E105" s="1849">
        <v>13000</v>
      </c>
      <c r="F105" s="1848"/>
      <c r="G105" s="1848">
        <v>1</v>
      </c>
      <c r="H105" s="1993">
        <v>60</v>
      </c>
      <c r="I105" s="1831">
        <v>3000</v>
      </c>
      <c r="J105" s="1994" t="s">
        <v>883</v>
      </c>
    </row>
    <row r="106" spans="1:10" x14ac:dyDescent="0.25">
      <c r="A106" s="2345"/>
      <c r="B106" s="1859" t="s">
        <v>7705</v>
      </c>
      <c r="C106" s="1848">
        <v>1</v>
      </c>
      <c r="D106" s="1848"/>
      <c r="E106" s="1849">
        <v>13000</v>
      </c>
      <c r="F106" s="1848"/>
      <c r="G106" s="1848">
        <v>1</v>
      </c>
      <c r="H106" s="1993">
        <v>60</v>
      </c>
      <c r="I106" s="1831">
        <v>3000</v>
      </c>
      <c r="J106" s="1994" t="s">
        <v>883</v>
      </c>
    </row>
    <row r="107" spans="1:10" x14ac:dyDescent="0.25">
      <c r="A107" s="2345"/>
      <c r="B107" s="1857" t="s">
        <v>7706</v>
      </c>
      <c r="C107" s="1846">
        <v>1</v>
      </c>
      <c r="D107" s="1846"/>
      <c r="E107" s="1847">
        <v>16000</v>
      </c>
      <c r="F107" s="1846"/>
      <c r="G107" s="1846">
        <v>1</v>
      </c>
      <c r="H107" s="1995">
        <v>60</v>
      </c>
      <c r="I107" s="1774">
        <v>3000</v>
      </c>
      <c r="J107" s="1994" t="s">
        <v>883</v>
      </c>
    </row>
    <row r="108" spans="1:10" x14ac:dyDescent="0.25">
      <c r="A108" s="2345"/>
      <c r="B108" s="1859" t="s">
        <v>7679</v>
      </c>
      <c r="C108" s="1848">
        <v>1</v>
      </c>
      <c r="D108" s="1848">
        <v>23000</v>
      </c>
      <c r="E108" s="1849"/>
      <c r="F108" s="1848"/>
      <c r="G108" s="1848"/>
      <c r="H108" s="1993"/>
      <c r="I108" s="1831"/>
      <c r="J108" s="1994"/>
    </row>
    <row r="109" spans="1:10" x14ac:dyDescent="0.25">
      <c r="A109" s="2345"/>
      <c r="B109" s="1859" t="s">
        <v>7644</v>
      </c>
      <c r="C109" s="1848">
        <v>1</v>
      </c>
      <c r="D109" s="1848"/>
      <c r="E109" s="1849"/>
      <c r="F109" s="1848">
        <v>26000</v>
      </c>
      <c r="G109" s="1848"/>
      <c r="H109" s="1993"/>
      <c r="I109" s="1831"/>
      <c r="J109" s="1994" t="s">
        <v>7707</v>
      </c>
    </row>
    <row r="110" spans="1:10" x14ac:dyDescent="0.25">
      <c r="A110" s="2345"/>
      <c r="B110" s="1857" t="s">
        <v>1946</v>
      </c>
      <c r="C110" s="1846">
        <v>1</v>
      </c>
      <c r="D110" s="1846">
        <v>39500</v>
      </c>
      <c r="E110" s="1847"/>
      <c r="F110" s="1846"/>
      <c r="G110" s="1846"/>
      <c r="H110" s="1995"/>
      <c r="I110" s="1774"/>
      <c r="J110" s="2008"/>
    </row>
    <row r="111" spans="1:10" x14ac:dyDescent="0.25">
      <c r="A111" s="2345"/>
      <c r="B111" s="1859" t="s">
        <v>5592</v>
      </c>
      <c r="C111" s="1848">
        <v>1</v>
      </c>
      <c r="D111" s="1848"/>
      <c r="E111" s="1849">
        <v>15000</v>
      </c>
      <c r="F111" s="1848"/>
      <c r="G111" s="1848">
        <v>1</v>
      </c>
      <c r="H111" s="1993">
        <v>60</v>
      </c>
      <c r="I111" s="1831">
        <v>3000</v>
      </c>
      <c r="J111" s="1994" t="s">
        <v>883</v>
      </c>
    </row>
    <row r="112" spans="1:10" x14ac:dyDescent="0.25">
      <c r="A112" s="2345"/>
      <c r="B112" s="1859" t="s">
        <v>7644</v>
      </c>
      <c r="C112" s="1848">
        <v>1</v>
      </c>
      <c r="D112" s="1848"/>
      <c r="E112" s="1849">
        <v>18000</v>
      </c>
      <c r="F112" s="1848"/>
      <c r="G112" s="1848">
        <v>2</v>
      </c>
      <c r="H112" s="1993">
        <v>75</v>
      </c>
      <c r="I112" s="1831">
        <v>8000</v>
      </c>
      <c r="J112" s="1994" t="s">
        <v>883</v>
      </c>
    </row>
    <row r="113" spans="1:10" x14ac:dyDescent="0.25">
      <c r="A113" s="2345"/>
      <c r="B113" s="1859" t="s">
        <v>7284</v>
      </c>
      <c r="C113" s="1848">
        <v>1</v>
      </c>
      <c r="D113" s="1848">
        <v>23000</v>
      </c>
      <c r="E113" s="1849"/>
      <c r="F113" s="1848"/>
      <c r="G113" s="1848">
        <v>1</v>
      </c>
      <c r="H113" s="1993">
        <v>100</v>
      </c>
      <c r="I113" s="1831">
        <v>5000</v>
      </c>
      <c r="J113" s="1994"/>
    </row>
    <row r="114" spans="1:10" x14ac:dyDescent="0.25">
      <c r="A114" s="2346"/>
      <c r="B114" s="1859"/>
      <c r="C114" s="1848"/>
      <c r="D114" s="1848"/>
      <c r="E114" s="1849"/>
      <c r="F114" s="1848"/>
      <c r="G114" s="1848"/>
      <c r="H114" s="1993"/>
      <c r="I114" s="1831"/>
      <c r="J114" s="1994"/>
    </row>
    <row r="115" spans="1:10" ht="16.5" thickBot="1" x14ac:dyDescent="0.3">
      <c r="A115" s="2346"/>
      <c r="B115" s="1998" t="s">
        <v>2048</v>
      </c>
      <c r="C115" s="1999">
        <f>SUM(C103:C114)</f>
        <v>11</v>
      </c>
      <c r="D115" s="1999">
        <f>SUM(D103:D114)</f>
        <v>100500</v>
      </c>
      <c r="E115" s="1999">
        <f>SUM(E103:E114)</f>
        <v>106000</v>
      </c>
      <c r="F115" s="1999">
        <f>SUM(F103:F114)</f>
        <v>26000</v>
      </c>
      <c r="G115" s="1999">
        <f>SUM(G103:G114)</f>
        <v>10</v>
      </c>
      <c r="H115" s="1999"/>
      <c r="I115" s="1999">
        <f>SUM(I103:I113)</f>
        <v>35000</v>
      </c>
      <c r="J115" s="2000"/>
    </row>
    <row r="116" spans="1:10" x14ac:dyDescent="0.25">
      <c r="B116" s="2347" t="s">
        <v>4463</v>
      </c>
      <c r="C116" s="2348"/>
      <c r="D116" s="2348"/>
      <c r="E116" s="2348"/>
      <c r="F116" s="2348"/>
      <c r="G116" s="2348"/>
      <c r="H116" s="2348"/>
      <c r="I116" s="2348"/>
      <c r="J116" s="2349"/>
    </row>
    <row r="117" spans="1:10" x14ac:dyDescent="0.25">
      <c r="B117" s="2001"/>
      <c r="C117" s="2002"/>
      <c r="D117" s="2002"/>
      <c r="E117" s="2003"/>
      <c r="F117" s="2003"/>
      <c r="G117" s="2003"/>
      <c r="H117" s="2003"/>
      <c r="I117" s="2003"/>
      <c r="J117" s="2003"/>
    </row>
    <row r="118" spans="1:10" x14ac:dyDescent="0.25">
      <c r="B118" s="2004" t="s">
        <v>2048</v>
      </c>
      <c r="C118" s="2005">
        <f>SUM(C117:C117)</f>
        <v>0</v>
      </c>
      <c r="D118" s="2005"/>
      <c r="E118" s="2005"/>
      <c r="F118" s="2005"/>
      <c r="G118" s="2005"/>
      <c r="H118" s="2005"/>
      <c r="I118" s="2005"/>
      <c r="J118" s="2006"/>
    </row>
    <row r="120" spans="1:10" x14ac:dyDescent="0.25">
      <c r="B120" s="2343" t="s">
        <v>4861</v>
      </c>
      <c r="C120" s="2328"/>
      <c r="D120" s="2007">
        <f>D115</f>
        <v>100500</v>
      </c>
    </row>
    <row r="122" spans="1:10" x14ac:dyDescent="0.25">
      <c r="B122" s="2343" t="s">
        <v>4825</v>
      </c>
      <c r="C122" s="2328"/>
      <c r="D122" s="2005"/>
      <c r="F122" s="2329" t="s">
        <v>7199</v>
      </c>
      <c r="G122" s="2329"/>
      <c r="H122" s="2329"/>
      <c r="I122" s="2329"/>
      <c r="J122" s="2329"/>
    </row>
    <row r="126" spans="1:10" ht="16.5" thickBot="1" x14ac:dyDescent="0.3"/>
    <row r="127" spans="1:10" ht="16.5" thickBot="1" x14ac:dyDescent="0.3">
      <c r="A127" s="2332" t="s">
        <v>7708</v>
      </c>
      <c r="B127" s="2333"/>
      <c r="C127" s="2333"/>
      <c r="D127" s="2333"/>
      <c r="E127" s="2333"/>
      <c r="F127" s="2333"/>
      <c r="G127" s="2333"/>
      <c r="H127" s="2333"/>
      <c r="I127" s="2333"/>
      <c r="J127" s="2334"/>
    </row>
    <row r="128" spans="1:10" ht="32.25" thickBot="1" x14ac:dyDescent="0.3">
      <c r="A128" s="1984" t="s">
        <v>7245</v>
      </c>
      <c r="B128" s="1985" t="s">
        <v>7246</v>
      </c>
      <c r="C128" s="1986" t="s">
        <v>6004</v>
      </c>
      <c r="D128" s="1987" t="s">
        <v>6005</v>
      </c>
      <c r="E128" s="1988" t="s">
        <v>7247</v>
      </c>
      <c r="F128" s="1989" t="s">
        <v>7248</v>
      </c>
      <c r="G128" s="1989" t="s">
        <v>7249</v>
      </c>
      <c r="H128" s="1989" t="s">
        <v>7251</v>
      </c>
      <c r="I128" s="1989" t="s">
        <v>7250</v>
      </c>
      <c r="J128" s="1990" t="s">
        <v>6846</v>
      </c>
    </row>
    <row r="129" spans="1:10" x14ac:dyDescent="0.25">
      <c r="A129" s="2344">
        <v>43956</v>
      </c>
      <c r="B129" s="1969" t="s">
        <v>7275</v>
      </c>
      <c r="C129" s="1970">
        <v>1</v>
      </c>
      <c r="D129" s="1970"/>
      <c r="E129" s="1971">
        <v>38000</v>
      </c>
      <c r="F129" s="1970"/>
      <c r="G129" s="1970">
        <v>1</v>
      </c>
      <c r="H129" s="2009">
        <v>70</v>
      </c>
      <c r="I129" s="1972">
        <v>4000</v>
      </c>
      <c r="J129" s="2010" t="s">
        <v>883</v>
      </c>
    </row>
    <row r="130" spans="1:10" x14ac:dyDescent="0.25">
      <c r="A130" s="2345"/>
      <c r="B130" s="1859" t="s">
        <v>7709</v>
      </c>
      <c r="C130" s="1848">
        <v>1</v>
      </c>
      <c r="D130" s="1848"/>
      <c r="E130" s="1849">
        <v>34000</v>
      </c>
      <c r="F130" s="1848"/>
      <c r="G130" s="1848">
        <v>2</v>
      </c>
      <c r="H130" s="1993">
        <v>75</v>
      </c>
      <c r="I130" s="1831">
        <v>8000</v>
      </c>
      <c r="J130" s="1994" t="s">
        <v>883</v>
      </c>
    </row>
    <row r="131" spans="1:10" x14ac:dyDescent="0.25">
      <c r="A131" s="2345"/>
      <c r="B131" s="1859" t="s">
        <v>498</v>
      </c>
      <c r="C131" s="1848">
        <v>1</v>
      </c>
      <c r="D131" s="1848"/>
      <c r="E131" s="1849">
        <v>13000</v>
      </c>
      <c r="F131" s="1848"/>
      <c r="G131" s="1848">
        <v>1</v>
      </c>
      <c r="H131" s="1993">
        <v>60</v>
      </c>
      <c r="I131" s="1831">
        <v>3000</v>
      </c>
      <c r="J131" s="1994" t="s">
        <v>883</v>
      </c>
    </row>
    <row r="132" spans="1:10" x14ac:dyDescent="0.25">
      <c r="A132" s="2345"/>
      <c r="B132" s="1857" t="s">
        <v>7394</v>
      </c>
      <c r="C132" s="1846">
        <v>1</v>
      </c>
      <c r="D132" s="1846">
        <v>14000</v>
      </c>
      <c r="E132" s="1847"/>
      <c r="F132" s="1846"/>
      <c r="G132" s="1846">
        <v>1</v>
      </c>
      <c r="H132" s="1995">
        <v>60</v>
      </c>
      <c r="I132" s="1774">
        <v>3000</v>
      </c>
      <c r="J132" s="1994"/>
    </row>
    <row r="133" spans="1:10" x14ac:dyDescent="0.25">
      <c r="A133" s="2345"/>
      <c r="B133" s="1857" t="s">
        <v>7710</v>
      </c>
      <c r="C133" s="1846">
        <v>1</v>
      </c>
      <c r="D133" s="1846"/>
      <c r="E133" s="1847">
        <v>36000</v>
      </c>
      <c r="F133" s="1846"/>
      <c r="G133" s="1846">
        <v>1</v>
      </c>
      <c r="H133" s="1995">
        <v>65</v>
      </c>
      <c r="I133" s="1774">
        <v>3000</v>
      </c>
      <c r="J133" s="1994" t="s">
        <v>883</v>
      </c>
    </row>
    <row r="134" spans="1:10" x14ac:dyDescent="0.25">
      <c r="A134" s="2345"/>
      <c r="B134" s="1857" t="s">
        <v>7394</v>
      </c>
      <c r="C134" s="1846">
        <v>1</v>
      </c>
      <c r="D134" s="1846"/>
      <c r="E134" s="1847">
        <v>18000</v>
      </c>
      <c r="F134" s="1846"/>
      <c r="G134" s="1846"/>
      <c r="H134" s="1995"/>
      <c r="I134" s="1774"/>
      <c r="J134" s="1994" t="s">
        <v>7711</v>
      </c>
    </row>
    <row r="135" spans="1:10" x14ac:dyDescent="0.25">
      <c r="A135" s="2345"/>
      <c r="B135" s="1857" t="s">
        <v>7712</v>
      </c>
      <c r="C135" s="1846">
        <v>1</v>
      </c>
      <c r="D135" s="1846">
        <v>36000</v>
      </c>
      <c r="E135" s="1847"/>
      <c r="F135" s="1846"/>
      <c r="G135" s="1846">
        <v>1</v>
      </c>
      <c r="H135" s="1995">
        <v>60</v>
      </c>
      <c r="I135" s="1774">
        <v>3000</v>
      </c>
      <c r="J135" s="1994"/>
    </row>
    <row r="136" spans="1:10" x14ac:dyDescent="0.25">
      <c r="A136" s="2345"/>
      <c r="B136" s="1857" t="s">
        <v>7713</v>
      </c>
      <c r="C136" s="1846">
        <v>1</v>
      </c>
      <c r="D136" s="1846">
        <v>52000</v>
      </c>
      <c r="E136" s="1847"/>
      <c r="F136" s="1846"/>
      <c r="G136" s="1846"/>
      <c r="H136" s="1995"/>
      <c r="I136" s="1774"/>
      <c r="J136" s="1994" t="s">
        <v>7714</v>
      </c>
    </row>
    <row r="137" spans="1:10" x14ac:dyDescent="0.25">
      <c r="A137" s="2345"/>
      <c r="B137" s="1857" t="s">
        <v>7715</v>
      </c>
      <c r="C137" s="1846">
        <v>1</v>
      </c>
      <c r="D137" s="1846"/>
      <c r="E137" s="1847">
        <v>37500</v>
      </c>
      <c r="F137" s="1846"/>
      <c r="G137" s="1846"/>
      <c r="H137" s="1995"/>
      <c r="I137" s="1774"/>
      <c r="J137" s="1994" t="s">
        <v>883</v>
      </c>
    </row>
    <row r="138" spans="1:10" x14ac:dyDescent="0.25">
      <c r="A138" s="2345"/>
      <c r="B138" s="1857" t="s">
        <v>7716</v>
      </c>
      <c r="C138" s="1846">
        <v>1</v>
      </c>
      <c r="D138" s="1846">
        <v>23000</v>
      </c>
      <c r="E138" s="1847"/>
      <c r="F138" s="1846"/>
      <c r="G138" s="1846">
        <v>1</v>
      </c>
      <c r="H138" s="1995">
        <v>60</v>
      </c>
      <c r="I138" s="1774">
        <v>3000</v>
      </c>
      <c r="J138" s="1994"/>
    </row>
    <row r="139" spans="1:10" x14ac:dyDescent="0.25">
      <c r="A139" s="2345"/>
      <c r="B139" s="1857" t="s">
        <v>7717</v>
      </c>
      <c r="C139" s="1846">
        <v>2</v>
      </c>
      <c r="D139" s="1846"/>
      <c r="E139" s="1847"/>
      <c r="F139" s="1846">
        <v>106000</v>
      </c>
      <c r="G139" s="1846"/>
      <c r="H139" s="1995"/>
      <c r="I139" s="1774"/>
      <c r="J139" s="1994" t="s">
        <v>7718</v>
      </c>
    </row>
    <row r="140" spans="1:10" x14ac:dyDescent="0.25">
      <c r="A140" s="2345"/>
      <c r="B140" s="1859" t="s">
        <v>7719</v>
      </c>
      <c r="C140" s="1848">
        <v>1</v>
      </c>
      <c r="D140" s="1848"/>
      <c r="E140" s="1849"/>
      <c r="F140" s="1848">
        <v>42000</v>
      </c>
      <c r="G140" s="1848"/>
      <c r="H140" s="1993"/>
      <c r="I140" s="1831"/>
      <c r="J140" s="1994" t="s">
        <v>7718</v>
      </c>
    </row>
    <row r="141" spans="1:10" x14ac:dyDescent="0.25">
      <c r="A141" s="2345"/>
      <c r="B141" s="1859" t="s">
        <v>7720</v>
      </c>
      <c r="C141" s="1848">
        <v>1</v>
      </c>
      <c r="D141" s="1848"/>
      <c r="E141" s="1849">
        <v>30000</v>
      </c>
      <c r="F141" s="1848"/>
      <c r="G141" s="1848"/>
      <c r="H141" s="1993"/>
      <c r="I141" s="1831"/>
      <c r="J141" s="1994" t="s">
        <v>883</v>
      </c>
    </row>
    <row r="142" spans="1:10" x14ac:dyDescent="0.25">
      <c r="A142" s="2345"/>
      <c r="B142" s="1857" t="s">
        <v>7721</v>
      </c>
      <c r="C142" s="1846">
        <v>1</v>
      </c>
      <c r="D142" s="1846"/>
      <c r="E142" s="1847">
        <v>18000</v>
      </c>
      <c r="F142" s="1846"/>
      <c r="G142" s="1846">
        <v>1</v>
      </c>
      <c r="H142" s="1995">
        <v>70</v>
      </c>
      <c r="I142" s="1774">
        <v>4000</v>
      </c>
      <c r="J142" s="2008" t="s">
        <v>7409</v>
      </c>
    </row>
    <row r="143" spans="1:10" x14ac:dyDescent="0.25">
      <c r="A143" s="2345"/>
      <c r="B143" s="1859" t="s">
        <v>7722</v>
      </c>
      <c r="C143" s="1848">
        <v>1</v>
      </c>
      <c r="D143" s="1848"/>
      <c r="E143" s="1849">
        <v>21500</v>
      </c>
      <c r="F143" s="1848"/>
      <c r="G143" s="1848">
        <v>1</v>
      </c>
      <c r="H143" s="1993">
        <v>70</v>
      </c>
      <c r="I143" s="1831">
        <v>4000</v>
      </c>
      <c r="J143" s="1994"/>
    </row>
    <row r="144" spans="1:10" x14ac:dyDescent="0.25">
      <c r="A144" s="2345"/>
      <c r="B144" s="1859" t="s">
        <v>7723</v>
      </c>
      <c r="C144" s="1848">
        <v>1</v>
      </c>
      <c r="D144" s="1848"/>
      <c r="E144" s="1849">
        <v>15000</v>
      </c>
      <c r="F144" s="1848"/>
      <c r="G144" s="1848">
        <v>1</v>
      </c>
      <c r="H144" s="1993">
        <v>60</v>
      </c>
      <c r="I144" s="1831">
        <v>3000</v>
      </c>
      <c r="J144" s="1994" t="s">
        <v>883</v>
      </c>
    </row>
    <row r="145" spans="1:10" x14ac:dyDescent="0.25">
      <c r="A145" s="2345"/>
      <c r="B145" s="1859" t="s">
        <v>7724</v>
      </c>
      <c r="C145" s="1848">
        <v>1</v>
      </c>
      <c r="D145" s="1848">
        <v>39000</v>
      </c>
      <c r="E145" s="1849"/>
      <c r="F145" s="1848"/>
      <c r="G145" s="1848">
        <v>1</v>
      </c>
      <c r="H145" s="1993">
        <v>60</v>
      </c>
      <c r="I145" s="1831">
        <v>3000</v>
      </c>
      <c r="J145" s="1994"/>
    </row>
    <row r="146" spans="1:10" x14ac:dyDescent="0.25">
      <c r="A146" s="2345"/>
      <c r="B146" s="1859" t="s">
        <v>7725</v>
      </c>
      <c r="C146" s="1848">
        <v>1</v>
      </c>
      <c r="D146" s="1848">
        <v>27000</v>
      </c>
      <c r="E146" s="1849"/>
      <c r="F146" s="1848"/>
      <c r="G146" s="1848"/>
      <c r="H146" s="1993"/>
      <c r="I146" s="1831"/>
      <c r="J146" s="1994"/>
    </row>
    <row r="147" spans="1:10" x14ac:dyDescent="0.25">
      <c r="A147" s="2345"/>
      <c r="B147" s="1859" t="s">
        <v>7726</v>
      </c>
      <c r="C147" s="1848">
        <v>5</v>
      </c>
      <c r="D147" s="1848">
        <v>25000</v>
      </c>
      <c r="E147" s="1849"/>
      <c r="F147" s="1848"/>
      <c r="G147" s="1848"/>
      <c r="H147" s="1993"/>
      <c r="I147" s="1831"/>
      <c r="J147" s="1994"/>
    </row>
    <row r="148" spans="1:10" x14ac:dyDescent="0.25">
      <c r="A148" s="2345"/>
      <c r="B148" s="1859" t="s">
        <v>498</v>
      </c>
      <c r="C148" s="1848">
        <v>1</v>
      </c>
      <c r="D148" s="1848"/>
      <c r="E148" s="1849">
        <v>13000</v>
      </c>
      <c r="F148" s="1848"/>
      <c r="G148" s="1848">
        <v>1</v>
      </c>
      <c r="H148" s="1993">
        <v>60</v>
      </c>
      <c r="I148" s="1831">
        <v>3000</v>
      </c>
      <c r="J148" s="1994" t="s">
        <v>883</v>
      </c>
    </row>
    <row r="149" spans="1:10" ht="16.5" thickBot="1" x14ac:dyDescent="0.3">
      <c r="A149" s="2345"/>
      <c r="B149" s="1859" t="s">
        <v>7727</v>
      </c>
      <c r="C149" s="1848">
        <v>1</v>
      </c>
      <c r="D149" s="1848"/>
      <c r="E149" s="1849">
        <v>33000</v>
      </c>
      <c r="F149" s="1848"/>
      <c r="G149" s="1848">
        <v>1</v>
      </c>
      <c r="H149" s="1993">
        <v>60</v>
      </c>
      <c r="I149" s="1831">
        <v>3000</v>
      </c>
      <c r="J149" s="1994" t="s">
        <v>883</v>
      </c>
    </row>
    <row r="150" spans="1:10" x14ac:dyDescent="0.25">
      <c r="A150" s="2345"/>
      <c r="B150" s="1969" t="s">
        <v>7728</v>
      </c>
      <c r="C150" s="1848">
        <v>1</v>
      </c>
      <c r="D150" s="1848"/>
      <c r="E150" s="1849">
        <v>62000</v>
      </c>
      <c r="F150" s="1848"/>
      <c r="G150" s="1848"/>
      <c r="H150" s="1993"/>
      <c r="I150" s="1831"/>
      <c r="J150" s="1994" t="s">
        <v>883</v>
      </c>
    </row>
    <row r="151" spans="1:10" x14ac:dyDescent="0.25">
      <c r="A151" s="2345"/>
      <c r="B151" s="1859" t="s">
        <v>7729</v>
      </c>
      <c r="C151" s="1848">
        <v>2</v>
      </c>
      <c r="D151" s="1848"/>
      <c r="E151" s="1849"/>
      <c r="F151" s="1848">
        <v>110000</v>
      </c>
      <c r="G151" s="1848"/>
      <c r="H151" s="1993"/>
      <c r="I151" s="1831"/>
      <c r="J151" s="1994" t="s">
        <v>7730</v>
      </c>
    </row>
    <row r="152" spans="1:10" x14ac:dyDescent="0.25">
      <c r="A152" s="2345"/>
      <c r="B152" s="1859" t="s">
        <v>7468</v>
      </c>
      <c r="C152" s="1848">
        <v>1</v>
      </c>
      <c r="D152" s="1848"/>
      <c r="E152" s="1849"/>
      <c r="F152" s="1848">
        <v>27500</v>
      </c>
      <c r="G152" s="1848"/>
      <c r="H152" s="1993"/>
      <c r="I152" s="1831"/>
      <c r="J152" s="1994" t="s">
        <v>7730</v>
      </c>
    </row>
    <row r="153" spans="1:10" x14ac:dyDescent="0.25">
      <c r="A153" s="2345"/>
      <c r="B153" s="1859" t="s">
        <v>7468</v>
      </c>
      <c r="C153" s="1848">
        <v>1</v>
      </c>
      <c r="D153" s="1848">
        <v>22500</v>
      </c>
      <c r="E153" s="1849"/>
      <c r="F153" s="1848"/>
      <c r="G153" s="1848">
        <v>1</v>
      </c>
      <c r="H153" s="1993">
        <v>100</v>
      </c>
      <c r="I153" s="1831">
        <v>5000</v>
      </c>
      <c r="J153" s="1994"/>
    </row>
    <row r="154" spans="1:10" x14ac:dyDescent="0.25">
      <c r="A154" s="2345"/>
      <c r="B154" s="1859" t="s">
        <v>7731</v>
      </c>
      <c r="C154" s="1848">
        <v>1</v>
      </c>
      <c r="D154" s="1848"/>
      <c r="E154" s="1849">
        <v>22000</v>
      </c>
      <c r="F154" s="1848"/>
      <c r="G154" s="1848">
        <v>1</v>
      </c>
      <c r="H154" s="1993">
        <v>70</v>
      </c>
      <c r="I154" s="1831">
        <v>4000</v>
      </c>
      <c r="J154" s="1994" t="s">
        <v>883</v>
      </c>
    </row>
    <row r="155" spans="1:10" x14ac:dyDescent="0.25">
      <c r="A155" s="2345"/>
      <c r="B155" s="1859" t="s">
        <v>7732</v>
      </c>
      <c r="C155" s="1848">
        <v>1</v>
      </c>
      <c r="D155" s="1848"/>
      <c r="E155" s="1849">
        <v>39000</v>
      </c>
      <c r="F155" s="1848"/>
      <c r="G155" s="1848">
        <v>1</v>
      </c>
      <c r="H155" s="1993">
        <v>70</v>
      </c>
      <c r="I155" s="1831">
        <v>4000</v>
      </c>
      <c r="J155" s="1994" t="s">
        <v>883</v>
      </c>
    </row>
    <row r="156" spans="1:10" x14ac:dyDescent="0.25">
      <c r="A156" s="2345"/>
      <c r="B156" s="1859" t="s">
        <v>7733</v>
      </c>
      <c r="C156" s="1848">
        <v>1</v>
      </c>
      <c r="D156" s="1848">
        <v>17000</v>
      </c>
      <c r="E156" s="1849"/>
      <c r="F156" s="1848"/>
      <c r="G156" s="1848"/>
      <c r="H156" s="1993"/>
      <c r="I156" s="1831"/>
      <c r="J156" s="1994" t="s">
        <v>6965</v>
      </c>
    </row>
    <row r="157" spans="1:10" x14ac:dyDescent="0.25">
      <c r="A157" s="2345"/>
      <c r="B157" s="1859" t="s">
        <v>7734</v>
      </c>
      <c r="C157" s="1848">
        <v>1</v>
      </c>
      <c r="D157" s="1848">
        <v>35000</v>
      </c>
      <c r="E157" s="1849"/>
      <c r="F157" s="1848"/>
      <c r="G157" s="1848">
        <v>1</v>
      </c>
      <c r="H157" s="1993">
        <v>60</v>
      </c>
      <c r="I157" s="1831">
        <v>3000</v>
      </c>
      <c r="J157" s="1994"/>
    </row>
    <row r="158" spans="1:10" x14ac:dyDescent="0.25">
      <c r="A158" s="2345"/>
      <c r="B158" s="1859" t="s">
        <v>544</v>
      </c>
      <c r="C158" s="1848">
        <v>1</v>
      </c>
      <c r="D158" s="1848">
        <v>15000</v>
      </c>
      <c r="E158" s="1849"/>
      <c r="F158" s="1848"/>
      <c r="G158" s="1848">
        <v>1</v>
      </c>
      <c r="H158" s="1993">
        <v>60</v>
      </c>
      <c r="I158" s="1831">
        <v>3000</v>
      </c>
      <c r="J158" s="1994"/>
    </row>
    <row r="159" spans="1:10" x14ac:dyDescent="0.25">
      <c r="A159" s="2345"/>
      <c r="B159" s="1859" t="s">
        <v>7735</v>
      </c>
      <c r="C159" s="1848">
        <v>1</v>
      </c>
      <c r="D159" s="1848"/>
      <c r="E159" s="1849">
        <v>26500</v>
      </c>
      <c r="F159" s="1848"/>
      <c r="G159" s="1848">
        <v>1</v>
      </c>
      <c r="H159" s="1993">
        <v>75</v>
      </c>
      <c r="I159" s="1831">
        <v>4000</v>
      </c>
      <c r="J159" s="1994" t="s">
        <v>7736</v>
      </c>
    </row>
    <row r="160" spans="1:10" x14ac:dyDescent="0.25">
      <c r="A160" s="2345"/>
      <c r="B160" s="1859" t="s">
        <v>7737</v>
      </c>
      <c r="C160" s="1848">
        <v>1</v>
      </c>
      <c r="D160" s="1848"/>
      <c r="E160" s="1849">
        <v>22000</v>
      </c>
      <c r="F160" s="1848"/>
      <c r="G160" s="1848">
        <v>1</v>
      </c>
      <c r="H160" s="1993">
        <v>75</v>
      </c>
      <c r="I160" s="1831">
        <v>4000</v>
      </c>
      <c r="J160" s="1994" t="s">
        <v>883</v>
      </c>
    </row>
    <row r="161" spans="1:10" x14ac:dyDescent="0.25">
      <c r="A161" s="2345"/>
      <c r="B161" s="1917" t="s">
        <v>7738</v>
      </c>
      <c r="C161" s="1870"/>
      <c r="D161" s="1870"/>
      <c r="E161" s="1871"/>
      <c r="F161" s="1870"/>
      <c r="G161" s="1870"/>
      <c r="H161" s="1996"/>
      <c r="I161" s="1776"/>
      <c r="J161" s="1997" t="s">
        <v>7739</v>
      </c>
    </row>
    <row r="162" spans="1:10" x14ac:dyDescent="0.25">
      <c r="A162" s="2345"/>
      <c r="B162" s="1859" t="s">
        <v>7740</v>
      </c>
      <c r="C162" s="1848">
        <v>1</v>
      </c>
      <c r="D162" s="1848"/>
      <c r="E162" s="1849">
        <v>22000</v>
      </c>
      <c r="F162" s="1848"/>
      <c r="G162" s="1848">
        <v>1</v>
      </c>
      <c r="H162" s="1993">
        <v>75</v>
      </c>
      <c r="I162" s="1831">
        <v>4000</v>
      </c>
      <c r="J162" s="1994" t="s">
        <v>883</v>
      </c>
    </row>
    <row r="163" spans="1:10" x14ac:dyDescent="0.25">
      <c r="A163" s="2345"/>
      <c r="B163" s="1859" t="s">
        <v>7741</v>
      </c>
      <c r="C163" s="1848">
        <v>3</v>
      </c>
      <c r="D163" s="1848"/>
      <c r="E163" s="1849">
        <v>192000</v>
      </c>
      <c r="F163" s="1848"/>
      <c r="G163" s="1848"/>
      <c r="H163" s="1993"/>
      <c r="I163" s="1831"/>
      <c r="J163" s="1994" t="s">
        <v>883</v>
      </c>
    </row>
    <row r="164" spans="1:10" x14ac:dyDescent="0.25">
      <c r="A164" s="2345"/>
      <c r="B164" s="1859" t="s">
        <v>7742</v>
      </c>
      <c r="C164" s="1848">
        <v>2</v>
      </c>
      <c r="D164" s="1848"/>
      <c r="E164" s="1849">
        <v>144000</v>
      </c>
      <c r="F164" s="1848"/>
      <c r="G164" s="1848"/>
      <c r="H164" s="1993"/>
      <c r="I164" s="1831"/>
      <c r="J164" s="1994" t="s">
        <v>883</v>
      </c>
    </row>
    <row r="165" spans="1:10" x14ac:dyDescent="0.25">
      <c r="A165" s="2345"/>
      <c r="B165" s="1859" t="s">
        <v>4441</v>
      </c>
      <c r="C165" s="1848">
        <v>1</v>
      </c>
      <c r="D165" s="1848">
        <v>18000</v>
      </c>
      <c r="E165" s="1849"/>
      <c r="F165" s="1848"/>
      <c r="G165" s="1848"/>
      <c r="H165" s="1993"/>
      <c r="I165" s="1831"/>
      <c r="J165" s="1994"/>
    </row>
    <row r="166" spans="1:10" x14ac:dyDescent="0.25">
      <c r="A166" s="2345"/>
      <c r="B166" s="1859" t="s">
        <v>7743</v>
      </c>
      <c r="C166" s="1848">
        <v>1</v>
      </c>
      <c r="D166" s="1848"/>
      <c r="E166" s="1849">
        <v>23000</v>
      </c>
      <c r="F166" s="1848"/>
      <c r="G166" s="1848">
        <v>1</v>
      </c>
      <c r="H166" s="1993">
        <v>100</v>
      </c>
      <c r="I166" s="1831">
        <v>5000</v>
      </c>
      <c r="J166" s="1994" t="s">
        <v>883</v>
      </c>
    </row>
    <row r="167" spans="1:10" x14ac:dyDescent="0.25">
      <c r="A167" s="2345"/>
      <c r="B167" s="1859" t="s">
        <v>7743</v>
      </c>
      <c r="C167" s="1848">
        <v>1</v>
      </c>
      <c r="D167" s="1848">
        <v>28000</v>
      </c>
      <c r="E167" s="1849"/>
      <c r="F167" s="1848"/>
      <c r="G167" s="1848"/>
      <c r="H167" s="1993"/>
      <c r="I167" s="1831"/>
      <c r="J167" s="1994" t="s">
        <v>7744</v>
      </c>
    </row>
    <row r="168" spans="1:10" x14ac:dyDescent="0.25">
      <c r="A168" s="2345"/>
      <c r="B168" s="1859" t="s">
        <v>7745</v>
      </c>
      <c r="C168" s="1848">
        <v>1</v>
      </c>
      <c r="D168" s="1848">
        <v>43500</v>
      </c>
      <c r="E168" s="1849"/>
      <c r="F168" s="1848"/>
      <c r="G168" s="1848">
        <v>1</v>
      </c>
      <c r="H168" s="1993">
        <v>75</v>
      </c>
      <c r="I168" s="1831">
        <v>4000</v>
      </c>
      <c r="J168" s="1994"/>
    </row>
    <row r="169" spans="1:10" x14ac:dyDescent="0.25">
      <c r="A169" s="2345"/>
      <c r="B169" s="1859" t="s">
        <v>7746</v>
      </c>
      <c r="C169" s="1848">
        <v>1</v>
      </c>
      <c r="D169" s="1848"/>
      <c r="E169" s="1849">
        <v>34000</v>
      </c>
      <c r="F169" s="1848"/>
      <c r="G169" s="1848">
        <v>1</v>
      </c>
      <c r="H169" s="1993">
        <v>75</v>
      </c>
      <c r="I169" s="1831">
        <v>4000</v>
      </c>
      <c r="J169" s="1994" t="s">
        <v>7747</v>
      </c>
    </row>
    <row r="170" spans="1:10" x14ac:dyDescent="0.25">
      <c r="A170" s="2345"/>
      <c r="B170" s="1859" t="s">
        <v>7748</v>
      </c>
      <c r="C170" s="1848">
        <v>1</v>
      </c>
      <c r="D170" s="1848"/>
      <c r="E170" s="1849">
        <v>22000</v>
      </c>
      <c r="F170" s="1848"/>
      <c r="G170" s="1848">
        <v>1</v>
      </c>
      <c r="H170" s="1993">
        <v>75</v>
      </c>
      <c r="I170" s="1831">
        <v>4000</v>
      </c>
      <c r="J170" s="1994" t="s">
        <v>883</v>
      </c>
    </row>
    <row r="171" spans="1:10" x14ac:dyDescent="0.25">
      <c r="A171" s="2345"/>
      <c r="B171" s="1859" t="s">
        <v>7749</v>
      </c>
      <c r="C171" s="1848">
        <v>1</v>
      </c>
      <c r="D171" s="1848"/>
      <c r="E171" s="1849">
        <v>38000</v>
      </c>
      <c r="F171" s="1848"/>
      <c r="G171" s="1848">
        <v>2</v>
      </c>
      <c r="H171" s="1993">
        <v>100</v>
      </c>
      <c r="I171" s="1831">
        <v>10000</v>
      </c>
      <c r="J171" s="1994" t="s">
        <v>883</v>
      </c>
    </row>
    <row r="172" spans="1:10" x14ac:dyDescent="0.25">
      <c r="A172" s="2345"/>
      <c r="B172" s="1859" t="s">
        <v>7732</v>
      </c>
      <c r="C172" s="1848">
        <v>1</v>
      </c>
      <c r="D172" s="1848">
        <v>39000</v>
      </c>
      <c r="E172" s="1849"/>
      <c r="F172" s="1848"/>
      <c r="G172" s="1848">
        <v>1</v>
      </c>
      <c r="H172" s="1993">
        <v>75</v>
      </c>
      <c r="I172" s="1831">
        <v>4000</v>
      </c>
      <c r="J172" s="1994"/>
    </row>
    <row r="173" spans="1:10" x14ac:dyDescent="0.25">
      <c r="A173" s="2345"/>
      <c r="B173" s="1859" t="s">
        <v>7750</v>
      </c>
      <c r="C173" s="1848">
        <v>1</v>
      </c>
      <c r="D173" s="1848">
        <v>22000</v>
      </c>
      <c r="E173" s="1849"/>
      <c r="F173" s="1848"/>
      <c r="G173" s="1848">
        <v>1</v>
      </c>
      <c r="H173" s="1993">
        <v>75</v>
      </c>
      <c r="I173" s="1831">
        <v>4000</v>
      </c>
      <c r="J173" s="1994"/>
    </row>
    <row r="174" spans="1:10" x14ac:dyDescent="0.25">
      <c r="A174" s="2345"/>
      <c r="B174" s="1859" t="s">
        <v>7468</v>
      </c>
      <c r="C174" s="1848">
        <v>1</v>
      </c>
      <c r="D174" s="1848">
        <v>19500</v>
      </c>
      <c r="E174" s="1849"/>
      <c r="F174" s="1848"/>
      <c r="G174" s="1848">
        <v>2</v>
      </c>
      <c r="H174" s="1993" t="s">
        <v>7751</v>
      </c>
      <c r="I174" s="1831">
        <v>8000</v>
      </c>
      <c r="J174" s="1994"/>
    </row>
    <row r="175" spans="1:10" x14ac:dyDescent="0.25">
      <c r="A175" s="2345"/>
      <c r="B175" s="1859" t="s">
        <v>7752</v>
      </c>
      <c r="C175" s="1848">
        <v>1</v>
      </c>
      <c r="D175" s="1848">
        <v>23000</v>
      </c>
      <c r="E175" s="1849"/>
      <c r="F175" s="1848"/>
      <c r="G175" s="1848">
        <v>1</v>
      </c>
      <c r="H175" s="1993">
        <v>100</v>
      </c>
      <c r="I175" s="1831">
        <v>5000</v>
      </c>
      <c r="J175" s="1994"/>
    </row>
    <row r="176" spans="1:10" x14ac:dyDescent="0.25">
      <c r="A176" s="2345"/>
      <c r="B176" s="1917" t="s">
        <v>7753</v>
      </c>
      <c r="C176" s="1870"/>
      <c r="D176" s="1870"/>
      <c r="E176" s="1871"/>
      <c r="F176" s="1870"/>
      <c r="G176" s="1870"/>
      <c r="H176" s="1996"/>
      <c r="I176" s="1776"/>
      <c r="J176" s="1997" t="s">
        <v>7754</v>
      </c>
    </row>
    <row r="177" spans="1:10" x14ac:dyDescent="0.25">
      <c r="A177" s="2345"/>
      <c r="B177" s="1859" t="s">
        <v>7755</v>
      </c>
      <c r="C177" s="1848">
        <v>1</v>
      </c>
      <c r="D177" s="1848">
        <v>22000</v>
      </c>
      <c r="E177" s="1849"/>
      <c r="F177" s="1848"/>
      <c r="G177" s="1848">
        <v>1</v>
      </c>
      <c r="H177" s="1993">
        <v>70</v>
      </c>
      <c r="I177" s="1831">
        <v>4000</v>
      </c>
      <c r="J177" s="1994"/>
    </row>
    <row r="178" spans="1:10" x14ac:dyDescent="0.25">
      <c r="A178" s="2345"/>
      <c r="B178" s="1859" t="s">
        <v>7756</v>
      </c>
      <c r="C178" s="1848">
        <v>1</v>
      </c>
      <c r="D178" s="1848">
        <v>30000</v>
      </c>
      <c r="E178" s="1849"/>
      <c r="F178" s="1848"/>
      <c r="G178" s="1848">
        <v>1</v>
      </c>
      <c r="H178" s="1993">
        <v>50</v>
      </c>
      <c r="I178" s="1831">
        <v>2000</v>
      </c>
      <c r="J178" s="1994" t="s">
        <v>7757</v>
      </c>
    </row>
    <row r="179" spans="1:10" ht="16.5" thickBot="1" x14ac:dyDescent="0.3">
      <c r="A179" s="2345"/>
      <c r="B179" s="1998" t="s">
        <v>2048</v>
      </c>
      <c r="C179" s="1999">
        <f>SUM(C129:C178)</f>
        <v>57</v>
      </c>
      <c r="D179" s="1999">
        <f>SUM(D129:D178)</f>
        <v>550500</v>
      </c>
      <c r="E179" s="1999">
        <f>SUM(E129:E178)</f>
        <v>953500</v>
      </c>
      <c r="F179" s="1999">
        <f>SUM(F129:F178)</f>
        <v>285500</v>
      </c>
      <c r="G179" s="1999">
        <f>SUM(G129:G178)</f>
        <v>35</v>
      </c>
      <c r="H179" s="1999"/>
      <c r="I179" s="1999">
        <f>SUM(I129:I178)</f>
        <v>132000</v>
      </c>
      <c r="J179" s="2000"/>
    </row>
    <row r="180" spans="1:10" x14ac:dyDescent="0.25">
      <c r="A180" s="2345"/>
      <c r="B180" s="2347" t="s">
        <v>4463</v>
      </c>
      <c r="C180" s="2348"/>
      <c r="D180" s="2348"/>
      <c r="E180" s="2348"/>
      <c r="F180" s="2348"/>
      <c r="G180" s="2348"/>
      <c r="H180" s="2348"/>
      <c r="I180" s="2348"/>
      <c r="J180" s="2349"/>
    </row>
    <row r="181" spans="1:10" x14ac:dyDescent="0.25">
      <c r="A181" s="2346"/>
      <c r="B181" s="2001"/>
      <c r="C181" s="2002"/>
      <c r="D181" s="2002"/>
      <c r="E181" s="2003"/>
      <c r="F181" s="2003"/>
      <c r="G181" s="2003"/>
      <c r="H181" s="2003"/>
      <c r="I181" s="2003"/>
      <c r="J181" s="2003"/>
    </row>
    <row r="182" spans="1:10" x14ac:dyDescent="0.25">
      <c r="A182" s="2346"/>
      <c r="B182" s="2004" t="s">
        <v>2048</v>
      </c>
      <c r="C182" s="2005">
        <f>SUM(C181:C181)</f>
        <v>0</v>
      </c>
      <c r="D182" s="2005"/>
      <c r="E182" s="2005"/>
      <c r="F182" s="2005"/>
      <c r="G182" s="2005"/>
      <c r="H182" s="2005"/>
      <c r="I182" s="2005"/>
      <c r="J182" s="2006"/>
    </row>
    <row r="184" spans="1:10" x14ac:dyDescent="0.25">
      <c r="B184" s="2343" t="s">
        <v>4861</v>
      </c>
      <c r="C184" s="2328"/>
      <c r="D184" s="2007">
        <f>D179</f>
        <v>550500</v>
      </c>
    </row>
    <row r="186" spans="1:10" x14ac:dyDescent="0.25">
      <c r="B186" s="2343" t="s">
        <v>4825</v>
      </c>
      <c r="C186" s="2328"/>
      <c r="D186" s="2005"/>
      <c r="F186" s="2329" t="s">
        <v>7199</v>
      </c>
      <c r="G186" s="2329"/>
      <c r="H186" s="2329"/>
      <c r="I186" s="2329"/>
      <c r="J186" s="2329"/>
    </row>
    <row r="190" spans="1:10" ht="16.5" thickBot="1" x14ac:dyDescent="0.3"/>
    <row r="191" spans="1:10" ht="16.5" thickBot="1" x14ac:dyDescent="0.3">
      <c r="A191" s="2352" t="s">
        <v>7789</v>
      </c>
      <c r="B191" s="2333"/>
      <c r="C191" s="2333"/>
      <c r="D191" s="2333"/>
      <c r="E191" s="2333"/>
      <c r="F191" s="2333"/>
      <c r="G191" s="2333"/>
      <c r="H191" s="2333"/>
      <c r="I191" s="2333"/>
      <c r="J191" s="2334"/>
    </row>
    <row r="192" spans="1:10" ht="32.25" thickBot="1" x14ac:dyDescent="0.3">
      <c r="A192" s="1984" t="s">
        <v>7245</v>
      </c>
      <c r="B192" s="1985" t="s">
        <v>7246</v>
      </c>
      <c r="C192" s="1986" t="s">
        <v>6004</v>
      </c>
      <c r="D192" s="1987" t="s">
        <v>6005</v>
      </c>
      <c r="E192" s="1988" t="s">
        <v>7247</v>
      </c>
      <c r="F192" s="1989" t="s">
        <v>7248</v>
      </c>
      <c r="G192" s="1989" t="s">
        <v>7249</v>
      </c>
      <c r="H192" s="1989" t="s">
        <v>7251</v>
      </c>
      <c r="I192" s="1989" t="s">
        <v>7250</v>
      </c>
      <c r="J192" s="1990" t="s">
        <v>6846</v>
      </c>
    </row>
    <row r="193" spans="1:10" x14ac:dyDescent="0.25">
      <c r="A193" s="2344">
        <v>43957</v>
      </c>
      <c r="B193" s="1952" t="s">
        <v>7759</v>
      </c>
      <c r="C193" s="1844">
        <v>1</v>
      </c>
      <c r="D193" s="1844"/>
      <c r="E193" s="1845">
        <v>27200</v>
      </c>
      <c r="F193" s="1844"/>
      <c r="G193" s="1844"/>
      <c r="H193" s="1991"/>
      <c r="I193" s="1920"/>
      <c r="J193" s="1992" t="s">
        <v>7760</v>
      </c>
    </row>
    <row r="194" spans="1:10" x14ac:dyDescent="0.25">
      <c r="A194" s="2345"/>
      <c r="B194" s="1859" t="s">
        <v>7761</v>
      </c>
      <c r="C194" s="1848">
        <v>1</v>
      </c>
      <c r="D194" s="1848">
        <v>40000</v>
      </c>
      <c r="E194" s="1849">
        <v>11000</v>
      </c>
      <c r="F194" s="1848"/>
      <c r="G194" s="1848">
        <v>1</v>
      </c>
      <c r="H194" s="1993">
        <v>100</v>
      </c>
      <c r="I194" s="1831">
        <v>5000</v>
      </c>
      <c r="J194" s="1994"/>
    </row>
    <row r="195" spans="1:10" x14ac:dyDescent="0.25">
      <c r="A195" s="2345"/>
      <c r="B195" s="1859" t="s">
        <v>7762</v>
      </c>
      <c r="C195" s="1848">
        <v>1</v>
      </c>
      <c r="D195" s="1848">
        <v>8000</v>
      </c>
      <c r="E195" s="1849"/>
      <c r="F195" s="1848"/>
      <c r="G195" s="1848"/>
      <c r="H195" s="1993"/>
      <c r="I195" s="1831"/>
      <c r="J195" s="1994"/>
    </row>
    <row r="196" spans="1:10" x14ac:dyDescent="0.25">
      <c r="A196" s="2345"/>
      <c r="B196" s="1857" t="s">
        <v>7763</v>
      </c>
      <c r="C196" s="1846">
        <v>1</v>
      </c>
      <c r="D196" s="1846"/>
      <c r="E196" s="1847">
        <v>18000</v>
      </c>
      <c r="F196" s="1846"/>
      <c r="G196" s="1846">
        <v>1</v>
      </c>
      <c r="H196" s="1995">
        <v>70</v>
      </c>
      <c r="I196" s="1774">
        <v>4000</v>
      </c>
      <c r="J196" s="1994"/>
    </row>
    <row r="197" spans="1:10" x14ac:dyDescent="0.25">
      <c r="A197" s="2345"/>
      <c r="B197" s="1857" t="s">
        <v>7764</v>
      </c>
      <c r="C197" s="1846">
        <v>1</v>
      </c>
      <c r="D197" s="1846">
        <v>19000</v>
      </c>
      <c r="E197" s="1847"/>
      <c r="F197" s="1846"/>
      <c r="G197" s="1846"/>
      <c r="H197" s="1995"/>
      <c r="I197" s="1774"/>
      <c r="J197" s="1994"/>
    </row>
    <row r="198" spans="1:10" x14ac:dyDescent="0.25">
      <c r="A198" s="2345"/>
      <c r="B198" s="1857" t="s">
        <v>7765</v>
      </c>
      <c r="C198" s="1846">
        <v>1</v>
      </c>
      <c r="D198" s="1846">
        <v>22000</v>
      </c>
      <c r="E198" s="1847"/>
      <c r="F198" s="1846"/>
      <c r="G198" s="1846">
        <v>1</v>
      </c>
      <c r="H198" s="1995">
        <v>70</v>
      </c>
      <c r="I198" s="1774">
        <v>4000</v>
      </c>
      <c r="J198" s="1994"/>
    </row>
    <row r="199" spans="1:10" x14ac:dyDescent="0.25">
      <c r="A199" s="2345"/>
      <c r="B199" s="1857" t="s">
        <v>609</v>
      </c>
      <c r="C199" s="1846">
        <v>1</v>
      </c>
      <c r="D199" s="1846"/>
      <c r="E199" s="1847">
        <v>18000</v>
      </c>
      <c r="F199" s="1846"/>
      <c r="G199" s="1846">
        <v>1</v>
      </c>
      <c r="H199" s="1995">
        <v>70</v>
      </c>
      <c r="I199" s="1774">
        <v>4000</v>
      </c>
      <c r="J199" s="1994" t="s">
        <v>7409</v>
      </c>
    </row>
    <row r="200" spans="1:10" x14ac:dyDescent="0.25">
      <c r="A200" s="2345"/>
      <c r="B200" s="1857" t="s">
        <v>7766</v>
      </c>
      <c r="C200" s="1846">
        <v>1</v>
      </c>
      <c r="D200" s="1846">
        <v>43000</v>
      </c>
      <c r="E200" s="1847"/>
      <c r="F200" s="1846"/>
      <c r="G200" s="1846"/>
      <c r="H200" s="1995"/>
      <c r="I200" s="1774"/>
      <c r="J200" s="1994"/>
    </row>
    <row r="201" spans="1:10" x14ac:dyDescent="0.25">
      <c r="A201" s="2345"/>
      <c r="B201" s="1857" t="s">
        <v>7324</v>
      </c>
      <c r="C201" s="1846">
        <v>1</v>
      </c>
      <c r="D201" s="1846"/>
      <c r="E201" s="1847">
        <v>43000</v>
      </c>
      <c r="F201" s="1846"/>
      <c r="G201" s="1846"/>
      <c r="H201" s="1995"/>
      <c r="I201" s="1774"/>
      <c r="J201" s="1994" t="s">
        <v>7409</v>
      </c>
    </row>
    <row r="202" spans="1:10" x14ac:dyDescent="0.25">
      <c r="A202" s="2345"/>
      <c r="B202" s="1857" t="s">
        <v>7767</v>
      </c>
      <c r="C202" s="1846">
        <v>1</v>
      </c>
      <c r="D202" s="1846"/>
      <c r="E202" s="1847">
        <v>35000</v>
      </c>
      <c r="F202" s="1846"/>
      <c r="G202" s="1846">
        <v>1</v>
      </c>
      <c r="H202" s="1995">
        <v>70</v>
      </c>
      <c r="I202" s="1774">
        <v>4000</v>
      </c>
      <c r="J202" s="1994" t="s">
        <v>7409</v>
      </c>
    </row>
    <row r="203" spans="1:10" x14ac:dyDescent="0.25">
      <c r="A203" s="2345"/>
      <c r="B203" s="1857" t="s">
        <v>107</v>
      </c>
      <c r="C203" s="1846">
        <v>1</v>
      </c>
      <c r="D203" s="1846"/>
      <c r="E203" s="1847">
        <v>13000</v>
      </c>
      <c r="F203" s="1846"/>
      <c r="G203" s="1846">
        <v>1</v>
      </c>
      <c r="H203" s="1995">
        <v>60</v>
      </c>
      <c r="I203" s="1774">
        <v>3000</v>
      </c>
      <c r="J203" s="1994" t="s">
        <v>7409</v>
      </c>
    </row>
    <row r="204" spans="1:10" x14ac:dyDescent="0.25">
      <c r="A204" s="2345"/>
      <c r="B204" s="1859" t="s">
        <v>7078</v>
      </c>
      <c r="C204" s="1848">
        <v>1</v>
      </c>
      <c r="D204" s="1848">
        <v>17000</v>
      </c>
      <c r="E204" s="1849"/>
      <c r="F204" s="1848"/>
      <c r="G204" s="1848">
        <v>1</v>
      </c>
      <c r="H204" s="1993">
        <v>70</v>
      </c>
      <c r="I204" s="1831">
        <v>4000</v>
      </c>
      <c r="J204" s="1994"/>
    </row>
    <row r="205" spans="1:10" x14ac:dyDescent="0.25">
      <c r="A205" s="2345"/>
      <c r="B205" s="1859" t="s">
        <v>7768</v>
      </c>
      <c r="C205" s="1848">
        <v>1</v>
      </c>
      <c r="D205" s="1848"/>
      <c r="E205" s="1849">
        <v>27000</v>
      </c>
      <c r="F205" s="1848"/>
      <c r="G205" s="1848">
        <v>1</v>
      </c>
      <c r="H205" s="1993">
        <v>100</v>
      </c>
      <c r="I205" s="1831">
        <v>5000</v>
      </c>
      <c r="J205" s="1994" t="s">
        <v>7409</v>
      </c>
    </row>
    <row r="206" spans="1:10" x14ac:dyDescent="0.25">
      <c r="A206" s="2345"/>
      <c r="B206" s="1857" t="s">
        <v>7324</v>
      </c>
      <c r="C206" s="1846">
        <v>1</v>
      </c>
      <c r="D206" s="1846"/>
      <c r="E206" s="1847">
        <v>39000</v>
      </c>
      <c r="F206" s="1846"/>
      <c r="G206" s="1846">
        <v>1</v>
      </c>
      <c r="H206" s="1995">
        <v>70</v>
      </c>
      <c r="I206" s="1774">
        <v>4000</v>
      </c>
      <c r="J206" s="1994" t="s">
        <v>7409</v>
      </c>
    </row>
    <row r="207" spans="1:10" x14ac:dyDescent="0.25">
      <c r="A207" s="2345"/>
      <c r="B207" s="1859" t="s">
        <v>7769</v>
      </c>
      <c r="C207" s="1848">
        <v>1</v>
      </c>
      <c r="D207" s="1848"/>
      <c r="E207" s="1849">
        <v>25000</v>
      </c>
      <c r="F207" s="1848"/>
      <c r="G207" s="1848"/>
      <c r="H207" s="1993"/>
      <c r="I207" s="1831"/>
      <c r="J207" s="1994" t="s">
        <v>7409</v>
      </c>
    </row>
    <row r="208" spans="1:10" x14ac:dyDescent="0.25">
      <c r="A208" s="2345"/>
      <c r="B208" s="1859" t="s">
        <v>7769</v>
      </c>
      <c r="C208" s="1848">
        <v>1</v>
      </c>
      <c r="D208" s="1848"/>
      <c r="E208" s="1849">
        <v>25000</v>
      </c>
      <c r="F208" s="1848"/>
      <c r="G208" s="1848"/>
      <c r="H208" s="1993"/>
      <c r="I208" s="1831"/>
      <c r="J208" s="1994" t="s">
        <v>7409</v>
      </c>
    </row>
    <row r="209" spans="1:10" x14ac:dyDescent="0.25">
      <c r="A209" s="2345"/>
      <c r="B209" s="1917" t="s">
        <v>7770</v>
      </c>
      <c r="C209" s="1870"/>
      <c r="D209" s="1870"/>
      <c r="E209" s="1871"/>
      <c r="F209" s="1870"/>
      <c r="G209" s="1870"/>
      <c r="H209" s="1996"/>
      <c r="I209" s="1776"/>
      <c r="J209" s="1997" t="s">
        <v>7771</v>
      </c>
    </row>
    <row r="210" spans="1:10" x14ac:dyDescent="0.25">
      <c r="A210" s="2345"/>
      <c r="B210" s="1917" t="s">
        <v>304</v>
      </c>
      <c r="C210" s="1870"/>
      <c r="D210" s="1870"/>
      <c r="E210" s="1871"/>
      <c r="F210" s="1870"/>
      <c r="G210" s="1870"/>
      <c r="H210" s="1996"/>
      <c r="I210" s="1776"/>
      <c r="J210" s="1997" t="s">
        <v>7772</v>
      </c>
    </row>
    <row r="211" spans="1:10" x14ac:dyDescent="0.25">
      <c r="A211" s="2345"/>
      <c r="B211" s="1859" t="s">
        <v>7773</v>
      </c>
      <c r="C211" s="1848">
        <v>2</v>
      </c>
      <c r="D211" s="1848"/>
      <c r="E211" s="1849">
        <v>76000</v>
      </c>
      <c r="F211" s="1848"/>
      <c r="G211" s="1848">
        <v>2</v>
      </c>
      <c r="H211" s="1993">
        <v>80</v>
      </c>
      <c r="I211" s="1831">
        <v>8000</v>
      </c>
      <c r="J211" s="1994" t="s">
        <v>7409</v>
      </c>
    </row>
    <row r="212" spans="1:10" x14ac:dyDescent="0.25">
      <c r="A212" s="2345"/>
      <c r="B212" s="1859" t="s">
        <v>7774</v>
      </c>
      <c r="C212" s="1848">
        <v>1</v>
      </c>
      <c r="D212" s="1848">
        <v>14000</v>
      </c>
      <c r="E212" s="1849"/>
      <c r="F212" s="1848"/>
      <c r="G212" s="1848">
        <v>1</v>
      </c>
      <c r="H212" s="1993">
        <v>60</v>
      </c>
      <c r="I212" s="1831">
        <v>3000</v>
      </c>
      <c r="J212" s="1994"/>
    </row>
    <row r="213" spans="1:10" x14ac:dyDescent="0.25">
      <c r="A213" s="2345"/>
      <c r="B213" s="1859" t="s">
        <v>7775</v>
      </c>
      <c r="C213" s="1848">
        <v>1</v>
      </c>
      <c r="D213" s="1848">
        <v>15000</v>
      </c>
      <c r="E213" s="1849"/>
      <c r="F213" s="1848"/>
      <c r="G213" s="1848">
        <v>1</v>
      </c>
      <c r="H213" s="1993">
        <v>50</v>
      </c>
      <c r="I213" s="1831">
        <v>2000</v>
      </c>
      <c r="J213" s="1994"/>
    </row>
    <row r="214" spans="1:10" x14ac:dyDescent="0.25">
      <c r="A214" s="2345"/>
      <c r="B214" s="1859" t="s">
        <v>7776</v>
      </c>
      <c r="C214" s="1848">
        <v>1</v>
      </c>
      <c r="D214" s="1848">
        <v>16000</v>
      </c>
      <c r="E214" s="1849"/>
      <c r="F214" s="1848"/>
      <c r="G214" s="1848"/>
      <c r="H214" s="1993"/>
      <c r="I214" s="1831"/>
      <c r="J214" s="1994"/>
    </row>
    <row r="215" spans="1:10" x14ac:dyDescent="0.25">
      <c r="A215" s="2345"/>
      <c r="B215" s="1859" t="s">
        <v>7468</v>
      </c>
      <c r="C215" s="1848">
        <v>1</v>
      </c>
      <c r="D215" s="1848">
        <v>27500</v>
      </c>
      <c r="E215" s="1849"/>
      <c r="F215" s="1848"/>
      <c r="G215" s="1848"/>
      <c r="H215" s="1993"/>
      <c r="I215" s="1831"/>
      <c r="J215" s="1994"/>
    </row>
    <row r="216" spans="1:10" x14ac:dyDescent="0.25">
      <c r="A216" s="2345"/>
      <c r="B216" s="1859" t="s">
        <v>7777</v>
      </c>
      <c r="C216" s="1848">
        <v>1</v>
      </c>
      <c r="D216" s="1848"/>
      <c r="E216" s="1849">
        <v>16000</v>
      </c>
      <c r="F216" s="1848"/>
      <c r="G216" s="1848"/>
      <c r="H216" s="1993"/>
      <c r="I216" s="1831"/>
      <c r="J216" s="1994" t="s">
        <v>7409</v>
      </c>
    </row>
    <row r="217" spans="1:10" x14ac:dyDescent="0.25">
      <c r="A217" s="2345"/>
      <c r="B217" s="1859" t="s">
        <v>7778</v>
      </c>
      <c r="C217" s="1848">
        <v>1</v>
      </c>
      <c r="D217" s="1848">
        <v>15000</v>
      </c>
      <c r="E217" s="1849"/>
      <c r="F217" s="1848"/>
      <c r="G217" s="1848">
        <v>1</v>
      </c>
      <c r="H217" s="1993">
        <v>50</v>
      </c>
      <c r="I217" s="1831">
        <v>2000</v>
      </c>
      <c r="J217" s="1994"/>
    </row>
    <row r="218" spans="1:10" x14ac:dyDescent="0.25">
      <c r="A218" s="2345"/>
      <c r="B218" s="1859" t="s">
        <v>7779</v>
      </c>
      <c r="C218" s="1848">
        <v>1</v>
      </c>
      <c r="D218" s="1848"/>
      <c r="E218" s="1849">
        <v>25500</v>
      </c>
      <c r="F218" s="1848"/>
      <c r="G218" s="1848"/>
      <c r="H218" s="1993"/>
      <c r="I218" s="1831"/>
      <c r="J218" s="1994" t="s">
        <v>7409</v>
      </c>
    </row>
    <row r="219" spans="1:10" x14ac:dyDescent="0.25">
      <c r="A219" s="2345"/>
      <c r="B219" s="1859" t="s">
        <v>7780</v>
      </c>
      <c r="C219" s="1848">
        <v>1</v>
      </c>
      <c r="D219" s="1848"/>
      <c r="E219" s="1849">
        <v>18000</v>
      </c>
      <c r="F219" s="1848"/>
      <c r="G219" s="1848">
        <v>1</v>
      </c>
      <c r="H219" s="1993">
        <v>75</v>
      </c>
      <c r="I219" s="1831">
        <v>4000</v>
      </c>
      <c r="J219" s="1994" t="s">
        <v>7409</v>
      </c>
    </row>
    <row r="220" spans="1:10" x14ac:dyDescent="0.25">
      <c r="A220" s="2345"/>
      <c r="B220" s="1859" t="s">
        <v>7753</v>
      </c>
      <c r="C220" s="1848">
        <v>1</v>
      </c>
      <c r="D220" s="1848"/>
      <c r="E220" s="1849">
        <v>51000</v>
      </c>
      <c r="F220" s="1848"/>
      <c r="G220" s="1848">
        <v>1</v>
      </c>
      <c r="H220" s="1993">
        <v>100</v>
      </c>
      <c r="I220" s="1831">
        <v>5000</v>
      </c>
      <c r="J220" s="1994" t="s">
        <v>7409</v>
      </c>
    </row>
    <row r="221" spans="1:10" x14ac:dyDescent="0.25">
      <c r="A221" s="2345"/>
      <c r="B221" s="1917" t="s">
        <v>7781</v>
      </c>
      <c r="C221" s="1870">
        <v>1</v>
      </c>
      <c r="D221" s="1870">
        <v>12000</v>
      </c>
      <c r="E221" s="1871"/>
      <c r="F221" s="1870"/>
      <c r="G221" s="1870"/>
      <c r="H221" s="1996"/>
      <c r="I221" s="1776"/>
      <c r="J221" s="1997" t="s">
        <v>7782</v>
      </c>
    </row>
    <row r="222" spans="1:10" x14ac:dyDescent="0.25">
      <c r="A222" s="2345"/>
      <c r="B222" s="1859" t="s">
        <v>7764</v>
      </c>
      <c r="C222" s="1848">
        <v>1</v>
      </c>
      <c r="D222" s="1848">
        <v>16000</v>
      </c>
      <c r="E222" s="1849"/>
      <c r="F222" s="1848"/>
      <c r="G222" s="1848">
        <v>1</v>
      </c>
      <c r="H222" s="1993">
        <v>60</v>
      </c>
      <c r="I222" s="1831">
        <v>3000</v>
      </c>
      <c r="J222" s="1994"/>
    </row>
    <row r="223" spans="1:10" x14ac:dyDescent="0.25">
      <c r="A223" s="2345"/>
      <c r="B223" s="1859" t="s">
        <v>7769</v>
      </c>
      <c r="C223" s="1848">
        <v>1</v>
      </c>
      <c r="D223" s="1848">
        <v>23000</v>
      </c>
      <c r="E223" s="1849"/>
      <c r="F223" s="1848"/>
      <c r="G223" s="1848">
        <v>1</v>
      </c>
      <c r="H223" s="1993">
        <v>50</v>
      </c>
      <c r="I223" s="1831">
        <v>2000</v>
      </c>
      <c r="J223" s="1994"/>
    </row>
    <row r="224" spans="1:10" x14ac:dyDescent="0.25">
      <c r="A224" s="2345"/>
      <c r="B224" s="1859" t="s">
        <v>7783</v>
      </c>
      <c r="C224" s="1848">
        <v>1</v>
      </c>
      <c r="D224" s="1848"/>
      <c r="E224" s="1849">
        <v>27500</v>
      </c>
      <c r="F224" s="1848"/>
      <c r="G224" s="1848">
        <v>1</v>
      </c>
      <c r="H224" s="1993">
        <v>60</v>
      </c>
      <c r="I224" s="1831">
        <v>3000</v>
      </c>
      <c r="J224" s="1994"/>
    </row>
    <row r="225" spans="1:10" x14ac:dyDescent="0.25">
      <c r="A225" s="2345"/>
      <c r="B225" s="1859" t="s">
        <v>6246</v>
      </c>
      <c r="C225" s="1848">
        <v>1</v>
      </c>
      <c r="D225" s="1848">
        <v>15500</v>
      </c>
      <c r="E225" s="1849">
        <v>2500</v>
      </c>
      <c r="F225" s="1848"/>
      <c r="G225" s="1848">
        <v>1</v>
      </c>
      <c r="H225" s="1993">
        <v>70</v>
      </c>
      <c r="I225" s="1831">
        <v>4000</v>
      </c>
      <c r="J225" s="1994"/>
    </row>
    <row r="226" spans="1:10" x14ac:dyDescent="0.25">
      <c r="A226" s="2345"/>
      <c r="B226" s="1859" t="s">
        <v>7784</v>
      </c>
      <c r="C226" s="1848">
        <v>1</v>
      </c>
      <c r="D226" s="1848"/>
      <c r="E226" s="1849"/>
      <c r="F226" s="1848">
        <v>16000</v>
      </c>
      <c r="G226" s="1848"/>
      <c r="H226" s="1993"/>
      <c r="I226" s="1831"/>
      <c r="J226" s="1994" t="s">
        <v>7785</v>
      </c>
    </row>
    <row r="227" spans="1:10" x14ac:dyDescent="0.25">
      <c r="A227" s="2345"/>
      <c r="B227" s="1859" t="s">
        <v>123</v>
      </c>
      <c r="C227" s="1848">
        <v>1</v>
      </c>
      <c r="D227" s="1848"/>
      <c r="E227" s="1849"/>
      <c r="F227" s="1848">
        <v>16000</v>
      </c>
      <c r="G227" s="1848"/>
      <c r="H227" s="1993"/>
      <c r="I227" s="1831"/>
      <c r="J227" s="1994" t="s">
        <v>7785</v>
      </c>
    </row>
    <row r="228" spans="1:10" x14ac:dyDescent="0.25">
      <c r="A228" s="2345"/>
      <c r="B228" s="1859" t="s">
        <v>7786</v>
      </c>
      <c r="C228" s="1848">
        <v>1</v>
      </c>
      <c r="D228" s="1848"/>
      <c r="E228" s="1849"/>
      <c r="F228" s="1848">
        <v>21000</v>
      </c>
      <c r="G228" s="1848"/>
      <c r="H228" s="1993"/>
      <c r="I228" s="1831"/>
      <c r="J228" s="1994" t="s">
        <v>7785</v>
      </c>
    </row>
    <row r="229" spans="1:10" x14ac:dyDescent="0.25">
      <c r="A229" s="2345"/>
      <c r="B229" s="1859" t="s">
        <v>7324</v>
      </c>
      <c r="C229" s="1848">
        <v>1</v>
      </c>
      <c r="D229" s="1848"/>
      <c r="E229" s="1849">
        <v>33000</v>
      </c>
      <c r="F229" s="1848"/>
      <c r="G229" s="1848">
        <v>3</v>
      </c>
      <c r="H229" s="1993" t="s">
        <v>7787</v>
      </c>
      <c r="I229" s="1831">
        <v>10000</v>
      </c>
      <c r="J229" s="1994"/>
    </row>
    <row r="230" spans="1:10" x14ac:dyDescent="0.25">
      <c r="A230" s="2345"/>
      <c r="B230" s="1859" t="s">
        <v>7766</v>
      </c>
      <c r="C230" s="1848">
        <v>2</v>
      </c>
      <c r="D230" s="1848"/>
      <c r="E230" s="1849"/>
      <c r="F230" s="1848">
        <v>84000</v>
      </c>
      <c r="G230" s="1848"/>
      <c r="H230" s="1993"/>
      <c r="I230" s="1831"/>
      <c r="J230" s="1994" t="s">
        <v>7788</v>
      </c>
    </row>
    <row r="231" spans="1:10" x14ac:dyDescent="0.25">
      <c r="A231" s="2346"/>
      <c r="B231" s="1859" t="s">
        <v>7774</v>
      </c>
      <c r="C231" s="1848">
        <v>1</v>
      </c>
      <c r="D231" s="1848">
        <v>14000</v>
      </c>
      <c r="E231" s="1849"/>
      <c r="F231" s="1848"/>
      <c r="G231" s="1848">
        <v>1</v>
      </c>
      <c r="H231" s="1993">
        <v>60</v>
      </c>
      <c r="I231" s="1831">
        <v>3000</v>
      </c>
      <c r="J231" s="1994"/>
    </row>
    <row r="232" spans="1:10" ht="16.5" thickBot="1" x14ac:dyDescent="0.3">
      <c r="A232" s="2346"/>
      <c r="B232" s="1998" t="s">
        <v>2048</v>
      </c>
      <c r="C232" s="1999">
        <f>SUM(C193:C231)</f>
        <v>39</v>
      </c>
      <c r="D232" s="1999">
        <f>SUM(D193:D231)</f>
        <v>317000</v>
      </c>
      <c r="E232" s="1999">
        <f>SUM(E193:E231)</f>
        <v>530700</v>
      </c>
      <c r="F232" s="1999">
        <f>SUM(F193:F231)</f>
        <v>137000</v>
      </c>
      <c r="G232" s="1999">
        <f>SUM(G193:G231)</f>
        <v>24</v>
      </c>
      <c r="H232" s="1999"/>
      <c r="I232" s="1999">
        <f>SUM(I193:I230)</f>
        <v>83000</v>
      </c>
      <c r="J232" s="2000"/>
    </row>
    <row r="233" spans="1:10" x14ac:dyDescent="0.25">
      <c r="B233" s="2347" t="s">
        <v>4463</v>
      </c>
      <c r="C233" s="2348"/>
      <c r="D233" s="2348"/>
      <c r="E233" s="2348"/>
      <c r="F233" s="2348"/>
      <c r="G233" s="2348"/>
      <c r="H233" s="2348"/>
      <c r="I233" s="2348"/>
      <c r="J233" s="2349"/>
    </row>
    <row r="234" spans="1:10" x14ac:dyDescent="0.25">
      <c r="B234" s="2001"/>
      <c r="C234" s="2002"/>
      <c r="D234" s="2002"/>
      <c r="E234" s="2003"/>
      <c r="F234" s="2003"/>
      <c r="G234" s="2003"/>
      <c r="H234" s="2003"/>
      <c r="I234" s="2003"/>
      <c r="J234" s="2003"/>
    </row>
    <row r="235" spans="1:10" x14ac:dyDescent="0.25">
      <c r="B235" s="2004" t="s">
        <v>2048</v>
      </c>
      <c r="C235" s="2005">
        <f>SUM(C234:C234)</f>
        <v>0</v>
      </c>
      <c r="D235" s="2005"/>
      <c r="E235" s="2005"/>
      <c r="F235" s="2005"/>
      <c r="G235" s="2005"/>
      <c r="H235" s="2005"/>
      <c r="I235" s="2005"/>
      <c r="J235" s="2006"/>
    </row>
    <row r="237" spans="1:10" x14ac:dyDescent="0.25">
      <c r="B237" s="2343" t="s">
        <v>4861</v>
      </c>
      <c r="C237" s="2328"/>
      <c r="D237" s="2007">
        <f>D232</f>
        <v>317000</v>
      </c>
    </row>
    <row r="239" spans="1:10" x14ac:dyDescent="0.25">
      <c r="B239" s="2343" t="s">
        <v>4825</v>
      </c>
      <c r="C239" s="2328"/>
      <c r="D239" s="2005"/>
      <c r="F239" s="2329" t="s">
        <v>7199</v>
      </c>
      <c r="G239" s="2329"/>
      <c r="H239" s="2329"/>
      <c r="I239" s="2329"/>
      <c r="J239" s="2329"/>
    </row>
    <row r="241" spans="1:10" ht="16.5" thickBot="1" x14ac:dyDescent="0.3"/>
    <row r="242" spans="1:10" ht="16.5" thickBot="1" x14ac:dyDescent="0.3">
      <c r="A242" s="2332" t="s">
        <v>7790</v>
      </c>
      <c r="B242" s="2333"/>
      <c r="C242" s="2333"/>
      <c r="D242" s="2333"/>
      <c r="E242" s="2333"/>
      <c r="F242" s="2333"/>
      <c r="G242" s="2333"/>
      <c r="H242" s="2333"/>
      <c r="I242" s="2333"/>
      <c r="J242" s="2334"/>
    </row>
    <row r="243" spans="1:10" ht="32.25" thickBot="1" x14ac:dyDescent="0.3">
      <c r="A243" s="1984" t="s">
        <v>7245</v>
      </c>
      <c r="B243" s="1985" t="s">
        <v>7246</v>
      </c>
      <c r="C243" s="1986" t="s">
        <v>6004</v>
      </c>
      <c r="D243" s="1987" t="s">
        <v>6005</v>
      </c>
      <c r="E243" s="1988" t="s">
        <v>7247</v>
      </c>
      <c r="F243" s="1989" t="s">
        <v>7248</v>
      </c>
      <c r="G243" s="1989" t="s">
        <v>7249</v>
      </c>
      <c r="H243" s="1989" t="s">
        <v>7251</v>
      </c>
      <c r="I243" s="1989" t="s">
        <v>7250</v>
      </c>
      <c r="J243" s="1990" t="s">
        <v>6846</v>
      </c>
    </row>
    <row r="244" spans="1:10" x14ac:dyDescent="0.25">
      <c r="A244" s="2344">
        <v>43958</v>
      </c>
      <c r="B244" s="1952" t="s">
        <v>7791</v>
      </c>
      <c r="C244" s="1844">
        <v>1</v>
      </c>
      <c r="D244" s="1844">
        <v>17000</v>
      </c>
      <c r="E244" s="1845"/>
      <c r="F244" s="1844"/>
      <c r="G244" s="1844">
        <v>1</v>
      </c>
      <c r="H244" s="1991">
        <v>70</v>
      </c>
      <c r="I244" s="1920">
        <v>4000</v>
      </c>
      <c r="J244" s="1992"/>
    </row>
    <row r="245" spans="1:10" x14ac:dyDescent="0.25">
      <c r="A245" s="2345"/>
      <c r="B245" s="1859" t="s">
        <v>7792</v>
      </c>
      <c r="C245" s="1848">
        <v>1</v>
      </c>
      <c r="D245" s="1848"/>
      <c r="E245" s="1849">
        <v>14000</v>
      </c>
      <c r="F245" s="1848"/>
      <c r="G245" s="1848">
        <v>1</v>
      </c>
      <c r="H245" s="1993">
        <v>60</v>
      </c>
      <c r="I245" s="1831">
        <v>3000</v>
      </c>
      <c r="J245" s="1994" t="s">
        <v>7409</v>
      </c>
    </row>
    <row r="246" spans="1:10" x14ac:dyDescent="0.25">
      <c r="A246" s="2345"/>
      <c r="B246" s="1859" t="s">
        <v>7793</v>
      </c>
      <c r="C246" s="1848">
        <v>1</v>
      </c>
      <c r="D246" s="1848">
        <v>14000</v>
      </c>
      <c r="E246" s="1849"/>
      <c r="F246" s="1848"/>
      <c r="G246" s="1848">
        <v>1</v>
      </c>
      <c r="H246" s="1993">
        <v>60</v>
      </c>
      <c r="I246" s="1831">
        <v>3000</v>
      </c>
      <c r="J246" s="1994"/>
    </row>
    <row r="247" spans="1:10" x14ac:dyDescent="0.25">
      <c r="A247" s="2345"/>
      <c r="B247" s="1857" t="s">
        <v>7794</v>
      </c>
      <c r="C247" s="1846">
        <v>1</v>
      </c>
      <c r="D247" s="1846">
        <v>15000</v>
      </c>
      <c r="E247" s="1847"/>
      <c r="F247" s="1846"/>
      <c r="G247" s="1846">
        <v>1</v>
      </c>
      <c r="H247" s="1995">
        <v>60</v>
      </c>
      <c r="I247" s="1774">
        <v>3000</v>
      </c>
      <c r="J247" s="1994"/>
    </row>
    <row r="248" spans="1:10" x14ac:dyDescent="0.25">
      <c r="A248" s="2345"/>
      <c r="B248" s="1857" t="s">
        <v>7791</v>
      </c>
      <c r="C248" s="1846">
        <v>1</v>
      </c>
      <c r="D248" s="1846">
        <v>18000</v>
      </c>
      <c r="E248" s="1847"/>
      <c r="F248" s="1846"/>
      <c r="G248" s="1846">
        <v>1</v>
      </c>
      <c r="H248" s="1995">
        <v>60</v>
      </c>
      <c r="I248" s="1774">
        <v>3000</v>
      </c>
      <c r="J248" s="1994"/>
    </row>
    <row r="249" spans="1:10" x14ac:dyDescent="0.25">
      <c r="A249" s="2345"/>
      <c r="B249" s="1857" t="s">
        <v>7795</v>
      </c>
      <c r="C249" s="1846">
        <v>1</v>
      </c>
      <c r="D249" s="1846">
        <v>43000</v>
      </c>
      <c r="E249" s="1847"/>
      <c r="F249" s="1846"/>
      <c r="G249" s="1846"/>
      <c r="H249" s="1995"/>
      <c r="I249" s="1774"/>
      <c r="J249" s="1994" t="s">
        <v>7796</v>
      </c>
    </row>
    <row r="250" spans="1:10" x14ac:dyDescent="0.25">
      <c r="A250" s="2345"/>
      <c r="B250" s="1857" t="s">
        <v>7797</v>
      </c>
      <c r="C250" s="1846">
        <v>1</v>
      </c>
      <c r="D250" s="1846">
        <v>15000</v>
      </c>
      <c r="E250" s="1847"/>
      <c r="F250" s="1846"/>
      <c r="G250" s="1846">
        <v>1</v>
      </c>
      <c r="H250" s="1995">
        <v>60</v>
      </c>
      <c r="I250" s="1774">
        <v>3000</v>
      </c>
      <c r="J250" s="1994"/>
    </row>
    <row r="251" spans="1:10" x14ac:dyDescent="0.25">
      <c r="A251" s="2345"/>
      <c r="B251" s="1857" t="s">
        <v>7791</v>
      </c>
      <c r="C251" s="1846">
        <v>1</v>
      </c>
      <c r="D251" s="1846">
        <v>15000</v>
      </c>
      <c r="E251" s="1847"/>
      <c r="F251" s="1846"/>
      <c r="G251" s="1846">
        <v>2</v>
      </c>
      <c r="H251" s="1995" t="s">
        <v>7798</v>
      </c>
      <c r="I251" s="1774">
        <v>6000</v>
      </c>
      <c r="J251" s="1994" t="s">
        <v>7799</v>
      </c>
    </row>
    <row r="252" spans="1:10" x14ac:dyDescent="0.25">
      <c r="A252" s="2345"/>
      <c r="B252" s="1857" t="s">
        <v>7800</v>
      </c>
      <c r="C252" s="1846">
        <v>1</v>
      </c>
      <c r="D252" s="1846"/>
      <c r="E252" s="1847">
        <v>19000</v>
      </c>
      <c r="F252" s="1846"/>
      <c r="G252" s="1846"/>
      <c r="H252" s="1995"/>
      <c r="I252" s="1774"/>
      <c r="J252" s="1994" t="s">
        <v>7409</v>
      </c>
    </row>
    <row r="253" spans="1:10" x14ac:dyDescent="0.25">
      <c r="A253" s="2345"/>
      <c r="B253" s="1857" t="s">
        <v>7801</v>
      </c>
      <c r="C253" s="1846">
        <v>1</v>
      </c>
      <c r="D253" s="1846"/>
      <c r="E253" s="1847">
        <v>15000</v>
      </c>
      <c r="F253" s="1846"/>
      <c r="G253" s="1846">
        <v>1</v>
      </c>
      <c r="H253" s="1995">
        <v>55</v>
      </c>
      <c r="I253" s="1774">
        <v>2000</v>
      </c>
      <c r="J253" s="1994" t="s">
        <v>7409</v>
      </c>
    </row>
    <row r="254" spans="1:10" x14ac:dyDescent="0.25">
      <c r="A254" s="2345"/>
      <c r="B254" s="1857" t="s">
        <v>7802</v>
      </c>
      <c r="C254" s="1846">
        <v>1</v>
      </c>
      <c r="D254" s="1846">
        <v>17000</v>
      </c>
      <c r="E254" s="1847"/>
      <c r="F254" s="1846"/>
      <c r="G254" s="1846"/>
      <c r="H254" s="1995"/>
      <c r="I254" s="1774"/>
      <c r="J254" s="1994"/>
    </row>
    <row r="255" spans="1:10" x14ac:dyDescent="0.25">
      <c r="A255" s="2345"/>
      <c r="B255" s="1859" t="s">
        <v>7685</v>
      </c>
      <c r="C255" s="1848">
        <v>1</v>
      </c>
      <c r="D255" s="1848">
        <v>33500</v>
      </c>
      <c r="E255" s="1849"/>
      <c r="F255" s="1848"/>
      <c r="G255" s="1848">
        <v>1</v>
      </c>
      <c r="H255" s="1993">
        <v>60</v>
      </c>
      <c r="I255" s="1831">
        <v>3000</v>
      </c>
      <c r="J255" s="1994"/>
    </row>
    <row r="256" spans="1:10" x14ac:dyDescent="0.25">
      <c r="A256" s="2345"/>
      <c r="B256" s="1859" t="s">
        <v>7803</v>
      </c>
      <c r="C256" s="1848">
        <v>1</v>
      </c>
      <c r="D256" s="1848"/>
      <c r="E256" s="1849"/>
      <c r="F256" s="1848">
        <v>17000</v>
      </c>
      <c r="G256" s="1848"/>
      <c r="H256" s="1993"/>
      <c r="I256" s="1831"/>
      <c r="J256" s="1994" t="s">
        <v>7804</v>
      </c>
    </row>
    <row r="257" spans="1:10" x14ac:dyDescent="0.25">
      <c r="A257" s="2345"/>
      <c r="B257" s="1857" t="s">
        <v>7800</v>
      </c>
      <c r="C257" s="1846">
        <v>1</v>
      </c>
      <c r="D257" s="1846"/>
      <c r="E257" s="1847"/>
      <c r="F257" s="1846">
        <v>19000</v>
      </c>
      <c r="G257" s="1846"/>
      <c r="H257" s="1995"/>
      <c r="I257" s="1774"/>
      <c r="J257" s="1994" t="s">
        <v>7805</v>
      </c>
    </row>
    <row r="258" spans="1:10" x14ac:dyDescent="0.25">
      <c r="A258" s="2345"/>
      <c r="B258" s="1859" t="s">
        <v>7806</v>
      </c>
      <c r="C258" s="1848">
        <v>1</v>
      </c>
      <c r="D258" s="1848">
        <v>35000</v>
      </c>
      <c r="E258" s="1849"/>
      <c r="F258" s="1848"/>
      <c r="G258" s="1848"/>
      <c r="H258" s="1993"/>
      <c r="I258" s="1831"/>
      <c r="J258" s="1994"/>
    </row>
    <row r="259" spans="1:10" x14ac:dyDescent="0.25">
      <c r="A259" s="2345"/>
      <c r="B259" s="1859" t="s">
        <v>7807</v>
      </c>
      <c r="C259" s="1848">
        <v>1</v>
      </c>
      <c r="D259" s="1848"/>
      <c r="E259" s="1849">
        <v>21000</v>
      </c>
      <c r="F259" s="1848"/>
      <c r="G259" s="1848"/>
      <c r="H259" s="1993"/>
      <c r="I259" s="1831"/>
      <c r="J259" s="1994" t="s">
        <v>7409</v>
      </c>
    </row>
    <row r="260" spans="1:10" x14ac:dyDescent="0.25">
      <c r="A260" s="2345"/>
      <c r="B260" s="1859" t="s">
        <v>7808</v>
      </c>
      <c r="C260" s="1848">
        <v>1</v>
      </c>
      <c r="D260" s="1848"/>
      <c r="E260" s="1849">
        <v>34500</v>
      </c>
      <c r="F260" s="1848"/>
      <c r="G260" s="1848">
        <v>1</v>
      </c>
      <c r="H260" s="1993">
        <v>60</v>
      </c>
      <c r="I260" s="1831">
        <v>3000</v>
      </c>
      <c r="J260" s="1994" t="s">
        <v>7409</v>
      </c>
    </row>
    <row r="261" spans="1:10" x14ac:dyDescent="0.25">
      <c r="A261" s="2345"/>
      <c r="B261" s="1859" t="s">
        <v>7797</v>
      </c>
      <c r="C261" s="1848">
        <v>1</v>
      </c>
      <c r="D261" s="1848"/>
      <c r="E261" s="1849">
        <v>15000</v>
      </c>
      <c r="F261" s="1848"/>
      <c r="G261" s="1848">
        <v>1</v>
      </c>
      <c r="H261" s="1993">
        <v>60</v>
      </c>
      <c r="I261" s="1831">
        <v>3000</v>
      </c>
      <c r="J261" s="1994" t="s">
        <v>7409</v>
      </c>
    </row>
    <row r="262" spans="1:10" x14ac:dyDescent="0.25">
      <c r="A262" s="2345"/>
      <c r="B262" s="1859" t="s">
        <v>7648</v>
      </c>
      <c r="C262" s="1848">
        <v>1</v>
      </c>
      <c r="D262" s="1848"/>
      <c r="E262" s="1849">
        <v>37000</v>
      </c>
      <c r="F262" s="1848"/>
      <c r="G262" s="1848">
        <v>1</v>
      </c>
      <c r="H262" s="1993">
        <v>70</v>
      </c>
      <c r="I262" s="1831">
        <v>4000</v>
      </c>
      <c r="J262" s="1994" t="s">
        <v>7409</v>
      </c>
    </row>
    <row r="263" spans="1:10" x14ac:dyDescent="0.25">
      <c r="A263" s="2345"/>
      <c r="B263" s="1859" t="s">
        <v>7809</v>
      </c>
      <c r="C263" s="1848">
        <v>1</v>
      </c>
      <c r="D263" s="1848"/>
      <c r="E263" s="1849">
        <v>13000</v>
      </c>
      <c r="F263" s="1848"/>
      <c r="G263" s="1848">
        <v>1</v>
      </c>
      <c r="H263" s="1993">
        <v>60</v>
      </c>
      <c r="I263" s="1831">
        <v>3000</v>
      </c>
      <c r="J263" s="1994" t="s">
        <v>7409</v>
      </c>
    </row>
    <row r="264" spans="1:10" x14ac:dyDescent="0.25">
      <c r="A264" s="2345"/>
      <c r="B264" s="1859" t="s">
        <v>7810</v>
      </c>
      <c r="C264" s="1848">
        <v>1</v>
      </c>
      <c r="D264" s="1848">
        <v>36000</v>
      </c>
      <c r="E264" s="1849"/>
      <c r="F264" s="1848"/>
      <c r="G264" s="1848"/>
      <c r="H264" s="1993"/>
      <c r="I264" s="1831"/>
      <c r="J264" s="1994"/>
    </row>
    <row r="265" spans="1:10" x14ac:dyDescent="0.25">
      <c r="A265" s="2345"/>
      <c r="B265" s="1859" t="s">
        <v>7769</v>
      </c>
      <c r="C265" s="1848">
        <v>1</v>
      </c>
      <c r="D265" s="1848">
        <v>23000</v>
      </c>
      <c r="E265" s="1849"/>
      <c r="F265" s="1848"/>
      <c r="G265" s="1848">
        <v>1</v>
      </c>
      <c r="H265" s="1993">
        <v>50</v>
      </c>
      <c r="I265" s="1831">
        <v>2000</v>
      </c>
      <c r="J265" s="1994"/>
    </row>
    <row r="266" spans="1:10" x14ac:dyDescent="0.25">
      <c r="A266" s="2345"/>
      <c r="B266" s="1859" t="s">
        <v>7648</v>
      </c>
      <c r="C266" s="1848">
        <v>1</v>
      </c>
      <c r="D266" s="1848"/>
      <c r="E266" s="1849">
        <v>37000</v>
      </c>
      <c r="F266" s="1848"/>
      <c r="G266" s="1848">
        <v>1</v>
      </c>
      <c r="H266" s="1993">
        <v>70</v>
      </c>
      <c r="I266" s="1831">
        <v>4000</v>
      </c>
      <c r="J266" s="1994" t="s">
        <v>7409</v>
      </c>
    </row>
    <row r="267" spans="1:10" x14ac:dyDescent="0.25">
      <c r="A267" s="2345"/>
      <c r="B267" s="1859" t="s">
        <v>7811</v>
      </c>
      <c r="C267" s="1848">
        <v>1</v>
      </c>
      <c r="D267" s="1848">
        <v>38000</v>
      </c>
      <c r="E267" s="1849"/>
      <c r="F267" s="1848"/>
      <c r="G267" s="1848">
        <v>1</v>
      </c>
      <c r="H267" s="1993">
        <v>75</v>
      </c>
      <c r="I267" s="1831">
        <v>4000</v>
      </c>
      <c r="J267" s="1994"/>
    </row>
    <row r="268" spans="1:10" x14ac:dyDescent="0.25">
      <c r="A268" s="2345"/>
      <c r="B268" s="1859" t="s">
        <v>7721</v>
      </c>
      <c r="C268" s="1848">
        <v>1</v>
      </c>
      <c r="D268" s="1848">
        <v>18000</v>
      </c>
      <c r="E268" s="1849"/>
      <c r="F268" s="1848"/>
      <c r="G268" s="1848">
        <v>1</v>
      </c>
      <c r="H268" s="1993">
        <v>75</v>
      </c>
      <c r="I268" s="1831">
        <v>4000</v>
      </c>
      <c r="J268" s="1994"/>
    </row>
    <row r="269" spans="1:10" x14ac:dyDescent="0.25">
      <c r="A269" s="2345"/>
      <c r="B269" s="1859" t="s">
        <v>7793</v>
      </c>
      <c r="C269" s="1848">
        <v>1</v>
      </c>
      <c r="D269" s="1848"/>
      <c r="E269" s="1849">
        <v>14000</v>
      </c>
      <c r="F269" s="1848"/>
      <c r="G269" s="1848">
        <v>1</v>
      </c>
      <c r="H269" s="1993">
        <v>60</v>
      </c>
      <c r="I269" s="1831">
        <v>3000</v>
      </c>
      <c r="J269" s="1994" t="s">
        <v>7409</v>
      </c>
    </row>
    <row r="270" spans="1:10" x14ac:dyDescent="0.25">
      <c r="A270" s="2345"/>
      <c r="B270" s="1859" t="s">
        <v>6246</v>
      </c>
      <c r="C270" s="1848">
        <v>1</v>
      </c>
      <c r="D270" s="1848"/>
      <c r="E270" s="1849">
        <v>18000</v>
      </c>
      <c r="F270" s="1848"/>
      <c r="G270" s="1848">
        <v>1</v>
      </c>
      <c r="H270" s="1993">
        <v>75</v>
      </c>
      <c r="I270" s="1831">
        <v>4000</v>
      </c>
      <c r="J270" s="1994" t="s">
        <v>7409</v>
      </c>
    </row>
    <row r="271" spans="1:10" x14ac:dyDescent="0.25">
      <c r="A271" s="2345"/>
      <c r="B271" s="1859" t="s">
        <v>7812</v>
      </c>
      <c r="C271" s="1848">
        <v>1</v>
      </c>
      <c r="D271" s="1848">
        <v>29000</v>
      </c>
      <c r="E271" s="1849"/>
      <c r="F271" s="1848"/>
      <c r="G271" s="1848">
        <v>1</v>
      </c>
      <c r="H271" s="1993">
        <v>60</v>
      </c>
      <c r="I271" s="1831">
        <v>3000</v>
      </c>
      <c r="J271" s="1994"/>
    </row>
    <row r="272" spans="1:10" x14ac:dyDescent="0.25">
      <c r="A272" s="2345"/>
      <c r="B272" s="1859" t="s">
        <v>7813</v>
      </c>
      <c r="C272" s="1848">
        <v>1</v>
      </c>
      <c r="D272" s="1848"/>
      <c r="E272" s="1849">
        <v>39000</v>
      </c>
      <c r="F272" s="1848"/>
      <c r="G272" s="1848"/>
      <c r="H272" s="1993"/>
      <c r="I272" s="1831"/>
      <c r="J272" s="1994" t="s">
        <v>7409</v>
      </c>
    </row>
    <row r="273" spans="1:10" x14ac:dyDescent="0.25">
      <c r="A273" s="2345"/>
      <c r="B273" s="1859" t="s">
        <v>7814</v>
      </c>
      <c r="C273" s="1848">
        <v>1</v>
      </c>
      <c r="D273" s="1848"/>
      <c r="E273" s="1849">
        <v>18000</v>
      </c>
      <c r="F273" s="1848"/>
      <c r="G273" s="1848">
        <v>1</v>
      </c>
      <c r="H273" s="1993">
        <v>75</v>
      </c>
      <c r="I273" s="1831">
        <v>4000</v>
      </c>
      <c r="J273" s="1994" t="s">
        <v>7409</v>
      </c>
    </row>
    <row r="274" spans="1:10" x14ac:dyDescent="0.25">
      <c r="A274" s="2345"/>
      <c r="B274" s="1859" t="s">
        <v>7815</v>
      </c>
      <c r="C274" s="1848">
        <v>1</v>
      </c>
      <c r="D274" s="1848"/>
      <c r="E274" s="1849">
        <v>15000</v>
      </c>
      <c r="F274" s="1848"/>
      <c r="G274" s="1848">
        <v>1</v>
      </c>
      <c r="H274" s="1993">
        <v>50</v>
      </c>
      <c r="I274" s="1831">
        <v>2000</v>
      </c>
      <c r="J274" s="1994" t="s">
        <v>7409</v>
      </c>
    </row>
    <row r="275" spans="1:10" x14ac:dyDescent="0.25">
      <c r="A275" s="2345"/>
      <c r="B275" s="1859" t="s">
        <v>7816</v>
      </c>
      <c r="C275" s="1848">
        <v>1</v>
      </c>
      <c r="D275" s="1848"/>
      <c r="E275" s="1849">
        <v>27000</v>
      </c>
      <c r="F275" s="1848"/>
      <c r="G275" s="1848"/>
      <c r="H275" s="1993"/>
      <c r="I275" s="1831"/>
      <c r="J275" s="1994" t="s">
        <v>7409</v>
      </c>
    </row>
    <row r="276" spans="1:10" x14ac:dyDescent="0.25">
      <c r="A276" s="2345"/>
      <c r="B276" s="1859" t="s">
        <v>7817</v>
      </c>
      <c r="C276" s="1848">
        <v>1</v>
      </c>
      <c r="D276" s="1848"/>
      <c r="E276" s="1849">
        <v>18500</v>
      </c>
      <c r="F276" s="1848"/>
      <c r="G276" s="1848">
        <v>1</v>
      </c>
      <c r="H276" s="1993">
        <v>70</v>
      </c>
      <c r="I276" s="1831">
        <v>4000</v>
      </c>
      <c r="J276" s="1994" t="s">
        <v>7409</v>
      </c>
    </row>
    <row r="277" spans="1:10" x14ac:dyDescent="0.25">
      <c r="A277" s="2345"/>
      <c r="B277" s="1859" t="s">
        <v>7783</v>
      </c>
      <c r="C277" s="1848">
        <v>1</v>
      </c>
      <c r="D277" s="1848">
        <v>26500</v>
      </c>
      <c r="E277" s="1849"/>
      <c r="F277" s="1848"/>
      <c r="G277" s="1848">
        <v>1</v>
      </c>
      <c r="H277" s="1993">
        <v>60</v>
      </c>
      <c r="I277" s="1831">
        <v>3000</v>
      </c>
      <c r="J277" s="1994"/>
    </row>
    <row r="278" spans="1:10" x14ac:dyDescent="0.25">
      <c r="A278" s="2345"/>
      <c r="B278" s="1859" t="s">
        <v>6246</v>
      </c>
      <c r="C278" s="1848">
        <v>1</v>
      </c>
      <c r="D278" s="1848"/>
      <c r="E278" s="1849">
        <v>17000</v>
      </c>
      <c r="F278" s="1848"/>
      <c r="G278" s="1848">
        <v>1</v>
      </c>
      <c r="H278" s="1993">
        <v>70</v>
      </c>
      <c r="I278" s="1831">
        <v>4000</v>
      </c>
      <c r="J278" s="1994" t="s">
        <v>7409</v>
      </c>
    </row>
    <row r="279" spans="1:10" x14ac:dyDescent="0.25">
      <c r="A279" s="2346"/>
      <c r="B279" s="1859" t="s">
        <v>7843</v>
      </c>
      <c r="C279" s="1848"/>
      <c r="D279" s="1848"/>
      <c r="E279" s="1849"/>
      <c r="F279" s="1848"/>
      <c r="G279" s="1848"/>
      <c r="H279" s="1993"/>
      <c r="I279" s="1831"/>
      <c r="J279" s="1994" t="s">
        <v>7842</v>
      </c>
    </row>
    <row r="280" spans="1:10" ht="16.5" thickBot="1" x14ac:dyDescent="0.3">
      <c r="A280" s="2346"/>
      <c r="B280" s="1998" t="s">
        <v>2048</v>
      </c>
      <c r="C280" s="1999">
        <f>SUM(C244:C279)</f>
        <v>35</v>
      </c>
      <c r="D280" s="1999">
        <f>SUM(D244:D279)</f>
        <v>393000</v>
      </c>
      <c r="E280" s="1999">
        <f>SUM(E244:E279)</f>
        <v>372000</v>
      </c>
      <c r="F280" s="1999">
        <f>SUM(F244:F279)</f>
        <v>36000</v>
      </c>
      <c r="G280" s="1999">
        <f>SUM(G244:G279)</f>
        <v>26</v>
      </c>
      <c r="H280" s="1999"/>
      <c r="I280" s="1999">
        <f>SUM(I244:I278)</f>
        <v>84000</v>
      </c>
      <c r="J280" s="2000"/>
    </row>
    <row r="281" spans="1:10" x14ac:dyDescent="0.25">
      <c r="B281" s="2347" t="s">
        <v>4463</v>
      </c>
      <c r="C281" s="2348"/>
      <c r="D281" s="2348"/>
      <c r="E281" s="2348"/>
      <c r="F281" s="2348"/>
      <c r="G281" s="2348"/>
      <c r="H281" s="2348"/>
      <c r="I281" s="2348"/>
      <c r="J281" s="2349"/>
    </row>
    <row r="282" spans="1:10" x14ac:dyDescent="0.25">
      <c r="B282" s="1973" t="s">
        <v>7859</v>
      </c>
      <c r="C282" s="2002"/>
      <c r="D282" s="2002">
        <v>3000</v>
      </c>
      <c r="E282" s="2003"/>
      <c r="F282" s="2003"/>
      <c r="G282" s="2003"/>
      <c r="H282" s="2003"/>
      <c r="I282" s="2003"/>
      <c r="J282" s="2011"/>
    </row>
    <row r="283" spans="1:10" x14ac:dyDescent="0.25">
      <c r="B283" s="2004" t="s">
        <v>2048</v>
      </c>
      <c r="C283" s="2005">
        <f>SUM(C282:C282)</f>
        <v>0</v>
      </c>
      <c r="D283" s="2005"/>
      <c r="E283" s="2005"/>
      <c r="F283" s="2005"/>
      <c r="G283" s="2005"/>
      <c r="H283" s="2005"/>
      <c r="I283" s="2005"/>
      <c r="J283" s="2006"/>
    </row>
    <row r="285" spans="1:10" x14ac:dyDescent="0.25">
      <c r="B285" s="2343" t="s">
        <v>4861</v>
      </c>
      <c r="C285" s="2328"/>
      <c r="D285" s="2007">
        <f>D280</f>
        <v>393000</v>
      </c>
    </row>
    <row r="287" spans="1:10" x14ac:dyDescent="0.25">
      <c r="B287" s="2343" t="s">
        <v>4825</v>
      </c>
      <c r="C287" s="2328"/>
      <c r="D287" s="2005">
        <v>3000</v>
      </c>
      <c r="F287" s="2329" t="s">
        <v>7199</v>
      </c>
      <c r="G287" s="2329"/>
      <c r="H287" s="2329"/>
      <c r="I287" s="2329"/>
      <c r="J287" s="2329"/>
    </row>
    <row r="290" spans="1:10" ht="16.5" thickBot="1" x14ac:dyDescent="0.3"/>
    <row r="291" spans="1:10" ht="16.5" thickBot="1" x14ac:dyDescent="0.3">
      <c r="A291" s="2332" t="s">
        <v>7818</v>
      </c>
      <c r="B291" s="2333"/>
      <c r="C291" s="2333"/>
      <c r="D291" s="2333"/>
      <c r="E291" s="2333"/>
      <c r="F291" s="2333"/>
      <c r="G291" s="2333"/>
      <c r="H291" s="2333"/>
      <c r="I291" s="2333"/>
      <c r="J291" s="2334"/>
    </row>
    <row r="292" spans="1:10" ht="32.25" thickBot="1" x14ac:dyDescent="0.3">
      <c r="A292" s="1984" t="s">
        <v>7245</v>
      </c>
      <c r="B292" s="1985" t="s">
        <v>7246</v>
      </c>
      <c r="C292" s="1986" t="s">
        <v>6004</v>
      </c>
      <c r="D292" s="1987" t="s">
        <v>6005</v>
      </c>
      <c r="E292" s="1988" t="s">
        <v>7247</v>
      </c>
      <c r="F292" s="1989" t="s">
        <v>7248</v>
      </c>
      <c r="G292" s="1989" t="s">
        <v>7249</v>
      </c>
      <c r="H292" s="1989" t="s">
        <v>7251</v>
      </c>
      <c r="I292" s="1989" t="s">
        <v>7250</v>
      </c>
      <c r="J292" s="1990" t="s">
        <v>6846</v>
      </c>
    </row>
    <row r="293" spans="1:10" x14ac:dyDescent="0.25">
      <c r="A293" s="2344">
        <v>43959</v>
      </c>
      <c r="B293" s="1952" t="s">
        <v>7324</v>
      </c>
      <c r="C293" s="1844">
        <v>1</v>
      </c>
      <c r="D293" s="1844">
        <v>43000</v>
      </c>
      <c r="E293" s="1845"/>
      <c r="F293" s="1844"/>
      <c r="G293" s="1844"/>
      <c r="H293" s="1991"/>
      <c r="I293" s="1920"/>
      <c r="J293" s="1992"/>
    </row>
    <row r="294" spans="1:10" x14ac:dyDescent="0.25">
      <c r="A294" s="2345"/>
      <c r="B294" s="1859" t="s">
        <v>7819</v>
      </c>
      <c r="C294" s="1848">
        <v>1</v>
      </c>
      <c r="D294" s="1848">
        <v>15000</v>
      </c>
      <c r="E294" s="1849"/>
      <c r="F294" s="1848"/>
      <c r="G294" s="1848">
        <v>1</v>
      </c>
      <c r="H294" s="1993">
        <v>62</v>
      </c>
      <c r="I294" s="1831">
        <v>3000</v>
      </c>
      <c r="J294" s="1994"/>
    </row>
    <row r="295" spans="1:10" x14ac:dyDescent="0.25">
      <c r="A295" s="2345"/>
      <c r="B295" s="1859" t="s">
        <v>7820</v>
      </c>
      <c r="C295" s="1848">
        <v>1</v>
      </c>
      <c r="D295" s="1848"/>
      <c r="E295" s="1849">
        <v>35000</v>
      </c>
      <c r="F295" s="1848"/>
      <c r="G295" s="1848">
        <v>1</v>
      </c>
      <c r="H295" s="1993">
        <v>75</v>
      </c>
      <c r="I295" s="1831">
        <v>4000</v>
      </c>
      <c r="J295" s="1994" t="s">
        <v>7409</v>
      </c>
    </row>
    <row r="296" spans="1:10" x14ac:dyDescent="0.25">
      <c r="A296" s="2345"/>
      <c r="B296" s="1857" t="s">
        <v>7812</v>
      </c>
      <c r="C296" s="1846">
        <v>1</v>
      </c>
      <c r="D296" s="1846"/>
      <c r="E296" s="1847">
        <v>28000</v>
      </c>
      <c r="F296" s="1846"/>
      <c r="G296" s="1846">
        <v>1</v>
      </c>
      <c r="H296" s="1995">
        <v>60</v>
      </c>
      <c r="I296" s="1774">
        <v>3000</v>
      </c>
      <c r="J296" s="1994" t="s">
        <v>7409</v>
      </c>
    </row>
    <row r="297" spans="1:10" x14ac:dyDescent="0.25">
      <c r="A297" s="2345"/>
      <c r="B297" s="1857" t="s">
        <v>7821</v>
      </c>
      <c r="C297" s="1846">
        <v>1</v>
      </c>
      <c r="D297" s="1846">
        <v>4000</v>
      </c>
      <c r="E297" s="1847"/>
      <c r="F297" s="1846"/>
      <c r="G297" s="1846"/>
      <c r="H297" s="1995"/>
      <c r="I297" s="1774"/>
      <c r="J297" s="1994" t="s">
        <v>7822</v>
      </c>
    </row>
    <row r="298" spans="1:10" x14ac:dyDescent="0.25">
      <c r="A298" s="2345"/>
      <c r="B298" s="1857" t="s">
        <v>7648</v>
      </c>
      <c r="C298" s="1846">
        <v>1</v>
      </c>
      <c r="D298" s="1846">
        <v>37000</v>
      </c>
      <c r="E298" s="1847"/>
      <c r="F298" s="1846"/>
      <c r="G298" s="1846">
        <v>1</v>
      </c>
      <c r="H298" s="1995">
        <v>70</v>
      </c>
      <c r="I298" s="1774">
        <v>4000</v>
      </c>
      <c r="J298" s="1994"/>
    </row>
    <row r="299" spans="1:10" x14ac:dyDescent="0.25">
      <c r="A299" s="2345"/>
      <c r="B299" s="1857" t="s">
        <v>7823</v>
      </c>
      <c r="C299" s="1846">
        <v>1</v>
      </c>
      <c r="D299" s="1846">
        <v>18000</v>
      </c>
      <c r="E299" s="1847"/>
      <c r="F299" s="1846"/>
      <c r="G299" s="1846">
        <v>1</v>
      </c>
      <c r="H299" s="1995">
        <v>60</v>
      </c>
      <c r="I299" s="1774">
        <v>3000</v>
      </c>
      <c r="J299" s="1994"/>
    </row>
    <row r="300" spans="1:10" x14ac:dyDescent="0.25">
      <c r="A300" s="2345"/>
      <c r="B300" s="1857" t="s">
        <v>7468</v>
      </c>
      <c r="C300" s="1846">
        <v>1</v>
      </c>
      <c r="D300" s="1846"/>
      <c r="E300" s="1847"/>
      <c r="F300" s="1846">
        <v>27500</v>
      </c>
      <c r="G300" s="1846"/>
      <c r="H300" s="1995"/>
      <c r="I300" s="1774"/>
      <c r="J300" s="1994" t="s">
        <v>7824</v>
      </c>
    </row>
    <row r="301" spans="1:10" x14ac:dyDescent="0.25">
      <c r="A301" s="2345"/>
      <c r="B301" s="1857" t="s">
        <v>7825</v>
      </c>
      <c r="C301" s="1846">
        <v>1</v>
      </c>
      <c r="D301" s="1846"/>
      <c r="E301" s="1847">
        <v>47000</v>
      </c>
      <c r="F301" s="1846"/>
      <c r="G301" s="1846">
        <v>1</v>
      </c>
      <c r="H301" s="1995">
        <v>100</v>
      </c>
      <c r="I301" s="1774">
        <v>5000</v>
      </c>
      <c r="J301" s="1994" t="s">
        <v>7409</v>
      </c>
    </row>
    <row r="302" spans="1:10" x14ac:dyDescent="0.25">
      <c r="A302" s="2345"/>
      <c r="B302" s="1857" t="s">
        <v>7685</v>
      </c>
      <c r="C302" s="1846">
        <v>1</v>
      </c>
      <c r="D302" s="1846">
        <v>33500</v>
      </c>
      <c r="E302" s="1847"/>
      <c r="F302" s="1846"/>
      <c r="G302" s="1846">
        <v>1</v>
      </c>
      <c r="H302" s="1995">
        <v>60</v>
      </c>
      <c r="I302" s="1774">
        <v>3000</v>
      </c>
      <c r="J302" s="1994"/>
    </row>
    <row r="303" spans="1:10" x14ac:dyDescent="0.25">
      <c r="A303" s="2345"/>
      <c r="B303" s="1857" t="s">
        <v>6246</v>
      </c>
      <c r="C303" s="1846">
        <v>1</v>
      </c>
      <c r="D303" s="1846">
        <v>18000</v>
      </c>
      <c r="E303" s="1847"/>
      <c r="F303" s="1846"/>
      <c r="G303" s="1846">
        <v>1</v>
      </c>
      <c r="H303" s="1995">
        <v>75</v>
      </c>
      <c r="I303" s="1774">
        <v>4000</v>
      </c>
      <c r="J303" s="1994"/>
    </row>
    <row r="304" spans="1:10" x14ac:dyDescent="0.25">
      <c r="A304" s="2345"/>
      <c r="B304" s="1859" t="s">
        <v>7826</v>
      </c>
      <c r="C304" s="1848">
        <v>1</v>
      </c>
      <c r="D304" s="1848"/>
      <c r="E304" s="1849">
        <v>17000</v>
      </c>
      <c r="F304" s="1848"/>
      <c r="G304" s="1848">
        <v>1</v>
      </c>
      <c r="H304" s="1993">
        <v>75</v>
      </c>
      <c r="I304" s="1831">
        <v>4000</v>
      </c>
      <c r="J304" s="1994" t="s">
        <v>7409</v>
      </c>
    </row>
    <row r="305" spans="1:10" x14ac:dyDescent="0.25">
      <c r="A305" s="2345"/>
      <c r="B305" s="1859" t="s">
        <v>7827</v>
      </c>
      <c r="C305" s="1848">
        <v>1</v>
      </c>
      <c r="D305" s="1848"/>
      <c r="E305" s="1849">
        <v>6000</v>
      </c>
      <c r="F305" s="1848"/>
      <c r="G305" s="1848"/>
      <c r="H305" s="1993"/>
      <c r="I305" s="1831"/>
      <c r="J305" s="1994" t="s">
        <v>7409</v>
      </c>
    </row>
    <row r="306" spans="1:10" x14ac:dyDescent="0.25">
      <c r="A306" s="2345"/>
      <c r="B306" s="1857" t="s">
        <v>7828</v>
      </c>
      <c r="C306" s="1846">
        <v>1</v>
      </c>
      <c r="D306" s="1846"/>
      <c r="E306" s="1847">
        <v>35000</v>
      </c>
      <c r="F306" s="1846"/>
      <c r="G306" s="1846">
        <v>1</v>
      </c>
      <c r="H306" s="1995">
        <v>75</v>
      </c>
      <c r="I306" s="1774">
        <v>4000</v>
      </c>
      <c r="J306" s="1994" t="s">
        <v>7409</v>
      </c>
    </row>
    <row r="307" spans="1:10" x14ac:dyDescent="0.25">
      <c r="A307" s="2345"/>
      <c r="B307" s="1859" t="s">
        <v>7829</v>
      </c>
      <c r="C307" s="1848">
        <v>1</v>
      </c>
      <c r="D307" s="1848"/>
      <c r="E307" s="1849">
        <v>13000</v>
      </c>
      <c r="F307" s="1848"/>
      <c r="G307" s="1848">
        <v>1</v>
      </c>
      <c r="H307" s="1993">
        <v>60</v>
      </c>
      <c r="I307" s="1831">
        <v>3000</v>
      </c>
      <c r="J307" s="1994" t="s">
        <v>7409</v>
      </c>
    </row>
    <row r="308" spans="1:10" x14ac:dyDescent="0.25">
      <c r="A308" s="2345"/>
      <c r="B308" s="1859" t="s">
        <v>7468</v>
      </c>
      <c r="C308" s="1848">
        <v>1</v>
      </c>
      <c r="D308" s="1848"/>
      <c r="E308" s="1849">
        <v>22500</v>
      </c>
      <c r="F308" s="1848"/>
      <c r="G308" s="1848">
        <v>1</v>
      </c>
      <c r="H308" s="1993">
        <v>100</v>
      </c>
      <c r="I308" s="1831">
        <v>5000</v>
      </c>
      <c r="J308" s="1994" t="s">
        <v>7409</v>
      </c>
    </row>
    <row r="309" spans="1:10" x14ac:dyDescent="0.25">
      <c r="A309" s="2345"/>
      <c r="B309" s="1859" t="s">
        <v>7753</v>
      </c>
      <c r="C309" s="1848">
        <v>1</v>
      </c>
      <c r="D309" s="1848"/>
      <c r="E309" s="1849">
        <v>49000</v>
      </c>
      <c r="F309" s="1848"/>
      <c r="G309" s="1848">
        <v>1</v>
      </c>
      <c r="H309" s="1993">
        <v>100</v>
      </c>
      <c r="I309" s="1831">
        <v>5000</v>
      </c>
      <c r="J309" s="1994" t="s">
        <v>7409</v>
      </c>
    </row>
    <row r="310" spans="1:10" x14ac:dyDescent="0.25">
      <c r="A310" s="2345"/>
      <c r="B310" s="1859" t="s">
        <v>7830</v>
      </c>
      <c r="C310" s="1848">
        <v>1</v>
      </c>
      <c r="D310" s="1848"/>
      <c r="E310" s="1849">
        <v>30500</v>
      </c>
      <c r="F310" s="1848"/>
      <c r="G310" s="1848">
        <v>1</v>
      </c>
      <c r="H310" s="1993">
        <v>60</v>
      </c>
      <c r="I310" s="1831">
        <v>3000</v>
      </c>
      <c r="J310" s="1994" t="s">
        <v>7409</v>
      </c>
    </row>
    <row r="311" spans="1:10" x14ac:dyDescent="0.25">
      <c r="A311" s="2345"/>
      <c r="B311" s="1859" t="s">
        <v>7791</v>
      </c>
      <c r="C311" s="1848">
        <v>1</v>
      </c>
      <c r="D311" s="1848">
        <v>21000</v>
      </c>
      <c r="E311" s="1849"/>
      <c r="F311" s="1848"/>
      <c r="G311" s="1848"/>
      <c r="H311" s="1993"/>
      <c r="I311" s="1831"/>
      <c r="J311" s="1994"/>
    </row>
    <row r="312" spans="1:10" x14ac:dyDescent="0.25">
      <c r="A312" s="2345"/>
      <c r="B312" s="1859" t="s">
        <v>7831</v>
      </c>
      <c r="C312" s="1848">
        <v>1</v>
      </c>
      <c r="D312" s="1848"/>
      <c r="E312" s="1849">
        <v>16000</v>
      </c>
      <c r="F312" s="1848"/>
      <c r="G312" s="1848">
        <v>1</v>
      </c>
      <c r="H312" s="1993">
        <v>60</v>
      </c>
      <c r="I312" s="1831">
        <v>3000</v>
      </c>
      <c r="J312" s="1994" t="s">
        <v>7409</v>
      </c>
    </row>
    <row r="313" spans="1:10" x14ac:dyDescent="0.25">
      <c r="A313" s="2345"/>
      <c r="B313" s="1859" t="s">
        <v>7832</v>
      </c>
      <c r="C313" s="1848">
        <v>1</v>
      </c>
      <c r="D313" s="1848">
        <v>6000</v>
      </c>
      <c r="E313" s="1849"/>
      <c r="F313" s="1848"/>
      <c r="G313" s="1848"/>
      <c r="H313" s="1993"/>
      <c r="I313" s="1831"/>
      <c r="J313" s="1994"/>
    </row>
    <row r="314" spans="1:10" x14ac:dyDescent="0.25">
      <c r="A314" s="2345"/>
      <c r="B314" s="1859" t="s">
        <v>7791</v>
      </c>
      <c r="C314" s="1848">
        <v>1</v>
      </c>
      <c r="D314" s="1848">
        <v>22000</v>
      </c>
      <c r="E314" s="1849"/>
      <c r="F314" s="1848"/>
      <c r="G314" s="1848"/>
      <c r="H314" s="1993"/>
      <c r="I314" s="1831"/>
      <c r="J314" s="1994" t="s">
        <v>7833</v>
      </c>
    </row>
    <row r="315" spans="1:10" x14ac:dyDescent="0.25">
      <c r="A315" s="2345"/>
      <c r="B315" s="1859" t="s">
        <v>7820</v>
      </c>
      <c r="C315" s="1848">
        <v>1</v>
      </c>
      <c r="D315" s="1848"/>
      <c r="E315" s="1849">
        <v>35000</v>
      </c>
      <c r="F315" s="1848"/>
      <c r="G315" s="1848">
        <v>1</v>
      </c>
      <c r="H315" s="1993">
        <v>75</v>
      </c>
      <c r="I315" s="1831">
        <v>4000</v>
      </c>
      <c r="J315" s="1994" t="s">
        <v>7409</v>
      </c>
    </row>
    <row r="316" spans="1:10" x14ac:dyDescent="0.25">
      <c r="A316" s="2345"/>
      <c r="B316" s="1859" t="s">
        <v>7834</v>
      </c>
      <c r="C316" s="1848">
        <v>3</v>
      </c>
      <c r="D316" s="1848"/>
      <c r="E316" s="1849">
        <v>74500</v>
      </c>
      <c r="F316" s="1848"/>
      <c r="G316" s="1848">
        <v>1</v>
      </c>
      <c r="H316" s="1993">
        <v>100</v>
      </c>
      <c r="I316" s="1831">
        <v>5000</v>
      </c>
      <c r="J316" s="1994" t="s">
        <v>7409</v>
      </c>
    </row>
    <row r="317" spans="1:10" x14ac:dyDescent="0.25">
      <c r="A317" s="2345"/>
      <c r="B317" s="1859" t="s">
        <v>7835</v>
      </c>
      <c r="C317" s="1848">
        <v>1</v>
      </c>
      <c r="D317" s="1848"/>
      <c r="E317" s="1849">
        <v>39000</v>
      </c>
      <c r="F317" s="1848"/>
      <c r="G317" s="1848"/>
      <c r="H317" s="1993"/>
      <c r="I317" s="1831"/>
      <c r="J317" s="1994" t="s">
        <v>7409</v>
      </c>
    </row>
    <row r="318" spans="1:10" x14ac:dyDescent="0.25">
      <c r="A318" s="2345"/>
      <c r="B318" s="1859" t="s">
        <v>7836</v>
      </c>
      <c r="C318" s="1848">
        <v>1</v>
      </c>
      <c r="D318" s="1848"/>
      <c r="E318" s="1849">
        <v>27000</v>
      </c>
      <c r="F318" s="1848"/>
      <c r="G318" s="1848"/>
      <c r="H318" s="1993"/>
      <c r="I318" s="1831"/>
      <c r="J318" s="1994" t="s">
        <v>7409</v>
      </c>
    </row>
    <row r="319" spans="1:10" x14ac:dyDescent="0.25">
      <c r="A319" s="2345"/>
      <c r="B319" s="1859" t="s">
        <v>7468</v>
      </c>
      <c r="C319" s="1848">
        <v>1</v>
      </c>
      <c r="D319" s="1848">
        <v>27500</v>
      </c>
      <c r="E319" s="1849"/>
      <c r="F319" s="1848"/>
      <c r="G319" s="1848"/>
      <c r="H319" s="1993"/>
      <c r="I319" s="1831"/>
      <c r="J319" s="1994"/>
    </row>
    <row r="320" spans="1:10" x14ac:dyDescent="0.25">
      <c r="A320" s="2345"/>
      <c r="B320" s="1859" t="s">
        <v>7823</v>
      </c>
      <c r="C320" s="1848">
        <v>1</v>
      </c>
      <c r="D320" s="1848">
        <v>14000</v>
      </c>
      <c r="E320" s="1849"/>
      <c r="F320" s="1848"/>
      <c r="G320" s="1848">
        <v>1</v>
      </c>
      <c r="H320" s="1993" t="s">
        <v>7678</v>
      </c>
      <c r="I320" s="1831">
        <v>7000</v>
      </c>
      <c r="J320" s="1994"/>
    </row>
    <row r="321" spans="1:10" x14ac:dyDescent="0.25">
      <c r="A321" s="2345"/>
      <c r="B321" s="1859" t="s">
        <v>498</v>
      </c>
      <c r="C321" s="1848">
        <v>1</v>
      </c>
      <c r="D321" s="1848">
        <v>13000</v>
      </c>
      <c r="E321" s="1849"/>
      <c r="F321" s="1848"/>
      <c r="G321" s="1848">
        <v>1</v>
      </c>
      <c r="H321" s="1993">
        <v>60</v>
      </c>
      <c r="I321" s="1831">
        <v>3000</v>
      </c>
      <c r="J321" s="1994"/>
    </row>
    <row r="322" spans="1:10" x14ac:dyDescent="0.25">
      <c r="A322" s="2345"/>
      <c r="B322" s="1859" t="s">
        <v>6246</v>
      </c>
      <c r="C322" s="1848">
        <v>1</v>
      </c>
      <c r="D322" s="1848"/>
      <c r="E322" s="1849">
        <v>18000</v>
      </c>
      <c r="F322" s="1848"/>
      <c r="G322" s="1848">
        <v>1</v>
      </c>
      <c r="H322" s="1993">
        <v>60</v>
      </c>
      <c r="I322" s="1831">
        <v>3000</v>
      </c>
      <c r="J322" s="1994" t="s">
        <v>7409</v>
      </c>
    </row>
    <row r="323" spans="1:10" x14ac:dyDescent="0.25">
      <c r="A323" s="2345"/>
      <c r="B323" s="1859" t="s">
        <v>7837</v>
      </c>
      <c r="C323" s="1848">
        <v>1</v>
      </c>
      <c r="D323" s="1848"/>
      <c r="E323" s="1849">
        <v>21000</v>
      </c>
      <c r="F323" s="1848"/>
      <c r="G323" s="1848">
        <v>4</v>
      </c>
      <c r="H323" s="1993" t="s">
        <v>7678</v>
      </c>
      <c r="I323" s="1831">
        <v>13000</v>
      </c>
      <c r="J323" s="1994" t="s">
        <v>7409</v>
      </c>
    </row>
    <row r="324" spans="1:10" x14ac:dyDescent="0.25">
      <c r="A324" s="2345"/>
      <c r="B324" s="1859" t="s">
        <v>7791</v>
      </c>
      <c r="C324" s="1848">
        <v>1</v>
      </c>
      <c r="D324" s="1848">
        <v>17000</v>
      </c>
      <c r="E324" s="1849"/>
      <c r="F324" s="1848"/>
      <c r="G324" s="1848">
        <v>1</v>
      </c>
      <c r="H324" s="1993">
        <v>70</v>
      </c>
      <c r="I324" s="1831">
        <v>4000</v>
      </c>
      <c r="J324" s="1994"/>
    </row>
    <row r="325" spans="1:10" x14ac:dyDescent="0.25">
      <c r="A325" s="2345"/>
      <c r="B325" s="1859" t="s">
        <v>7743</v>
      </c>
      <c r="C325" s="1848">
        <v>1</v>
      </c>
      <c r="D325" s="1848"/>
      <c r="E325" s="1849">
        <v>27500</v>
      </c>
      <c r="F325" s="1848"/>
      <c r="G325" s="1848"/>
      <c r="H325" s="1993"/>
      <c r="I325" s="1831"/>
      <c r="J325" s="1994" t="s">
        <v>7409</v>
      </c>
    </row>
    <row r="326" spans="1:10" x14ac:dyDescent="0.25">
      <c r="A326" s="2345"/>
      <c r="B326" s="1859" t="s">
        <v>7791</v>
      </c>
      <c r="C326" s="1848">
        <v>1</v>
      </c>
      <c r="D326" s="1848"/>
      <c r="E326" s="1849"/>
      <c r="F326" s="1848">
        <v>21000</v>
      </c>
      <c r="G326" s="1848"/>
      <c r="H326" s="1993"/>
      <c r="I326" s="1831"/>
      <c r="J326" s="1994" t="s">
        <v>7838</v>
      </c>
    </row>
    <row r="327" spans="1:10" x14ac:dyDescent="0.25">
      <c r="A327" s="2345"/>
      <c r="B327" s="1859" t="s">
        <v>7729</v>
      </c>
      <c r="C327" s="1848">
        <v>6</v>
      </c>
      <c r="D327" s="1848"/>
      <c r="E327" s="1849"/>
      <c r="F327" s="1848">
        <v>330000</v>
      </c>
      <c r="G327" s="1848"/>
      <c r="H327" s="1993"/>
      <c r="I327" s="1831"/>
      <c r="J327" s="1994" t="s">
        <v>2280</v>
      </c>
    </row>
    <row r="328" spans="1:10" x14ac:dyDescent="0.25">
      <c r="A328" s="2345"/>
      <c r="B328" s="1859" t="s">
        <v>7791</v>
      </c>
      <c r="C328" s="1848">
        <v>1</v>
      </c>
      <c r="D328" s="1848"/>
      <c r="E328" s="1849">
        <v>19000</v>
      </c>
      <c r="F328" s="1848"/>
      <c r="G328" s="1848">
        <v>1</v>
      </c>
      <c r="H328" s="1993">
        <v>60</v>
      </c>
      <c r="I328" s="1831">
        <v>3000</v>
      </c>
      <c r="J328" s="1994" t="s">
        <v>7409</v>
      </c>
    </row>
    <row r="329" spans="1:10" x14ac:dyDescent="0.25">
      <c r="A329" s="2345"/>
      <c r="B329" s="1859" t="s">
        <v>7839</v>
      </c>
      <c r="C329" s="1848">
        <v>1</v>
      </c>
      <c r="D329" s="1848">
        <v>21000</v>
      </c>
      <c r="E329" s="1849"/>
      <c r="F329" s="1848"/>
      <c r="G329" s="1848"/>
      <c r="H329" s="1993"/>
      <c r="I329" s="1831"/>
      <c r="J329" s="1994"/>
    </row>
    <row r="330" spans="1:10" x14ac:dyDescent="0.25">
      <c r="A330" s="2345"/>
      <c r="B330" s="1859" t="s">
        <v>552</v>
      </c>
      <c r="C330" s="1848">
        <v>1</v>
      </c>
      <c r="D330" s="1848"/>
      <c r="E330" s="1849">
        <v>20000</v>
      </c>
      <c r="F330" s="1848"/>
      <c r="G330" s="1848"/>
      <c r="H330" s="1993"/>
      <c r="I330" s="1831"/>
      <c r="J330" s="1994" t="s">
        <v>7409</v>
      </c>
    </row>
    <row r="331" spans="1:10" x14ac:dyDescent="0.25">
      <c r="A331" s="2345"/>
      <c r="B331" s="1859" t="s">
        <v>7840</v>
      </c>
      <c r="C331" s="1848">
        <v>1</v>
      </c>
      <c r="D331" s="1848"/>
      <c r="E331" s="1849"/>
      <c r="F331" s="1848"/>
      <c r="G331" s="1848"/>
      <c r="H331" s="1993"/>
      <c r="I331" s="1831"/>
      <c r="J331" s="1994" t="s">
        <v>7841</v>
      </c>
    </row>
    <row r="332" spans="1:10" ht="16.5" thickBot="1" x14ac:dyDescent="0.3">
      <c r="A332" s="2346"/>
      <c r="B332" s="1998" t="s">
        <v>2048</v>
      </c>
      <c r="C332" s="1999">
        <f>SUM(C293:C331)</f>
        <v>46</v>
      </c>
      <c r="D332" s="1999">
        <f>SUM(D293:D331)</f>
        <v>310000</v>
      </c>
      <c r="E332" s="1999">
        <f>SUM(E293:E331)</f>
        <v>580000</v>
      </c>
      <c r="F332" s="1999">
        <f>SUM(F293:F331)</f>
        <v>378500</v>
      </c>
      <c r="G332" s="1999">
        <f>SUM(G293:G331)</f>
        <v>26</v>
      </c>
      <c r="H332" s="1999"/>
      <c r="I332" s="1999">
        <f>SUM(I293:I331)</f>
        <v>98000</v>
      </c>
      <c r="J332" s="2000"/>
    </row>
    <row r="333" spans="1:10" x14ac:dyDescent="0.25">
      <c r="B333" s="2347" t="s">
        <v>4463</v>
      </c>
      <c r="C333" s="2348"/>
      <c r="D333" s="2348"/>
      <c r="E333" s="2348"/>
      <c r="F333" s="2348"/>
      <c r="G333" s="2348"/>
      <c r="H333" s="2348"/>
      <c r="I333" s="2348"/>
      <c r="J333" s="2349"/>
    </row>
    <row r="334" spans="1:10" x14ac:dyDescent="0.25">
      <c r="B334" s="2001"/>
      <c r="C334" s="2002"/>
      <c r="D334" s="2002"/>
      <c r="E334" s="2003"/>
      <c r="F334" s="2003"/>
      <c r="G334" s="2003"/>
      <c r="H334" s="2003"/>
      <c r="I334" s="2003"/>
      <c r="J334" s="2003"/>
    </row>
    <row r="335" spans="1:10" x14ac:dyDescent="0.25">
      <c r="B335" s="2004" t="s">
        <v>2048</v>
      </c>
      <c r="C335" s="2005">
        <f>SUM(C334:C334)</f>
        <v>0</v>
      </c>
      <c r="D335" s="2005"/>
      <c r="E335" s="2005"/>
      <c r="F335" s="2005"/>
      <c r="G335" s="2005"/>
      <c r="H335" s="2005"/>
      <c r="I335" s="2005"/>
      <c r="J335" s="2006"/>
    </row>
    <row r="337" spans="1:10" x14ac:dyDescent="0.25">
      <c r="B337" s="2343" t="s">
        <v>4861</v>
      </c>
      <c r="C337" s="2328"/>
      <c r="D337" s="2007">
        <f>D332</f>
        <v>310000</v>
      </c>
    </row>
    <row r="339" spans="1:10" x14ac:dyDescent="0.25">
      <c r="B339" s="2343" t="s">
        <v>4825</v>
      </c>
      <c r="C339" s="2328"/>
      <c r="D339" s="2005"/>
      <c r="F339" s="2329" t="s">
        <v>7199</v>
      </c>
      <c r="G339" s="2329"/>
      <c r="H339" s="2329"/>
      <c r="I339" s="2329"/>
      <c r="J339" s="2329"/>
    </row>
    <row r="340" spans="1:10" ht="16.5" thickBot="1" x14ac:dyDescent="0.3"/>
    <row r="341" spans="1:10" ht="16.5" thickBot="1" x14ac:dyDescent="0.3">
      <c r="A341" s="2332" t="s">
        <v>7844</v>
      </c>
      <c r="B341" s="2333"/>
      <c r="C341" s="2333"/>
      <c r="D341" s="2333"/>
      <c r="E341" s="2333"/>
      <c r="F341" s="2333"/>
      <c r="G341" s="2333"/>
      <c r="H341" s="2333"/>
      <c r="I341" s="2333"/>
      <c r="J341" s="2334"/>
    </row>
    <row r="342" spans="1:10" ht="32.25" thickBot="1" x14ac:dyDescent="0.3">
      <c r="A342" s="1984" t="s">
        <v>7245</v>
      </c>
      <c r="B342" s="1985" t="s">
        <v>7246</v>
      </c>
      <c r="C342" s="1986" t="s">
        <v>6004</v>
      </c>
      <c r="D342" s="1987" t="s">
        <v>6005</v>
      </c>
      <c r="E342" s="1988" t="s">
        <v>7247</v>
      </c>
      <c r="F342" s="1989" t="s">
        <v>7248</v>
      </c>
      <c r="G342" s="1989" t="s">
        <v>7249</v>
      </c>
      <c r="H342" s="1989" t="s">
        <v>7251</v>
      </c>
      <c r="I342" s="1989" t="s">
        <v>7250</v>
      </c>
      <c r="J342" s="1990" t="s">
        <v>6846</v>
      </c>
    </row>
    <row r="343" spans="1:10" x14ac:dyDescent="0.25">
      <c r="A343" s="2344">
        <v>43960</v>
      </c>
      <c r="B343" s="1952" t="s">
        <v>7845</v>
      </c>
      <c r="C343" s="1844">
        <v>1</v>
      </c>
      <c r="D343" s="1844"/>
      <c r="E343" s="1845">
        <v>36000</v>
      </c>
      <c r="F343" s="1844"/>
      <c r="G343" s="1844"/>
      <c r="H343" s="1991"/>
      <c r="I343" s="1920"/>
      <c r="J343" s="1992" t="s">
        <v>7409</v>
      </c>
    </row>
    <row r="344" spans="1:10" x14ac:dyDescent="0.25">
      <c r="A344" s="2345"/>
      <c r="B344" s="1859" t="s">
        <v>7794</v>
      </c>
      <c r="C344" s="1848">
        <v>1</v>
      </c>
      <c r="D344" s="1848">
        <v>15000</v>
      </c>
      <c r="E344" s="1849"/>
      <c r="F344" s="1848"/>
      <c r="G344" s="1848">
        <v>1</v>
      </c>
      <c r="H344" s="1993">
        <v>60</v>
      </c>
      <c r="I344" s="1831">
        <v>3000</v>
      </c>
      <c r="J344" s="1994"/>
    </row>
    <row r="345" spans="1:10" x14ac:dyDescent="0.25">
      <c r="A345" s="2345"/>
      <c r="B345" s="1859" t="s">
        <v>7794</v>
      </c>
      <c r="C345" s="1848">
        <v>1</v>
      </c>
      <c r="D345" s="1848">
        <v>14000</v>
      </c>
      <c r="E345" s="1849"/>
      <c r="F345" s="1848"/>
      <c r="G345" s="1848">
        <v>1</v>
      </c>
      <c r="H345" s="1993">
        <v>70</v>
      </c>
      <c r="I345" s="1831">
        <v>4000</v>
      </c>
      <c r="J345" s="1994"/>
    </row>
    <row r="346" spans="1:10" x14ac:dyDescent="0.25">
      <c r="A346" s="2345"/>
      <c r="B346" s="1857" t="s">
        <v>7743</v>
      </c>
      <c r="C346" s="1846">
        <v>1</v>
      </c>
      <c r="D346" s="1846">
        <v>28000</v>
      </c>
      <c r="E346" s="1847"/>
      <c r="F346" s="1846"/>
      <c r="G346" s="1846"/>
      <c r="H346" s="1995"/>
      <c r="I346" s="1774"/>
      <c r="J346" s="1994"/>
    </row>
    <row r="347" spans="1:10" x14ac:dyDescent="0.25">
      <c r="A347" s="2345"/>
      <c r="B347" s="1857" t="s">
        <v>7846</v>
      </c>
      <c r="C347" s="1846">
        <v>1</v>
      </c>
      <c r="D347" s="1846">
        <v>18000</v>
      </c>
      <c r="E347" s="1847"/>
      <c r="F347" s="1846"/>
      <c r="G347" s="1846">
        <v>1</v>
      </c>
      <c r="H347" s="1995">
        <v>90</v>
      </c>
      <c r="I347" s="1774">
        <v>5000</v>
      </c>
      <c r="J347" s="1994"/>
    </row>
    <row r="348" spans="1:10" ht="16.5" thickBot="1" x14ac:dyDescent="0.3">
      <c r="A348" s="2345"/>
      <c r="B348" s="1857" t="s">
        <v>7847</v>
      </c>
      <c r="C348" s="1846">
        <v>1</v>
      </c>
      <c r="D348" s="1846">
        <v>22500</v>
      </c>
      <c r="E348" s="1847"/>
      <c r="F348" s="1846"/>
      <c r="G348" s="1846">
        <v>1</v>
      </c>
      <c r="H348" s="1995">
        <v>100</v>
      </c>
      <c r="I348" s="1774">
        <v>5000</v>
      </c>
      <c r="J348" s="1994"/>
    </row>
    <row r="349" spans="1:10" ht="16.5" thickBot="1" x14ac:dyDescent="0.3">
      <c r="A349" s="2345"/>
      <c r="B349" s="1857" t="s">
        <v>7780</v>
      </c>
      <c r="C349" s="1846">
        <v>1</v>
      </c>
      <c r="D349" s="1846"/>
      <c r="E349" s="1847">
        <v>18000</v>
      </c>
      <c r="F349" s="1846"/>
      <c r="G349" s="1846">
        <v>1</v>
      </c>
      <c r="H349" s="1995">
        <v>70</v>
      </c>
      <c r="I349" s="1774">
        <v>4000</v>
      </c>
      <c r="J349" s="1992" t="s">
        <v>7409</v>
      </c>
    </row>
    <row r="350" spans="1:10" x14ac:dyDescent="0.25">
      <c r="A350" s="2345"/>
      <c r="B350" s="1857" t="s">
        <v>7848</v>
      </c>
      <c r="C350" s="1846">
        <v>1</v>
      </c>
      <c r="D350" s="1846"/>
      <c r="E350" s="1847">
        <v>35000</v>
      </c>
      <c r="F350" s="1846"/>
      <c r="G350" s="1846">
        <v>1</v>
      </c>
      <c r="H350" s="1995">
        <v>75</v>
      </c>
      <c r="I350" s="1774">
        <v>4000</v>
      </c>
      <c r="J350" s="1992" t="s">
        <v>7409</v>
      </c>
    </row>
    <row r="351" spans="1:10" x14ac:dyDescent="0.25">
      <c r="A351" s="2345"/>
      <c r="B351" s="1917" t="s">
        <v>7850</v>
      </c>
      <c r="C351" s="1870"/>
      <c r="D351" s="1870"/>
      <c r="E351" s="1871"/>
      <c r="F351" s="1870"/>
      <c r="G351" s="1870"/>
      <c r="H351" s="1996"/>
      <c r="I351" s="1776"/>
      <c r="J351" s="1997" t="s">
        <v>7849</v>
      </c>
    </row>
    <row r="352" spans="1:10" x14ac:dyDescent="0.25">
      <c r="A352" s="2345"/>
      <c r="B352" s="1857" t="s">
        <v>7791</v>
      </c>
      <c r="C352" s="1846">
        <v>1</v>
      </c>
      <c r="D352" s="1846"/>
      <c r="E352" s="1847">
        <v>17000</v>
      </c>
      <c r="F352" s="1846"/>
      <c r="G352" s="1846">
        <v>1</v>
      </c>
      <c r="H352" s="1995">
        <v>70</v>
      </c>
      <c r="I352" s="1774">
        <v>4000</v>
      </c>
      <c r="J352" s="1994"/>
    </row>
    <row r="353" spans="1:10" x14ac:dyDescent="0.25">
      <c r="A353" s="2345"/>
      <c r="B353" s="1857" t="s">
        <v>7795</v>
      </c>
      <c r="C353" s="1846">
        <v>1</v>
      </c>
      <c r="D353" s="1846"/>
      <c r="E353" s="1847">
        <v>39000</v>
      </c>
      <c r="F353" s="1846"/>
      <c r="G353" s="1846">
        <v>1</v>
      </c>
      <c r="H353" s="1995">
        <v>70</v>
      </c>
      <c r="I353" s="1774">
        <v>4000</v>
      </c>
      <c r="J353" s="1994"/>
    </row>
    <row r="354" spans="1:10" x14ac:dyDescent="0.25">
      <c r="A354" s="2345"/>
      <c r="B354" s="1859" t="s">
        <v>7851</v>
      </c>
      <c r="C354" s="1848">
        <v>1</v>
      </c>
      <c r="D354" s="1848">
        <v>16000</v>
      </c>
      <c r="E354" s="1849"/>
      <c r="F354" s="1848"/>
      <c r="G354" s="1848">
        <v>1</v>
      </c>
      <c r="H354" s="1993">
        <v>50</v>
      </c>
      <c r="I354" s="1831">
        <v>2000</v>
      </c>
      <c r="J354" s="1994"/>
    </row>
    <row r="355" spans="1:10" x14ac:dyDescent="0.25">
      <c r="A355" s="2345"/>
      <c r="B355" s="1859" t="s">
        <v>7764</v>
      </c>
      <c r="C355" s="1848">
        <v>1</v>
      </c>
      <c r="D355" s="1848"/>
      <c r="E355" s="1849"/>
      <c r="F355" s="1848">
        <v>19000</v>
      </c>
      <c r="G355" s="1848"/>
      <c r="H355" s="1993"/>
      <c r="I355" s="1831"/>
      <c r="J355" s="1994" t="s">
        <v>7852</v>
      </c>
    </row>
    <row r="356" spans="1:10" ht="16.5" thickBot="1" x14ac:dyDescent="0.3">
      <c r="A356" s="2345"/>
      <c r="B356" s="1857" t="s">
        <v>7794</v>
      </c>
      <c r="C356" s="1846">
        <v>1</v>
      </c>
      <c r="D356" s="1846">
        <v>15000</v>
      </c>
      <c r="E356" s="1847"/>
      <c r="F356" s="1846"/>
      <c r="G356" s="1846">
        <v>1</v>
      </c>
      <c r="H356" s="1995">
        <v>60</v>
      </c>
      <c r="I356" s="1774">
        <v>3000</v>
      </c>
      <c r="J356" s="1994"/>
    </row>
    <row r="357" spans="1:10" x14ac:dyDescent="0.25">
      <c r="A357" s="2345"/>
      <c r="B357" s="1859" t="s">
        <v>7764</v>
      </c>
      <c r="C357" s="1848">
        <v>1</v>
      </c>
      <c r="D357" s="1848"/>
      <c r="E357" s="1849">
        <v>16000</v>
      </c>
      <c r="F357" s="1848"/>
      <c r="G357" s="1848">
        <v>1</v>
      </c>
      <c r="H357" s="1993">
        <v>60</v>
      </c>
      <c r="I357" s="1831">
        <v>3000</v>
      </c>
      <c r="J357" s="1992" t="s">
        <v>7409</v>
      </c>
    </row>
    <row r="358" spans="1:10" x14ac:dyDescent="0.25">
      <c r="A358" s="2345"/>
      <c r="B358" s="1859" t="s">
        <v>7468</v>
      </c>
      <c r="C358" s="1848">
        <v>1</v>
      </c>
      <c r="D358" s="1848">
        <v>27500</v>
      </c>
      <c r="E358" s="1849"/>
      <c r="F358" s="1848"/>
      <c r="G358" s="1848"/>
      <c r="H358" s="1993"/>
      <c r="I358" s="1831"/>
      <c r="J358" s="1994" t="s">
        <v>7853</v>
      </c>
    </row>
    <row r="359" spans="1:10" x14ac:dyDescent="0.25">
      <c r="A359" s="2345"/>
      <c r="B359" s="1859" t="s">
        <v>7794</v>
      </c>
      <c r="C359" s="1848">
        <v>1</v>
      </c>
      <c r="D359" s="1848"/>
      <c r="E359" s="1849">
        <v>18000</v>
      </c>
      <c r="F359" s="1848"/>
      <c r="G359" s="1848"/>
      <c r="H359" s="1993"/>
      <c r="I359" s="1831"/>
      <c r="J359" s="1994"/>
    </row>
    <row r="360" spans="1:10" x14ac:dyDescent="0.25">
      <c r="A360" s="2345"/>
      <c r="B360" s="1859" t="s">
        <v>7793</v>
      </c>
      <c r="C360" s="1848">
        <v>1</v>
      </c>
      <c r="D360" s="1848">
        <v>14000</v>
      </c>
      <c r="E360" s="1849"/>
      <c r="F360" s="1848"/>
      <c r="G360" s="1848">
        <v>1</v>
      </c>
      <c r="H360" s="1993">
        <v>60</v>
      </c>
      <c r="I360" s="1831">
        <v>3000</v>
      </c>
      <c r="J360" s="1994"/>
    </row>
    <row r="361" spans="1:10" x14ac:dyDescent="0.25">
      <c r="A361" s="2345"/>
      <c r="B361" s="1859" t="s">
        <v>7854</v>
      </c>
      <c r="C361" s="1848">
        <v>1</v>
      </c>
      <c r="D361" s="1848">
        <v>30000</v>
      </c>
      <c r="E361" s="1849"/>
      <c r="F361" s="1848"/>
      <c r="G361" s="1848">
        <v>1</v>
      </c>
      <c r="H361" s="1993">
        <v>50</v>
      </c>
      <c r="I361" s="1831">
        <v>2000</v>
      </c>
      <c r="J361" s="1994"/>
    </row>
    <row r="362" spans="1:10" x14ac:dyDescent="0.25">
      <c r="A362" s="2345"/>
      <c r="B362" s="1859" t="s">
        <v>7791</v>
      </c>
      <c r="C362" s="1848">
        <v>1</v>
      </c>
      <c r="D362" s="1848"/>
      <c r="E362" s="1849">
        <v>16000</v>
      </c>
      <c r="F362" s="1848"/>
      <c r="G362" s="1848">
        <v>1</v>
      </c>
      <c r="H362" s="1993">
        <v>100</v>
      </c>
      <c r="I362" s="1831">
        <v>5000</v>
      </c>
      <c r="J362" s="1994" t="s">
        <v>7409</v>
      </c>
    </row>
    <row r="363" spans="1:10" x14ac:dyDescent="0.25">
      <c r="A363" s="2345"/>
      <c r="B363" s="1859" t="s">
        <v>7764</v>
      </c>
      <c r="C363" s="1848">
        <v>1</v>
      </c>
      <c r="D363" s="1848">
        <v>16000</v>
      </c>
      <c r="E363" s="1849"/>
      <c r="F363" s="1848"/>
      <c r="G363" s="1848">
        <v>1</v>
      </c>
      <c r="H363" s="1993">
        <v>60</v>
      </c>
      <c r="I363" s="1831">
        <v>3000</v>
      </c>
      <c r="J363" s="1994"/>
    </row>
    <row r="364" spans="1:10" x14ac:dyDescent="0.25">
      <c r="A364" s="2345"/>
      <c r="B364" s="1917" t="s">
        <v>7855</v>
      </c>
      <c r="C364" s="1870"/>
      <c r="D364" s="1870"/>
      <c r="E364" s="1871"/>
      <c r="F364" s="1870"/>
      <c r="G364" s="1870"/>
      <c r="H364" s="1996"/>
      <c r="I364" s="1776"/>
      <c r="J364" s="1997" t="s">
        <v>7856</v>
      </c>
    </row>
    <row r="365" spans="1:10" ht="16.5" thickBot="1" x14ac:dyDescent="0.3">
      <c r="A365" s="2345"/>
      <c r="B365" s="1859" t="s">
        <v>3626</v>
      </c>
      <c r="C365" s="1848">
        <v>1</v>
      </c>
      <c r="D365" s="1848"/>
      <c r="E365" s="1849"/>
      <c r="F365" s="1848">
        <v>28000</v>
      </c>
      <c r="G365" s="1848"/>
      <c r="H365" s="1993"/>
      <c r="I365" s="1831"/>
      <c r="J365" s="1994" t="s">
        <v>7857</v>
      </c>
    </row>
    <row r="366" spans="1:10" ht="16.5" thickBot="1" x14ac:dyDescent="0.3">
      <c r="A366" s="2345"/>
      <c r="B366" s="1859" t="s">
        <v>7690</v>
      </c>
      <c r="C366" s="1848">
        <v>1</v>
      </c>
      <c r="D366" s="1848"/>
      <c r="E366" s="1849">
        <v>27500</v>
      </c>
      <c r="F366" s="1848"/>
      <c r="G366" s="1848"/>
      <c r="H366" s="1993"/>
      <c r="I366" s="1831"/>
      <c r="J366" s="1992" t="s">
        <v>7409</v>
      </c>
    </row>
    <row r="367" spans="1:10" x14ac:dyDescent="0.25">
      <c r="A367" s="2345"/>
      <c r="B367" s="1859" t="s">
        <v>7858</v>
      </c>
      <c r="C367" s="1848">
        <v>1</v>
      </c>
      <c r="D367" s="1848"/>
      <c r="E367" s="1849">
        <v>18000</v>
      </c>
      <c r="F367" s="1848"/>
      <c r="G367" s="1848">
        <v>1</v>
      </c>
      <c r="H367" s="1993">
        <v>75</v>
      </c>
      <c r="I367" s="1831">
        <v>4000</v>
      </c>
      <c r="J367" s="1992" t="s">
        <v>7409</v>
      </c>
    </row>
    <row r="368" spans="1:10" x14ac:dyDescent="0.25">
      <c r="A368" s="2345"/>
      <c r="B368" s="1859" t="s">
        <v>7791</v>
      </c>
      <c r="C368" s="1848">
        <v>1</v>
      </c>
      <c r="D368" s="1848">
        <v>17000</v>
      </c>
      <c r="E368" s="1849"/>
      <c r="F368" s="1848"/>
      <c r="G368" s="1848">
        <v>1</v>
      </c>
      <c r="H368" s="1993">
        <v>75</v>
      </c>
      <c r="I368" s="1831">
        <v>4000</v>
      </c>
      <c r="J368" s="1994"/>
    </row>
    <row r="369" spans="1:10" ht="16.5" thickBot="1" x14ac:dyDescent="0.3">
      <c r="A369" s="2346"/>
      <c r="B369" s="1998" t="s">
        <v>2048</v>
      </c>
      <c r="C369" s="1999">
        <f>SUM(C343:C368)</f>
        <v>24</v>
      </c>
      <c r="D369" s="1999">
        <f>SUM(D343:D368)</f>
        <v>233000</v>
      </c>
      <c r="E369" s="1999">
        <f>SUM(E343:E368)</f>
        <v>240500</v>
      </c>
      <c r="F369" s="1999">
        <f>SUM(F343:F368)</f>
        <v>47000</v>
      </c>
      <c r="G369" s="1999">
        <f>SUM(G343:G368)</f>
        <v>17</v>
      </c>
      <c r="H369" s="1999"/>
      <c r="I369" s="1999">
        <f>SUM(I343:I368)</f>
        <v>62000</v>
      </c>
      <c r="J369" s="2000"/>
    </row>
    <row r="370" spans="1:10" x14ac:dyDescent="0.25">
      <c r="B370" s="2347" t="s">
        <v>4463</v>
      </c>
      <c r="C370" s="2348"/>
      <c r="D370" s="2348"/>
      <c r="E370" s="2348"/>
      <c r="F370" s="2348"/>
      <c r="G370" s="2348"/>
      <c r="H370" s="2348"/>
      <c r="I370" s="2348"/>
      <c r="J370" s="2349"/>
    </row>
    <row r="371" spans="1:10" x14ac:dyDescent="0.25">
      <c r="B371" s="2001"/>
      <c r="C371" s="2002"/>
      <c r="D371" s="2002"/>
      <c r="E371" s="2003"/>
      <c r="F371" s="2003"/>
      <c r="G371" s="2003"/>
      <c r="H371" s="2003"/>
      <c r="I371" s="2003"/>
      <c r="J371" s="2003"/>
    </row>
    <row r="372" spans="1:10" x14ac:dyDescent="0.25">
      <c r="B372" s="2004" t="s">
        <v>2048</v>
      </c>
      <c r="C372" s="2005">
        <f>SUM(C371:C371)</f>
        <v>0</v>
      </c>
      <c r="D372" s="2005"/>
      <c r="E372" s="2005"/>
      <c r="F372" s="2005"/>
      <c r="G372" s="2005"/>
      <c r="H372" s="2005"/>
      <c r="I372" s="2005"/>
      <c r="J372" s="2006"/>
    </row>
    <row r="374" spans="1:10" x14ac:dyDescent="0.25">
      <c r="B374" s="2343" t="s">
        <v>4861</v>
      </c>
      <c r="C374" s="2328"/>
      <c r="D374" s="2007">
        <f>D369</f>
        <v>233000</v>
      </c>
    </row>
    <row r="377" spans="1:10" ht="16.5" thickBot="1" x14ac:dyDescent="0.3">
      <c r="B377" s="2343" t="s">
        <v>4825</v>
      </c>
      <c r="C377" s="2328"/>
      <c r="D377" s="2005"/>
      <c r="F377" s="2329" t="s">
        <v>7199</v>
      </c>
      <c r="G377" s="2329"/>
      <c r="H377" s="2329"/>
      <c r="I377" s="2329"/>
      <c r="J377" s="2329"/>
    </row>
    <row r="378" spans="1:10" ht="16.5" thickBot="1" x14ac:dyDescent="0.3">
      <c r="A378" s="2332" t="s">
        <v>8009</v>
      </c>
      <c r="B378" s="2333"/>
      <c r="C378" s="2333"/>
      <c r="D378" s="2333"/>
      <c r="E378" s="2333"/>
      <c r="F378" s="2333"/>
      <c r="G378" s="2333"/>
      <c r="H378" s="2333"/>
      <c r="I378" s="2333"/>
      <c r="J378" s="2334"/>
    </row>
    <row r="379" spans="1:10" ht="32.25" thickBot="1" x14ac:dyDescent="0.3">
      <c r="A379" s="1984" t="s">
        <v>7245</v>
      </c>
      <c r="B379" s="1985" t="s">
        <v>7246</v>
      </c>
      <c r="C379" s="1986" t="s">
        <v>6004</v>
      </c>
      <c r="D379" s="1987" t="s">
        <v>6005</v>
      </c>
      <c r="E379" s="1988" t="s">
        <v>7247</v>
      </c>
      <c r="F379" s="1989" t="s">
        <v>7248</v>
      </c>
      <c r="G379" s="1989" t="s">
        <v>7249</v>
      </c>
      <c r="H379" s="1989" t="s">
        <v>7251</v>
      </c>
      <c r="I379" s="1989" t="s">
        <v>7250</v>
      </c>
      <c r="J379" s="1990" t="s">
        <v>6846</v>
      </c>
    </row>
    <row r="380" spans="1:10" x14ac:dyDescent="0.25">
      <c r="A380" s="2344">
        <v>43961</v>
      </c>
      <c r="B380" s="1952" t="s">
        <v>8010</v>
      </c>
      <c r="C380" s="1844">
        <v>1</v>
      </c>
      <c r="D380" s="1844">
        <v>32000</v>
      </c>
      <c r="E380" s="1845"/>
      <c r="F380" s="1844"/>
      <c r="G380" s="1844">
        <v>1</v>
      </c>
      <c r="H380" s="1991">
        <v>60</v>
      </c>
      <c r="I380" s="1920">
        <v>3000</v>
      </c>
      <c r="J380" s="1992"/>
    </row>
    <row r="381" spans="1:10" x14ac:dyDescent="0.25">
      <c r="A381" s="2345"/>
      <c r="B381" s="1859" t="s">
        <v>8011</v>
      </c>
      <c r="C381" s="1848">
        <v>1</v>
      </c>
      <c r="D381" s="1848"/>
      <c r="E381" s="1849">
        <v>39000</v>
      </c>
      <c r="F381" s="1848"/>
      <c r="G381" s="1848">
        <v>1</v>
      </c>
      <c r="H381" s="1993">
        <v>70</v>
      </c>
      <c r="I381" s="1831">
        <v>4000</v>
      </c>
      <c r="J381" s="1994" t="s">
        <v>883</v>
      </c>
    </row>
    <row r="382" spans="1:10" x14ac:dyDescent="0.25">
      <c r="A382" s="2345"/>
      <c r="B382" s="1859" t="s">
        <v>7819</v>
      </c>
      <c r="C382" s="1848">
        <v>1</v>
      </c>
      <c r="D382" s="1848"/>
      <c r="E382" s="1849">
        <v>15000</v>
      </c>
      <c r="F382" s="1848"/>
      <c r="G382" s="1848">
        <v>1</v>
      </c>
      <c r="H382" s="1993">
        <v>60</v>
      </c>
      <c r="I382" s="1831">
        <v>3000</v>
      </c>
      <c r="J382" s="1994" t="s">
        <v>8012</v>
      </c>
    </row>
    <row r="383" spans="1:10" x14ac:dyDescent="0.25">
      <c r="A383" s="2345"/>
      <c r="B383" s="1857" t="s">
        <v>8013</v>
      </c>
      <c r="C383" s="1846">
        <v>1</v>
      </c>
      <c r="D383" s="1846">
        <v>8000</v>
      </c>
      <c r="E383" s="1847"/>
      <c r="F383" s="1846"/>
      <c r="G383" s="1846"/>
      <c r="H383" s="1995"/>
      <c r="I383" s="1774"/>
      <c r="J383" s="1994" t="s">
        <v>8014</v>
      </c>
    </row>
    <row r="384" spans="1:10" x14ac:dyDescent="0.25">
      <c r="A384" s="2345"/>
      <c r="B384" s="1857" t="s">
        <v>7816</v>
      </c>
      <c r="C384" s="1846">
        <v>1</v>
      </c>
      <c r="D384" s="1846">
        <v>23000</v>
      </c>
      <c r="E384" s="1847"/>
      <c r="F384" s="1846"/>
      <c r="G384" s="1846">
        <v>1</v>
      </c>
      <c r="H384" s="1995">
        <v>75</v>
      </c>
      <c r="I384" s="1774">
        <v>4000</v>
      </c>
      <c r="J384" s="1994"/>
    </row>
    <row r="385" spans="1:10" ht="16.5" thickBot="1" x14ac:dyDescent="0.3">
      <c r="A385" s="2345"/>
      <c r="B385" s="1857" t="s">
        <v>7794</v>
      </c>
      <c r="C385" s="1846">
        <v>1</v>
      </c>
      <c r="D385" s="1846"/>
      <c r="E385" s="1847">
        <v>18000</v>
      </c>
      <c r="F385" s="1846"/>
      <c r="G385" s="1846"/>
      <c r="H385" s="1995"/>
      <c r="I385" s="1774"/>
      <c r="J385" s="1994" t="s">
        <v>8012</v>
      </c>
    </row>
    <row r="386" spans="1:10" ht="16.5" thickBot="1" x14ac:dyDescent="0.3">
      <c r="A386" s="2345"/>
      <c r="B386" s="1857" t="s">
        <v>7794</v>
      </c>
      <c r="C386" s="1846">
        <v>1</v>
      </c>
      <c r="D386" s="1846"/>
      <c r="E386" s="1847">
        <v>15000</v>
      </c>
      <c r="F386" s="1846"/>
      <c r="G386" s="1846">
        <v>1</v>
      </c>
      <c r="H386" s="1995">
        <v>60</v>
      </c>
      <c r="I386" s="1774">
        <v>3000</v>
      </c>
      <c r="J386" s="1992"/>
    </row>
    <row r="387" spans="1:10" x14ac:dyDescent="0.25">
      <c r="A387" s="2345"/>
      <c r="B387" s="1857" t="s">
        <v>8015</v>
      </c>
      <c r="C387" s="1846">
        <v>1</v>
      </c>
      <c r="D387" s="1846"/>
      <c r="E387" s="1847">
        <v>30000</v>
      </c>
      <c r="F387" s="1846"/>
      <c r="G387" s="1846">
        <v>1</v>
      </c>
      <c r="H387" s="1995">
        <v>70</v>
      </c>
      <c r="I387" s="1774">
        <v>4000</v>
      </c>
      <c r="J387" s="1992" t="s">
        <v>8016</v>
      </c>
    </row>
    <row r="388" spans="1:10" x14ac:dyDescent="0.25">
      <c r="A388" s="2345"/>
      <c r="B388" s="1857" t="s">
        <v>8017</v>
      </c>
      <c r="C388" s="1846">
        <v>1</v>
      </c>
      <c r="D388" s="1846">
        <v>22500</v>
      </c>
      <c r="E388" s="1847"/>
      <c r="F388" s="1846"/>
      <c r="G388" s="1846">
        <v>1</v>
      </c>
      <c r="H388" s="1995" t="s">
        <v>8018</v>
      </c>
      <c r="I388" s="1774">
        <v>9000</v>
      </c>
      <c r="J388" s="2008"/>
    </row>
    <row r="389" spans="1:10" x14ac:dyDescent="0.25">
      <c r="A389" s="2345"/>
      <c r="B389" s="1857" t="s">
        <v>6246</v>
      </c>
      <c r="C389" s="1846">
        <v>1</v>
      </c>
      <c r="D389" s="1846"/>
      <c r="E389" s="1847">
        <v>22000</v>
      </c>
      <c r="F389" s="1846"/>
      <c r="G389" s="1846"/>
      <c r="H389" s="1995"/>
      <c r="I389" s="1774"/>
      <c r="J389" s="1994" t="s">
        <v>8019</v>
      </c>
    </row>
    <row r="390" spans="1:10" x14ac:dyDescent="0.25">
      <c r="A390" s="2345"/>
      <c r="B390" s="1857" t="s">
        <v>7819</v>
      </c>
      <c r="C390" s="1846">
        <v>1</v>
      </c>
      <c r="D390" s="1846"/>
      <c r="E390" s="1847">
        <v>15000</v>
      </c>
      <c r="F390" s="1846"/>
      <c r="G390" s="1846">
        <v>1</v>
      </c>
      <c r="H390" s="1995">
        <v>60</v>
      </c>
      <c r="I390" s="1774">
        <v>3000</v>
      </c>
      <c r="J390" s="1994" t="s">
        <v>8012</v>
      </c>
    </row>
    <row r="391" spans="1:10" x14ac:dyDescent="0.25">
      <c r="A391" s="2345"/>
      <c r="B391" s="1859" t="s">
        <v>7962</v>
      </c>
      <c r="C391" s="1848">
        <v>1</v>
      </c>
      <c r="D391" s="1848">
        <v>17000</v>
      </c>
      <c r="E391" s="1849"/>
      <c r="F391" s="1848"/>
      <c r="G391" s="1848"/>
      <c r="H391" s="1993"/>
      <c r="I391" s="1831"/>
      <c r="J391" s="1994"/>
    </row>
    <row r="392" spans="1:10" x14ac:dyDescent="0.25">
      <c r="A392" s="2345"/>
      <c r="B392" s="1859" t="s">
        <v>8020</v>
      </c>
      <c r="C392" s="1848">
        <v>1</v>
      </c>
      <c r="D392" s="1848"/>
      <c r="E392" s="1849">
        <v>16000</v>
      </c>
      <c r="F392" s="1848"/>
      <c r="G392" s="1848">
        <v>1</v>
      </c>
      <c r="H392" s="1993">
        <v>60</v>
      </c>
      <c r="I392" s="1831">
        <v>2000</v>
      </c>
      <c r="J392" s="1994"/>
    </row>
    <row r="393" spans="1:10" ht="16.5" thickBot="1" x14ac:dyDescent="0.3">
      <c r="A393" s="2345"/>
      <c r="B393" s="1857" t="s">
        <v>8021</v>
      </c>
      <c r="C393" s="1846">
        <v>1</v>
      </c>
      <c r="D393" s="1846">
        <v>48000</v>
      </c>
      <c r="E393" s="1847"/>
      <c r="F393" s="1846"/>
      <c r="G393" s="1846">
        <v>1</v>
      </c>
      <c r="H393" s="1995">
        <v>100</v>
      </c>
      <c r="I393" s="1774">
        <v>5000</v>
      </c>
      <c r="J393" s="1994"/>
    </row>
    <row r="394" spans="1:10" x14ac:dyDescent="0.25">
      <c r="A394" s="2345"/>
      <c r="B394" s="1859" t="s">
        <v>8022</v>
      </c>
      <c r="C394" s="1848">
        <v>1</v>
      </c>
      <c r="D394" s="1848"/>
      <c r="E394" s="1849">
        <v>36000</v>
      </c>
      <c r="F394" s="1848"/>
      <c r="G394" s="1848"/>
      <c r="H394" s="1993"/>
      <c r="I394" s="1831"/>
      <c r="J394" s="1992" t="s">
        <v>8023</v>
      </c>
    </row>
    <row r="395" spans="1:10" x14ac:dyDescent="0.25">
      <c r="A395" s="2345"/>
      <c r="B395" s="1859" t="s">
        <v>114</v>
      </c>
      <c r="C395" s="1848">
        <v>1</v>
      </c>
      <c r="D395" s="1848">
        <v>17000</v>
      </c>
      <c r="E395" s="1849"/>
      <c r="F395" s="1848"/>
      <c r="G395" s="1848">
        <v>1</v>
      </c>
      <c r="H395" s="1993">
        <v>60</v>
      </c>
      <c r="I395" s="1831">
        <v>3000</v>
      </c>
      <c r="J395" s="1994" t="s">
        <v>8024</v>
      </c>
    </row>
    <row r="396" spans="1:10" x14ac:dyDescent="0.25">
      <c r="A396" s="2345"/>
      <c r="B396" s="1859" t="s">
        <v>6246</v>
      </c>
      <c r="C396" s="1848">
        <v>1</v>
      </c>
      <c r="D396" s="1848"/>
      <c r="E396" s="1849">
        <v>18000</v>
      </c>
      <c r="F396" s="1848"/>
      <c r="G396" s="1848">
        <v>1</v>
      </c>
      <c r="H396" s="1993">
        <v>70</v>
      </c>
      <c r="I396" s="1831">
        <v>4000</v>
      </c>
      <c r="J396" s="1994" t="s">
        <v>8012</v>
      </c>
    </row>
    <row r="397" spans="1:10" x14ac:dyDescent="0.25">
      <c r="A397" s="2345"/>
      <c r="B397" s="1859" t="s">
        <v>8025</v>
      </c>
      <c r="C397" s="1848">
        <v>1</v>
      </c>
      <c r="D397" s="1848">
        <v>13000</v>
      </c>
      <c r="E397" s="1849"/>
      <c r="F397" s="1848"/>
      <c r="G397" s="1848"/>
      <c r="H397" s="1993"/>
      <c r="I397" s="1831"/>
      <c r="J397" s="1994"/>
    </row>
    <row r="398" spans="1:10" x14ac:dyDescent="0.25">
      <c r="A398" s="2345"/>
      <c r="B398" s="1859" t="s">
        <v>8026</v>
      </c>
      <c r="C398" s="1848">
        <v>1</v>
      </c>
      <c r="D398" s="1848">
        <v>6900</v>
      </c>
      <c r="E398" s="1849"/>
      <c r="F398" s="1848"/>
      <c r="G398" s="1848"/>
      <c r="H398" s="1993"/>
      <c r="I398" s="1831"/>
      <c r="J398" s="1994"/>
    </row>
    <row r="399" spans="1:10" x14ac:dyDescent="0.25">
      <c r="A399" s="2345"/>
      <c r="B399" s="1859" t="s">
        <v>7764</v>
      </c>
      <c r="C399" s="1848">
        <v>1</v>
      </c>
      <c r="D399" s="1848"/>
      <c r="E399" s="1849">
        <v>16000</v>
      </c>
      <c r="F399" s="1848"/>
      <c r="G399" s="1848">
        <v>1</v>
      </c>
      <c r="H399" s="1993">
        <v>60</v>
      </c>
      <c r="I399" s="1831">
        <v>3000</v>
      </c>
      <c r="J399" s="1994" t="s">
        <v>8019</v>
      </c>
    </row>
    <row r="400" spans="1:10" x14ac:dyDescent="0.25">
      <c r="A400" s="2345"/>
      <c r="B400" s="1859" t="s">
        <v>7791</v>
      </c>
      <c r="C400" s="1848">
        <v>1</v>
      </c>
      <c r="D400" s="1848">
        <v>17000</v>
      </c>
      <c r="E400" s="1849"/>
      <c r="F400" s="1848"/>
      <c r="G400" s="1848">
        <v>1</v>
      </c>
      <c r="H400" s="1993">
        <v>70</v>
      </c>
      <c r="I400" s="1831">
        <v>4000</v>
      </c>
      <c r="J400" s="1994"/>
    </row>
    <row r="401" spans="1:10" x14ac:dyDescent="0.25">
      <c r="A401" s="2345"/>
      <c r="B401" s="1857" t="s">
        <v>8027</v>
      </c>
      <c r="C401" s="1846">
        <v>1</v>
      </c>
      <c r="D401" s="1846"/>
      <c r="E401" s="1847">
        <v>28000</v>
      </c>
      <c r="F401" s="1846"/>
      <c r="G401" s="1846">
        <v>1</v>
      </c>
      <c r="H401" s="1995">
        <v>50</v>
      </c>
      <c r="I401" s="1774">
        <v>2000</v>
      </c>
      <c r="J401" s="2008" t="s">
        <v>8019</v>
      </c>
    </row>
    <row r="402" spans="1:10" x14ac:dyDescent="0.25">
      <c r="A402" s="2345"/>
      <c r="B402" s="1859" t="s">
        <v>8028</v>
      </c>
      <c r="C402" s="1848">
        <v>1</v>
      </c>
      <c r="D402" s="1848"/>
      <c r="E402" s="1849">
        <v>13000</v>
      </c>
      <c r="F402" s="1848"/>
      <c r="G402" s="1848">
        <v>1</v>
      </c>
      <c r="H402" s="1993">
        <v>60</v>
      </c>
      <c r="I402" s="1831">
        <v>3000</v>
      </c>
      <c r="J402" s="1994"/>
    </row>
    <row r="403" spans="1:10" ht="16.5" thickBot="1" x14ac:dyDescent="0.3">
      <c r="A403" s="2346"/>
      <c r="B403" s="1998" t="s">
        <v>2048</v>
      </c>
      <c r="C403" s="1999">
        <f>SUM(C380:C402)</f>
        <v>23</v>
      </c>
      <c r="D403" s="1999">
        <f>SUM(D380:D402)</f>
        <v>204400</v>
      </c>
      <c r="E403" s="1999">
        <f>SUM(E380:E402)</f>
        <v>281000</v>
      </c>
      <c r="F403" s="1999">
        <f>SUM(F380:F402)</f>
        <v>0</v>
      </c>
      <c r="G403" s="1999">
        <f>SUM(G380:G402)</f>
        <v>16</v>
      </c>
      <c r="H403" s="1999"/>
      <c r="I403" s="1999">
        <f>SUM(I380:I402)</f>
        <v>59000</v>
      </c>
      <c r="J403" s="2000"/>
    </row>
    <row r="404" spans="1:10" x14ac:dyDescent="0.25">
      <c r="B404" s="2347" t="s">
        <v>4463</v>
      </c>
      <c r="C404" s="2348"/>
      <c r="D404" s="2348"/>
      <c r="E404" s="2348"/>
      <c r="F404" s="2348"/>
      <c r="G404" s="2348"/>
      <c r="H404" s="2348"/>
      <c r="I404" s="2348"/>
      <c r="J404" s="2349"/>
    </row>
    <row r="405" spans="1:10" x14ac:dyDescent="0.25">
      <c r="B405" s="2001"/>
      <c r="C405" s="2002"/>
      <c r="D405" s="2002"/>
      <c r="E405" s="2003"/>
      <c r="F405" s="2003"/>
      <c r="G405" s="2003"/>
      <c r="H405" s="2003"/>
      <c r="I405" s="2003"/>
      <c r="J405" s="2003"/>
    </row>
    <row r="406" spans="1:10" x14ac:dyDescent="0.25">
      <c r="B406" s="2004" t="s">
        <v>2048</v>
      </c>
      <c r="C406" s="2005">
        <f>SUM(C405:C405)</f>
        <v>0</v>
      </c>
      <c r="D406" s="2005"/>
      <c r="E406" s="2005"/>
      <c r="F406" s="2005"/>
      <c r="G406" s="2005"/>
      <c r="H406" s="2005"/>
      <c r="I406" s="2005"/>
      <c r="J406" s="2006"/>
    </row>
    <row r="408" spans="1:10" x14ac:dyDescent="0.25">
      <c r="B408" s="2343" t="s">
        <v>4861</v>
      </c>
      <c r="C408" s="2328"/>
      <c r="D408" s="2007">
        <f>D403</f>
        <v>204400</v>
      </c>
    </row>
    <row r="410" spans="1:10" x14ac:dyDescent="0.25">
      <c r="B410" s="2343" t="s">
        <v>4825</v>
      </c>
      <c r="C410" s="2328"/>
      <c r="D410" s="2005"/>
      <c r="F410" s="2329" t="s">
        <v>7199</v>
      </c>
      <c r="G410" s="2329"/>
      <c r="H410" s="2329"/>
      <c r="I410" s="2329"/>
      <c r="J410" s="2329"/>
    </row>
    <row r="412" spans="1:10" ht="16.5" thickBot="1" x14ac:dyDescent="0.3"/>
    <row r="413" spans="1:10" ht="16.5" thickBot="1" x14ac:dyDescent="0.3">
      <c r="A413" s="2332" t="s">
        <v>7860</v>
      </c>
      <c r="B413" s="2333"/>
      <c r="C413" s="2333"/>
      <c r="D413" s="2333"/>
      <c r="E413" s="2333"/>
      <c r="F413" s="2333"/>
      <c r="G413" s="2333"/>
      <c r="H413" s="2333"/>
      <c r="I413" s="2333"/>
      <c r="J413" s="2334"/>
    </row>
    <row r="414" spans="1:10" ht="32.25" thickBot="1" x14ac:dyDescent="0.3">
      <c r="A414" s="1984" t="s">
        <v>7245</v>
      </c>
      <c r="B414" s="1985" t="s">
        <v>7246</v>
      </c>
      <c r="C414" s="1986" t="s">
        <v>6004</v>
      </c>
      <c r="D414" s="1987" t="s">
        <v>6005</v>
      </c>
      <c r="E414" s="1988" t="s">
        <v>7247</v>
      </c>
      <c r="F414" s="1989" t="s">
        <v>7248</v>
      </c>
      <c r="G414" s="1989" t="s">
        <v>7249</v>
      </c>
      <c r="H414" s="1989" t="s">
        <v>7251</v>
      </c>
      <c r="I414" s="1989" t="s">
        <v>7250</v>
      </c>
      <c r="J414" s="1990" t="s">
        <v>6846</v>
      </c>
    </row>
    <row r="415" spans="1:10" x14ac:dyDescent="0.25">
      <c r="A415" s="2344">
        <v>43962</v>
      </c>
      <c r="B415" s="1952" t="s">
        <v>7861</v>
      </c>
      <c r="C415" s="1844">
        <v>2</v>
      </c>
      <c r="D415" s="1844">
        <v>214000</v>
      </c>
      <c r="E415" s="1845"/>
      <c r="F415" s="1844"/>
      <c r="G415" s="1844"/>
      <c r="H415" s="1991"/>
      <c r="I415" s="1920"/>
      <c r="J415" s="1992" t="s">
        <v>7862</v>
      </c>
    </row>
    <row r="416" spans="1:10" x14ac:dyDescent="0.25">
      <c r="A416" s="2345"/>
      <c r="B416" s="1859" t="s">
        <v>7792</v>
      </c>
      <c r="C416" s="1848">
        <v>1</v>
      </c>
      <c r="D416" s="1848"/>
      <c r="E416" s="1849">
        <v>14000</v>
      </c>
      <c r="F416" s="1848"/>
      <c r="G416" s="1848">
        <v>1</v>
      </c>
      <c r="H416" s="1993">
        <v>60</v>
      </c>
      <c r="I416" s="1831">
        <v>3000</v>
      </c>
      <c r="J416" s="1994"/>
    </row>
    <row r="417" spans="1:10" x14ac:dyDescent="0.25">
      <c r="A417" s="2345"/>
      <c r="B417" s="1859" t="s">
        <v>7793</v>
      </c>
      <c r="C417" s="1848">
        <v>1</v>
      </c>
      <c r="D417" s="1848"/>
      <c r="E417" s="1849">
        <v>14000</v>
      </c>
      <c r="F417" s="1848"/>
      <c r="G417" s="1848">
        <v>1</v>
      </c>
      <c r="H417" s="1993">
        <v>60</v>
      </c>
      <c r="I417" s="1831">
        <v>3000</v>
      </c>
      <c r="J417" s="1994" t="s">
        <v>6973</v>
      </c>
    </row>
    <row r="418" spans="1:10" x14ac:dyDescent="0.25">
      <c r="A418" s="2345"/>
      <c r="B418" s="1857" t="s">
        <v>7793</v>
      </c>
      <c r="C418" s="1846">
        <v>1</v>
      </c>
      <c r="D418" s="1846"/>
      <c r="E418" s="1847">
        <v>14000</v>
      </c>
      <c r="F418" s="1846"/>
      <c r="G418" s="1846">
        <v>1</v>
      </c>
      <c r="H418" s="1995">
        <v>60</v>
      </c>
      <c r="I418" s="1774">
        <v>3000</v>
      </c>
      <c r="J418" s="1994"/>
    </row>
    <row r="419" spans="1:10" x14ac:dyDescent="0.25">
      <c r="A419" s="2345"/>
      <c r="B419" s="1857" t="s">
        <v>123</v>
      </c>
      <c r="C419" s="1846">
        <v>1</v>
      </c>
      <c r="D419" s="1846">
        <v>13000</v>
      </c>
      <c r="E419" s="1847"/>
      <c r="F419" s="1846"/>
      <c r="G419" s="1846">
        <v>1</v>
      </c>
      <c r="H419" s="1995">
        <v>60</v>
      </c>
      <c r="I419" s="1774">
        <v>3000</v>
      </c>
      <c r="J419" s="1994"/>
    </row>
    <row r="420" spans="1:10" x14ac:dyDescent="0.25">
      <c r="A420" s="2345"/>
      <c r="B420" s="1974" t="s">
        <v>7834</v>
      </c>
      <c r="C420" s="1975">
        <v>1</v>
      </c>
      <c r="D420" s="1975"/>
      <c r="E420" s="1976"/>
      <c r="F420" s="1975">
        <v>26500</v>
      </c>
      <c r="G420" s="1975"/>
      <c r="H420" s="2012"/>
      <c r="I420" s="1837"/>
      <c r="J420" s="2013" t="s">
        <v>7863</v>
      </c>
    </row>
    <row r="421" spans="1:10" x14ac:dyDescent="0.25">
      <c r="A421" s="2345"/>
      <c r="B421" s="1977" t="s">
        <v>7861</v>
      </c>
      <c r="C421" s="1846">
        <v>4</v>
      </c>
      <c r="D421" s="1846"/>
      <c r="E421" s="1847"/>
      <c r="F421" s="1846">
        <v>428000</v>
      </c>
      <c r="G421" s="1846"/>
      <c r="H421" s="1995"/>
      <c r="I421" s="1774"/>
      <c r="J421" s="2014" t="s">
        <v>7864</v>
      </c>
    </row>
    <row r="422" spans="1:10" x14ac:dyDescent="0.25">
      <c r="A422" s="2345"/>
      <c r="B422" s="1977" t="s">
        <v>7865</v>
      </c>
      <c r="C422" s="1846">
        <v>1</v>
      </c>
      <c r="D422" s="1846">
        <v>16000</v>
      </c>
      <c r="E422" s="1847"/>
      <c r="F422" s="1846"/>
      <c r="G422" s="1846"/>
      <c r="H422" s="1995"/>
      <c r="I422" s="1774"/>
      <c r="J422" s="2014"/>
    </row>
    <row r="423" spans="1:10" x14ac:dyDescent="0.25">
      <c r="A423" s="2345"/>
      <c r="B423" s="1977" t="s">
        <v>7866</v>
      </c>
      <c r="C423" s="1846">
        <v>2</v>
      </c>
      <c r="D423" s="1846"/>
      <c r="E423" s="1847"/>
      <c r="F423" s="1846">
        <v>55000</v>
      </c>
      <c r="G423" s="1846"/>
      <c r="H423" s="1995"/>
      <c r="I423" s="1774"/>
      <c r="J423" s="2015" t="s">
        <v>7867</v>
      </c>
    </row>
    <row r="424" spans="1:10" x14ac:dyDescent="0.25">
      <c r="A424" s="2345"/>
      <c r="B424" s="1977" t="s">
        <v>7868</v>
      </c>
      <c r="C424" s="1846">
        <v>2</v>
      </c>
      <c r="D424" s="1846"/>
      <c r="E424" s="1847"/>
      <c r="F424" s="1846">
        <v>55000</v>
      </c>
      <c r="G424" s="1846"/>
      <c r="H424" s="1995"/>
      <c r="I424" s="1774"/>
      <c r="J424" s="2015" t="s">
        <v>7867</v>
      </c>
    </row>
    <row r="425" spans="1:10" x14ac:dyDescent="0.25">
      <c r="A425" s="2345"/>
      <c r="B425" s="1977" t="s">
        <v>7769</v>
      </c>
      <c r="C425" s="1846">
        <v>1</v>
      </c>
      <c r="D425" s="1846"/>
      <c r="E425" s="1847">
        <v>23000</v>
      </c>
      <c r="F425" s="1846"/>
      <c r="G425" s="1846">
        <v>1</v>
      </c>
      <c r="H425" s="1995">
        <v>50</v>
      </c>
      <c r="I425" s="1774">
        <v>2000</v>
      </c>
      <c r="J425" s="2014" t="s">
        <v>883</v>
      </c>
    </row>
    <row r="426" spans="1:10" x14ac:dyDescent="0.25">
      <c r="A426" s="2345"/>
      <c r="B426" s="1894" t="s">
        <v>132</v>
      </c>
      <c r="C426" s="1848">
        <v>1</v>
      </c>
      <c r="D426" s="1848">
        <v>12000</v>
      </c>
      <c r="E426" s="1849"/>
      <c r="F426" s="1848"/>
      <c r="G426" s="1848">
        <v>1</v>
      </c>
      <c r="H426" s="1993">
        <v>75</v>
      </c>
      <c r="I426" s="1831">
        <v>4000</v>
      </c>
      <c r="J426" s="2014"/>
    </row>
    <row r="427" spans="1:10" x14ac:dyDescent="0.25">
      <c r="A427" s="2345"/>
      <c r="B427" s="1894" t="s">
        <v>7791</v>
      </c>
      <c r="C427" s="1848">
        <v>1</v>
      </c>
      <c r="D427" s="1848">
        <v>17000</v>
      </c>
      <c r="E427" s="1849"/>
      <c r="F427" s="1848"/>
      <c r="G427" s="1848">
        <v>1</v>
      </c>
      <c r="H427" s="1993">
        <v>70</v>
      </c>
      <c r="I427" s="1831">
        <v>4000</v>
      </c>
      <c r="J427" s="2014"/>
    </row>
    <row r="428" spans="1:10" x14ac:dyDescent="0.25">
      <c r="A428" s="2345"/>
      <c r="B428" s="1977" t="s">
        <v>7865</v>
      </c>
      <c r="C428" s="1846">
        <v>1</v>
      </c>
      <c r="D428" s="1846"/>
      <c r="E428" s="1847">
        <v>13000</v>
      </c>
      <c r="F428" s="1846"/>
      <c r="G428" s="1846">
        <v>1</v>
      </c>
      <c r="H428" s="1995">
        <v>60</v>
      </c>
      <c r="I428" s="1774">
        <v>3000</v>
      </c>
      <c r="J428" s="2014" t="s">
        <v>7409</v>
      </c>
    </row>
    <row r="429" spans="1:10" x14ac:dyDescent="0.25">
      <c r="A429" s="2345"/>
      <c r="B429" s="1894" t="s">
        <v>7869</v>
      </c>
      <c r="C429" s="1848">
        <v>1</v>
      </c>
      <c r="D429" s="1848"/>
      <c r="E429" s="1849">
        <v>28000</v>
      </c>
      <c r="F429" s="1848"/>
      <c r="G429" s="1848">
        <v>1</v>
      </c>
      <c r="H429" s="1993">
        <v>50</v>
      </c>
      <c r="I429" s="1831">
        <v>2000</v>
      </c>
      <c r="J429" s="2014" t="s">
        <v>7409</v>
      </c>
    </row>
    <row r="430" spans="1:10" x14ac:dyDescent="0.25">
      <c r="A430" s="2345"/>
      <c r="B430" s="1894" t="s">
        <v>7695</v>
      </c>
      <c r="C430" s="1848">
        <v>1</v>
      </c>
      <c r="D430" s="1848"/>
      <c r="E430" s="1849">
        <v>16000</v>
      </c>
      <c r="F430" s="1848"/>
      <c r="G430" s="1848">
        <v>1</v>
      </c>
      <c r="H430" s="1993">
        <v>60</v>
      </c>
      <c r="I430" s="1831">
        <v>3000</v>
      </c>
      <c r="J430" s="2014" t="s">
        <v>7409</v>
      </c>
    </row>
    <row r="431" spans="1:10" x14ac:dyDescent="0.25">
      <c r="A431" s="2345"/>
      <c r="B431" s="1894" t="s">
        <v>7791</v>
      </c>
      <c r="C431" s="1848">
        <v>1</v>
      </c>
      <c r="D431" s="1848">
        <v>17000</v>
      </c>
      <c r="E431" s="1849"/>
      <c r="F431" s="1848"/>
      <c r="G431" s="1848">
        <v>1</v>
      </c>
      <c r="H431" s="1993">
        <v>70</v>
      </c>
      <c r="I431" s="1831">
        <v>4000</v>
      </c>
      <c r="J431" s="2014"/>
    </row>
    <row r="432" spans="1:10" x14ac:dyDescent="0.25">
      <c r="A432" s="2345"/>
      <c r="B432" s="1894" t="s">
        <v>7870</v>
      </c>
      <c r="C432" s="1848">
        <v>1</v>
      </c>
      <c r="D432" s="1848">
        <v>27500</v>
      </c>
      <c r="E432" s="1849"/>
      <c r="F432" s="1848"/>
      <c r="G432" s="1848"/>
      <c r="H432" s="1993"/>
      <c r="I432" s="1831"/>
      <c r="J432" s="2014"/>
    </row>
    <row r="433" spans="1:10" x14ac:dyDescent="0.25">
      <c r="A433" s="2345"/>
      <c r="B433" s="1894" t="s">
        <v>7695</v>
      </c>
      <c r="C433" s="1848">
        <v>1</v>
      </c>
      <c r="D433" s="1848"/>
      <c r="E433" s="1849">
        <v>15000</v>
      </c>
      <c r="F433" s="1848"/>
      <c r="G433" s="1848">
        <v>1</v>
      </c>
      <c r="H433" s="1993">
        <v>60</v>
      </c>
      <c r="I433" s="1831">
        <v>3000</v>
      </c>
      <c r="J433" s="2014"/>
    </row>
    <row r="434" spans="1:10" x14ac:dyDescent="0.25">
      <c r="A434" s="2345"/>
      <c r="B434" s="1978" t="s">
        <v>7791</v>
      </c>
      <c r="C434" s="1870"/>
      <c r="D434" s="1870"/>
      <c r="E434" s="1871"/>
      <c r="F434" s="1870"/>
      <c r="G434" s="1870"/>
      <c r="H434" s="1996"/>
      <c r="I434" s="1776"/>
      <c r="J434" s="2016" t="s">
        <v>7871</v>
      </c>
    </row>
    <row r="435" spans="1:10" x14ac:dyDescent="0.25">
      <c r="A435" s="2345"/>
      <c r="B435" s="1894" t="s">
        <v>7872</v>
      </c>
      <c r="C435" s="1848">
        <v>1</v>
      </c>
      <c r="D435" s="1848"/>
      <c r="E435" s="1849">
        <v>13000</v>
      </c>
      <c r="F435" s="1848"/>
      <c r="G435" s="1848">
        <v>1</v>
      </c>
      <c r="H435" s="1993">
        <v>60</v>
      </c>
      <c r="I435" s="1831">
        <v>3000</v>
      </c>
      <c r="J435" s="2014"/>
    </row>
    <row r="436" spans="1:10" x14ac:dyDescent="0.25">
      <c r="A436" s="2345"/>
      <c r="B436" s="1894" t="s">
        <v>4483</v>
      </c>
      <c r="C436" s="1848">
        <v>2</v>
      </c>
      <c r="D436" s="1848"/>
      <c r="E436" s="1849">
        <v>40000</v>
      </c>
      <c r="F436" s="1848"/>
      <c r="G436" s="1848"/>
      <c r="H436" s="1993"/>
      <c r="I436" s="1831"/>
      <c r="J436" s="2014" t="s">
        <v>7873</v>
      </c>
    </row>
    <row r="437" spans="1:10" x14ac:dyDescent="0.25">
      <c r="A437" s="2345"/>
      <c r="B437" s="1894" t="s">
        <v>7764</v>
      </c>
      <c r="C437" s="1848">
        <v>1</v>
      </c>
      <c r="D437" s="1848">
        <v>16000</v>
      </c>
      <c r="E437" s="1849"/>
      <c r="F437" s="1848"/>
      <c r="G437" s="1848">
        <v>1</v>
      </c>
      <c r="H437" s="1993">
        <v>60</v>
      </c>
      <c r="I437" s="1831">
        <v>3000</v>
      </c>
      <c r="J437" s="2014" t="s">
        <v>7409</v>
      </c>
    </row>
    <row r="438" spans="1:10" x14ac:dyDescent="0.25">
      <c r="A438" s="2345"/>
      <c r="B438" s="1894" t="s">
        <v>7792</v>
      </c>
      <c r="C438" s="1848">
        <v>1</v>
      </c>
      <c r="D438" s="1848"/>
      <c r="E438" s="1849">
        <v>14000</v>
      </c>
      <c r="F438" s="1848"/>
      <c r="G438" s="1848">
        <v>1</v>
      </c>
      <c r="H438" s="1993">
        <v>60</v>
      </c>
      <c r="I438" s="1831">
        <v>3000</v>
      </c>
      <c r="J438" s="2014" t="s">
        <v>7409</v>
      </c>
    </row>
    <row r="439" spans="1:10" x14ac:dyDescent="0.25">
      <c r="A439" s="2345"/>
      <c r="B439" s="1894" t="s">
        <v>7874</v>
      </c>
      <c r="C439" s="1848">
        <v>1</v>
      </c>
      <c r="D439" s="1848">
        <v>17000</v>
      </c>
      <c r="E439" s="1849"/>
      <c r="F439" s="1848"/>
      <c r="G439" s="1848">
        <v>1</v>
      </c>
      <c r="H439" s="1993">
        <v>60</v>
      </c>
      <c r="I439" s="1831">
        <v>3000</v>
      </c>
      <c r="J439" s="2014"/>
    </row>
    <row r="440" spans="1:10" x14ac:dyDescent="0.25">
      <c r="A440" s="2345"/>
      <c r="B440" s="1894" t="s">
        <v>7814</v>
      </c>
      <c r="C440" s="1848">
        <v>1</v>
      </c>
      <c r="D440" s="1848"/>
      <c r="E440" s="1849">
        <v>18000</v>
      </c>
      <c r="F440" s="1848"/>
      <c r="G440" s="1848">
        <v>1</v>
      </c>
      <c r="H440" s="1993">
        <v>70</v>
      </c>
      <c r="I440" s="1831">
        <v>4000</v>
      </c>
      <c r="J440" s="2014" t="s">
        <v>7409</v>
      </c>
    </row>
    <row r="441" spans="1:10" x14ac:dyDescent="0.25">
      <c r="A441" s="2345"/>
      <c r="B441" s="1894" t="s">
        <v>7875</v>
      </c>
      <c r="C441" s="1848">
        <v>1</v>
      </c>
      <c r="D441" s="1848">
        <v>30000</v>
      </c>
      <c r="E441" s="1849"/>
      <c r="F441" s="1848"/>
      <c r="G441" s="1848"/>
      <c r="H441" s="1993"/>
      <c r="I441" s="1831"/>
      <c r="J441" s="2014"/>
    </row>
    <row r="442" spans="1:10" x14ac:dyDescent="0.25">
      <c r="A442" s="2345"/>
      <c r="B442" s="1894" t="s">
        <v>7876</v>
      </c>
      <c r="C442" s="1848">
        <v>4</v>
      </c>
      <c r="D442" s="1848"/>
      <c r="E442" s="1849"/>
      <c r="F442" s="1848">
        <v>150000</v>
      </c>
      <c r="G442" s="1848"/>
      <c r="H442" s="1993"/>
      <c r="I442" s="1831"/>
      <c r="J442" s="2014" t="s">
        <v>7877</v>
      </c>
    </row>
    <row r="443" spans="1:10" x14ac:dyDescent="0.25">
      <c r="A443" s="2345"/>
      <c r="B443" s="1894" t="s">
        <v>7878</v>
      </c>
      <c r="C443" s="1848">
        <v>1</v>
      </c>
      <c r="D443" s="1848"/>
      <c r="E443" s="1849">
        <v>25500</v>
      </c>
      <c r="F443" s="1848"/>
      <c r="G443" s="1848">
        <v>1</v>
      </c>
      <c r="H443" s="1993">
        <v>100</v>
      </c>
      <c r="I443" s="1831">
        <v>5000</v>
      </c>
      <c r="J443" s="2014" t="s">
        <v>7409</v>
      </c>
    </row>
    <row r="444" spans="1:10" x14ac:dyDescent="0.25">
      <c r="A444" s="2345"/>
      <c r="B444" s="1894" t="s">
        <v>7879</v>
      </c>
      <c r="C444" s="1848">
        <v>1</v>
      </c>
      <c r="D444" s="1848">
        <v>9000</v>
      </c>
      <c r="E444" s="1849"/>
      <c r="F444" s="1848"/>
      <c r="G444" s="1848"/>
      <c r="H444" s="1993"/>
      <c r="I444" s="1831"/>
      <c r="J444" s="2014" t="s">
        <v>7880</v>
      </c>
    </row>
    <row r="445" spans="1:10" x14ac:dyDescent="0.25">
      <c r="A445" s="2345"/>
      <c r="B445" s="1894" t="s">
        <v>7881</v>
      </c>
      <c r="C445" s="1848">
        <v>1</v>
      </c>
      <c r="D445" s="1848"/>
      <c r="E445" s="1849">
        <v>35000</v>
      </c>
      <c r="F445" s="1848"/>
      <c r="G445" s="1848">
        <v>1</v>
      </c>
      <c r="H445" s="1993">
        <v>70</v>
      </c>
      <c r="I445" s="1831">
        <v>4000</v>
      </c>
      <c r="J445" s="2014"/>
    </row>
    <row r="446" spans="1:10" x14ac:dyDescent="0.25">
      <c r="A446" s="2345"/>
      <c r="B446" s="1894" t="s">
        <v>7819</v>
      </c>
      <c r="C446" s="1848">
        <v>1</v>
      </c>
      <c r="D446" s="1848"/>
      <c r="E446" s="1849">
        <v>15000</v>
      </c>
      <c r="F446" s="1848"/>
      <c r="G446" s="1848">
        <v>1</v>
      </c>
      <c r="H446" s="1993">
        <v>60</v>
      </c>
      <c r="I446" s="1831">
        <v>3000</v>
      </c>
      <c r="J446" s="2014"/>
    </row>
    <row r="447" spans="1:10" x14ac:dyDescent="0.25">
      <c r="A447" s="2345"/>
      <c r="B447" s="1894" t="s">
        <v>7882</v>
      </c>
      <c r="C447" s="1848">
        <v>1</v>
      </c>
      <c r="D447" s="1848">
        <v>2000</v>
      </c>
      <c r="E447" s="1849">
        <v>12800</v>
      </c>
      <c r="F447" s="1848"/>
      <c r="G447" s="1848">
        <v>2</v>
      </c>
      <c r="H447" s="1993">
        <v>50</v>
      </c>
      <c r="I447" s="1831">
        <v>2000</v>
      </c>
      <c r="J447" s="2014" t="s">
        <v>7883</v>
      </c>
    </row>
    <row r="448" spans="1:10" x14ac:dyDescent="0.25">
      <c r="A448" s="2345"/>
      <c r="B448" s="1894" t="s">
        <v>7441</v>
      </c>
      <c r="C448" s="1848">
        <v>1</v>
      </c>
      <c r="D448" s="1848"/>
      <c r="E448" s="1849">
        <v>36000</v>
      </c>
      <c r="F448" s="1848"/>
      <c r="G448" s="1848">
        <v>1</v>
      </c>
      <c r="H448" s="1993">
        <v>60</v>
      </c>
      <c r="I448" s="1831">
        <v>3000</v>
      </c>
      <c r="J448" s="2014" t="s">
        <v>7409</v>
      </c>
    </row>
    <row r="449" spans="1:10" x14ac:dyDescent="0.25">
      <c r="A449" s="2345"/>
      <c r="B449" s="1894" t="s">
        <v>7831</v>
      </c>
      <c r="C449" s="1848">
        <v>1</v>
      </c>
      <c r="D449" s="1848"/>
      <c r="E449" s="1849">
        <v>16000</v>
      </c>
      <c r="F449" s="1848"/>
      <c r="G449" s="1848">
        <v>1</v>
      </c>
      <c r="H449" s="1993">
        <v>60</v>
      </c>
      <c r="I449" s="1831">
        <v>3000</v>
      </c>
      <c r="J449" s="2014" t="s">
        <v>7409</v>
      </c>
    </row>
    <row r="450" spans="1:10" x14ac:dyDescent="0.25">
      <c r="A450" s="2345"/>
      <c r="B450" s="1978" t="s">
        <v>7884</v>
      </c>
      <c r="C450" s="1870"/>
      <c r="D450" s="1870"/>
      <c r="E450" s="1871"/>
      <c r="F450" s="1870"/>
      <c r="G450" s="1870"/>
      <c r="H450" s="1996"/>
      <c r="I450" s="1776"/>
      <c r="J450" s="2016" t="s">
        <v>7885</v>
      </c>
    </row>
    <row r="451" spans="1:10" x14ac:dyDescent="0.25">
      <c r="A451" s="2345"/>
      <c r="B451" s="1894" t="s">
        <v>7886</v>
      </c>
      <c r="C451" s="1848">
        <v>1</v>
      </c>
      <c r="D451" s="1848">
        <v>7000</v>
      </c>
      <c r="E451" s="1849">
        <v>23000</v>
      </c>
      <c r="F451" s="1848"/>
      <c r="G451" s="1848">
        <v>1</v>
      </c>
      <c r="H451" s="1993">
        <v>100</v>
      </c>
      <c r="I451" s="1831">
        <v>5000</v>
      </c>
      <c r="J451" s="2014" t="s">
        <v>7889</v>
      </c>
    </row>
    <row r="452" spans="1:10" x14ac:dyDescent="0.25">
      <c r="A452" s="2345"/>
      <c r="B452" s="1977" t="s">
        <v>7887</v>
      </c>
      <c r="C452" s="1846">
        <v>1</v>
      </c>
      <c r="D452" s="1846"/>
      <c r="E452" s="1847">
        <v>25000</v>
      </c>
      <c r="F452" s="1846"/>
      <c r="G452" s="1846">
        <v>1</v>
      </c>
      <c r="H452" s="1995">
        <v>50</v>
      </c>
      <c r="I452" s="1774">
        <v>2000</v>
      </c>
      <c r="J452" s="2014" t="s">
        <v>7409</v>
      </c>
    </row>
    <row r="453" spans="1:10" x14ac:dyDescent="0.25">
      <c r="A453" s="2345"/>
      <c r="B453" s="1894"/>
      <c r="C453" s="1848"/>
      <c r="D453" s="1848"/>
      <c r="E453" s="1849"/>
      <c r="F453" s="1848"/>
      <c r="G453" s="1848"/>
      <c r="H453" s="1993"/>
      <c r="I453" s="1831"/>
      <c r="J453" s="2014"/>
    </row>
    <row r="454" spans="1:10" ht="16.5" thickBot="1" x14ac:dyDescent="0.3">
      <c r="A454" s="2346"/>
      <c r="B454" s="1998" t="s">
        <v>2048</v>
      </c>
      <c r="C454" s="1999">
        <f>SUM(C415:C453)</f>
        <v>46</v>
      </c>
      <c r="D454" s="1999">
        <f>SUM(D415:D453)</f>
        <v>397500</v>
      </c>
      <c r="E454" s="1999">
        <f>SUM(E415:E453)</f>
        <v>410300</v>
      </c>
      <c r="F454" s="1999">
        <f>SUM(F415:F453)</f>
        <v>714500</v>
      </c>
      <c r="G454" s="1999">
        <f>SUM(G415:G453)</f>
        <v>26</v>
      </c>
      <c r="H454" s="1999"/>
      <c r="I454" s="1999">
        <f>SUM(I415:I453)</f>
        <v>80000</v>
      </c>
      <c r="J454" s="2000"/>
    </row>
    <row r="455" spans="1:10" x14ac:dyDescent="0.25">
      <c r="B455" s="2347" t="s">
        <v>4463</v>
      </c>
      <c r="C455" s="2348"/>
      <c r="D455" s="2348"/>
      <c r="E455" s="2348"/>
      <c r="F455" s="2348"/>
      <c r="G455" s="2348"/>
      <c r="H455" s="2348"/>
      <c r="I455" s="2348"/>
      <c r="J455" s="2349"/>
    </row>
    <row r="456" spans="1:10" x14ac:dyDescent="0.25">
      <c r="B456" s="2001" t="s">
        <v>7888</v>
      </c>
      <c r="C456" s="2002">
        <v>1</v>
      </c>
      <c r="D456" s="2002"/>
      <c r="E456" s="2003">
        <v>800</v>
      </c>
      <c r="F456" s="2003"/>
      <c r="G456" s="2003"/>
      <c r="H456" s="2003"/>
      <c r="I456" s="2003"/>
      <c r="J456" s="2003"/>
    </row>
    <row r="457" spans="1:10" x14ac:dyDescent="0.25">
      <c r="B457" s="2001"/>
      <c r="C457" s="2002"/>
      <c r="D457" s="2002"/>
      <c r="E457" s="2003"/>
      <c r="F457" s="2003"/>
      <c r="G457" s="2003"/>
      <c r="H457" s="2003"/>
      <c r="I457" s="2003"/>
      <c r="J457" s="2003"/>
    </row>
    <row r="458" spans="1:10" x14ac:dyDescent="0.25">
      <c r="B458" s="2001"/>
      <c r="C458" s="2002"/>
      <c r="D458" s="2002"/>
      <c r="E458" s="2003"/>
      <c r="F458" s="2003"/>
      <c r="G458" s="2003"/>
      <c r="H458" s="2003"/>
      <c r="I458" s="2003"/>
      <c r="J458" s="2003"/>
    </row>
    <row r="459" spans="1:10" x14ac:dyDescent="0.25">
      <c r="B459" s="2004" t="s">
        <v>2048</v>
      </c>
      <c r="C459" s="2005">
        <f>SUM(C456:C456)</f>
        <v>1</v>
      </c>
      <c r="D459" s="2005"/>
      <c r="E459" s="2005">
        <v>800</v>
      </c>
      <c r="F459" s="2005"/>
      <c r="G459" s="2005"/>
      <c r="H459" s="2005"/>
      <c r="I459" s="2005"/>
      <c r="J459" s="2006"/>
    </row>
    <row r="461" spans="1:10" x14ac:dyDescent="0.25">
      <c r="B461" s="2343" t="s">
        <v>4861</v>
      </c>
      <c r="C461" s="2328"/>
      <c r="D461" s="2007">
        <f>D454</f>
        <v>397500</v>
      </c>
    </row>
    <row r="463" spans="1:10" x14ac:dyDescent="0.25">
      <c r="B463" s="2343" t="s">
        <v>4825</v>
      </c>
      <c r="C463" s="2328"/>
      <c r="D463" s="2005">
        <v>0</v>
      </c>
      <c r="F463" s="2329" t="s">
        <v>7199</v>
      </c>
      <c r="G463" s="2329"/>
      <c r="H463" s="2329"/>
      <c r="I463" s="2329"/>
      <c r="J463" s="2329"/>
    </row>
    <row r="465" spans="1:10" ht="16.5" thickBot="1" x14ac:dyDescent="0.3"/>
    <row r="466" spans="1:10" ht="16.5" thickBot="1" x14ac:dyDescent="0.3">
      <c r="A466" s="2332" t="s">
        <v>7890</v>
      </c>
      <c r="B466" s="2333"/>
      <c r="C466" s="2333"/>
      <c r="D466" s="2333"/>
      <c r="E466" s="2333"/>
      <c r="F466" s="2333"/>
      <c r="G466" s="2333"/>
      <c r="H466" s="2333"/>
      <c r="I466" s="2333"/>
      <c r="J466" s="2334"/>
    </row>
    <row r="467" spans="1:10" ht="32.25" thickBot="1" x14ac:dyDescent="0.3">
      <c r="A467" s="1984" t="s">
        <v>7245</v>
      </c>
      <c r="B467" s="1985" t="s">
        <v>7246</v>
      </c>
      <c r="C467" s="1986" t="s">
        <v>6004</v>
      </c>
      <c r="D467" s="1987" t="s">
        <v>6005</v>
      </c>
      <c r="E467" s="1988" t="s">
        <v>7247</v>
      </c>
      <c r="F467" s="1989" t="s">
        <v>7248</v>
      </c>
      <c r="G467" s="1989" t="s">
        <v>7249</v>
      </c>
      <c r="H467" s="1989" t="s">
        <v>7251</v>
      </c>
      <c r="I467" s="1989" t="s">
        <v>7250</v>
      </c>
      <c r="J467" s="1990" t="s">
        <v>6846</v>
      </c>
    </row>
    <row r="468" spans="1:10" x14ac:dyDescent="0.25">
      <c r="A468" s="2344">
        <v>43963</v>
      </c>
      <c r="B468" s="1952" t="s">
        <v>7891</v>
      </c>
      <c r="C468" s="1844">
        <v>1</v>
      </c>
      <c r="D468" s="1844">
        <v>15000</v>
      </c>
      <c r="E468" s="1845"/>
      <c r="F468" s="1844"/>
      <c r="G468" s="1844">
        <v>1</v>
      </c>
      <c r="H468" s="1991">
        <v>60</v>
      </c>
      <c r="I468" s="1920">
        <v>3000</v>
      </c>
      <c r="J468" s="1992"/>
    </row>
    <row r="469" spans="1:10" x14ac:dyDescent="0.25">
      <c r="A469" s="2345"/>
      <c r="B469" s="1859" t="s">
        <v>7845</v>
      </c>
      <c r="C469" s="1848">
        <v>1</v>
      </c>
      <c r="D469" s="1848"/>
      <c r="E469" s="1849">
        <v>33000</v>
      </c>
      <c r="F469" s="1848"/>
      <c r="G469" s="1848">
        <v>1</v>
      </c>
      <c r="H469" s="1993">
        <v>60</v>
      </c>
      <c r="I469" s="1831">
        <v>3000</v>
      </c>
      <c r="J469" s="2014" t="s">
        <v>7409</v>
      </c>
    </row>
    <row r="470" spans="1:10" x14ac:dyDescent="0.25">
      <c r="A470" s="2345"/>
      <c r="B470" s="1859" t="s">
        <v>3626</v>
      </c>
      <c r="C470" s="1848">
        <v>1</v>
      </c>
      <c r="D470" s="1848">
        <v>56000</v>
      </c>
      <c r="E470" s="1849"/>
      <c r="F470" s="1848"/>
      <c r="G470" s="1848"/>
      <c r="H470" s="1993"/>
      <c r="I470" s="1831"/>
      <c r="J470" s="1994" t="s">
        <v>7892</v>
      </c>
    </row>
    <row r="471" spans="1:10" x14ac:dyDescent="0.25">
      <c r="A471" s="2345"/>
      <c r="B471" s="1857" t="s">
        <v>7794</v>
      </c>
      <c r="C471" s="1846">
        <v>1</v>
      </c>
      <c r="D471" s="1846"/>
      <c r="E471" s="1847">
        <v>15000</v>
      </c>
      <c r="F471" s="1846"/>
      <c r="G471" s="1846">
        <v>1</v>
      </c>
      <c r="H471" s="1995">
        <v>60</v>
      </c>
      <c r="I471" s="1774">
        <v>3000</v>
      </c>
      <c r="J471" s="2014" t="s">
        <v>7409</v>
      </c>
    </row>
    <row r="472" spans="1:10" x14ac:dyDescent="0.25">
      <c r="A472" s="2345"/>
      <c r="B472" s="1857" t="s">
        <v>7893</v>
      </c>
      <c r="C472" s="1846">
        <v>1</v>
      </c>
      <c r="D472" s="1846"/>
      <c r="E472" s="1847">
        <v>34500</v>
      </c>
      <c r="F472" s="1846"/>
      <c r="G472" s="1846">
        <v>1</v>
      </c>
      <c r="H472" s="1995">
        <v>70</v>
      </c>
      <c r="I472" s="1774">
        <v>4000</v>
      </c>
      <c r="J472" s="2014" t="s">
        <v>7409</v>
      </c>
    </row>
    <row r="473" spans="1:10" x14ac:dyDescent="0.25">
      <c r="A473" s="2345"/>
      <c r="B473" s="1974" t="s">
        <v>7894</v>
      </c>
      <c r="C473" s="1975">
        <v>1</v>
      </c>
      <c r="D473" s="1975"/>
      <c r="E473" s="1976">
        <v>43000</v>
      </c>
      <c r="F473" s="1975"/>
      <c r="G473" s="1975"/>
      <c r="H473" s="2012"/>
      <c r="I473" s="1837"/>
      <c r="J473" s="2014" t="s">
        <v>7409</v>
      </c>
    </row>
    <row r="474" spans="1:10" x14ac:dyDescent="0.25">
      <c r="A474" s="2345"/>
      <c r="B474" s="1977" t="s">
        <v>7895</v>
      </c>
      <c r="C474" s="1846">
        <v>2</v>
      </c>
      <c r="D474" s="1846">
        <v>38000</v>
      </c>
      <c r="E474" s="1847"/>
      <c r="F474" s="1846"/>
      <c r="G474" s="1846">
        <v>2</v>
      </c>
      <c r="H474" s="1995">
        <v>70</v>
      </c>
      <c r="I474" s="1774">
        <v>8000</v>
      </c>
      <c r="J474" s="2014" t="s">
        <v>6965</v>
      </c>
    </row>
    <row r="475" spans="1:10" x14ac:dyDescent="0.25">
      <c r="A475" s="2345"/>
      <c r="B475" s="1977" t="s">
        <v>7839</v>
      </c>
      <c r="C475" s="1846">
        <v>1</v>
      </c>
      <c r="D475" s="1846"/>
      <c r="E475" s="1847">
        <v>18000</v>
      </c>
      <c r="F475" s="1846"/>
      <c r="G475" s="1846">
        <v>1</v>
      </c>
      <c r="H475" s="1995">
        <v>60</v>
      </c>
      <c r="I475" s="1774">
        <v>3000</v>
      </c>
      <c r="J475" s="2014" t="s">
        <v>7409</v>
      </c>
    </row>
    <row r="476" spans="1:10" x14ac:dyDescent="0.25">
      <c r="A476" s="2345"/>
      <c r="B476" s="1977" t="s">
        <v>7896</v>
      </c>
      <c r="C476" s="1846">
        <v>1</v>
      </c>
      <c r="D476" s="1846">
        <v>47000</v>
      </c>
      <c r="E476" s="1847"/>
      <c r="F476" s="1846"/>
      <c r="G476" s="1846">
        <v>1</v>
      </c>
      <c r="H476" s="1995">
        <v>90</v>
      </c>
      <c r="I476" s="1774">
        <v>5000</v>
      </c>
      <c r="J476" s="2015"/>
    </row>
    <row r="477" spans="1:10" x14ac:dyDescent="0.25">
      <c r="A477" s="2345"/>
      <c r="B477" s="1977" t="s">
        <v>7793</v>
      </c>
      <c r="C477" s="1846">
        <v>1</v>
      </c>
      <c r="D477" s="1846"/>
      <c r="E477" s="1847">
        <v>14000</v>
      </c>
      <c r="F477" s="1846"/>
      <c r="G477" s="1846">
        <v>1</v>
      </c>
      <c r="H477" s="1995">
        <v>60</v>
      </c>
      <c r="I477" s="1774">
        <v>3000</v>
      </c>
      <c r="J477" s="2014" t="s">
        <v>7409</v>
      </c>
    </row>
    <row r="478" spans="1:10" x14ac:dyDescent="0.25">
      <c r="A478" s="2345"/>
      <c r="B478" s="1977" t="s">
        <v>7792</v>
      </c>
      <c r="C478" s="1846">
        <v>1</v>
      </c>
      <c r="D478" s="1846"/>
      <c r="E478" s="1847">
        <v>14000</v>
      </c>
      <c r="F478" s="1846"/>
      <c r="G478" s="1846">
        <v>1</v>
      </c>
      <c r="H478" s="1995">
        <v>60</v>
      </c>
      <c r="I478" s="1774">
        <v>3000</v>
      </c>
      <c r="J478" s="2014" t="s">
        <v>7409</v>
      </c>
    </row>
    <row r="479" spans="1:10" x14ac:dyDescent="0.25">
      <c r="A479" s="2345"/>
      <c r="B479" s="1894" t="s">
        <v>7897</v>
      </c>
      <c r="C479" s="1848">
        <v>1</v>
      </c>
      <c r="D479" s="1848"/>
      <c r="E479" s="1849">
        <v>32000</v>
      </c>
      <c r="F479" s="1848"/>
      <c r="G479" s="1848">
        <v>1</v>
      </c>
      <c r="H479" s="1993">
        <v>60</v>
      </c>
      <c r="I479" s="1831">
        <v>3000</v>
      </c>
      <c r="J479" s="2014" t="s">
        <v>7409</v>
      </c>
    </row>
    <row r="480" spans="1:10" x14ac:dyDescent="0.25">
      <c r="A480" s="2345"/>
      <c r="B480" s="1894" t="s">
        <v>7839</v>
      </c>
      <c r="C480" s="1848">
        <v>1</v>
      </c>
      <c r="D480" s="1848"/>
      <c r="E480" s="1849">
        <v>21000</v>
      </c>
      <c r="F480" s="1848"/>
      <c r="G480" s="1848"/>
      <c r="H480" s="1993"/>
      <c r="I480" s="1831"/>
      <c r="J480" s="2014" t="s">
        <v>7409</v>
      </c>
    </row>
    <row r="481" spans="1:10" x14ac:dyDescent="0.25">
      <c r="A481" s="2345"/>
      <c r="B481" s="1977" t="s">
        <v>7898</v>
      </c>
      <c r="C481" s="1846">
        <v>1</v>
      </c>
      <c r="D481" s="1846"/>
      <c r="E481" s="1847">
        <v>23500</v>
      </c>
      <c r="F481" s="1846"/>
      <c r="G481" s="1846">
        <v>2</v>
      </c>
      <c r="H481" s="1995">
        <v>80</v>
      </c>
      <c r="I481" s="1774">
        <v>8000</v>
      </c>
      <c r="J481" s="2014" t="s">
        <v>7409</v>
      </c>
    </row>
    <row r="482" spans="1:10" x14ac:dyDescent="0.25">
      <c r="A482" s="2345"/>
      <c r="B482" s="1894" t="s">
        <v>7839</v>
      </c>
      <c r="C482" s="1848">
        <v>1</v>
      </c>
      <c r="D482" s="1848"/>
      <c r="E482" s="1849">
        <v>17000</v>
      </c>
      <c r="F482" s="1848"/>
      <c r="G482" s="1848">
        <v>1</v>
      </c>
      <c r="H482" s="1993">
        <v>70</v>
      </c>
      <c r="I482" s="1831">
        <v>4000</v>
      </c>
      <c r="J482" s="2014" t="s">
        <v>7409</v>
      </c>
    </row>
    <row r="483" spans="1:10" x14ac:dyDescent="0.25">
      <c r="A483" s="2345"/>
      <c r="B483" s="1894" t="s">
        <v>7899</v>
      </c>
      <c r="C483" s="1848">
        <v>1</v>
      </c>
      <c r="D483" s="1848"/>
      <c r="E483" s="1849">
        <v>18000</v>
      </c>
      <c r="F483" s="1848"/>
      <c r="G483" s="1848">
        <v>1</v>
      </c>
      <c r="H483" s="1993">
        <v>100</v>
      </c>
      <c r="I483" s="1831">
        <v>5000</v>
      </c>
      <c r="J483" s="2014" t="s">
        <v>7409</v>
      </c>
    </row>
    <row r="484" spans="1:10" x14ac:dyDescent="0.25">
      <c r="A484" s="2345"/>
      <c r="B484" s="1894" t="s">
        <v>7900</v>
      </c>
      <c r="C484" s="1848">
        <v>1</v>
      </c>
      <c r="D484" s="1848">
        <v>16000</v>
      </c>
      <c r="E484" s="1849"/>
      <c r="F484" s="1848"/>
      <c r="G484" s="1848">
        <v>1</v>
      </c>
      <c r="H484" s="1993">
        <v>60</v>
      </c>
      <c r="I484" s="1831">
        <v>3000</v>
      </c>
      <c r="J484" s="2014"/>
    </row>
    <row r="485" spans="1:10" x14ac:dyDescent="0.25">
      <c r="A485" s="2345"/>
      <c r="B485" s="1894" t="s">
        <v>7901</v>
      </c>
      <c r="C485" s="1848">
        <v>1</v>
      </c>
      <c r="D485" s="1848"/>
      <c r="E485" s="1849">
        <v>48000</v>
      </c>
      <c r="F485" s="1848"/>
      <c r="G485" s="1848"/>
      <c r="H485" s="1993"/>
      <c r="I485" s="1831"/>
      <c r="J485" s="2014" t="s">
        <v>7409</v>
      </c>
    </row>
    <row r="486" spans="1:10" x14ac:dyDescent="0.25">
      <c r="A486" s="2345"/>
      <c r="B486" s="1894" t="s">
        <v>7839</v>
      </c>
      <c r="C486" s="1848">
        <v>1</v>
      </c>
      <c r="D486" s="1848">
        <v>16000</v>
      </c>
      <c r="E486" s="1849"/>
      <c r="F486" s="1848"/>
      <c r="G486" s="1848">
        <v>1</v>
      </c>
      <c r="H486" s="1993">
        <v>90</v>
      </c>
      <c r="I486" s="1831">
        <v>5000</v>
      </c>
      <c r="J486" s="2014"/>
    </row>
    <row r="487" spans="1:10" x14ac:dyDescent="0.25">
      <c r="A487" s="2345"/>
      <c r="B487" s="1978" t="s">
        <v>7792</v>
      </c>
      <c r="C487" s="1870"/>
      <c r="D487" s="1870"/>
      <c r="E487" s="1871"/>
      <c r="F487" s="1870"/>
      <c r="G487" s="1870"/>
      <c r="H487" s="1996"/>
      <c r="I487" s="1776"/>
      <c r="J487" s="2016" t="s">
        <v>7905</v>
      </c>
    </row>
    <row r="488" spans="1:10" x14ac:dyDescent="0.25">
      <c r="A488" s="2345"/>
      <c r="B488" s="1894" t="s">
        <v>3626</v>
      </c>
      <c r="C488" s="1848">
        <v>1</v>
      </c>
      <c r="D488" s="1848"/>
      <c r="E488" s="1849">
        <v>23500</v>
      </c>
      <c r="F488" s="1848"/>
      <c r="G488" s="1848">
        <v>1</v>
      </c>
      <c r="H488" s="1993">
        <v>100</v>
      </c>
      <c r="I488" s="1831">
        <v>5000</v>
      </c>
      <c r="J488" s="2014" t="s">
        <v>7409</v>
      </c>
    </row>
    <row r="489" spans="1:10" x14ac:dyDescent="0.25">
      <c r="A489" s="2345"/>
      <c r="B489" s="1894" t="s">
        <v>7902</v>
      </c>
      <c r="C489" s="1848">
        <v>1</v>
      </c>
      <c r="D489" s="1848">
        <v>17000</v>
      </c>
      <c r="E489" s="1849"/>
      <c r="F489" s="1848"/>
      <c r="G489" s="1848">
        <v>1</v>
      </c>
      <c r="H489" s="1993">
        <v>90</v>
      </c>
      <c r="I489" s="1831">
        <v>5000</v>
      </c>
      <c r="J489" s="2014"/>
    </row>
    <row r="490" spans="1:10" x14ac:dyDescent="0.25">
      <c r="A490" s="2345"/>
      <c r="B490" s="1894" t="s">
        <v>7903</v>
      </c>
      <c r="C490" s="1848">
        <v>1</v>
      </c>
      <c r="D490" s="1848"/>
      <c r="E490" s="1849">
        <v>35000</v>
      </c>
      <c r="F490" s="1848"/>
      <c r="G490" s="1848"/>
      <c r="H490" s="1993"/>
      <c r="I490" s="1831"/>
      <c r="J490" s="2014" t="s">
        <v>7409</v>
      </c>
    </row>
    <row r="491" spans="1:10" x14ac:dyDescent="0.25">
      <c r="A491" s="2345"/>
      <c r="B491" s="1894" t="s">
        <v>4879</v>
      </c>
      <c r="C491" s="1848">
        <v>1</v>
      </c>
      <c r="D491" s="1848">
        <v>11000</v>
      </c>
      <c r="E491" s="1849"/>
      <c r="F491" s="1848"/>
      <c r="G491" s="1848">
        <v>2</v>
      </c>
      <c r="H491" s="1993">
        <v>60</v>
      </c>
      <c r="I491" s="1831">
        <v>6000</v>
      </c>
      <c r="J491" s="2014" t="s">
        <v>6965</v>
      </c>
    </row>
    <row r="492" spans="1:10" x14ac:dyDescent="0.25">
      <c r="A492" s="2345"/>
      <c r="B492" s="1894" t="s">
        <v>7904</v>
      </c>
      <c r="C492" s="1848">
        <v>1</v>
      </c>
      <c r="D492" s="1848">
        <v>35500</v>
      </c>
      <c r="E492" s="1849"/>
      <c r="F492" s="1848"/>
      <c r="G492" s="1848">
        <v>1</v>
      </c>
      <c r="H492" s="1993">
        <v>60</v>
      </c>
      <c r="I492" s="1831">
        <v>3000</v>
      </c>
      <c r="J492" s="2014"/>
    </row>
    <row r="493" spans="1:10" x14ac:dyDescent="0.25">
      <c r="A493" s="2345"/>
      <c r="B493" s="1894" t="s">
        <v>7792</v>
      </c>
      <c r="C493" s="1848">
        <v>1</v>
      </c>
      <c r="D493" s="1848">
        <v>17000</v>
      </c>
      <c r="E493" s="1849"/>
      <c r="F493" s="1848"/>
      <c r="G493" s="1848"/>
      <c r="H493" s="1993"/>
      <c r="I493" s="1831"/>
      <c r="J493" s="2014"/>
    </row>
    <row r="494" spans="1:10" x14ac:dyDescent="0.25">
      <c r="A494" s="2345"/>
      <c r="B494" s="1894" t="s">
        <v>7814</v>
      </c>
      <c r="C494" s="1848">
        <v>1</v>
      </c>
      <c r="D494" s="1848">
        <v>18000</v>
      </c>
      <c r="E494" s="1849"/>
      <c r="F494" s="1848"/>
      <c r="G494" s="1848">
        <v>1</v>
      </c>
      <c r="H494" s="1993">
        <v>70</v>
      </c>
      <c r="I494" s="1831">
        <v>4000</v>
      </c>
      <c r="J494" s="2014"/>
    </row>
    <row r="495" spans="1:10" x14ac:dyDescent="0.25">
      <c r="A495" s="2345"/>
      <c r="B495" s="1894" t="s">
        <v>7791</v>
      </c>
      <c r="C495" s="1848">
        <v>1</v>
      </c>
      <c r="D495" s="1848"/>
      <c r="E495" s="1849">
        <v>18000</v>
      </c>
      <c r="F495" s="1848"/>
      <c r="G495" s="1848">
        <v>1</v>
      </c>
      <c r="H495" s="1993">
        <v>60</v>
      </c>
      <c r="I495" s="1831">
        <v>3000</v>
      </c>
      <c r="J495" s="2014" t="s">
        <v>7409</v>
      </c>
    </row>
    <row r="496" spans="1:10" x14ac:dyDescent="0.25">
      <c r="A496" s="2345"/>
      <c r="B496" s="1894" t="s">
        <v>7906</v>
      </c>
      <c r="C496" s="1848">
        <v>1</v>
      </c>
      <c r="D496" s="1848">
        <v>41000</v>
      </c>
      <c r="E496" s="1849"/>
      <c r="F496" s="1848"/>
      <c r="G496" s="1848"/>
      <c r="H496" s="1993"/>
      <c r="I496" s="1831"/>
      <c r="J496" s="2014"/>
    </row>
    <row r="497" spans="1:11" x14ac:dyDescent="0.25">
      <c r="A497" s="2345"/>
      <c r="B497" s="1894" t="s">
        <v>7907</v>
      </c>
      <c r="C497" s="1848">
        <v>1</v>
      </c>
      <c r="D497" s="1848">
        <v>15000</v>
      </c>
      <c r="E497" s="1849"/>
      <c r="F497" s="1848"/>
      <c r="G497" s="1848">
        <v>1</v>
      </c>
      <c r="H497" s="1993">
        <v>60</v>
      </c>
      <c r="I497" s="1831">
        <v>3000</v>
      </c>
      <c r="J497" s="2014"/>
    </row>
    <row r="498" spans="1:11" x14ac:dyDescent="0.25">
      <c r="A498" s="2345"/>
      <c r="B498" s="1978" t="s">
        <v>7908</v>
      </c>
      <c r="C498" s="1870">
        <v>1</v>
      </c>
      <c r="D498" s="1870"/>
      <c r="E498" s="1871"/>
      <c r="F498" s="1870"/>
      <c r="G498" s="1870"/>
      <c r="H498" s="1996"/>
      <c r="I498" s="1776"/>
      <c r="J498" s="2016" t="s">
        <v>7909</v>
      </c>
    </row>
    <row r="499" spans="1:11" ht="16.5" thickBot="1" x14ac:dyDescent="0.3">
      <c r="A499" s="2346"/>
      <c r="B499" s="1998" t="s">
        <v>2048</v>
      </c>
      <c r="C499" s="1999">
        <f>SUM(C468:C498)</f>
        <v>31</v>
      </c>
      <c r="D499" s="1999">
        <f>SUM(D468:D498)</f>
        <v>342500</v>
      </c>
      <c r="E499" s="1999">
        <f>SUM(E468:E498)</f>
        <v>407500</v>
      </c>
      <c r="F499" s="1999">
        <f>SUM(F468:F498)</f>
        <v>0</v>
      </c>
      <c r="G499" s="1999">
        <f>SUM(G468:G498)</f>
        <v>25</v>
      </c>
      <c r="H499" s="1999"/>
      <c r="I499" s="1999">
        <f>SUM(I468:I498)</f>
        <v>92000</v>
      </c>
      <c r="J499" s="2000"/>
    </row>
    <row r="500" spans="1:11" x14ac:dyDescent="0.25">
      <c r="B500" s="2347" t="s">
        <v>4463</v>
      </c>
      <c r="C500" s="2348"/>
      <c r="D500" s="2348"/>
      <c r="E500" s="2348"/>
      <c r="F500" s="2348"/>
      <c r="G500" s="2348"/>
      <c r="H500" s="2348"/>
      <c r="I500" s="2348"/>
      <c r="J500" s="2349"/>
    </row>
    <row r="501" spans="1:11" x14ac:dyDescent="0.25">
      <c r="B501" s="2001" t="s">
        <v>5796</v>
      </c>
      <c r="C501" s="2002">
        <v>1</v>
      </c>
      <c r="D501" s="2002"/>
      <c r="E501" s="2003">
        <v>1700</v>
      </c>
      <c r="F501" s="2003"/>
      <c r="G501" s="2003"/>
      <c r="H501" s="2003"/>
      <c r="I501" s="2003"/>
      <c r="J501" s="2003"/>
    </row>
    <row r="502" spans="1:11" x14ac:dyDescent="0.25">
      <c r="B502" s="2001"/>
      <c r="C502" s="2002"/>
      <c r="D502" s="2002"/>
      <c r="E502" s="2003"/>
      <c r="F502" s="2003"/>
      <c r="G502" s="2003"/>
      <c r="H502" s="2003"/>
      <c r="I502" s="2003"/>
      <c r="J502" s="2003"/>
    </row>
    <row r="503" spans="1:11" x14ac:dyDescent="0.25">
      <c r="B503" s="2001"/>
      <c r="C503" s="2002"/>
      <c r="D503" s="2002"/>
      <c r="E503" s="2003"/>
      <c r="F503" s="2003"/>
      <c r="G503" s="2003"/>
      <c r="H503" s="2003"/>
      <c r="I503" s="2003"/>
      <c r="J503" s="2003"/>
    </row>
    <row r="504" spans="1:11" x14ac:dyDescent="0.25">
      <c r="B504" s="2004" t="s">
        <v>2048</v>
      </c>
      <c r="C504" s="2005">
        <f>SUM(C501:C501)</f>
        <v>1</v>
      </c>
      <c r="D504" s="2005"/>
      <c r="E504" s="2005"/>
      <c r="F504" s="2005"/>
      <c r="G504" s="2005"/>
      <c r="H504" s="2005"/>
      <c r="I504" s="2005"/>
      <c r="J504" s="2006"/>
    </row>
    <row r="506" spans="1:11" x14ac:dyDescent="0.25">
      <c r="B506" s="2343" t="s">
        <v>4861</v>
      </c>
      <c r="C506" s="2328"/>
      <c r="D506" s="2007">
        <f>D499</f>
        <v>342500</v>
      </c>
    </row>
    <row r="508" spans="1:11" x14ac:dyDescent="0.25">
      <c r="B508" s="2343" t="s">
        <v>4825</v>
      </c>
      <c r="C508" s="2328"/>
      <c r="D508" s="2005">
        <v>0</v>
      </c>
      <c r="F508" s="2329" t="s">
        <v>7199</v>
      </c>
      <c r="G508" s="2329"/>
      <c r="H508" s="2329"/>
      <c r="I508" s="2329"/>
      <c r="J508" s="2329"/>
      <c r="K508" s="1983">
        <v>536000</v>
      </c>
    </row>
    <row r="511" spans="1:11" ht="16.5" thickBot="1" x14ac:dyDescent="0.3"/>
    <row r="512" spans="1:11" ht="16.5" thickBot="1" x14ac:dyDescent="0.3">
      <c r="A512" s="2332" t="s">
        <v>7910</v>
      </c>
      <c r="B512" s="2333"/>
      <c r="C512" s="2333"/>
      <c r="D512" s="2333"/>
      <c r="E512" s="2333"/>
      <c r="F512" s="2333"/>
      <c r="G512" s="2333"/>
      <c r="H512" s="2333"/>
      <c r="I512" s="2333"/>
      <c r="J512" s="2334"/>
    </row>
    <row r="513" spans="1:10" ht="32.25" thickBot="1" x14ac:dyDescent="0.3">
      <c r="A513" s="1984" t="s">
        <v>7245</v>
      </c>
      <c r="B513" s="1985" t="s">
        <v>7246</v>
      </c>
      <c r="C513" s="1986" t="s">
        <v>6004</v>
      </c>
      <c r="D513" s="1987" t="s">
        <v>6005</v>
      </c>
      <c r="E513" s="1988" t="s">
        <v>7247</v>
      </c>
      <c r="F513" s="1989" t="s">
        <v>7248</v>
      </c>
      <c r="G513" s="1989" t="s">
        <v>7249</v>
      </c>
      <c r="H513" s="1989" t="s">
        <v>7251</v>
      </c>
      <c r="I513" s="1989" t="s">
        <v>7250</v>
      </c>
      <c r="J513" s="1990" t="s">
        <v>6846</v>
      </c>
    </row>
    <row r="514" spans="1:10" x14ac:dyDescent="0.25">
      <c r="A514" s="2344">
        <v>43964</v>
      </c>
      <c r="B514" s="1952" t="s">
        <v>5188</v>
      </c>
      <c r="C514" s="1844">
        <v>1</v>
      </c>
      <c r="D514" s="1844">
        <v>63000</v>
      </c>
      <c r="E514" s="1845"/>
      <c r="F514" s="1844"/>
      <c r="G514" s="1844"/>
      <c r="H514" s="1991"/>
      <c r="I514" s="1920"/>
      <c r="J514" s="1992"/>
    </row>
    <row r="515" spans="1:10" x14ac:dyDescent="0.25">
      <c r="A515" s="2345"/>
      <c r="B515" s="1859" t="s">
        <v>123</v>
      </c>
      <c r="C515" s="1848"/>
      <c r="D515" s="1848"/>
      <c r="E515" s="1849"/>
      <c r="F515" s="1848"/>
      <c r="G515" s="1848"/>
      <c r="H515" s="1993"/>
      <c r="I515" s="1831"/>
      <c r="J515" s="2014" t="s">
        <v>7911</v>
      </c>
    </row>
    <row r="516" spans="1:10" x14ac:dyDescent="0.25">
      <c r="A516" s="2345"/>
      <c r="B516" s="1859" t="s">
        <v>7912</v>
      </c>
      <c r="C516" s="1848">
        <v>1</v>
      </c>
      <c r="D516" s="1848">
        <v>38000</v>
      </c>
      <c r="E516" s="1849"/>
      <c r="F516" s="1848"/>
      <c r="G516" s="1848">
        <v>1</v>
      </c>
      <c r="H516" s="1993">
        <v>100</v>
      </c>
      <c r="I516" s="1831">
        <v>5000</v>
      </c>
      <c r="J516" s="1994"/>
    </row>
    <row r="517" spans="1:10" x14ac:dyDescent="0.25">
      <c r="A517" s="2345"/>
      <c r="B517" s="1917" t="s">
        <v>7794</v>
      </c>
      <c r="C517" s="1870"/>
      <c r="D517" s="1870"/>
      <c r="E517" s="1871"/>
      <c r="F517" s="1870"/>
      <c r="G517" s="1870"/>
      <c r="H517" s="1996"/>
      <c r="I517" s="1776"/>
      <c r="J517" s="2016" t="s">
        <v>7913</v>
      </c>
    </row>
    <row r="518" spans="1:10" x14ac:dyDescent="0.25">
      <c r="A518" s="2345"/>
      <c r="B518" s="1857" t="s">
        <v>7793</v>
      </c>
      <c r="C518" s="1846">
        <v>1</v>
      </c>
      <c r="D518" s="1846">
        <v>14000</v>
      </c>
      <c r="E518" s="1847"/>
      <c r="F518" s="1846"/>
      <c r="G518" s="1846">
        <v>1</v>
      </c>
      <c r="H518" s="1995">
        <v>60</v>
      </c>
      <c r="I518" s="1774">
        <v>3000</v>
      </c>
      <c r="J518" s="2014"/>
    </row>
    <row r="519" spans="1:10" x14ac:dyDescent="0.25">
      <c r="A519" s="2345"/>
      <c r="B519" s="1974" t="s">
        <v>7468</v>
      </c>
      <c r="C519" s="1975">
        <v>1</v>
      </c>
      <c r="D519" s="1975"/>
      <c r="E519" s="1976">
        <v>27500</v>
      </c>
      <c r="F519" s="1975"/>
      <c r="G519" s="1975"/>
      <c r="H519" s="2012"/>
      <c r="I519" s="1837"/>
      <c r="J519" s="2014" t="s">
        <v>7914</v>
      </c>
    </row>
    <row r="520" spans="1:10" x14ac:dyDescent="0.25">
      <c r="A520" s="2345"/>
      <c r="B520" s="1977" t="s">
        <v>7764</v>
      </c>
      <c r="C520" s="1846">
        <v>1</v>
      </c>
      <c r="D520" s="1846"/>
      <c r="E520" s="1847"/>
      <c r="F520" s="1846">
        <v>19000</v>
      </c>
      <c r="G520" s="1846"/>
      <c r="H520" s="1995"/>
      <c r="I520" s="1774"/>
      <c r="J520" s="2014" t="s">
        <v>7915</v>
      </c>
    </row>
    <row r="521" spans="1:10" x14ac:dyDescent="0.25">
      <c r="A521" s="2345"/>
      <c r="B521" s="1977" t="s">
        <v>7916</v>
      </c>
      <c r="C521" s="1846">
        <v>1</v>
      </c>
      <c r="D521" s="1846"/>
      <c r="E521" s="1847">
        <v>15000</v>
      </c>
      <c r="F521" s="1846"/>
      <c r="G521" s="1846">
        <v>1</v>
      </c>
      <c r="H521" s="1995">
        <v>50</v>
      </c>
      <c r="I521" s="1774">
        <v>2000</v>
      </c>
      <c r="J521" s="2014" t="s">
        <v>883</v>
      </c>
    </row>
    <row r="522" spans="1:10" x14ac:dyDescent="0.25">
      <c r="A522" s="2345"/>
      <c r="B522" s="1977" t="s">
        <v>7672</v>
      </c>
      <c r="C522" s="1846">
        <v>1</v>
      </c>
      <c r="D522" s="1846">
        <v>8000</v>
      </c>
      <c r="E522" s="1847"/>
      <c r="F522" s="1846"/>
      <c r="G522" s="1846"/>
      <c r="H522" s="1995"/>
      <c r="I522" s="1774"/>
      <c r="J522" s="2015"/>
    </row>
    <row r="523" spans="1:10" x14ac:dyDescent="0.25">
      <c r="A523" s="2345"/>
      <c r="B523" s="1977" t="s">
        <v>7735</v>
      </c>
      <c r="C523" s="1846">
        <v>1</v>
      </c>
      <c r="D523" s="1846"/>
      <c r="E523" s="1847">
        <v>26500</v>
      </c>
      <c r="F523" s="1846"/>
      <c r="G523" s="1846">
        <v>1</v>
      </c>
      <c r="H523" s="1995">
        <v>90</v>
      </c>
      <c r="I523" s="1774">
        <v>5000</v>
      </c>
      <c r="J523" s="2014" t="s">
        <v>7409</v>
      </c>
    </row>
    <row r="524" spans="1:10" x14ac:dyDescent="0.25">
      <c r="A524" s="2345"/>
      <c r="B524" s="1978" t="s">
        <v>7839</v>
      </c>
      <c r="C524" s="1870"/>
      <c r="D524" s="1870"/>
      <c r="E524" s="1871"/>
      <c r="F524" s="1870"/>
      <c r="G524" s="1870"/>
      <c r="H524" s="1996"/>
      <c r="I524" s="1776"/>
      <c r="J524" s="2016" t="s">
        <v>7917</v>
      </c>
    </row>
    <row r="525" spans="1:10" x14ac:dyDescent="0.25">
      <c r="A525" s="2345"/>
      <c r="B525" s="1894" t="s">
        <v>763</v>
      </c>
      <c r="C525" s="1848">
        <v>1</v>
      </c>
      <c r="D525" s="1848">
        <v>47000</v>
      </c>
      <c r="E525" s="1849"/>
      <c r="F525" s="1848"/>
      <c r="G525" s="1848"/>
      <c r="H525" s="1993"/>
      <c r="I525" s="1831"/>
      <c r="J525" s="2014"/>
    </row>
    <row r="526" spans="1:10" x14ac:dyDescent="0.25">
      <c r="A526" s="2345"/>
      <c r="B526" s="1894" t="s">
        <v>7918</v>
      </c>
      <c r="C526" s="1848">
        <v>1</v>
      </c>
      <c r="D526" s="1848">
        <v>35000</v>
      </c>
      <c r="E526" s="1849"/>
      <c r="F526" s="1848"/>
      <c r="G526" s="1848">
        <v>1</v>
      </c>
      <c r="H526" s="1993">
        <v>70</v>
      </c>
      <c r="I526" s="1831">
        <v>4000</v>
      </c>
      <c r="J526" s="2014"/>
    </row>
    <row r="527" spans="1:10" x14ac:dyDescent="0.25">
      <c r="A527" s="2345"/>
      <c r="B527" s="1977" t="s">
        <v>7828</v>
      </c>
      <c r="C527" s="1846">
        <v>1</v>
      </c>
      <c r="D527" s="1846">
        <v>35000</v>
      </c>
      <c r="E527" s="1847"/>
      <c r="F527" s="1846"/>
      <c r="G527" s="1846">
        <v>1</v>
      </c>
      <c r="H527" s="1995">
        <v>70</v>
      </c>
      <c r="I527" s="1774">
        <v>4000</v>
      </c>
      <c r="J527" s="2014"/>
    </row>
    <row r="528" spans="1:10" x14ac:dyDescent="0.25">
      <c r="A528" s="2345"/>
      <c r="B528" s="1894" t="s">
        <v>7919</v>
      </c>
      <c r="C528" s="1848">
        <v>2</v>
      </c>
      <c r="D528" s="1848"/>
      <c r="E528" s="1849">
        <v>88000</v>
      </c>
      <c r="F528" s="1848"/>
      <c r="G528" s="1848">
        <v>2</v>
      </c>
      <c r="H528" s="1993">
        <v>190</v>
      </c>
      <c r="I528" s="1831">
        <v>22000</v>
      </c>
      <c r="J528" s="2014"/>
    </row>
    <row r="529" spans="1:10" x14ac:dyDescent="0.25">
      <c r="A529" s="2345"/>
      <c r="B529" s="1894" t="s">
        <v>7735</v>
      </c>
      <c r="C529" s="1848">
        <v>1</v>
      </c>
      <c r="D529" s="1848">
        <v>16000</v>
      </c>
      <c r="E529" s="1849"/>
      <c r="F529" s="1848"/>
      <c r="G529" s="1848">
        <v>1</v>
      </c>
      <c r="H529" s="1993">
        <v>50</v>
      </c>
      <c r="I529" s="1831">
        <v>2000</v>
      </c>
      <c r="J529" s="2014"/>
    </row>
    <row r="530" spans="1:10" x14ac:dyDescent="0.25">
      <c r="A530" s="2345"/>
      <c r="B530" s="1978" t="s">
        <v>7920</v>
      </c>
      <c r="C530" s="1870"/>
      <c r="D530" s="1870"/>
      <c r="E530" s="1871"/>
      <c r="F530" s="1870"/>
      <c r="G530" s="1870"/>
      <c r="H530" s="1996"/>
      <c r="I530" s="1776"/>
      <c r="J530" s="2016" t="s">
        <v>7921</v>
      </c>
    </row>
    <row r="531" spans="1:10" x14ac:dyDescent="0.25">
      <c r="A531" s="2345"/>
      <c r="B531" s="1894" t="s">
        <v>498</v>
      </c>
      <c r="C531" s="1848">
        <v>1</v>
      </c>
      <c r="D531" s="1848"/>
      <c r="E531" s="1849">
        <v>16000</v>
      </c>
      <c r="F531" s="1848"/>
      <c r="G531" s="1848"/>
      <c r="H531" s="1993"/>
      <c r="I531" s="1831"/>
      <c r="J531" s="2014" t="s">
        <v>7409</v>
      </c>
    </row>
    <row r="532" spans="1:10" x14ac:dyDescent="0.25">
      <c r="A532" s="2345"/>
      <c r="B532" s="1894" t="s">
        <v>7753</v>
      </c>
      <c r="C532" s="1848">
        <v>1</v>
      </c>
      <c r="D532" s="1848">
        <v>51000</v>
      </c>
      <c r="E532" s="1849"/>
      <c r="F532" s="1848"/>
      <c r="G532" s="1848">
        <v>1</v>
      </c>
      <c r="H532" s="1993">
        <v>100</v>
      </c>
      <c r="I532" s="1831">
        <v>5000</v>
      </c>
      <c r="J532" s="2014"/>
    </row>
    <row r="533" spans="1:10" x14ac:dyDescent="0.25">
      <c r="A533" s="2345"/>
      <c r="B533" s="1978" t="s">
        <v>7916</v>
      </c>
      <c r="C533" s="1870"/>
      <c r="D533" s="1870"/>
      <c r="E533" s="1871">
        <v>14000</v>
      </c>
      <c r="F533" s="1870"/>
      <c r="G533" s="1870">
        <v>1</v>
      </c>
      <c r="H533" s="1996">
        <v>50</v>
      </c>
      <c r="I533" s="1776">
        <v>2000</v>
      </c>
      <c r="J533" s="2016" t="s">
        <v>7922</v>
      </c>
    </row>
    <row r="534" spans="1:10" x14ac:dyDescent="0.25">
      <c r="A534" s="2345"/>
      <c r="B534" s="1894" t="s">
        <v>7753</v>
      </c>
      <c r="C534" s="1848">
        <v>1</v>
      </c>
      <c r="D534" s="1848">
        <v>51000</v>
      </c>
      <c r="E534" s="1849"/>
      <c r="F534" s="1848"/>
      <c r="G534" s="1848">
        <v>1</v>
      </c>
      <c r="H534" s="1993">
        <v>100</v>
      </c>
      <c r="I534" s="1831">
        <v>5000</v>
      </c>
      <c r="J534" s="2014"/>
    </row>
    <row r="535" spans="1:10" x14ac:dyDescent="0.25">
      <c r="A535" s="2345"/>
      <c r="B535" s="1894" t="s">
        <v>7764</v>
      </c>
      <c r="C535" s="1848">
        <v>1</v>
      </c>
      <c r="D535" s="1848"/>
      <c r="E535" s="1849">
        <v>16000</v>
      </c>
      <c r="F535" s="1848"/>
      <c r="G535" s="1848">
        <v>1</v>
      </c>
      <c r="H535" s="1993">
        <v>60</v>
      </c>
      <c r="I535" s="1831">
        <v>3000</v>
      </c>
      <c r="J535" s="2014" t="s">
        <v>7409</v>
      </c>
    </row>
    <row r="536" spans="1:10" x14ac:dyDescent="0.25">
      <c r="A536" s="2345"/>
      <c r="B536" s="1894" t="s">
        <v>7923</v>
      </c>
      <c r="C536" s="1848">
        <v>1</v>
      </c>
      <c r="D536" s="1848"/>
      <c r="E536" s="1849">
        <v>39000</v>
      </c>
      <c r="F536" s="1848"/>
      <c r="G536" s="1848"/>
      <c r="H536" s="1993"/>
      <c r="I536" s="1831"/>
      <c r="J536" s="2014" t="s">
        <v>7409</v>
      </c>
    </row>
    <row r="537" spans="1:10" x14ac:dyDescent="0.25">
      <c r="A537" s="2345"/>
      <c r="B537" s="1894" t="s">
        <v>7924</v>
      </c>
      <c r="C537" s="1848">
        <v>1</v>
      </c>
      <c r="D537" s="1848">
        <v>2000</v>
      </c>
      <c r="E537" s="1849">
        <v>40000</v>
      </c>
      <c r="F537" s="1848"/>
      <c r="G537" s="1848">
        <v>1</v>
      </c>
      <c r="H537" s="1993">
        <v>100</v>
      </c>
      <c r="I537" s="1831">
        <v>5000</v>
      </c>
      <c r="J537" s="2014" t="s">
        <v>7409</v>
      </c>
    </row>
    <row r="538" spans="1:10" x14ac:dyDescent="0.25">
      <c r="A538" s="2345"/>
      <c r="B538" s="1894" t="s">
        <v>7925</v>
      </c>
      <c r="C538" s="1848">
        <v>1</v>
      </c>
      <c r="D538" s="1848"/>
      <c r="E538" s="1849"/>
      <c r="F538" s="1848">
        <v>21000</v>
      </c>
      <c r="G538" s="1848"/>
      <c r="H538" s="1993"/>
      <c r="I538" s="1831"/>
      <c r="J538" s="2014" t="s">
        <v>7926</v>
      </c>
    </row>
    <row r="539" spans="1:10" x14ac:dyDescent="0.25">
      <c r="A539" s="2345"/>
      <c r="B539" s="1894" t="s">
        <v>7793</v>
      </c>
      <c r="C539" s="1848">
        <v>1</v>
      </c>
      <c r="D539" s="1848"/>
      <c r="E539" s="1849">
        <v>14000</v>
      </c>
      <c r="F539" s="1848"/>
      <c r="G539" s="1848">
        <v>1</v>
      </c>
      <c r="H539" s="1993">
        <v>60</v>
      </c>
      <c r="I539" s="1831">
        <v>3000</v>
      </c>
      <c r="J539" s="2014" t="s">
        <v>883</v>
      </c>
    </row>
    <row r="540" spans="1:10" x14ac:dyDescent="0.25">
      <c r="A540" s="2345"/>
      <c r="B540" s="1894" t="s">
        <v>7927</v>
      </c>
      <c r="C540" s="1848">
        <v>1</v>
      </c>
      <c r="D540" s="1848"/>
      <c r="E540" s="1849">
        <v>49000</v>
      </c>
      <c r="F540" s="1848"/>
      <c r="G540" s="1848">
        <v>1</v>
      </c>
      <c r="H540" s="1993">
        <v>100</v>
      </c>
      <c r="I540" s="1831">
        <v>5000</v>
      </c>
      <c r="J540" s="2014" t="s">
        <v>7409</v>
      </c>
    </row>
    <row r="541" spans="1:10" x14ac:dyDescent="0.25">
      <c r="A541" s="2345"/>
      <c r="B541" s="1894" t="s">
        <v>7928</v>
      </c>
      <c r="C541" s="1848">
        <v>1</v>
      </c>
      <c r="D541" s="1848"/>
      <c r="E541" s="1849">
        <v>21000</v>
      </c>
      <c r="F541" s="1848"/>
      <c r="G541" s="1848"/>
      <c r="H541" s="1993"/>
      <c r="I541" s="1831"/>
      <c r="J541" s="2014" t="s">
        <v>7409</v>
      </c>
    </row>
    <row r="542" spans="1:10" x14ac:dyDescent="0.25">
      <c r="A542" s="2345"/>
      <c r="B542" s="1894" t="s">
        <v>7929</v>
      </c>
      <c r="C542" s="1848">
        <v>1</v>
      </c>
      <c r="D542" s="1848">
        <v>25000</v>
      </c>
      <c r="E542" s="1849">
        <v>9000</v>
      </c>
      <c r="F542" s="1848"/>
      <c r="G542" s="1848">
        <v>1</v>
      </c>
      <c r="H542" s="1993">
        <v>65</v>
      </c>
      <c r="I542" s="1831">
        <v>3000</v>
      </c>
      <c r="J542" s="2014" t="s">
        <v>7930</v>
      </c>
    </row>
    <row r="543" spans="1:10" x14ac:dyDescent="0.25">
      <c r="A543" s="2345"/>
      <c r="B543" s="1894" t="s">
        <v>7931</v>
      </c>
      <c r="C543" s="1848">
        <v>1</v>
      </c>
      <c r="D543" s="1848"/>
      <c r="E543" s="1849">
        <v>23000</v>
      </c>
      <c r="F543" s="1848"/>
      <c r="G543" s="1848"/>
      <c r="H543" s="1993"/>
      <c r="I543" s="1831"/>
      <c r="J543" s="2014" t="s">
        <v>7932</v>
      </c>
    </row>
    <row r="544" spans="1:10" x14ac:dyDescent="0.25">
      <c r="A544" s="2345"/>
      <c r="B544" s="1894" t="s">
        <v>7828</v>
      </c>
      <c r="C544" s="1848">
        <v>1</v>
      </c>
      <c r="D544" s="1848"/>
      <c r="E544" s="1849">
        <v>35000</v>
      </c>
      <c r="F544" s="1848"/>
      <c r="G544" s="1848">
        <v>1</v>
      </c>
      <c r="H544" s="1993">
        <v>70</v>
      </c>
      <c r="I544" s="1831">
        <v>4000</v>
      </c>
      <c r="J544" s="2014" t="s">
        <v>7409</v>
      </c>
    </row>
    <row r="545" spans="1:10" x14ac:dyDescent="0.25">
      <c r="A545" s="2345"/>
      <c r="B545" s="1894" t="s">
        <v>7933</v>
      </c>
      <c r="C545" s="1848">
        <v>1</v>
      </c>
      <c r="D545" s="1848">
        <v>36000</v>
      </c>
      <c r="E545" s="1849"/>
      <c r="F545" s="1848"/>
      <c r="G545" s="1848">
        <v>1</v>
      </c>
      <c r="H545" s="1993">
        <v>60</v>
      </c>
      <c r="I545" s="1831">
        <v>3000</v>
      </c>
      <c r="J545" s="2014"/>
    </row>
    <row r="546" spans="1:10" x14ac:dyDescent="0.25">
      <c r="A546" s="2345"/>
      <c r="B546" s="1894" t="s">
        <v>7934</v>
      </c>
      <c r="C546" s="1848">
        <v>1</v>
      </c>
      <c r="D546" s="1848">
        <v>33000</v>
      </c>
      <c r="E546" s="1849"/>
      <c r="F546" s="1848"/>
      <c r="G546" s="1848">
        <v>1</v>
      </c>
      <c r="H546" s="1993">
        <v>60</v>
      </c>
      <c r="I546" s="1831">
        <v>3000</v>
      </c>
      <c r="J546" s="2014"/>
    </row>
    <row r="547" spans="1:10" x14ac:dyDescent="0.25">
      <c r="A547" s="2345"/>
      <c r="B547" s="1978" t="s">
        <v>7809</v>
      </c>
      <c r="C547" s="1870"/>
      <c r="D547" s="1870"/>
      <c r="E547" s="1871"/>
      <c r="F547" s="1870"/>
      <c r="G547" s="1870"/>
      <c r="H547" s="1996"/>
      <c r="I547" s="1776"/>
      <c r="J547" s="2016" t="s">
        <v>7935</v>
      </c>
    </row>
    <row r="548" spans="1:10" ht="16.5" thickBot="1" x14ac:dyDescent="0.3">
      <c r="A548" s="2346"/>
      <c r="B548" s="1998" t="s">
        <v>2048</v>
      </c>
      <c r="C548" s="1999">
        <f>SUM(C514:C547)</f>
        <v>29</v>
      </c>
      <c r="D548" s="1999">
        <f>SUM(D514:D547)</f>
        <v>454000</v>
      </c>
      <c r="E548" s="1999">
        <f>SUM(E514:E547)</f>
        <v>433000</v>
      </c>
      <c r="F548" s="1999">
        <f>SUM(F514:F547)</f>
        <v>40000</v>
      </c>
      <c r="G548" s="1999">
        <f>SUM(G514:G547)</f>
        <v>20</v>
      </c>
      <c r="H548" s="1999"/>
      <c r="I548" s="1999">
        <f>SUM(I514:I547)</f>
        <v>88000</v>
      </c>
      <c r="J548" s="2000"/>
    </row>
    <row r="549" spans="1:10" x14ac:dyDescent="0.25">
      <c r="B549" s="2347" t="s">
        <v>4463</v>
      </c>
      <c r="C549" s="2348"/>
      <c r="D549" s="2348"/>
      <c r="E549" s="2348"/>
      <c r="F549" s="2348"/>
      <c r="G549" s="2348"/>
      <c r="H549" s="2348"/>
      <c r="I549" s="2348"/>
      <c r="J549" s="2349"/>
    </row>
    <row r="550" spans="1:10" x14ac:dyDescent="0.25">
      <c r="B550" s="2001" t="s">
        <v>6177</v>
      </c>
      <c r="C550" s="2002"/>
      <c r="D550" s="2002"/>
      <c r="E550" s="2003">
        <v>1000</v>
      </c>
      <c r="F550" s="2003"/>
      <c r="G550" s="2003"/>
      <c r="H550" s="2003"/>
      <c r="I550" s="2003"/>
      <c r="J550" s="2003"/>
    </row>
    <row r="551" spans="1:10" x14ac:dyDescent="0.25">
      <c r="B551" s="2001"/>
      <c r="C551" s="2002"/>
      <c r="D551" s="2002"/>
      <c r="E551" s="2003"/>
      <c r="F551" s="2003"/>
      <c r="G551" s="2003"/>
      <c r="H551" s="2003"/>
      <c r="I551" s="2003"/>
      <c r="J551" s="2003"/>
    </row>
    <row r="552" spans="1:10" x14ac:dyDescent="0.25">
      <c r="B552" s="2001"/>
      <c r="C552" s="2002"/>
      <c r="D552" s="2002"/>
      <c r="E552" s="2003"/>
      <c r="F552" s="2003"/>
      <c r="G552" s="2003"/>
      <c r="H552" s="2003"/>
      <c r="I552" s="2003"/>
      <c r="J552" s="2003"/>
    </row>
    <row r="553" spans="1:10" x14ac:dyDescent="0.25">
      <c r="B553" s="2004" t="s">
        <v>2048</v>
      </c>
      <c r="C553" s="2005">
        <f>SUM(C550:C550)</f>
        <v>0</v>
      </c>
      <c r="D553" s="2005"/>
      <c r="E553" s="2005"/>
      <c r="F553" s="2005"/>
      <c r="G553" s="2005"/>
      <c r="H553" s="2005"/>
      <c r="I553" s="2005"/>
      <c r="J553" s="2006"/>
    </row>
    <row r="555" spans="1:10" x14ac:dyDescent="0.25">
      <c r="B555" s="2343" t="s">
        <v>4861</v>
      </c>
      <c r="C555" s="2328"/>
      <c r="D555" s="2007">
        <f>D548</f>
        <v>454000</v>
      </c>
    </row>
    <row r="557" spans="1:10" x14ac:dyDescent="0.25">
      <c r="B557" s="2343" t="s">
        <v>4825</v>
      </c>
      <c r="C557" s="2328"/>
      <c r="D557" s="2005">
        <v>0</v>
      </c>
      <c r="F557" s="2329" t="s">
        <v>7199</v>
      </c>
      <c r="G557" s="2329"/>
      <c r="H557" s="2329"/>
      <c r="I557" s="2329"/>
      <c r="J557" s="2329"/>
    </row>
    <row r="561" spans="1:10" ht="16.5" thickBot="1" x14ac:dyDescent="0.3"/>
    <row r="562" spans="1:10" ht="16.5" thickBot="1" x14ac:dyDescent="0.3">
      <c r="A562" s="2332" t="s">
        <v>7970</v>
      </c>
      <c r="B562" s="2333"/>
      <c r="C562" s="2333"/>
      <c r="D562" s="2333"/>
      <c r="E562" s="2333"/>
      <c r="F562" s="2333"/>
      <c r="G562" s="2333"/>
      <c r="H562" s="2333"/>
      <c r="I562" s="2333"/>
      <c r="J562" s="2334"/>
    </row>
    <row r="563" spans="1:10" ht="32.25" thickBot="1" x14ac:dyDescent="0.3">
      <c r="A563" s="1984" t="s">
        <v>7245</v>
      </c>
      <c r="B563" s="1985" t="s">
        <v>7246</v>
      </c>
      <c r="C563" s="1986" t="s">
        <v>6004</v>
      </c>
      <c r="D563" s="1987" t="s">
        <v>6005</v>
      </c>
      <c r="E563" s="1988" t="s">
        <v>7247</v>
      </c>
      <c r="F563" s="1989" t="s">
        <v>7248</v>
      </c>
      <c r="G563" s="1989" t="s">
        <v>7249</v>
      </c>
      <c r="H563" s="1989" t="s">
        <v>7251</v>
      </c>
      <c r="I563" s="1989" t="s">
        <v>7250</v>
      </c>
      <c r="J563" s="1990" t="s">
        <v>6846</v>
      </c>
    </row>
    <row r="564" spans="1:10" x14ac:dyDescent="0.25">
      <c r="A564" s="2344" t="s">
        <v>7970</v>
      </c>
      <c r="B564" s="1952" t="s">
        <v>7936</v>
      </c>
      <c r="C564" s="1844">
        <v>1</v>
      </c>
      <c r="D564" s="1844"/>
      <c r="E564" s="1845"/>
      <c r="F564" s="1844">
        <v>21000</v>
      </c>
      <c r="G564" s="1844"/>
      <c r="H564" s="1991"/>
      <c r="I564" s="1920"/>
      <c r="J564" s="1992" t="s">
        <v>7937</v>
      </c>
    </row>
    <row r="565" spans="1:10" x14ac:dyDescent="0.25">
      <c r="A565" s="2345"/>
      <c r="B565" s="1859" t="s">
        <v>7721</v>
      </c>
      <c r="C565" s="1848">
        <v>1</v>
      </c>
      <c r="D565" s="1848"/>
      <c r="E565" s="1849">
        <v>14000</v>
      </c>
      <c r="F565" s="1848"/>
      <c r="G565" s="1848">
        <v>2</v>
      </c>
      <c r="H565" s="1993" t="s">
        <v>7938</v>
      </c>
      <c r="I565" s="1831">
        <v>8000</v>
      </c>
      <c r="J565" s="2014"/>
    </row>
    <row r="566" spans="1:10" x14ac:dyDescent="0.25">
      <c r="A566" s="2345"/>
      <c r="B566" s="1859" t="s">
        <v>7764</v>
      </c>
      <c r="C566" s="1848">
        <v>1</v>
      </c>
      <c r="D566" s="1848"/>
      <c r="E566" s="1849"/>
      <c r="F566" s="1848">
        <v>19000</v>
      </c>
      <c r="G566" s="1848"/>
      <c r="H566" s="1993"/>
      <c r="I566" s="1831"/>
      <c r="J566" s="1994" t="s">
        <v>7939</v>
      </c>
    </row>
    <row r="567" spans="1:10" x14ac:dyDescent="0.25">
      <c r="A567" s="2345"/>
      <c r="B567" s="1857" t="s">
        <v>7940</v>
      </c>
      <c r="C567" s="1846">
        <v>1</v>
      </c>
      <c r="D567" s="1846"/>
      <c r="E567" s="1847">
        <v>32000</v>
      </c>
      <c r="F567" s="1846"/>
      <c r="G567" s="1846">
        <v>1</v>
      </c>
      <c r="H567" s="1995">
        <v>60</v>
      </c>
      <c r="I567" s="1774">
        <v>3000</v>
      </c>
      <c r="J567" s="2015" t="s">
        <v>7409</v>
      </c>
    </row>
    <row r="568" spans="1:10" x14ac:dyDescent="0.25">
      <c r="A568" s="2345"/>
      <c r="B568" s="1857" t="s">
        <v>7468</v>
      </c>
      <c r="C568" s="1846">
        <v>2</v>
      </c>
      <c r="D568" s="1846"/>
      <c r="E568" s="1847">
        <v>55000</v>
      </c>
      <c r="F568" s="1846"/>
      <c r="G568" s="1846"/>
      <c r="H568" s="1995"/>
      <c r="I568" s="1774"/>
      <c r="J568" s="2015" t="s">
        <v>7409</v>
      </c>
    </row>
    <row r="569" spans="1:10" x14ac:dyDescent="0.25">
      <c r="A569" s="2345"/>
      <c r="B569" s="1974" t="s">
        <v>7764</v>
      </c>
      <c r="C569" s="1975">
        <v>1</v>
      </c>
      <c r="D569" s="1975"/>
      <c r="E569" s="1976"/>
      <c r="F569" s="1975">
        <v>19000</v>
      </c>
      <c r="G569" s="1975"/>
      <c r="H569" s="2012"/>
      <c r="I569" s="1837"/>
      <c r="J569" s="2014" t="s">
        <v>7941</v>
      </c>
    </row>
    <row r="570" spans="1:10" x14ac:dyDescent="0.25">
      <c r="A570" s="2345"/>
      <c r="B570" s="1977" t="s">
        <v>7942</v>
      </c>
      <c r="C570" s="1846">
        <v>1</v>
      </c>
      <c r="D570" s="1846">
        <v>35000</v>
      </c>
      <c r="E570" s="1847"/>
      <c r="F570" s="1846"/>
      <c r="G570" s="1846">
        <v>1</v>
      </c>
      <c r="H570" s="1995">
        <v>70</v>
      </c>
      <c r="I570" s="1774">
        <v>4000</v>
      </c>
      <c r="J570" s="2014"/>
    </row>
    <row r="571" spans="1:10" x14ac:dyDescent="0.25">
      <c r="A571" s="2345"/>
      <c r="B571" s="1977" t="s">
        <v>7943</v>
      </c>
      <c r="C571" s="1846">
        <v>1</v>
      </c>
      <c r="D571" s="1846">
        <v>59000</v>
      </c>
      <c r="E571" s="1847"/>
      <c r="F571" s="1846"/>
      <c r="G571" s="1846"/>
      <c r="H571" s="1995"/>
      <c r="I571" s="1774"/>
      <c r="J571" s="2014"/>
    </row>
    <row r="572" spans="1:10" x14ac:dyDescent="0.25">
      <c r="A572" s="2345"/>
      <c r="B572" s="1977" t="s">
        <v>7944</v>
      </c>
      <c r="C572" s="1846">
        <v>1</v>
      </c>
      <c r="D572" s="1846">
        <v>39000</v>
      </c>
      <c r="E572" s="1847"/>
      <c r="F572" s="1846"/>
      <c r="G572" s="1846">
        <v>1</v>
      </c>
      <c r="H572" s="1995">
        <v>70</v>
      </c>
      <c r="I572" s="1774">
        <v>4000</v>
      </c>
      <c r="J572" s="2015"/>
    </row>
    <row r="573" spans="1:10" x14ac:dyDescent="0.25">
      <c r="A573" s="2345"/>
      <c r="B573" s="1977" t="s">
        <v>7809</v>
      </c>
      <c r="C573" s="1846">
        <v>1</v>
      </c>
      <c r="D573" s="1846"/>
      <c r="E573" s="1847">
        <v>13000</v>
      </c>
      <c r="F573" s="1846"/>
      <c r="G573" s="1846">
        <v>1</v>
      </c>
      <c r="H573" s="1995">
        <v>60</v>
      </c>
      <c r="I573" s="1774">
        <v>3000</v>
      </c>
      <c r="J573" s="2015" t="s">
        <v>7409</v>
      </c>
    </row>
    <row r="574" spans="1:10" x14ac:dyDescent="0.25">
      <c r="A574" s="2345"/>
      <c r="B574" s="1977" t="s">
        <v>7936</v>
      </c>
      <c r="C574" s="1846">
        <v>1</v>
      </c>
      <c r="D574" s="1846"/>
      <c r="E574" s="1847"/>
      <c r="F574" s="1846">
        <v>21000</v>
      </c>
      <c r="G574" s="1846"/>
      <c r="H574" s="1995"/>
      <c r="I574" s="1774"/>
      <c r="J574" s="2015" t="s">
        <v>7945</v>
      </c>
    </row>
    <row r="575" spans="1:10" x14ac:dyDescent="0.25">
      <c r="A575" s="2345"/>
      <c r="B575" s="1894" t="s">
        <v>7648</v>
      </c>
      <c r="C575" s="1848">
        <v>1</v>
      </c>
      <c r="D575" s="1848"/>
      <c r="E575" s="1849"/>
      <c r="F575" s="1848">
        <v>41000</v>
      </c>
      <c r="G575" s="1848"/>
      <c r="H575" s="1993"/>
      <c r="I575" s="1831"/>
      <c r="J575" s="2014" t="s">
        <v>7946</v>
      </c>
    </row>
    <row r="576" spans="1:10" x14ac:dyDescent="0.25">
      <c r="A576" s="2345"/>
      <c r="B576" s="1894" t="s">
        <v>7947</v>
      </c>
      <c r="C576" s="1848">
        <v>1</v>
      </c>
      <c r="D576" s="1848"/>
      <c r="E576" s="1849"/>
      <c r="F576" s="1848">
        <v>93000</v>
      </c>
      <c r="G576" s="1848"/>
      <c r="H576" s="1993"/>
      <c r="I576" s="1831"/>
      <c r="J576" s="2014" t="s">
        <v>7948</v>
      </c>
    </row>
    <row r="577" spans="1:10" x14ac:dyDescent="0.25">
      <c r="A577" s="2345"/>
      <c r="B577" s="1977" t="s">
        <v>7949</v>
      </c>
      <c r="C577" s="1846">
        <v>2</v>
      </c>
      <c r="D577" s="1846"/>
      <c r="E577" s="1847"/>
      <c r="F577" s="1846">
        <v>152000</v>
      </c>
      <c r="G577" s="1846"/>
      <c r="H577" s="1995"/>
      <c r="I577" s="1774"/>
      <c r="J577" s="2014" t="s">
        <v>7950</v>
      </c>
    </row>
    <row r="578" spans="1:10" x14ac:dyDescent="0.25">
      <c r="A578" s="2345"/>
      <c r="B578" s="1894" t="s">
        <v>7940</v>
      </c>
      <c r="C578" s="1848">
        <v>1</v>
      </c>
      <c r="D578" s="1848">
        <v>32000</v>
      </c>
      <c r="E578" s="1849"/>
      <c r="F578" s="1848"/>
      <c r="G578" s="1848">
        <v>1</v>
      </c>
      <c r="H578" s="1993">
        <v>60</v>
      </c>
      <c r="I578" s="1831">
        <v>3000</v>
      </c>
      <c r="J578" s="2014"/>
    </row>
    <row r="579" spans="1:10" x14ac:dyDescent="0.25">
      <c r="A579" s="2345"/>
      <c r="B579" s="1894" t="s">
        <v>7951</v>
      </c>
      <c r="C579" s="1848">
        <v>1</v>
      </c>
      <c r="D579" s="1848">
        <v>6000</v>
      </c>
      <c r="E579" s="1849"/>
      <c r="F579" s="1848"/>
      <c r="G579" s="1848"/>
      <c r="H579" s="1993"/>
      <c r="I579" s="1831"/>
      <c r="J579" s="2014" t="s">
        <v>7952</v>
      </c>
    </row>
    <row r="580" spans="1:10" x14ac:dyDescent="0.25">
      <c r="A580" s="2345"/>
      <c r="B580" s="1977" t="s">
        <v>7953</v>
      </c>
      <c r="C580" s="1846">
        <v>1</v>
      </c>
      <c r="D580" s="1846">
        <v>35000</v>
      </c>
      <c r="E580" s="1847"/>
      <c r="F580" s="1846"/>
      <c r="G580" s="1846"/>
      <c r="H580" s="1995"/>
      <c r="I580" s="1774"/>
      <c r="J580" s="2015"/>
    </row>
    <row r="581" spans="1:10" x14ac:dyDescent="0.25">
      <c r="A581" s="2345"/>
      <c r="B581" s="1977" t="s">
        <v>7954</v>
      </c>
      <c r="C581" s="1846">
        <v>1</v>
      </c>
      <c r="D581" s="1846"/>
      <c r="E581" s="1847"/>
      <c r="F581" s="1846">
        <v>18000</v>
      </c>
      <c r="G581" s="1846"/>
      <c r="H581" s="1995"/>
      <c r="I581" s="1774"/>
      <c r="J581" s="2015" t="s">
        <v>7955</v>
      </c>
    </row>
    <row r="582" spans="1:10" x14ac:dyDescent="0.25">
      <c r="A582" s="2345"/>
      <c r="B582" s="1977" t="s">
        <v>7695</v>
      </c>
      <c r="C582" s="1846">
        <v>1</v>
      </c>
      <c r="D582" s="1846"/>
      <c r="E582" s="1847">
        <v>19000</v>
      </c>
      <c r="F582" s="1846"/>
      <c r="G582" s="1846"/>
      <c r="H582" s="1995"/>
      <c r="I582" s="1774"/>
      <c r="J582" s="2015" t="s">
        <v>7956</v>
      </c>
    </row>
    <row r="583" spans="1:10" x14ac:dyDescent="0.25">
      <c r="A583" s="2345"/>
      <c r="B583" s="1977" t="s">
        <v>7957</v>
      </c>
      <c r="C583" s="1846">
        <v>1</v>
      </c>
      <c r="D583" s="1846"/>
      <c r="E583" s="1847">
        <v>25000</v>
      </c>
      <c r="F583" s="1846"/>
      <c r="G583" s="1846"/>
      <c r="H583" s="1995"/>
      <c r="I583" s="1774"/>
      <c r="J583" s="2015"/>
    </row>
    <row r="584" spans="1:10" x14ac:dyDescent="0.25">
      <c r="A584" s="2345"/>
      <c r="B584" s="1977" t="s">
        <v>7695</v>
      </c>
      <c r="C584" s="1846">
        <v>1</v>
      </c>
      <c r="D584" s="1846">
        <v>14000</v>
      </c>
      <c r="E584" s="1847"/>
      <c r="F584" s="1846"/>
      <c r="G584" s="1846">
        <v>1</v>
      </c>
      <c r="H584" s="1995">
        <v>70</v>
      </c>
      <c r="I584" s="1774">
        <v>4000</v>
      </c>
      <c r="J584" s="2015"/>
    </row>
    <row r="585" spans="1:10" x14ac:dyDescent="0.25">
      <c r="A585" s="2345"/>
      <c r="B585" s="1894" t="s">
        <v>7743</v>
      </c>
      <c r="C585" s="1848">
        <v>1</v>
      </c>
      <c r="D585" s="1848">
        <v>23000</v>
      </c>
      <c r="E585" s="1849"/>
      <c r="F585" s="1848"/>
      <c r="G585" s="1848">
        <v>1</v>
      </c>
      <c r="H585" s="1993">
        <v>90</v>
      </c>
      <c r="I585" s="1831">
        <v>5000</v>
      </c>
      <c r="J585" s="2014"/>
    </row>
    <row r="586" spans="1:10" x14ac:dyDescent="0.25">
      <c r="A586" s="2345"/>
      <c r="B586" s="1894" t="s">
        <v>7958</v>
      </c>
      <c r="C586" s="1848">
        <v>1</v>
      </c>
      <c r="D586" s="1848"/>
      <c r="E586" s="1849">
        <v>17000</v>
      </c>
      <c r="F586" s="1848"/>
      <c r="G586" s="1848"/>
      <c r="H586" s="1993"/>
      <c r="I586" s="1831"/>
      <c r="J586" s="2015" t="s">
        <v>7409</v>
      </c>
    </row>
    <row r="587" spans="1:10" x14ac:dyDescent="0.25">
      <c r="A587" s="2345"/>
      <c r="B587" s="1894" t="s">
        <v>7959</v>
      </c>
      <c r="C587" s="1848">
        <v>2</v>
      </c>
      <c r="D587" s="1848"/>
      <c r="E587" s="1849"/>
      <c r="F587" s="1848">
        <v>32000</v>
      </c>
      <c r="G587" s="1848"/>
      <c r="H587" s="1993"/>
      <c r="I587" s="1831"/>
      <c r="J587" s="2014" t="s">
        <v>7960</v>
      </c>
    </row>
    <row r="588" spans="1:10" x14ac:dyDescent="0.25">
      <c r="A588" s="2345"/>
      <c r="B588" s="1894" t="s">
        <v>7793</v>
      </c>
      <c r="C588" s="1848">
        <v>1</v>
      </c>
      <c r="D588" s="1848"/>
      <c r="E588" s="1849">
        <v>14000</v>
      </c>
      <c r="F588" s="1848"/>
      <c r="G588" s="1848">
        <v>1</v>
      </c>
      <c r="H588" s="1993">
        <v>60</v>
      </c>
      <c r="I588" s="1831">
        <v>3000</v>
      </c>
      <c r="J588" s="2015" t="s">
        <v>7409</v>
      </c>
    </row>
    <row r="589" spans="1:10" x14ac:dyDescent="0.25">
      <c r="A589" s="2345"/>
      <c r="B589" s="1894" t="s">
        <v>7783</v>
      </c>
      <c r="C589" s="1848">
        <v>1</v>
      </c>
      <c r="D589" s="1848">
        <v>32000</v>
      </c>
      <c r="E589" s="1849"/>
      <c r="F589" s="1848"/>
      <c r="G589" s="1848"/>
      <c r="H589" s="1993"/>
      <c r="I589" s="1831"/>
      <c r="J589" s="2014" t="s">
        <v>7961</v>
      </c>
    </row>
    <row r="590" spans="1:10" x14ac:dyDescent="0.25">
      <c r="A590" s="2345"/>
      <c r="B590" s="1894" t="s">
        <v>7962</v>
      </c>
      <c r="C590" s="1848">
        <v>1</v>
      </c>
      <c r="D590" s="1848"/>
      <c r="E590" s="1849"/>
      <c r="F590" s="1848">
        <v>17000</v>
      </c>
      <c r="G590" s="1848"/>
      <c r="H590" s="1993"/>
      <c r="I590" s="1831"/>
      <c r="J590" s="2014" t="s">
        <v>7963</v>
      </c>
    </row>
    <row r="591" spans="1:10" x14ac:dyDescent="0.25">
      <c r="A591" s="2345"/>
      <c r="B591" s="1894" t="s">
        <v>7944</v>
      </c>
      <c r="C591" s="1848">
        <v>2</v>
      </c>
      <c r="D591" s="1848"/>
      <c r="E591" s="1849"/>
      <c r="F591" s="1848">
        <v>86000</v>
      </c>
      <c r="G591" s="1848"/>
      <c r="H591" s="1993"/>
      <c r="I591" s="1831"/>
      <c r="J591" s="2014" t="s">
        <v>7964</v>
      </c>
    </row>
    <row r="592" spans="1:10" x14ac:dyDescent="0.25">
      <c r="A592" s="2345"/>
      <c r="B592" s="1894" t="s">
        <v>7965</v>
      </c>
      <c r="C592" s="1848">
        <v>2</v>
      </c>
      <c r="D592" s="1848"/>
      <c r="E592" s="1849"/>
      <c r="F592" s="1848">
        <v>108000</v>
      </c>
      <c r="G592" s="1848"/>
      <c r="H592" s="1993"/>
      <c r="I592" s="1831"/>
      <c r="J592" s="2014" t="s">
        <v>7964</v>
      </c>
    </row>
    <row r="593" spans="1:10" x14ac:dyDescent="0.25">
      <c r="A593" s="2345"/>
      <c r="B593" s="1894" t="s">
        <v>7936</v>
      </c>
      <c r="C593" s="1848">
        <v>1</v>
      </c>
      <c r="D593" s="1848"/>
      <c r="E593" s="1849"/>
      <c r="F593" s="1848">
        <v>21000</v>
      </c>
      <c r="G593" s="1848"/>
      <c r="H593" s="1993"/>
      <c r="I593" s="1831"/>
      <c r="J593" s="2014" t="s">
        <v>7964</v>
      </c>
    </row>
    <row r="594" spans="1:10" x14ac:dyDescent="0.25">
      <c r="A594" s="2345"/>
      <c r="B594" s="1894" t="s">
        <v>7793</v>
      </c>
      <c r="C594" s="1848">
        <v>1</v>
      </c>
      <c r="D594" s="1848"/>
      <c r="E594" s="1849">
        <v>14000</v>
      </c>
      <c r="F594" s="1848"/>
      <c r="G594" s="1848">
        <v>1</v>
      </c>
      <c r="H594" s="1993">
        <v>60</v>
      </c>
      <c r="I594" s="1831">
        <v>3000</v>
      </c>
      <c r="J594" s="2015" t="s">
        <v>7409</v>
      </c>
    </row>
    <row r="595" spans="1:10" x14ac:dyDescent="0.25">
      <c r="A595" s="2345"/>
      <c r="B595" s="1894" t="s">
        <v>7942</v>
      </c>
      <c r="C595" s="1848">
        <v>1</v>
      </c>
      <c r="D595" s="1848">
        <v>30000</v>
      </c>
      <c r="E595" s="1849"/>
      <c r="F595" s="1848"/>
      <c r="G595" s="1848">
        <v>1</v>
      </c>
      <c r="H595" s="1993">
        <v>70</v>
      </c>
      <c r="I595" s="1831">
        <v>4000</v>
      </c>
      <c r="J595" s="2014"/>
    </row>
    <row r="596" spans="1:10" x14ac:dyDescent="0.25">
      <c r="A596" s="2345"/>
      <c r="B596" s="1894" t="s">
        <v>7966</v>
      </c>
      <c r="C596" s="1848">
        <v>1</v>
      </c>
      <c r="D596" s="1848">
        <v>28000</v>
      </c>
      <c r="E596" s="1849"/>
      <c r="F596" s="1848"/>
      <c r="G596" s="1848">
        <v>1</v>
      </c>
      <c r="H596" s="1993">
        <v>70</v>
      </c>
      <c r="I596" s="1831">
        <v>4000</v>
      </c>
      <c r="J596" s="2014" t="s">
        <v>7967</v>
      </c>
    </row>
    <row r="597" spans="1:10" x14ac:dyDescent="0.25">
      <c r="A597" s="2345"/>
      <c r="B597" s="1894" t="s">
        <v>7794</v>
      </c>
      <c r="C597" s="1848">
        <v>1</v>
      </c>
      <c r="D597" s="1848">
        <v>18000</v>
      </c>
      <c r="E597" s="1849"/>
      <c r="F597" s="1848"/>
      <c r="G597" s="1848"/>
      <c r="H597" s="1993"/>
      <c r="I597" s="1831"/>
      <c r="J597" s="2014"/>
    </row>
    <row r="598" spans="1:10" ht="16.5" thickBot="1" x14ac:dyDescent="0.3">
      <c r="A598" s="2346"/>
      <c r="B598" s="1998" t="s">
        <v>2048</v>
      </c>
      <c r="C598" s="1999">
        <f>SUM(C564:C597)</f>
        <v>39</v>
      </c>
      <c r="D598" s="1999">
        <f>SUM(D564:D597)</f>
        <v>351000</v>
      </c>
      <c r="E598" s="1999">
        <f>SUM(E564:E597)</f>
        <v>203000</v>
      </c>
      <c r="F598" s="1999">
        <f>SUM(F564:F597)</f>
        <v>648000</v>
      </c>
      <c r="G598" s="1999">
        <f>SUM(G564:G597)</f>
        <v>13</v>
      </c>
      <c r="H598" s="1999"/>
      <c r="I598" s="1999">
        <f>SUM(I564:I597)</f>
        <v>48000</v>
      </c>
      <c r="J598" s="2000"/>
    </row>
    <row r="599" spans="1:10" x14ac:dyDescent="0.25">
      <c r="B599" s="2347" t="s">
        <v>4463</v>
      </c>
      <c r="C599" s="2348"/>
      <c r="D599" s="2348"/>
      <c r="E599" s="2348"/>
      <c r="F599" s="2348"/>
      <c r="G599" s="2348"/>
      <c r="H599" s="2348"/>
      <c r="I599" s="2348"/>
      <c r="J599" s="2349"/>
    </row>
    <row r="600" spans="1:10" x14ac:dyDescent="0.25">
      <c r="B600" s="2001" t="s">
        <v>7968</v>
      </c>
      <c r="C600" s="2002"/>
      <c r="D600" s="2002"/>
      <c r="E600" s="2003">
        <v>1200</v>
      </c>
      <c r="F600" s="2003"/>
      <c r="G600" s="2003"/>
      <c r="H600" s="2003"/>
      <c r="I600" s="2003"/>
      <c r="J600" s="2003"/>
    </row>
    <row r="601" spans="1:10" x14ac:dyDescent="0.25">
      <c r="B601" s="2001" t="s">
        <v>7969</v>
      </c>
      <c r="C601" s="2002"/>
      <c r="D601" s="2002"/>
      <c r="E601" s="2003">
        <v>570</v>
      </c>
      <c r="F601" s="2003"/>
      <c r="G601" s="2003"/>
      <c r="H601" s="2003"/>
      <c r="I601" s="2003"/>
      <c r="J601" s="2003"/>
    </row>
    <row r="602" spans="1:10" x14ac:dyDescent="0.25">
      <c r="B602" s="2001"/>
      <c r="C602" s="2002"/>
      <c r="D602" s="2002"/>
      <c r="E602" s="2003"/>
      <c r="F602" s="2003"/>
      <c r="G602" s="2003"/>
      <c r="H602" s="2003"/>
      <c r="I602" s="2003"/>
      <c r="J602" s="2003"/>
    </row>
    <row r="603" spans="1:10" x14ac:dyDescent="0.25">
      <c r="B603" s="2004" t="s">
        <v>2048</v>
      </c>
      <c r="C603" s="2005">
        <f>SUM(C600:C600)</f>
        <v>0</v>
      </c>
      <c r="D603" s="2005"/>
      <c r="E603" s="2005"/>
      <c r="F603" s="2005"/>
      <c r="G603" s="2005"/>
      <c r="H603" s="2005"/>
      <c r="I603" s="2005"/>
      <c r="J603" s="2006"/>
    </row>
    <row r="605" spans="1:10" x14ac:dyDescent="0.25">
      <c r="B605" s="2343" t="s">
        <v>4861</v>
      </c>
      <c r="C605" s="2328"/>
      <c r="D605" s="2007">
        <f>D598</f>
        <v>351000</v>
      </c>
    </row>
    <row r="607" spans="1:10" x14ac:dyDescent="0.25">
      <c r="B607" s="2343" t="s">
        <v>4825</v>
      </c>
      <c r="C607" s="2328"/>
      <c r="D607" s="2005">
        <v>0</v>
      </c>
      <c r="F607" s="2329" t="s">
        <v>7199</v>
      </c>
      <c r="G607" s="2329"/>
      <c r="H607" s="2329"/>
      <c r="I607" s="2329"/>
      <c r="J607" s="2329"/>
    </row>
    <row r="609" spans="1:10" ht="16.5" thickBot="1" x14ac:dyDescent="0.3"/>
    <row r="610" spans="1:10" ht="16.5" thickBot="1" x14ac:dyDescent="0.3">
      <c r="A610" s="2332" t="s">
        <v>7971</v>
      </c>
      <c r="B610" s="2333"/>
      <c r="C610" s="2333"/>
      <c r="D610" s="2333"/>
      <c r="E610" s="2333"/>
      <c r="F610" s="2333"/>
      <c r="G610" s="2333"/>
      <c r="H610" s="2333"/>
      <c r="I610" s="2333"/>
      <c r="J610" s="2334"/>
    </row>
    <row r="611" spans="1:10" ht="32.25" thickBot="1" x14ac:dyDescent="0.3">
      <c r="A611" s="1984" t="s">
        <v>7245</v>
      </c>
      <c r="B611" s="1985" t="s">
        <v>7246</v>
      </c>
      <c r="C611" s="1986" t="s">
        <v>6004</v>
      </c>
      <c r="D611" s="1987" t="s">
        <v>6005</v>
      </c>
      <c r="E611" s="1988" t="s">
        <v>7247</v>
      </c>
      <c r="F611" s="1989" t="s">
        <v>7248</v>
      </c>
      <c r="G611" s="1989" t="s">
        <v>7249</v>
      </c>
      <c r="H611" s="1989" t="s">
        <v>7251</v>
      </c>
      <c r="I611" s="1989" t="s">
        <v>7250</v>
      </c>
      <c r="J611" s="1990" t="s">
        <v>6846</v>
      </c>
    </row>
    <row r="612" spans="1:10" x14ac:dyDescent="0.25">
      <c r="A612" s="2344" t="s">
        <v>7971</v>
      </c>
      <c r="B612" s="1952" t="s">
        <v>7972</v>
      </c>
      <c r="C612" s="1844">
        <v>1</v>
      </c>
      <c r="D612" s="1844">
        <v>16000</v>
      </c>
      <c r="E612" s="1845"/>
      <c r="F612" s="1844"/>
      <c r="G612" s="1844"/>
      <c r="H612" s="1991"/>
      <c r="I612" s="1920"/>
      <c r="J612" s="1992"/>
    </row>
    <row r="613" spans="1:10" x14ac:dyDescent="0.25">
      <c r="A613" s="2345"/>
      <c r="B613" s="1859" t="s">
        <v>7875</v>
      </c>
      <c r="C613" s="1848">
        <v>1</v>
      </c>
      <c r="D613" s="1848"/>
      <c r="E613" s="1849">
        <v>28000</v>
      </c>
      <c r="F613" s="1848"/>
      <c r="G613" s="1848">
        <v>1</v>
      </c>
      <c r="H613" s="1993">
        <v>60</v>
      </c>
      <c r="I613" s="1831">
        <v>3000</v>
      </c>
      <c r="J613" s="2014" t="s">
        <v>883</v>
      </c>
    </row>
    <row r="614" spans="1:10" x14ac:dyDescent="0.25">
      <c r="A614" s="2345"/>
      <c r="B614" s="1859" t="s">
        <v>7891</v>
      </c>
      <c r="C614" s="1848">
        <v>1</v>
      </c>
      <c r="D614" s="1848">
        <v>15000</v>
      </c>
      <c r="E614" s="1849"/>
      <c r="F614" s="1848"/>
      <c r="G614" s="1848">
        <v>1</v>
      </c>
      <c r="H614" s="1993">
        <v>60</v>
      </c>
      <c r="I614" s="1831">
        <v>3000</v>
      </c>
      <c r="J614" s="1994"/>
    </row>
    <row r="615" spans="1:10" x14ac:dyDescent="0.25">
      <c r="A615" s="2345"/>
      <c r="B615" s="1857" t="s">
        <v>3626</v>
      </c>
      <c r="C615" s="1846">
        <v>1</v>
      </c>
      <c r="D615" s="1846"/>
      <c r="E615" s="1847">
        <v>23000</v>
      </c>
      <c r="F615" s="1846"/>
      <c r="G615" s="1846">
        <v>1</v>
      </c>
      <c r="H615" s="1995">
        <v>100</v>
      </c>
      <c r="I615" s="1774">
        <v>5000</v>
      </c>
      <c r="J615" s="2014" t="s">
        <v>883</v>
      </c>
    </row>
    <row r="616" spans="1:10" x14ac:dyDescent="0.25">
      <c r="A616" s="2345"/>
      <c r="B616" s="1857" t="s">
        <v>7973</v>
      </c>
      <c r="C616" s="1846">
        <v>1</v>
      </c>
      <c r="D616" s="1846">
        <v>60000</v>
      </c>
      <c r="E616" s="1847"/>
      <c r="F616" s="1846"/>
      <c r="G616" s="1846">
        <v>2</v>
      </c>
      <c r="H616" s="1995">
        <v>140</v>
      </c>
      <c r="I616" s="1774">
        <v>16000</v>
      </c>
      <c r="J616" s="2015"/>
    </row>
    <row r="617" spans="1:10" x14ac:dyDescent="0.25">
      <c r="A617" s="2345"/>
      <c r="B617" s="1974" t="s">
        <v>7837</v>
      </c>
      <c r="C617" s="1975">
        <v>1</v>
      </c>
      <c r="D617" s="1975"/>
      <c r="E617" s="1976"/>
      <c r="F617" s="1975">
        <v>34000</v>
      </c>
      <c r="G617" s="1975"/>
      <c r="H617" s="2012"/>
      <c r="I617" s="1837"/>
      <c r="J617" s="2014" t="s">
        <v>7974</v>
      </c>
    </row>
    <row r="618" spans="1:10" x14ac:dyDescent="0.25">
      <c r="A618" s="2345"/>
      <c r="B618" s="1977" t="s">
        <v>7975</v>
      </c>
      <c r="C618" s="1846">
        <v>2</v>
      </c>
      <c r="D618" s="1846"/>
      <c r="E618" s="1847">
        <v>104000</v>
      </c>
      <c r="F618" s="1846"/>
      <c r="G618" s="1846">
        <v>2</v>
      </c>
      <c r="H618" s="1995">
        <v>190</v>
      </c>
      <c r="I618" s="1774">
        <v>22000</v>
      </c>
      <c r="J618" s="2014" t="s">
        <v>883</v>
      </c>
    </row>
    <row r="619" spans="1:10" x14ac:dyDescent="0.25">
      <c r="A619" s="2345"/>
      <c r="B619" s="1977" t="s">
        <v>107</v>
      </c>
      <c r="C619" s="1846">
        <v>1</v>
      </c>
      <c r="D619" s="1846"/>
      <c r="E619" s="1847"/>
      <c r="F619" s="1846">
        <v>16000</v>
      </c>
      <c r="G619" s="1846"/>
      <c r="H619" s="1995"/>
      <c r="I619" s="1774"/>
      <c r="J619" s="2014" t="s">
        <v>7976</v>
      </c>
    </row>
    <row r="620" spans="1:10" x14ac:dyDescent="0.25">
      <c r="A620" s="2345"/>
      <c r="B620" s="1977" t="s">
        <v>132</v>
      </c>
      <c r="C620" s="1846">
        <v>1</v>
      </c>
      <c r="D620" s="1846">
        <v>16000</v>
      </c>
      <c r="E620" s="1847"/>
      <c r="F620" s="1846"/>
      <c r="G620" s="1846"/>
      <c r="H620" s="1995"/>
      <c r="I620" s="1774"/>
      <c r="J620" s="2015"/>
    </row>
    <row r="621" spans="1:10" x14ac:dyDescent="0.25">
      <c r="A621" s="2345"/>
      <c r="B621" s="1977" t="s">
        <v>7977</v>
      </c>
      <c r="C621" s="1846">
        <v>1</v>
      </c>
      <c r="D621" s="1846">
        <v>15000</v>
      </c>
      <c r="E621" s="1847"/>
      <c r="F621" s="1846"/>
      <c r="G621" s="1846">
        <v>1</v>
      </c>
      <c r="H621" s="1995">
        <v>50</v>
      </c>
      <c r="I621" s="1774">
        <v>2000</v>
      </c>
      <c r="J621" s="2015"/>
    </row>
    <row r="622" spans="1:10" x14ac:dyDescent="0.25">
      <c r="A622" s="2345"/>
      <c r="B622" s="1977" t="s">
        <v>7978</v>
      </c>
      <c r="C622" s="1846">
        <v>1</v>
      </c>
      <c r="D622" s="1846"/>
      <c r="E622" s="1847">
        <v>40500</v>
      </c>
      <c r="F622" s="1846"/>
      <c r="G622" s="1846"/>
      <c r="H622" s="1995"/>
      <c r="I622" s="1774"/>
      <c r="J622" s="2015" t="s">
        <v>7979</v>
      </c>
    </row>
    <row r="623" spans="1:10" x14ac:dyDescent="0.25">
      <c r="A623" s="2345"/>
      <c r="B623" s="1894" t="s">
        <v>3626</v>
      </c>
      <c r="C623" s="1848">
        <v>1</v>
      </c>
      <c r="D623" s="1848">
        <v>5000</v>
      </c>
      <c r="E623" s="1849">
        <v>2000</v>
      </c>
      <c r="F623" s="1848">
        <v>21000</v>
      </c>
      <c r="G623" s="1848"/>
      <c r="H623" s="1993"/>
      <c r="I623" s="1831"/>
      <c r="J623" s="2014" t="s">
        <v>7980</v>
      </c>
    </row>
    <row r="624" spans="1:10" x14ac:dyDescent="0.25">
      <c r="A624" s="2345"/>
      <c r="B624" s="1894" t="s">
        <v>7783</v>
      </c>
      <c r="C624" s="1848">
        <v>1</v>
      </c>
      <c r="D624" s="1848">
        <v>26500</v>
      </c>
      <c r="E624" s="1849"/>
      <c r="F624" s="1848"/>
      <c r="G624" s="1848">
        <v>1</v>
      </c>
      <c r="H624" s="1993">
        <v>60</v>
      </c>
      <c r="I624" s="1831">
        <v>3000</v>
      </c>
      <c r="J624" s="2014"/>
    </row>
    <row r="625" spans="1:10" x14ac:dyDescent="0.25">
      <c r="A625" s="2345"/>
      <c r="B625" s="1977" t="s">
        <v>7791</v>
      </c>
      <c r="C625" s="1846">
        <v>1</v>
      </c>
      <c r="D625" s="1846">
        <v>18000</v>
      </c>
      <c r="E625" s="1847"/>
      <c r="F625" s="1846"/>
      <c r="G625" s="1846">
        <v>1</v>
      </c>
      <c r="H625" s="1995">
        <v>60</v>
      </c>
      <c r="I625" s="1774">
        <v>3000</v>
      </c>
      <c r="J625" s="2014"/>
    </row>
    <row r="626" spans="1:10" x14ac:dyDescent="0.25">
      <c r="A626" s="2345"/>
      <c r="B626" s="1894" t="s">
        <v>7793</v>
      </c>
      <c r="C626" s="1848">
        <v>1</v>
      </c>
      <c r="D626" s="1848">
        <v>14000</v>
      </c>
      <c r="E626" s="1849"/>
      <c r="F626" s="1848"/>
      <c r="G626" s="1848">
        <v>1</v>
      </c>
      <c r="H626" s="1993">
        <v>60</v>
      </c>
      <c r="I626" s="1831">
        <v>3000</v>
      </c>
      <c r="J626" s="2014"/>
    </row>
    <row r="627" spans="1:10" x14ac:dyDescent="0.25">
      <c r="A627" s="2345"/>
      <c r="B627" s="1894" t="s">
        <v>7891</v>
      </c>
      <c r="C627" s="1848">
        <v>1</v>
      </c>
      <c r="D627" s="1848"/>
      <c r="E627" s="1849">
        <v>18000</v>
      </c>
      <c r="F627" s="1848"/>
      <c r="G627" s="1848"/>
      <c r="H627" s="1993"/>
      <c r="I627" s="1831"/>
      <c r="J627" s="2014" t="s">
        <v>883</v>
      </c>
    </row>
    <row r="628" spans="1:10" x14ac:dyDescent="0.25">
      <c r="A628" s="2345"/>
      <c r="B628" s="1977" t="s">
        <v>7981</v>
      </c>
      <c r="C628" s="1846">
        <v>1</v>
      </c>
      <c r="D628" s="1846"/>
      <c r="E628" s="1847">
        <v>16000</v>
      </c>
      <c r="F628" s="1846"/>
      <c r="G628" s="1846">
        <v>1</v>
      </c>
      <c r="H628" s="1995">
        <v>60</v>
      </c>
      <c r="I628" s="1774">
        <v>3000</v>
      </c>
      <c r="J628" s="2015" t="s">
        <v>883</v>
      </c>
    </row>
    <row r="629" spans="1:10" x14ac:dyDescent="0.25">
      <c r="A629" s="2345"/>
      <c r="B629" s="1977" t="s">
        <v>7982</v>
      </c>
      <c r="C629" s="1846">
        <v>1</v>
      </c>
      <c r="D629" s="1846"/>
      <c r="E629" s="1847"/>
      <c r="F629" s="1846">
        <v>34000</v>
      </c>
      <c r="G629" s="1846"/>
      <c r="H629" s="1995"/>
      <c r="I629" s="1774"/>
      <c r="J629" s="2015" t="s">
        <v>7983</v>
      </c>
    </row>
    <row r="630" spans="1:10" x14ac:dyDescent="0.25">
      <c r="A630" s="2345"/>
      <c r="B630" s="1977" t="s">
        <v>7468</v>
      </c>
      <c r="C630" s="1846">
        <v>1</v>
      </c>
      <c r="D630" s="1846"/>
      <c r="E630" s="1847">
        <v>27500</v>
      </c>
      <c r="F630" s="1846"/>
      <c r="G630" s="1846"/>
      <c r="H630" s="1995"/>
      <c r="I630" s="1774"/>
      <c r="J630" s="2014" t="s">
        <v>883</v>
      </c>
    </row>
    <row r="631" spans="1:10" x14ac:dyDescent="0.25">
      <c r="A631" s="2345"/>
      <c r="B631" s="1977" t="s">
        <v>7710</v>
      </c>
      <c r="C631" s="1846">
        <v>1</v>
      </c>
      <c r="D631" s="1846"/>
      <c r="E631" s="1847">
        <v>35000</v>
      </c>
      <c r="F631" s="1846"/>
      <c r="G631" s="1846">
        <v>1</v>
      </c>
      <c r="H631" s="1995">
        <v>70</v>
      </c>
      <c r="I631" s="1774">
        <v>4000</v>
      </c>
      <c r="J631" s="2014" t="s">
        <v>883</v>
      </c>
    </row>
    <row r="632" spans="1:10" x14ac:dyDescent="0.25">
      <c r="A632" s="2345"/>
      <c r="B632" s="1978" t="s">
        <v>7902</v>
      </c>
      <c r="C632" s="1870">
        <v>1</v>
      </c>
      <c r="D632" s="1870"/>
      <c r="E632" s="1871"/>
      <c r="F632" s="1870"/>
      <c r="G632" s="1870"/>
      <c r="H632" s="1996"/>
      <c r="I632" s="1776"/>
      <c r="J632" s="2016" t="s">
        <v>7984</v>
      </c>
    </row>
    <row r="633" spans="1:10" x14ac:dyDescent="0.25">
      <c r="A633" s="2345"/>
      <c r="B633" s="1894" t="s">
        <v>132</v>
      </c>
      <c r="C633" s="1848">
        <v>2</v>
      </c>
      <c r="D633" s="1848"/>
      <c r="E633" s="1849">
        <v>26000</v>
      </c>
      <c r="F633" s="1848"/>
      <c r="G633" s="1848">
        <v>2</v>
      </c>
      <c r="H633" s="1993">
        <v>60</v>
      </c>
      <c r="I633" s="1831">
        <v>6000</v>
      </c>
      <c r="J633" s="2014" t="s">
        <v>883</v>
      </c>
    </row>
    <row r="634" spans="1:10" x14ac:dyDescent="0.25">
      <c r="A634" s="2345"/>
      <c r="B634" s="1894" t="s">
        <v>7985</v>
      </c>
      <c r="C634" s="1848">
        <v>1</v>
      </c>
      <c r="D634" s="1848"/>
      <c r="E634" s="1849"/>
      <c r="F634" s="1848">
        <v>21000</v>
      </c>
      <c r="G634" s="1848"/>
      <c r="H634" s="1993"/>
      <c r="I634" s="1831"/>
      <c r="J634" s="2015" t="s">
        <v>7926</v>
      </c>
    </row>
    <row r="635" spans="1:10" x14ac:dyDescent="0.25">
      <c r="A635" s="2345"/>
      <c r="B635" s="1894" t="s">
        <v>7986</v>
      </c>
      <c r="C635" s="1848">
        <v>1</v>
      </c>
      <c r="D635" s="1848"/>
      <c r="E635" s="1849">
        <v>16000</v>
      </c>
      <c r="F635" s="1848"/>
      <c r="G635" s="1848">
        <v>1</v>
      </c>
      <c r="H635" s="1993">
        <v>60</v>
      </c>
      <c r="I635" s="1831">
        <v>3000</v>
      </c>
      <c r="J635" s="2014" t="s">
        <v>883</v>
      </c>
    </row>
    <row r="636" spans="1:10" x14ac:dyDescent="0.25">
      <c r="A636" s="2345"/>
      <c r="B636" s="1894" t="s">
        <v>4879</v>
      </c>
      <c r="C636" s="1848">
        <v>1</v>
      </c>
      <c r="D636" s="1848"/>
      <c r="E636" s="1849">
        <v>17000</v>
      </c>
      <c r="F636" s="1848"/>
      <c r="G636" s="1848"/>
      <c r="H636" s="1993"/>
      <c r="I636" s="1831"/>
      <c r="J636" s="2015" t="s">
        <v>7987</v>
      </c>
    </row>
    <row r="637" spans="1:10" x14ac:dyDescent="0.25">
      <c r="A637" s="2345"/>
      <c r="B637" s="1894" t="s">
        <v>7791</v>
      </c>
      <c r="C637" s="1848">
        <v>1</v>
      </c>
      <c r="D637" s="1848"/>
      <c r="E637" s="1849">
        <v>17000</v>
      </c>
      <c r="F637" s="1848"/>
      <c r="G637" s="1848">
        <v>1</v>
      </c>
      <c r="H637" s="1993">
        <v>70</v>
      </c>
      <c r="I637" s="1831">
        <v>4000</v>
      </c>
      <c r="J637" s="2014" t="s">
        <v>883</v>
      </c>
    </row>
    <row r="638" spans="1:10" x14ac:dyDescent="0.25">
      <c r="A638" s="2345"/>
      <c r="B638" s="1894" t="s">
        <v>7468</v>
      </c>
      <c r="C638" s="1848">
        <v>1</v>
      </c>
      <c r="D638" s="1848">
        <v>22500</v>
      </c>
      <c r="E638" s="1849"/>
      <c r="F638" s="1848"/>
      <c r="G638" s="1848">
        <v>1</v>
      </c>
      <c r="H638" s="1993"/>
      <c r="I638" s="1831"/>
      <c r="J638" s="2014"/>
    </row>
    <row r="639" spans="1:10" x14ac:dyDescent="0.25">
      <c r="A639" s="2345"/>
      <c r="B639" s="1894" t="s">
        <v>123</v>
      </c>
      <c r="C639" s="1848">
        <v>1</v>
      </c>
      <c r="D639" s="1848"/>
      <c r="E639" s="1849"/>
      <c r="F639" s="1848">
        <v>16000</v>
      </c>
      <c r="G639" s="1848"/>
      <c r="H639" s="1993"/>
      <c r="I639" s="1831"/>
      <c r="J639" s="2014" t="s">
        <v>7988</v>
      </c>
    </row>
    <row r="640" spans="1:10" x14ac:dyDescent="0.25">
      <c r="A640" s="2345"/>
      <c r="B640" s="1894" t="s">
        <v>7989</v>
      </c>
      <c r="C640" s="1848">
        <v>1</v>
      </c>
      <c r="D640" s="1848"/>
      <c r="E640" s="1849"/>
      <c r="F640" s="1848">
        <v>44000</v>
      </c>
      <c r="G640" s="1848">
        <v>1</v>
      </c>
      <c r="H640" s="1993">
        <v>90</v>
      </c>
      <c r="I640" s="1831">
        <v>5000</v>
      </c>
      <c r="J640" s="2014" t="s">
        <v>7990</v>
      </c>
    </row>
    <row r="641" spans="1:10" x14ac:dyDescent="0.25">
      <c r="A641" s="2345"/>
      <c r="B641" s="1894" t="s">
        <v>7991</v>
      </c>
      <c r="C641" s="1848">
        <v>1</v>
      </c>
      <c r="D641" s="1848">
        <v>16000</v>
      </c>
      <c r="E641" s="1849"/>
      <c r="F641" s="1848"/>
      <c r="G641" s="1848">
        <v>1</v>
      </c>
      <c r="H641" s="1993">
        <v>60</v>
      </c>
      <c r="I641" s="1831">
        <v>3000</v>
      </c>
      <c r="J641" s="2014"/>
    </row>
    <row r="642" spans="1:10" x14ac:dyDescent="0.25">
      <c r="A642" s="2345"/>
      <c r="B642" s="1894" t="s">
        <v>7468</v>
      </c>
      <c r="C642" s="1848">
        <v>1</v>
      </c>
      <c r="D642" s="1848"/>
      <c r="E642" s="1849">
        <v>22500</v>
      </c>
      <c r="F642" s="1848"/>
      <c r="G642" s="1848">
        <v>1</v>
      </c>
      <c r="H642" s="1993">
        <v>90</v>
      </c>
      <c r="I642" s="1831">
        <v>5000</v>
      </c>
      <c r="J642" s="2015"/>
    </row>
    <row r="643" spans="1:10" x14ac:dyDescent="0.25">
      <c r="A643" s="2345"/>
      <c r="B643" s="1894" t="s">
        <v>7992</v>
      </c>
      <c r="C643" s="1848">
        <v>1</v>
      </c>
      <c r="D643" s="1848"/>
      <c r="E643" s="1849">
        <v>35000</v>
      </c>
      <c r="F643" s="1848"/>
      <c r="G643" s="1848">
        <v>1</v>
      </c>
      <c r="H643" s="1993">
        <v>70</v>
      </c>
      <c r="I643" s="1831">
        <v>4000</v>
      </c>
      <c r="J643" s="2014" t="s">
        <v>883</v>
      </c>
    </row>
    <row r="644" spans="1:10" x14ac:dyDescent="0.25">
      <c r="A644" s="2345"/>
      <c r="B644" s="1894" t="s">
        <v>7993</v>
      </c>
      <c r="C644" s="1848">
        <v>1</v>
      </c>
      <c r="D644" s="1848"/>
      <c r="E644" s="1849">
        <v>15000</v>
      </c>
      <c r="F644" s="1848"/>
      <c r="G644" s="1848">
        <v>1</v>
      </c>
      <c r="H644" s="1993">
        <v>40</v>
      </c>
      <c r="I644" s="1831">
        <v>1000</v>
      </c>
      <c r="J644" s="2014" t="s">
        <v>883</v>
      </c>
    </row>
    <row r="645" spans="1:10" x14ac:dyDescent="0.25">
      <c r="A645" s="2345"/>
      <c r="B645" s="1894" t="s">
        <v>7743</v>
      </c>
      <c r="C645" s="1848">
        <v>1</v>
      </c>
      <c r="D645" s="1848"/>
      <c r="E645" s="1849">
        <v>23000</v>
      </c>
      <c r="F645" s="1848"/>
      <c r="G645" s="1848">
        <v>1</v>
      </c>
      <c r="H645" s="1993">
        <v>100</v>
      </c>
      <c r="I645" s="1831">
        <v>5000</v>
      </c>
      <c r="J645" s="2014" t="s">
        <v>883</v>
      </c>
    </row>
    <row r="646" spans="1:10" x14ac:dyDescent="0.25">
      <c r="A646" s="2345"/>
      <c r="B646" s="1894" t="s">
        <v>7994</v>
      </c>
      <c r="C646" s="1848">
        <v>1</v>
      </c>
      <c r="D646" s="1848"/>
      <c r="E646" s="1849"/>
      <c r="F646" s="1848">
        <v>17000</v>
      </c>
      <c r="G646" s="1848"/>
      <c r="H646" s="1993"/>
      <c r="I646" s="1831"/>
      <c r="J646" s="2014" t="s">
        <v>7995</v>
      </c>
    </row>
    <row r="647" spans="1:10" x14ac:dyDescent="0.25">
      <c r="A647" s="2345"/>
      <c r="B647" s="1894" t="s">
        <v>7769</v>
      </c>
      <c r="C647" s="1848">
        <v>1</v>
      </c>
      <c r="D647" s="1848"/>
      <c r="E647" s="1849">
        <v>25000</v>
      </c>
      <c r="F647" s="1848"/>
      <c r="G647" s="1848"/>
      <c r="H647" s="1993"/>
      <c r="I647" s="1831"/>
      <c r="J647" s="2014" t="s">
        <v>883</v>
      </c>
    </row>
    <row r="648" spans="1:10" ht="16.5" thickBot="1" x14ac:dyDescent="0.3">
      <c r="A648" s="2346"/>
      <c r="B648" s="1998" t="s">
        <v>2048</v>
      </c>
      <c r="C648" s="1999">
        <f>SUM(C612:C647)</f>
        <v>38</v>
      </c>
      <c r="D648" s="1999">
        <f>SUM(D612:D647)</f>
        <v>224000</v>
      </c>
      <c r="E648" s="1999">
        <f>SUM(E612:E647)</f>
        <v>490500</v>
      </c>
      <c r="F648" s="1999">
        <f>SUM(F612:F647)</f>
        <v>203000</v>
      </c>
      <c r="G648" s="1999">
        <f>SUM(G612:G647)</f>
        <v>24</v>
      </c>
      <c r="H648" s="1999"/>
      <c r="I648" s="1999">
        <f>SUM(I612:I647)</f>
        <v>103000</v>
      </c>
      <c r="J648" s="2000"/>
    </row>
    <row r="649" spans="1:10" x14ac:dyDescent="0.25">
      <c r="B649" s="2347" t="s">
        <v>4463</v>
      </c>
      <c r="C649" s="2348"/>
      <c r="D649" s="2348"/>
      <c r="E649" s="2348"/>
      <c r="F649" s="2348"/>
      <c r="G649" s="2348"/>
      <c r="H649" s="2348"/>
      <c r="I649" s="2348"/>
      <c r="J649" s="2349"/>
    </row>
    <row r="650" spans="1:10" x14ac:dyDescent="0.25">
      <c r="B650" s="2001"/>
      <c r="C650" s="2002"/>
      <c r="D650" s="2002"/>
      <c r="E650" s="2003"/>
      <c r="F650" s="2003"/>
      <c r="G650" s="2003"/>
      <c r="H650" s="2003"/>
      <c r="I650" s="2003"/>
      <c r="J650" s="2003"/>
    </row>
    <row r="651" spans="1:10" x14ac:dyDescent="0.25">
      <c r="B651" s="2001"/>
      <c r="C651" s="2002"/>
      <c r="D651" s="2002"/>
      <c r="E651" s="2003"/>
      <c r="F651" s="2003"/>
      <c r="G651" s="2003"/>
      <c r="H651" s="2003"/>
      <c r="I651" s="2003"/>
      <c r="J651" s="2003"/>
    </row>
    <row r="652" spans="1:10" x14ac:dyDescent="0.25">
      <c r="B652" s="2001"/>
      <c r="C652" s="2002"/>
      <c r="D652" s="2002"/>
      <c r="E652" s="2003"/>
      <c r="F652" s="2003"/>
      <c r="G652" s="2003"/>
      <c r="H652" s="2003"/>
      <c r="I652" s="2003"/>
      <c r="J652" s="2003"/>
    </row>
    <row r="653" spans="1:10" x14ac:dyDescent="0.25">
      <c r="B653" s="2004" t="s">
        <v>2048</v>
      </c>
      <c r="C653" s="2005">
        <f>SUM(C650:C650)</f>
        <v>0</v>
      </c>
      <c r="D653" s="2005"/>
      <c r="E653" s="2005"/>
      <c r="F653" s="2005"/>
      <c r="G653" s="2005"/>
      <c r="H653" s="2005"/>
      <c r="I653" s="2005"/>
      <c r="J653" s="2006"/>
    </row>
    <row r="655" spans="1:10" x14ac:dyDescent="0.25">
      <c r="B655" s="2343" t="s">
        <v>4861</v>
      </c>
      <c r="C655" s="2328"/>
      <c r="D655" s="2007">
        <f>D648</f>
        <v>224000</v>
      </c>
    </row>
    <row r="657" spans="1:10" x14ac:dyDescent="0.25">
      <c r="B657" s="2343" t="s">
        <v>4825</v>
      </c>
      <c r="C657" s="2328"/>
      <c r="D657" s="2005">
        <v>0</v>
      </c>
      <c r="F657" s="2329" t="s">
        <v>7199</v>
      </c>
      <c r="G657" s="2329"/>
      <c r="H657" s="2329"/>
      <c r="I657" s="2329"/>
      <c r="J657" s="2329"/>
    </row>
    <row r="659" spans="1:10" ht="16.5" thickBot="1" x14ac:dyDescent="0.3"/>
    <row r="660" spans="1:10" ht="16.5" thickBot="1" x14ac:dyDescent="0.3">
      <c r="A660" s="2332" t="s">
        <v>7996</v>
      </c>
      <c r="B660" s="2333"/>
      <c r="C660" s="2333"/>
      <c r="D660" s="2333"/>
      <c r="E660" s="2333"/>
      <c r="F660" s="2333"/>
      <c r="G660" s="2333"/>
      <c r="H660" s="2333"/>
      <c r="I660" s="2333"/>
      <c r="J660" s="2334"/>
    </row>
    <row r="661" spans="1:10" ht="32.25" thickBot="1" x14ac:dyDescent="0.3">
      <c r="A661" s="1984" t="s">
        <v>7245</v>
      </c>
      <c r="B661" s="1985" t="s">
        <v>7246</v>
      </c>
      <c r="C661" s="1986" t="s">
        <v>6004</v>
      </c>
      <c r="D661" s="1987" t="s">
        <v>6005</v>
      </c>
      <c r="E661" s="1988" t="s">
        <v>7247</v>
      </c>
      <c r="F661" s="1989" t="s">
        <v>7248</v>
      </c>
      <c r="G661" s="1989" t="s">
        <v>7249</v>
      </c>
      <c r="H661" s="1989" t="s">
        <v>7251</v>
      </c>
      <c r="I661" s="1989" t="s">
        <v>7250</v>
      </c>
      <c r="J661" s="1990" t="s">
        <v>6846</v>
      </c>
    </row>
    <row r="662" spans="1:10" x14ac:dyDescent="0.25">
      <c r="A662" s="2344" t="s">
        <v>7996</v>
      </c>
      <c r="B662" s="1952" t="s">
        <v>3659</v>
      </c>
      <c r="C662" s="1844">
        <v>2</v>
      </c>
      <c r="D662" s="1844"/>
      <c r="E662" s="1845">
        <v>79000</v>
      </c>
      <c r="F662" s="1844"/>
      <c r="G662" s="1844"/>
      <c r="H662" s="1991"/>
      <c r="I662" s="1920"/>
      <c r="J662" s="1992" t="s">
        <v>8004</v>
      </c>
    </row>
    <row r="663" spans="1:10" x14ac:dyDescent="0.25">
      <c r="A663" s="2345"/>
      <c r="B663" s="1859" t="s">
        <v>6212</v>
      </c>
      <c r="C663" s="1848">
        <v>1</v>
      </c>
      <c r="D663" s="1848"/>
      <c r="E663" s="1849">
        <v>20000</v>
      </c>
      <c r="F663" s="1848"/>
      <c r="G663" s="1848"/>
      <c r="H663" s="1993"/>
      <c r="I663" s="1831"/>
      <c r="J663" s="2014" t="s">
        <v>2094</v>
      </c>
    </row>
    <row r="664" spans="1:10" x14ac:dyDescent="0.25">
      <c r="A664" s="2345"/>
      <c r="B664" s="1859" t="s">
        <v>5268</v>
      </c>
      <c r="C664" s="1848">
        <v>1</v>
      </c>
      <c r="D664" s="1848"/>
      <c r="E664" s="1849">
        <v>18000</v>
      </c>
      <c r="F664" s="1848"/>
      <c r="G664" s="1848">
        <v>1</v>
      </c>
      <c r="H664" s="1993">
        <v>60</v>
      </c>
      <c r="I664" s="1831">
        <v>3000</v>
      </c>
      <c r="J664" s="1994"/>
    </row>
    <row r="665" spans="1:10" x14ac:dyDescent="0.25">
      <c r="A665" s="2345"/>
      <c r="B665" s="1857" t="s">
        <v>5544</v>
      </c>
      <c r="C665" s="1846">
        <v>1</v>
      </c>
      <c r="D665" s="1846">
        <v>17000</v>
      </c>
      <c r="E665" s="1847"/>
      <c r="F665" s="1846"/>
      <c r="G665" s="1846">
        <v>1</v>
      </c>
      <c r="H665" s="1995">
        <v>70</v>
      </c>
      <c r="I665" s="1774">
        <v>4000</v>
      </c>
      <c r="J665" s="2014"/>
    </row>
    <row r="666" spans="1:10" x14ac:dyDescent="0.25">
      <c r="A666" s="2345"/>
      <c r="B666" s="1857" t="s">
        <v>8005</v>
      </c>
      <c r="C666" s="1846">
        <v>1</v>
      </c>
      <c r="D666" s="1846">
        <v>26500</v>
      </c>
      <c r="E666" s="1847"/>
      <c r="F666" s="1846"/>
      <c r="G666" s="1846">
        <v>1</v>
      </c>
      <c r="H666" s="1995">
        <v>100</v>
      </c>
      <c r="I666" s="1774">
        <v>5000</v>
      </c>
      <c r="J666" s="2015"/>
    </row>
    <row r="667" spans="1:10" x14ac:dyDescent="0.25">
      <c r="A667" s="2345"/>
      <c r="B667" s="1974" t="s">
        <v>841</v>
      </c>
      <c r="C667" s="1975">
        <v>1</v>
      </c>
      <c r="D667" s="1975"/>
      <c r="E667" s="1976">
        <v>16000</v>
      </c>
      <c r="F667" s="1975"/>
      <c r="G667" s="1975">
        <v>1</v>
      </c>
      <c r="H667" s="2012">
        <v>60</v>
      </c>
      <c r="I667" s="1837">
        <v>3000</v>
      </c>
      <c r="J667" s="2014" t="s">
        <v>767</v>
      </c>
    </row>
    <row r="668" spans="1:10" x14ac:dyDescent="0.25">
      <c r="A668" s="2345"/>
      <c r="B668" s="1977" t="s">
        <v>5718</v>
      </c>
      <c r="C668" s="1846">
        <v>1</v>
      </c>
      <c r="D668" s="1846">
        <v>17000</v>
      </c>
      <c r="E668" s="1847"/>
      <c r="F668" s="1846"/>
      <c r="G668" s="1846">
        <v>1</v>
      </c>
      <c r="H668" s="1995">
        <v>70</v>
      </c>
      <c r="I668" s="1774">
        <v>4000</v>
      </c>
      <c r="J668" s="2014"/>
    </row>
    <row r="669" spans="1:10" x14ac:dyDescent="0.25">
      <c r="A669" s="2345"/>
      <c r="B669" s="1977" t="s">
        <v>6713</v>
      </c>
      <c r="C669" s="1846">
        <v>1</v>
      </c>
      <c r="D669" s="1846"/>
      <c r="E669" s="1847">
        <v>23500</v>
      </c>
      <c r="F669" s="1846"/>
      <c r="G669" s="1846">
        <v>1</v>
      </c>
      <c r="H669" s="1995">
        <v>60</v>
      </c>
      <c r="I669" s="1774">
        <v>3000</v>
      </c>
      <c r="J669" s="2014" t="s">
        <v>767</v>
      </c>
    </row>
    <row r="670" spans="1:10" x14ac:dyDescent="0.25">
      <c r="A670" s="2345"/>
      <c r="B670" s="1977" t="s">
        <v>8006</v>
      </c>
      <c r="C670" s="1846">
        <v>1</v>
      </c>
      <c r="D670" s="1846">
        <v>17000</v>
      </c>
      <c r="E670" s="1847"/>
      <c r="F670" s="1846"/>
      <c r="G670" s="1846">
        <v>1</v>
      </c>
      <c r="H670" s="1995">
        <v>70</v>
      </c>
      <c r="I670" s="1774">
        <v>4000</v>
      </c>
      <c r="J670" s="2015"/>
    </row>
    <row r="671" spans="1:10" x14ac:dyDescent="0.25">
      <c r="A671" s="2345"/>
      <c r="B671" s="1977" t="s">
        <v>5592</v>
      </c>
      <c r="C671" s="1846">
        <v>1</v>
      </c>
      <c r="D671" s="1846"/>
      <c r="E671" s="1847">
        <v>15000</v>
      </c>
      <c r="F671" s="1846"/>
      <c r="G671" s="1846">
        <v>1</v>
      </c>
      <c r="H671" s="1995">
        <v>60</v>
      </c>
      <c r="I671" s="1774">
        <v>3000</v>
      </c>
      <c r="J671" s="2015" t="s">
        <v>767</v>
      </c>
    </row>
    <row r="672" spans="1:10" x14ac:dyDescent="0.25">
      <c r="A672" s="2345"/>
      <c r="B672" s="1977" t="s">
        <v>3701</v>
      </c>
      <c r="C672" s="1846">
        <v>1</v>
      </c>
      <c r="D672" s="1846"/>
      <c r="E672" s="1847">
        <v>41000</v>
      </c>
      <c r="F672" s="1846"/>
      <c r="G672" s="1846">
        <v>1</v>
      </c>
      <c r="H672" s="1995">
        <v>70</v>
      </c>
      <c r="I672" s="1774">
        <v>4000</v>
      </c>
      <c r="J672" s="2015" t="s">
        <v>6968</v>
      </c>
    </row>
    <row r="673" spans="1:10" x14ac:dyDescent="0.25">
      <c r="A673" s="2345"/>
      <c r="B673" s="1894" t="s">
        <v>5592</v>
      </c>
      <c r="C673" s="1848">
        <v>1</v>
      </c>
      <c r="D673" s="1848">
        <v>15000</v>
      </c>
      <c r="E673" s="1849"/>
      <c r="F673" s="1848"/>
      <c r="G673" s="1848">
        <v>1</v>
      </c>
      <c r="H673" s="1993">
        <v>60</v>
      </c>
      <c r="I673" s="1831">
        <v>3000</v>
      </c>
      <c r="J673" s="2014"/>
    </row>
    <row r="674" spans="1:10" x14ac:dyDescent="0.25">
      <c r="A674" s="2345"/>
      <c r="B674" s="1894" t="s">
        <v>5662</v>
      </c>
      <c r="C674" s="1848">
        <v>1</v>
      </c>
      <c r="D674" s="1848">
        <v>17000</v>
      </c>
      <c r="E674" s="1849"/>
      <c r="F674" s="1848"/>
      <c r="G674" s="1848"/>
      <c r="H674" s="1993"/>
      <c r="I674" s="1831"/>
      <c r="J674" s="2014"/>
    </row>
    <row r="675" spans="1:10" x14ac:dyDescent="0.25">
      <c r="A675" s="2345"/>
      <c r="B675" s="1977" t="s">
        <v>6704</v>
      </c>
      <c r="C675" s="1846">
        <v>1</v>
      </c>
      <c r="D675" s="1846">
        <v>14000</v>
      </c>
      <c r="E675" s="1847"/>
      <c r="F675" s="1846"/>
      <c r="G675" s="1846">
        <v>1</v>
      </c>
      <c r="H675" s="1995">
        <v>60</v>
      </c>
      <c r="I675" s="1774">
        <v>3000</v>
      </c>
      <c r="J675" s="2014"/>
    </row>
    <row r="676" spans="1:10" x14ac:dyDescent="0.25">
      <c r="A676" s="2345"/>
      <c r="B676" s="1894" t="s">
        <v>6907</v>
      </c>
      <c r="C676" s="1848">
        <v>1</v>
      </c>
      <c r="D676" s="1848"/>
      <c r="E676" s="1849">
        <v>30000</v>
      </c>
      <c r="F676" s="1848"/>
      <c r="G676" s="1848"/>
      <c r="H676" s="1993"/>
      <c r="I676" s="1831"/>
      <c r="J676" s="2014" t="s">
        <v>6968</v>
      </c>
    </row>
    <row r="677" spans="1:10" x14ac:dyDescent="0.25">
      <c r="A677" s="2345"/>
      <c r="B677" s="1894" t="s">
        <v>6646</v>
      </c>
      <c r="C677" s="1848">
        <v>1</v>
      </c>
      <c r="D677" s="1848"/>
      <c r="E677" s="1849">
        <v>23500</v>
      </c>
      <c r="F677" s="1848"/>
      <c r="G677" s="1848">
        <v>1</v>
      </c>
      <c r="H677" s="1993">
        <v>60</v>
      </c>
      <c r="I677" s="1831">
        <v>3000</v>
      </c>
      <c r="J677" s="2014"/>
    </row>
    <row r="678" spans="1:10" x14ac:dyDescent="0.25">
      <c r="A678" s="2345"/>
      <c r="B678" s="1977" t="s">
        <v>8007</v>
      </c>
      <c r="C678" s="1846">
        <v>1</v>
      </c>
      <c r="D678" s="1846"/>
      <c r="E678" s="1847">
        <v>49000</v>
      </c>
      <c r="F678" s="1846"/>
      <c r="G678" s="1846">
        <v>1</v>
      </c>
      <c r="H678" s="1995">
        <v>100</v>
      </c>
      <c r="I678" s="1774">
        <v>5000</v>
      </c>
      <c r="J678" s="2015" t="s">
        <v>6968</v>
      </c>
    </row>
    <row r="679" spans="1:10" x14ac:dyDescent="0.25">
      <c r="A679" s="2345"/>
      <c r="B679" s="1977" t="s">
        <v>3750</v>
      </c>
      <c r="C679" s="1846">
        <v>1</v>
      </c>
      <c r="D679" s="1846"/>
      <c r="E679" s="1847">
        <v>39000</v>
      </c>
      <c r="F679" s="1846"/>
      <c r="G679" s="1846"/>
      <c r="H679" s="1995"/>
      <c r="I679" s="1774"/>
      <c r="J679" s="2015" t="s">
        <v>6968</v>
      </c>
    </row>
    <row r="680" spans="1:10" x14ac:dyDescent="0.25">
      <c r="A680" s="2345"/>
      <c r="B680" s="1977" t="s">
        <v>5771</v>
      </c>
      <c r="C680" s="1846">
        <v>1</v>
      </c>
      <c r="D680" s="1846"/>
      <c r="E680" s="1847">
        <v>15000</v>
      </c>
      <c r="F680" s="1846"/>
      <c r="G680" s="1846">
        <v>1</v>
      </c>
      <c r="H680" s="1995">
        <v>100</v>
      </c>
      <c r="I680" s="1774">
        <v>5000</v>
      </c>
      <c r="J680" s="2014" t="s">
        <v>767</v>
      </c>
    </row>
    <row r="681" spans="1:10" x14ac:dyDescent="0.25">
      <c r="A681" s="2345"/>
      <c r="B681" s="1977" t="s">
        <v>5544</v>
      </c>
      <c r="C681" s="1846">
        <v>1</v>
      </c>
      <c r="D681" s="1846"/>
      <c r="E681" s="1847">
        <v>17000</v>
      </c>
      <c r="F681" s="1846"/>
      <c r="G681" s="1846">
        <v>1</v>
      </c>
      <c r="H681" s="1995">
        <v>70</v>
      </c>
      <c r="I681" s="1774">
        <v>4000</v>
      </c>
      <c r="J681" s="2014" t="s">
        <v>6968</v>
      </c>
    </row>
    <row r="682" spans="1:10" x14ac:dyDescent="0.25">
      <c r="A682" s="2345"/>
      <c r="B682" s="1977" t="s">
        <v>222</v>
      </c>
      <c r="C682" s="1846">
        <v>1</v>
      </c>
      <c r="D682" s="1846"/>
      <c r="E682" s="1847">
        <v>32000</v>
      </c>
      <c r="F682" s="1846"/>
      <c r="G682" s="1846"/>
      <c r="H682" s="1995"/>
      <c r="I682" s="1774"/>
      <c r="J682" s="2015" t="s">
        <v>6968</v>
      </c>
    </row>
    <row r="683" spans="1:10" x14ac:dyDescent="0.25">
      <c r="A683" s="2345"/>
      <c r="B683" s="1894" t="s">
        <v>8008</v>
      </c>
      <c r="C683" s="1848">
        <v>1</v>
      </c>
      <c r="D683" s="1848">
        <v>19000</v>
      </c>
      <c r="E683" s="1849"/>
      <c r="F683" s="1848"/>
      <c r="G683" s="1848">
        <v>1</v>
      </c>
      <c r="H683" s="1993">
        <v>60</v>
      </c>
      <c r="I683" s="1831">
        <v>3000</v>
      </c>
      <c r="J683" s="2014"/>
    </row>
    <row r="684" spans="1:10" ht="16.5" thickBot="1" x14ac:dyDescent="0.3">
      <c r="A684" s="2346"/>
      <c r="B684" s="1998" t="s">
        <v>2048</v>
      </c>
      <c r="C684" s="1999">
        <f>SUM(C662:C683)</f>
        <v>23</v>
      </c>
      <c r="D684" s="1999">
        <f>SUM(D662:D683)</f>
        <v>142500</v>
      </c>
      <c r="E684" s="1999">
        <f>SUM(E662:E683)</f>
        <v>418000</v>
      </c>
      <c r="F684" s="1999">
        <f>SUM(F662:F683)</f>
        <v>0</v>
      </c>
      <c r="G684" s="1999">
        <f>SUM(G662:G683)</f>
        <v>16</v>
      </c>
      <c r="H684" s="1999"/>
      <c r="I684" s="1999">
        <f>SUM(I662:I683)</f>
        <v>59000</v>
      </c>
      <c r="J684" s="2000"/>
    </row>
    <row r="685" spans="1:10" x14ac:dyDescent="0.25">
      <c r="B685" s="2347" t="s">
        <v>4463</v>
      </c>
      <c r="C685" s="2348"/>
      <c r="D685" s="2348"/>
      <c r="E685" s="2348"/>
      <c r="F685" s="2348"/>
      <c r="G685" s="2348"/>
      <c r="H685" s="2348"/>
      <c r="I685" s="2348"/>
      <c r="J685" s="2349"/>
    </row>
    <row r="686" spans="1:10" x14ac:dyDescent="0.25">
      <c r="B686" s="2001"/>
      <c r="C686" s="2002"/>
      <c r="D686" s="2002"/>
      <c r="E686" s="2003"/>
      <c r="F686" s="2003"/>
      <c r="G686" s="2003"/>
      <c r="H686" s="2003"/>
      <c r="I686" s="2003"/>
      <c r="J686" s="2003"/>
    </row>
    <row r="687" spans="1:10" x14ac:dyDescent="0.25">
      <c r="B687" s="2001"/>
      <c r="C687" s="2002"/>
      <c r="D687" s="2002"/>
      <c r="E687" s="2003"/>
      <c r="F687" s="2003"/>
      <c r="G687" s="2003"/>
      <c r="H687" s="2003"/>
      <c r="I687" s="2003"/>
      <c r="J687" s="2003"/>
    </row>
    <row r="688" spans="1:10" x14ac:dyDescent="0.25">
      <c r="B688" s="2001"/>
      <c r="C688" s="2002"/>
      <c r="D688" s="2002"/>
      <c r="E688" s="2003"/>
      <c r="F688" s="2003"/>
      <c r="G688" s="2003"/>
      <c r="H688" s="2003"/>
      <c r="I688" s="2003"/>
      <c r="J688" s="2003"/>
    </row>
    <row r="689" spans="1:10" x14ac:dyDescent="0.25">
      <c r="B689" s="2004" t="s">
        <v>2048</v>
      </c>
      <c r="C689" s="2005">
        <f>SUM(C686:C686)</f>
        <v>0</v>
      </c>
      <c r="D689" s="2005"/>
      <c r="E689" s="2005"/>
      <c r="F689" s="2005"/>
      <c r="G689" s="2005"/>
      <c r="H689" s="2005"/>
      <c r="I689" s="2005"/>
      <c r="J689" s="2006"/>
    </row>
    <row r="691" spans="1:10" x14ac:dyDescent="0.25">
      <c r="B691" s="2343" t="s">
        <v>4861</v>
      </c>
      <c r="C691" s="2328"/>
      <c r="D691" s="2007">
        <f>D684</f>
        <v>142500</v>
      </c>
    </row>
    <row r="693" spans="1:10" x14ac:dyDescent="0.25">
      <c r="B693" s="2343" t="s">
        <v>4825</v>
      </c>
      <c r="C693" s="2328"/>
      <c r="D693" s="2005">
        <v>0</v>
      </c>
      <c r="F693" s="2329" t="s">
        <v>7199</v>
      </c>
      <c r="G693" s="2329"/>
      <c r="H693" s="2329"/>
      <c r="I693" s="2329"/>
      <c r="J693" s="2329"/>
    </row>
    <row r="696" spans="1:10" ht="16.5" thickBot="1" x14ac:dyDescent="0.3"/>
    <row r="697" spans="1:10" ht="16.5" thickBot="1" x14ac:dyDescent="0.3">
      <c r="A697" s="2332" t="s">
        <v>7997</v>
      </c>
      <c r="B697" s="2333"/>
      <c r="C697" s="2333"/>
      <c r="D697" s="2333"/>
      <c r="E697" s="2333"/>
      <c r="F697" s="2333"/>
      <c r="G697" s="2333"/>
      <c r="H697" s="2333"/>
      <c r="I697" s="2333"/>
      <c r="J697" s="2334"/>
    </row>
    <row r="698" spans="1:10" ht="32.25" thickBot="1" x14ac:dyDescent="0.3">
      <c r="A698" s="1984" t="s">
        <v>7245</v>
      </c>
      <c r="B698" s="1985" t="s">
        <v>7246</v>
      </c>
      <c r="C698" s="1986" t="s">
        <v>6004</v>
      </c>
      <c r="D698" s="1987" t="s">
        <v>6005</v>
      </c>
      <c r="E698" s="1988" t="s">
        <v>7247</v>
      </c>
      <c r="F698" s="1989" t="s">
        <v>7248</v>
      </c>
      <c r="G698" s="1989" t="s">
        <v>7249</v>
      </c>
      <c r="H698" s="1989" t="s">
        <v>7251</v>
      </c>
      <c r="I698" s="1989" t="s">
        <v>7250</v>
      </c>
      <c r="J698" s="1990" t="s">
        <v>6846</v>
      </c>
    </row>
    <row r="699" spans="1:10" x14ac:dyDescent="0.25">
      <c r="A699" s="2344" t="s">
        <v>7997</v>
      </c>
      <c r="B699" s="1952" t="s">
        <v>7998</v>
      </c>
      <c r="C699" s="1844">
        <v>1</v>
      </c>
      <c r="D699" s="1844"/>
      <c r="E699" s="1845">
        <v>30000</v>
      </c>
      <c r="F699" s="1844"/>
      <c r="G699" s="1844">
        <v>1</v>
      </c>
      <c r="H699" s="1991">
        <v>75</v>
      </c>
      <c r="I699" s="1920">
        <v>4000</v>
      </c>
      <c r="J699" s="1992" t="s">
        <v>767</v>
      </c>
    </row>
    <row r="700" spans="1:10" x14ac:dyDescent="0.25">
      <c r="A700" s="2345"/>
      <c r="B700" s="1859" t="s">
        <v>3036</v>
      </c>
      <c r="C700" s="1848">
        <v>1</v>
      </c>
      <c r="D700" s="1848">
        <v>24500</v>
      </c>
      <c r="E700" s="1849"/>
      <c r="F700" s="1848"/>
      <c r="G700" s="1848"/>
      <c r="H700" s="1993"/>
      <c r="I700" s="1831"/>
      <c r="J700" s="1994"/>
    </row>
    <row r="701" spans="1:10" x14ac:dyDescent="0.25">
      <c r="A701" s="2345"/>
      <c r="B701" s="1859" t="s">
        <v>6168</v>
      </c>
      <c r="C701" s="1848">
        <v>1</v>
      </c>
      <c r="D701" s="1848"/>
      <c r="E701" s="1849">
        <v>31000</v>
      </c>
      <c r="F701" s="1848"/>
      <c r="G701" s="1848">
        <v>1</v>
      </c>
      <c r="H701" s="1993">
        <v>75</v>
      </c>
      <c r="I701" s="1831">
        <v>4000</v>
      </c>
      <c r="J701" s="1994" t="s">
        <v>767</v>
      </c>
    </row>
    <row r="702" spans="1:10" x14ac:dyDescent="0.25">
      <c r="A702" s="2345"/>
      <c r="B702" s="1857" t="s">
        <v>3036</v>
      </c>
      <c r="C702" s="1846">
        <v>1</v>
      </c>
      <c r="D702" s="1846"/>
      <c r="E702" s="1847">
        <v>24500</v>
      </c>
      <c r="F702" s="1846"/>
      <c r="G702" s="1846"/>
      <c r="H702" s="1995"/>
      <c r="I702" s="1774"/>
      <c r="J702" s="1994" t="s">
        <v>7999</v>
      </c>
    </row>
    <row r="703" spans="1:10" x14ac:dyDescent="0.25">
      <c r="A703" s="2345"/>
      <c r="B703" s="1857" t="s">
        <v>107</v>
      </c>
      <c r="C703" s="1846">
        <v>1</v>
      </c>
      <c r="D703" s="1846">
        <v>13000</v>
      </c>
      <c r="E703" s="1847"/>
      <c r="F703" s="1846"/>
      <c r="G703" s="1846">
        <v>1</v>
      </c>
      <c r="H703" s="1995">
        <v>60</v>
      </c>
      <c r="I703" s="1774">
        <v>3000</v>
      </c>
      <c r="J703" s="2008"/>
    </row>
    <row r="704" spans="1:10" x14ac:dyDescent="0.25">
      <c r="A704" s="2345"/>
      <c r="B704" s="1974" t="s">
        <v>2199</v>
      </c>
      <c r="C704" s="1975">
        <v>1</v>
      </c>
      <c r="D704" s="1975">
        <v>18000</v>
      </c>
      <c r="E704" s="1976"/>
      <c r="F704" s="1975"/>
      <c r="G704" s="1975">
        <v>1</v>
      </c>
      <c r="H704" s="2012">
        <v>60</v>
      </c>
      <c r="I704" s="1837">
        <v>3000</v>
      </c>
      <c r="J704" s="1994"/>
    </row>
    <row r="705" spans="1:10" x14ac:dyDescent="0.25">
      <c r="A705" s="2345"/>
      <c r="B705" s="1857" t="s">
        <v>8000</v>
      </c>
      <c r="C705" s="1846">
        <v>1</v>
      </c>
      <c r="D705" s="1846">
        <v>33000</v>
      </c>
      <c r="E705" s="1847"/>
      <c r="F705" s="1846"/>
      <c r="G705" s="1846">
        <v>1</v>
      </c>
      <c r="H705" s="1995">
        <v>60</v>
      </c>
      <c r="I705" s="1774">
        <v>3000</v>
      </c>
      <c r="J705" s="1994"/>
    </row>
    <row r="706" spans="1:10" x14ac:dyDescent="0.25">
      <c r="A706" s="2345"/>
      <c r="B706" s="1857" t="s">
        <v>5496</v>
      </c>
      <c r="C706" s="1846">
        <v>1</v>
      </c>
      <c r="D706" s="1846">
        <v>17000</v>
      </c>
      <c r="E706" s="1847"/>
      <c r="F706" s="1846"/>
      <c r="G706" s="1846"/>
      <c r="H706" s="1995"/>
      <c r="I706" s="1774"/>
      <c r="J706" s="1994"/>
    </row>
    <row r="707" spans="1:10" x14ac:dyDescent="0.25">
      <c r="A707" s="2345"/>
      <c r="B707" s="1857" t="s">
        <v>3938</v>
      </c>
      <c r="C707" s="1846">
        <v>1</v>
      </c>
      <c r="D707" s="1846"/>
      <c r="E707" s="1847">
        <v>27500</v>
      </c>
      <c r="F707" s="1846"/>
      <c r="G707" s="1846"/>
      <c r="H707" s="1995"/>
      <c r="I707" s="1774"/>
      <c r="J707" s="2008" t="s">
        <v>8001</v>
      </c>
    </row>
    <row r="708" spans="1:10" x14ac:dyDescent="0.25">
      <c r="A708" s="2345"/>
      <c r="B708" s="1857" t="s">
        <v>8003</v>
      </c>
      <c r="C708" s="1846">
        <v>1</v>
      </c>
      <c r="D708" s="1846"/>
      <c r="E708" s="1847">
        <v>35000</v>
      </c>
      <c r="F708" s="1846"/>
      <c r="G708" s="1846">
        <v>1</v>
      </c>
      <c r="H708" s="1995">
        <v>75</v>
      </c>
      <c r="I708" s="1774">
        <v>4000</v>
      </c>
      <c r="J708" s="2008" t="s">
        <v>767</v>
      </c>
    </row>
    <row r="709" spans="1:10" x14ac:dyDescent="0.25">
      <c r="A709" s="2345"/>
      <c r="B709" s="1857" t="s">
        <v>8002</v>
      </c>
      <c r="C709" s="1846">
        <v>1</v>
      </c>
      <c r="D709" s="1846"/>
      <c r="E709" s="1847">
        <v>35000</v>
      </c>
      <c r="F709" s="1846"/>
      <c r="G709" s="1846"/>
      <c r="H709" s="1995"/>
      <c r="I709" s="1774"/>
      <c r="J709" s="2008" t="s">
        <v>767</v>
      </c>
    </row>
    <row r="710" spans="1:10" x14ac:dyDescent="0.25">
      <c r="A710" s="2345"/>
      <c r="B710" s="1859" t="s">
        <v>691</v>
      </c>
      <c r="C710" s="1848">
        <v>1</v>
      </c>
      <c r="D710" s="1848"/>
      <c r="E710" s="1849">
        <v>18000</v>
      </c>
      <c r="F710" s="1848"/>
      <c r="G710" s="1848">
        <v>1</v>
      </c>
      <c r="H710" s="1993">
        <v>100</v>
      </c>
      <c r="I710" s="1831">
        <v>5000</v>
      </c>
      <c r="J710" s="1994" t="s">
        <v>767</v>
      </c>
    </row>
    <row r="711" spans="1:10" ht="16.5" thickBot="1" x14ac:dyDescent="0.3">
      <c r="A711" s="2345"/>
      <c r="B711" s="2037" t="s">
        <v>132</v>
      </c>
      <c r="C711" s="2038">
        <v>1</v>
      </c>
      <c r="D711" s="2038">
        <v>13000</v>
      </c>
      <c r="E711" s="2039"/>
      <c r="F711" s="2038"/>
      <c r="G711" s="2038">
        <v>1</v>
      </c>
      <c r="H711" s="2040">
        <v>60</v>
      </c>
      <c r="I711" s="2041">
        <v>3000</v>
      </c>
      <c r="J711" s="2042"/>
    </row>
    <row r="712" spans="1:10" ht="16.5" thickBot="1" x14ac:dyDescent="0.3">
      <c r="A712" s="2346"/>
      <c r="B712" s="2020" t="s">
        <v>2048</v>
      </c>
      <c r="C712" s="2021">
        <f>SUM(C699:C711)</f>
        <v>13</v>
      </c>
      <c r="D712" s="2021">
        <f>SUM(D699:D711)</f>
        <v>118500</v>
      </c>
      <c r="E712" s="2021">
        <f>SUM(E699:E711)</f>
        <v>201000</v>
      </c>
      <c r="F712" s="2021">
        <f>SUM(F699:F711)</f>
        <v>0</v>
      </c>
      <c r="G712" s="2021">
        <f>SUM(G699:G711)</f>
        <v>8</v>
      </c>
      <c r="H712" s="2021"/>
      <c r="I712" s="2021">
        <f>SUM(I699:I711)</f>
        <v>29000</v>
      </c>
      <c r="J712" s="2022"/>
    </row>
    <row r="713" spans="1:10" x14ac:dyDescent="0.25">
      <c r="B713" s="2347" t="s">
        <v>4463</v>
      </c>
      <c r="C713" s="2348"/>
      <c r="D713" s="2348"/>
      <c r="E713" s="2348"/>
      <c r="F713" s="2348"/>
      <c r="G713" s="2348"/>
      <c r="H713" s="2348"/>
      <c r="I713" s="2348"/>
      <c r="J713" s="2349"/>
    </row>
    <row r="714" spans="1:10" x14ac:dyDescent="0.25">
      <c r="B714" s="2001"/>
      <c r="C714" s="2002"/>
      <c r="D714" s="2002"/>
      <c r="E714" s="2003"/>
      <c r="F714" s="2003"/>
      <c r="G714" s="2003"/>
      <c r="H714" s="2003"/>
      <c r="I714" s="2003"/>
      <c r="J714" s="2003"/>
    </row>
    <row r="715" spans="1:10" x14ac:dyDescent="0.25">
      <c r="B715" s="2001"/>
      <c r="C715" s="2002"/>
      <c r="D715" s="2002"/>
      <c r="E715" s="2003"/>
      <c r="F715" s="2003"/>
      <c r="G715" s="2003"/>
      <c r="H715" s="2003"/>
      <c r="I715" s="2003"/>
      <c r="J715" s="2003"/>
    </row>
    <row r="716" spans="1:10" x14ac:dyDescent="0.25">
      <c r="B716" s="2001"/>
      <c r="C716" s="2002"/>
      <c r="D716" s="2002"/>
      <c r="E716" s="2003"/>
      <c r="F716" s="2003"/>
      <c r="G716" s="2003"/>
      <c r="H716" s="2003"/>
      <c r="I716" s="2003"/>
      <c r="J716" s="2003"/>
    </row>
    <row r="717" spans="1:10" x14ac:dyDescent="0.25">
      <c r="B717" s="2004" t="s">
        <v>2048</v>
      </c>
      <c r="C717" s="2005">
        <f>SUM(C714:C714)</f>
        <v>0</v>
      </c>
      <c r="D717" s="2005"/>
      <c r="E717" s="2005"/>
      <c r="F717" s="2005"/>
      <c r="G717" s="2005"/>
      <c r="H717" s="2005"/>
      <c r="I717" s="2005"/>
      <c r="J717" s="2006"/>
    </row>
    <row r="719" spans="1:10" x14ac:dyDescent="0.25">
      <c r="B719" s="2343" t="s">
        <v>4861</v>
      </c>
      <c r="C719" s="2328"/>
      <c r="D719" s="2007">
        <f>D712</f>
        <v>118500</v>
      </c>
    </row>
    <row r="721" spans="1:10" x14ac:dyDescent="0.25">
      <c r="B721" s="2343" t="s">
        <v>4825</v>
      </c>
      <c r="C721" s="2328"/>
      <c r="D721" s="2005">
        <v>0</v>
      </c>
      <c r="F721" s="2329" t="s">
        <v>7199</v>
      </c>
      <c r="G721" s="2329"/>
      <c r="H721" s="2329"/>
      <c r="I721" s="2329"/>
      <c r="J721" s="2329"/>
    </row>
    <row r="724" spans="1:10" ht="16.5" thickBot="1" x14ac:dyDescent="0.3"/>
    <row r="725" spans="1:10" ht="16.5" thickBot="1" x14ac:dyDescent="0.3">
      <c r="A725" s="2332" t="s">
        <v>8029</v>
      </c>
      <c r="B725" s="2333"/>
      <c r="C725" s="2333"/>
      <c r="D725" s="2333"/>
      <c r="E725" s="2333"/>
      <c r="F725" s="2333"/>
      <c r="G725" s="2333"/>
      <c r="H725" s="2333"/>
      <c r="I725" s="2333"/>
      <c r="J725" s="2334"/>
    </row>
    <row r="726" spans="1:10" ht="32.25" thickBot="1" x14ac:dyDescent="0.3">
      <c r="A726" s="1984" t="s">
        <v>7245</v>
      </c>
      <c r="B726" s="1985" t="s">
        <v>7246</v>
      </c>
      <c r="C726" s="1986" t="s">
        <v>6004</v>
      </c>
      <c r="D726" s="1987" t="s">
        <v>6005</v>
      </c>
      <c r="E726" s="1988" t="s">
        <v>7247</v>
      </c>
      <c r="F726" s="1989" t="s">
        <v>7248</v>
      </c>
      <c r="G726" s="1989" t="s">
        <v>7249</v>
      </c>
      <c r="H726" s="1989" t="s">
        <v>7251</v>
      </c>
      <c r="I726" s="1989" t="s">
        <v>7250</v>
      </c>
      <c r="J726" s="1990" t="s">
        <v>6846</v>
      </c>
    </row>
    <row r="727" spans="1:10" x14ac:dyDescent="0.25">
      <c r="A727" s="2344" t="s">
        <v>8052</v>
      </c>
      <c r="B727" s="1952" t="s">
        <v>4879</v>
      </c>
      <c r="C727" s="1844">
        <v>1</v>
      </c>
      <c r="D727" s="1844">
        <v>14000</v>
      </c>
      <c r="E727" s="1845"/>
      <c r="F727" s="1844"/>
      <c r="G727" s="1844">
        <v>1</v>
      </c>
      <c r="H727" s="1991">
        <v>60</v>
      </c>
      <c r="I727" s="1920">
        <v>3000</v>
      </c>
      <c r="J727" s="1992" t="s">
        <v>6965</v>
      </c>
    </row>
    <row r="728" spans="1:10" x14ac:dyDescent="0.25">
      <c r="A728" s="2345"/>
      <c r="B728" s="1859" t="s">
        <v>8030</v>
      </c>
      <c r="C728" s="1848">
        <v>1</v>
      </c>
      <c r="D728" s="1848">
        <v>27000</v>
      </c>
      <c r="E728" s="1849"/>
      <c r="F728" s="1848"/>
      <c r="G728" s="1848">
        <v>1</v>
      </c>
      <c r="H728" s="1993">
        <v>100</v>
      </c>
      <c r="I728" s="1831">
        <v>5000</v>
      </c>
      <c r="J728" s="1994"/>
    </row>
    <row r="729" spans="1:10" x14ac:dyDescent="0.25">
      <c r="A729" s="2345"/>
      <c r="B729" s="1859" t="s">
        <v>7793</v>
      </c>
      <c r="C729" s="1848">
        <v>1</v>
      </c>
      <c r="D729" s="1848">
        <v>14000</v>
      </c>
      <c r="E729" s="1849"/>
      <c r="F729" s="1848"/>
      <c r="G729" s="1848">
        <v>1</v>
      </c>
      <c r="H729" s="1993">
        <v>60</v>
      </c>
      <c r="I729" s="1831">
        <v>3000</v>
      </c>
      <c r="J729" s="1994"/>
    </row>
    <row r="730" spans="1:10" x14ac:dyDescent="0.25">
      <c r="A730" s="2345"/>
      <c r="B730" s="1857" t="s">
        <v>8031</v>
      </c>
      <c r="C730" s="1846">
        <v>2</v>
      </c>
      <c r="D730" s="1846"/>
      <c r="E730" s="1847"/>
      <c r="F730" s="1846">
        <v>120000</v>
      </c>
      <c r="G730" s="1846"/>
      <c r="H730" s="1995"/>
      <c r="I730" s="1774"/>
      <c r="J730" s="1994" t="s">
        <v>2280</v>
      </c>
    </row>
    <row r="731" spans="1:10" x14ac:dyDescent="0.25">
      <c r="A731" s="2345"/>
      <c r="B731" s="1857" t="s">
        <v>7648</v>
      </c>
      <c r="C731" s="1846">
        <v>1</v>
      </c>
      <c r="D731" s="1846"/>
      <c r="E731" s="1847">
        <v>33000</v>
      </c>
      <c r="F731" s="1846"/>
      <c r="G731" s="1846">
        <v>1</v>
      </c>
      <c r="H731" s="1995">
        <v>75</v>
      </c>
      <c r="I731" s="1774">
        <v>4000</v>
      </c>
      <c r="J731" s="2008" t="s">
        <v>7409</v>
      </c>
    </row>
    <row r="732" spans="1:10" x14ac:dyDescent="0.25">
      <c r="A732" s="2345"/>
      <c r="B732" s="1974" t="s">
        <v>8032</v>
      </c>
      <c r="C732" s="1975">
        <v>1</v>
      </c>
      <c r="D732" s="1975">
        <v>38000</v>
      </c>
      <c r="E732" s="1976"/>
      <c r="F732" s="1975"/>
      <c r="G732" s="1975">
        <v>1</v>
      </c>
      <c r="H732" s="2012">
        <v>100</v>
      </c>
      <c r="I732" s="1837">
        <v>5000</v>
      </c>
      <c r="J732" s="1994"/>
    </row>
    <row r="733" spans="1:10" x14ac:dyDescent="0.25">
      <c r="A733" s="2345"/>
      <c r="B733" s="1857" t="s">
        <v>8033</v>
      </c>
      <c r="C733" s="1846">
        <v>1</v>
      </c>
      <c r="D733" s="1846">
        <v>28000</v>
      </c>
      <c r="E733" s="1847"/>
      <c r="F733" s="1846"/>
      <c r="G733" s="1846">
        <v>1</v>
      </c>
      <c r="H733" s="1995">
        <v>60</v>
      </c>
      <c r="I733" s="1774">
        <v>3000</v>
      </c>
      <c r="J733" s="1994"/>
    </row>
    <row r="734" spans="1:10" x14ac:dyDescent="0.25">
      <c r="A734" s="2345"/>
      <c r="B734" s="1857" t="s">
        <v>1501</v>
      </c>
      <c r="C734" s="1846">
        <v>1</v>
      </c>
      <c r="D734" s="1846">
        <v>8000</v>
      </c>
      <c r="E734" s="1847"/>
      <c r="F734" s="1846"/>
      <c r="G734" s="1846"/>
      <c r="H734" s="1995"/>
      <c r="I734" s="1774"/>
      <c r="J734" s="1994"/>
    </row>
    <row r="735" spans="1:10" x14ac:dyDescent="0.25">
      <c r="A735" s="2345"/>
      <c r="B735" s="1857" t="s">
        <v>8034</v>
      </c>
      <c r="C735" s="1846">
        <v>1</v>
      </c>
      <c r="D735" s="1846">
        <v>23500</v>
      </c>
      <c r="E735" s="1847"/>
      <c r="F735" s="1846"/>
      <c r="G735" s="1846">
        <v>1</v>
      </c>
      <c r="H735" s="1995">
        <v>60</v>
      </c>
      <c r="I735" s="1774">
        <v>3000</v>
      </c>
      <c r="J735" s="2008"/>
    </row>
    <row r="736" spans="1:10" x14ac:dyDescent="0.25">
      <c r="A736" s="2345"/>
      <c r="B736" s="1857" t="s">
        <v>8035</v>
      </c>
      <c r="C736" s="1846">
        <v>2</v>
      </c>
      <c r="D736" s="1846">
        <v>37000</v>
      </c>
      <c r="E736" s="1847"/>
      <c r="F736" s="1846"/>
      <c r="G736" s="1846">
        <v>2</v>
      </c>
      <c r="H736" s="1995" t="s">
        <v>8018</v>
      </c>
      <c r="I736" s="1774">
        <v>9000</v>
      </c>
      <c r="J736" s="2008"/>
    </row>
    <row r="737" spans="1:10" x14ac:dyDescent="0.25">
      <c r="A737" s="2345"/>
      <c r="B737" s="1857" t="s">
        <v>8036</v>
      </c>
      <c r="C737" s="1846">
        <v>1</v>
      </c>
      <c r="D737" s="1846">
        <v>16000</v>
      </c>
      <c r="E737" s="1847"/>
      <c r="F737" s="1846"/>
      <c r="G737" s="1846"/>
      <c r="H737" s="1995"/>
      <c r="I737" s="1774"/>
      <c r="J737" s="2008"/>
    </row>
    <row r="738" spans="1:10" x14ac:dyDescent="0.25">
      <c r="A738" s="2345"/>
      <c r="B738" s="1857" t="s">
        <v>7468</v>
      </c>
      <c r="C738" s="1846">
        <v>1</v>
      </c>
      <c r="D738" s="1846"/>
      <c r="E738" s="1847">
        <v>27500</v>
      </c>
      <c r="F738" s="1846"/>
      <c r="G738" s="1846"/>
      <c r="H738" s="1995"/>
      <c r="I738" s="1774"/>
      <c r="J738" s="2008" t="s">
        <v>7409</v>
      </c>
    </row>
    <row r="739" spans="1:10" x14ac:dyDescent="0.25">
      <c r="A739" s="2345"/>
      <c r="B739" s="1857" t="s">
        <v>7729</v>
      </c>
      <c r="C739" s="1846">
        <v>6</v>
      </c>
      <c r="D739" s="1846"/>
      <c r="E739" s="1847"/>
      <c r="F739" s="1846">
        <v>318000</v>
      </c>
      <c r="G739" s="1846"/>
      <c r="H739" s="1995"/>
      <c r="I739" s="1774"/>
      <c r="J739" s="2008" t="s">
        <v>8037</v>
      </c>
    </row>
    <row r="740" spans="1:10" x14ac:dyDescent="0.25">
      <c r="A740" s="2345"/>
      <c r="B740" s="1857" t="s">
        <v>8038</v>
      </c>
      <c r="C740" s="1846">
        <v>1</v>
      </c>
      <c r="D740" s="1846"/>
      <c r="E740" s="1847">
        <v>22000</v>
      </c>
      <c r="F740" s="1846"/>
      <c r="G740" s="1846">
        <v>1</v>
      </c>
      <c r="H740" s="1995">
        <v>70</v>
      </c>
      <c r="I740" s="1774">
        <v>4000</v>
      </c>
      <c r="J740" s="2008"/>
    </row>
    <row r="741" spans="1:10" x14ac:dyDescent="0.25">
      <c r="A741" s="2345"/>
      <c r="B741" s="1857" t="s">
        <v>8039</v>
      </c>
      <c r="C741" s="1846">
        <v>1</v>
      </c>
      <c r="D741" s="1846">
        <v>46000</v>
      </c>
      <c r="E741" s="1847"/>
      <c r="F741" s="1846"/>
      <c r="G741" s="1846">
        <v>1</v>
      </c>
      <c r="H741" s="1995">
        <v>90</v>
      </c>
      <c r="I741" s="1774">
        <v>5000</v>
      </c>
      <c r="J741" s="2008"/>
    </row>
    <row r="742" spans="1:10" x14ac:dyDescent="0.25">
      <c r="A742" s="2345"/>
      <c r="B742" s="1857" t="s">
        <v>7324</v>
      </c>
      <c r="C742" s="1846">
        <v>1</v>
      </c>
      <c r="D742" s="1846"/>
      <c r="E742" s="1847">
        <v>39000</v>
      </c>
      <c r="F742" s="1846"/>
      <c r="G742" s="1846">
        <v>1</v>
      </c>
      <c r="H742" s="1995">
        <v>70</v>
      </c>
      <c r="I742" s="1774">
        <v>4000</v>
      </c>
      <c r="J742" s="2008" t="s">
        <v>7409</v>
      </c>
    </row>
    <row r="743" spans="1:10" x14ac:dyDescent="0.25">
      <c r="A743" s="2345"/>
      <c r="B743" s="1857" t="s">
        <v>8040</v>
      </c>
      <c r="C743" s="1846">
        <v>1</v>
      </c>
      <c r="D743" s="1846">
        <v>15000</v>
      </c>
      <c r="E743" s="1847"/>
      <c r="F743" s="1846"/>
      <c r="G743" s="1846">
        <v>1</v>
      </c>
      <c r="H743" s="1995">
        <v>50</v>
      </c>
      <c r="I743" s="1774">
        <v>2000</v>
      </c>
      <c r="J743" s="2008"/>
    </row>
    <row r="744" spans="1:10" x14ac:dyDescent="0.25">
      <c r="A744" s="2345"/>
      <c r="B744" s="1857" t="s">
        <v>8041</v>
      </c>
      <c r="C744" s="1846">
        <v>1</v>
      </c>
      <c r="D744" s="1846">
        <v>25000</v>
      </c>
      <c r="E744" s="1847"/>
      <c r="F744" s="1846"/>
      <c r="G744" s="1846"/>
      <c r="H744" s="1995"/>
      <c r="I744" s="1774"/>
      <c r="J744" s="2008"/>
    </row>
    <row r="745" spans="1:10" x14ac:dyDescent="0.25">
      <c r="A745" s="2345"/>
      <c r="B745" s="1857" t="s">
        <v>8042</v>
      </c>
      <c r="C745" s="1846">
        <v>2</v>
      </c>
      <c r="D745" s="1846">
        <v>34000</v>
      </c>
      <c r="E745" s="1847"/>
      <c r="F745" s="1846"/>
      <c r="G745" s="1846">
        <v>2</v>
      </c>
      <c r="H745" s="1995">
        <v>70</v>
      </c>
      <c r="I745" s="1774">
        <v>8000</v>
      </c>
      <c r="J745" s="2008"/>
    </row>
    <row r="746" spans="1:10" x14ac:dyDescent="0.25">
      <c r="A746" s="2345"/>
      <c r="B746" s="1857" t="s">
        <v>7834</v>
      </c>
      <c r="C746" s="1846">
        <v>1</v>
      </c>
      <c r="D746" s="1846">
        <v>23500</v>
      </c>
      <c r="E746" s="1847"/>
      <c r="F746" s="1846"/>
      <c r="G746" s="1846">
        <v>1</v>
      </c>
      <c r="H746" s="1995">
        <v>60</v>
      </c>
      <c r="I746" s="1774">
        <v>3000</v>
      </c>
      <c r="J746" s="2008"/>
    </row>
    <row r="747" spans="1:10" x14ac:dyDescent="0.25">
      <c r="A747" s="2345"/>
      <c r="B747" s="1857" t="s">
        <v>7834</v>
      </c>
      <c r="C747" s="1846">
        <v>1</v>
      </c>
      <c r="D747" s="1846"/>
      <c r="E747" s="1847">
        <v>26500</v>
      </c>
      <c r="F747" s="1846"/>
      <c r="G747" s="1846"/>
      <c r="H747" s="1995"/>
      <c r="I747" s="1774"/>
      <c r="J747" s="2008" t="s">
        <v>7409</v>
      </c>
    </row>
    <row r="748" spans="1:10" x14ac:dyDescent="0.25">
      <c r="A748" s="2345"/>
      <c r="B748" s="1857" t="s">
        <v>8043</v>
      </c>
      <c r="C748" s="1846">
        <v>1</v>
      </c>
      <c r="D748" s="1846"/>
      <c r="E748" s="1847">
        <v>16000</v>
      </c>
      <c r="F748" s="1846"/>
      <c r="G748" s="1846"/>
      <c r="H748" s="1995"/>
      <c r="I748" s="1774"/>
      <c r="J748" s="2008" t="s">
        <v>8044</v>
      </c>
    </row>
    <row r="749" spans="1:10" x14ac:dyDescent="0.25">
      <c r="A749" s="2345"/>
      <c r="B749" s="1857" t="s">
        <v>7468</v>
      </c>
      <c r="C749" s="1846">
        <v>1</v>
      </c>
      <c r="D749" s="1846">
        <v>22500</v>
      </c>
      <c r="E749" s="1847"/>
      <c r="F749" s="1846"/>
      <c r="G749" s="1846">
        <v>1</v>
      </c>
      <c r="H749" s="1995">
        <v>100</v>
      </c>
      <c r="I749" s="1774">
        <v>5000</v>
      </c>
      <c r="J749" s="2008"/>
    </row>
    <row r="750" spans="1:10" x14ac:dyDescent="0.25">
      <c r="A750" s="2345"/>
      <c r="B750" s="1857" t="s">
        <v>7648</v>
      </c>
      <c r="C750" s="1846">
        <v>1</v>
      </c>
      <c r="D750" s="1846"/>
      <c r="E750" s="1847">
        <v>37000</v>
      </c>
      <c r="F750" s="1846"/>
      <c r="G750" s="1846">
        <v>1</v>
      </c>
      <c r="H750" s="1995">
        <v>70</v>
      </c>
      <c r="I750" s="1774">
        <v>4000</v>
      </c>
      <c r="J750" s="2008"/>
    </row>
    <row r="751" spans="1:10" x14ac:dyDescent="0.25">
      <c r="A751" s="2345"/>
      <c r="B751" s="1857" t="s">
        <v>7825</v>
      </c>
      <c r="C751" s="1846">
        <v>1</v>
      </c>
      <c r="D751" s="1846"/>
      <c r="E751" s="1847">
        <v>52000</v>
      </c>
      <c r="F751" s="1846"/>
      <c r="G751" s="1846"/>
      <c r="H751" s="1995"/>
      <c r="I751" s="1774"/>
      <c r="J751" s="2008" t="s">
        <v>7409</v>
      </c>
    </row>
    <row r="752" spans="1:10" x14ac:dyDescent="0.25">
      <c r="A752" s="2345"/>
      <c r="B752" s="1857" t="s">
        <v>8045</v>
      </c>
      <c r="C752" s="1846">
        <v>1</v>
      </c>
      <c r="D752" s="1846"/>
      <c r="E752" s="1847">
        <v>39000</v>
      </c>
      <c r="F752" s="1846"/>
      <c r="G752" s="1846"/>
      <c r="H752" s="1995"/>
      <c r="I752" s="1774"/>
      <c r="J752" s="2008" t="s">
        <v>7409</v>
      </c>
    </row>
    <row r="753" spans="1:10" x14ac:dyDescent="0.25">
      <c r="A753" s="2345"/>
      <c r="B753" s="1857" t="s">
        <v>7793</v>
      </c>
      <c r="C753" s="1846">
        <v>1</v>
      </c>
      <c r="D753" s="1846"/>
      <c r="E753" s="1847">
        <v>14000</v>
      </c>
      <c r="F753" s="1846"/>
      <c r="G753" s="1846">
        <v>1</v>
      </c>
      <c r="H753" s="1995">
        <v>60</v>
      </c>
      <c r="I753" s="1774">
        <v>3000</v>
      </c>
      <c r="J753" s="2008"/>
    </row>
    <row r="754" spans="1:10" x14ac:dyDescent="0.25">
      <c r="A754" s="2345"/>
      <c r="B754" s="1857" t="s">
        <v>7324</v>
      </c>
      <c r="C754" s="1846">
        <v>1</v>
      </c>
      <c r="D754" s="1846"/>
      <c r="E754" s="1847"/>
      <c r="F754" s="1846">
        <v>43000</v>
      </c>
      <c r="G754" s="1846"/>
      <c r="H754" s="1995"/>
      <c r="I754" s="1774"/>
      <c r="J754" s="2008" t="s">
        <v>8046</v>
      </c>
    </row>
    <row r="755" spans="1:10" x14ac:dyDescent="0.25">
      <c r="A755" s="2345"/>
      <c r="B755" s="1857" t="s">
        <v>7783</v>
      </c>
      <c r="C755" s="1846">
        <v>1</v>
      </c>
      <c r="D755" s="1846"/>
      <c r="E755" s="1847">
        <v>26500</v>
      </c>
      <c r="F755" s="1846"/>
      <c r="G755" s="1846">
        <v>1</v>
      </c>
      <c r="H755" s="1995">
        <v>60</v>
      </c>
      <c r="I755" s="1774">
        <v>3000</v>
      </c>
      <c r="J755" s="2008" t="s">
        <v>7409</v>
      </c>
    </row>
    <row r="756" spans="1:10" x14ac:dyDescent="0.25">
      <c r="A756" s="2345"/>
      <c r="B756" s="1857" t="s">
        <v>8047</v>
      </c>
      <c r="C756" s="1846">
        <v>1</v>
      </c>
      <c r="D756" s="1846"/>
      <c r="E756" s="1847"/>
      <c r="F756" s="1846">
        <v>17000</v>
      </c>
      <c r="G756" s="1846"/>
      <c r="H756" s="1995"/>
      <c r="I756" s="1774"/>
      <c r="J756" s="2008" t="s">
        <v>8048</v>
      </c>
    </row>
    <row r="757" spans="1:10" x14ac:dyDescent="0.25">
      <c r="A757" s="2345"/>
      <c r="B757" s="1857" t="s">
        <v>7791</v>
      </c>
      <c r="C757" s="1846">
        <v>1</v>
      </c>
      <c r="D757" s="1846"/>
      <c r="E757" s="1847"/>
      <c r="F757" s="1846">
        <v>21000</v>
      </c>
      <c r="G757" s="1846"/>
      <c r="H757" s="1995"/>
      <c r="I757" s="1774"/>
      <c r="J757" s="2008" t="s">
        <v>7230</v>
      </c>
    </row>
    <row r="758" spans="1:10" ht="16.5" thickBot="1" x14ac:dyDescent="0.3">
      <c r="A758" s="2345"/>
      <c r="B758" s="1979" t="s">
        <v>8049</v>
      </c>
      <c r="C758" s="1980">
        <v>2</v>
      </c>
      <c r="D758" s="1980"/>
      <c r="E758" s="1981">
        <v>82000</v>
      </c>
      <c r="F758" s="1980"/>
      <c r="G758" s="1980"/>
      <c r="H758" s="2018"/>
      <c r="I758" s="1982"/>
      <c r="J758" s="2019" t="s">
        <v>7409</v>
      </c>
    </row>
    <row r="759" spans="1:10" ht="16.5" thickBot="1" x14ac:dyDescent="0.3">
      <c r="A759" s="2346"/>
      <c r="B759" s="2020" t="s">
        <v>2048</v>
      </c>
      <c r="C759" s="2021">
        <f>SUM(C727:C758)</f>
        <v>41</v>
      </c>
      <c r="D759" s="2021">
        <f>SUM(D727:D758)</f>
        <v>371500</v>
      </c>
      <c r="E759" s="2021">
        <f>SUM(E727:E758)</f>
        <v>414500</v>
      </c>
      <c r="F759" s="2021">
        <f>SUM(F727:F758)</f>
        <v>519000</v>
      </c>
      <c r="G759" s="2021">
        <f>SUM(G727:G758)</f>
        <v>20</v>
      </c>
      <c r="H759" s="2021"/>
      <c r="I759" s="2021">
        <f>SUM(I727:I758)</f>
        <v>76000</v>
      </c>
      <c r="J759" s="2022"/>
    </row>
    <row r="760" spans="1:10" x14ac:dyDescent="0.25">
      <c r="B760" s="2347" t="s">
        <v>4463</v>
      </c>
      <c r="C760" s="2348"/>
      <c r="D760" s="2348"/>
      <c r="E760" s="2348"/>
      <c r="F760" s="2348"/>
      <c r="G760" s="2348"/>
      <c r="H760" s="2348"/>
      <c r="I760" s="2348"/>
      <c r="J760" s="2349"/>
    </row>
    <row r="761" spans="1:10" x14ac:dyDescent="0.25">
      <c r="B761" s="2001" t="s">
        <v>8050</v>
      </c>
      <c r="C761" s="2002">
        <v>1</v>
      </c>
      <c r="D761" s="2002"/>
      <c r="E761" s="2003">
        <v>3500</v>
      </c>
      <c r="F761" s="2003"/>
      <c r="G761" s="2003"/>
      <c r="H761" s="2003"/>
      <c r="I761" s="2003"/>
      <c r="J761" s="2003"/>
    </row>
    <row r="762" spans="1:10" x14ac:dyDescent="0.25">
      <c r="B762" s="2001" t="s">
        <v>8051</v>
      </c>
      <c r="C762" s="2002">
        <v>1</v>
      </c>
      <c r="D762" s="2002">
        <v>700</v>
      </c>
      <c r="E762" s="2003"/>
      <c r="F762" s="2003"/>
      <c r="G762" s="2003"/>
      <c r="H762" s="2003"/>
      <c r="I762" s="2003"/>
      <c r="J762" s="2003"/>
    </row>
    <row r="763" spans="1:10" x14ac:dyDescent="0.25">
      <c r="B763" s="2001"/>
      <c r="C763" s="2002"/>
      <c r="D763" s="2002"/>
      <c r="E763" s="2003"/>
      <c r="F763" s="2003"/>
      <c r="G763" s="2003"/>
      <c r="H763" s="2003"/>
      <c r="I763" s="2003"/>
      <c r="J763" s="2003"/>
    </row>
    <row r="764" spans="1:10" x14ac:dyDescent="0.25">
      <c r="B764" s="2004" t="s">
        <v>2048</v>
      </c>
      <c r="C764" s="2005">
        <f>SUM(C761:C761)</f>
        <v>1</v>
      </c>
      <c r="D764" s="2005"/>
      <c r="E764" s="2005"/>
      <c r="F764" s="2005"/>
      <c r="G764" s="2005"/>
      <c r="H764" s="2005"/>
      <c r="I764" s="2005"/>
      <c r="J764" s="2006"/>
    </row>
    <row r="766" spans="1:10" x14ac:dyDescent="0.25">
      <c r="B766" s="2343" t="s">
        <v>4861</v>
      </c>
      <c r="C766" s="2328"/>
      <c r="D766" s="2007">
        <f>D759</f>
        <v>371500</v>
      </c>
    </row>
    <row r="768" spans="1:10" x14ac:dyDescent="0.25">
      <c r="B768" s="2343" t="s">
        <v>4825</v>
      </c>
      <c r="C768" s="2328"/>
      <c r="D768" s="2005">
        <v>700</v>
      </c>
      <c r="F768" s="2329" t="s">
        <v>7199</v>
      </c>
      <c r="G768" s="2329"/>
      <c r="H768" s="2329"/>
      <c r="I768" s="2329"/>
      <c r="J768" s="2329"/>
    </row>
    <row r="771" spans="1:10" ht="16.5" thickBot="1" x14ac:dyDescent="0.3"/>
    <row r="772" spans="1:10" ht="16.5" thickBot="1" x14ac:dyDescent="0.3">
      <c r="A772" s="2332" t="s">
        <v>8053</v>
      </c>
      <c r="B772" s="2333"/>
      <c r="C772" s="2333"/>
      <c r="D772" s="2333"/>
      <c r="E772" s="2333"/>
      <c r="F772" s="2333"/>
      <c r="G772" s="2333"/>
      <c r="H772" s="2333"/>
      <c r="I772" s="2333"/>
      <c r="J772" s="2334"/>
    </row>
    <row r="773" spans="1:10" ht="32.25" thickBot="1" x14ac:dyDescent="0.3">
      <c r="A773" s="1984" t="s">
        <v>7245</v>
      </c>
      <c r="B773" s="1985" t="s">
        <v>7246</v>
      </c>
      <c r="C773" s="1986" t="s">
        <v>6004</v>
      </c>
      <c r="D773" s="1987" t="s">
        <v>6005</v>
      </c>
      <c r="E773" s="1988" t="s">
        <v>7247</v>
      </c>
      <c r="F773" s="1989" t="s">
        <v>7248</v>
      </c>
      <c r="G773" s="1989" t="s">
        <v>7249</v>
      </c>
      <c r="H773" s="1989" t="s">
        <v>7251</v>
      </c>
      <c r="I773" s="1989" t="s">
        <v>7250</v>
      </c>
      <c r="J773" s="1990" t="s">
        <v>6846</v>
      </c>
    </row>
    <row r="774" spans="1:10" x14ac:dyDescent="0.25">
      <c r="A774" s="2344" t="s">
        <v>8054</v>
      </c>
      <c r="B774" s="1952" t="s">
        <v>7793</v>
      </c>
      <c r="C774" s="1844">
        <v>1</v>
      </c>
      <c r="D774" s="1844" t="s">
        <v>8077</v>
      </c>
      <c r="E774" s="1845"/>
      <c r="F774" s="1844"/>
      <c r="G774" s="1844">
        <v>1</v>
      </c>
      <c r="H774" s="1991">
        <v>60</v>
      </c>
      <c r="I774" s="1920">
        <v>3000</v>
      </c>
      <c r="J774" s="1992"/>
    </row>
    <row r="775" spans="1:10" x14ac:dyDescent="0.25">
      <c r="A775" s="2345"/>
      <c r="B775" s="1859" t="s">
        <v>7729</v>
      </c>
      <c r="C775" s="1848">
        <v>4</v>
      </c>
      <c r="D775" s="1848"/>
      <c r="E775" s="1849"/>
      <c r="F775" s="1848">
        <v>220000</v>
      </c>
      <c r="G775" s="1848"/>
      <c r="H775" s="1993"/>
      <c r="I775" s="1831"/>
      <c r="J775" s="2014" t="s">
        <v>8055</v>
      </c>
    </row>
    <row r="776" spans="1:10" x14ac:dyDescent="0.25">
      <c r="A776" s="2345"/>
      <c r="B776" s="1859" t="s">
        <v>7851</v>
      </c>
      <c r="C776" s="1848">
        <v>1</v>
      </c>
      <c r="D776" s="1848"/>
      <c r="E776" s="1849"/>
      <c r="F776" s="1848">
        <v>18000</v>
      </c>
      <c r="G776" s="1848"/>
      <c r="H776" s="1993"/>
      <c r="I776" s="1831"/>
      <c r="J776" s="1994" t="s">
        <v>8056</v>
      </c>
    </row>
    <row r="777" spans="1:10" x14ac:dyDescent="0.25">
      <c r="A777" s="2345"/>
      <c r="B777" s="1857" t="s">
        <v>7468</v>
      </c>
      <c r="C777" s="1846">
        <v>1</v>
      </c>
      <c r="D777" s="1846"/>
      <c r="E777" s="1847"/>
      <c r="F777" s="1846">
        <v>27500</v>
      </c>
      <c r="G777" s="1846"/>
      <c r="H777" s="1995"/>
      <c r="I777" s="1774"/>
      <c r="J777" s="2014" t="s">
        <v>8057</v>
      </c>
    </row>
    <row r="778" spans="1:10" x14ac:dyDescent="0.25">
      <c r="A778" s="2345"/>
      <c r="B778" s="1857" t="s">
        <v>7809</v>
      </c>
      <c r="C778" s="1846">
        <v>1</v>
      </c>
      <c r="D778" s="1846">
        <v>13000</v>
      </c>
      <c r="E778" s="1847"/>
      <c r="F778" s="1846"/>
      <c r="G778" s="1846">
        <v>1</v>
      </c>
      <c r="H778" s="1995">
        <v>60</v>
      </c>
      <c r="I778" s="1774">
        <v>3000</v>
      </c>
      <c r="J778" s="2015"/>
    </row>
    <row r="779" spans="1:10" x14ac:dyDescent="0.25">
      <c r="A779" s="2345"/>
      <c r="B779" s="1974" t="s">
        <v>8058</v>
      </c>
      <c r="C779" s="1975">
        <v>1</v>
      </c>
      <c r="D779" s="1975">
        <v>15000</v>
      </c>
      <c r="E779" s="1976"/>
      <c r="F779" s="1975"/>
      <c r="G779" s="1975">
        <v>1</v>
      </c>
      <c r="H779" s="2012">
        <v>40</v>
      </c>
      <c r="I779" s="1837">
        <v>1000</v>
      </c>
      <c r="J779" s="2014"/>
    </row>
    <row r="780" spans="1:10" x14ac:dyDescent="0.25">
      <c r="A780" s="2345"/>
      <c r="B780" s="1977" t="s">
        <v>8059</v>
      </c>
      <c r="C780" s="1846">
        <v>1</v>
      </c>
      <c r="D780" s="1846">
        <v>34000</v>
      </c>
      <c r="E780" s="1847"/>
      <c r="F780" s="1846"/>
      <c r="G780" s="1846"/>
      <c r="H780" s="1995"/>
      <c r="I780" s="1774"/>
      <c r="J780" s="2014"/>
    </row>
    <row r="781" spans="1:10" x14ac:dyDescent="0.25">
      <c r="A781" s="2345"/>
      <c r="B781" s="1977" t="s">
        <v>8060</v>
      </c>
      <c r="C781" s="1846">
        <v>1</v>
      </c>
      <c r="D781" s="1846"/>
      <c r="E781" s="1847"/>
      <c r="F781" s="1846">
        <v>56000</v>
      </c>
      <c r="G781" s="1846"/>
      <c r="H781" s="1995"/>
      <c r="I781" s="1774"/>
      <c r="J781" s="2014" t="s">
        <v>8061</v>
      </c>
    </row>
    <row r="782" spans="1:10" x14ac:dyDescent="0.25">
      <c r="A782" s="2345"/>
      <c r="B782" s="1977" t="s">
        <v>8062</v>
      </c>
      <c r="C782" s="1846">
        <v>1</v>
      </c>
      <c r="D782" s="1846">
        <v>34500</v>
      </c>
      <c r="E782" s="1847"/>
      <c r="F782" s="1846"/>
      <c r="G782" s="1846">
        <v>1</v>
      </c>
      <c r="H782" s="1995">
        <v>100</v>
      </c>
      <c r="I782" s="1774">
        <v>5000</v>
      </c>
      <c r="J782" s="2015"/>
    </row>
    <row r="783" spans="1:10" x14ac:dyDescent="0.25">
      <c r="A783" s="2345"/>
      <c r="B783" s="1977" t="s">
        <v>8063</v>
      </c>
      <c r="C783" s="1846">
        <v>1</v>
      </c>
      <c r="D783" s="1846">
        <v>23000</v>
      </c>
      <c r="E783" s="1847"/>
      <c r="F783" s="1846"/>
      <c r="G783" s="1846"/>
      <c r="H783" s="1995"/>
      <c r="I783" s="1774"/>
      <c r="J783" s="2015"/>
    </row>
    <row r="784" spans="1:10" x14ac:dyDescent="0.25">
      <c r="A784" s="2345"/>
      <c r="B784" s="1977" t="s">
        <v>7793</v>
      </c>
      <c r="C784" s="1846">
        <v>1</v>
      </c>
      <c r="D784" s="1846"/>
      <c r="E784" s="1847"/>
      <c r="F784" s="1846">
        <v>17000</v>
      </c>
      <c r="G784" s="1846"/>
      <c r="H784" s="1995"/>
      <c r="I784" s="1774"/>
      <c r="J784" s="2015" t="s">
        <v>8064</v>
      </c>
    </row>
    <row r="785" spans="1:10" x14ac:dyDescent="0.25">
      <c r="A785" s="2345"/>
      <c r="B785" s="1977" t="s">
        <v>8065</v>
      </c>
      <c r="C785" s="1846">
        <v>1</v>
      </c>
      <c r="D785" s="1846"/>
      <c r="E785" s="1847">
        <v>24000</v>
      </c>
      <c r="F785" s="1846"/>
      <c r="G785" s="1846">
        <v>2</v>
      </c>
      <c r="H785" s="1995">
        <v>0.6</v>
      </c>
      <c r="I785" s="1774">
        <v>8000</v>
      </c>
      <c r="J785" s="2015"/>
    </row>
    <row r="786" spans="1:10" x14ac:dyDescent="0.25">
      <c r="A786" s="2345"/>
      <c r="B786" s="1977" t="s">
        <v>7793</v>
      </c>
      <c r="C786" s="1846">
        <v>1</v>
      </c>
      <c r="D786" s="1846"/>
      <c r="E786" s="1847"/>
      <c r="F786" s="1846">
        <v>17000</v>
      </c>
      <c r="G786" s="1846"/>
      <c r="H786" s="1995"/>
      <c r="I786" s="1774"/>
      <c r="J786" s="2015" t="s">
        <v>8066</v>
      </c>
    </row>
    <row r="787" spans="1:10" x14ac:dyDescent="0.25">
      <c r="A787" s="2345"/>
      <c r="B787" s="1977" t="s">
        <v>7899</v>
      </c>
      <c r="C787" s="1846">
        <v>1</v>
      </c>
      <c r="D787" s="1846"/>
      <c r="E787" s="1847">
        <v>20000</v>
      </c>
      <c r="F787" s="1846"/>
      <c r="G787" s="1846">
        <v>1</v>
      </c>
      <c r="H787" s="1995">
        <v>60</v>
      </c>
      <c r="I787" s="1774">
        <v>3000</v>
      </c>
      <c r="J787" s="2015" t="s">
        <v>7409</v>
      </c>
    </row>
    <row r="788" spans="1:10" x14ac:dyDescent="0.25">
      <c r="A788" s="2345"/>
      <c r="B788" s="1977" t="s">
        <v>8067</v>
      </c>
      <c r="C788" s="1846">
        <v>1</v>
      </c>
      <c r="D788" s="1846">
        <v>30000</v>
      </c>
      <c r="E788" s="1847">
        <v>14000</v>
      </c>
      <c r="F788" s="1846"/>
      <c r="G788" s="1846"/>
      <c r="H788" s="1995"/>
      <c r="I788" s="1774"/>
      <c r="J788" s="2015" t="s">
        <v>8068</v>
      </c>
    </row>
    <row r="789" spans="1:10" x14ac:dyDescent="0.25">
      <c r="A789" s="2345"/>
      <c r="B789" s="1977" t="s">
        <v>8069</v>
      </c>
      <c r="C789" s="1846">
        <v>1</v>
      </c>
      <c r="D789" s="1846"/>
      <c r="E789" s="1847">
        <v>33000</v>
      </c>
      <c r="F789" s="1846"/>
      <c r="G789" s="1846">
        <v>1</v>
      </c>
      <c r="H789" s="1995">
        <v>70</v>
      </c>
      <c r="I789" s="1774">
        <v>4000</v>
      </c>
      <c r="J789" s="2015" t="s">
        <v>7409</v>
      </c>
    </row>
    <row r="790" spans="1:10" x14ac:dyDescent="0.25">
      <c r="A790" s="2345"/>
      <c r="B790" s="1977" t="s">
        <v>8070</v>
      </c>
      <c r="C790" s="1846">
        <v>1</v>
      </c>
      <c r="D790" s="1846"/>
      <c r="E790" s="1847">
        <v>20500</v>
      </c>
      <c r="F790" s="1846"/>
      <c r="G790" s="1846">
        <v>1</v>
      </c>
      <c r="H790" s="1995">
        <v>70</v>
      </c>
      <c r="I790" s="1774">
        <v>4000</v>
      </c>
      <c r="J790" s="2015" t="s">
        <v>7409</v>
      </c>
    </row>
    <row r="791" spans="1:10" x14ac:dyDescent="0.25">
      <c r="A791" s="2345"/>
      <c r="B791" s="1977" t="s">
        <v>8071</v>
      </c>
      <c r="C791" s="1846">
        <v>1</v>
      </c>
      <c r="D791" s="1846"/>
      <c r="E791" s="1847">
        <v>26000</v>
      </c>
      <c r="F791" s="1846"/>
      <c r="G791" s="1846"/>
      <c r="H791" s="1995"/>
      <c r="I791" s="1774"/>
      <c r="J791" s="2015" t="s">
        <v>7409</v>
      </c>
    </row>
    <row r="792" spans="1:10" x14ac:dyDescent="0.25">
      <c r="A792" s="2345"/>
      <c r="B792" s="1977" t="s">
        <v>8072</v>
      </c>
      <c r="C792" s="1846">
        <v>1</v>
      </c>
      <c r="D792" s="1846"/>
      <c r="E792" s="1847">
        <v>16000</v>
      </c>
      <c r="F792" s="1846"/>
      <c r="G792" s="1846">
        <v>1</v>
      </c>
      <c r="H792" s="1995">
        <v>60</v>
      </c>
      <c r="I792" s="1774">
        <v>3000</v>
      </c>
      <c r="J792" s="2015" t="s">
        <v>7409</v>
      </c>
    </row>
    <row r="793" spans="1:10" x14ac:dyDescent="0.25">
      <c r="A793" s="2345"/>
      <c r="B793" s="1977" t="s">
        <v>7809</v>
      </c>
      <c r="C793" s="1846">
        <v>1</v>
      </c>
      <c r="D793" s="1846">
        <v>16000</v>
      </c>
      <c r="E793" s="1847"/>
      <c r="F793" s="1846"/>
      <c r="G793" s="1846"/>
      <c r="H793" s="1995"/>
      <c r="I793" s="1774"/>
      <c r="J793" s="2015"/>
    </row>
    <row r="794" spans="1:10" x14ac:dyDescent="0.25">
      <c r="A794" s="2345"/>
      <c r="B794" s="1977" t="s">
        <v>5659</v>
      </c>
      <c r="C794" s="1846">
        <v>1</v>
      </c>
      <c r="D794" s="1846"/>
      <c r="E794" s="1847">
        <v>43000</v>
      </c>
      <c r="F794" s="1846"/>
      <c r="G794" s="1846"/>
      <c r="H794" s="1995"/>
      <c r="I794" s="1774"/>
      <c r="J794" s="2015" t="s">
        <v>7409</v>
      </c>
    </row>
    <row r="795" spans="1:10" x14ac:dyDescent="0.25">
      <c r="A795" s="2345"/>
      <c r="B795" s="1978" t="s">
        <v>8073</v>
      </c>
      <c r="C795" s="1870">
        <v>1</v>
      </c>
      <c r="D795" s="1870"/>
      <c r="E795" s="1871"/>
      <c r="F795" s="1870"/>
      <c r="G795" s="1870"/>
      <c r="H795" s="1996"/>
      <c r="I795" s="1776"/>
      <c r="J795" s="2016" t="s">
        <v>8074</v>
      </c>
    </row>
    <row r="796" spans="1:10" ht="16.5" thickBot="1" x14ac:dyDescent="0.3">
      <c r="A796" s="2346"/>
      <c r="B796" s="1998" t="s">
        <v>2048</v>
      </c>
      <c r="C796" s="1999">
        <f>SUM(C774:C795)</f>
        <v>25</v>
      </c>
      <c r="D796" s="1999">
        <f>SUM(D774:D795)</f>
        <v>165500</v>
      </c>
      <c r="E796" s="1999">
        <f>SUM(E774:E795)</f>
        <v>196500</v>
      </c>
      <c r="F796" s="1999">
        <f>SUM(F774:F795)</f>
        <v>355500</v>
      </c>
      <c r="G796" s="1999">
        <f>SUM(G774:G795)</f>
        <v>10</v>
      </c>
      <c r="H796" s="1999"/>
      <c r="I796" s="1999">
        <f>SUM(I774:I795)</f>
        <v>34000</v>
      </c>
      <c r="J796" s="2000"/>
    </row>
    <row r="797" spans="1:10" x14ac:dyDescent="0.25">
      <c r="B797" s="2347" t="s">
        <v>4463</v>
      </c>
      <c r="C797" s="2348"/>
      <c r="D797" s="2348"/>
      <c r="E797" s="2348"/>
      <c r="F797" s="2348"/>
      <c r="G797" s="2348"/>
      <c r="H797" s="2348"/>
      <c r="I797" s="2348"/>
      <c r="J797" s="2349"/>
    </row>
    <row r="798" spans="1:10" x14ac:dyDescent="0.25">
      <c r="B798" s="2001" t="s">
        <v>8075</v>
      </c>
      <c r="C798" s="2002">
        <v>1</v>
      </c>
      <c r="D798" s="2002">
        <v>750</v>
      </c>
      <c r="E798" s="2003"/>
      <c r="F798" s="2003"/>
      <c r="G798" s="2003"/>
      <c r="H798" s="2003"/>
      <c r="I798" s="2003"/>
      <c r="J798" s="2003"/>
    </row>
    <row r="799" spans="1:10" x14ac:dyDescent="0.25">
      <c r="B799" s="2001" t="s">
        <v>8076</v>
      </c>
      <c r="C799" s="2002">
        <v>1</v>
      </c>
      <c r="D799" s="2002">
        <v>800</v>
      </c>
      <c r="E799" s="2003"/>
      <c r="F799" s="2003"/>
      <c r="G799" s="2003"/>
      <c r="H799" s="2003"/>
      <c r="I799" s="2003"/>
      <c r="J799" s="2003"/>
    </row>
    <row r="800" spans="1:10" x14ac:dyDescent="0.25">
      <c r="B800" s="2001"/>
      <c r="C800" s="2002"/>
      <c r="D800" s="2002"/>
      <c r="E800" s="2003"/>
      <c r="F800" s="2003"/>
      <c r="G800" s="2003"/>
      <c r="H800" s="2003"/>
      <c r="I800" s="2003"/>
      <c r="J800" s="2003"/>
    </row>
    <row r="801" spans="1:10" x14ac:dyDescent="0.25">
      <c r="B801" s="2004" t="s">
        <v>2048</v>
      </c>
      <c r="C801" s="2005">
        <f>SUM(C798:C798)</f>
        <v>1</v>
      </c>
      <c r="D801" s="2005"/>
      <c r="E801" s="2005"/>
      <c r="F801" s="2005"/>
      <c r="G801" s="2005"/>
      <c r="H801" s="2005"/>
      <c r="I801" s="2005"/>
      <c r="J801" s="2006"/>
    </row>
    <row r="803" spans="1:10" x14ac:dyDescent="0.25">
      <c r="A803" s="2350" t="s">
        <v>4861</v>
      </c>
      <c r="B803" s="2350"/>
      <c r="C803" s="2351"/>
      <c r="D803" s="2007">
        <f>D796</f>
        <v>165500</v>
      </c>
    </row>
    <row r="805" spans="1:10" x14ac:dyDescent="0.25">
      <c r="A805" s="2350" t="s">
        <v>4825</v>
      </c>
      <c r="B805" s="2350"/>
      <c r="C805" s="2351"/>
      <c r="D805" s="2005">
        <v>1550</v>
      </c>
      <c r="F805" s="2329" t="s">
        <v>7199</v>
      </c>
      <c r="G805" s="2329"/>
      <c r="H805" s="2329"/>
      <c r="I805" s="2329"/>
      <c r="J805" s="2329"/>
    </row>
    <row r="807" spans="1:10" ht="16.5" thickBot="1" x14ac:dyDescent="0.3"/>
    <row r="808" spans="1:10" ht="16.5" thickBot="1" x14ac:dyDescent="0.3">
      <c r="A808" s="2332" t="s">
        <v>8079</v>
      </c>
      <c r="B808" s="2333"/>
      <c r="C808" s="2333"/>
      <c r="D808" s="2333"/>
      <c r="E808" s="2333"/>
      <c r="F808" s="2333"/>
      <c r="G808" s="2333"/>
      <c r="H808" s="2333"/>
      <c r="I808" s="2333"/>
      <c r="J808" s="2334"/>
    </row>
    <row r="809" spans="1:10" ht="32.25" thickBot="1" x14ac:dyDescent="0.3">
      <c r="A809" s="1984" t="s">
        <v>7245</v>
      </c>
      <c r="B809" s="1985" t="s">
        <v>7246</v>
      </c>
      <c r="C809" s="1986" t="s">
        <v>6004</v>
      </c>
      <c r="D809" s="1987" t="s">
        <v>6005</v>
      </c>
      <c r="E809" s="1988" t="s">
        <v>7247</v>
      </c>
      <c r="F809" s="1989" t="s">
        <v>7248</v>
      </c>
      <c r="G809" s="1989" t="s">
        <v>7249</v>
      </c>
      <c r="H809" s="1989" t="s">
        <v>7251</v>
      </c>
      <c r="I809" s="1989" t="s">
        <v>7250</v>
      </c>
      <c r="J809" s="1990" t="s">
        <v>6846</v>
      </c>
    </row>
    <row r="810" spans="1:10" x14ac:dyDescent="0.25">
      <c r="A810" s="2344" t="s">
        <v>8078</v>
      </c>
      <c r="B810" s="1952" t="s">
        <v>7791</v>
      </c>
      <c r="C810" s="1844">
        <v>1</v>
      </c>
      <c r="D810" s="1844">
        <v>17000</v>
      </c>
      <c r="E810" s="1845"/>
      <c r="F810" s="1844"/>
      <c r="G810" s="1844">
        <v>1</v>
      </c>
      <c r="H810" s="1991">
        <v>70</v>
      </c>
      <c r="I810" s="1920">
        <v>4000</v>
      </c>
      <c r="J810" s="1992"/>
    </row>
    <row r="811" spans="1:10" x14ac:dyDescent="0.25">
      <c r="A811" s="2345"/>
      <c r="B811" s="1859" t="s">
        <v>4879</v>
      </c>
      <c r="C811" s="1848">
        <v>1</v>
      </c>
      <c r="D811" s="1848"/>
      <c r="E811" s="1849">
        <v>14000</v>
      </c>
      <c r="F811" s="1848"/>
      <c r="G811" s="1848">
        <v>1</v>
      </c>
      <c r="H811" s="1993">
        <v>60</v>
      </c>
      <c r="I811" s="1831">
        <v>3000</v>
      </c>
      <c r="J811" s="2014" t="s">
        <v>7889</v>
      </c>
    </row>
    <row r="812" spans="1:10" x14ac:dyDescent="0.25">
      <c r="A812" s="2345"/>
      <c r="B812" s="1859" t="s">
        <v>7791</v>
      </c>
      <c r="C812" s="1848">
        <v>1</v>
      </c>
      <c r="D812" s="1848"/>
      <c r="E812" s="1849"/>
      <c r="F812" s="1848">
        <v>21000</v>
      </c>
      <c r="G812" s="1848"/>
      <c r="H812" s="1993"/>
      <c r="I812" s="1831"/>
      <c r="J812" s="1994" t="s">
        <v>8080</v>
      </c>
    </row>
    <row r="813" spans="1:10" x14ac:dyDescent="0.25">
      <c r="A813" s="2345"/>
      <c r="B813" s="1857" t="s">
        <v>7729</v>
      </c>
      <c r="C813" s="1846">
        <v>2</v>
      </c>
      <c r="D813" s="1846"/>
      <c r="E813" s="1847"/>
      <c r="F813" s="1846">
        <v>110000</v>
      </c>
      <c r="G813" s="1846"/>
      <c r="H813" s="1995"/>
      <c r="I813" s="1774"/>
      <c r="J813" s="2014" t="s">
        <v>8081</v>
      </c>
    </row>
    <row r="814" spans="1:10" x14ac:dyDescent="0.25">
      <c r="A814" s="2345"/>
      <c r="B814" s="1917" t="s">
        <v>7169</v>
      </c>
      <c r="C814" s="1870"/>
      <c r="D814" s="1870"/>
      <c r="E814" s="1871"/>
      <c r="F814" s="1870"/>
      <c r="G814" s="1870"/>
      <c r="H814" s="1996"/>
      <c r="I814" s="1776"/>
      <c r="J814" s="2016" t="s">
        <v>8101</v>
      </c>
    </row>
    <row r="815" spans="1:10" x14ac:dyDescent="0.25">
      <c r="A815" s="2345"/>
      <c r="B815" s="1974" t="s">
        <v>8082</v>
      </c>
      <c r="C815" s="1975">
        <v>1</v>
      </c>
      <c r="D815" s="1975"/>
      <c r="E815" s="1976">
        <v>22000</v>
      </c>
      <c r="F815" s="1975"/>
      <c r="G815" s="1975">
        <v>1</v>
      </c>
      <c r="H815" s="2012">
        <v>70</v>
      </c>
      <c r="I815" s="1837">
        <v>4000</v>
      </c>
      <c r="J815" s="2014" t="s">
        <v>8100</v>
      </c>
    </row>
    <row r="816" spans="1:10" x14ac:dyDescent="0.25">
      <c r="A816" s="2345"/>
      <c r="B816" s="1977" t="s">
        <v>8083</v>
      </c>
      <c r="C816" s="1846">
        <v>1</v>
      </c>
      <c r="D816" s="1846"/>
      <c r="E816" s="1847">
        <v>36000</v>
      </c>
      <c r="F816" s="1846"/>
      <c r="G816" s="1846"/>
      <c r="H816" s="1995"/>
      <c r="I816" s="1774"/>
      <c r="J816" s="2014" t="s">
        <v>8100</v>
      </c>
    </row>
    <row r="817" spans="1:10" x14ac:dyDescent="0.25">
      <c r="A817" s="2345"/>
      <c r="B817" s="1977" t="s">
        <v>8084</v>
      </c>
      <c r="C817" s="1846">
        <v>1</v>
      </c>
      <c r="D817" s="1846">
        <v>28000</v>
      </c>
      <c r="E817" s="1847"/>
      <c r="F817" s="1846"/>
      <c r="G817" s="1846">
        <v>1</v>
      </c>
      <c r="H817" s="1995">
        <v>60</v>
      </c>
      <c r="I817" s="1774">
        <v>3000</v>
      </c>
      <c r="J817" s="2014"/>
    </row>
    <row r="818" spans="1:10" x14ac:dyDescent="0.25">
      <c r="A818" s="2345"/>
      <c r="B818" s="1977" t="s">
        <v>8085</v>
      </c>
      <c r="C818" s="1846">
        <v>2</v>
      </c>
      <c r="D818" s="1846"/>
      <c r="E818" s="1847">
        <v>76000</v>
      </c>
      <c r="F818" s="1846"/>
      <c r="G818" s="1846"/>
      <c r="H818" s="1995"/>
      <c r="I818" s="1774"/>
      <c r="J818" s="2014" t="s">
        <v>8100</v>
      </c>
    </row>
    <row r="819" spans="1:10" x14ac:dyDescent="0.25">
      <c r="A819" s="2345"/>
      <c r="B819" s="1977" t="s">
        <v>7169</v>
      </c>
      <c r="C819" s="1846">
        <v>2</v>
      </c>
      <c r="D819" s="1846"/>
      <c r="E819" s="1847"/>
      <c r="F819" s="1846">
        <v>110000</v>
      </c>
      <c r="G819" s="1846"/>
      <c r="H819" s="1995"/>
      <c r="I819" s="1774"/>
      <c r="J819" s="2015" t="s">
        <v>8102</v>
      </c>
    </row>
    <row r="820" spans="1:10" x14ac:dyDescent="0.25">
      <c r="A820" s="2345"/>
      <c r="B820" s="1978" t="s">
        <v>8086</v>
      </c>
      <c r="C820" s="1870">
        <v>1</v>
      </c>
      <c r="D820" s="1870"/>
      <c r="E820" s="1871"/>
      <c r="F820" s="1870"/>
      <c r="G820" s="1870"/>
      <c r="H820" s="1996"/>
      <c r="I820" s="1776"/>
      <c r="J820" s="2016" t="s">
        <v>8103</v>
      </c>
    </row>
    <row r="821" spans="1:10" x14ac:dyDescent="0.25">
      <c r="A821" s="2345"/>
      <c r="B821" s="1978" t="s">
        <v>7918</v>
      </c>
      <c r="C821" s="1870">
        <v>1</v>
      </c>
      <c r="D821" s="1870"/>
      <c r="E821" s="1871"/>
      <c r="F821" s="1870"/>
      <c r="G821" s="1870"/>
      <c r="H821" s="1996"/>
      <c r="I821" s="1776"/>
      <c r="J821" s="2016" t="s">
        <v>8087</v>
      </c>
    </row>
    <row r="822" spans="1:10" x14ac:dyDescent="0.25">
      <c r="A822" s="2345"/>
      <c r="B822" s="1977" t="s">
        <v>7794</v>
      </c>
      <c r="C822" s="1846">
        <v>1</v>
      </c>
      <c r="D822" s="1846"/>
      <c r="E822" s="1847">
        <v>14000</v>
      </c>
      <c r="F822" s="1846"/>
      <c r="G822" s="1846">
        <v>1</v>
      </c>
      <c r="H822" s="1995">
        <v>70</v>
      </c>
      <c r="I822" s="1774">
        <v>4000</v>
      </c>
      <c r="J822" s="2015" t="s">
        <v>8100</v>
      </c>
    </row>
    <row r="823" spans="1:10" x14ac:dyDescent="0.25">
      <c r="A823" s="2345"/>
      <c r="B823" s="1977" t="s">
        <v>7752</v>
      </c>
      <c r="C823" s="1846">
        <v>1</v>
      </c>
      <c r="D823" s="1846"/>
      <c r="E823" s="1847"/>
      <c r="F823" s="1846">
        <v>28000</v>
      </c>
      <c r="G823" s="1846"/>
      <c r="H823" s="1995"/>
      <c r="I823" s="1774"/>
      <c r="J823" s="2015" t="s">
        <v>8088</v>
      </c>
    </row>
    <row r="824" spans="1:10" x14ac:dyDescent="0.25">
      <c r="A824" s="2345"/>
      <c r="B824" s="1977" t="s">
        <v>8089</v>
      </c>
      <c r="C824" s="1846">
        <v>1</v>
      </c>
      <c r="D824" s="1846">
        <v>31500</v>
      </c>
      <c r="E824" s="1847"/>
      <c r="F824" s="1846"/>
      <c r="G824" s="1846">
        <v>1</v>
      </c>
      <c r="H824" s="1995">
        <v>140</v>
      </c>
      <c r="I824" s="1774">
        <v>8000</v>
      </c>
      <c r="J824" s="2015"/>
    </row>
    <row r="825" spans="1:10" x14ac:dyDescent="0.25">
      <c r="A825" s="2345"/>
      <c r="B825" s="1977" t="s">
        <v>8090</v>
      </c>
      <c r="C825" s="1846">
        <v>1</v>
      </c>
      <c r="D825" s="1846"/>
      <c r="E825" s="1847">
        <v>26000</v>
      </c>
      <c r="F825" s="1846"/>
      <c r="G825" s="1846">
        <v>1</v>
      </c>
      <c r="H825" s="1995">
        <v>50</v>
      </c>
      <c r="I825" s="1774">
        <v>2000</v>
      </c>
      <c r="J825" s="2014" t="s">
        <v>8100</v>
      </c>
    </row>
    <row r="826" spans="1:10" x14ac:dyDescent="0.25">
      <c r="A826" s="2345"/>
      <c r="B826" s="1977" t="s">
        <v>7839</v>
      </c>
      <c r="C826" s="1846">
        <v>1</v>
      </c>
      <c r="D826" s="1846"/>
      <c r="E826" s="1847">
        <v>21000</v>
      </c>
      <c r="F826" s="1846"/>
      <c r="G826" s="1846"/>
      <c r="H826" s="1995"/>
      <c r="I826" s="1774"/>
      <c r="J826" s="2014" t="s">
        <v>8100</v>
      </c>
    </row>
    <row r="827" spans="1:10" x14ac:dyDescent="0.25">
      <c r="A827" s="2345"/>
      <c r="B827" s="1977" t="s">
        <v>8091</v>
      </c>
      <c r="C827" s="1846">
        <v>1</v>
      </c>
      <c r="D827" s="1846"/>
      <c r="E827" s="1847">
        <v>38500</v>
      </c>
      <c r="F827" s="1846"/>
      <c r="G827" s="1846"/>
      <c r="H827" s="1995"/>
      <c r="I827" s="1774"/>
      <c r="J827" s="2014" t="s">
        <v>8100</v>
      </c>
    </row>
    <row r="828" spans="1:10" x14ac:dyDescent="0.25">
      <c r="A828" s="2345"/>
      <c r="B828" s="1977" t="s">
        <v>7794</v>
      </c>
      <c r="C828" s="1846">
        <v>1</v>
      </c>
      <c r="D828" s="1846"/>
      <c r="E828" s="1847">
        <v>15000</v>
      </c>
      <c r="F828" s="1846"/>
      <c r="G828" s="1846">
        <v>1</v>
      </c>
      <c r="H828" s="1995">
        <v>60</v>
      </c>
      <c r="I828" s="1774">
        <v>3000</v>
      </c>
      <c r="J828" s="2014" t="s">
        <v>8100</v>
      </c>
    </row>
    <row r="829" spans="1:10" x14ac:dyDescent="0.25">
      <c r="A829" s="2345"/>
      <c r="B829" s="1977" t="s">
        <v>7809</v>
      </c>
      <c r="C829" s="1846">
        <v>1</v>
      </c>
      <c r="D829" s="1846"/>
      <c r="E829" s="1847">
        <v>16000</v>
      </c>
      <c r="F829" s="1846"/>
      <c r="G829" s="1846"/>
      <c r="H829" s="1995"/>
      <c r="I829" s="1774"/>
      <c r="J829" s="2014" t="s">
        <v>8100</v>
      </c>
    </row>
    <row r="830" spans="1:10" x14ac:dyDescent="0.25">
      <c r="A830" s="2345"/>
      <c r="B830" s="1977" t="s">
        <v>629</v>
      </c>
      <c r="C830" s="1846">
        <v>1</v>
      </c>
      <c r="D830" s="1846"/>
      <c r="E830" s="1847">
        <v>33500</v>
      </c>
      <c r="F830" s="1846"/>
      <c r="G830" s="1846">
        <v>2</v>
      </c>
      <c r="H830" s="1995" t="s">
        <v>8092</v>
      </c>
      <c r="I830" s="1774">
        <v>6000</v>
      </c>
      <c r="J830" s="2014" t="s">
        <v>8100</v>
      </c>
    </row>
    <row r="831" spans="1:10" x14ac:dyDescent="0.25">
      <c r="A831" s="2345"/>
      <c r="B831" s="1977" t="s">
        <v>8093</v>
      </c>
      <c r="C831" s="1846">
        <v>1</v>
      </c>
      <c r="D831" s="1846">
        <v>18000</v>
      </c>
      <c r="E831" s="1847"/>
      <c r="F831" s="1846"/>
      <c r="G831" s="1846"/>
      <c r="H831" s="1995"/>
      <c r="I831" s="1774"/>
      <c r="J831" s="2015" t="s">
        <v>8094</v>
      </c>
    </row>
    <row r="832" spans="1:10" x14ac:dyDescent="0.25">
      <c r="A832" s="2345"/>
      <c r="B832" s="1977" t="s">
        <v>8096</v>
      </c>
      <c r="C832" s="1846">
        <v>1</v>
      </c>
      <c r="D832" s="1846">
        <v>36500</v>
      </c>
      <c r="E832" s="1847"/>
      <c r="F832" s="1846"/>
      <c r="G832" s="1846">
        <v>1</v>
      </c>
      <c r="H832" s="1995">
        <v>70</v>
      </c>
      <c r="I832" s="1774">
        <v>4000</v>
      </c>
      <c r="J832" s="2015"/>
    </row>
    <row r="833" spans="1:10" x14ac:dyDescent="0.25">
      <c r="A833" s="2345"/>
      <c r="B833" s="1977" t="s">
        <v>8097</v>
      </c>
      <c r="C833" s="1846">
        <v>2</v>
      </c>
      <c r="D833" s="1846">
        <v>76000</v>
      </c>
      <c r="E833" s="1847"/>
      <c r="F833" s="1846"/>
      <c r="G833" s="1846"/>
      <c r="H833" s="1995"/>
      <c r="I833" s="1774"/>
      <c r="J833" s="1977" t="s">
        <v>8098</v>
      </c>
    </row>
    <row r="834" spans="1:10" x14ac:dyDescent="0.25">
      <c r="A834" s="2345"/>
      <c r="B834" s="1977" t="s">
        <v>8095</v>
      </c>
      <c r="C834" s="1846">
        <v>1</v>
      </c>
      <c r="D834" s="1846"/>
      <c r="E834" s="1847">
        <v>42000</v>
      </c>
      <c r="F834" s="1846"/>
      <c r="G834" s="1846"/>
      <c r="H834" s="1995"/>
      <c r="I834" s="1774"/>
      <c r="J834" s="2014" t="s">
        <v>8100</v>
      </c>
    </row>
    <row r="835" spans="1:10" x14ac:dyDescent="0.25">
      <c r="A835" s="2345"/>
      <c r="B835" s="1977" t="s">
        <v>7840</v>
      </c>
      <c r="C835" s="1846">
        <v>1</v>
      </c>
      <c r="D835" s="1846"/>
      <c r="E835" s="1847">
        <v>36000</v>
      </c>
      <c r="F835" s="1846"/>
      <c r="G835" s="1846">
        <v>1</v>
      </c>
      <c r="H835" s="1995">
        <v>70</v>
      </c>
      <c r="I835" s="1774">
        <v>4000</v>
      </c>
      <c r="J835" s="2014" t="s">
        <v>8100</v>
      </c>
    </row>
    <row r="836" spans="1:10" x14ac:dyDescent="0.25">
      <c r="A836" s="2345"/>
      <c r="B836" s="1977" t="s">
        <v>394</v>
      </c>
      <c r="C836" s="1846">
        <v>2</v>
      </c>
      <c r="D836" s="1846"/>
      <c r="E836" s="1847"/>
      <c r="F836" s="1846">
        <v>100000</v>
      </c>
      <c r="G836" s="1846"/>
      <c r="H836" s="1995"/>
      <c r="I836" s="1774"/>
      <c r="J836" s="2015" t="s">
        <v>8099</v>
      </c>
    </row>
    <row r="837" spans="1:10" x14ac:dyDescent="0.25">
      <c r="A837" s="2345"/>
      <c r="B837" s="1977" t="s">
        <v>8047</v>
      </c>
      <c r="C837" s="1846">
        <v>1</v>
      </c>
      <c r="D837" s="1846"/>
      <c r="E837" s="1847">
        <v>17000</v>
      </c>
      <c r="F837" s="1846"/>
      <c r="G837" s="1846"/>
      <c r="H837" s="1995"/>
      <c r="I837" s="1774"/>
      <c r="J837" s="2014" t="s">
        <v>8100</v>
      </c>
    </row>
    <row r="838" spans="1:10" ht="16.5" thickBot="1" x14ac:dyDescent="0.3">
      <c r="A838" s="2346"/>
      <c r="B838" s="1998" t="s">
        <v>2048</v>
      </c>
      <c r="C838" s="1999">
        <f>SUM(C810:C837)</f>
        <v>32</v>
      </c>
      <c r="D838" s="1999">
        <f>SUM(D810:D837)</f>
        <v>207000</v>
      </c>
      <c r="E838" s="1999">
        <f>SUM(E810:E837)</f>
        <v>407000</v>
      </c>
      <c r="F838" s="1999">
        <f>SUM(F810:F837)</f>
        <v>369000</v>
      </c>
      <c r="G838" s="1999">
        <f>SUM(G810:G837)</f>
        <v>12</v>
      </c>
      <c r="H838" s="1999"/>
      <c r="I838" s="1999">
        <f>SUM(I810:I837)</f>
        <v>45000</v>
      </c>
      <c r="J838" s="2000"/>
    </row>
    <row r="839" spans="1:10" x14ac:dyDescent="0.25">
      <c r="B839" s="2347" t="s">
        <v>4463</v>
      </c>
      <c r="C839" s="2348"/>
      <c r="D839" s="2348"/>
      <c r="E839" s="2348"/>
      <c r="F839" s="2348"/>
      <c r="G839" s="2348"/>
      <c r="H839" s="2348"/>
      <c r="I839" s="2348"/>
      <c r="J839" s="2349"/>
    </row>
    <row r="840" spans="1:10" x14ac:dyDescent="0.25">
      <c r="B840" s="2001" t="s">
        <v>8104</v>
      </c>
      <c r="C840" s="2002">
        <v>1</v>
      </c>
      <c r="D840" s="2002">
        <v>1500</v>
      </c>
      <c r="E840" s="2003"/>
      <c r="F840" s="2003"/>
      <c r="G840" s="2003"/>
      <c r="H840" s="2003"/>
      <c r="I840" s="2003"/>
      <c r="J840" s="2003"/>
    </row>
    <row r="841" spans="1:10" x14ac:dyDescent="0.25">
      <c r="B841" s="2001" t="s">
        <v>8105</v>
      </c>
      <c r="C841" s="2002">
        <v>2</v>
      </c>
      <c r="D841" s="2002">
        <v>1500</v>
      </c>
      <c r="E841" s="2003"/>
      <c r="F841" s="2003"/>
      <c r="G841" s="2003"/>
      <c r="H841" s="2003"/>
      <c r="I841" s="2003"/>
      <c r="J841" s="2003"/>
    </row>
    <row r="842" spans="1:10" x14ac:dyDescent="0.25">
      <c r="B842" s="2001"/>
      <c r="C842" s="2002"/>
      <c r="D842" s="2002"/>
      <c r="E842" s="2003"/>
      <c r="F842" s="2003"/>
      <c r="G842" s="2003"/>
      <c r="H842" s="2003"/>
      <c r="I842" s="2003"/>
      <c r="J842" s="2003"/>
    </row>
    <row r="843" spans="1:10" x14ac:dyDescent="0.25">
      <c r="B843" s="2004" t="s">
        <v>2048</v>
      </c>
      <c r="C843" s="2005">
        <f>SUM(C840:C840)</f>
        <v>1</v>
      </c>
      <c r="D843" s="2005"/>
      <c r="E843" s="2005"/>
      <c r="F843" s="2005"/>
      <c r="G843" s="2005"/>
      <c r="H843" s="2005"/>
      <c r="I843" s="2005"/>
      <c r="J843" s="2006"/>
    </row>
    <row r="845" spans="1:10" x14ac:dyDescent="0.25">
      <c r="B845" s="2343" t="s">
        <v>4861</v>
      </c>
      <c r="C845" s="2328"/>
      <c r="D845" s="2007">
        <f>D838</f>
        <v>207000</v>
      </c>
    </row>
    <row r="847" spans="1:10" x14ac:dyDescent="0.25">
      <c r="B847" s="2343" t="s">
        <v>4825</v>
      </c>
      <c r="C847" s="2328"/>
      <c r="D847" s="2005">
        <v>3000</v>
      </c>
      <c r="F847" s="2329" t="s">
        <v>7199</v>
      </c>
      <c r="G847" s="2329"/>
      <c r="H847" s="2329"/>
      <c r="I847" s="2329"/>
      <c r="J847" s="2329"/>
    </row>
    <row r="848" spans="1:10" ht="16.5" thickBot="1" x14ac:dyDescent="0.3"/>
    <row r="849" spans="1:10" ht="16.5" thickBot="1" x14ac:dyDescent="0.3">
      <c r="A849" s="2332" t="s">
        <v>8106</v>
      </c>
      <c r="B849" s="2333"/>
      <c r="C849" s="2333"/>
      <c r="D849" s="2333"/>
      <c r="E849" s="2333"/>
      <c r="F849" s="2333"/>
      <c r="G849" s="2333"/>
      <c r="H849" s="2333"/>
      <c r="I849" s="2333"/>
      <c r="J849" s="2334"/>
    </row>
    <row r="850" spans="1:10" ht="32.25" thickBot="1" x14ac:dyDescent="0.3">
      <c r="A850" s="1984" t="s">
        <v>7245</v>
      </c>
      <c r="B850" s="1985" t="s">
        <v>7246</v>
      </c>
      <c r="C850" s="1986" t="s">
        <v>6004</v>
      </c>
      <c r="D850" s="1987" t="s">
        <v>6005</v>
      </c>
      <c r="E850" s="1988" t="s">
        <v>7247</v>
      </c>
      <c r="F850" s="1989" t="s">
        <v>7248</v>
      </c>
      <c r="G850" s="1989" t="s">
        <v>7249</v>
      </c>
      <c r="H850" s="1989" t="s">
        <v>7251</v>
      </c>
      <c r="I850" s="1989" t="s">
        <v>7250</v>
      </c>
      <c r="J850" s="1990" t="s">
        <v>6846</v>
      </c>
    </row>
    <row r="851" spans="1:10" x14ac:dyDescent="0.25">
      <c r="A851" s="2335">
        <v>43972</v>
      </c>
      <c r="B851" s="1952" t="s">
        <v>7868</v>
      </c>
      <c r="C851" s="1844">
        <v>1</v>
      </c>
      <c r="D851" s="1844">
        <v>22500</v>
      </c>
      <c r="E851" s="1845"/>
      <c r="F851" s="1844"/>
      <c r="G851" s="1844">
        <v>1</v>
      </c>
      <c r="H851" s="1991">
        <v>90</v>
      </c>
      <c r="I851" s="1920">
        <v>5000</v>
      </c>
      <c r="J851" s="1992"/>
    </row>
    <row r="852" spans="1:10" x14ac:dyDescent="0.25">
      <c r="A852" s="2336"/>
      <c r="B852" s="1859" t="s">
        <v>351</v>
      </c>
      <c r="C852" s="1848">
        <v>1</v>
      </c>
      <c r="D852" s="1848"/>
      <c r="E852" s="1849"/>
      <c r="F852" s="1848">
        <v>26500</v>
      </c>
      <c r="G852" s="1848"/>
      <c r="H852" s="1993"/>
      <c r="I852" s="1831"/>
      <c r="J852" s="1994" t="s">
        <v>8107</v>
      </c>
    </row>
    <row r="853" spans="1:10" x14ac:dyDescent="0.25">
      <c r="A853" s="2336"/>
      <c r="B853" s="1859" t="s">
        <v>7791</v>
      </c>
      <c r="C853" s="1848">
        <v>1</v>
      </c>
      <c r="D853" s="1848"/>
      <c r="E853" s="1849"/>
      <c r="F853" s="1848">
        <v>21000</v>
      </c>
      <c r="G853" s="1848"/>
      <c r="H853" s="1993"/>
      <c r="I853" s="1831"/>
      <c r="J853" s="1994" t="s">
        <v>8108</v>
      </c>
    </row>
    <row r="854" spans="1:10" x14ac:dyDescent="0.25">
      <c r="A854" s="2336"/>
      <c r="B854" s="1857" t="s">
        <v>7710</v>
      </c>
      <c r="C854" s="1846">
        <v>1</v>
      </c>
      <c r="D854" s="1846"/>
      <c r="E854" s="1847">
        <v>33000</v>
      </c>
      <c r="F854" s="1846"/>
      <c r="G854" s="1846">
        <v>1</v>
      </c>
      <c r="H854" s="1995">
        <v>70</v>
      </c>
      <c r="I854" s="1774">
        <v>4000</v>
      </c>
      <c r="J854" s="1994" t="s">
        <v>7409</v>
      </c>
    </row>
    <row r="855" spans="1:10" x14ac:dyDescent="0.25">
      <c r="A855" s="2336"/>
      <c r="B855" s="1857" t="s">
        <v>4879</v>
      </c>
      <c r="C855" s="1846">
        <v>1</v>
      </c>
      <c r="D855" s="1846"/>
      <c r="E855" s="1847"/>
      <c r="F855" s="1846"/>
      <c r="G855" s="1846"/>
      <c r="H855" s="1995"/>
      <c r="I855" s="1774"/>
      <c r="J855" s="2008" t="s">
        <v>8109</v>
      </c>
    </row>
    <row r="856" spans="1:10" x14ac:dyDescent="0.25">
      <c r="A856" s="2336"/>
      <c r="B856" s="1974" t="s">
        <v>8110</v>
      </c>
      <c r="C856" s="1975">
        <v>1</v>
      </c>
      <c r="D856" s="1975"/>
      <c r="E856" s="1976">
        <v>35000</v>
      </c>
      <c r="F856" s="1975"/>
      <c r="G856" s="1975">
        <v>1</v>
      </c>
      <c r="H856" s="2012">
        <v>70</v>
      </c>
      <c r="I856" s="1837">
        <v>4000</v>
      </c>
      <c r="J856" s="1994" t="s">
        <v>8100</v>
      </c>
    </row>
    <row r="857" spans="1:10" x14ac:dyDescent="0.25">
      <c r="A857" s="2336"/>
      <c r="B857" s="1857" t="s">
        <v>7830</v>
      </c>
      <c r="C857" s="1846">
        <v>1</v>
      </c>
      <c r="D857" s="1846">
        <v>33500</v>
      </c>
      <c r="E857" s="1847"/>
      <c r="F857" s="1846"/>
      <c r="G857" s="1846"/>
      <c r="H857" s="1995"/>
      <c r="I857" s="1774"/>
      <c r="J857" s="2008"/>
    </row>
    <row r="858" spans="1:10" x14ac:dyDescent="0.25">
      <c r="A858" s="2336"/>
      <c r="B858" s="1857" t="s">
        <v>8111</v>
      </c>
      <c r="C858" s="1846">
        <v>1</v>
      </c>
      <c r="D858" s="1846"/>
      <c r="E858" s="1847">
        <v>15000</v>
      </c>
      <c r="F858" s="1846"/>
      <c r="G858" s="1846">
        <v>1</v>
      </c>
      <c r="H858" s="1995">
        <v>70</v>
      </c>
      <c r="I858" s="1774">
        <v>4000</v>
      </c>
      <c r="J858" s="1994" t="s">
        <v>8100</v>
      </c>
    </row>
    <row r="859" spans="1:10" x14ac:dyDescent="0.25">
      <c r="A859" s="2336"/>
      <c r="B859" s="1857" t="s">
        <v>8082</v>
      </c>
      <c r="C859" s="1846">
        <v>1</v>
      </c>
      <c r="D859" s="1846"/>
      <c r="E859" s="1847">
        <v>22000</v>
      </c>
      <c r="F859" s="1846"/>
      <c r="G859" s="1846">
        <v>1</v>
      </c>
      <c r="H859" s="1995">
        <v>70</v>
      </c>
      <c r="I859" s="1774">
        <v>4000</v>
      </c>
      <c r="J859" s="1994" t="s">
        <v>8100</v>
      </c>
    </row>
    <row r="860" spans="1:10" x14ac:dyDescent="0.25">
      <c r="A860" s="2336"/>
      <c r="B860" s="1857" t="s">
        <v>7769</v>
      </c>
      <c r="C860" s="1846">
        <v>1</v>
      </c>
      <c r="D860" s="1846">
        <v>23000</v>
      </c>
      <c r="E860" s="1847"/>
      <c r="F860" s="1846"/>
      <c r="G860" s="1846">
        <v>1</v>
      </c>
      <c r="H860" s="1995">
        <v>50</v>
      </c>
      <c r="I860" s="1774">
        <v>2000</v>
      </c>
      <c r="J860" s="2008"/>
    </row>
    <row r="861" spans="1:10" x14ac:dyDescent="0.25">
      <c r="A861" s="2336"/>
      <c r="B861" s="1857" t="s">
        <v>8110</v>
      </c>
      <c r="C861" s="1846">
        <v>1</v>
      </c>
      <c r="D861" s="1846"/>
      <c r="E861" s="1847">
        <v>35000</v>
      </c>
      <c r="F861" s="1846"/>
      <c r="G861" s="1846">
        <v>1</v>
      </c>
      <c r="H861" s="1995">
        <v>70</v>
      </c>
      <c r="I861" s="1774">
        <v>4000</v>
      </c>
      <c r="J861" s="1994" t="s">
        <v>8100</v>
      </c>
    </row>
    <row r="862" spans="1:10" x14ac:dyDescent="0.25">
      <c r="A862" s="2336"/>
      <c r="B862" s="1857" t="s">
        <v>7743</v>
      </c>
      <c r="C862" s="1846">
        <v>1</v>
      </c>
      <c r="D862" s="1846"/>
      <c r="E862" s="1847">
        <v>23000</v>
      </c>
      <c r="F862" s="1846"/>
      <c r="G862" s="1846">
        <v>1</v>
      </c>
      <c r="H862" s="1995">
        <v>100</v>
      </c>
      <c r="I862" s="1774">
        <v>5000</v>
      </c>
      <c r="J862" s="1994" t="s">
        <v>8100</v>
      </c>
    </row>
    <row r="863" spans="1:10" x14ac:dyDescent="0.25">
      <c r="A863" s="2336"/>
      <c r="B863" s="1857" t="s">
        <v>8112</v>
      </c>
      <c r="C863" s="1846">
        <v>1</v>
      </c>
      <c r="D863" s="1846"/>
      <c r="E863" s="1847">
        <v>32000</v>
      </c>
      <c r="F863" s="1846"/>
      <c r="G863" s="1846">
        <v>1</v>
      </c>
      <c r="H863" s="1995">
        <v>60</v>
      </c>
      <c r="I863" s="1774">
        <v>3000</v>
      </c>
      <c r="J863" s="1994" t="s">
        <v>8100</v>
      </c>
    </row>
    <row r="864" spans="1:10" x14ac:dyDescent="0.25">
      <c r="A864" s="2336"/>
      <c r="B864" s="1857" t="s">
        <v>7793</v>
      </c>
      <c r="C864" s="1846">
        <v>1</v>
      </c>
      <c r="D864" s="1846"/>
      <c r="E864" s="1847">
        <v>14000</v>
      </c>
      <c r="F864" s="1846"/>
      <c r="G864" s="1846">
        <v>1</v>
      </c>
      <c r="H864" s="1995">
        <v>60</v>
      </c>
      <c r="I864" s="1774">
        <v>3000</v>
      </c>
      <c r="J864" s="1994" t="s">
        <v>8100</v>
      </c>
    </row>
    <row r="865" spans="1:10" x14ac:dyDescent="0.25">
      <c r="A865" s="2336"/>
      <c r="B865" s="1857" t="s">
        <v>8082</v>
      </c>
      <c r="C865" s="1846">
        <v>1</v>
      </c>
      <c r="D865" s="1846">
        <v>22000</v>
      </c>
      <c r="E865" s="1847"/>
      <c r="F865" s="1846"/>
      <c r="G865" s="1846">
        <v>1</v>
      </c>
      <c r="H865" s="1995">
        <v>70</v>
      </c>
      <c r="I865" s="1774">
        <v>4000</v>
      </c>
      <c r="J865" s="2008"/>
    </row>
    <row r="866" spans="1:10" x14ac:dyDescent="0.25">
      <c r="A866" s="2336"/>
      <c r="B866" s="1857" t="s">
        <v>8082</v>
      </c>
      <c r="C866" s="1846">
        <v>1</v>
      </c>
      <c r="D866" s="1846">
        <v>22000</v>
      </c>
      <c r="E866" s="1847"/>
      <c r="F866" s="1846"/>
      <c r="G866" s="1846">
        <v>1</v>
      </c>
      <c r="H866" s="1995">
        <v>70</v>
      </c>
      <c r="I866" s="1774">
        <v>4000</v>
      </c>
      <c r="J866" s="2008"/>
    </row>
    <row r="867" spans="1:10" x14ac:dyDescent="0.25">
      <c r="A867" s="2336"/>
      <c r="B867" s="1857" t="s">
        <v>4879</v>
      </c>
      <c r="C867" s="1846">
        <v>1</v>
      </c>
      <c r="D867" s="1846"/>
      <c r="E867" s="1847">
        <v>14000</v>
      </c>
      <c r="F867" s="1846"/>
      <c r="G867" s="1846">
        <v>1</v>
      </c>
      <c r="H867" s="1995">
        <v>60</v>
      </c>
      <c r="I867" s="1774">
        <v>3000</v>
      </c>
      <c r="J867" s="1994" t="s">
        <v>7889</v>
      </c>
    </row>
    <row r="868" spans="1:10" x14ac:dyDescent="0.25">
      <c r="A868" s="2336"/>
      <c r="B868" s="1857" t="s">
        <v>8039</v>
      </c>
      <c r="C868" s="1846">
        <v>1</v>
      </c>
      <c r="D868" s="1846"/>
      <c r="E868" s="1847">
        <v>46000</v>
      </c>
      <c r="F868" s="1846"/>
      <c r="G868" s="1846">
        <v>1</v>
      </c>
      <c r="H868" s="1995">
        <v>100</v>
      </c>
      <c r="I868" s="1774">
        <v>5000</v>
      </c>
      <c r="J868" s="1994" t="s">
        <v>8100</v>
      </c>
    </row>
    <row r="869" spans="1:10" x14ac:dyDescent="0.25">
      <c r="A869" s="2336"/>
      <c r="B869" s="1857" t="s">
        <v>3146</v>
      </c>
      <c r="C869" s="1846">
        <v>1</v>
      </c>
      <c r="D869" s="1846"/>
      <c r="E869" s="1847"/>
      <c r="F869" s="1846">
        <v>27000</v>
      </c>
      <c r="G869" s="1846"/>
      <c r="H869" s="1995"/>
      <c r="I869" s="1774"/>
      <c r="J869" s="2008" t="s">
        <v>8113</v>
      </c>
    </row>
    <row r="870" spans="1:10" x14ac:dyDescent="0.25">
      <c r="A870" s="2336"/>
      <c r="B870" s="1857" t="s">
        <v>8114</v>
      </c>
      <c r="C870" s="1846">
        <v>1</v>
      </c>
      <c r="D870" s="1846"/>
      <c r="E870" s="1847">
        <v>6000</v>
      </c>
      <c r="F870" s="1846"/>
      <c r="G870" s="1846"/>
      <c r="H870" s="1995"/>
      <c r="I870" s="1774"/>
      <c r="J870" s="2008"/>
    </row>
    <row r="871" spans="1:10" ht="16.5" thickBot="1" x14ac:dyDescent="0.3">
      <c r="A871" s="2336"/>
      <c r="B871" s="1979" t="s">
        <v>8082</v>
      </c>
      <c r="C871" s="1980">
        <v>2</v>
      </c>
      <c r="D871" s="1980">
        <v>44000</v>
      </c>
      <c r="E871" s="1981"/>
      <c r="F871" s="1980"/>
      <c r="G871" s="1980">
        <v>2</v>
      </c>
      <c r="H871" s="2018">
        <v>70</v>
      </c>
      <c r="I871" s="1982">
        <v>8000</v>
      </c>
      <c r="J871" s="2019"/>
    </row>
    <row r="872" spans="1:10" ht="16.5" thickBot="1" x14ac:dyDescent="0.3">
      <c r="A872" s="2337"/>
      <c r="B872" s="2020" t="s">
        <v>2048</v>
      </c>
      <c r="C872" s="2021">
        <f>SUM(C851:C871)</f>
        <v>22</v>
      </c>
      <c r="D872" s="2021">
        <f>SUM(D851:D871)</f>
        <v>167000</v>
      </c>
      <c r="E872" s="2021">
        <f>SUM(E851:E871)</f>
        <v>275000</v>
      </c>
      <c r="F872" s="2021">
        <f>SUM(F851:F871)</f>
        <v>74500</v>
      </c>
      <c r="G872" s="2021">
        <f>SUM(G851:G871)</f>
        <v>16</v>
      </c>
      <c r="H872" s="2021"/>
      <c r="I872" s="2021">
        <f>SUM(I851:I871)</f>
        <v>62000</v>
      </c>
      <c r="J872" s="2022"/>
    </row>
    <row r="873" spans="1:10" ht="16.5" thickBot="1" x14ac:dyDescent="0.3">
      <c r="A873" s="2338" t="s">
        <v>4463</v>
      </c>
      <c r="B873" s="2339"/>
      <c r="C873" s="2339"/>
      <c r="D873" s="2339"/>
      <c r="E873" s="2339"/>
      <c r="F873" s="2339"/>
      <c r="G873" s="2339"/>
      <c r="H873" s="2339"/>
      <c r="I873" s="2339"/>
      <c r="J873" s="2340"/>
    </row>
    <row r="874" spans="1:10" x14ac:dyDescent="0.25">
      <c r="A874" s="2330"/>
      <c r="B874" s="2023"/>
      <c r="C874" s="2024"/>
      <c r="D874" s="2024"/>
      <c r="E874" s="2025"/>
      <c r="F874" s="2025"/>
      <c r="G874" s="2025"/>
      <c r="H874" s="2025"/>
      <c r="I874" s="2025"/>
      <c r="J874" s="2026"/>
    </row>
    <row r="875" spans="1:10" x14ac:dyDescent="0.25">
      <c r="A875" s="2341"/>
      <c r="B875" s="2027"/>
      <c r="C875" s="2002"/>
      <c r="D875" s="2002"/>
      <c r="E875" s="2003"/>
      <c r="F875" s="2003"/>
      <c r="G875" s="2003"/>
      <c r="H875" s="2003"/>
      <c r="I875" s="2003"/>
      <c r="J875" s="2028"/>
    </row>
    <row r="876" spans="1:10" x14ac:dyDescent="0.25">
      <c r="A876" s="2341"/>
      <c r="B876" s="2027"/>
      <c r="C876" s="2002"/>
      <c r="D876" s="2002"/>
      <c r="E876" s="2003"/>
      <c r="F876" s="2003"/>
      <c r="G876" s="2003"/>
      <c r="H876" s="2003"/>
      <c r="I876" s="2003"/>
      <c r="J876" s="2028"/>
    </row>
    <row r="877" spans="1:10" ht="16.5" thickBot="1" x14ac:dyDescent="0.3">
      <c r="A877" s="2331"/>
      <c r="B877" s="2029" t="s">
        <v>2048</v>
      </c>
      <c r="C877" s="1999">
        <f>SUM(C874:C874)</f>
        <v>0</v>
      </c>
      <c r="D877" s="1999"/>
      <c r="E877" s="1999"/>
      <c r="F877" s="1999"/>
      <c r="G877" s="1999"/>
      <c r="H877" s="1999"/>
      <c r="I877" s="1999"/>
      <c r="J877" s="2030"/>
    </row>
    <row r="879" spans="1:10" x14ac:dyDescent="0.25">
      <c r="A879" s="2326" t="s">
        <v>4861</v>
      </c>
      <c r="B879" s="2326"/>
      <c r="C879" s="2326"/>
      <c r="D879" s="2031">
        <f>D872</f>
        <v>167000</v>
      </c>
    </row>
    <row r="881" spans="1:10" x14ac:dyDescent="0.25">
      <c r="A881" s="2326" t="s">
        <v>4825</v>
      </c>
      <c r="B881" s="2326"/>
      <c r="C881" s="2327"/>
      <c r="D881" s="2328"/>
      <c r="F881" s="2329" t="s">
        <v>7199</v>
      </c>
      <c r="G881" s="2329"/>
      <c r="H881" s="2329"/>
      <c r="I881" s="2329"/>
      <c r="J881" s="2329"/>
    </row>
    <row r="884" spans="1:10" ht="16.5" thickBot="1" x14ac:dyDescent="0.3"/>
    <row r="885" spans="1:10" ht="16.5" thickBot="1" x14ac:dyDescent="0.3">
      <c r="A885" s="2332" t="s">
        <v>8115</v>
      </c>
      <c r="B885" s="2333"/>
      <c r="C885" s="2333"/>
      <c r="D885" s="2333"/>
      <c r="E885" s="2333"/>
      <c r="F885" s="2333"/>
      <c r="G885" s="2333"/>
      <c r="H885" s="2333"/>
      <c r="I885" s="2333"/>
      <c r="J885" s="2334"/>
    </row>
    <row r="886" spans="1:10" ht="32.25" thickBot="1" x14ac:dyDescent="0.3">
      <c r="A886" s="1984" t="s">
        <v>7245</v>
      </c>
      <c r="B886" s="1985" t="s">
        <v>7246</v>
      </c>
      <c r="C886" s="1986" t="s">
        <v>6004</v>
      </c>
      <c r="D886" s="1987" t="s">
        <v>6005</v>
      </c>
      <c r="E886" s="1988" t="s">
        <v>7247</v>
      </c>
      <c r="F886" s="1989" t="s">
        <v>7248</v>
      </c>
      <c r="G886" s="1989" t="s">
        <v>7249</v>
      </c>
      <c r="H886" s="1989" t="s">
        <v>7251</v>
      </c>
      <c r="I886" s="1989" t="s">
        <v>7250</v>
      </c>
      <c r="J886" s="1990" t="s">
        <v>6846</v>
      </c>
    </row>
    <row r="887" spans="1:10" x14ac:dyDescent="0.25">
      <c r="A887" s="2335">
        <v>43973</v>
      </c>
      <c r="B887" s="1952" t="s">
        <v>3938</v>
      </c>
      <c r="C887" s="1844">
        <v>1</v>
      </c>
      <c r="D887" s="1844"/>
      <c r="E887" s="1845"/>
      <c r="F887" s="1844">
        <v>22000</v>
      </c>
      <c r="G887" s="1844">
        <v>1</v>
      </c>
      <c r="H887" s="1991">
        <v>100</v>
      </c>
      <c r="I887" s="1920">
        <v>5000</v>
      </c>
      <c r="J887" s="1992" t="s">
        <v>8116</v>
      </c>
    </row>
    <row r="888" spans="1:10" x14ac:dyDescent="0.25">
      <c r="A888" s="2336"/>
      <c r="B888" s="1859" t="s">
        <v>2199</v>
      </c>
      <c r="C888" s="1848">
        <v>1</v>
      </c>
      <c r="D888" s="1848"/>
      <c r="E888" s="1849">
        <v>17000</v>
      </c>
      <c r="F888" s="1848"/>
      <c r="G888" s="1848">
        <v>1</v>
      </c>
      <c r="H888" s="1993">
        <v>75</v>
      </c>
      <c r="I888" s="1831">
        <v>4000</v>
      </c>
      <c r="J888" s="1994" t="s">
        <v>767</v>
      </c>
    </row>
    <row r="889" spans="1:10" x14ac:dyDescent="0.25">
      <c r="A889" s="2336"/>
      <c r="B889" s="1917" t="s">
        <v>4866</v>
      </c>
      <c r="C889" s="1870">
        <v>2</v>
      </c>
      <c r="D889" s="1870">
        <v>82000</v>
      </c>
      <c r="E889" s="1871"/>
      <c r="F889" s="1870"/>
      <c r="G889" s="1870"/>
      <c r="H889" s="1996"/>
      <c r="I889" s="1776"/>
      <c r="J889" s="1997" t="s">
        <v>5684</v>
      </c>
    </row>
    <row r="890" spans="1:10" x14ac:dyDescent="0.25">
      <c r="A890" s="2336"/>
      <c r="B890" s="1857" t="s">
        <v>6523</v>
      </c>
      <c r="C890" s="1846">
        <v>1</v>
      </c>
      <c r="D890" s="1846">
        <v>42500</v>
      </c>
      <c r="E890" s="1847"/>
      <c r="F890" s="1846"/>
      <c r="G890" s="1846">
        <v>1</v>
      </c>
      <c r="H890" s="1995">
        <v>100</v>
      </c>
      <c r="I890" s="1774">
        <v>5000</v>
      </c>
      <c r="J890" s="1994" t="s">
        <v>767</v>
      </c>
    </row>
    <row r="891" spans="1:10" x14ac:dyDescent="0.25">
      <c r="A891" s="2336"/>
      <c r="B891" s="1857" t="s">
        <v>6014</v>
      </c>
      <c r="C891" s="1846">
        <v>1</v>
      </c>
      <c r="D891" s="1846">
        <v>35000</v>
      </c>
      <c r="E891" s="1847"/>
      <c r="F891" s="1846"/>
      <c r="G891" s="1846">
        <v>1</v>
      </c>
      <c r="H891" s="1995">
        <v>75</v>
      </c>
      <c r="I891" s="1774">
        <v>4000</v>
      </c>
      <c r="J891" s="2008"/>
    </row>
    <row r="892" spans="1:10" x14ac:dyDescent="0.25">
      <c r="A892" s="2336"/>
      <c r="B892" s="1974" t="s">
        <v>4757</v>
      </c>
      <c r="C892" s="1975">
        <v>1</v>
      </c>
      <c r="D892" s="1975"/>
      <c r="E892" s="1976">
        <v>26000</v>
      </c>
      <c r="F892" s="1975"/>
      <c r="G892" s="1975"/>
      <c r="H892" s="2012"/>
      <c r="I892" s="1837"/>
      <c r="J892" s="1994" t="s">
        <v>767</v>
      </c>
    </row>
    <row r="893" spans="1:10" x14ac:dyDescent="0.25">
      <c r="A893" s="2336"/>
      <c r="B893" s="1857" t="s">
        <v>2199</v>
      </c>
      <c r="C893" s="1846">
        <v>1</v>
      </c>
      <c r="D893" s="1846"/>
      <c r="E893" s="1847"/>
      <c r="F893" s="1846">
        <v>21000</v>
      </c>
      <c r="G893" s="1846"/>
      <c r="H893" s="1995"/>
      <c r="I893" s="1774"/>
      <c r="J893" s="2008" t="s">
        <v>8117</v>
      </c>
    </row>
    <row r="894" spans="1:10" x14ac:dyDescent="0.25">
      <c r="A894" s="2336"/>
      <c r="B894" s="1857" t="s">
        <v>8118</v>
      </c>
      <c r="C894" s="1846">
        <v>1</v>
      </c>
      <c r="D894" s="1846"/>
      <c r="E894" s="1847">
        <v>49000</v>
      </c>
      <c r="F894" s="1846"/>
      <c r="G894" s="1846">
        <v>1</v>
      </c>
      <c r="H894" s="1995">
        <v>100</v>
      </c>
      <c r="I894" s="1774">
        <v>5000</v>
      </c>
      <c r="J894" s="1994" t="s">
        <v>767</v>
      </c>
    </row>
    <row r="895" spans="1:10" x14ac:dyDescent="0.25">
      <c r="A895" s="2336"/>
      <c r="B895" s="1857" t="s">
        <v>8119</v>
      </c>
      <c r="C895" s="1846">
        <v>1</v>
      </c>
      <c r="D895" s="1846"/>
      <c r="E895" s="1847">
        <v>64000</v>
      </c>
      <c r="F895" s="1846"/>
      <c r="G895" s="1846"/>
      <c r="H895" s="1995"/>
      <c r="I895" s="1774"/>
      <c r="J895" s="1994" t="s">
        <v>767</v>
      </c>
    </row>
    <row r="896" spans="1:10" x14ac:dyDescent="0.25">
      <c r="A896" s="2336"/>
      <c r="B896" s="1857" t="s">
        <v>8118</v>
      </c>
      <c r="C896" s="1846">
        <v>1</v>
      </c>
      <c r="D896" s="1846">
        <v>6000</v>
      </c>
      <c r="E896" s="1847">
        <v>43000</v>
      </c>
      <c r="F896" s="1846"/>
      <c r="G896" s="1846">
        <v>1</v>
      </c>
      <c r="H896" s="1995">
        <v>100</v>
      </c>
      <c r="I896" s="1774">
        <v>5000</v>
      </c>
      <c r="J896" s="2008" t="s">
        <v>767</v>
      </c>
    </row>
    <row r="897" spans="1:10" x14ac:dyDescent="0.25">
      <c r="A897" s="2336"/>
      <c r="B897" s="1917" t="s">
        <v>1541</v>
      </c>
      <c r="C897" s="1870">
        <v>1</v>
      </c>
      <c r="D897" s="1870"/>
      <c r="E897" s="1871"/>
      <c r="F897" s="1870"/>
      <c r="G897" s="1870"/>
      <c r="H897" s="1996"/>
      <c r="I897" s="1776"/>
      <c r="J897" s="1997" t="s">
        <v>8127</v>
      </c>
    </row>
    <row r="898" spans="1:10" x14ac:dyDescent="0.25">
      <c r="A898" s="2336"/>
      <c r="B898" s="1857" t="s">
        <v>6181</v>
      </c>
      <c r="C898" s="1846">
        <v>1</v>
      </c>
      <c r="D898" s="1846"/>
      <c r="E898" s="1847">
        <v>23000</v>
      </c>
      <c r="F898" s="1846"/>
      <c r="G898" s="1846">
        <v>1</v>
      </c>
      <c r="H898" s="1995">
        <v>50</v>
      </c>
      <c r="I898" s="1774">
        <v>2000</v>
      </c>
      <c r="J898" s="1994" t="s">
        <v>767</v>
      </c>
    </row>
    <row r="899" spans="1:10" x14ac:dyDescent="0.25">
      <c r="A899" s="2336"/>
      <c r="B899" s="1857" t="s">
        <v>3938</v>
      </c>
      <c r="C899" s="1846">
        <v>1</v>
      </c>
      <c r="D899" s="1846"/>
      <c r="E899" s="1847">
        <v>27500</v>
      </c>
      <c r="F899" s="1846"/>
      <c r="G899" s="1846"/>
      <c r="H899" s="1995"/>
      <c r="I899" s="1774"/>
      <c r="J899" s="1994" t="s">
        <v>767</v>
      </c>
    </row>
    <row r="900" spans="1:10" x14ac:dyDescent="0.25">
      <c r="A900" s="2336"/>
      <c r="B900" s="1857" t="s">
        <v>1139</v>
      </c>
      <c r="C900" s="1846">
        <v>1</v>
      </c>
      <c r="D900" s="1846"/>
      <c r="E900" s="1847">
        <v>41000</v>
      </c>
      <c r="F900" s="1846"/>
      <c r="G900" s="1846"/>
      <c r="H900" s="1995"/>
      <c r="I900" s="1774"/>
      <c r="J900" s="1994" t="s">
        <v>767</v>
      </c>
    </row>
    <row r="901" spans="1:10" x14ac:dyDescent="0.25">
      <c r="A901" s="2336"/>
      <c r="B901" s="1857" t="s">
        <v>2199</v>
      </c>
      <c r="C901" s="1846">
        <v>1</v>
      </c>
      <c r="D901" s="1846"/>
      <c r="E901" s="1847"/>
      <c r="F901" s="1846">
        <v>21000</v>
      </c>
      <c r="G901" s="1846"/>
      <c r="H901" s="1995"/>
      <c r="I901" s="1774"/>
      <c r="J901" s="2008" t="s">
        <v>8120</v>
      </c>
    </row>
    <row r="902" spans="1:10" x14ac:dyDescent="0.25">
      <c r="A902" s="2336"/>
      <c r="B902" s="1857" t="s">
        <v>2187</v>
      </c>
      <c r="C902" s="1846">
        <v>1</v>
      </c>
      <c r="D902" s="1846"/>
      <c r="E902" s="1847"/>
      <c r="F902" s="1846">
        <v>17000</v>
      </c>
      <c r="G902" s="1846"/>
      <c r="H902" s="1995"/>
      <c r="I902" s="1774"/>
      <c r="J902" s="2008" t="s">
        <v>8121</v>
      </c>
    </row>
    <row r="903" spans="1:10" x14ac:dyDescent="0.25">
      <c r="A903" s="2336"/>
      <c r="B903" s="1857" t="s">
        <v>561</v>
      </c>
      <c r="C903" s="1846">
        <v>2</v>
      </c>
      <c r="D903" s="1846">
        <v>52000</v>
      </c>
      <c r="E903" s="1847"/>
      <c r="F903" s="1846"/>
      <c r="G903" s="1846"/>
      <c r="H903" s="1995"/>
      <c r="I903" s="1774"/>
      <c r="J903" s="1994" t="s">
        <v>8122</v>
      </c>
    </row>
    <row r="904" spans="1:10" x14ac:dyDescent="0.25">
      <c r="A904" s="2336"/>
      <c r="B904" s="1857" t="s">
        <v>170</v>
      </c>
      <c r="C904" s="1846">
        <v>1</v>
      </c>
      <c r="D904" s="1846"/>
      <c r="E904" s="1847">
        <v>5000</v>
      </c>
      <c r="F904" s="1846"/>
      <c r="G904" s="1846">
        <v>2</v>
      </c>
      <c r="H904" s="1995">
        <v>75</v>
      </c>
      <c r="I904" s="1774">
        <v>8000</v>
      </c>
      <c r="J904" s="1994" t="s">
        <v>8123</v>
      </c>
    </row>
    <row r="905" spans="1:10" x14ac:dyDescent="0.25">
      <c r="A905" s="2336"/>
      <c r="B905" s="1857" t="s">
        <v>5605</v>
      </c>
      <c r="C905" s="1846">
        <v>2</v>
      </c>
      <c r="D905" s="1846"/>
      <c r="E905" s="1847">
        <v>110000</v>
      </c>
      <c r="F905" s="1846"/>
      <c r="G905" s="1846"/>
      <c r="H905" s="1995"/>
      <c r="I905" s="1774"/>
      <c r="J905" s="2008" t="s">
        <v>767</v>
      </c>
    </row>
    <row r="906" spans="1:10" x14ac:dyDescent="0.25">
      <c r="A906" s="2336"/>
      <c r="B906" s="1857" t="s">
        <v>1871</v>
      </c>
      <c r="C906" s="1846">
        <v>1</v>
      </c>
      <c r="D906" s="1846">
        <v>39500</v>
      </c>
      <c r="E906" s="1847"/>
      <c r="F906" s="1846"/>
      <c r="G906" s="1846"/>
      <c r="H906" s="1995"/>
      <c r="I906" s="1774"/>
      <c r="J906" s="2008"/>
    </row>
    <row r="907" spans="1:10" x14ac:dyDescent="0.25">
      <c r="A907" s="2336"/>
      <c r="B907" s="2032" t="s">
        <v>1863</v>
      </c>
      <c r="C907" s="1915">
        <v>1</v>
      </c>
      <c r="D907" s="1915"/>
      <c r="E907" s="1916"/>
      <c r="F907" s="1915"/>
      <c r="G907" s="1915"/>
      <c r="H907" s="2033"/>
      <c r="I907" s="1852"/>
      <c r="J907" s="2034" t="s">
        <v>8124</v>
      </c>
    </row>
    <row r="908" spans="1:10" x14ac:dyDescent="0.25">
      <c r="A908" s="2342"/>
      <c r="B908" s="1857" t="s">
        <v>5605</v>
      </c>
      <c r="C908" s="1846">
        <v>2</v>
      </c>
      <c r="D908" s="1846">
        <v>88000</v>
      </c>
      <c r="E908" s="1847"/>
      <c r="F908" s="1846"/>
      <c r="G908" s="1846">
        <v>2</v>
      </c>
      <c r="H908" s="1995">
        <v>190</v>
      </c>
      <c r="I908" s="1774">
        <v>22000</v>
      </c>
      <c r="J908" s="2008"/>
    </row>
    <row r="909" spans="1:10" x14ac:dyDescent="0.25">
      <c r="A909" s="2342"/>
      <c r="B909" s="1857" t="s">
        <v>5083</v>
      </c>
      <c r="C909" s="1846">
        <v>1</v>
      </c>
      <c r="D909" s="1846">
        <v>17000</v>
      </c>
      <c r="E909" s="1847"/>
      <c r="F909" s="1846"/>
      <c r="G909" s="1846">
        <v>1</v>
      </c>
      <c r="H909" s="1995">
        <v>75</v>
      </c>
      <c r="I909" s="1774">
        <v>4000</v>
      </c>
      <c r="J909" s="2008"/>
    </row>
    <row r="910" spans="1:10" x14ac:dyDescent="0.25">
      <c r="A910" s="2342"/>
      <c r="B910" s="1857" t="s">
        <v>1139</v>
      </c>
      <c r="C910" s="1846">
        <v>1</v>
      </c>
      <c r="D910" s="1846"/>
      <c r="E910" s="1847">
        <v>41000</v>
      </c>
      <c r="F910" s="1846"/>
      <c r="G910" s="1846"/>
      <c r="H910" s="1995"/>
      <c r="I910" s="1774"/>
      <c r="J910" s="2008" t="s">
        <v>767</v>
      </c>
    </row>
    <row r="911" spans="1:10" x14ac:dyDescent="0.25">
      <c r="A911" s="2342"/>
      <c r="B911" s="1857" t="s">
        <v>3477</v>
      </c>
      <c r="C911" s="1846">
        <v>1</v>
      </c>
      <c r="D911" s="1846"/>
      <c r="E911" s="1847">
        <v>39000</v>
      </c>
      <c r="F911" s="1846"/>
      <c r="G911" s="1846">
        <v>1</v>
      </c>
      <c r="H911" s="1995">
        <v>75</v>
      </c>
      <c r="I911" s="1774">
        <v>4000</v>
      </c>
      <c r="J911" s="2008" t="s">
        <v>767</v>
      </c>
    </row>
    <row r="912" spans="1:10" x14ac:dyDescent="0.25">
      <c r="A912" s="2342"/>
      <c r="B912" s="1857" t="s">
        <v>5874</v>
      </c>
      <c r="C912" s="1846">
        <v>1</v>
      </c>
      <c r="D912" s="1846">
        <v>15000</v>
      </c>
      <c r="E912" s="1847"/>
      <c r="F912" s="1846"/>
      <c r="G912" s="1846">
        <v>1</v>
      </c>
      <c r="H912" s="1995">
        <v>42</v>
      </c>
      <c r="I912" s="1774">
        <v>1000</v>
      </c>
      <c r="J912" s="2008"/>
    </row>
    <row r="913" spans="1:10" x14ac:dyDescent="0.25">
      <c r="A913" s="2342"/>
      <c r="B913" s="1857" t="s">
        <v>8125</v>
      </c>
      <c r="C913" s="1846">
        <v>1</v>
      </c>
      <c r="D913" s="1846"/>
      <c r="E913" s="1847">
        <v>6000</v>
      </c>
      <c r="F913" s="1846"/>
      <c r="G913" s="1846"/>
      <c r="H913" s="1995"/>
      <c r="I913" s="1774"/>
      <c r="J913" s="2008" t="s">
        <v>767</v>
      </c>
    </row>
    <row r="914" spans="1:10" x14ac:dyDescent="0.25">
      <c r="A914" s="2342"/>
      <c r="B914" s="1857" t="s">
        <v>8126</v>
      </c>
      <c r="C914" s="1846">
        <v>2</v>
      </c>
      <c r="D914" s="1846">
        <v>10000</v>
      </c>
      <c r="E914" s="1847"/>
      <c r="F914" s="1846"/>
      <c r="G914" s="1846"/>
      <c r="H914" s="1995"/>
      <c r="I914" s="1774"/>
      <c r="J914" s="2008"/>
    </row>
    <row r="915" spans="1:10" ht="16.5" thickBot="1" x14ac:dyDescent="0.3">
      <c r="A915" s="2337"/>
      <c r="B915" s="2020" t="s">
        <v>2048</v>
      </c>
      <c r="C915" s="2021">
        <f>SUM(C887:C914)</f>
        <v>33</v>
      </c>
      <c r="D915" s="2021">
        <f>SUM(D887:D914)</f>
        <v>387000</v>
      </c>
      <c r="E915" s="2021">
        <f>SUM(E887:E914)</f>
        <v>491500</v>
      </c>
      <c r="F915" s="2021">
        <f>SUM(F887:F914)</f>
        <v>81000</v>
      </c>
      <c r="G915" s="2021">
        <f>SUM(G887:G914)</f>
        <v>14</v>
      </c>
      <c r="H915" s="2021"/>
      <c r="I915" s="2021">
        <f>SUM(I887:I914)</f>
        <v>69000</v>
      </c>
      <c r="J915" s="2022"/>
    </row>
    <row r="916" spans="1:10" ht="16.5" thickBot="1" x14ac:dyDescent="0.3">
      <c r="A916" s="2338" t="s">
        <v>4463</v>
      </c>
      <c r="B916" s="2339"/>
      <c r="C916" s="2339"/>
      <c r="D916" s="2339"/>
      <c r="E916" s="2339"/>
      <c r="F916" s="2339"/>
      <c r="G916" s="2339"/>
      <c r="H916" s="2339"/>
      <c r="I916" s="2339"/>
      <c r="J916" s="2340"/>
    </row>
    <row r="917" spans="1:10" x14ac:dyDescent="0.25">
      <c r="A917" s="2330"/>
      <c r="B917" s="2023"/>
      <c r="C917" s="2024"/>
      <c r="D917" s="2024"/>
      <c r="E917" s="2025"/>
      <c r="F917" s="2025"/>
      <c r="G917" s="2025"/>
      <c r="H917" s="2025"/>
      <c r="I917" s="2025"/>
      <c r="J917" s="2026"/>
    </row>
    <row r="918" spans="1:10" ht="16.5" thickBot="1" x14ac:dyDescent="0.3">
      <c r="A918" s="2331"/>
      <c r="B918" s="2029" t="s">
        <v>2048</v>
      </c>
      <c r="C918" s="1999">
        <f>SUM(C917:C917)</f>
        <v>0</v>
      </c>
      <c r="D918" s="1999"/>
      <c r="E918" s="1999"/>
      <c r="F918" s="1999"/>
      <c r="G918" s="1999"/>
      <c r="H918" s="1999"/>
      <c r="I918" s="1999"/>
      <c r="J918" s="2030"/>
    </row>
    <row r="920" spans="1:10" x14ac:dyDescent="0.25">
      <c r="A920" s="2326" t="s">
        <v>4861</v>
      </c>
      <c r="B920" s="2326"/>
      <c r="C920" s="2326"/>
      <c r="D920" s="2031">
        <f>D915</f>
        <v>387000</v>
      </c>
    </row>
    <row r="922" spans="1:10" x14ac:dyDescent="0.25">
      <c r="A922" s="2326" t="s">
        <v>4825</v>
      </c>
      <c r="B922" s="2326"/>
      <c r="C922" s="2327"/>
      <c r="D922" s="2328"/>
      <c r="F922" s="2329" t="s">
        <v>7199</v>
      </c>
      <c r="G922" s="2329"/>
      <c r="H922" s="2329"/>
      <c r="I922" s="2329"/>
      <c r="J922" s="2329"/>
    </row>
    <row r="925" spans="1:10" ht="16.5" thickBot="1" x14ac:dyDescent="0.3"/>
    <row r="926" spans="1:10" ht="16.5" thickBot="1" x14ac:dyDescent="0.3">
      <c r="A926" s="2332" t="s">
        <v>8128</v>
      </c>
      <c r="B926" s="2333"/>
      <c r="C926" s="2333"/>
      <c r="D926" s="2333"/>
      <c r="E926" s="2333"/>
      <c r="F926" s="2333"/>
      <c r="G926" s="2333"/>
      <c r="H926" s="2333"/>
      <c r="I926" s="2333"/>
      <c r="J926" s="2334"/>
    </row>
    <row r="927" spans="1:10" ht="32.25" thickBot="1" x14ac:dyDescent="0.3">
      <c r="A927" s="1984" t="s">
        <v>7245</v>
      </c>
      <c r="B927" s="1985" t="s">
        <v>7246</v>
      </c>
      <c r="C927" s="1986" t="s">
        <v>6004</v>
      </c>
      <c r="D927" s="1987" t="s">
        <v>6005</v>
      </c>
      <c r="E927" s="1988" t="s">
        <v>7247</v>
      </c>
      <c r="F927" s="1989" t="s">
        <v>7248</v>
      </c>
      <c r="G927" s="1989" t="s">
        <v>7249</v>
      </c>
      <c r="H927" s="1989" t="s">
        <v>7251</v>
      </c>
      <c r="I927" s="1989" t="s">
        <v>7250</v>
      </c>
      <c r="J927" s="1990" t="s">
        <v>6846</v>
      </c>
    </row>
    <row r="928" spans="1:10" x14ac:dyDescent="0.25">
      <c r="A928" s="2335">
        <v>43974</v>
      </c>
      <c r="B928" s="1952" t="s">
        <v>4757</v>
      </c>
      <c r="C928" s="1844">
        <v>1</v>
      </c>
      <c r="D928" s="1844">
        <v>22000</v>
      </c>
      <c r="E928" s="1845"/>
      <c r="F928" s="1844"/>
      <c r="G928" s="1844">
        <v>1</v>
      </c>
      <c r="H928" s="1991">
        <v>75</v>
      </c>
      <c r="I928" s="1920">
        <v>4000</v>
      </c>
      <c r="J928" s="1992"/>
    </row>
    <row r="929" spans="1:10" x14ac:dyDescent="0.25">
      <c r="A929" s="2336"/>
      <c r="B929" s="1859" t="s">
        <v>6568</v>
      </c>
      <c r="C929" s="1848">
        <v>1</v>
      </c>
      <c r="D929" s="1848">
        <v>22000</v>
      </c>
      <c r="E929" s="1849"/>
      <c r="F929" s="1848"/>
      <c r="G929" s="1848">
        <v>1</v>
      </c>
      <c r="H929" s="1993">
        <v>75</v>
      </c>
      <c r="I929" s="1831">
        <v>4000</v>
      </c>
      <c r="J929" s="1994"/>
    </row>
    <row r="930" spans="1:10" x14ac:dyDescent="0.25">
      <c r="A930" s="2336"/>
      <c r="B930" s="1859" t="s">
        <v>5083</v>
      </c>
      <c r="C930" s="1848">
        <v>1</v>
      </c>
      <c r="D930" s="1848">
        <v>13000</v>
      </c>
      <c r="E930" s="1849"/>
      <c r="F930" s="1848"/>
      <c r="G930" s="1848">
        <v>2</v>
      </c>
      <c r="H930" s="1993">
        <v>75</v>
      </c>
      <c r="I930" s="1831">
        <v>8000</v>
      </c>
      <c r="J930" s="1994"/>
    </row>
    <row r="931" spans="1:10" x14ac:dyDescent="0.25">
      <c r="A931" s="2336"/>
      <c r="B931" s="1859" t="s">
        <v>8129</v>
      </c>
      <c r="C931" s="1848">
        <v>1</v>
      </c>
      <c r="D931" s="1848">
        <v>31000</v>
      </c>
      <c r="E931" s="1849"/>
      <c r="F931" s="1848"/>
      <c r="G931" s="1848">
        <v>1</v>
      </c>
      <c r="H931" s="1993">
        <v>75</v>
      </c>
      <c r="I931" s="1831">
        <v>4000</v>
      </c>
      <c r="J931" s="1994"/>
    </row>
    <row r="932" spans="1:10" x14ac:dyDescent="0.25">
      <c r="A932" s="2336"/>
      <c r="B932" s="1859" t="s">
        <v>6732</v>
      </c>
      <c r="C932" s="1848">
        <v>1</v>
      </c>
      <c r="D932" s="1848"/>
      <c r="E932" s="1849">
        <v>28000</v>
      </c>
      <c r="F932" s="1848"/>
      <c r="G932" s="1848">
        <v>1</v>
      </c>
      <c r="H932" s="1993">
        <v>50</v>
      </c>
      <c r="I932" s="1831">
        <v>2000</v>
      </c>
      <c r="J932" s="1994" t="s">
        <v>767</v>
      </c>
    </row>
    <row r="933" spans="1:10" x14ac:dyDescent="0.25">
      <c r="A933" s="2336"/>
      <c r="B933" s="1907" t="s">
        <v>8130</v>
      </c>
      <c r="C933" s="2035">
        <v>1</v>
      </c>
      <c r="D933" s="2035"/>
      <c r="E933" s="1909">
        <v>25000</v>
      </c>
      <c r="F933" s="2035"/>
      <c r="G933" s="2035"/>
      <c r="H933" s="2017"/>
      <c r="I933" s="1923"/>
      <c r="J933" s="1994" t="s">
        <v>767</v>
      </c>
    </row>
    <row r="934" spans="1:10" x14ac:dyDescent="0.25">
      <c r="A934" s="2336"/>
      <c r="B934" s="1859" t="s">
        <v>622</v>
      </c>
      <c r="C934" s="1848">
        <v>1</v>
      </c>
      <c r="D934" s="1848"/>
      <c r="E934" s="1849">
        <v>37000</v>
      </c>
      <c r="F934" s="1848"/>
      <c r="G934" s="1848">
        <v>1</v>
      </c>
      <c r="H934" s="1993">
        <v>75</v>
      </c>
      <c r="I934" s="1831">
        <v>4000</v>
      </c>
      <c r="J934" s="1994" t="s">
        <v>767</v>
      </c>
    </row>
    <row r="935" spans="1:10" x14ac:dyDescent="0.25">
      <c r="A935" s="2336"/>
      <c r="B935" s="1859" t="s">
        <v>2199</v>
      </c>
      <c r="C935" s="1848">
        <v>1</v>
      </c>
      <c r="D935" s="1848">
        <v>18000</v>
      </c>
      <c r="E935" s="1849"/>
      <c r="F935" s="1848"/>
      <c r="G935" s="1848">
        <v>1</v>
      </c>
      <c r="H935" s="1993">
        <v>60</v>
      </c>
      <c r="I935" s="1831">
        <v>3000</v>
      </c>
      <c r="J935" s="1994"/>
    </row>
    <row r="936" spans="1:10" x14ac:dyDescent="0.25">
      <c r="A936" s="2336"/>
      <c r="B936" s="1859" t="s">
        <v>4879</v>
      </c>
      <c r="C936" s="1848">
        <v>1</v>
      </c>
      <c r="D936" s="1848"/>
      <c r="E936" s="1849">
        <v>14000</v>
      </c>
      <c r="F936" s="1848"/>
      <c r="G936" s="1848">
        <v>1</v>
      </c>
      <c r="H936" s="1993">
        <v>60</v>
      </c>
      <c r="I936" s="1831">
        <v>3000</v>
      </c>
      <c r="J936" s="1994" t="s">
        <v>7336</v>
      </c>
    </row>
    <row r="937" spans="1:10" x14ac:dyDescent="0.25">
      <c r="A937" s="2336"/>
      <c r="B937" s="1859" t="s">
        <v>8131</v>
      </c>
      <c r="C937" s="1848">
        <v>1</v>
      </c>
      <c r="D937" s="1848">
        <v>33000</v>
      </c>
      <c r="E937" s="1849"/>
      <c r="F937" s="1848"/>
      <c r="G937" s="1848">
        <v>1</v>
      </c>
      <c r="H937" s="1993">
        <v>60</v>
      </c>
      <c r="I937" s="1831">
        <v>3000</v>
      </c>
      <c r="J937" s="1994"/>
    </row>
    <row r="938" spans="1:10" x14ac:dyDescent="0.25">
      <c r="A938" s="2336"/>
      <c r="B938" s="1859" t="s">
        <v>136</v>
      </c>
      <c r="C938" s="1848">
        <v>1</v>
      </c>
      <c r="D938" s="1848">
        <v>16000</v>
      </c>
      <c r="E938" s="1849"/>
      <c r="F938" s="1848"/>
      <c r="G938" s="1848">
        <v>1</v>
      </c>
      <c r="H938" s="1993">
        <v>60</v>
      </c>
      <c r="I938" s="1831">
        <v>3000</v>
      </c>
      <c r="J938" s="1994"/>
    </row>
    <row r="939" spans="1:10" x14ac:dyDescent="0.25">
      <c r="A939" s="2336"/>
      <c r="B939" s="1859" t="s">
        <v>3938</v>
      </c>
      <c r="C939" s="1848">
        <v>1</v>
      </c>
      <c r="D939" s="1848">
        <v>27500</v>
      </c>
      <c r="E939" s="1849"/>
      <c r="F939" s="1848"/>
      <c r="G939" s="1848"/>
      <c r="H939" s="1993"/>
      <c r="I939" s="1831"/>
      <c r="J939" s="1994"/>
    </row>
    <row r="940" spans="1:10" x14ac:dyDescent="0.25">
      <c r="A940" s="2336"/>
      <c r="B940" s="1859" t="s">
        <v>3938</v>
      </c>
      <c r="C940" s="1848">
        <v>1</v>
      </c>
      <c r="D940" s="1848"/>
      <c r="E940" s="1849">
        <v>22500</v>
      </c>
      <c r="F940" s="1848"/>
      <c r="G940" s="1848">
        <v>1</v>
      </c>
      <c r="H940" s="1993">
        <v>100</v>
      </c>
      <c r="I940" s="1831">
        <v>5000</v>
      </c>
      <c r="J940" s="1994" t="s">
        <v>767</v>
      </c>
    </row>
    <row r="941" spans="1:10" x14ac:dyDescent="0.25">
      <c r="A941" s="2336"/>
      <c r="B941" s="1859" t="s">
        <v>3036</v>
      </c>
      <c r="C941" s="1848">
        <v>1</v>
      </c>
      <c r="D941" s="1848">
        <v>20500</v>
      </c>
      <c r="E941" s="1849"/>
      <c r="F941" s="1848"/>
      <c r="G941" s="1848">
        <v>1</v>
      </c>
      <c r="H941" s="1993">
        <v>75</v>
      </c>
      <c r="I941" s="1831">
        <v>4000</v>
      </c>
      <c r="J941" s="1994"/>
    </row>
    <row r="942" spans="1:10" x14ac:dyDescent="0.25">
      <c r="A942" s="2336"/>
      <c r="B942" s="1859" t="s">
        <v>170</v>
      </c>
      <c r="C942" s="1848">
        <v>1</v>
      </c>
      <c r="D942" s="1848"/>
      <c r="E942" s="1849">
        <v>28000</v>
      </c>
      <c r="F942" s="1848"/>
      <c r="G942" s="1848"/>
      <c r="H942" s="1993"/>
      <c r="I942" s="1831"/>
      <c r="J942" s="1994" t="s">
        <v>767</v>
      </c>
    </row>
    <row r="943" spans="1:10" ht="16.5" thickBot="1" x14ac:dyDescent="0.3">
      <c r="A943" s="2337"/>
      <c r="B943" s="2020" t="s">
        <v>2048</v>
      </c>
      <c r="C943" s="2021">
        <f>SUM(C928:C942)</f>
        <v>15</v>
      </c>
      <c r="D943" s="2021">
        <f>SUM(D928:D942)</f>
        <v>203000</v>
      </c>
      <c r="E943" s="2021">
        <f>SUM(E928:E942)</f>
        <v>154500</v>
      </c>
      <c r="F943" s="2021">
        <f>SUM(F928:F942)</f>
        <v>0</v>
      </c>
      <c r="G943" s="2021">
        <f>SUM(G928:G942)</f>
        <v>13</v>
      </c>
      <c r="H943" s="2021"/>
      <c r="I943" s="2021">
        <f>SUM(I928:I942)</f>
        <v>47000</v>
      </c>
      <c r="J943" s="2022"/>
    </row>
    <row r="944" spans="1:10" ht="16.5" thickBot="1" x14ac:dyDescent="0.3">
      <c r="A944" s="2338" t="s">
        <v>4463</v>
      </c>
      <c r="B944" s="2339"/>
      <c r="C944" s="2339"/>
      <c r="D944" s="2339"/>
      <c r="E944" s="2339"/>
      <c r="F944" s="2339"/>
      <c r="G944" s="2339"/>
      <c r="H944" s="2339"/>
      <c r="I944" s="2339"/>
      <c r="J944" s="2340"/>
    </row>
    <row r="945" spans="1:10" x14ac:dyDescent="0.25">
      <c r="A945" s="2330"/>
      <c r="B945" s="2023"/>
      <c r="C945" s="2024"/>
      <c r="D945" s="2024"/>
      <c r="E945" s="2025"/>
      <c r="F945" s="2025"/>
      <c r="G945" s="2025"/>
      <c r="H945" s="2025"/>
      <c r="I945" s="2025"/>
      <c r="J945" s="2026"/>
    </row>
    <row r="946" spans="1:10" x14ac:dyDescent="0.25">
      <c r="A946" s="2341"/>
      <c r="B946" s="2027"/>
      <c r="C946" s="2002"/>
      <c r="D946" s="2002"/>
      <c r="E946" s="2003"/>
      <c r="F946" s="2003"/>
      <c r="G946" s="2003"/>
      <c r="H946" s="2003"/>
      <c r="I946" s="2003"/>
      <c r="J946" s="2028"/>
    </row>
    <row r="947" spans="1:10" x14ac:dyDescent="0.25">
      <c r="A947" s="2341"/>
      <c r="B947" s="2027"/>
      <c r="C947" s="2002"/>
      <c r="D947" s="2002"/>
      <c r="E947" s="2003"/>
      <c r="F947" s="2003"/>
      <c r="G947" s="2003"/>
      <c r="H947" s="2003"/>
      <c r="I947" s="2003"/>
      <c r="J947" s="2028"/>
    </row>
    <row r="948" spans="1:10" ht="16.5" thickBot="1" x14ac:dyDescent="0.3">
      <c r="A948" s="2331"/>
      <c r="B948" s="2029" t="s">
        <v>2048</v>
      </c>
      <c r="C948" s="1999">
        <f>SUM(C945:C945)</f>
        <v>0</v>
      </c>
      <c r="D948" s="1999"/>
      <c r="E948" s="1999"/>
      <c r="F948" s="1999"/>
      <c r="G948" s="1999"/>
      <c r="H948" s="1999"/>
      <c r="I948" s="1999"/>
      <c r="J948" s="2030"/>
    </row>
    <row r="950" spans="1:10" x14ac:dyDescent="0.25">
      <c r="A950" s="2326" t="s">
        <v>4861</v>
      </c>
      <c r="B950" s="2326"/>
      <c r="C950" s="2326"/>
      <c r="D950" s="2031">
        <f>D943</f>
        <v>203000</v>
      </c>
    </row>
    <row r="952" spans="1:10" x14ac:dyDescent="0.25">
      <c r="A952" s="2326" t="s">
        <v>4825</v>
      </c>
      <c r="B952" s="2326"/>
      <c r="C952" s="2327"/>
      <c r="D952" s="2328"/>
      <c r="F952" s="2329" t="s">
        <v>7199</v>
      </c>
      <c r="G952" s="2329"/>
      <c r="H952" s="2329"/>
      <c r="I952" s="2329"/>
      <c r="J952" s="2329"/>
    </row>
    <row r="961" spans="1:10" ht="16.5" thickBot="1" x14ac:dyDescent="0.3"/>
    <row r="962" spans="1:10" ht="16.5" thickBot="1" x14ac:dyDescent="0.3">
      <c r="A962" s="2332" t="s">
        <v>8143</v>
      </c>
      <c r="B962" s="2333"/>
      <c r="C962" s="2333"/>
      <c r="D962" s="2333"/>
      <c r="E962" s="2333"/>
      <c r="F962" s="2333"/>
      <c r="G962" s="2333"/>
      <c r="H962" s="2333"/>
      <c r="I962" s="2333"/>
      <c r="J962" s="2334"/>
    </row>
    <row r="963" spans="1:10" ht="32.25" thickBot="1" x14ac:dyDescent="0.3">
      <c r="A963" s="1984" t="s">
        <v>7245</v>
      </c>
      <c r="B963" s="1985" t="s">
        <v>7246</v>
      </c>
      <c r="C963" s="1986" t="s">
        <v>6004</v>
      </c>
      <c r="D963" s="1987" t="s">
        <v>6005</v>
      </c>
      <c r="E963" s="1988" t="s">
        <v>7247</v>
      </c>
      <c r="F963" s="1989" t="s">
        <v>7248</v>
      </c>
      <c r="G963" s="1989" t="s">
        <v>7249</v>
      </c>
      <c r="H963" s="1989" t="s">
        <v>7251</v>
      </c>
      <c r="I963" s="1989" t="s">
        <v>7250</v>
      </c>
      <c r="J963" s="1990" t="s">
        <v>6846</v>
      </c>
    </row>
    <row r="964" spans="1:10" x14ac:dyDescent="0.25">
      <c r="A964" s="2335">
        <v>43975</v>
      </c>
      <c r="B964" s="1952" t="s">
        <v>8135</v>
      </c>
      <c r="C964" s="1844">
        <v>1</v>
      </c>
      <c r="D964" s="1844"/>
      <c r="E964" s="1845">
        <v>6000</v>
      </c>
      <c r="F964" s="1844"/>
      <c r="G964" s="1844"/>
      <c r="H964" s="1991"/>
      <c r="I964" s="1920"/>
      <c r="J964" s="1992" t="s">
        <v>6399</v>
      </c>
    </row>
    <row r="965" spans="1:10" x14ac:dyDescent="0.25">
      <c r="A965" s="2336"/>
      <c r="B965" s="1859" t="s">
        <v>8132</v>
      </c>
      <c r="C965" s="1848">
        <v>1</v>
      </c>
      <c r="D965" s="1848"/>
      <c r="E965" s="1849">
        <v>32000</v>
      </c>
      <c r="F965" s="1848"/>
      <c r="G965" s="1848"/>
      <c r="H965" s="1993"/>
      <c r="I965" s="1831"/>
      <c r="J965" s="1994" t="s">
        <v>767</v>
      </c>
    </row>
    <row r="966" spans="1:10" x14ac:dyDescent="0.25">
      <c r="A966" s="2336"/>
      <c r="B966" s="1859" t="s">
        <v>1694</v>
      </c>
      <c r="C966" s="1848">
        <v>1</v>
      </c>
      <c r="D966" s="1848"/>
      <c r="E966" s="1849">
        <v>22000</v>
      </c>
      <c r="F966" s="1848"/>
      <c r="G966" s="1848">
        <v>1</v>
      </c>
      <c r="H966" s="1993">
        <v>70</v>
      </c>
      <c r="I966" s="1831">
        <v>4000</v>
      </c>
      <c r="J966" s="1994" t="s">
        <v>6784</v>
      </c>
    </row>
    <row r="967" spans="1:10" x14ac:dyDescent="0.25">
      <c r="A967" s="2336"/>
      <c r="B967" s="1859" t="s">
        <v>5662</v>
      </c>
      <c r="C967" s="1848">
        <v>1</v>
      </c>
      <c r="D967" s="1848"/>
      <c r="E967" s="1849">
        <v>14000</v>
      </c>
      <c r="F967" s="1848"/>
      <c r="G967" s="1848">
        <v>1</v>
      </c>
      <c r="H967" s="1993">
        <v>60</v>
      </c>
      <c r="I967" s="1831">
        <v>3000</v>
      </c>
      <c r="J967" s="1994" t="s">
        <v>6399</v>
      </c>
    </row>
    <row r="968" spans="1:10" x14ac:dyDescent="0.25">
      <c r="A968" s="2336"/>
      <c r="B968" s="1859" t="s">
        <v>8133</v>
      </c>
      <c r="C968" s="1848">
        <v>1</v>
      </c>
      <c r="D968" s="1848"/>
      <c r="E968" s="1849">
        <v>25000</v>
      </c>
      <c r="F968" s="1848"/>
      <c r="G968" s="1848"/>
      <c r="H968" s="1993"/>
      <c r="I968" s="1831"/>
      <c r="J968" s="1994" t="s">
        <v>6399</v>
      </c>
    </row>
    <row r="969" spans="1:10" x14ac:dyDescent="0.25">
      <c r="A969" s="2336"/>
      <c r="B969" s="1907" t="s">
        <v>1021</v>
      </c>
      <c r="C969" s="2036">
        <v>1</v>
      </c>
      <c r="D969" s="2036"/>
      <c r="E969" s="1909">
        <v>17000</v>
      </c>
      <c r="F969" s="2036"/>
      <c r="G969" s="2036"/>
      <c r="H969" s="2017"/>
      <c r="I969" s="1923"/>
      <c r="J969" s="1994" t="s">
        <v>6399</v>
      </c>
    </row>
    <row r="970" spans="1:10" x14ac:dyDescent="0.25">
      <c r="A970" s="2336"/>
      <c r="B970" s="1859" t="s">
        <v>5592</v>
      </c>
      <c r="C970" s="1848">
        <v>1</v>
      </c>
      <c r="D970" s="1848">
        <v>15000</v>
      </c>
      <c r="E970" s="1849"/>
      <c r="F970" s="1848"/>
      <c r="G970" s="1848">
        <v>1</v>
      </c>
      <c r="H970" s="1993">
        <v>60</v>
      </c>
      <c r="I970" s="1831">
        <v>3000</v>
      </c>
      <c r="J970" s="1994"/>
    </row>
    <row r="971" spans="1:10" x14ac:dyDescent="0.25">
      <c r="A971" s="2336"/>
      <c r="B971" s="1859" t="s">
        <v>6108</v>
      </c>
      <c r="C971" s="1848">
        <v>1</v>
      </c>
      <c r="D971" s="1848">
        <v>13000</v>
      </c>
      <c r="E971" s="1849"/>
      <c r="F971" s="1848"/>
      <c r="G971" s="1848">
        <v>1</v>
      </c>
      <c r="H971" s="1993">
        <v>60</v>
      </c>
      <c r="I971" s="1831">
        <v>3000</v>
      </c>
      <c r="J971" s="1994"/>
    </row>
    <row r="972" spans="1:10" x14ac:dyDescent="0.25">
      <c r="A972" s="2336"/>
      <c r="B972" s="1859" t="s">
        <v>5544</v>
      </c>
      <c r="C972" s="1848">
        <v>1</v>
      </c>
      <c r="D972" s="1848">
        <v>21000</v>
      </c>
      <c r="E972" s="1849"/>
      <c r="F972" s="1848"/>
      <c r="G972" s="1848"/>
      <c r="H972" s="1993"/>
      <c r="I972" s="1831"/>
      <c r="J972" s="1994"/>
    </row>
    <row r="973" spans="1:10" x14ac:dyDescent="0.25">
      <c r="A973" s="2336"/>
      <c r="B973" s="1859" t="s">
        <v>8134</v>
      </c>
      <c r="C973" s="1848">
        <v>1</v>
      </c>
      <c r="D973" s="1848"/>
      <c r="E973" s="1849">
        <v>6000</v>
      </c>
      <c r="F973" s="1848"/>
      <c r="G973" s="1848"/>
      <c r="H973" s="1993"/>
      <c r="I973" s="1831"/>
      <c r="J973" s="1994" t="s">
        <v>767</v>
      </c>
    </row>
    <row r="974" spans="1:10" x14ac:dyDescent="0.25">
      <c r="A974" s="2336"/>
      <c r="B974" s="1859" t="s">
        <v>136</v>
      </c>
      <c r="C974" s="1848">
        <v>1</v>
      </c>
      <c r="D974" s="1848"/>
      <c r="E974" s="1849"/>
      <c r="F974" s="1848">
        <v>19000</v>
      </c>
      <c r="G974" s="1848"/>
      <c r="H974" s="1993"/>
      <c r="I974" s="1831"/>
      <c r="J974" s="1994" t="s">
        <v>8136</v>
      </c>
    </row>
    <row r="975" spans="1:10" x14ac:dyDescent="0.25">
      <c r="A975" s="2336"/>
      <c r="B975" s="1859" t="s">
        <v>8131</v>
      </c>
      <c r="C975" s="1848">
        <v>1</v>
      </c>
      <c r="D975" s="1848"/>
      <c r="E975" s="1849">
        <v>36000</v>
      </c>
      <c r="F975" s="1848"/>
      <c r="G975" s="1848"/>
      <c r="H975" s="1993"/>
      <c r="I975" s="1831"/>
      <c r="J975" s="1994" t="s">
        <v>767</v>
      </c>
    </row>
    <row r="976" spans="1:10" x14ac:dyDescent="0.25">
      <c r="A976" s="2336"/>
      <c r="B976" s="1859" t="s">
        <v>8137</v>
      </c>
      <c r="C976" s="1848">
        <v>1</v>
      </c>
      <c r="D976" s="1848"/>
      <c r="E976" s="1849">
        <v>35000</v>
      </c>
      <c r="F976" s="1848"/>
      <c r="G976" s="1848">
        <v>1</v>
      </c>
      <c r="H976" s="1993">
        <v>70</v>
      </c>
      <c r="I976" s="1831">
        <v>4000</v>
      </c>
      <c r="J976" s="1994" t="s">
        <v>767</v>
      </c>
    </row>
    <row r="977" spans="1:10" x14ac:dyDescent="0.25">
      <c r="A977" s="2336"/>
      <c r="B977" s="1859" t="s">
        <v>7001</v>
      </c>
      <c r="C977" s="1848">
        <v>1</v>
      </c>
      <c r="D977" s="1848"/>
      <c r="E977" s="1849">
        <v>35000</v>
      </c>
      <c r="F977" s="1848"/>
      <c r="G977" s="1848">
        <v>1</v>
      </c>
      <c r="H977" s="1993">
        <v>70</v>
      </c>
      <c r="I977" s="1831">
        <v>4000</v>
      </c>
      <c r="J977" s="1994" t="s">
        <v>767</v>
      </c>
    </row>
    <row r="978" spans="1:10" x14ac:dyDescent="0.25">
      <c r="A978" s="2336"/>
      <c r="B978" s="1859" t="s">
        <v>136</v>
      </c>
      <c r="C978" s="1848">
        <v>1</v>
      </c>
      <c r="D978" s="1848"/>
      <c r="E978" s="1849">
        <v>19000</v>
      </c>
      <c r="F978" s="1848"/>
      <c r="G978" s="1848"/>
      <c r="H978" s="1993"/>
      <c r="I978" s="1831"/>
      <c r="J978" s="1994" t="s">
        <v>767</v>
      </c>
    </row>
    <row r="979" spans="1:10" x14ac:dyDescent="0.25">
      <c r="A979" s="2336"/>
      <c r="B979" s="1859" t="s">
        <v>8138</v>
      </c>
      <c r="C979" s="1848">
        <v>1</v>
      </c>
      <c r="D979" s="1848">
        <v>7000</v>
      </c>
      <c r="E979" s="1849"/>
      <c r="F979" s="1848"/>
      <c r="G979" s="1848">
        <v>2</v>
      </c>
      <c r="H979" s="1993" t="s">
        <v>8139</v>
      </c>
      <c r="I979" s="1831">
        <v>9000</v>
      </c>
      <c r="J979" s="1994"/>
    </row>
    <row r="980" spans="1:10" x14ac:dyDescent="0.25">
      <c r="A980" s="2336"/>
      <c r="B980" s="1859" t="s">
        <v>7001</v>
      </c>
      <c r="C980" s="1848">
        <v>1</v>
      </c>
      <c r="D980" s="1848"/>
      <c r="E980" s="1849">
        <v>35000</v>
      </c>
      <c r="F980" s="1848"/>
      <c r="G980" s="1848">
        <v>1</v>
      </c>
      <c r="H980" s="1993">
        <v>70</v>
      </c>
      <c r="I980" s="1831">
        <v>4000</v>
      </c>
      <c r="J980" s="1994" t="s">
        <v>767</v>
      </c>
    </row>
    <row r="981" spans="1:10" x14ac:dyDescent="0.25">
      <c r="A981" s="2336"/>
      <c r="B981" s="1859" t="s">
        <v>8142</v>
      </c>
      <c r="C981" s="1848">
        <v>1</v>
      </c>
      <c r="D981" s="1848">
        <v>21000</v>
      </c>
      <c r="E981" s="1849"/>
      <c r="F981" s="1848"/>
      <c r="G981" s="1848">
        <v>1</v>
      </c>
      <c r="H981" s="1993">
        <v>70</v>
      </c>
      <c r="I981" s="1831">
        <v>4000</v>
      </c>
      <c r="J981" s="1994"/>
    </row>
    <row r="982" spans="1:10" x14ac:dyDescent="0.25">
      <c r="A982" s="2336"/>
      <c r="B982" s="1859" t="s">
        <v>8140</v>
      </c>
      <c r="C982" s="1848">
        <v>1</v>
      </c>
      <c r="D982" s="1848"/>
      <c r="E982" s="1849">
        <v>13000</v>
      </c>
      <c r="F982" s="1848"/>
      <c r="G982" s="1848">
        <v>1</v>
      </c>
      <c r="H982" s="1993">
        <v>60</v>
      </c>
      <c r="I982" s="1831">
        <v>3000</v>
      </c>
      <c r="J982" s="1994" t="s">
        <v>8141</v>
      </c>
    </row>
    <row r="983" spans="1:10" ht="16.5" thickBot="1" x14ac:dyDescent="0.3">
      <c r="A983" s="2337"/>
      <c r="B983" s="2020" t="s">
        <v>2048</v>
      </c>
      <c r="C983" s="2021">
        <f>SUM(C964:C982)</f>
        <v>19</v>
      </c>
      <c r="D983" s="2021">
        <f>SUM(D964:D982)</f>
        <v>77000</v>
      </c>
      <c r="E983" s="2021">
        <f>SUM(E964:E982)</f>
        <v>295000</v>
      </c>
      <c r="F983" s="2021">
        <f>SUM(F964:F982)</f>
        <v>19000</v>
      </c>
      <c r="G983" s="2021">
        <f>SUM(G964:G982)</f>
        <v>11</v>
      </c>
      <c r="H983" s="2021"/>
      <c r="I983" s="2021">
        <f>SUM(I964:I982)</f>
        <v>41000</v>
      </c>
      <c r="J983" s="2022"/>
    </row>
    <row r="984" spans="1:10" ht="16.5" thickBot="1" x14ac:dyDescent="0.3">
      <c r="A984" s="2338" t="s">
        <v>4463</v>
      </c>
      <c r="B984" s="2339"/>
      <c r="C984" s="2339"/>
      <c r="D984" s="2339"/>
      <c r="E984" s="2339"/>
      <c r="F984" s="2339"/>
      <c r="G984" s="2339"/>
      <c r="H984" s="2339"/>
      <c r="I984" s="2339"/>
      <c r="J984" s="2340"/>
    </row>
    <row r="985" spans="1:10" x14ac:dyDescent="0.25">
      <c r="A985" s="2330"/>
      <c r="B985" s="2023"/>
      <c r="C985" s="2024"/>
      <c r="D985" s="2024"/>
      <c r="E985" s="2025"/>
      <c r="F985" s="2025"/>
      <c r="G985" s="2025"/>
      <c r="H985" s="2025"/>
      <c r="I985" s="2025"/>
      <c r="J985" s="2026"/>
    </row>
    <row r="986" spans="1:10" x14ac:dyDescent="0.25">
      <c r="A986" s="2341"/>
      <c r="B986" s="2027"/>
      <c r="C986" s="2002"/>
      <c r="D986" s="2002"/>
      <c r="E986" s="2003"/>
      <c r="F986" s="2003"/>
      <c r="G986" s="2003"/>
      <c r="H986" s="2003"/>
      <c r="I986" s="2003"/>
      <c r="J986" s="2028"/>
    </row>
    <row r="987" spans="1:10" x14ac:dyDescent="0.25">
      <c r="A987" s="2341"/>
      <c r="B987" s="2027"/>
      <c r="C987" s="2002"/>
      <c r="D987" s="2002"/>
      <c r="E987" s="2003"/>
      <c r="F987" s="2003"/>
      <c r="G987" s="2003"/>
      <c r="H987" s="2003"/>
      <c r="I987" s="2003"/>
      <c r="J987" s="2028"/>
    </row>
    <row r="988" spans="1:10" ht="16.5" thickBot="1" x14ac:dyDescent="0.3">
      <c r="A988" s="2331"/>
      <c r="B988" s="2029" t="s">
        <v>2048</v>
      </c>
      <c r="C988" s="1999">
        <f>SUM(C985:C985)</f>
        <v>0</v>
      </c>
      <c r="D988" s="1999"/>
      <c r="E988" s="1999"/>
      <c r="F988" s="1999"/>
      <c r="G988" s="1999"/>
      <c r="H988" s="1999"/>
      <c r="I988" s="1999"/>
      <c r="J988" s="2030"/>
    </row>
    <row r="990" spans="1:10" x14ac:dyDescent="0.25">
      <c r="A990" s="2326" t="s">
        <v>4861</v>
      </c>
      <c r="B990" s="2326"/>
      <c r="C990" s="2326"/>
      <c r="D990" s="2031">
        <f>D983</f>
        <v>77000</v>
      </c>
    </row>
    <row r="992" spans="1:10" x14ac:dyDescent="0.25">
      <c r="A992" s="2326" t="s">
        <v>4825</v>
      </c>
      <c r="B992" s="2326"/>
      <c r="C992" s="2327"/>
      <c r="D992" s="2328"/>
      <c r="F992" s="2329" t="s">
        <v>7199</v>
      </c>
      <c r="G992" s="2329"/>
      <c r="H992" s="2329"/>
      <c r="I992" s="2329"/>
      <c r="J992" s="2329"/>
    </row>
    <row r="995" spans="1:10" ht="16.5" thickBot="1" x14ac:dyDescent="0.3"/>
    <row r="996" spans="1:10" ht="16.5" thickBot="1" x14ac:dyDescent="0.3">
      <c r="A996" s="2332" t="s">
        <v>8144</v>
      </c>
      <c r="B996" s="2333"/>
      <c r="C996" s="2333"/>
      <c r="D996" s="2333"/>
      <c r="E996" s="2333"/>
      <c r="F996" s="2333"/>
      <c r="G996" s="2333"/>
      <c r="H996" s="2333"/>
      <c r="I996" s="2333"/>
      <c r="J996" s="2334"/>
    </row>
    <row r="997" spans="1:10" ht="32.25" thickBot="1" x14ac:dyDescent="0.3">
      <c r="A997" s="1984" t="s">
        <v>7245</v>
      </c>
      <c r="B997" s="1985" t="s">
        <v>7246</v>
      </c>
      <c r="C997" s="1986" t="s">
        <v>6004</v>
      </c>
      <c r="D997" s="1987" t="s">
        <v>6005</v>
      </c>
      <c r="E997" s="1988" t="s">
        <v>7247</v>
      </c>
      <c r="F997" s="1989" t="s">
        <v>7248</v>
      </c>
      <c r="G997" s="1989" t="s">
        <v>7249</v>
      </c>
      <c r="H997" s="1989" t="s">
        <v>7251</v>
      </c>
      <c r="I997" s="1989" t="s">
        <v>7250</v>
      </c>
      <c r="J997" s="1990" t="s">
        <v>6846</v>
      </c>
    </row>
    <row r="998" spans="1:10" x14ac:dyDescent="0.25">
      <c r="A998" s="2335">
        <v>43976</v>
      </c>
      <c r="B998" s="1952" t="s">
        <v>2045</v>
      </c>
      <c r="C998" s="1844">
        <v>1</v>
      </c>
      <c r="D998" s="1844"/>
      <c r="E998" s="1845">
        <v>15000</v>
      </c>
      <c r="F998" s="1844"/>
      <c r="G998" s="1844">
        <v>1</v>
      </c>
      <c r="H998" s="1991">
        <v>60</v>
      </c>
      <c r="I998" s="1920">
        <v>3000</v>
      </c>
      <c r="J998" s="1992" t="s">
        <v>767</v>
      </c>
    </row>
    <row r="999" spans="1:10" x14ac:dyDescent="0.25">
      <c r="A999" s="2336"/>
      <c r="B999" s="1859" t="s">
        <v>4757</v>
      </c>
      <c r="C999" s="1848">
        <v>1</v>
      </c>
      <c r="D999" s="1848">
        <v>22000</v>
      </c>
      <c r="E999" s="1849"/>
      <c r="F999" s="1848"/>
      <c r="G999" s="1848">
        <v>1</v>
      </c>
      <c r="H999" s="1993">
        <v>75</v>
      </c>
      <c r="I999" s="1831">
        <v>4000</v>
      </c>
      <c r="J999" s="1994"/>
    </row>
    <row r="1000" spans="1:10" x14ac:dyDescent="0.25">
      <c r="A1000" s="2336"/>
      <c r="B1000" s="1859" t="s">
        <v>170</v>
      </c>
      <c r="C1000" s="1848">
        <v>1</v>
      </c>
      <c r="D1000" s="1848">
        <v>27000</v>
      </c>
      <c r="E1000" s="1849">
        <v>1000</v>
      </c>
      <c r="F1000" s="1848"/>
      <c r="G1000" s="1848"/>
      <c r="H1000" s="1993"/>
      <c r="I1000" s="1831"/>
      <c r="J1000" s="1994" t="s">
        <v>767</v>
      </c>
    </row>
    <row r="1001" spans="1:10" x14ac:dyDescent="0.25">
      <c r="A1001" s="2336"/>
      <c r="B1001" s="1859" t="s">
        <v>2199</v>
      </c>
      <c r="C1001" s="1848">
        <v>1</v>
      </c>
      <c r="D1001" s="1848">
        <v>17000</v>
      </c>
      <c r="E1001" s="1849"/>
      <c r="F1001" s="1848"/>
      <c r="G1001" s="1848">
        <v>1</v>
      </c>
      <c r="H1001" s="1993">
        <v>75</v>
      </c>
      <c r="I1001" s="1831">
        <v>4000</v>
      </c>
      <c r="J1001" s="1994"/>
    </row>
    <row r="1002" spans="1:10" x14ac:dyDescent="0.25">
      <c r="A1002" s="2336"/>
      <c r="B1002" s="1859" t="s">
        <v>3547</v>
      </c>
      <c r="C1002" s="1848">
        <v>1</v>
      </c>
      <c r="D1002" s="1848"/>
      <c r="E1002" s="1849">
        <v>34500</v>
      </c>
      <c r="F1002" s="1848"/>
      <c r="G1002" s="1848">
        <v>1</v>
      </c>
      <c r="H1002" s="1993">
        <v>100</v>
      </c>
      <c r="I1002" s="1831">
        <v>5000</v>
      </c>
      <c r="J1002" s="1994" t="s">
        <v>767</v>
      </c>
    </row>
    <row r="1003" spans="1:10" x14ac:dyDescent="0.25">
      <c r="A1003" s="2336"/>
      <c r="B1003" s="1907" t="s">
        <v>136</v>
      </c>
      <c r="C1003" s="2043">
        <v>1</v>
      </c>
      <c r="D1003" s="2043"/>
      <c r="E1003" s="1909">
        <v>19000</v>
      </c>
      <c r="F1003" s="2043"/>
      <c r="G1003" s="2043"/>
      <c r="H1003" s="2017"/>
      <c r="I1003" s="1923"/>
      <c r="J1003" s="1994" t="s">
        <v>767</v>
      </c>
    </row>
    <row r="1004" spans="1:10" x14ac:dyDescent="0.25">
      <c r="A1004" s="2336"/>
      <c r="B1004" s="1859" t="s">
        <v>4757</v>
      </c>
      <c r="C1004" s="1848">
        <v>1</v>
      </c>
      <c r="D1004" s="1848">
        <v>22000</v>
      </c>
      <c r="E1004" s="1849"/>
      <c r="F1004" s="1848"/>
      <c r="G1004" s="1848">
        <v>1</v>
      </c>
      <c r="H1004" s="1993">
        <v>75</v>
      </c>
      <c r="I1004" s="1831">
        <v>4000</v>
      </c>
      <c r="J1004" s="1994"/>
    </row>
    <row r="1005" spans="1:10" x14ac:dyDescent="0.25">
      <c r="A1005" s="2336"/>
      <c r="B1005" s="1859" t="s">
        <v>3545</v>
      </c>
      <c r="C1005" s="1848">
        <v>1</v>
      </c>
      <c r="D1005" s="1848"/>
      <c r="E1005" s="1849">
        <v>15000</v>
      </c>
      <c r="F1005" s="1848"/>
      <c r="G1005" s="1848">
        <v>1</v>
      </c>
      <c r="H1005" s="1993">
        <v>60</v>
      </c>
      <c r="I1005" s="1831">
        <v>3000</v>
      </c>
      <c r="J1005" s="1994" t="s">
        <v>767</v>
      </c>
    </row>
    <row r="1006" spans="1:10" x14ac:dyDescent="0.25">
      <c r="A1006" s="2336"/>
      <c r="B1006" s="1859" t="s">
        <v>136</v>
      </c>
      <c r="C1006" s="1848">
        <v>2</v>
      </c>
      <c r="D1006" s="1848">
        <v>32000</v>
      </c>
      <c r="E1006" s="1849"/>
      <c r="F1006" s="1848"/>
      <c r="G1006" s="1848">
        <v>2</v>
      </c>
      <c r="H1006" s="1993">
        <v>60</v>
      </c>
      <c r="I1006" s="1831">
        <v>6000</v>
      </c>
      <c r="J1006" s="1994"/>
    </row>
    <row r="1007" spans="1:10" x14ac:dyDescent="0.25">
      <c r="A1007" s="2336"/>
      <c r="B1007" s="1859" t="s">
        <v>3437</v>
      </c>
      <c r="C1007" s="1848">
        <v>1</v>
      </c>
      <c r="D1007" s="1848">
        <v>14000</v>
      </c>
      <c r="E1007" s="1849"/>
      <c r="F1007" s="1848"/>
      <c r="G1007" s="1848">
        <v>2</v>
      </c>
      <c r="H1007" s="1993">
        <v>75</v>
      </c>
      <c r="I1007" s="1831">
        <v>4000</v>
      </c>
      <c r="J1007" s="1994"/>
    </row>
    <row r="1008" spans="1:10" x14ac:dyDescent="0.25">
      <c r="A1008" s="2336"/>
      <c r="B1008" s="1859" t="s">
        <v>4757</v>
      </c>
      <c r="C1008" s="1848">
        <v>1</v>
      </c>
      <c r="D1008" s="1848">
        <v>23000</v>
      </c>
      <c r="E1008" s="1849"/>
      <c r="F1008" s="1848"/>
      <c r="G1008" s="1848">
        <v>1</v>
      </c>
      <c r="H1008" s="1993">
        <v>60</v>
      </c>
      <c r="I1008" s="1831">
        <v>3000</v>
      </c>
      <c r="J1008" s="1994"/>
    </row>
    <row r="1009" spans="1:10" x14ac:dyDescent="0.25">
      <c r="A1009" s="2336"/>
      <c r="B1009" s="1859" t="s">
        <v>5673</v>
      </c>
      <c r="C1009" s="1848">
        <v>2</v>
      </c>
      <c r="D1009" s="1848"/>
      <c r="E1009" s="1849"/>
      <c r="F1009" s="1848">
        <v>63000</v>
      </c>
      <c r="G1009" s="1848"/>
      <c r="H1009" s="1993"/>
      <c r="I1009" s="1831"/>
      <c r="J1009" s="1994" t="s">
        <v>8145</v>
      </c>
    </row>
    <row r="1010" spans="1:10" x14ac:dyDescent="0.25">
      <c r="A1010" s="2336"/>
      <c r="B1010" s="1859" t="s">
        <v>3437</v>
      </c>
      <c r="C1010" s="1848">
        <v>2</v>
      </c>
      <c r="D1010" s="1848"/>
      <c r="E1010" s="1849"/>
      <c r="F1010" s="1848">
        <v>42000</v>
      </c>
      <c r="G1010" s="1848"/>
      <c r="H1010" s="1993"/>
      <c r="I1010" s="1831"/>
      <c r="J1010" s="1994" t="s">
        <v>8145</v>
      </c>
    </row>
    <row r="1011" spans="1:10" x14ac:dyDescent="0.25">
      <c r="A1011" s="2336"/>
      <c r="B1011" s="1917" t="s">
        <v>222</v>
      </c>
      <c r="C1011" s="1870">
        <v>1</v>
      </c>
      <c r="D1011" s="1870"/>
      <c r="E1011" s="1871"/>
      <c r="F1011" s="1870"/>
      <c r="G1011" s="1870"/>
      <c r="H1011" s="1996"/>
      <c r="I1011" s="1776"/>
      <c r="J1011" s="1997" t="s">
        <v>5264</v>
      </c>
    </row>
    <row r="1012" spans="1:10" x14ac:dyDescent="0.25">
      <c r="A1012" s="2336"/>
      <c r="B1012" s="1859" t="s">
        <v>3532</v>
      </c>
      <c r="C1012" s="1848">
        <v>1</v>
      </c>
      <c r="D1012" s="1848"/>
      <c r="E1012" s="1849">
        <v>39000</v>
      </c>
      <c r="F1012" s="1848"/>
      <c r="G1012" s="1848">
        <v>1</v>
      </c>
      <c r="H1012" s="1993">
        <v>75</v>
      </c>
      <c r="I1012" s="1831">
        <v>4000</v>
      </c>
      <c r="J1012" s="1994" t="s">
        <v>767</v>
      </c>
    </row>
    <row r="1013" spans="1:10" x14ac:dyDescent="0.25">
      <c r="A1013" s="2336"/>
      <c r="B1013" s="1859" t="s">
        <v>8146</v>
      </c>
      <c r="C1013" s="1848">
        <v>1</v>
      </c>
      <c r="D1013" s="1848">
        <v>33000</v>
      </c>
      <c r="E1013" s="1849"/>
      <c r="F1013" s="1848"/>
      <c r="G1013" s="1848">
        <v>1</v>
      </c>
      <c r="H1013" s="1993">
        <v>45</v>
      </c>
      <c r="I1013" s="1831">
        <v>2000</v>
      </c>
      <c r="J1013" s="1994"/>
    </row>
    <row r="1014" spans="1:10" x14ac:dyDescent="0.25">
      <c r="A1014" s="2336"/>
      <c r="B1014" s="1859" t="s">
        <v>8049</v>
      </c>
      <c r="C1014" s="1848">
        <v>2</v>
      </c>
      <c r="D1014" s="1848"/>
      <c r="E1014" s="1849">
        <v>82000</v>
      </c>
      <c r="F1014" s="1848"/>
      <c r="G1014" s="1848"/>
      <c r="H1014" s="1993"/>
      <c r="I1014" s="1831"/>
      <c r="J1014" s="1994" t="s">
        <v>7409</v>
      </c>
    </row>
    <row r="1015" spans="1:10" x14ac:dyDescent="0.25">
      <c r="A1015" s="2336"/>
      <c r="B1015" s="1859" t="s">
        <v>8146</v>
      </c>
      <c r="C1015" s="1848">
        <v>1</v>
      </c>
      <c r="D1015" s="1848">
        <v>35000</v>
      </c>
      <c r="E1015" s="1849"/>
      <c r="F1015" s="1848"/>
      <c r="G1015" s="1848"/>
      <c r="H1015" s="1993"/>
      <c r="I1015" s="1831"/>
      <c r="J1015" s="1994"/>
    </row>
    <row r="1016" spans="1:10" x14ac:dyDescent="0.25">
      <c r="A1016" s="2336"/>
      <c r="B1016" s="1859" t="s">
        <v>3938</v>
      </c>
      <c r="C1016" s="1848">
        <v>2</v>
      </c>
      <c r="D1016" s="1848"/>
      <c r="E1016" s="1849"/>
      <c r="F1016" s="1848">
        <v>55000</v>
      </c>
      <c r="G1016" s="1848"/>
      <c r="H1016" s="1993"/>
      <c r="I1016" s="1831"/>
      <c r="J1016" s="1994" t="s">
        <v>8147</v>
      </c>
    </row>
    <row r="1017" spans="1:10" x14ac:dyDescent="0.25">
      <c r="A1017" s="2336"/>
      <c r="B1017" s="1859" t="s">
        <v>1139</v>
      </c>
      <c r="C1017" s="1848">
        <v>2</v>
      </c>
      <c r="D1017" s="1848"/>
      <c r="E1017" s="1849">
        <v>82000</v>
      </c>
      <c r="F1017" s="1848"/>
      <c r="G1017" s="1848"/>
      <c r="H1017" s="1993"/>
      <c r="I1017" s="1831"/>
      <c r="J1017" s="1994" t="s">
        <v>5425</v>
      </c>
    </row>
    <row r="1018" spans="1:10" x14ac:dyDescent="0.25">
      <c r="A1018" s="2336"/>
      <c r="B1018" s="1859" t="s">
        <v>4757</v>
      </c>
      <c r="C1018" s="1848">
        <v>1</v>
      </c>
      <c r="D1018" s="1848"/>
      <c r="E1018" s="1849">
        <v>22000</v>
      </c>
      <c r="F1018" s="1848"/>
      <c r="G1018" s="1848">
        <v>1</v>
      </c>
      <c r="H1018" s="1993">
        <v>75</v>
      </c>
      <c r="I1018" s="1831">
        <v>4000</v>
      </c>
      <c r="J1018" s="1994" t="s">
        <v>767</v>
      </c>
    </row>
    <row r="1019" spans="1:10" x14ac:dyDescent="0.25">
      <c r="A1019" s="2336"/>
      <c r="B1019" s="1859" t="s">
        <v>552</v>
      </c>
      <c r="C1019" s="1848">
        <v>1</v>
      </c>
      <c r="D1019" s="1848"/>
      <c r="E1019" s="1849">
        <v>16000</v>
      </c>
      <c r="F1019" s="1848"/>
      <c r="G1019" s="1848">
        <v>1</v>
      </c>
      <c r="H1019" s="1993">
        <v>75</v>
      </c>
      <c r="I1019" s="1831">
        <v>4000</v>
      </c>
      <c r="J1019" s="1994" t="s">
        <v>767</v>
      </c>
    </row>
    <row r="1020" spans="1:10" ht="16.5" thickBot="1" x14ac:dyDescent="0.3">
      <c r="A1020" s="2337"/>
      <c r="B1020" s="2020" t="s">
        <v>2048</v>
      </c>
      <c r="C1020" s="2021">
        <f>SUM(C998:C1019)</f>
        <v>28</v>
      </c>
      <c r="D1020" s="2021">
        <f>SUM(D998:D1019)</f>
        <v>225000</v>
      </c>
      <c r="E1020" s="2021">
        <f>SUM(E998:E1019)</f>
        <v>325500</v>
      </c>
      <c r="F1020" s="2021">
        <f>SUM(F998:F1019)</f>
        <v>160000</v>
      </c>
      <c r="G1020" s="2021">
        <f>SUM(G998:G1019)</f>
        <v>15</v>
      </c>
      <c r="H1020" s="2021"/>
      <c r="I1020" s="2021">
        <f>SUM(I998:I1019)</f>
        <v>50000</v>
      </c>
      <c r="J1020" s="2022"/>
    </row>
    <row r="1021" spans="1:10" ht="16.5" thickBot="1" x14ac:dyDescent="0.3">
      <c r="A1021" s="2338" t="s">
        <v>4463</v>
      </c>
      <c r="B1021" s="2339"/>
      <c r="C1021" s="2339"/>
      <c r="D1021" s="2339"/>
      <c r="E1021" s="2339"/>
      <c r="F1021" s="2339"/>
      <c r="G1021" s="2339"/>
      <c r="H1021" s="2339"/>
      <c r="I1021" s="2339"/>
      <c r="J1021" s="2340"/>
    </row>
    <row r="1022" spans="1:10" x14ac:dyDescent="0.25">
      <c r="A1022" s="2330"/>
      <c r="B1022" s="2023"/>
      <c r="C1022" s="2024"/>
      <c r="D1022" s="2024"/>
      <c r="E1022" s="2025"/>
      <c r="F1022" s="2025"/>
      <c r="G1022" s="2025"/>
      <c r="H1022" s="2025"/>
      <c r="I1022" s="2025"/>
      <c r="J1022" s="2026"/>
    </row>
    <row r="1023" spans="1:10" x14ac:dyDescent="0.25">
      <c r="A1023" s="2341"/>
      <c r="B1023" s="2027"/>
      <c r="C1023" s="2002"/>
      <c r="D1023" s="2002"/>
      <c r="E1023" s="2003"/>
      <c r="F1023" s="2003"/>
      <c r="G1023" s="2003"/>
      <c r="H1023" s="2003"/>
      <c r="I1023" s="2003"/>
      <c r="J1023" s="2028"/>
    </row>
    <row r="1024" spans="1:10" x14ac:dyDescent="0.25">
      <c r="A1024" s="2341"/>
      <c r="B1024" s="2027"/>
      <c r="C1024" s="2002"/>
      <c r="D1024" s="2002"/>
      <c r="E1024" s="2003"/>
      <c r="F1024" s="2003"/>
      <c r="G1024" s="2003"/>
      <c r="H1024" s="2003"/>
      <c r="I1024" s="2003"/>
      <c r="J1024" s="2028"/>
    </row>
    <row r="1025" spans="1:10" ht="16.5" thickBot="1" x14ac:dyDescent="0.3">
      <c r="A1025" s="2331"/>
      <c r="B1025" s="2029" t="s">
        <v>2048</v>
      </c>
      <c r="C1025" s="1999">
        <f>SUM(C1022:C1022)</f>
        <v>0</v>
      </c>
      <c r="D1025" s="1999"/>
      <c r="E1025" s="1999"/>
      <c r="F1025" s="1999"/>
      <c r="G1025" s="1999"/>
      <c r="H1025" s="1999"/>
      <c r="I1025" s="1999"/>
      <c r="J1025" s="2030"/>
    </row>
    <row r="1027" spans="1:10" x14ac:dyDescent="0.25">
      <c r="A1027" s="2326" t="s">
        <v>4861</v>
      </c>
      <c r="B1027" s="2326"/>
      <c r="C1027" s="2326"/>
      <c r="D1027" s="2031">
        <f>D1020</f>
        <v>225000</v>
      </c>
    </row>
    <row r="1029" spans="1:10" x14ac:dyDescent="0.25">
      <c r="A1029" s="2326" t="s">
        <v>4825</v>
      </c>
      <c r="B1029" s="2326"/>
      <c r="C1029" s="2327"/>
      <c r="D1029" s="2328"/>
      <c r="F1029" s="2329" t="s">
        <v>7199</v>
      </c>
      <c r="G1029" s="2329"/>
      <c r="H1029" s="2329"/>
      <c r="I1029" s="2329"/>
      <c r="J1029" s="2329"/>
    </row>
    <row r="1032" spans="1:10" ht="16.5" thickBot="1" x14ac:dyDescent="0.3"/>
    <row r="1033" spans="1:10" ht="16.5" thickBot="1" x14ac:dyDescent="0.3">
      <c r="A1033" s="2332" t="s">
        <v>8151</v>
      </c>
      <c r="B1033" s="2333"/>
      <c r="C1033" s="2333"/>
      <c r="D1033" s="2333"/>
      <c r="E1033" s="2333"/>
      <c r="F1033" s="2333"/>
      <c r="G1033" s="2333"/>
      <c r="H1033" s="2333"/>
      <c r="I1033" s="2333"/>
      <c r="J1033" s="2334"/>
    </row>
    <row r="1034" spans="1:10" ht="32.25" thickBot="1" x14ac:dyDescent="0.3">
      <c r="A1034" s="1984" t="s">
        <v>7245</v>
      </c>
      <c r="B1034" s="1985" t="s">
        <v>7246</v>
      </c>
      <c r="C1034" s="1986" t="s">
        <v>6004</v>
      </c>
      <c r="D1034" s="1987" t="s">
        <v>6005</v>
      </c>
      <c r="E1034" s="1988" t="s">
        <v>7247</v>
      </c>
      <c r="F1034" s="1989" t="s">
        <v>7248</v>
      </c>
      <c r="G1034" s="1989" t="s">
        <v>7249</v>
      </c>
      <c r="H1034" s="1989" t="s">
        <v>7251</v>
      </c>
      <c r="I1034" s="1989" t="s">
        <v>7250</v>
      </c>
      <c r="J1034" s="1990" t="s">
        <v>6846</v>
      </c>
    </row>
    <row r="1035" spans="1:10" x14ac:dyDescent="0.25">
      <c r="A1035" s="2335">
        <v>43977</v>
      </c>
      <c r="B1035" s="1952" t="s">
        <v>136</v>
      </c>
      <c r="C1035" s="1844">
        <v>1</v>
      </c>
      <c r="D1035" s="1844"/>
      <c r="E1035" s="1845">
        <v>13000</v>
      </c>
      <c r="F1035" s="1844"/>
      <c r="G1035" s="1844">
        <v>1</v>
      </c>
      <c r="H1035" s="1991">
        <v>60</v>
      </c>
      <c r="I1035" s="1920">
        <v>3000</v>
      </c>
      <c r="J1035" s="1992" t="s">
        <v>767</v>
      </c>
    </row>
    <row r="1036" spans="1:10" x14ac:dyDescent="0.25">
      <c r="A1036" s="2336"/>
      <c r="B1036" s="1859" t="s">
        <v>5458</v>
      </c>
      <c r="C1036" s="1848">
        <v>2</v>
      </c>
      <c r="D1036" s="1848"/>
      <c r="E1036" s="1849">
        <v>16000</v>
      </c>
      <c r="F1036" s="1848"/>
      <c r="G1036" s="1848"/>
      <c r="H1036" s="1993"/>
      <c r="I1036" s="1831"/>
      <c r="J1036" s="1994" t="s">
        <v>767</v>
      </c>
    </row>
    <row r="1037" spans="1:10" x14ac:dyDescent="0.25">
      <c r="A1037" s="2336"/>
      <c r="B1037" s="1859" t="s">
        <v>563</v>
      </c>
      <c r="C1037" s="1848">
        <v>1</v>
      </c>
      <c r="D1037" s="1848">
        <v>20000</v>
      </c>
      <c r="E1037" s="1849">
        <v>2000</v>
      </c>
      <c r="F1037" s="1848"/>
      <c r="G1037" s="1848"/>
      <c r="H1037" s="1993"/>
      <c r="I1037" s="1831"/>
      <c r="J1037" s="1994" t="s">
        <v>767</v>
      </c>
    </row>
    <row r="1038" spans="1:10" x14ac:dyDescent="0.25">
      <c r="A1038" s="2336"/>
      <c r="B1038" s="1859" t="s">
        <v>6168</v>
      </c>
      <c r="C1038" s="1848">
        <v>1</v>
      </c>
      <c r="D1038" s="1848">
        <v>31000</v>
      </c>
      <c r="E1038" s="1849"/>
      <c r="F1038" s="1848"/>
      <c r="G1038" s="1848">
        <v>1</v>
      </c>
      <c r="H1038" s="1993">
        <v>75</v>
      </c>
      <c r="I1038" s="1831">
        <v>4000</v>
      </c>
      <c r="J1038" s="1994"/>
    </row>
    <row r="1039" spans="1:10" x14ac:dyDescent="0.25">
      <c r="A1039" s="2336"/>
      <c r="B1039" s="1859" t="s">
        <v>3437</v>
      </c>
      <c r="C1039" s="1848">
        <v>1</v>
      </c>
      <c r="D1039" s="1848"/>
      <c r="E1039" s="1849">
        <v>18000</v>
      </c>
      <c r="F1039" s="1848"/>
      <c r="G1039" s="1848">
        <v>1</v>
      </c>
      <c r="H1039" s="1993">
        <v>75</v>
      </c>
      <c r="I1039" s="1831">
        <v>4000</v>
      </c>
      <c r="J1039" s="1994" t="s">
        <v>767</v>
      </c>
    </row>
    <row r="1040" spans="1:10" x14ac:dyDescent="0.25">
      <c r="A1040" s="2336"/>
      <c r="B1040" s="1907" t="s">
        <v>587</v>
      </c>
      <c r="C1040" s="2044">
        <v>1</v>
      </c>
      <c r="D1040" s="2044"/>
      <c r="E1040" s="1909"/>
      <c r="F1040" s="2044"/>
      <c r="G1040" s="2044"/>
      <c r="H1040" s="2017"/>
      <c r="I1040" s="1923"/>
      <c r="J1040" s="1994" t="s">
        <v>8148</v>
      </c>
    </row>
    <row r="1041" spans="1:10" x14ac:dyDescent="0.25">
      <c r="A1041" s="2336"/>
      <c r="B1041" s="1859" t="s">
        <v>563</v>
      </c>
      <c r="C1041" s="1848">
        <v>1</v>
      </c>
      <c r="D1041" s="1848"/>
      <c r="E1041" s="1849">
        <v>18000</v>
      </c>
      <c r="F1041" s="1848"/>
      <c r="G1041" s="1848">
        <v>1</v>
      </c>
      <c r="H1041" s="1993">
        <v>75</v>
      </c>
      <c r="I1041" s="1831">
        <v>4000</v>
      </c>
      <c r="J1041" s="1994" t="s">
        <v>767</v>
      </c>
    </row>
    <row r="1042" spans="1:10" x14ac:dyDescent="0.25">
      <c r="A1042" s="2336"/>
      <c r="B1042" s="1859" t="s">
        <v>2901</v>
      </c>
      <c r="C1042" s="1848">
        <v>1</v>
      </c>
      <c r="D1042" s="1848">
        <v>15000</v>
      </c>
      <c r="E1042" s="1849"/>
      <c r="F1042" s="1848"/>
      <c r="G1042" s="1848">
        <v>1</v>
      </c>
      <c r="H1042" s="1993">
        <v>60</v>
      </c>
      <c r="I1042" s="1831">
        <v>3000</v>
      </c>
      <c r="J1042" s="1994"/>
    </row>
    <row r="1043" spans="1:10" x14ac:dyDescent="0.25">
      <c r="A1043" s="2336"/>
      <c r="B1043" s="1859" t="s">
        <v>4757</v>
      </c>
      <c r="C1043" s="1848">
        <v>1</v>
      </c>
      <c r="D1043" s="1848"/>
      <c r="E1043" s="1849">
        <v>26000</v>
      </c>
      <c r="F1043" s="1848"/>
      <c r="G1043" s="1848"/>
      <c r="H1043" s="1993"/>
      <c r="I1043" s="1831"/>
      <c r="J1043" s="1994" t="s">
        <v>767</v>
      </c>
    </row>
    <row r="1044" spans="1:10" x14ac:dyDescent="0.25">
      <c r="A1044" s="2336"/>
      <c r="B1044" s="1859" t="s">
        <v>6014</v>
      </c>
      <c r="C1044" s="1848">
        <v>1</v>
      </c>
      <c r="D1044" s="1848"/>
      <c r="E1044" s="1849">
        <v>39000</v>
      </c>
      <c r="F1044" s="1848"/>
      <c r="G1044" s="1848"/>
      <c r="H1044" s="1993"/>
      <c r="I1044" s="1831"/>
      <c r="J1044" s="1994" t="s">
        <v>767</v>
      </c>
    </row>
    <row r="1045" spans="1:10" x14ac:dyDescent="0.25">
      <c r="A1045" s="2336"/>
      <c r="B1045" s="1859" t="s">
        <v>1871</v>
      </c>
      <c r="C1045" s="1848">
        <v>1</v>
      </c>
      <c r="D1045" s="1848"/>
      <c r="E1045" s="1849">
        <v>34500</v>
      </c>
      <c r="F1045" s="1848"/>
      <c r="G1045" s="1848">
        <v>1</v>
      </c>
      <c r="H1045" s="1993">
        <v>100</v>
      </c>
      <c r="I1045" s="1831">
        <v>5000</v>
      </c>
      <c r="J1045" s="1994" t="s">
        <v>767</v>
      </c>
    </row>
    <row r="1046" spans="1:10" x14ac:dyDescent="0.25">
      <c r="A1046" s="2336"/>
      <c r="B1046" s="1859" t="s">
        <v>563</v>
      </c>
      <c r="C1046" s="1848">
        <v>1</v>
      </c>
      <c r="D1046" s="1848">
        <v>19000</v>
      </c>
      <c r="E1046" s="1849"/>
      <c r="F1046" s="1848"/>
      <c r="G1046" s="1848">
        <v>1</v>
      </c>
      <c r="H1046" s="1993">
        <v>60</v>
      </c>
      <c r="I1046" s="1831">
        <v>3000</v>
      </c>
      <c r="J1046" s="1994"/>
    </row>
    <row r="1047" spans="1:10" x14ac:dyDescent="0.25">
      <c r="A1047" s="2336"/>
      <c r="B1047" s="1859" t="s">
        <v>136</v>
      </c>
      <c r="C1047" s="1848">
        <v>1</v>
      </c>
      <c r="D1047" s="1848">
        <v>11000</v>
      </c>
      <c r="E1047" s="1849">
        <v>5000</v>
      </c>
      <c r="F1047" s="1848"/>
      <c r="G1047" s="1848">
        <v>1</v>
      </c>
      <c r="H1047" s="1993">
        <v>60</v>
      </c>
      <c r="I1047" s="1831">
        <v>3000</v>
      </c>
      <c r="J1047" s="1994" t="s">
        <v>767</v>
      </c>
    </row>
    <row r="1048" spans="1:10" x14ac:dyDescent="0.25">
      <c r="A1048" s="2336"/>
      <c r="B1048" s="1859" t="s">
        <v>622</v>
      </c>
      <c r="C1048" s="1848">
        <v>1</v>
      </c>
      <c r="D1048" s="1848">
        <v>41000</v>
      </c>
      <c r="E1048" s="1849"/>
      <c r="F1048" s="1848"/>
      <c r="G1048" s="1848"/>
      <c r="H1048" s="1993"/>
      <c r="I1048" s="1831"/>
      <c r="J1048" s="1994"/>
    </row>
    <row r="1049" spans="1:10" x14ac:dyDescent="0.25">
      <c r="A1049" s="2336"/>
      <c r="B1049" s="1859" t="s">
        <v>2045</v>
      </c>
      <c r="C1049" s="1848">
        <v>1</v>
      </c>
      <c r="D1049" s="1848"/>
      <c r="E1049" s="1849">
        <v>13000</v>
      </c>
      <c r="F1049" s="1848"/>
      <c r="G1049" s="1848">
        <v>1</v>
      </c>
      <c r="H1049" s="1993">
        <v>60</v>
      </c>
      <c r="I1049" s="1831">
        <v>3000</v>
      </c>
      <c r="J1049" s="1994"/>
    </row>
    <row r="1050" spans="1:10" x14ac:dyDescent="0.25">
      <c r="A1050" s="2336"/>
      <c r="B1050" s="1859" t="s">
        <v>653</v>
      </c>
      <c r="C1050" s="1848">
        <v>1</v>
      </c>
      <c r="D1050" s="1848"/>
      <c r="E1050" s="1849">
        <v>43000</v>
      </c>
      <c r="F1050" s="1848"/>
      <c r="G1050" s="1848"/>
      <c r="H1050" s="1993"/>
      <c r="I1050" s="1831"/>
      <c r="J1050" s="1994" t="s">
        <v>767</v>
      </c>
    </row>
    <row r="1051" spans="1:10" x14ac:dyDescent="0.25">
      <c r="A1051" s="2336"/>
      <c r="B1051" s="1859" t="s">
        <v>2199</v>
      </c>
      <c r="C1051" s="1848">
        <v>1</v>
      </c>
      <c r="D1051" s="1848"/>
      <c r="E1051" s="1849">
        <v>17000</v>
      </c>
      <c r="F1051" s="1848"/>
      <c r="G1051" s="1848">
        <v>1</v>
      </c>
      <c r="H1051" s="1993">
        <v>75</v>
      </c>
      <c r="I1051" s="1831">
        <v>4000</v>
      </c>
      <c r="J1051" s="1994" t="s">
        <v>767</v>
      </c>
    </row>
    <row r="1052" spans="1:10" x14ac:dyDescent="0.25">
      <c r="A1052" s="2336"/>
      <c r="B1052" s="1859" t="s">
        <v>132</v>
      </c>
      <c r="C1052" s="1848">
        <v>1</v>
      </c>
      <c r="D1052" s="1848">
        <v>13000</v>
      </c>
      <c r="E1052" s="1849"/>
      <c r="F1052" s="1848"/>
      <c r="G1052" s="1848">
        <v>1</v>
      </c>
      <c r="H1052" s="1993">
        <v>60</v>
      </c>
      <c r="I1052" s="1831">
        <v>3000</v>
      </c>
      <c r="J1052" s="1994"/>
    </row>
    <row r="1053" spans="1:10" x14ac:dyDescent="0.25">
      <c r="A1053" s="2336"/>
      <c r="B1053" s="1859" t="s">
        <v>2044</v>
      </c>
      <c r="C1053" s="1848">
        <v>1</v>
      </c>
      <c r="D1053" s="1848">
        <v>13000</v>
      </c>
      <c r="E1053" s="1849"/>
      <c r="F1053" s="1848"/>
      <c r="G1053" s="1848">
        <v>1</v>
      </c>
      <c r="H1053" s="1993">
        <v>60</v>
      </c>
      <c r="I1053" s="1831">
        <v>3000</v>
      </c>
      <c r="J1053" s="1994"/>
    </row>
    <row r="1054" spans="1:10" x14ac:dyDescent="0.25">
      <c r="A1054" s="2336"/>
      <c r="B1054" s="1859" t="s">
        <v>7345</v>
      </c>
      <c r="C1054" s="1848">
        <v>1</v>
      </c>
      <c r="D1054" s="1848">
        <v>42000</v>
      </c>
      <c r="E1054" s="1849"/>
      <c r="F1054" s="1848"/>
      <c r="G1054" s="1848"/>
      <c r="H1054" s="1993"/>
      <c r="I1054" s="1831"/>
      <c r="J1054" s="1994"/>
    </row>
    <row r="1055" spans="1:10" x14ac:dyDescent="0.25">
      <c r="A1055" s="2336"/>
      <c r="B1055" s="1859" t="s">
        <v>656</v>
      </c>
      <c r="C1055" s="1848">
        <v>1</v>
      </c>
      <c r="D1055" s="1848"/>
      <c r="E1055" s="1849">
        <v>18000</v>
      </c>
      <c r="F1055" s="1848"/>
      <c r="G1055" s="1848">
        <v>1</v>
      </c>
      <c r="H1055" s="1993">
        <v>60</v>
      </c>
      <c r="I1055" s="1831">
        <v>3000</v>
      </c>
      <c r="J1055" s="1994" t="s">
        <v>767</v>
      </c>
    </row>
    <row r="1056" spans="1:10" x14ac:dyDescent="0.25">
      <c r="A1056" s="2336"/>
      <c r="B1056" s="1921" t="s">
        <v>1139</v>
      </c>
      <c r="C1056" s="2044">
        <v>1</v>
      </c>
      <c r="D1056" s="2044"/>
      <c r="E1056" s="1909"/>
      <c r="F1056" s="2044">
        <v>41000</v>
      </c>
      <c r="G1056" s="2044"/>
      <c r="H1056" s="2017"/>
      <c r="I1056" s="1923"/>
      <c r="J1056" s="2013" t="s">
        <v>5312</v>
      </c>
    </row>
    <row r="1057" spans="1:10" x14ac:dyDescent="0.25">
      <c r="A1057" s="2342"/>
      <c r="B1057" s="1859" t="s">
        <v>5458</v>
      </c>
      <c r="C1057" s="1848">
        <v>1</v>
      </c>
      <c r="D1057" s="1848">
        <v>8000</v>
      </c>
      <c r="E1057" s="1849"/>
      <c r="F1057" s="1848"/>
      <c r="G1057" s="1848"/>
      <c r="H1057" s="1993"/>
      <c r="I1057" s="1831"/>
      <c r="J1057" s="1994"/>
    </row>
    <row r="1058" spans="1:10" x14ac:dyDescent="0.25">
      <c r="A1058" s="2342"/>
      <c r="B1058" s="1859" t="s">
        <v>8149</v>
      </c>
      <c r="C1058" s="1848">
        <v>1</v>
      </c>
      <c r="D1058" s="1848"/>
      <c r="E1058" s="1849">
        <v>35000</v>
      </c>
      <c r="F1058" s="1848"/>
      <c r="G1058" s="1848">
        <v>1</v>
      </c>
      <c r="H1058" s="1993">
        <v>75</v>
      </c>
      <c r="I1058" s="1831">
        <v>4000</v>
      </c>
      <c r="J1058" s="1994" t="s">
        <v>767</v>
      </c>
    </row>
    <row r="1059" spans="1:10" ht="16.5" thickBot="1" x14ac:dyDescent="0.3">
      <c r="A1059" s="2337"/>
      <c r="B1059" s="2020" t="s">
        <v>2048</v>
      </c>
      <c r="C1059" s="2021">
        <f>SUM(C1035:C1058)</f>
        <v>25</v>
      </c>
      <c r="D1059" s="2021">
        <f>SUM(D1035:D1057)</f>
        <v>213000</v>
      </c>
      <c r="E1059" s="2021">
        <f>SUM(E1035:E1056)</f>
        <v>262500</v>
      </c>
      <c r="F1059" s="2021">
        <f>SUM(F1035:F1056)</f>
        <v>41000</v>
      </c>
      <c r="G1059" s="2021">
        <f>SUM(G1035:G1056)</f>
        <v>13</v>
      </c>
      <c r="H1059" s="2021"/>
      <c r="I1059" s="2021">
        <f>SUM(I1035:I1056)</f>
        <v>45000</v>
      </c>
      <c r="J1059" s="2022"/>
    </row>
    <row r="1060" spans="1:10" ht="16.5" thickBot="1" x14ac:dyDescent="0.3">
      <c r="A1060" s="2338" t="s">
        <v>4463</v>
      </c>
      <c r="B1060" s="2339"/>
      <c r="C1060" s="2339"/>
      <c r="D1060" s="2339"/>
      <c r="E1060" s="2339"/>
      <c r="F1060" s="2339"/>
      <c r="G1060" s="2339"/>
      <c r="H1060" s="2339"/>
      <c r="I1060" s="2339"/>
      <c r="J1060" s="2340"/>
    </row>
    <row r="1061" spans="1:10" x14ac:dyDescent="0.25">
      <c r="A1061" s="2330"/>
      <c r="B1061" s="2023" t="s">
        <v>8150</v>
      </c>
      <c r="C1061" s="2024">
        <v>1</v>
      </c>
      <c r="D1061" s="2024"/>
      <c r="E1061" s="2024">
        <v>3000</v>
      </c>
      <c r="F1061" s="2025"/>
      <c r="G1061" s="2025"/>
      <c r="H1061" s="2025"/>
      <c r="I1061" s="2025"/>
      <c r="J1061" s="2046" t="s">
        <v>767</v>
      </c>
    </row>
    <row r="1062" spans="1:10" ht="16.5" thickBot="1" x14ac:dyDescent="0.3">
      <c r="A1062" s="2331"/>
      <c r="B1062" s="2029" t="s">
        <v>2048</v>
      </c>
      <c r="C1062" s="1999">
        <f>SUM(C1061:C1061)</f>
        <v>1</v>
      </c>
      <c r="D1062" s="1999"/>
      <c r="E1062" s="1999"/>
      <c r="F1062" s="1999"/>
      <c r="G1062" s="1999"/>
      <c r="H1062" s="1999"/>
      <c r="I1062" s="1999"/>
      <c r="J1062" s="2030"/>
    </row>
    <row r="1064" spans="1:10" x14ac:dyDescent="0.25">
      <c r="A1064" s="2326" t="s">
        <v>4861</v>
      </c>
      <c r="B1064" s="2326"/>
      <c r="C1064" s="2326"/>
      <c r="D1064" s="2031">
        <f>D1059</f>
        <v>213000</v>
      </c>
    </row>
    <row r="1066" spans="1:10" x14ac:dyDescent="0.25">
      <c r="A1066" s="2326" t="s">
        <v>4825</v>
      </c>
      <c r="B1066" s="2326"/>
      <c r="C1066" s="2327"/>
      <c r="D1066" s="2328"/>
      <c r="F1066" s="2329" t="s">
        <v>7199</v>
      </c>
      <c r="G1066" s="2329"/>
      <c r="H1066" s="2329"/>
      <c r="I1066" s="2329"/>
      <c r="J1066" s="2329"/>
    </row>
    <row r="1068" spans="1:10" ht="16.5" thickBot="1" x14ac:dyDescent="0.3"/>
    <row r="1069" spans="1:10" ht="16.5" thickBot="1" x14ac:dyDescent="0.3">
      <c r="A1069" s="2332" t="s">
        <v>8152</v>
      </c>
      <c r="B1069" s="2333"/>
      <c r="C1069" s="2333"/>
      <c r="D1069" s="2333"/>
      <c r="E1069" s="2333"/>
      <c r="F1069" s="2333"/>
      <c r="G1069" s="2333"/>
      <c r="H1069" s="2333"/>
      <c r="I1069" s="2333"/>
      <c r="J1069" s="2334"/>
    </row>
    <row r="1070" spans="1:10" ht="32.25" thickBot="1" x14ac:dyDescent="0.3">
      <c r="A1070" s="1984" t="s">
        <v>7245</v>
      </c>
      <c r="B1070" s="1985" t="s">
        <v>7246</v>
      </c>
      <c r="C1070" s="1986" t="s">
        <v>6004</v>
      </c>
      <c r="D1070" s="1987" t="s">
        <v>6005</v>
      </c>
      <c r="E1070" s="1988" t="s">
        <v>7247</v>
      </c>
      <c r="F1070" s="1989" t="s">
        <v>7248</v>
      </c>
      <c r="G1070" s="1989" t="s">
        <v>7249</v>
      </c>
      <c r="H1070" s="1989" t="s">
        <v>7251</v>
      </c>
      <c r="I1070" s="1989" t="s">
        <v>7250</v>
      </c>
      <c r="J1070" s="1990" t="s">
        <v>6846</v>
      </c>
    </row>
    <row r="1071" spans="1:10" x14ac:dyDescent="0.25">
      <c r="A1071" s="2335">
        <v>43978</v>
      </c>
      <c r="B1071" s="1952" t="s">
        <v>8154</v>
      </c>
      <c r="C1071" s="1844">
        <v>1</v>
      </c>
      <c r="D1071" s="1844">
        <v>62000</v>
      </c>
      <c r="E1071" s="1845"/>
      <c r="F1071" s="1844"/>
      <c r="G1071" s="1844"/>
      <c r="H1071" s="1991"/>
      <c r="I1071" s="1920"/>
      <c r="J1071" s="1992"/>
    </row>
    <row r="1072" spans="1:10" x14ac:dyDescent="0.25">
      <c r="A1072" s="2336"/>
      <c r="B1072" s="1859" t="s">
        <v>2199</v>
      </c>
      <c r="C1072" s="1848">
        <v>2</v>
      </c>
      <c r="D1072" s="1848"/>
      <c r="E1072" s="1849"/>
      <c r="F1072" s="1848">
        <v>38000</v>
      </c>
      <c r="G1072" s="1848">
        <v>1</v>
      </c>
      <c r="H1072" s="1993">
        <v>75</v>
      </c>
      <c r="I1072" s="1831">
        <v>4000</v>
      </c>
      <c r="J1072" s="1994" t="s">
        <v>8153</v>
      </c>
    </row>
    <row r="1073" spans="1:10" x14ac:dyDescent="0.25">
      <c r="A1073" s="2336"/>
      <c r="B1073" s="1859" t="s">
        <v>5874</v>
      </c>
      <c r="C1073" s="1848">
        <v>1</v>
      </c>
      <c r="D1073" s="1848">
        <v>1000</v>
      </c>
      <c r="E1073" s="1849">
        <v>15000</v>
      </c>
      <c r="F1073" s="1848"/>
      <c r="G1073" s="1848"/>
      <c r="H1073" s="1993"/>
      <c r="I1073" s="1831"/>
      <c r="J1073" s="1994" t="s">
        <v>767</v>
      </c>
    </row>
    <row r="1074" spans="1:10" x14ac:dyDescent="0.25">
      <c r="A1074" s="2336"/>
      <c r="B1074" s="1859" t="s">
        <v>8155</v>
      </c>
      <c r="C1074" s="1848">
        <v>1</v>
      </c>
      <c r="D1074" s="1848"/>
      <c r="E1074" s="1849">
        <v>42000</v>
      </c>
      <c r="F1074" s="1848"/>
      <c r="G1074" s="1848">
        <v>1</v>
      </c>
      <c r="H1074" s="1993">
        <v>100</v>
      </c>
      <c r="I1074" s="1831">
        <v>5000</v>
      </c>
      <c r="J1074" s="1994" t="s">
        <v>767</v>
      </c>
    </row>
    <row r="1075" spans="1:10" x14ac:dyDescent="0.25">
      <c r="A1075" s="2336"/>
      <c r="B1075" s="1859" t="s">
        <v>7345</v>
      </c>
      <c r="C1075" s="1848">
        <v>1</v>
      </c>
      <c r="D1075" s="1848"/>
      <c r="E1075" s="1849">
        <v>42000</v>
      </c>
      <c r="F1075" s="1848"/>
      <c r="G1075" s="1848"/>
      <c r="H1075" s="1993"/>
      <c r="I1075" s="1831"/>
      <c r="J1075" s="1994" t="s">
        <v>767</v>
      </c>
    </row>
    <row r="1076" spans="1:10" x14ac:dyDescent="0.25">
      <c r="A1076" s="2336"/>
      <c r="B1076" s="1907" t="s">
        <v>3938</v>
      </c>
      <c r="C1076" s="2045">
        <v>1</v>
      </c>
      <c r="D1076" s="2045"/>
      <c r="E1076" s="1909">
        <v>22500</v>
      </c>
      <c r="F1076" s="2045"/>
      <c r="G1076" s="2045">
        <v>1</v>
      </c>
      <c r="H1076" s="2017">
        <v>100</v>
      </c>
      <c r="I1076" s="1923">
        <v>5000</v>
      </c>
      <c r="J1076" s="1994" t="s">
        <v>767</v>
      </c>
    </row>
    <row r="1077" spans="1:10" x14ac:dyDescent="0.25">
      <c r="A1077" s="2336"/>
      <c r="B1077" s="1859" t="s">
        <v>4793</v>
      </c>
      <c r="C1077" s="1848">
        <v>1</v>
      </c>
      <c r="D1077" s="1848">
        <v>18000</v>
      </c>
      <c r="E1077" s="1849"/>
      <c r="F1077" s="1848"/>
      <c r="G1077" s="1848">
        <v>1</v>
      </c>
      <c r="H1077" s="1993">
        <v>60</v>
      </c>
      <c r="I1077" s="1831">
        <v>3000</v>
      </c>
      <c r="J1077" s="1994"/>
    </row>
    <row r="1078" spans="1:10" x14ac:dyDescent="0.25">
      <c r="A1078" s="2336"/>
      <c r="B1078" s="1859" t="s">
        <v>7561</v>
      </c>
      <c r="C1078" s="1848">
        <v>1</v>
      </c>
      <c r="D1078" s="1848"/>
      <c r="E1078" s="1849">
        <v>33500</v>
      </c>
      <c r="F1078" s="1848"/>
      <c r="G1078" s="1848"/>
      <c r="H1078" s="1993"/>
      <c r="I1078" s="1831"/>
      <c r="J1078" s="1994" t="s">
        <v>767</v>
      </c>
    </row>
    <row r="1079" spans="1:10" x14ac:dyDescent="0.25">
      <c r="A1079" s="2336"/>
      <c r="B1079" s="1859" t="s">
        <v>3701</v>
      </c>
      <c r="C1079" s="1848">
        <v>1</v>
      </c>
      <c r="D1079" s="1848"/>
      <c r="E1079" s="1849"/>
      <c r="F1079" s="1848"/>
      <c r="G1079" s="1848"/>
      <c r="H1079" s="1993"/>
      <c r="I1079" s="1831"/>
      <c r="J1079" s="1994" t="s">
        <v>8156</v>
      </c>
    </row>
    <row r="1080" spans="1:10" x14ac:dyDescent="0.25">
      <c r="A1080" s="2336"/>
      <c r="B1080" s="1859" t="s">
        <v>563</v>
      </c>
      <c r="C1080" s="1848">
        <v>1</v>
      </c>
      <c r="D1080" s="1848">
        <v>20000</v>
      </c>
      <c r="E1080" s="1849"/>
      <c r="F1080" s="1848"/>
      <c r="G1080" s="1848"/>
      <c r="H1080" s="1993"/>
      <c r="I1080" s="1831"/>
      <c r="J1080" s="1994"/>
    </row>
    <row r="1081" spans="1:10" x14ac:dyDescent="0.25">
      <c r="A1081" s="2336"/>
      <c r="B1081" s="1859" t="s">
        <v>4943</v>
      </c>
      <c r="C1081" s="1848">
        <v>1</v>
      </c>
      <c r="D1081" s="1848"/>
      <c r="E1081" s="1849"/>
      <c r="F1081" s="1848"/>
      <c r="G1081" s="1848"/>
      <c r="H1081" s="1993"/>
      <c r="I1081" s="1831"/>
      <c r="J1081" s="1994" t="s">
        <v>8157</v>
      </c>
    </row>
    <row r="1082" spans="1:10" x14ac:dyDescent="0.25">
      <c r="A1082" s="2336"/>
      <c r="B1082" s="1859" t="s">
        <v>1248</v>
      </c>
      <c r="C1082" s="1848">
        <v>4</v>
      </c>
      <c r="D1082" s="1848"/>
      <c r="E1082" s="1849">
        <v>212000</v>
      </c>
      <c r="F1082" s="1848"/>
      <c r="G1082" s="1848"/>
      <c r="H1082" s="1993"/>
      <c r="I1082" s="1831"/>
      <c r="J1082" s="1994" t="s">
        <v>8158</v>
      </c>
    </row>
    <row r="1083" spans="1:10" x14ac:dyDescent="0.25">
      <c r="A1083" s="2336"/>
      <c r="B1083" s="1859" t="s">
        <v>7829</v>
      </c>
      <c r="C1083" s="1848">
        <v>1</v>
      </c>
      <c r="D1083" s="1848"/>
      <c r="E1083" s="1849">
        <v>13000</v>
      </c>
      <c r="F1083" s="1848"/>
      <c r="G1083" s="1848">
        <v>1</v>
      </c>
      <c r="H1083" s="1993">
        <v>60</v>
      </c>
      <c r="I1083" s="1831">
        <v>3000</v>
      </c>
      <c r="J1083" s="1994"/>
    </row>
    <row r="1084" spans="1:10" x14ac:dyDescent="0.25">
      <c r="A1084" s="2336"/>
      <c r="B1084" s="1859" t="s">
        <v>3641</v>
      </c>
      <c r="C1084" s="1848">
        <v>1</v>
      </c>
      <c r="D1084" s="1848"/>
      <c r="E1084" s="1849">
        <v>16000</v>
      </c>
      <c r="F1084" s="1848"/>
      <c r="G1084" s="1848"/>
      <c r="H1084" s="1993"/>
      <c r="I1084" s="1831"/>
      <c r="J1084" s="1994" t="s">
        <v>767</v>
      </c>
    </row>
    <row r="1085" spans="1:10" x14ac:dyDescent="0.25">
      <c r="A1085" s="2336"/>
      <c r="B1085" s="1859" t="s">
        <v>6297</v>
      </c>
      <c r="C1085" s="1848">
        <v>1</v>
      </c>
      <c r="D1085" s="1848">
        <v>51000</v>
      </c>
      <c r="E1085" s="1849"/>
      <c r="F1085" s="1848"/>
      <c r="G1085" s="1848"/>
      <c r="H1085" s="1993"/>
      <c r="I1085" s="1831"/>
      <c r="J1085" s="1994"/>
    </row>
    <row r="1086" spans="1:10" x14ac:dyDescent="0.25">
      <c r="A1086" s="2336"/>
      <c r="B1086" s="1859" t="s">
        <v>6049</v>
      </c>
      <c r="C1086" s="1848">
        <v>1</v>
      </c>
      <c r="D1086" s="1848">
        <v>96000</v>
      </c>
      <c r="E1086" s="1849"/>
      <c r="F1086" s="1848"/>
      <c r="G1086" s="1848"/>
      <c r="H1086" s="1993"/>
      <c r="I1086" s="1831"/>
      <c r="J1086" s="1994" t="s">
        <v>8159</v>
      </c>
    </row>
    <row r="1087" spans="1:10" x14ac:dyDescent="0.25">
      <c r="A1087" s="2336"/>
      <c r="B1087" s="1859" t="s">
        <v>6051</v>
      </c>
      <c r="C1087" s="1848">
        <v>1</v>
      </c>
      <c r="D1087" s="1848">
        <v>29000</v>
      </c>
      <c r="E1087" s="1849"/>
      <c r="F1087" s="1848"/>
      <c r="G1087" s="1848">
        <v>1</v>
      </c>
      <c r="H1087" s="1993">
        <v>100</v>
      </c>
      <c r="I1087" s="1831">
        <v>5000</v>
      </c>
      <c r="J1087" s="1994"/>
    </row>
    <row r="1088" spans="1:10" x14ac:dyDescent="0.25">
      <c r="A1088" s="2336"/>
      <c r="B1088" s="1859" t="s">
        <v>4757</v>
      </c>
      <c r="C1088" s="1848">
        <v>1</v>
      </c>
      <c r="D1088" s="1848"/>
      <c r="E1088" s="1849">
        <v>26000</v>
      </c>
      <c r="F1088" s="1848"/>
      <c r="G1088" s="1848"/>
      <c r="H1088" s="1993"/>
      <c r="I1088" s="1831"/>
      <c r="J1088" s="1994" t="s">
        <v>767</v>
      </c>
    </row>
    <row r="1089" spans="1:10" ht="16.5" thickBot="1" x14ac:dyDescent="0.3">
      <c r="A1089" s="2337"/>
      <c r="B1089" s="2020" t="s">
        <v>2048</v>
      </c>
      <c r="C1089" s="2021">
        <f>SUM(C1071:C1088)</f>
        <v>22</v>
      </c>
      <c r="D1089" s="2021">
        <f>SUM(D1071:D1088)</f>
        <v>277000</v>
      </c>
      <c r="E1089" s="2021">
        <f>SUM(E1071:E1088)</f>
        <v>422000</v>
      </c>
      <c r="F1089" s="2021">
        <f>SUM(F1071:F1088)</f>
        <v>38000</v>
      </c>
      <c r="G1089" s="2021">
        <f>SUM(G1071:G1088)</f>
        <v>6</v>
      </c>
      <c r="H1089" s="2021"/>
      <c r="I1089" s="2021">
        <f>SUM(I1071:I1088)</f>
        <v>25000</v>
      </c>
      <c r="J1089" s="2022"/>
    </row>
    <row r="1090" spans="1:10" ht="16.5" thickBot="1" x14ac:dyDescent="0.3">
      <c r="A1090" s="2338" t="s">
        <v>4463</v>
      </c>
      <c r="B1090" s="2339"/>
      <c r="C1090" s="2339"/>
      <c r="D1090" s="2339"/>
      <c r="E1090" s="2339"/>
      <c r="F1090" s="2339"/>
      <c r="G1090" s="2339"/>
      <c r="H1090" s="2339"/>
      <c r="I1090" s="2339"/>
      <c r="J1090" s="2340"/>
    </row>
    <row r="1091" spans="1:10" x14ac:dyDescent="0.25">
      <c r="A1091" s="2330"/>
      <c r="B1091" s="2023"/>
      <c r="C1091" s="2024"/>
      <c r="D1091" s="2024"/>
      <c r="E1091" s="2024"/>
      <c r="F1091" s="2025"/>
      <c r="G1091" s="2025"/>
      <c r="H1091" s="2025"/>
      <c r="I1091" s="2025"/>
      <c r="J1091" s="2046"/>
    </row>
    <row r="1092" spans="1:10" ht="16.5" thickBot="1" x14ac:dyDescent="0.3">
      <c r="A1092" s="2331"/>
      <c r="B1092" s="2029" t="s">
        <v>2048</v>
      </c>
      <c r="C1092" s="1999">
        <f>SUM(C1091:C1091)</f>
        <v>0</v>
      </c>
      <c r="D1092" s="1999"/>
      <c r="E1092" s="1999"/>
      <c r="F1092" s="1999"/>
      <c r="G1092" s="1999"/>
      <c r="H1092" s="1999"/>
      <c r="I1092" s="1999"/>
      <c r="J1092" s="2030"/>
    </row>
    <row r="1094" spans="1:10" x14ac:dyDescent="0.25">
      <c r="A1094" s="2326" t="s">
        <v>4861</v>
      </c>
      <c r="B1094" s="2326"/>
      <c r="C1094" s="2326"/>
      <c r="D1094" s="2031">
        <f>D1089</f>
        <v>277000</v>
      </c>
    </row>
    <row r="1096" spans="1:10" x14ac:dyDescent="0.25">
      <c r="A1096" s="2326" t="s">
        <v>4825</v>
      </c>
      <c r="B1096" s="2326"/>
      <c r="C1096" s="2327"/>
      <c r="D1096" s="2328"/>
      <c r="F1096" s="2329" t="s">
        <v>8160</v>
      </c>
      <c r="G1096" s="2329"/>
      <c r="H1096" s="2329"/>
      <c r="I1096" s="2329"/>
      <c r="J1096" s="2329"/>
    </row>
    <row r="1099" spans="1:10" ht="16.5" thickBot="1" x14ac:dyDescent="0.3"/>
    <row r="1100" spans="1:10" ht="16.5" thickBot="1" x14ac:dyDescent="0.3">
      <c r="A1100" s="2332" t="s">
        <v>8161</v>
      </c>
      <c r="B1100" s="2333"/>
      <c r="C1100" s="2333"/>
      <c r="D1100" s="2333"/>
      <c r="E1100" s="2333"/>
      <c r="F1100" s="2333"/>
      <c r="G1100" s="2333"/>
      <c r="H1100" s="2333"/>
      <c r="I1100" s="2333"/>
      <c r="J1100" s="2334"/>
    </row>
    <row r="1101" spans="1:10" ht="32.25" thickBot="1" x14ac:dyDescent="0.3">
      <c r="A1101" s="1984" t="s">
        <v>7245</v>
      </c>
      <c r="B1101" s="1985" t="s">
        <v>7246</v>
      </c>
      <c r="C1101" s="1986" t="s">
        <v>6004</v>
      </c>
      <c r="D1101" s="1987" t="s">
        <v>6005</v>
      </c>
      <c r="E1101" s="1988" t="s">
        <v>7247</v>
      </c>
      <c r="F1101" s="1989" t="s">
        <v>7248</v>
      </c>
      <c r="G1101" s="1989" t="s">
        <v>7249</v>
      </c>
      <c r="H1101" s="1989" t="s">
        <v>7251</v>
      </c>
      <c r="I1101" s="1989" t="s">
        <v>7250</v>
      </c>
      <c r="J1101" s="1990" t="s">
        <v>6846</v>
      </c>
    </row>
    <row r="1102" spans="1:10" x14ac:dyDescent="0.25">
      <c r="A1102" s="2335">
        <v>43979</v>
      </c>
      <c r="B1102" s="1952" t="s">
        <v>314</v>
      </c>
      <c r="C1102" s="1844">
        <v>1</v>
      </c>
      <c r="D1102" s="1844">
        <v>20000</v>
      </c>
      <c r="E1102" s="1845">
        <v>30000</v>
      </c>
      <c r="F1102" s="1844"/>
      <c r="G1102" s="1844">
        <v>1</v>
      </c>
      <c r="H1102" s="2047">
        <v>100</v>
      </c>
      <c r="I1102" s="1920">
        <v>5000</v>
      </c>
      <c r="J1102" s="1992" t="s">
        <v>767</v>
      </c>
    </row>
    <row r="1103" spans="1:10" x14ac:dyDescent="0.25">
      <c r="A1103" s="2336"/>
      <c r="B1103" s="1859" t="s">
        <v>4787</v>
      </c>
      <c r="C1103" s="1848">
        <v>1</v>
      </c>
      <c r="D1103" s="1848">
        <v>18000</v>
      </c>
      <c r="E1103" s="1849"/>
      <c r="F1103" s="1848"/>
      <c r="G1103" s="1848">
        <v>1</v>
      </c>
      <c r="H1103" s="2048">
        <v>60</v>
      </c>
      <c r="I1103" s="1831">
        <v>3000</v>
      </c>
      <c r="J1103" s="1994"/>
    </row>
    <row r="1104" spans="1:10" x14ac:dyDescent="0.25">
      <c r="A1104" s="2336"/>
      <c r="B1104" s="1859" t="s">
        <v>8162</v>
      </c>
      <c r="C1104" s="1848">
        <v>1</v>
      </c>
      <c r="D1104" s="1848"/>
      <c r="E1104" s="1849">
        <v>50000</v>
      </c>
      <c r="F1104" s="1848"/>
      <c r="G1104" s="1848">
        <v>1</v>
      </c>
      <c r="H1104" s="2048">
        <v>100</v>
      </c>
      <c r="I1104" s="1831">
        <v>5000</v>
      </c>
      <c r="J1104" s="1994" t="s">
        <v>767</v>
      </c>
    </row>
    <row r="1105" spans="1:10" x14ac:dyDescent="0.25">
      <c r="A1105" s="2336"/>
      <c r="B1105" s="1859" t="s">
        <v>5196</v>
      </c>
      <c r="C1105" s="1848">
        <v>1</v>
      </c>
      <c r="D1105" s="1848">
        <v>36500</v>
      </c>
      <c r="E1105" s="1849"/>
      <c r="F1105" s="1848"/>
      <c r="G1105" s="1848">
        <v>2</v>
      </c>
      <c r="H1105" s="2048" t="s">
        <v>8163</v>
      </c>
      <c r="I1105" s="1831">
        <v>4500</v>
      </c>
      <c r="J1105" s="1994"/>
    </row>
    <row r="1106" spans="1:10" x14ac:dyDescent="0.25">
      <c r="A1106" s="2336"/>
      <c r="B1106" s="1859" t="s">
        <v>6049</v>
      </c>
      <c r="C1106" s="1848">
        <v>1</v>
      </c>
      <c r="D1106" s="1848"/>
      <c r="E1106" s="1849">
        <v>43000</v>
      </c>
      <c r="F1106" s="1848"/>
      <c r="G1106" s="1848">
        <v>1</v>
      </c>
      <c r="H1106" s="2048">
        <v>100</v>
      </c>
      <c r="I1106" s="1831">
        <v>5000</v>
      </c>
      <c r="J1106" s="1994" t="s">
        <v>767</v>
      </c>
    </row>
    <row r="1107" spans="1:10" x14ac:dyDescent="0.25">
      <c r="A1107" s="2336"/>
      <c r="B1107" s="1907" t="s">
        <v>2187</v>
      </c>
      <c r="C1107" s="2045">
        <v>1</v>
      </c>
      <c r="D1107" s="2045">
        <v>14000</v>
      </c>
      <c r="E1107" s="1909"/>
      <c r="F1107" s="2045"/>
      <c r="G1107" s="2045">
        <v>1</v>
      </c>
      <c r="H1107" s="2049">
        <v>60</v>
      </c>
      <c r="I1107" s="1923">
        <v>3000</v>
      </c>
      <c r="J1107" s="1994"/>
    </row>
    <row r="1108" spans="1:10" x14ac:dyDescent="0.25">
      <c r="A1108" s="2336"/>
      <c r="B1108" s="1859" t="s">
        <v>2199</v>
      </c>
      <c r="C1108" s="1848">
        <v>1</v>
      </c>
      <c r="D1108" s="1848">
        <v>17000</v>
      </c>
      <c r="E1108" s="1849"/>
      <c r="F1108" s="1848"/>
      <c r="G1108" s="1848">
        <v>1</v>
      </c>
      <c r="H1108" s="2048">
        <v>75</v>
      </c>
      <c r="I1108" s="1831">
        <v>4000</v>
      </c>
      <c r="J1108" s="1994"/>
    </row>
    <row r="1109" spans="1:10" x14ac:dyDescent="0.25">
      <c r="A1109" s="2336"/>
      <c r="B1109" s="1859" t="s">
        <v>622</v>
      </c>
      <c r="C1109" s="1848">
        <v>1</v>
      </c>
      <c r="D1109" s="1848"/>
      <c r="E1109" s="1849">
        <v>37000</v>
      </c>
      <c r="F1109" s="1848"/>
      <c r="G1109" s="1848">
        <v>1</v>
      </c>
      <c r="H1109" s="2048">
        <v>75</v>
      </c>
      <c r="I1109" s="1831">
        <v>4000</v>
      </c>
      <c r="J1109" s="1994" t="s">
        <v>767</v>
      </c>
    </row>
    <row r="1110" spans="1:10" x14ac:dyDescent="0.25">
      <c r="A1110" s="2336"/>
      <c r="B1110" s="1859" t="s">
        <v>5978</v>
      </c>
      <c r="C1110" s="1848">
        <v>1</v>
      </c>
      <c r="D1110" s="1848"/>
      <c r="E1110" s="1849">
        <v>30000</v>
      </c>
      <c r="F1110" s="1848"/>
      <c r="G1110" s="1848">
        <v>1</v>
      </c>
      <c r="H1110" s="2048">
        <v>75</v>
      </c>
      <c r="I1110" s="1831">
        <v>4000</v>
      </c>
      <c r="J1110" s="1994" t="s">
        <v>767</v>
      </c>
    </row>
    <row r="1111" spans="1:10" x14ac:dyDescent="0.25">
      <c r="A1111" s="2336"/>
      <c r="B1111" s="1859" t="s">
        <v>8149</v>
      </c>
      <c r="C1111" s="1848">
        <v>1</v>
      </c>
      <c r="D1111" s="1848"/>
      <c r="E1111" s="1849">
        <v>35000</v>
      </c>
      <c r="F1111" s="1848"/>
      <c r="G1111" s="1848">
        <v>1</v>
      </c>
      <c r="H1111" s="2048">
        <v>75</v>
      </c>
      <c r="I1111" s="1831">
        <v>4000</v>
      </c>
      <c r="J1111" s="1994" t="s">
        <v>767</v>
      </c>
    </row>
    <row r="1112" spans="1:10" x14ac:dyDescent="0.25">
      <c r="A1112" s="2336"/>
      <c r="B1112" s="1859" t="s">
        <v>4757</v>
      </c>
      <c r="C1112" s="1848">
        <v>1</v>
      </c>
      <c r="D1112" s="1848">
        <v>22000</v>
      </c>
      <c r="E1112" s="1849"/>
      <c r="F1112" s="1848"/>
      <c r="G1112" s="1848">
        <v>1</v>
      </c>
      <c r="H1112" s="2048">
        <v>75</v>
      </c>
      <c r="I1112" s="1831">
        <v>4000</v>
      </c>
      <c r="J1112" s="1994"/>
    </row>
    <row r="1113" spans="1:10" x14ac:dyDescent="0.25">
      <c r="A1113" s="2336"/>
      <c r="B1113" s="1859" t="s">
        <v>2044</v>
      </c>
      <c r="C1113" s="1848">
        <v>1</v>
      </c>
      <c r="D1113" s="1848"/>
      <c r="E1113" s="1849">
        <v>14000</v>
      </c>
      <c r="F1113" s="1848"/>
      <c r="G1113" s="1848">
        <v>1</v>
      </c>
      <c r="H1113" s="2048">
        <v>60</v>
      </c>
      <c r="I1113" s="1831">
        <v>3000</v>
      </c>
      <c r="J1113" s="1994" t="s">
        <v>767</v>
      </c>
    </row>
    <row r="1114" spans="1:10" x14ac:dyDescent="0.25">
      <c r="A1114" s="2336"/>
      <c r="B1114" s="1859" t="s">
        <v>5458</v>
      </c>
      <c r="C1114" s="1848">
        <v>1</v>
      </c>
      <c r="D1114" s="1848">
        <v>10000</v>
      </c>
      <c r="E1114" s="1849">
        <v>3000</v>
      </c>
      <c r="F1114" s="1848"/>
      <c r="G1114" s="1848"/>
      <c r="H1114" s="2048"/>
      <c r="I1114" s="1831"/>
      <c r="J1114" s="1994" t="s">
        <v>767</v>
      </c>
    </row>
    <row r="1115" spans="1:10" x14ac:dyDescent="0.25">
      <c r="A1115" s="2336"/>
      <c r="B1115" s="1859" t="s">
        <v>222</v>
      </c>
      <c r="C1115" s="1848">
        <v>1</v>
      </c>
      <c r="D1115" s="1848"/>
      <c r="E1115" s="1849">
        <v>30000</v>
      </c>
      <c r="F1115" s="1848"/>
      <c r="G1115" s="1848">
        <v>1</v>
      </c>
      <c r="H1115" s="2048">
        <v>45</v>
      </c>
      <c r="I1115" s="1831">
        <v>2000</v>
      </c>
      <c r="J1115" s="1994" t="s">
        <v>767</v>
      </c>
    </row>
    <row r="1116" spans="1:10" x14ac:dyDescent="0.25">
      <c r="A1116" s="2336"/>
      <c r="B1116" s="1859" t="s">
        <v>3707</v>
      </c>
      <c r="C1116" s="1848">
        <v>1</v>
      </c>
      <c r="D1116" s="1848">
        <v>10000</v>
      </c>
      <c r="E1116" s="1849">
        <v>8000</v>
      </c>
      <c r="F1116" s="1848"/>
      <c r="G1116" s="1848">
        <v>1</v>
      </c>
      <c r="H1116" s="2048">
        <v>75</v>
      </c>
      <c r="I1116" s="1831">
        <v>4000</v>
      </c>
      <c r="J1116" s="1994" t="s">
        <v>767</v>
      </c>
    </row>
    <row r="1117" spans="1:10" x14ac:dyDescent="0.25">
      <c r="A1117" s="2336"/>
      <c r="B1117" s="1859" t="s">
        <v>3641</v>
      </c>
      <c r="C1117" s="1848">
        <v>1</v>
      </c>
      <c r="D1117" s="1848">
        <v>1000</v>
      </c>
      <c r="E1117" s="1849">
        <v>15000</v>
      </c>
      <c r="F1117" s="1848"/>
      <c r="G1117" s="1848"/>
      <c r="H1117" s="2048"/>
      <c r="I1117" s="1831"/>
      <c r="J1117" s="1994" t="s">
        <v>767</v>
      </c>
    </row>
    <row r="1118" spans="1:10" x14ac:dyDescent="0.25">
      <c r="A1118" s="2336"/>
      <c r="B1118" s="1859" t="s">
        <v>1248</v>
      </c>
      <c r="C1118" s="1848">
        <v>2</v>
      </c>
      <c r="D1118" s="1848"/>
      <c r="E1118" s="1849"/>
      <c r="F1118" s="1848">
        <v>110000</v>
      </c>
      <c r="G1118" s="1848"/>
      <c r="H1118" s="2048"/>
      <c r="I1118" s="1831"/>
      <c r="J1118" s="1994" t="s">
        <v>8164</v>
      </c>
    </row>
    <row r="1119" spans="1:10" x14ac:dyDescent="0.25">
      <c r="A1119" s="2336"/>
      <c r="B1119" s="1859" t="s">
        <v>2199</v>
      </c>
      <c r="C1119" s="1848">
        <v>1</v>
      </c>
      <c r="D1119" s="1848"/>
      <c r="E1119" s="1849"/>
      <c r="F1119" s="1848">
        <v>21000</v>
      </c>
      <c r="G1119" s="1848"/>
      <c r="H1119" s="2048"/>
      <c r="I1119" s="1831"/>
      <c r="J1119" s="1994" t="s">
        <v>8164</v>
      </c>
    </row>
    <row r="1120" spans="1:10" x14ac:dyDescent="0.25">
      <c r="A1120" s="2336"/>
      <c r="B1120" s="1859" t="s">
        <v>3938</v>
      </c>
      <c r="C1120" s="1848">
        <v>4</v>
      </c>
      <c r="D1120" s="1848"/>
      <c r="E1120" s="1849"/>
      <c r="F1120" s="1848">
        <v>110000</v>
      </c>
      <c r="G1120" s="1848"/>
      <c r="H1120" s="2048"/>
      <c r="I1120" s="1831"/>
      <c r="J1120" s="1994" t="s">
        <v>8165</v>
      </c>
    </row>
    <row r="1121" spans="1:10" x14ac:dyDescent="0.25">
      <c r="A1121" s="2336"/>
      <c r="B1121" s="1859" t="s">
        <v>3938</v>
      </c>
      <c r="C1121" s="1848">
        <v>1</v>
      </c>
      <c r="D1121" s="1848">
        <v>22500</v>
      </c>
      <c r="E1121" s="1849"/>
      <c r="F1121" s="1848"/>
      <c r="G1121" s="1848">
        <v>1</v>
      </c>
      <c r="H1121" s="2048">
        <v>100</v>
      </c>
      <c r="I1121" s="1831">
        <v>5000</v>
      </c>
      <c r="J1121" s="1994"/>
    </row>
    <row r="1122" spans="1:10" x14ac:dyDescent="0.25">
      <c r="A1122" s="2336"/>
      <c r="B1122" s="1859" t="s">
        <v>2044</v>
      </c>
      <c r="C1122" s="1848">
        <v>1</v>
      </c>
      <c r="D1122" s="1848">
        <v>14000</v>
      </c>
      <c r="E1122" s="1849"/>
      <c r="F1122" s="1848"/>
      <c r="G1122" s="1848">
        <v>1</v>
      </c>
      <c r="H1122" s="2048">
        <v>60</v>
      </c>
      <c r="I1122" s="1831">
        <v>3000</v>
      </c>
      <c r="J1122" s="1994"/>
    </row>
    <row r="1123" spans="1:10" x14ac:dyDescent="0.25">
      <c r="A1123" s="2336"/>
      <c r="B1123" s="1859" t="s">
        <v>3036</v>
      </c>
      <c r="C1123" s="1848">
        <v>1</v>
      </c>
      <c r="D1123" s="1848">
        <v>20500</v>
      </c>
      <c r="E1123" s="1849"/>
      <c r="F1123" s="1848"/>
      <c r="G1123" s="1848">
        <v>1</v>
      </c>
      <c r="H1123" s="2048">
        <v>75</v>
      </c>
      <c r="I1123" s="1831">
        <v>4000</v>
      </c>
      <c r="J1123" s="1994"/>
    </row>
    <row r="1124" spans="1:10" x14ac:dyDescent="0.25">
      <c r="A1124" s="2336"/>
      <c r="B1124" s="1859" t="s">
        <v>4787</v>
      </c>
      <c r="C1124" s="1848">
        <v>1</v>
      </c>
      <c r="D1124" s="1848"/>
      <c r="E1124" s="1849"/>
      <c r="F1124" s="1848">
        <v>21000</v>
      </c>
      <c r="G1124" s="1848"/>
      <c r="H1124" s="2048"/>
      <c r="I1124" s="1831"/>
      <c r="J1124" s="1994" t="s">
        <v>8166</v>
      </c>
    </row>
    <row r="1125" spans="1:10" x14ac:dyDescent="0.25">
      <c r="A1125" s="2336"/>
      <c r="B1125" s="1859" t="s">
        <v>563</v>
      </c>
      <c r="C1125" s="1848">
        <v>1</v>
      </c>
      <c r="D1125" s="1848"/>
      <c r="E1125" s="1849" t="s">
        <v>8167</v>
      </c>
      <c r="F1125" s="1848"/>
      <c r="G1125" s="1848">
        <v>1</v>
      </c>
      <c r="H1125" s="2048">
        <v>75</v>
      </c>
      <c r="I1125" s="1831">
        <v>4000</v>
      </c>
      <c r="J1125" s="1994" t="s">
        <v>767</v>
      </c>
    </row>
    <row r="1126" spans="1:10" x14ac:dyDescent="0.25">
      <c r="A1126" s="2336"/>
      <c r="B1126" s="1859" t="s">
        <v>641</v>
      </c>
      <c r="C1126" s="1848">
        <v>1</v>
      </c>
      <c r="D1126" s="1848">
        <v>10000</v>
      </c>
      <c r="E1126" s="1849">
        <v>3000</v>
      </c>
      <c r="F1126" s="1848"/>
      <c r="G1126" s="1848">
        <v>1</v>
      </c>
      <c r="H1126" s="2048">
        <v>60</v>
      </c>
      <c r="I1126" s="1831">
        <v>3000</v>
      </c>
      <c r="J1126" s="1994" t="s">
        <v>767</v>
      </c>
    </row>
    <row r="1127" spans="1:10" x14ac:dyDescent="0.25">
      <c r="A1127" s="2336"/>
      <c r="B1127" s="1859" t="s">
        <v>563</v>
      </c>
      <c r="C1127" s="1848">
        <v>1</v>
      </c>
      <c r="D1127" s="1848"/>
      <c r="E1127" s="1849">
        <v>18000</v>
      </c>
      <c r="F1127" s="1848"/>
      <c r="G1127" s="1848">
        <v>1</v>
      </c>
      <c r="H1127" s="2048">
        <v>75</v>
      </c>
      <c r="I1127" s="1831">
        <v>4000</v>
      </c>
      <c r="J1127" s="1994" t="s">
        <v>767</v>
      </c>
    </row>
    <row r="1128" spans="1:10" ht="16.5" thickBot="1" x14ac:dyDescent="0.3">
      <c r="A1128" s="2337"/>
      <c r="B1128" s="2020" t="s">
        <v>2048</v>
      </c>
      <c r="C1128" s="2021">
        <f>SUM(C1102:C1127)</f>
        <v>30</v>
      </c>
      <c r="D1128" s="2021">
        <f>SUM(D1102:D1127)</f>
        <v>215500</v>
      </c>
      <c r="E1128" s="2021">
        <f>SUM(E1102:E1127)</f>
        <v>316000</v>
      </c>
      <c r="F1128" s="2021">
        <f>SUM(F1102:F1127)</f>
        <v>262000</v>
      </c>
      <c r="G1128" s="2021">
        <f>SUM(G1102:G1127)</f>
        <v>21</v>
      </c>
      <c r="H1128" s="2021"/>
      <c r="I1128" s="2021">
        <f>SUM(I1102:I1127)</f>
        <v>77500</v>
      </c>
      <c r="J1128" s="2022"/>
    </row>
    <row r="1129" spans="1:10" ht="16.5" thickBot="1" x14ac:dyDescent="0.3">
      <c r="A1129" s="2338" t="s">
        <v>4463</v>
      </c>
      <c r="B1129" s="2339"/>
      <c r="C1129" s="2339"/>
      <c r="D1129" s="2339"/>
      <c r="E1129" s="2339"/>
      <c r="F1129" s="2339"/>
      <c r="G1129" s="2339"/>
      <c r="H1129" s="2339"/>
      <c r="I1129" s="2339"/>
      <c r="J1129" s="2340"/>
    </row>
    <row r="1130" spans="1:10" x14ac:dyDescent="0.25">
      <c r="A1130" s="2330"/>
      <c r="B1130" s="2023"/>
      <c r="C1130" s="2024"/>
      <c r="D1130" s="2024"/>
      <c r="E1130" s="2024"/>
      <c r="F1130" s="2025"/>
      <c r="G1130" s="2025"/>
      <c r="H1130" s="2025"/>
      <c r="I1130" s="2025"/>
      <c r="J1130" s="2046"/>
    </row>
    <row r="1131" spans="1:10" ht="16.5" thickBot="1" x14ac:dyDescent="0.3">
      <c r="A1131" s="2331"/>
      <c r="B1131" s="2029" t="s">
        <v>2048</v>
      </c>
      <c r="C1131" s="1999">
        <f>SUM(C1130:C1130)</f>
        <v>0</v>
      </c>
      <c r="D1131" s="1999"/>
      <c r="E1131" s="1999"/>
      <c r="F1131" s="1999"/>
      <c r="G1131" s="1999"/>
      <c r="H1131" s="1999"/>
      <c r="I1131" s="1999"/>
      <c r="J1131" s="2030"/>
    </row>
    <row r="1133" spans="1:10" x14ac:dyDescent="0.25">
      <c r="A1133" s="2326" t="s">
        <v>4861</v>
      </c>
      <c r="B1133" s="2326"/>
      <c r="C1133" s="2326"/>
      <c r="D1133" s="2031">
        <f>D1128</f>
        <v>215500</v>
      </c>
    </row>
    <row r="1135" spans="1:10" x14ac:dyDescent="0.25">
      <c r="A1135" s="2326" t="s">
        <v>4825</v>
      </c>
      <c r="B1135" s="2326"/>
      <c r="C1135" s="2327"/>
      <c r="D1135" s="2328"/>
      <c r="F1135" s="2329" t="s">
        <v>8160</v>
      </c>
      <c r="G1135" s="2329"/>
      <c r="H1135" s="2329"/>
      <c r="I1135" s="2329"/>
      <c r="J1135" s="2329"/>
    </row>
    <row r="1138" spans="1:10" ht="16.5" thickBot="1" x14ac:dyDescent="0.3"/>
    <row r="1139" spans="1:10" ht="16.5" thickBot="1" x14ac:dyDescent="0.3">
      <c r="A1139" s="2332" t="s">
        <v>8168</v>
      </c>
      <c r="B1139" s="2333"/>
      <c r="C1139" s="2333"/>
      <c r="D1139" s="2333"/>
      <c r="E1139" s="2333"/>
      <c r="F1139" s="2333"/>
      <c r="G1139" s="2333"/>
      <c r="H1139" s="2333"/>
      <c r="I1139" s="2333"/>
      <c r="J1139" s="2334"/>
    </row>
    <row r="1140" spans="1:10" ht="32.25" thickBot="1" x14ac:dyDescent="0.3">
      <c r="A1140" s="1984" t="s">
        <v>7245</v>
      </c>
      <c r="B1140" s="1985" t="s">
        <v>7246</v>
      </c>
      <c r="C1140" s="1986" t="s">
        <v>6004</v>
      </c>
      <c r="D1140" s="1987" t="s">
        <v>6005</v>
      </c>
      <c r="E1140" s="1988" t="s">
        <v>7247</v>
      </c>
      <c r="F1140" s="1989" t="s">
        <v>7248</v>
      </c>
      <c r="G1140" s="1989" t="s">
        <v>7249</v>
      </c>
      <c r="H1140" s="1989" t="s">
        <v>7251</v>
      </c>
      <c r="I1140" s="1989" t="s">
        <v>7250</v>
      </c>
      <c r="J1140" s="1990" t="s">
        <v>6846</v>
      </c>
    </row>
    <row r="1141" spans="1:10" x14ac:dyDescent="0.25">
      <c r="A1141" s="2335">
        <v>43980</v>
      </c>
      <c r="B1141" s="2053" t="s">
        <v>4489</v>
      </c>
      <c r="C1141" s="2054">
        <v>1</v>
      </c>
      <c r="D1141" s="2054"/>
      <c r="E1141" s="2055"/>
      <c r="F1141" s="2054"/>
      <c r="G1141" s="2054"/>
      <c r="H1141" s="2056"/>
      <c r="I1141" s="2057"/>
      <c r="J1141" s="2058" t="s">
        <v>8169</v>
      </c>
    </row>
    <row r="1142" spans="1:10" x14ac:dyDescent="0.25">
      <c r="A1142" s="2336"/>
      <c r="B1142" s="1917" t="s">
        <v>2828</v>
      </c>
      <c r="C1142" s="1870">
        <v>1</v>
      </c>
      <c r="D1142" s="1870"/>
      <c r="E1142" s="1871"/>
      <c r="F1142" s="1870"/>
      <c r="G1142" s="1870"/>
      <c r="H1142" s="2052"/>
      <c r="I1142" s="1776"/>
      <c r="J1142" s="1997" t="s">
        <v>8170</v>
      </c>
    </row>
    <row r="1143" spans="1:10" x14ac:dyDescent="0.25">
      <c r="A1143" s="2336"/>
      <c r="B1143" s="1859" t="s">
        <v>294</v>
      </c>
      <c r="C1143" s="1848">
        <v>1</v>
      </c>
      <c r="D1143" s="1848">
        <v>18000</v>
      </c>
      <c r="E1143" s="1849"/>
      <c r="F1143" s="1848"/>
      <c r="G1143" s="1848">
        <v>1</v>
      </c>
      <c r="H1143" s="2048">
        <v>100</v>
      </c>
      <c r="I1143" s="1831">
        <v>5000</v>
      </c>
      <c r="J1143" s="1994"/>
    </row>
    <row r="1144" spans="1:10" x14ac:dyDescent="0.25">
      <c r="A1144" s="2336"/>
      <c r="B1144" s="1859" t="s">
        <v>8131</v>
      </c>
      <c r="C1144" s="1848">
        <v>1</v>
      </c>
      <c r="D1144" s="1848"/>
      <c r="E1144" s="1849">
        <v>33000</v>
      </c>
      <c r="F1144" s="1848"/>
      <c r="G1144" s="1848">
        <v>1</v>
      </c>
      <c r="H1144" s="2048">
        <v>60</v>
      </c>
      <c r="I1144" s="1831">
        <v>3000</v>
      </c>
      <c r="J1144" s="1994" t="s">
        <v>767</v>
      </c>
    </row>
    <row r="1145" spans="1:10" x14ac:dyDescent="0.25">
      <c r="A1145" s="2336"/>
      <c r="B1145" s="1859" t="s">
        <v>3938</v>
      </c>
      <c r="C1145" s="1848">
        <v>1</v>
      </c>
      <c r="D1145" s="1848">
        <v>27500</v>
      </c>
      <c r="E1145" s="1849"/>
      <c r="F1145" s="1848"/>
      <c r="G1145" s="1848"/>
      <c r="H1145" s="2048"/>
      <c r="I1145" s="1831"/>
      <c r="J1145" s="1994"/>
    </row>
    <row r="1146" spans="1:10" x14ac:dyDescent="0.25">
      <c r="A1146" s="2336"/>
      <c r="B1146" s="1907" t="s">
        <v>4334</v>
      </c>
      <c r="C1146" s="2050">
        <v>1</v>
      </c>
      <c r="D1146" s="2050"/>
      <c r="E1146" s="1909">
        <v>125000</v>
      </c>
      <c r="F1146" s="2050"/>
      <c r="G1146" s="2050"/>
      <c r="H1146" s="2049"/>
      <c r="I1146" s="1923"/>
      <c r="J1146" s="1994" t="s">
        <v>767</v>
      </c>
    </row>
    <row r="1147" spans="1:10" x14ac:dyDescent="0.25">
      <c r="A1147" s="2336"/>
      <c r="B1147" s="1859" t="s">
        <v>8171</v>
      </c>
      <c r="C1147" s="1848">
        <v>1</v>
      </c>
      <c r="D1147" s="1848"/>
      <c r="E1147" s="1849">
        <v>54000</v>
      </c>
      <c r="F1147" s="1848"/>
      <c r="G1147" s="1848"/>
      <c r="H1147" s="2048"/>
      <c r="I1147" s="1831"/>
      <c r="J1147" s="1994" t="s">
        <v>767</v>
      </c>
    </row>
    <row r="1148" spans="1:10" x14ac:dyDescent="0.25">
      <c r="A1148" s="2336"/>
      <c r="B1148" s="1859" t="s">
        <v>4757</v>
      </c>
      <c r="C1148" s="1848">
        <v>1</v>
      </c>
      <c r="D1148" s="1848">
        <v>5000</v>
      </c>
      <c r="E1148" s="1849">
        <v>17000</v>
      </c>
      <c r="F1148" s="1848"/>
      <c r="G1148" s="1848">
        <v>1</v>
      </c>
      <c r="H1148" s="2048">
        <v>75</v>
      </c>
      <c r="I1148" s="1831">
        <v>4000</v>
      </c>
      <c r="J1148" s="1994" t="s">
        <v>767</v>
      </c>
    </row>
    <row r="1149" spans="1:10" x14ac:dyDescent="0.25">
      <c r="A1149" s="2336"/>
      <c r="B1149" s="1859" t="s">
        <v>4879</v>
      </c>
      <c r="C1149" s="1848">
        <v>1</v>
      </c>
      <c r="D1149" s="1848">
        <v>14000</v>
      </c>
      <c r="E1149" s="1849"/>
      <c r="F1149" s="1848"/>
      <c r="G1149" s="1848">
        <v>1</v>
      </c>
      <c r="H1149" s="2048">
        <v>60</v>
      </c>
      <c r="I1149" s="1831">
        <v>3000</v>
      </c>
      <c r="J1149" s="1994" t="s">
        <v>6965</v>
      </c>
    </row>
    <row r="1150" spans="1:10" x14ac:dyDescent="0.25">
      <c r="A1150" s="2336"/>
      <c r="B1150" s="1859" t="s">
        <v>4838</v>
      </c>
      <c r="C1150" s="1848">
        <v>1</v>
      </c>
      <c r="D1150" s="1848">
        <v>21500</v>
      </c>
      <c r="E1150" s="1849"/>
      <c r="F1150" s="1848"/>
      <c r="G1150" s="1848">
        <v>1</v>
      </c>
      <c r="H1150" s="2048">
        <v>60</v>
      </c>
      <c r="I1150" s="1831">
        <v>3000</v>
      </c>
      <c r="J1150" s="1994"/>
    </row>
    <row r="1151" spans="1:10" x14ac:dyDescent="0.25">
      <c r="A1151" s="2336"/>
      <c r="B1151" s="1859" t="s">
        <v>5458</v>
      </c>
      <c r="C1151" s="1848">
        <v>1</v>
      </c>
      <c r="D1151" s="1848">
        <v>8000</v>
      </c>
      <c r="E1151" s="1849"/>
      <c r="F1151" s="1848"/>
      <c r="G1151" s="1848"/>
      <c r="H1151" s="2048"/>
      <c r="I1151" s="1831"/>
      <c r="J1151" s="1994"/>
    </row>
    <row r="1152" spans="1:10" x14ac:dyDescent="0.25">
      <c r="A1152" s="2336"/>
      <c r="B1152" s="1859" t="s">
        <v>8172</v>
      </c>
      <c r="C1152" s="1848">
        <v>1</v>
      </c>
      <c r="D1152" s="1848"/>
      <c r="E1152" s="1849"/>
      <c r="F1152" s="1848">
        <v>32000</v>
      </c>
      <c r="G1152" s="1848"/>
      <c r="H1152" s="2048"/>
      <c r="I1152" s="1831"/>
      <c r="J1152" s="1994" t="s">
        <v>8173</v>
      </c>
    </row>
    <row r="1153" spans="1:10" x14ac:dyDescent="0.25">
      <c r="A1153" s="2336"/>
      <c r="B1153" s="1859" t="s">
        <v>8149</v>
      </c>
      <c r="C1153" s="1848">
        <v>1</v>
      </c>
      <c r="D1153" s="1848"/>
      <c r="E1153" s="1849"/>
      <c r="F1153" s="1848">
        <v>39000</v>
      </c>
      <c r="G1153" s="1848"/>
      <c r="H1153" s="2048"/>
      <c r="I1153" s="1831"/>
      <c r="J1153" s="1994" t="s">
        <v>8174</v>
      </c>
    </row>
    <row r="1154" spans="1:10" x14ac:dyDescent="0.25">
      <c r="A1154" s="2336"/>
      <c r="B1154" s="1859" t="s">
        <v>8155</v>
      </c>
      <c r="C1154" s="1848">
        <v>1</v>
      </c>
      <c r="D1154" s="1848"/>
      <c r="E1154" s="1849">
        <v>42000</v>
      </c>
      <c r="F1154" s="1848"/>
      <c r="G1154" s="1848">
        <v>1</v>
      </c>
      <c r="H1154" s="2048">
        <v>100</v>
      </c>
      <c r="I1154" s="1831">
        <v>5000</v>
      </c>
      <c r="J1154" s="1994" t="s">
        <v>767</v>
      </c>
    </row>
    <row r="1155" spans="1:10" x14ac:dyDescent="0.25">
      <c r="A1155" s="2336"/>
      <c r="B1155" s="1859" t="s">
        <v>4787</v>
      </c>
      <c r="C1155" s="1848">
        <v>1</v>
      </c>
      <c r="D1155" s="1848">
        <v>18000</v>
      </c>
      <c r="E1155" s="1849"/>
      <c r="F1155" s="1848"/>
      <c r="G1155" s="1848">
        <v>1</v>
      </c>
      <c r="H1155" s="2048">
        <v>60</v>
      </c>
      <c r="I1155" s="1831">
        <v>3000</v>
      </c>
      <c r="J1155" s="1994"/>
    </row>
    <row r="1156" spans="1:10" x14ac:dyDescent="0.25">
      <c r="A1156" s="2336"/>
      <c r="B1156" s="1859" t="s">
        <v>563</v>
      </c>
      <c r="C1156" s="1848">
        <v>1</v>
      </c>
      <c r="D1156" s="1848">
        <v>18000</v>
      </c>
      <c r="E1156" s="1849"/>
      <c r="F1156" s="1848"/>
      <c r="G1156" s="1848">
        <v>1</v>
      </c>
      <c r="H1156" s="2048">
        <v>75</v>
      </c>
      <c r="I1156" s="1831">
        <v>4000</v>
      </c>
      <c r="J1156" s="1994"/>
    </row>
    <row r="1157" spans="1:10" x14ac:dyDescent="0.25">
      <c r="A1157" s="2336"/>
      <c r="B1157" s="1859" t="s">
        <v>6523</v>
      </c>
      <c r="C1157" s="1848">
        <v>1</v>
      </c>
      <c r="D1157" s="1848">
        <v>47500</v>
      </c>
      <c r="E1157" s="1849"/>
      <c r="F1157" s="1848"/>
      <c r="G1157" s="1848"/>
      <c r="H1157" s="2048"/>
      <c r="I1157" s="1831"/>
      <c r="J1157" s="1994"/>
    </row>
    <row r="1158" spans="1:10" x14ac:dyDescent="0.25">
      <c r="A1158" s="2336"/>
      <c r="B1158" s="1859" t="s">
        <v>7829</v>
      </c>
      <c r="C1158" s="1848">
        <v>1</v>
      </c>
      <c r="D1158" s="1848"/>
      <c r="E1158" s="1849">
        <v>16000</v>
      </c>
      <c r="F1158" s="1848"/>
      <c r="G1158" s="1848"/>
      <c r="H1158" s="2048"/>
      <c r="I1158" s="1831"/>
      <c r="J1158" s="1994" t="s">
        <v>767</v>
      </c>
    </row>
    <row r="1159" spans="1:10" ht="16.5" thickBot="1" x14ac:dyDescent="0.3">
      <c r="A1159" s="2336"/>
      <c r="B1159" s="2032" t="s">
        <v>1541</v>
      </c>
      <c r="C1159" s="1915">
        <v>2</v>
      </c>
      <c r="D1159" s="1915"/>
      <c r="E1159" s="1916"/>
      <c r="F1159" s="1915"/>
      <c r="G1159" s="1915"/>
      <c r="H1159" s="2060"/>
      <c r="I1159" s="1852"/>
      <c r="J1159" s="2034" t="s">
        <v>570</v>
      </c>
    </row>
    <row r="1160" spans="1:10" ht="16.5" thickBot="1" x14ac:dyDescent="0.3">
      <c r="A1160" s="2337"/>
      <c r="B1160" s="2061" t="s">
        <v>2048</v>
      </c>
      <c r="C1160" s="2062">
        <f>SUM(C1141:C1159)</f>
        <v>20</v>
      </c>
      <c r="D1160" s="2062">
        <f>SUM(D1143:D1159)</f>
        <v>177500</v>
      </c>
      <c r="E1160" s="2062">
        <f>SUM(E1143:E1159)</f>
        <v>287000</v>
      </c>
      <c r="F1160" s="2062">
        <f>SUM(F1141:F1159)</f>
        <v>71000</v>
      </c>
      <c r="G1160" s="2062">
        <f>SUM(G1141:G1159)</f>
        <v>8</v>
      </c>
      <c r="H1160" s="2062"/>
      <c r="I1160" s="2062">
        <f>SUM(I1141:I1159)</f>
        <v>30000</v>
      </c>
      <c r="J1160" s="2063"/>
    </row>
    <row r="1161" spans="1:10" ht="16.5" thickBot="1" x14ac:dyDescent="0.3">
      <c r="A1161" s="2338" t="s">
        <v>4463</v>
      </c>
      <c r="B1161" s="2339"/>
      <c r="C1161" s="2339"/>
      <c r="D1161" s="2339"/>
      <c r="E1161" s="2339"/>
      <c r="F1161" s="2339"/>
      <c r="G1161" s="2339"/>
      <c r="H1161" s="2339"/>
      <c r="I1161" s="2339"/>
      <c r="J1161" s="2340"/>
    </row>
    <row r="1162" spans="1:10" x14ac:dyDescent="0.25">
      <c r="A1162" s="2330"/>
      <c r="B1162" s="2023"/>
      <c r="C1162" s="2024"/>
      <c r="D1162" s="2024"/>
      <c r="E1162" s="2024"/>
      <c r="F1162" s="2025"/>
      <c r="G1162" s="2025"/>
      <c r="H1162" s="2025"/>
      <c r="I1162" s="2025"/>
      <c r="J1162" s="2046"/>
    </row>
    <row r="1163" spans="1:10" ht="16.5" thickBot="1" x14ac:dyDescent="0.3">
      <c r="A1163" s="2331"/>
      <c r="B1163" s="2029" t="s">
        <v>2048</v>
      </c>
      <c r="C1163" s="1999">
        <f>SUM(C1162:C1162)</f>
        <v>0</v>
      </c>
      <c r="D1163" s="1999"/>
      <c r="E1163" s="1999"/>
      <c r="F1163" s="1999"/>
      <c r="G1163" s="1999"/>
      <c r="H1163" s="1999"/>
      <c r="I1163" s="1999"/>
      <c r="J1163" s="2030"/>
    </row>
    <row r="1165" spans="1:10" x14ac:dyDescent="0.25">
      <c r="A1165" s="2326" t="s">
        <v>4861</v>
      </c>
      <c r="B1165" s="2326"/>
      <c r="C1165" s="2326"/>
      <c r="D1165" s="2031">
        <f>D1160</f>
        <v>177500</v>
      </c>
    </row>
    <row r="1167" spans="1:10" x14ac:dyDescent="0.25">
      <c r="A1167" s="2326" t="s">
        <v>4825</v>
      </c>
      <c r="B1167" s="2326"/>
      <c r="C1167" s="2327"/>
      <c r="D1167" s="2328"/>
      <c r="F1167" s="2329" t="s">
        <v>8160</v>
      </c>
      <c r="G1167" s="2329"/>
      <c r="H1167" s="2329"/>
      <c r="I1167" s="2329"/>
      <c r="J1167" s="2329"/>
    </row>
    <row r="1170" spans="1:10" ht="16.5" thickBot="1" x14ac:dyDescent="0.3"/>
    <row r="1171" spans="1:10" ht="16.5" thickBot="1" x14ac:dyDescent="0.3">
      <c r="A1171" s="2332" t="s">
        <v>8175</v>
      </c>
      <c r="B1171" s="2333"/>
      <c r="C1171" s="2333"/>
      <c r="D1171" s="2333"/>
      <c r="E1171" s="2333"/>
      <c r="F1171" s="2333"/>
      <c r="G1171" s="2333"/>
      <c r="H1171" s="2333"/>
      <c r="I1171" s="2333"/>
      <c r="J1171" s="2334"/>
    </row>
    <row r="1172" spans="1:10" ht="32.25" thickBot="1" x14ac:dyDescent="0.3">
      <c r="A1172" s="1984" t="s">
        <v>7245</v>
      </c>
      <c r="B1172" s="1985" t="s">
        <v>7246</v>
      </c>
      <c r="C1172" s="1986" t="s">
        <v>6004</v>
      </c>
      <c r="D1172" s="1987" t="s">
        <v>6005</v>
      </c>
      <c r="E1172" s="1988" t="s">
        <v>7247</v>
      </c>
      <c r="F1172" s="1989" t="s">
        <v>7248</v>
      </c>
      <c r="G1172" s="1989" t="s">
        <v>7249</v>
      </c>
      <c r="H1172" s="1989" t="s">
        <v>7251</v>
      </c>
      <c r="I1172" s="1989" t="s">
        <v>7250</v>
      </c>
      <c r="J1172" s="1990" t="s">
        <v>6846</v>
      </c>
    </row>
    <row r="1173" spans="1:10" x14ac:dyDescent="0.25">
      <c r="A1173" s="2335">
        <v>43981</v>
      </c>
      <c r="B1173" s="1952" t="s">
        <v>563</v>
      </c>
      <c r="C1173" s="1844">
        <v>1</v>
      </c>
      <c r="D1173" s="1844">
        <v>22000</v>
      </c>
      <c r="E1173" s="1845"/>
      <c r="F1173" s="1844"/>
      <c r="G1173" s="1844"/>
      <c r="H1173" s="2047"/>
      <c r="I1173" s="1920"/>
      <c r="J1173" s="2051"/>
    </row>
    <row r="1174" spans="1:10" x14ac:dyDescent="0.25">
      <c r="A1174" s="2336"/>
      <c r="B1174" s="1859" t="s">
        <v>8176</v>
      </c>
      <c r="C1174" s="1848">
        <v>1</v>
      </c>
      <c r="D1174" s="1848">
        <v>22000</v>
      </c>
      <c r="E1174" s="1849"/>
      <c r="F1174" s="1848"/>
      <c r="G1174" s="1848">
        <v>2</v>
      </c>
      <c r="H1174" s="2048" t="s">
        <v>8177</v>
      </c>
      <c r="I1174" s="1831">
        <v>3000</v>
      </c>
      <c r="J1174" s="1994"/>
    </row>
    <row r="1175" spans="1:10" x14ac:dyDescent="0.25">
      <c r="A1175" s="2336"/>
      <c r="B1175" s="1859" t="s">
        <v>2199</v>
      </c>
      <c r="C1175" s="1848">
        <v>1</v>
      </c>
      <c r="D1175" s="1848"/>
      <c r="E1175" s="1849">
        <v>17000</v>
      </c>
      <c r="F1175" s="1848"/>
      <c r="G1175" s="1848">
        <v>1</v>
      </c>
      <c r="H1175" s="2048">
        <v>75</v>
      </c>
      <c r="I1175" s="1831">
        <v>4000</v>
      </c>
      <c r="J1175" s="1994" t="s">
        <v>767</v>
      </c>
    </row>
    <row r="1176" spans="1:10" x14ac:dyDescent="0.25">
      <c r="A1176" s="2336"/>
      <c r="B1176" s="1859" t="s">
        <v>2044</v>
      </c>
      <c r="C1176" s="1848">
        <v>1</v>
      </c>
      <c r="D1176" s="1848"/>
      <c r="E1176" s="1849">
        <v>14000</v>
      </c>
      <c r="F1176" s="1848"/>
      <c r="G1176" s="1848">
        <v>1</v>
      </c>
      <c r="H1176" s="2048">
        <v>60</v>
      </c>
      <c r="I1176" s="1831">
        <v>3000</v>
      </c>
      <c r="J1176" s="1994" t="s">
        <v>767</v>
      </c>
    </row>
    <row r="1177" spans="1:10" x14ac:dyDescent="0.25">
      <c r="A1177" s="2336"/>
      <c r="B1177" s="1859" t="s">
        <v>6589</v>
      </c>
      <c r="C1177" s="1848">
        <v>1</v>
      </c>
      <c r="D1177" s="1848">
        <v>14000</v>
      </c>
      <c r="E1177" s="1849"/>
      <c r="F1177" s="1848"/>
      <c r="G1177" s="1848">
        <v>1</v>
      </c>
      <c r="H1177" s="2048">
        <v>60</v>
      </c>
      <c r="I1177" s="1831">
        <v>3000</v>
      </c>
      <c r="J1177" s="1994" t="s">
        <v>6965</v>
      </c>
    </row>
    <row r="1178" spans="1:10" x14ac:dyDescent="0.25">
      <c r="A1178" s="2336"/>
      <c r="B1178" s="1907" t="s">
        <v>6589</v>
      </c>
      <c r="C1178" s="2050">
        <v>1</v>
      </c>
      <c r="D1178" s="2050"/>
      <c r="E1178" s="1909"/>
      <c r="F1178" s="2050"/>
      <c r="G1178" s="2050"/>
      <c r="H1178" s="2049"/>
      <c r="I1178" s="1923"/>
      <c r="J1178" s="1994" t="s">
        <v>570</v>
      </c>
    </row>
    <row r="1179" spans="1:10" x14ac:dyDescent="0.25">
      <c r="A1179" s="2336"/>
      <c r="B1179" s="1859" t="s">
        <v>5978</v>
      </c>
      <c r="C1179" s="1848">
        <v>1</v>
      </c>
      <c r="D1179" s="1848"/>
      <c r="E1179" s="1849">
        <v>30000</v>
      </c>
      <c r="F1179" s="1848"/>
      <c r="G1179" s="1848">
        <v>1</v>
      </c>
      <c r="H1179" s="2048">
        <v>75</v>
      </c>
      <c r="I1179" s="1831">
        <v>4000</v>
      </c>
      <c r="J1179" s="1994" t="s">
        <v>767</v>
      </c>
    </row>
    <row r="1180" spans="1:10" x14ac:dyDescent="0.25">
      <c r="A1180" s="2336"/>
      <c r="B1180" s="1859" t="s">
        <v>8146</v>
      </c>
      <c r="C1180" s="1848">
        <v>1</v>
      </c>
      <c r="D1180" s="1848">
        <v>6000</v>
      </c>
      <c r="E1180" s="1849" t="s">
        <v>8178</v>
      </c>
      <c r="F1180" s="1848"/>
      <c r="G1180" s="1848"/>
      <c r="H1180" s="2048"/>
      <c r="I1180" s="1831"/>
      <c r="J1180" s="1994"/>
    </row>
    <row r="1181" spans="1:10" x14ac:dyDescent="0.25">
      <c r="A1181" s="2336"/>
      <c r="B1181" s="1859" t="s">
        <v>8179</v>
      </c>
      <c r="C1181" s="1848">
        <v>1</v>
      </c>
      <c r="D1181" s="1848"/>
      <c r="E1181" s="1849">
        <v>6000</v>
      </c>
      <c r="F1181" s="1848"/>
      <c r="G1181" s="1848"/>
      <c r="H1181" s="2048"/>
      <c r="I1181" s="1831"/>
      <c r="J1181" s="1994" t="s">
        <v>6399</v>
      </c>
    </row>
    <row r="1182" spans="1:10" x14ac:dyDescent="0.25">
      <c r="A1182" s="2336"/>
      <c r="B1182" s="1859" t="s">
        <v>8131</v>
      </c>
      <c r="C1182" s="1848">
        <v>1</v>
      </c>
      <c r="D1182" s="1848"/>
      <c r="E1182" s="1849">
        <v>33000</v>
      </c>
      <c r="F1182" s="1848"/>
      <c r="G1182" s="1848">
        <v>1</v>
      </c>
      <c r="H1182" s="2048">
        <v>60</v>
      </c>
      <c r="I1182" s="1831">
        <v>3000</v>
      </c>
      <c r="J1182" s="1994" t="s">
        <v>767</v>
      </c>
    </row>
    <row r="1183" spans="1:10" x14ac:dyDescent="0.25">
      <c r="A1183" s="2336"/>
      <c r="B1183" s="1859" t="s">
        <v>170</v>
      </c>
      <c r="C1183" s="1848">
        <v>1</v>
      </c>
      <c r="D1183" s="1848"/>
      <c r="E1183" s="1849">
        <v>28000</v>
      </c>
      <c r="F1183" s="1848"/>
      <c r="G1183" s="1848"/>
      <c r="H1183" s="2048"/>
      <c r="I1183" s="1831"/>
      <c r="J1183" s="1994" t="s">
        <v>767</v>
      </c>
    </row>
    <row r="1184" spans="1:10" x14ac:dyDescent="0.25">
      <c r="A1184" s="2336"/>
      <c r="B1184" s="1859" t="s">
        <v>5003</v>
      </c>
      <c r="C1184" s="1848">
        <v>3</v>
      </c>
      <c r="D1184" s="1848"/>
      <c r="E1184" s="1849"/>
      <c r="F1184" s="1848">
        <v>159000</v>
      </c>
      <c r="G1184" s="1848"/>
      <c r="H1184" s="2048"/>
      <c r="I1184" s="1831"/>
      <c r="J1184" s="1994" t="s">
        <v>8180</v>
      </c>
    </row>
    <row r="1185" spans="1:10" x14ac:dyDescent="0.25">
      <c r="A1185" s="2336"/>
      <c r="B1185" s="1859" t="s">
        <v>7583</v>
      </c>
      <c r="C1185" s="1848">
        <v>1</v>
      </c>
      <c r="D1185" s="1848"/>
      <c r="E1185" s="1849"/>
      <c r="F1185" s="1848">
        <v>38000</v>
      </c>
      <c r="G1185" s="1848">
        <v>1</v>
      </c>
      <c r="H1185" s="2048">
        <v>75</v>
      </c>
      <c r="I1185" s="1831">
        <v>4000</v>
      </c>
      <c r="J1185" s="1994" t="s">
        <v>8181</v>
      </c>
    </row>
    <row r="1186" spans="1:10" x14ac:dyDescent="0.25">
      <c r="A1186" s="2336"/>
      <c r="B1186" s="1859" t="s">
        <v>2187</v>
      </c>
      <c r="C1186" s="1848">
        <v>1</v>
      </c>
      <c r="D1186" s="1848">
        <v>14000</v>
      </c>
      <c r="E1186" s="1849"/>
      <c r="F1186" s="1848"/>
      <c r="G1186" s="1848">
        <v>1</v>
      </c>
      <c r="H1186" s="2048">
        <v>60</v>
      </c>
      <c r="I1186" s="1831">
        <v>3000</v>
      </c>
      <c r="J1186" s="1994"/>
    </row>
    <row r="1187" spans="1:10" x14ac:dyDescent="0.25">
      <c r="A1187" s="2336"/>
      <c r="B1187" s="1859" t="s">
        <v>8182</v>
      </c>
      <c r="C1187" s="1848">
        <v>1</v>
      </c>
      <c r="D1187" s="1848"/>
      <c r="E1187" s="1849"/>
      <c r="F1187" s="1848"/>
      <c r="G1187" s="1848"/>
      <c r="H1187" s="2048"/>
      <c r="I1187" s="1831"/>
      <c r="J1187" s="1994" t="s">
        <v>8183</v>
      </c>
    </row>
    <row r="1188" spans="1:10" x14ac:dyDescent="0.25">
      <c r="A1188" s="2336"/>
      <c r="B1188" s="1859" t="s">
        <v>136</v>
      </c>
      <c r="C1188" s="1848">
        <v>1</v>
      </c>
      <c r="D1188" s="1848">
        <v>16000</v>
      </c>
      <c r="E1188" s="1849"/>
      <c r="F1188" s="1848"/>
      <c r="G1188" s="1848">
        <v>1</v>
      </c>
      <c r="H1188" s="2048">
        <v>60</v>
      </c>
      <c r="I1188" s="1831">
        <v>3000</v>
      </c>
      <c r="J1188" s="1994"/>
    </row>
    <row r="1189" spans="1:10" x14ac:dyDescent="0.25">
      <c r="A1189" s="2336"/>
      <c r="B1189" s="1859" t="s">
        <v>8184</v>
      </c>
      <c r="C1189" s="1848">
        <v>1</v>
      </c>
      <c r="D1189" s="1848">
        <v>39000</v>
      </c>
      <c r="E1189" s="1849"/>
      <c r="F1189" s="1848"/>
      <c r="G1189" s="1848"/>
      <c r="H1189" s="2048"/>
      <c r="I1189" s="1831"/>
      <c r="J1189" s="1994"/>
    </row>
    <row r="1190" spans="1:10" x14ac:dyDescent="0.25">
      <c r="A1190" s="2336"/>
      <c r="B1190" s="1859" t="s">
        <v>8185</v>
      </c>
      <c r="C1190" s="1848">
        <v>1</v>
      </c>
      <c r="D1190" s="1848"/>
      <c r="E1190" s="1849">
        <v>40000</v>
      </c>
      <c r="F1190" s="1848"/>
      <c r="G1190" s="1848">
        <v>1</v>
      </c>
      <c r="H1190" s="2048">
        <v>100</v>
      </c>
      <c r="I1190" s="1831">
        <v>5000</v>
      </c>
      <c r="J1190" s="1994" t="s">
        <v>767</v>
      </c>
    </row>
    <row r="1191" spans="1:10" x14ac:dyDescent="0.25">
      <c r="A1191" s="2336"/>
      <c r="B1191" s="1859" t="s">
        <v>3938</v>
      </c>
      <c r="C1191" s="1848">
        <v>1</v>
      </c>
      <c r="D1191" s="1848"/>
      <c r="E1191" s="1849">
        <v>22500</v>
      </c>
      <c r="F1191" s="1848"/>
      <c r="G1191" s="1848">
        <v>1</v>
      </c>
      <c r="H1191" s="2048">
        <v>100</v>
      </c>
      <c r="I1191" s="1831">
        <v>5000</v>
      </c>
      <c r="J1191" s="1994" t="s">
        <v>767</v>
      </c>
    </row>
    <row r="1192" spans="1:10" x14ac:dyDescent="0.25">
      <c r="A1192" s="2336"/>
      <c r="B1192" s="1859" t="s">
        <v>8149</v>
      </c>
      <c r="C1192" s="1848">
        <v>1</v>
      </c>
      <c r="D1192" s="1848"/>
      <c r="E1192" s="1849"/>
      <c r="F1192" s="1848">
        <v>35000</v>
      </c>
      <c r="G1192" s="1848">
        <v>1</v>
      </c>
      <c r="H1192" s="2048">
        <v>75</v>
      </c>
      <c r="I1192" s="1831">
        <v>4000</v>
      </c>
      <c r="J1192" s="1994" t="s">
        <v>5824</v>
      </c>
    </row>
    <row r="1193" spans="1:10" ht="16.5" thickBot="1" x14ac:dyDescent="0.3">
      <c r="A1193" s="2336"/>
      <c r="B1193" s="1859" t="s">
        <v>3545</v>
      </c>
      <c r="C1193" s="1848">
        <v>1</v>
      </c>
      <c r="D1193" s="1848"/>
      <c r="E1193" s="1849">
        <v>15000</v>
      </c>
      <c r="F1193" s="1848"/>
      <c r="G1193" s="1848">
        <v>1</v>
      </c>
      <c r="H1193" s="2048">
        <v>60</v>
      </c>
      <c r="I1193" s="1831">
        <v>3000</v>
      </c>
      <c r="J1193" s="1994" t="s">
        <v>767</v>
      </c>
    </row>
    <row r="1194" spans="1:10" ht="16.5" thickBot="1" x14ac:dyDescent="0.3">
      <c r="A1194" s="2337"/>
      <c r="B1194" s="2061" t="s">
        <v>2048</v>
      </c>
      <c r="C1194" s="2062">
        <f>SUM(C1173:C1193)</f>
        <v>23</v>
      </c>
      <c r="D1194" s="2062">
        <f>SUM(D1173:D1193)</f>
        <v>133000</v>
      </c>
      <c r="E1194" s="2062">
        <f>SUM(E1173:E1193)</f>
        <v>205500</v>
      </c>
      <c r="F1194" s="2062">
        <f>SUM(F1173:F1193)</f>
        <v>232000</v>
      </c>
      <c r="G1194" s="2062">
        <f>SUM(G1173:G1193)</f>
        <v>14</v>
      </c>
      <c r="H1194" s="2062"/>
      <c r="I1194" s="2062">
        <f>SUM(I1173:I1193)</f>
        <v>47000</v>
      </c>
      <c r="J1194" s="2063"/>
    </row>
    <row r="1195" spans="1:10" ht="16.5" thickBot="1" x14ac:dyDescent="0.3">
      <c r="A1195" s="2338" t="s">
        <v>4463</v>
      </c>
      <c r="B1195" s="2339"/>
      <c r="C1195" s="2339"/>
      <c r="D1195" s="2339"/>
      <c r="E1195" s="2339"/>
      <c r="F1195" s="2339"/>
      <c r="G1195" s="2339"/>
      <c r="H1195" s="2339"/>
      <c r="I1195" s="2339"/>
      <c r="J1195" s="2340"/>
    </row>
    <row r="1196" spans="1:10" x14ac:dyDescent="0.25">
      <c r="A1196" s="2330"/>
      <c r="B1196" s="2023"/>
      <c r="C1196" s="2024"/>
      <c r="D1196" s="2024"/>
      <c r="E1196" s="2024"/>
      <c r="F1196" s="2025"/>
      <c r="G1196" s="2025"/>
      <c r="H1196" s="2025"/>
      <c r="I1196" s="2025"/>
      <c r="J1196" s="2046"/>
    </row>
    <row r="1197" spans="1:10" ht="16.5" thickBot="1" x14ac:dyDescent="0.3">
      <c r="A1197" s="2331"/>
      <c r="B1197" s="2029" t="s">
        <v>2048</v>
      </c>
      <c r="C1197" s="1999">
        <f>SUM(C1196:C1196)</f>
        <v>0</v>
      </c>
      <c r="D1197" s="1999"/>
      <c r="E1197" s="1999"/>
      <c r="F1197" s="1999"/>
      <c r="G1197" s="1999"/>
      <c r="H1197" s="1999"/>
      <c r="I1197" s="1999"/>
      <c r="J1197" s="2030"/>
    </row>
    <row r="1199" spans="1:10" x14ac:dyDescent="0.25">
      <c r="A1199" s="2326" t="s">
        <v>4861</v>
      </c>
      <c r="B1199" s="2326"/>
      <c r="C1199" s="2326"/>
      <c r="D1199" s="2031">
        <f>D1194</f>
        <v>133000</v>
      </c>
    </row>
    <row r="1201" spans="1:10" x14ac:dyDescent="0.25">
      <c r="A1201" s="2326" t="s">
        <v>4825</v>
      </c>
      <c r="B1201" s="2326"/>
      <c r="C1201" s="2327"/>
      <c r="D1201" s="2328"/>
      <c r="F1201" s="2329" t="s">
        <v>8160</v>
      </c>
      <c r="G1201" s="2329"/>
      <c r="H1201" s="2329"/>
      <c r="I1201" s="2329"/>
      <c r="J1201" s="2329"/>
    </row>
    <row r="1204" spans="1:10" ht="16.5" thickBot="1" x14ac:dyDescent="0.3"/>
    <row r="1205" spans="1:10" ht="16.5" thickBot="1" x14ac:dyDescent="0.3">
      <c r="A1205" s="2332" t="s">
        <v>8186</v>
      </c>
      <c r="B1205" s="2333"/>
      <c r="C1205" s="2333"/>
      <c r="D1205" s="2333"/>
      <c r="E1205" s="2333"/>
      <c r="F1205" s="2333"/>
      <c r="G1205" s="2333"/>
      <c r="H1205" s="2333"/>
      <c r="I1205" s="2333"/>
      <c r="J1205" s="2334"/>
    </row>
    <row r="1206" spans="1:10" ht="32.25" thickBot="1" x14ac:dyDescent="0.3">
      <c r="A1206" s="1984" t="s">
        <v>7245</v>
      </c>
      <c r="B1206" s="1985" t="s">
        <v>7246</v>
      </c>
      <c r="C1206" s="1986" t="s">
        <v>6004</v>
      </c>
      <c r="D1206" s="1987" t="s">
        <v>6005</v>
      </c>
      <c r="E1206" s="1988" t="s">
        <v>7247</v>
      </c>
      <c r="F1206" s="1989" t="s">
        <v>7248</v>
      </c>
      <c r="G1206" s="1989" t="s">
        <v>7249</v>
      </c>
      <c r="H1206" s="1989" t="s">
        <v>7251</v>
      </c>
      <c r="I1206" s="1989" t="s">
        <v>7250</v>
      </c>
      <c r="J1206" s="1990" t="s">
        <v>6846</v>
      </c>
    </row>
    <row r="1207" spans="1:10" x14ac:dyDescent="0.25">
      <c r="A1207" s="2335">
        <v>43982</v>
      </c>
      <c r="B1207" s="1952" t="s">
        <v>563</v>
      </c>
      <c r="C1207" s="1844">
        <v>1</v>
      </c>
      <c r="D1207" s="1844"/>
      <c r="E1207" s="1845">
        <v>18000</v>
      </c>
      <c r="F1207" s="1844"/>
      <c r="G1207" s="1844">
        <v>1</v>
      </c>
      <c r="H1207" s="2047">
        <v>75</v>
      </c>
      <c r="I1207" s="1920">
        <v>4000</v>
      </c>
      <c r="J1207" s="2051" t="s">
        <v>767</v>
      </c>
    </row>
    <row r="1208" spans="1:10" x14ac:dyDescent="0.25">
      <c r="A1208" s="2336"/>
      <c r="B1208" s="1859" t="s">
        <v>4839</v>
      </c>
      <c r="C1208" s="1848">
        <v>1</v>
      </c>
      <c r="D1208" s="1848">
        <v>18000</v>
      </c>
      <c r="E1208" s="1849"/>
      <c r="F1208" s="1848"/>
      <c r="G1208" s="1848">
        <v>1</v>
      </c>
      <c r="H1208" s="2048">
        <v>60</v>
      </c>
      <c r="I1208" s="1831">
        <v>3000</v>
      </c>
      <c r="J1208" s="1994"/>
    </row>
    <row r="1209" spans="1:10" x14ac:dyDescent="0.25">
      <c r="A1209" s="2336"/>
      <c r="B1209" s="1859" t="s">
        <v>6049</v>
      </c>
      <c r="C1209" s="1848">
        <v>1</v>
      </c>
      <c r="D1209" s="1848">
        <v>48000</v>
      </c>
      <c r="E1209" s="1849"/>
      <c r="F1209" s="1848"/>
      <c r="G1209" s="1848"/>
      <c r="H1209" s="2048"/>
      <c r="I1209" s="1831"/>
      <c r="J1209" s="1994"/>
    </row>
    <row r="1210" spans="1:10" x14ac:dyDescent="0.25">
      <c r="A1210" s="2336"/>
      <c r="B1210" s="1859" t="s">
        <v>136</v>
      </c>
      <c r="C1210" s="1848">
        <v>1</v>
      </c>
      <c r="D1210" s="1848">
        <v>12000</v>
      </c>
      <c r="E1210" s="1849"/>
      <c r="F1210" s="1848"/>
      <c r="G1210" s="1848">
        <v>2</v>
      </c>
      <c r="H1210" s="2048" t="s">
        <v>1431</v>
      </c>
      <c r="I1210" s="1831">
        <v>7000</v>
      </c>
      <c r="J1210" s="1994"/>
    </row>
    <row r="1211" spans="1:10" x14ac:dyDescent="0.25">
      <c r="A1211" s="2336"/>
      <c r="B1211" s="1859" t="s">
        <v>6568</v>
      </c>
      <c r="C1211" s="1848">
        <v>1</v>
      </c>
      <c r="D1211" s="1848"/>
      <c r="E1211" s="1849">
        <v>12300</v>
      </c>
      <c r="F1211" s="1848"/>
      <c r="G1211" s="1848">
        <v>1</v>
      </c>
      <c r="H1211" s="2048">
        <v>75</v>
      </c>
      <c r="I1211" s="1831">
        <v>4000</v>
      </c>
      <c r="J1211" s="1994" t="s">
        <v>8187</v>
      </c>
    </row>
    <row r="1212" spans="1:10" x14ac:dyDescent="0.25">
      <c r="A1212" s="2336"/>
      <c r="B1212" s="1907" t="s">
        <v>3545</v>
      </c>
      <c r="C1212" s="2050">
        <v>1</v>
      </c>
      <c r="D1212" s="2050">
        <v>15000</v>
      </c>
      <c r="E1212" s="1909"/>
      <c r="F1212" s="2050"/>
      <c r="G1212" s="2050">
        <v>1</v>
      </c>
      <c r="H1212" s="2049">
        <v>60</v>
      </c>
      <c r="I1212" s="1923">
        <v>3000</v>
      </c>
      <c r="J1212" s="1994"/>
    </row>
    <row r="1213" spans="1:10" x14ac:dyDescent="0.25">
      <c r="A1213" s="2336"/>
      <c r="B1213" s="1859" t="s">
        <v>1863</v>
      </c>
      <c r="C1213" s="1848">
        <v>1</v>
      </c>
      <c r="D1213" s="1848"/>
      <c r="E1213" s="1849">
        <v>21000</v>
      </c>
      <c r="F1213" s="1848"/>
      <c r="G1213" s="1848"/>
      <c r="H1213" s="2048"/>
      <c r="I1213" s="1831"/>
      <c r="J1213" s="1994" t="s">
        <v>767</v>
      </c>
    </row>
    <row r="1214" spans="1:10" x14ac:dyDescent="0.25">
      <c r="A1214" s="2336"/>
      <c r="B1214" s="1859" t="s">
        <v>563</v>
      </c>
      <c r="C1214" s="1848">
        <v>1</v>
      </c>
      <c r="D1214" s="1848">
        <v>22000</v>
      </c>
      <c r="E1214" s="1849"/>
      <c r="F1214" s="1848"/>
      <c r="G1214" s="1848"/>
      <c r="H1214" s="2048"/>
      <c r="I1214" s="1831"/>
      <c r="J1214" s="1994"/>
    </row>
    <row r="1215" spans="1:10" x14ac:dyDescent="0.25">
      <c r="A1215" s="2336"/>
      <c r="B1215" s="1859" t="s">
        <v>807</v>
      </c>
      <c r="C1215" s="1848">
        <v>1</v>
      </c>
      <c r="D1215" s="1848"/>
      <c r="E1215" s="1849">
        <v>23000</v>
      </c>
      <c r="F1215" s="1848"/>
      <c r="G1215" s="1848"/>
      <c r="H1215" s="2048"/>
      <c r="I1215" s="1831"/>
      <c r="J1215" s="1994" t="s">
        <v>8188</v>
      </c>
    </row>
    <row r="1216" spans="1:10" x14ac:dyDescent="0.25">
      <c r="A1216" s="2336"/>
      <c r="B1216" s="1859" t="s">
        <v>123</v>
      </c>
      <c r="C1216" s="1848">
        <v>1</v>
      </c>
      <c r="D1216" s="1848"/>
      <c r="E1216" s="1849">
        <v>16000</v>
      </c>
      <c r="F1216" s="2059"/>
      <c r="G1216" s="1848"/>
      <c r="H1216" s="2048"/>
      <c r="I1216" s="1831"/>
      <c r="J1216" s="1994" t="s">
        <v>767</v>
      </c>
    </row>
    <row r="1217" spans="1:10" x14ac:dyDescent="0.25">
      <c r="A1217" s="2336"/>
      <c r="B1217" s="1859" t="s">
        <v>691</v>
      </c>
      <c r="C1217" s="1848">
        <v>1</v>
      </c>
      <c r="D1217" s="1848">
        <v>18000</v>
      </c>
      <c r="E1217" s="1849"/>
      <c r="F1217" s="1848"/>
      <c r="G1217" s="1848">
        <v>1</v>
      </c>
      <c r="H1217" s="2048">
        <v>100</v>
      </c>
      <c r="I1217" s="1831">
        <v>5000</v>
      </c>
      <c r="J1217" s="1994"/>
    </row>
    <row r="1218" spans="1:10" x14ac:dyDescent="0.25">
      <c r="A1218" s="2336"/>
      <c r="B1218" s="1859" t="s">
        <v>3707</v>
      </c>
      <c r="C1218" s="1848">
        <v>1</v>
      </c>
      <c r="D1218" s="1848"/>
      <c r="E1218" s="1849">
        <v>18000</v>
      </c>
      <c r="F1218" s="1848"/>
      <c r="G1218" s="1848">
        <v>1</v>
      </c>
      <c r="H1218" s="2048">
        <v>75</v>
      </c>
      <c r="I1218" s="1831">
        <v>4000</v>
      </c>
      <c r="J1218" s="1994" t="s">
        <v>767</v>
      </c>
    </row>
    <row r="1219" spans="1:10" x14ac:dyDescent="0.25">
      <c r="A1219" s="2336"/>
      <c r="B1219" s="1859" t="s">
        <v>3437</v>
      </c>
      <c r="C1219" s="1848">
        <v>1</v>
      </c>
      <c r="D1219" s="1848"/>
      <c r="E1219" s="1849">
        <v>18000</v>
      </c>
      <c r="F1219" s="1848"/>
      <c r="G1219" s="1848">
        <v>1</v>
      </c>
      <c r="H1219" s="2048">
        <v>75</v>
      </c>
      <c r="I1219" s="1831">
        <v>4000</v>
      </c>
      <c r="J1219" s="1994" t="s">
        <v>767</v>
      </c>
    </row>
    <row r="1220" spans="1:10" ht="16.5" thickBot="1" x14ac:dyDescent="0.3">
      <c r="A1220" s="2336"/>
      <c r="B1220" s="1921" t="s">
        <v>3641</v>
      </c>
      <c r="C1220" s="2050">
        <v>1</v>
      </c>
      <c r="D1220" s="2050"/>
      <c r="E1220" s="1909">
        <v>15000</v>
      </c>
      <c r="F1220" s="2050"/>
      <c r="G1220" s="2050">
        <v>1</v>
      </c>
      <c r="H1220" s="2049">
        <v>42</v>
      </c>
      <c r="I1220" s="1923">
        <v>1000</v>
      </c>
      <c r="J1220" s="2013" t="s">
        <v>767</v>
      </c>
    </row>
    <row r="1221" spans="1:10" ht="16.5" thickBot="1" x14ac:dyDescent="0.3">
      <c r="A1221" s="2337"/>
      <c r="B1221" s="2061" t="s">
        <v>2048</v>
      </c>
      <c r="C1221" s="2062">
        <f>SUM(C1207:C1220)</f>
        <v>14</v>
      </c>
      <c r="D1221" s="2062">
        <f>SUM(D1207:D1220)</f>
        <v>133000</v>
      </c>
      <c r="E1221" s="2062">
        <f>SUM(E1207:E1220)</f>
        <v>141300</v>
      </c>
      <c r="F1221" s="2062">
        <f>SUM(F1207:F1220)</f>
        <v>0</v>
      </c>
      <c r="G1221" s="2062">
        <f>SUM(G1207:G1220)</f>
        <v>10</v>
      </c>
      <c r="H1221" s="2062"/>
      <c r="I1221" s="2062">
        <f>SUM(I1207:I1220)</f>
        <v>35000</v>
      </c>
      <c r="J1221" s="2063"/>
    </row>
    <row r="1222" spans="1:10" ht="16.5" thickBot="1" x14ac:dyDescent="0.3">
      <c r="A1222" s="2338" t="s">
        <v>4463</v>
      </c>
      <c r="B1222" s="2339"/>
      <c r="C1222" s="2339"/>
      <c r="D1222" s="2339"/>
      <c r="E1222" s="2339"/>
      <c r="F1222" s="2339"/>
      <c r="G1222" s="2339"/>
      <c r="H1222" s="2339"/>
      <c r="I1222" s="2339"/>
      <c r="J1222" s="2340"/>
    </row>
    <row r="1223" spans="1:10" x14ac:dyDescent="0.25">
      <c r="A1223" s="2330"/>
      <c r="B1223" s="2023"/>
      <c r="C1223" s="2024"/>
      <c r="D1223" s="2024"/>
      <c r="E1223" s="2024"/>
      <c r="F1223" s="2025"/>
      <c r="G1223" s="2025"/>
      <c r="H1223" s="2025"/>
      <c r="I1223" s="2025"/>
      <c r="J1223" s="2046"/>
    </row>
    <row r="1224" spans="1:10" ht="16.5" thickBot="1" x14ac:dyDescent="0.3">
      <c r="A1224" s="2331"/>
      <c r="B1224" s="2029" t="s">
        <v>2048</v>
      </c>
      <c r="C1224" s="1999">
        <f>SUM(C1223:C1223)</f>
        <v>0</v>
      </c>
      <c r="D1224" s="1999"/>
      <c r="E1224" s="1999"/>
      <c r="F1224" s="1999"/>
      <c r="G1224" s="1999"/>
      <c r="H1224" s="1999"/>
      <c r="I1224" s="1999"/>
      <c r="J1224" s="2030"/>
    </row>
    <row r="1226" spans="1:10" x14ac:dyDescent="0.25">
      <c r="A1226" s="2326" t="s">
        <v>4861</v>
      </c>
      <c r="B1226" s="2326"/>
      <c r="C1226" s="2326"/>
      <c r="D1226" s="2031">
        <f>D1221</f>
        <v>133000</v>
      </c>
    </row>
    <row r="1228" spans="1:10" x14ac:dyDescent="0.25">
      <c r="A1228" s="2326" t="s">
        <v>4825</v>
      </c>
      <c r="B1228" s="2326"/>
      <c r="C1228" s="2327"/>
      <c r="D1228" s="2328"/>
      <c r="F1228" s="2329" t="s">
        <v>8160</v>
      </c>
      <c r="G1228" s="2329"/>
      <c r="H1228" s="2329"/>
      <c r="I1228" s="2329"/>
      <c r="J1228" s="2329"/>
    </row>
  </sheetData>
  <mergeCells count="210">
    <mergeCell ref="A1222:J1222"/>
    <mergeCell ref="A1223:A1224"/>
    <mergeCell ref="A1226:C1226"/>
    <mergeCell ref="A1228:B1228"/>
    <mergeCell ref="C1228:D1228"/>
    <mergeCell ref="F1228:J1228"/>
    <mergeCell ref="A1173:A1194"/>
    <mergeCell ref="A1195:J1195"/>
    <mergeCell ref="A1196:A1197"/>
    <mergeCell ref="A1199:C1199"/>
    <mergeCell ref="A1201:B1201"/>
    <mergeCell ref="C1201:D1201"/>
    <mergeCell ref="F1201:J1201"/>
    <mergeCell ref="A1205:J1205"/>
    <mergeCell ref="A1207:A1221"/>
    <mergeCell ref="A1139:J1139"/>
    <mergeCell ref="A1141:A1160"/>
    <mergeCell ref="A1161:J1161"/>
    <mergeCell ref="A1162:A1163"/>
    <mergeCell ref="A1165:C1165"/>
    <mergeCell ref="A1167:B1167"/>
    <mergeCell ref="C1167:D1167"/>
    <mergeCell ref="F1167:J1167"/>
    <mergeCell ref="A1171:J1171"/>
    <mergeCell ref="A944:J944"/>
    <mergeCell ref="A945:A948"/>
    <mergeCell ref="A1033:J1033"/>
    <mergeCell ref="A1035:A1059"/>
    <mergeCell ref="A1060:J1060"/>
    <mergeCell ref="A1061:A1062"/>
    <mergeCell ref="A1064:C1064"/>
    <mergeCell ref="A1066:B1066"/>
    <mergeCell ref="C1066:D1066"/>
    <mergeCell ref="F1066:J1066"/>
    <mergeCell ref="A996:J996"/>
    <mergeCell ref="A998:A1020"/>
    <mergeCell ref="A1021:J1021"/>
    <mergeCell ref="A1022:A1025"/>
    <mergeCell ref="A1027:C1027"/>
    <mergeCell ref="A1029:B1029"/>
    <mergeCell ref="C1029:D1029"/>
    <mergeCell ref="F1029:J1029"/>
    <mergeCell ref="A950:C950"/>
    <mergeCell ref="A952:B952"/>
    <mergeCell ref="C952:D952"/>
    <mergeCell ref="F952:J952"/>
    <mergeCell ref="A964:A983"/>
    <mergeCell ref="A984:J984"/>
    <mergeCell ref="B839:J839"/>
    <mergeCell ref="B845:C845"/>
    <mergeCell ref="B847:C847"/>
    <mergeCell ref="F847:J847"/>
    <mergeCell ref="A849:J849"/>
    <mergeCell ref="A851:A872"/>
    <mergeCell ref="F881:J881"/>
    <mergeCell ref="A873:J873"/>
    <mergeCell ref="A874:A877"/>
    <mergeCell ref="A881:B881"/>
    <mergeCell ref="C881:D881"/>
    <mergeCell ref="A879:C879"/>
    <mergeCell ref="A341:J341"/>
    <mergeCell ref="A343:A369"/>
    <mergeCell ref="B370:J370"/>
    <mergeCell ref="B374:C374"/>
    <mergeCell ref="B377:C377"/>
    <mergeCell ref="F377:J377"/>
    <mergeCell ref="A413:J413"/>
    <mergeCell ref="A415:A454"/>
    <mergeCell ref="B455:J455"/>
    <mergeCell ref="A378:J378"/>
    <mergeCell ref="A380:A403"/>
    <mergeCell ref="B404:J404"/>
    <mergeCell ref="B408:C408"/>
    <mergeCell ref="B410:C410"/>
    <mergeCell ref="F410:J410"/>
    <mergeCell ref="B285:C285"/>
    <mergeCell ref="B287:C287"/>
    <mergeCell ref="F287:J287"/>
    <mergeCell ref="A291:J291"/>
    <mergeCell ref="A293:A332"/>
    <mergeCell ref="B333:J333"/>
    <mergeCell ref="B337:C337"/>
    <mergeCell ref="B339:C339"/>
    <mergeCell ref="F339:J339"/>
    <mergeCell ref="B237:C237"/>
    <mergeCell ref="B239:C239"/>
    <mergeCell ref="F239:J239"/>
    <mergeCell ref="A127:J127"/>
    <mergeCell ref="A129:A182"/>
    <mergeCell ref="B180:J180"/>
    <mergeCell ref="B184:C184"/>
    <mergeCell ref="B186:C186"/>
    <mergeCell ref="F186:J186"/>
    <mergeCell ref="A2:J2"/>
    <mergeCell ref="A4:A21"/>
    <mergeCell ref="B22:J22"/>
    <mergeCell ref="B26:C26"/>
    <mergeCell ref="B28:C28"/>
    <mergeCell ref="F28:J28"/>
    <mergeCell ref="H19:J19"/>
    <mergeCell ref="B58:C58"/>
    <mergeCell ref="F58:J58"/>
    <mergeCell ref="A32:J32"/>
    <mergeCell ref="A34:A51"/>
    <mergeCell ref="H49:J49"/>
    <mergeCell ref="B52:J52"/>
    <mergeCell ref="B56:C56"/>
    <mergeCell ref="A512:J512"/>
    <mergeCell ref="A514:A548"/>
    <mergeCell ref="B549:J549"/>
    <mergeCell ref="B555:C555"/>
    <mergeCell ref="B557:C557"/>
    <mergeCell ref="F557:J557"/>
    <mergeCell ref="B97:C97"/>
    <mergeCell ref="F97:J97"/>
    <mergeCell ref="A61:J61"/>
    <mergeCell ref="A63:A90"/>
    <mergeCell ref="B91:J91"/>
    <mergeCell ref="B95:C95"/>
    <mergeCell ref="A101:J101"/>
    <mergeCell ref="A103:A115"/>
    <mergeCell ref="B116:J116"/>
    <mergeCell ref="B120:C120"/>
    <mergeCell ref="B122:C122"/>
    <mergeCell ref="F122:J122"/>
    <mergeCell ref="A242:J242"/>
    <mergeCell ref="A244:A280"/>
    <mergeCell ref="B281:J281"/>
    <mergeCell ref="A191:J191"/>
    <mergeCell ref="A193:A232"/>
    <mergeCell ref="B233:J233"/>
    <mergeCell ref="B461:C461"/>
    <mergeCell ref="B463:C463"/>
    <mergeCell ref="F463:J463"/>
    <mergeCell ref="A466:J466"/>
    <mergeCell ref="A468:A499"/>
    <mergeCell ref="B500:J500"/>
    <mergeCell ref="B506:C506"/>
    <mergeCell ref="B508:C508"/>
    <mergeCell ref="F508:J508"/>
    <mergeCell ref="A562:J562"/>
    <mergeCell ref="A564:A598"/>
    <mergeCell ref="B599:J599"/>
    <mergeCell ref="B605:C605"/>
    <mergeCell ref="A926:J926"/>
    <mergeCell ref="A928:A943"/>
    <mergeCell ref="B607:C607"/>
    <mergeCell ref="F607:J607"/>
    <mergeCell ref="A610:J610"/>
    <mergeCell ref="A612:A648"/>
    <mergeCell ref="B649:J649"/>
    <mergeCell ref="F805:J805"/>
    <mergeCell ref="A805:C805"/>
    <mergeCell ref="A803:C803"/>
    <mergeCell ref="A660:J660"/>
    <mergeCell ref="A662:A684"/>
    <mergeCell ref="B685:J685"/>
    <mergeCell ref="B691:C691"/>
    <mergeCell ref="B693:C693"/>
    <mergeCell ref="F693:J693"/>
    <mergeCell ref="A697:J697"/>
    <mergeCell ref="A699:A712"/>
    <mergeCell ref="B713:J713"/>
    <mergeCell ref="A772:J772"/>
    <mergeCell ref="A885:J885"/>
    <mergeCell ref="A887:A915"/>
    <mergeCell ref="A916:J916"/>
    <mergeCell ref="A917:A918"/>
    <mergeCell ref="A920:C920"/>
    <mergeCell ref="A922:B922"/>
    <mergeCell ref="C922:D922"/>
    <mergeCell ref="F922:J922"/>
    <mergeCell ref="B655:C655"/>
    <mergeCell ref="B657:C657"/>
    <mergeCell ref="F657:J657"/>
    <mergeCell ref="A774:A796"/>
    <mergeCell ref="B797:J797"/>
    <mergeCell ref="B719:C719"/>
    <mergeCell ref="B721:C721"/>
    <mergeCell ref="F721:J721"/>
    <mergeCell ref="A725:J725"/>
    <mergeCell ref="A727:A759"/>
    <mergeCell ref="B760:J760"/>
    <mergeCell ref="B766:C766"/>
    <mergeCell ref="B768:C768"/>
    <mergeCell ref="F768:J768"/>
    <mergeCell ref="A808:J808"/>
    <mergeCell ref="A810:A838"/>
    <mergeCell ref="A985:A988"/>
    <mergeCell ref="A990:C990"/>
    <mergeCell ref="A992:B992"/>
    <mergeCell ref="C992:D992"/>
    <mergeCell ref="F992:J992"/>
    <mergeCell ref="A962:J962"/>
    <mergeCell ref="A1069:J1069"/>
    <mergeCell ref="A1071:A1089"/>
    <mergeCell ref="A1090:J1090"/>
    <mergeCell ref="A1133:C1133"/>
    <mergeCell ref="A1135:B1135"/>
    <mergeCell ref="C1135:D1135"/>
    <mergeCell ref="F1135:J1135"/>
    <mergeCell ref="A1091:A1092"/>
    <mergeCell ref="A1094:C1094"/>
    <mergeCell ref="A1096:B1096"/>
    <mergeCell ref="C1096:D1096"/>
    <mergeCell ref="F1096:J1096"/>
    <mergeCell ref="A1100:J1100"/>
    <mergeCell ref="A1102:A1128"/>
    <mergeCell ref="A1129:J1129"/>
    <mergeCell ref="A1130:A1131"/>
  </mergeCells>
  <pageMargins left="0.70866141732283472" right="0.70866141732283472" top="0.74803149606299213" bottom="0.74803149606299213" header="0.31496062992125984" footer="0.31496062992125984"/>
  <pageSetup paperSize="9" scale="78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83"/>
  <sheetViews>
    <sheetView topLeftCell="A823" workbookViewId="0">
      <selection activeCell="B839" sqref="B839"/>
    </sheetView>
  </sheetViews>
  <sheetFormatPr defaultRowHeight="15.75" x14ac:dyDescent="0.25"/>
  <cols>
    <col min="1" max="1" width="11.28515625" style="1983" bestFit="1" customWidth="1"/>
    <col min="2" max="2" width="26" style="1983" customWidth="1"/>
    <col min="3" max="3" width="9.140625" style="2090"/>
    <col min="4" max="4" width="9.85546875" style="2090" customWidth="1"/>
    <col min="5" max="5" width="13.85546875" style="2090" bestFit="1" customWidth="1"/>
    <col min="6" max="6" width="10.140625" style="2090" bestFit="1" customWidth="1"/>
    <col min="7" max="7" width="9.140625" style="2090"/>
    <col min="8" max="8" width="14.7109375" style="2090" customWidth="1"/>
    <col min="9" max="9" width="9.140625" style="2090"/>
    <col min="10" max="10" width="46.42578125" style="2090" bestFit="1" customWidth="1"/>
    <col min="11" max="16384" width="9.140625" style="1983"/>
  </cols>
  <sheetData>
    <row r="1" spans="1:10" ht="16.5" thickBot="1" x14ac:dyDescent="0.3">
      <c r="A1" s="2332" t="s">
        <v>8189</v>
      </c>
      <c r="B1" s="2333"/>
      <c r="C1" s="2333"/>
      <c r="D1" s="2333"/>
      <c r="E1" s="2333"/>
      <c r="F1" s="2333"/>
      <c r="G1" s="2333"/>
      <c r="H1" s="2333"/>
      <c r="I1" s="2333"/>
      <c r="J1" s="2334"/>
    </row>
    <row r="2" spans="1:10" ht="32.25" thickBot="1" x14ac:dyDescent="0.3">
      <c r="A2" s="1984" t="s">
        <v>7245</v>
      </c>
      <c r="B2" s="1985" t="s">
        <v>7246</v>
      </c>
      <c r="C2" s="1986" t="s">
        <v>6004</v>
      </c>
      <c r="D2" s="1987" t="s">
        <v>6005</v>
      </c>
      <c r="E2" s="1988" t="s">
        <v>7247</v>
      </c>
      <c r="F2" s="1989" t="s">
        <v>7248</v>
      </c>
      <c r="G2" s="1989" t="s">
        <v>7249</v>
      </c>
      <c r="H2" s="1989" t="s">
        <v>7251</v>
      </c>
      <c r="I2" s="1989" t="s">
        <v>7250</v>
      </c>
      <c r="J2" s="1990" t="s">
        <v>6846</v>
      </c>
    </row>
    <row r="3" spans="1:10" x14ac:dyDescent="0.25">
      <c r="A3" s="2335">
        <v>43983</v>
      </c>
      <c r="B3" s="1952" t="s">
        <v>4793</v>
      </c>
      <c r="C3" s="1844">
        <v>1</v>
      </c>
      <c r="D3" s="1844">
        <v>18000</v>
      </c>
      <c r="E3" s="1845"/>
      <c r="F3" s="1844"/>
      <c r="G3" s="1844">
        <v>1</v>
      </c>
      <c r="H3" s="2047">
        <v>60</v>
      </c>
      <c r="I3" s="1920">
        <v>3000</v>
      </c>
      <c r="J3" s="2051"/>
    </row>
    <row r="4" spans="1:10" x14ac:dyDescent="0.25">
      <c r="A4" s="2336"/>
      <c r="B4" s="1859" t="s">
        <v>2044</v>
      </c>
      <c r="C4" s="1848">
        <v>1</v>
      </c>
      <c r="D4" s="1848">
        <v>14000</v>
      </c>
      <c r="E4" s="1849"/>
      <c r="F4" s="1848"/>
      <c r="G4" s="1848">
        <v>1</v>
      </c>
      <c r="H4" s="2048">
        <v>60</v>
      </c>
      <c r="I4" s="1831">
        <v>3000</v>
      </c>
      <c r="J4" s="1994"/>
    </row>
    <row r="5" spans="1:10" x14ac:dyDescent="0.25">
      <c r="A5" s="2336"/>
      <c r="B5" s="1859" t="s">
        <v>3437</v>
      </c>
      <c r="C5" s="1848">
        <v>1</v>
      </c>
      <c r="D5" s="1848">
        <v>18000</v>
      </c>
      <c r="E5" s="1849"/>
      <c r="F5" s="1848"/>
      <c r="G5" s="1848">
        <v>1</v>
      </c>
      <c r="H5" s="2048">
        <v>75</v>
      </c>
      <c r="I5" s="1831">
        <v>4000</v>
      </c>
      <c r="J5" s="1994"/>
    </row>
    <row r="6" spans="1:10" x14ac:dyDescent="0.25">
      <c r="A6" s="2336"/>
      <c r="B6" s="1859" t="s">
        <v>423</v>
      </c>
      <c r="C6" s="1848">
        <v>1</v>
      </c>
      <c r="D6" s="1848"/>
      <c r="E6" s="1849">
        <v>18000</v>
      </c>
      <c r="F6" s="1848"/>
      <c r="G6" s="1848">
        <v>1</v>
      </c>
      <c r="H6" s="2048">
        <v>75</v>
      </c>
      <c r="I6" s="1831">
        <v>4000</v>
      </c>
      <c r="J6" s="1994" t="s">
        <v>767</v>
      </c>
    </row>
    <row r="7" spans="1:10" x14ac:dyDescent="0.25">
      <c r="A7" s="2336"/>
      <c r="B7" s="1907" t="s">
        <v>107</v>
      </c>
      <c r="C7" s="2091">
        <v>1</v>
      </c>
      <c r="D7" s="2091">
        <v>26000</v>
      </c>
      <c r="E7" s="2093"/>
      <c r="F7" s="2091"/>
      <c r="G7" s="2091">
        <v>2</v>
      </c>
      <c r="H7" s="2049">
        <v>60</v>
      </c>
      <c r="I7" s="1923">
        <v>6000</v>
      </c>
      <c r="J7" s="1994"/>
    </row>
    <row r="8" spans="1:10" x14ac:dyDescent="0.25">
      <c r="A8" s="2336"/>
      <c r="B8" s="1859" t="s">
        <v>1541</v>
      </c>
      <c r="C8" s="1848">
        <v>2</v>
      </c>
      <c r="D8" s="1848"/>
      <c r="E8" s="1849">
        <v>94000</v>
      </c>
      <c r="F8" s="1848"/>
      <c r="G8" s="1848">
        <v>2</v>
      </c>
      <c r="H8" s="2048">
        <v>230</v>
      </c>
      <c r="I8" s="1831">
        <v>26000</v>
      </c>
      <c r="J8" s="1994"/>
    </row>
    <row r="9" spans="1:10" x14ac:dyDescent="0.25">
      <c r="A9" s="2336"/>
      <c r="B9" s="1859" t="s">
        <v>8171</v>
      </c>
      <c r="C9" s="1848">
        <v>1</v>
      </c>
      <c r="D9" s="1848"/>
      <c r="E9" s="1849">
        <v>49000</v>
      </c>
      <c r="F9" s="1848"/>
      <c r="G9" s="1848">
        <v>1</v>
      </c>
      <c r="H9" s="2048">
        <v>100</v>
      </c>
      <c r="I9" s="1831">
        <v>5000</v>
      </c>
      <c r="J9" s="1994" t="s">
        <v>767</v>
      </c>
    </row>
    <row r="10" spans="1:10" x14ac:dyDescent="0.25">
      <c r="A10" s="2336"/>
      <c r="B10" s="1859" t="s">
        <v>1248</v>
      </c>
      <c r="C10" s="1848">
        <v>1</v>
      </c>
      <c r="D10" s="1848"/>
      <c r="E10" s="1849"/>
      <c r="F10" s="1848">
        <v>53000</v>
      </c>
      <c r="G10" s="1848"/>
      <c r="H10" s="2048"/>
      <c r="I10" s="1831"/>
      <c r="J10" s="1994" t="s">
        <v>8190</v>
      </c>
    </row>
    <row r="11" spans="1:10" x14ac:dyDescent="0.25">
      <c r="A11" s="2336"/>
      <c r="B11" s="1859" t="s">
        <v>3545</v>
      </c>
      <c r="C11" s="1848">
        <v>1</v>
      </c>
      <c r="D11" s="1848">
        <v>15000</v>
      </c>
      <c r="E11" s="1849"/>
      <c r="F11" s="1848"/>
      <c r="G11" s="1848">
        <v>1</v>
      </c>
      <c r="H11" s="2048">
        <v>60</v>
      </c>
      <c r="I11" s="1831">
        <v>3000</v>
      </c>
      <c r="J11" s="1994" t="s">
        <v>5574</v>
      </c>
    </row>
    <row r="12" spans="1:10" x14ac:dyDescent="0.25">
      <c r="A12" s="2336"/>
      <c r="B12" s="1859" t="s">
        <v>656</v>
      </c>
      <c r="C12" s="1848">
        <v>1</v>
      </c>
      <c r="D12" s="1848"/>
      <c r="E12" s="1849">
        <v>17000</v>
      </c>
      <c r="F12" s="1848"/>
      <c r="G12" s="1848">
        <v>1</v>
      </c>
      <c r="H12" s="2048">
        <v>75</v>
      </c>
      <c r="I12" s="1831">
        <v>4000</v>
      </c>
      <c r="J12" s="1994" t="s">
        <v>767</v>
      </c>
    </row>
    <row r="13" spans="1:10" x14ac:dyDescent="0.25">
      <c r="A13" s="2336"/>
      <c r="B13" s="1859" t="s">
        <v>7561</v>
      </c>
      <c r="C13" s="1848">
        <v>1</v>
      </c>
      <c r="D13" s="1848"/>
      <c r="E13" s="1849">
        <v>30500</v>
      </c>
      <c r="F13" s="1848"/>
      <c r="G13" s="1848">
        <v>1</v>
      </c>
      <c r="H13" s="2048">
        <v>60</v>
      </c>
      <c r="I13" s="1831">
        <v>3000</v>
      </c>
      <c r="J13" s="1994" t="s">
        <v>767</v>
      </c>
    </row>
    <row r="14" spans="1:10" x14ac:dyDescent="0.25">
      <c r="A14" s="2336"/>
      <c r="B14" s="1859" t="s">
        <v>2199</v>
      </c>
      <c r="C14" s="1848">
        <v>1</v>
      </c>
      <c r="D14" s="1848">
        <v>21000</v>
      </c>
      <c r="E14" s="1849"/>
      <c r="F14" s="1848"/>
      <c r="G14" s="1848"/>
      <c r="H14" s="2048"/>
      <c r="I14" s="1831"/>
      <c r="J14" s="1994" t="s">
        <v>8165</v>
      </c>
    </row>
    <row r="15" spans="1:10" x14ac:dyDescent="0.25">
      <c r="A15" s="2336"/>
      <c r="B15" s="1859" t="s">
        <v>423</v>
      </c>
      <c r="C15" s="1848">
        <v>1</v>
      </c>
      <c r="D15" s="1848">
        <v>18000</v>
      </c>
      <c r="E15" s="1849"/>
      <c r="F15" s="1848"/>
      <c r="G15" s="1848">
        <v>1</v>
      </c>
      <c r="H15" s="2048">
        <v>75</v>
      </c>
      <c r="I15" s="1831">
        <v>4000</v>
      </c>
      <c r="J15" s="1994"/>
    </row>
    <row r="16" spans="1:10" x14ac:dyDescent="0.25">
      <c r="A16" s="2336"/>
      <c r="B16" s="1859" t="s">
        <v>8191</v>
      </c>
      <c r="C16" s="1848">
        <v>1</v>
      </c>
      <c r="D16" s="1848"/>
      <c r="E16" s="1849"/>
      <c r="F16" s="1848"/>
      <c r="G16" s="1848"/>
      <c r="H16" s="2048"/>
      <c r="I16" s="1831"/>
      <c r="J16" s="1994" t="s">
        <v>570</v>
      </c>
    </row>
    <row r="17" spans="1:10" x14ac:dyDescent="0.25">
      <c r="A17" s="2336"/>
      <c r="B17" s="1859" t="s">
        <v>6051</v>
      </c>
      <c r="C17" s="1848">
        <v>1</v>
      </c>
      <c r="D17" s="1848"/>
      <c r="E17" s="1849">
        <v>31000</v>
      </c>
      <c r="F17" s="1848"/>
      <c r="G17" s="1848">
        <v>1</v>
      </c>
      <c r="H17" s="2048">
        <v>75</v>
      </c>
      <c r="I17" s="1831">
        <v>4000</v>
      </c>
      <c r="J17" s="1994" t="s">
        <v>767</v>
      </c>
    </row>
    <row r="18" spans="1:10" x14ac:dyDescent="0.25">
      <c r="A18" s="2336"/>
      <c r="B18" s="1859" t="s">
        <v>6048</v>
      </c>
      <c r="C18" s="1848">
        <v>1</v>
      </c>
      <c r="D18" s="1848"/>
      <c r="E18" s="1849"/>
      <c r="F18" s="1848">
        <v>29500</v>
      </c>
      <c r="G18" s="1848"/>
      <c r="H18" s="2048"/>
      <c r="I18" s="1831"/>
      <c r="J18" s="1994" t="s">
        <v>8192</v>
      </c>
    </row>
    <row r="19" spans="1:10" ht="16.5" thickBot="1" x14ac:dyDescent="0.3">
      <c r="A19" s="2336"/>
      <c r="B19" s="1859" t="s">
        <v>656</v>
      </c>
      <c r="C19" s="1848">
        <v>1</v>
      </c>
      <c r="D19" s="1848">
        <v>17000</v>
      </c>
      <c r="E19" s="1849"/>
      <c r="F19" s="1848"/>
      <c r="G19" s="1848">
        <v>1</v>
      </c>
      <c r="H19" s="2048">
        <v>75</v>
      </c>
      <c r="I19" s="1831">
        <v>4000</v>
      </c>
      <c r="J19" s="1994"/>
    </row>
    <row r="20" spans="1:10" ht="16.5" thickBot="1" x14ac:dyDescent="0.3">
      <c r="A20" s="2337"/>
      <c r="B20" s="2061" t="s">
        <v>2048</v>
      </c>
      <c r="C20" s="2062">
        <f>SUM(C3:C19)</f>
        <v>18</v>
      </c>
      <c r="D20" s="2062">
        <f>SUM(D3:D19)</f>
        <v>147000</v>
      </c>
      <c r="E20" s="2062">
        <f>SUM(E3:E19)</f>
        <v>239500</v>
      </c>
      <c r="F20" s="2062">
        <f>SUM(F3:F19)</f>
        <v>82500</v>
      </c>
      <c r="G20" s="2062">
        <f>SUM(G3:G19)</f>
        <v>15</v>
      </c>
      <c r="H20" s="2062"/>
      <c r="I20" s="2062">
        <f>SUM(I3:I19)</f>
        <v>73000</v>
      </c>
      <c r="J20" s="2063"/>
    </row>
    <row r="21" spans="1:10" ht="16.5" thickBot="1" x14ac:dyDescent="0.3">
      <c r="A21" s="2338" t="s">
        <v>4463</v>
      </c>
      <c r="B21" s="2339"/>
      <c r="C21" s="2339"/>
      <c r="D21" s="2339"/>
      <c r="E21" s="2339"/>
      <c r="F21" s="2339"/>
      <c r="G21" s="2339"/>
      <c r="H21" s="2339"/>
      <c r="I21" s="2339"/>
      <c r="J21" s="2340"/>
    </row>
    <row r="22" spans="1:10" x14ac:dyDescent="0.25">
      <c r="A22" s="2330"/>
      <c r="B22" s="2023" t="s">
        <v>6934</v>
      </c>
      <c r="C22" s="2024">
        <v>1</v>
      </c>
      <c r="D22" s="2024"/>
      <c r="E22" s="2024">
        <v>900</v>
      </c>
      <c r="F22" s="2025"/>
      <c r="G22" s="2025"/>
      <c r="H22" s="2025"/>
      <c r="I22" s="2025"/>
      <c r="J22" s="2046" t="s">
        <v>767</v>
      </c>
    </row>
    <row r="23" spans="1:10" ht="16.5" thickBot="1" x14ac:dyDescent="0.3">
      <c r="A23" s="2331"/>
      <c r="B23" s="2029" t="s">
        <v>2048</v>
      </c>
      <c r="C23" s="1999">
        <f>SUM(C22:C22)</f>
        <v>1</v>
      </c>
      <c r="D23" s="1999"/>
      <c r="E23" s="1999"/>
      <c r="F23" s="1999"/>
      <c r="G23" s="1999"/>
      <c r="H23" s="1999"/>
      <c r="I23" s="1999"/>
      <c r="J23" s="2099"/>
    </row>
    <row r="25" spans="1:10" x14ac:dyDescent="0.25">
      <c r="A25" s="2326" t="s">
        <v>4861</v>
      </c>
      <c r="B25" s="2326"/>
      <c r="C25" s="2326"/>
      <c r="D25" s="2031">
        <f>D20</f>
        <v>147000</v>
      </c>
    </row>
    <row r="27" spans="1:10" x14ac:dyDescent="0.25">
      <c r="A27" s="2326" t="s">
        <v>4825</v>
      </c>
      <c r="B27" s="2326"/>
      <c r="C27" s="2327"/>
      <c r="D27" s="2328"/>
      <c r="F27" s="2329" t="s">
        <v>8160</v>
      </c>
      <c r="G27" s="2329"/>
      <c r="H27" s="2329"/>
      <c r="I27" s="2329"/>
      <c r="J27" s="2329"/>
    </row>
    <row r="30" spans="1:10" ht="16.5" thickBot="1" x14ac:dyDescent="0.3"/>
    <row r="31" spans="1:10" ht="16.5" thickBot="1" x14ac:dyDescent="0.3">
      <c r="A31" s="2332" t="s">
        <v>8193</v>
      </c>
      <c r="B31" s="2333"/>
      <c r="C31" s="2333"/>
      <c r="D31" s="2333"/>
      <c r="E31" s="2333"/>
      <c r="F31" s="2333"/>
      <c r="G31" s="2333"/>
      <c r="H31" s="2333"/>
      <c r="I31" s="2333"/>
      <c r="J31" s="2334"/>
    </row>
    <row r="32" spans="1:10" ht="32.25" thickBot="1" x14ac:dyDescent="0.3">
      <c r="A32" s="1984" t="s">
        <v>7245</v>
      </c>
      <c r="B32" s="1985" t="s">
        <v>7246</v>
      </c>
      <c r="C32" s="1986" t="s">
        <v>6004</v>
      </c>
      <c r="D32" s="1987" t="s">
        <v>6005</v>
      </c>
      <c r="E32" s="1988" t="s">
        <v>7247</v>
      </c>
      <c r="F32" s="1989" t="s">
        <v>7248</v>
      </c>
      <c r="G32" s="1989" t="s">
        <v>7249</v>
      </c>
      <c r="H32" s="1989" t="s">
        <v>7251</v>
      </c>
      <c r="I32" s="1989" t="s">
        <v>7250</v>
      </c>
      <c r="J32" s="1990" t="s">
        <v>6846</v>
      </c>
    </row>
    <row r="33" spans="1:10" x14ac:dyDescent="0.25">
      <c r="A33" s="2335">
        <v>43984</v>
      </c>
      <c r="B33" s="1952" t="s">
        <v>423</v>
      </c>
      <c r="C33" s="1844">
        <v>1</v>
      </c>
      <c r="D33" s="1844"/>
      <c r="E33" s="1845">
        <v>18000</v>
      </c>
      <c r="F33" s="1844"/>
      <c r="G33" s="1844">
        <v>1</v>
      </c>
      <c r="H33" s="2047">
        <v>75</v>
      </c>
      <c r="I33" s="1920">
        <v>4000</v>
      </c>
      <c r="J33" s="2051" t="s">
        <v>767</v>
      </c>
    </row>
    <row r="34" spans="1:10" x14ac:dyDescent="0.25">
      <c r="A34" s="2336"/>
      <c r="B34" s="1859" t="s">
        <v>8155</v>
      </c>
      <c r="C34" s="1848">
        <v>1</v>
      </c>
      <c r="D34" s="1848"/>
      <c r="E34" s="1849">
        <v>42000</v>
      </c>
      <c r="F34" s="1848"/>
      <c r="G34" s="1848">
        <v>1</v>
      </c>
      <c r="H34" s="2048">
        <v>100</v>
      </c>
      <c r="I34" s="1831">
        <v>5000</v>
      </c>
      <c r="J34" s="1994" t="s">
        <v>767</v>
      </c>
    </row>
    <row r="35" spans="1:10" x14ac:dyDescent="0.25">
      <c r="A35" s="2336"/>
      <c r="B35" s="1859" t="s">
        <v>1946</v>
      </c>
      <c r="C35" s="1848">
        <v>1</v>
      </c>
      <c r="D35" s="1848">
        <v>29500</v>
      </c>
      <c r="E35" s="1849">
        <v>5000</v>
      </c>
      <c r="F35" s="1848"/>
      <c r="G35" s="1848">
        <v>1</v>
      </c>
      <c r="H35" s="2048">
        <v>100</v>
      </c>
      <c r="I35" s="1831">
        <v>5000</v>
      </c>
      <c r="J35" s="1994" t="s">
        <v>767</v>
      </c>
    </row>
    <row r="36" spans="1:10" x14ac:dyDescent="0.25">
      <c r="A36" s="2336"/>
      <c r="B36" s="1917" t="s">
        <v>596</v>
      </c>
      <c r="C36" s="1870">
        <v>1</v>
      </c>
      <c r="D36" s="1870"/>
      <c r="E36" s="1871">
        <v>32000</v>
      </c>
      <c r="F36" s="1870"/>
      <c r="G36" s="1870"/>
      <c r="H36" s="2052"/>
      <c r="I36" s="1776"/>
      <c r="J36" s="1997" t="s">
        <v>8194</v>
      </c>
    </row>
    <row r="37" spans="1:10" x14ac:dyDescent="0.25">
      <c r="A37" s="2336"/>
      <c r="B37" s="1907" t="s">
        <v>423</v>
      </c>
      <c r="C37" s="2091">
        <v>1</v>
      </c>
      <c r="D37" s="2091">
        <v>17000</v>
      </c>
      <c r="E37" s="2093"/>
      <c r="F37" s="2091"/>
      <c r="G37" s="2091">
        <v>1</v>
      </c>
      <c r="H37" s="2049">
        <v>75</v>
      </c>
      <c r="I37" s="1923">
        <v>4000</v>
      </c>
      <c r="J37" s="1994" t="s">
        <v>3278</v>
      </c>
    </row>
    <row r="38" spans="1:10" x14ac:dyDescent="0.25">
      <c r="A38" s="2336"/>
      <c r="B38" s="1859" t="s">
        <v>5981</v>
      </c>
      <c r="C38" s="1848">
        <v>1</v>
      </c>
      <c r="D38" s="1848"/>
      <c r="E38" s="1849">
        <v>44000</v>
      </c>
      <c r="F38" s="1848"/>
      <c r="G38" s="1848">
        <v>2</v>
      </c>
      <c r="H38" s="2048" t="s">
        <v>2059</v>
      </c>
      <c r="I38" s="1831">
        <v>8000</v>
      </c>
      <c r="J38" s="1994" t="s">
        <v>767</v>
      </c>
    </row>
    <row r="39" spans="1:10" x14ac:dyDescent="0.25">
      <c r="A39" s="2336"/>
      <c r="B39" s="1859" t="s">
        <v>7561</v>
      </c>
      <c r="C39" s="1848">
        <v>1</v>
      </c>
      <c r="D39" s="1848"/>
      <c r="E39" s="1849">
        <v>30500</v>
      </c>
      <c r="F39" s="1848"/>
      <c r="G39" s="1848">
        <v>1</v>
      </c>
      <c r="H39" s="2048">
        <v>60</v>
      </c>
      <c r="I39" s="1831">
        <v>3000</v>
      </c>
      <c r="J39" s="1994" t="s">
        <v>767</v>
      </c>
    </row>
    <row r="40" spans="1:10" x14ac:dyDescent="0.25">
      <c r="A40" s="2336"/>
      <c r="B40" s="1859" t="s">
        <v>622</v>
      </c>
      <c r="C40" s="1848">
        <v>1</v>
      </c>
      <c r="D40" s="1848">
        <v>37000</v>
      </c>
      <c r="E40" s="1849"/>
      <c r="F40" s="1848"/>
      <c r="G40" s="1848">
        <v>1</v>
      </c>
      <c r="H40" s="2048">
        <v>75</v>
      </c>
      <c r="I40" s="1831">
        <v>4000</v>
      </c>
      <c r="J40" s="1994"/>
    </row>
    <row r="41" spans="1:10" x14ac:dyDescent="0.25">
      <c r="A41" s="2336"/>
      <c r="B41" s="1859" t="s">
        <v>6589</v>
      </c>
      <c r="C41" s="1848">
        <v>1</v>
      </c>
      <c r="D41" s="1848">
        <v>17000</v>
      </c>
      <c r="E41" s="1849"/>
      <c r="F41" s="1848"/>
      <c r="G41" s="1848"/>
      <c r="H41" s="2048"/>
      <c r="I41" s="1831"/>
      <c r="J41" s="1994" t="s">
        <v>6965</v>
      </c>
    </row>
    <row r="42" spans="1:10" x14ac:dyDescent="0.25">
      <c r="A42" s="2336"/>
      <c r="B42" s="1859" t="s">
        <v>3707</v>
      </c>
      <c r="C42" s="1848">
        <v>1</v>
      </c>
      <c r="D42" s="1848"/>
      <c r="E42" s="1849">
        <v>18000</v>
      </c>
      <c r="F42" s="1848"/>
      <c r="G42" s="1848">
        <v>1</v>
      </c>
      <c r="H42" s="2048">
        <v>75</v>
      </c>
      <c r="I42" s="1831">
        <v>4000</v>
      </c>
      <c r="J42" s="1994" t="s">
        <v>767</v>
      </c>
    </row>
    <row r="43" spans="1:10" x14ac:dyDescent="0.25">
      <c r="A43" s="2336"/>
      <c r="B43" s="1859" t="s">
        <v>587</v>
      </c>
      <c r="C43" s="1848">
        <v>1</v>
      </c>
      <c r="D43" s="1848"/>
      <c r="E43" s="1849">
        <v>23000</v>
      </c>
      <c r="F43" s="1848"/>
      <c r="G43" s="1848">
        <v>1</v>
      </c>
      <c r="H43" s="2048">
        <v>100</v>
      </c>
      <c r="I43" s="1831">
        <v>5000</v>
      </c>
      <c r="J43" s="1994" t="s">
        <v>767</v>
      </c>
    </row>
    <row r="44" spans="1:10" x14ac:dyDescent="0.25">
      <c r="A44" s="2336"/>
      <c r="B44" s="1859" t="s">
        <v>4787</v>
      </c>
      <c r="C44" s="1848">
        <v>1</v>
      </c>
      <c r="D44" s="1848"/>
      <c r="E44" s="1849">
        <v>17000</v>
      </c>
      <c r="F44" s="1848"/>
      <c r="G44" s="1848">
        <v>1</v>
      </c>
      <c r="H44" s="2048">
        <v>60</v>
      </c>
      <c r="I44" s="1831">
        <v>3000</v>
      </c>
      <c r="J44" s="1994" t="s">
        <v>767</v>
      </c>
    </row>
    <row r="45" spans="1:10" x14ac:dyDescent="0.25">
      <c r="A45" s="2336"/>
      <c r="B45" s="1859" t="s">
        <v>1248</v>
      </c>
      <c r="C45" s="1848">
        <v>2</v>
      </c>
      <c r="D45" s="1848"/>
      <c r="E45" s="2064"/>
      <c r="F45" s="1849">
        <v>110000</v>
      </c>
      <c r="G45" s="1848"/>
      <c r="H45" s="2048"/>
      <c r="I45" s="1831"/>
      <c r="J45" s="1994" t="s">
        <v>8195</v>
      </c>
    </row>
    <row r="46" spans="1:10" x14ac:dyDescent="0.25">
      <c r="A46" s="2336"/>
      <c r="B46" s="1859" t="s">
        <v>1139</v>
      </c>
      <c r="C46" s="1848">
        <v>1</v>
      </c>
      <c r="D46" s="1848"/>
      <c r="E46" s="2064"/>
      <c r="F46" s="1849">
        <v>41000</v>
      </c>
      <c r="G46" s="1848"/>
      <c r="H46" s="2048"/>
      <c r="I46" s="1831"/>
      <c r="J46" s="1994" t="s">
        <v>8195</v>
      </c>
    </row>
    <row r="47" spans="1:10" x14ac:dyDescent="0.25">
      <c r="A47" s="2336"/>
      <c r="B47" s="1859" t="s">
        <v>6049</v>
      </c>
      <c r="C47" s="1848">
        <v>2</v>
      </c>
      <c r="D47" s="1848"/>
      <c r="E47" s="2064"/>
      <c r="F47" s="1849">
        <v>96000</v>
      </c>
      <c r="G47" s="1848"/>
      <c r="H47" s="2048"/>
      <c r="I47" s="1831"/>
      <c r="J47" s="1994" t="s">
        <v>8195</v>
      </c>
    </row>
    <row r="48" spans="1:10" x14ac:dyDescent="0.25">
      <c r="A48" s="2336"/>
      <c r="B48" s="1859" t="s">
        <v>8196</v>
      </c>
      <c r="C48" s="1848">
        <v>1</v>
      </c>
      <c r="D48" s="1848"/>
      <c r="E48" s="2064">
        <v>36000</v>
      </c>
      <c r="F48" s="1849"/>
      <c r="G48" s="1848">
        <v>1</v>
      </c>
      <c r="H48" s="2048">
        <v>60</v>
      </c>
      <c r="I48" s="1831">
        <v>3000</v>
      </c>
      <c r="J48" s="1994" t="s">
        <v>767</v>
      </c>
    </row>
    <row r="49" spans="1:10" x14ac:dyDescent="0.25">
      <c r="A49" s="2336"/>
      <c r="B49" s="1859" t="s">
        <v>5969</v>
      </c>
      <c r="C49" s="1848">
        <v>1</v>
      </c>
      <c r="D49" s="1848">
        <v>23000</v>
      </c>
      <c r="E49" s="2064"/>
      <c r="F49" s="1849"/>
      <c r="G49" s="1848">
        <v>1</v>
      </c>
      <c r="H49" s="2048">
        <v>50</v>
      </c>
      <c r="I49" s="1831">
        <v>2000</v>
      </c>
      <c r="J49" s="1994" t="s">
        <v>8197</v>
      </c>
    </row>
    <row r="50" spans="1:10" x14ac:dyDescent="0.25">
      <c r="A50" s="2336"/>
      <c r="B50" s="1859" t="s">
        <v>2199</v>
      </c>
      <c r="C50" s="1848">
        <v>1</v>
      </c>
      <c r="D50" s="1848"/>
      <c r="E50" s="2064"/>
      <c r="F50" s="1849">
        <v>21000</v>
      </c>
      <c r="G50" s="1848"/>
      <c r="H50" s="2048"/>
      <c r="I50" s="1831"/>
      <c r="J50" s="1994" t="s">
        <v>8198</v>
      </c>
    </row>
    <row r="51" spans="1:10" x14ac:dyDescent="0.25">
      <c r="A51" s="2336"/>
      <c r="B51" s="1859" t="s">
        <v>3437</v>
      </c>
      <c r="C51" s="1848">
        <v>1</v>
      </c>
      <c r="D51" s="1848">
        <v>18000</v>
      </c>
      <c r="E51" s="1849"/>
      <c r="F51" s="1848"/>
      <c r="G51" s="1848">
        <v>1</v>
      </c>
      <c r="H51" s="2048">
        <v>75</v>
      </c>
      <c r="I51" s="1831">
        <v>4000</v>
      </c>
      <c r="J51" s="1994"/>
    </row>
    <row r="52" spans="1:10" x14ac:dyDescent="0.25">
      <c r="A52" s="2336"/>
      <c r="B52" s="1859" t="s">
        <v>6048</v>
      </c>
      <c r="C52" s="1848">
        <v>1</v>
      </c>
      <c r="D52" s="1848">
        <v>26500</v>
      </c>
      <c r="E52" s="1849"/>
      <c r="F52" s="1848"/>
      <c r="G52" s="1848">
        <v>1</v>
      </c>
      <c r="H52" s="2048">
        <v>60</v>
      </c>
      <c r="I52" s="1831">
        <v>3000</v>
      </c>
      <c r="J52" s="1994"/>
    </row>
    <row r="53" spans="1:10" ht="16.5" thickBot="1" x14ac:dyDescent="0.3">
      <c r="A53" s="2336"/>
      <c r="B53" s="1859" t="s">
        <v>4787</v>
      </c>
      <c r="C53" s="1848">
        <v>1</v>
      </c>
      <c r="D53" s="1848">
        <v>21000</v>
      </c>
      <c r="E53" s="1849"/>
      <c r="F53" s="1848"/>
      <c r="G53" s="1848"/>
      <c r="H53" s="2048"/>
      <c r="I53" s="1831"/>
      <c r="J53" s="1994" t="s">
        <v>767</v>
      </c>
    </row>
    <row r="54" spans="1:10" ht="16.5" thickBot="1" x14ac:dyDescent="0.3">
      <c r="A54" s="2337"/>
      <c r="B54" s="2061" t="s">
        <v>2048</v>
      </c>
      <c r="C54" s="2062">
        <f>SUM(C33:C53)</f>
        <v>23</v>
      </c>
      <c r="D54" s="2062">
        <f>SUM(D33:D53)</f>
        <v>189000</v>
      </c>
      <c r="E54" s="2062">
        <f>SUM(E33:E53)</f>
        <v>265500</v>
      </c>
      <c r="F54" s="2062">
        <f>SUM(F33:F53)</f>
        <v>268000</v>
      </c>
      <c r="G54" s="2062">
        <f>SUM(G33:G53)</f>
        <v>15</v>
      </c>
      <c r="H54" s="2062"/>
      <c r="I54" s="2062">
        <f>SUM(I33:I53)</f>
        <v>57000</v>
      </c>
      <c r="J54" s="2063"/>
    </row>
    <row r="55" spans="1:10" ht="16.5" thickBot="1" x14ac:dyDescent="0.3">
      <c r="A55" s="2338" t="s">
        <v>4463</v>
      </c>
      <c r="B55" s="2339"/>
      <c r="C55" s="2339"/>
      <c r="D55" s="2339"/>
      <c r="E55" s="2339"/>
      <c r="F55" s="2339"/>
      <c r="G55" s="2339"/>
      <c r="H55" s="2339"/>
      <c r="I55" s="2339"/>
      <c r="J55" s="2340"/>
    </row>
    <row r="56" spans="1:10" x14ac:dyDescent="0.25">
      <c r="A56" s="2330"/>
      <c r="B56" s="2023"/>
      <c r="C56" s="2024"/>
      <c r="D56" s="2024"/>
      <c r="E56" s="2024"/>
      <c r="F56" s="2025"/>
      <c r="G56" s="2025"/>
      <c r="H56" s="2025"/>
      <c r="I56" s="2025"/>
      <c r="J56" s="2046"/>
    </row>
    <row r="57" spans="1:10" ht="16.5" thickBot="1" x14ac:dyDescent="0.3">
      <c r="A57" s="2331"/>
      <c r="B57" s="2029" t="s">
        <v>2048</v>
      </c>
      <c r="C57" s="1999">
        <f>SUM(C56:C56)</f>
        <v>0</v>
      </c>
      <c r="D57" s="1999"/>
      <c r="E57" s="1999"/>
      <c r="F57" s="1999"/>
      <c r="G57" s="1999"/>
      <c r="H57" s="1999"/>
      <c r="I57" s="1999"/>
      <c r="J57" s="2099"/>
    </row>
    <row r="59" spans="1:10" x14ac:dyDescent="0.25">
      <c r="A59" s="2326" t="s">
        <v>4861</v>
      </c>
      <c r="B59" s="2326"/>
      <c r="C59" s="2326"/>
      <c r="D59" s="2031">
        <f>D54</f>
        <v>189000</v>
      </c>
    </row>
    <row r="61" spans="1:10" x14ac:dyDescent="0.25">
      <c r="A61" s="2326" t="s">
        <v>4825</v>
      </c>
      <c r="B61" s="2326"/>
      <c r="C61" s="2327"/>
      <c r="D61" s="2328"/>
      <c r="F61" s="2329" t="s">
        <v>8160</v>
      </c>
      <c r="G61" s="2329"/>
      <c r="H61" s="2329"/>
      <c r="I61" s="2329"/>
      <c r="J61" s="2329"/>
    </row>
    <row r="63" spans="1:10" ht="16.5" thickBot="1" x14ac:dyDescent="0.3"/>
    <row r="64" spans="1:10" ht="16.5" thickBot="1" x14ac:dyDescent="0.3">
      <c r="A64" s="2332" t="s">
        <v>8210</v>
      </c>
      <c r="B64" s="2333"/>
      <c r="C64" s="2333"/>
      <c r="D64" s="2333"/>
      <c r="E64" s="2333"/>
      <c r="F64" s="2333"/>
      <c r="G64" s="2333"/>
      <c r="H64" s="2333"/>
      <c r="I64" s="2333"/>
      <c r="J64" s="2334"/>
    </row>
    <row r="65" spans="1:10" ht="32.25" thickBot="1" x14ac:dyDescent="0.3">
      <c r="A65" s="1984" t="s">
        <v>7245</v>
      </c>
      <c r="B65" s="1985" t="s">
        <v>7246</v>
      </c>
      <c r="C65" s="1986" t="s">
        <v>6004</v>
      </c>
      <c r="D65" s="1987" t="s">
        <v>6005</v>
      </c>
      <c r="E65" s="1988" t="s">
        <v>7247</v>
      </c>
      <c r="F65" s="1989" t="s">
        <v>7248</v>
      </c>
      <c r="G65" s="1989" t="s">
        <v>7249</v>
      </c>
      <c r="H65" s="1989" t="s">
        <v>7251</v>
      </c>
      <c r="I65" s="1989" t="s">
        <v>7250</v>
      </c>
      <c r="J65" s="1990" t="s">
        <v>6846</v>
      </c>
    </row>
    <row r="66" spans="1:10" x14ac:dyDescent="0.25">
      <c r="A66" s="2335">
        <v>43985</v>
      </c>
      <c r="B66" s="1952" t="s">
        <v>641</v>
      </c>
      <c r="C66" s="1844">
        <v>1</v>
      </c>
      <c r="D66" s="1844"/>
      <c r="E66" s="1845">
        <v>13000</v>
      </c>
      <c r="F66" s="1844"/>
      <c r="G66" s="1844">
        <v>1</v>
      </c>
      <c r="H66" s="2047">
        <v>60</v>
      </c>
      <c r="I66" s="1920">
        <v>3000</v>
      </c>
      <c r="J66" s="2008" t="s">
        <v>767</v>
      </c>
    </row>
    <row r="67" spans="1:10" x14ac:dyDescent="0.25">
      <c r="A67" s="2336"/>
      <c r="B67" s="1859" t="s">
        <v>8199</v>
      </c>
      <c r="C67" s="1848">
        <v>1</v>
      </c>
      <c r="D67" s="1848"/>
      <c r="E67" s="1849">
        <v>31000</v>
      </c>
      <c r="F67" s="1848"/>
      <c r="G67" s="1848"/>
      <c r="H67" s="2048"/>
      <c r="I67" s="1831"/>
      <c r="J67" s="1994"/>
    </row>
    <row r="68" spans="1:10" x14ac:dyDescent="0.25">
      <c r="A68" s="2336"/>
      <c r="B68" s="1859" t="s">
        <v>7721</v>
      </c>
      <c r="C68" s="1848">
        <v>1</v>
      </c>
      <c r="D68" s="1848">
        <v>18000</v>
      </c>
      <c r="E68" s="1849"/>
      <c r="F68" s="1848"/>
      <c r="G68" s="1848">
        <v>1</v>
      </c>
      <c r="H68" s="2048">
        <v>75</v>
      </c>
      <c r="I68" s="1831">
        <v>4000</v>
      </c>
      <c r="J68" s="1994"/>
    </row>
    <row r="69" spans="1:10" x14ac:dyDescent="0.25">
      <c r="A69" s="2336"/>
      <c r="B69" s="1857" t="s">
        <v>8200</v>
      </c>
      <c r="C69" s="1846">
        <v>1</v>
      </c>
      <c r="D69" s="1846"/>
      <c r="E69" s="1847"/>
      <c r="F69" s="1846">
        <v>55000</v>
      </c>
      <c r="G69" s="1846"/>
      <c r="H69" s="2065"/>
      <c r="I69" s="1774"/>
      <c r="J69" s="2008" t="s">
        <v>7443</v>
      </c>
    </row>
    <row r="70" spans="1:10" x14ac:dyDescent="0.25">
      <c r="A70" s="2336"/>
      <c r="B70" s="1907" t="s">
        <v>8201</v>
      </c>
      <c r="C70" s="2091">
        <v>1</v>
      </c>
      <c r="D70" s="2091"/>
      <c r="E70" s="2093"/>
      <c r="F70" s="2091">
        <v>24500</v>
      </c>
      <c r="G70" s="2091"/>
      <c r="H70" s="2049"/>
      <c r="I70" s="1923"/>
      <c r="J70" s="2008" t="s">
        <v>7443</v>
      </c>
    </row>
    <row r="71" spans="1:10" x14ac:dyDescent="0.25">
      <c r="A71" s="2336"/>
      <c r="B71" s="1859" t="s">
        <v>7526</v>
      </c>
      <c r="C71" s="1848">
        <v>1</v>
      </c>
      <c r="D71" s="1848">
        <v>27500</v>
      </c>
      <c r="E71" s="1849"/>
      <c r="F71" s="1848"/>
      <c r="G71" s="1848"/>
      <c r="H71" s="2048"/>
      <c r="I71" s="1831"/>
      <c r="J71" s="1994"/>
    </row>
    <row r="72" spans="1:10" x14ac:dyDescent="0.25">
      <c r="A72" s="2336"/>
      <c r="B72" s="1859" t="s">
        <v>8202</v>
      </c>
      <c r="C72" s="1848">
        <v>1</v>
      </c>
      <c r="D72" s="1848"/>
      <c r="E72" s="1849">
        <v>36000</v>
      </c>
      <c r="F72" s="1848"/>
      <c r="G72" s="1848">
        <v>1</v>
      </c>
      <c r="H72" s="2048">
        <v>75</v>
      </c>
      <c r="I72" s="1831">
        <v>4000</v>
      </c>
      <c r="J72" s="2008" t="s">
        <v>767</v>
      </c>
    </row>
    <row r="73" spans="1:10" x14ac:dyDescent="0.25">
      <c r="A73" s="2336"/>
      <c r="B73" s="1859" t="s">
        <v>7752</v>
      </c>
      <c r="C73" s="1848">
        <v>2</v>
      </c>
      <c r="D73" s="1848"/>
      <c r="E73" s="1849"/>
      <c r="F73" s="1848">
        <v>45000</v>
      </c>
      <c r="G73" s="1848">
        <v>2</v>
      </c>
      <c r="H73" s="2048">
        <v>100</v>
      </c>
      <c r="I73" s="1831">
        <v>10000</v>
      </c>
      <c r="J73" s="1994" t="s">
        <v>2585</v>
      </c>
    </row>
    <row r="74" spans="1:10" x14ac:dyDescent="0.25">
      <c r="A74" s="2336"/>
      <c r="B74" s="1859" t="s">
        <v>8213</v>
      </c>
      <c r="C74" s="1848">
        <v>1</v>
      </c>
      <c r="D74" s="1848">
        <v>57000</v>
      </c>
      <c r="E74" s="1849"/>
      <c r="F74" s="1848"/>
      <c r="G74" s="1848">
        <v>1</v>
      </c>
      <c r="H74" s="2048">
        <v>100</v>
      </c>
      <c r="I74" s="1831">
        <v>5000</v>
      </c>
      <c r="J74" s="1994"/>
    </row>
    <row r="75" spans="1:10" x14ac:dyDescent="0.25">
      <c r="A75" s="2336"/>
      <c r="B75" s="1859" t="s">
        <v>8203</v>
      </c>
      <c r="C75" s="1848">
        <v>1</v>
      </c>
      <c r="D75" s="1848">
        <v>30000</v>
      </c>
      <c r="E75" s="1849"/>
      <c r="F75" s="1848"/>
      <c r="G75" s="1848"/>
      <c r="H75" s="2048"/>
      <c r="I75" s="1831"/>
      <c r="J75" s="1994"/>
    </row>
    <row r="76" spans="1:10" x14ac:dyDescent="0.25">
      <c r="A76" s="2336"/>
      <c r="B76" s="1859" t="s">
        <v>7761</v>
      </c>
      <c r="C76" s="1848">
        <v>1</v>
      </c>
      <c r="D76" s="1848"/>
      <c r="E76" s="1849">
        <v>51000</v>
      </c>
      <c r="F76" s="1848"/>
      <c r="G76" s="1848">
        <v>1</v>
      </c>
      <c r="H76" s="2048">
        <v>100</v>
      </c>
      <c r="I76" s="1831">
        <v>5000</v>
      </c>
      <c r="J76" s="1994"/>
    </row>
    <row r="77" spans="1:10" x14ac:dyDescent="0.25">
      <c r="A77" s="2336"/>
      <c r="B77" s="1859" t="s">
        <v>7835</v>
      </c>
      <c r="C77" s="1848">
        <v>1</v>
      </c>
      <c r="D77" s="1848"/>
      <c r="E77" s="1849">
        <v>35000</v>
      </c>
      <c r="F77" s="1848"/>
      <c r="G77" s="1848">
        <v>1</v>
      </c>
      <c r="H77" s="2048">
        <v>75</v>
      </c>
      <c r="I77" s="1831">
        <v>4000</v>
      </c>
      <c r="J77" s="2008" t="s">
        <v>767</v>
      </c>
    </row>
    <row r="78" spans="1:10" x14ac:dyDescent="0.25">
      <c r="A78" s="2336"/>
      <c r="B78" s="1859" t="s">
        <v>8086</v>
      </c>
      <c r="C78" s="1848">
        <v>1</v>
      </c>
      <c r="D78" s="1848">
        <v>45000</v>
      </c>
      <c r="E78" s="2064"/>
      <c r="F78" s="1849"/>
      <c r="G78" s="1848"/>
      <c r="H78" s="2048"/>
      <c r="I78" s="1831"/>
      <c r="J78" s="1994"/>
    </row>
    <row r="79" spans="1:10" x14ac:dyDescent="0.25">
      <c r="A79" s="2336"/>
      <c r="B79" s="1917" t="s">
        <v>7792</v>
      </c>
      <c r="C79" s="1870"/>
      <c r="D79" s="1870"/>
      <c r="E79" s="2066"/>
      <c r="F79" s="1871"/>
      <c r="G79" s="1870"/>
      <c r="H79" s="2052"/>
      <c r="I79" s="1776"/>
      <c r="J79" s="1997" t="s">
        <v>8204</v>
      </c>
    </row>
    <row r="80" spans="1:10" x14ac:dyDescent="0.25">
      <c r="A80" s="2336"/>
      <c r="B80" s="1859" t="s">
        <v>276</v>
      </c>
      <c r="C80" s="1848">
        <v>2</v>
      </c>
      <c r="D80" s="1848"/>
      <c r="E80" s="2064">
        <v>110000</v>
      </c>
      <c r="F80" s="1849"/>
      <c r="G80" s="1848"/>
      <c r="H80" s="2048"/>
      <c r="I80" s="1831"/>
      <c r="J80" s="1994" t="s">
        <v>8214</v>
      </c>
    </row>
    <row r="81" spans="1:10" x14ac:dyDescent="0.25">
      <c r="A81" s="2336"/>
      <c r="B81" s="1859" t="s">
        <v>7835</v>
      </c>
      <c r="C81" s="1848">
        <v>1</v>
      </c>
      <c r="D81" s="1848"/>
      <c r="E81" s="2064">
        <v>39000</v>
      </c>
      <c r="F81" s="1849"/>
      <c r="G81" s="1848"/>
      <c r="H81" s="2048"/>
      <c r="I81" s="1831"/>
      <c r="J81" s="2008" t="s">
        <v>767</v>
      </c>
    </row>
    <row r="82" spans="1:10" x14ac:dyDescent="0.25">
      <c r="A82" s="2336"/>
      <c r="B82" s="1859" t="s">
        <v>7819</v>
      </c>
      <c r="C82" s="1848">
        <v>1</v>
      </c>
      <c r="D82" s="1848"/>
      <c r="E82" s="2064">
        <v>15000</v>
      </c>
      <c r="F82" s="1849"/>
      <c r="G82" s="1848">
        <v>1</v>
      </c>
      <c r="H82" s="2048">
        <v>60</v>
      </c>
      <c r="I82" s="1831">
        <v>3000</v>
      </c>
      <c r="J82" s="2008" t="s">
        <v>767</v>
      </c>
    </row>
    <row r="83" spans="1:10" x14ac:dyDescent="0.25">
      <c r="A83" s="2336"/>
      <c r="B83" s="1859" t="s">
        <v>8205</v>
      </c>
      <c r="C83" s="1848">
        <v>1</v>
      </c>
      <c r="D83" s="1848">
        <v>18000</v>
      </c>
      <c r="E83" s="2064"/>
      <c r="F83" s="1849"/>
      <c r="G83" s="1848">
        <v>1</v>
      </c>
      <c r="H83" s="2048">
        <v>70</v>
      </c>
      <c r="I83" s="1831">
        <v>4000</v>
      </c>
      <c r="J83" s="1994"/>
    </row>
    <row r="84" spans="1:10" x14ac:dyDescent="0.25">
      <c r="A84" s="2336"/>
      <c r="B84" s="1859" t="s">
        <v>8206</v>
      </c>
      <c r="C84" s="1848">
        <v>1</v>
      </c>
      <c r="D84" s="1848"/>
      <c r="E84" s="2064">
        <v>31000</v>
      </c>
      <c r="F84" s="1849"/>
      <c r="G84" s="1848"/>
      <c r="H84" s="2048"/>
      <c r="I84" s="1831"/>
      <c r="J84" s="2008" t="s">
        <v>767</v>
      </c>
    </row>
    <row r="85" spans="1:10" x14ac:dyDescent="0.25">
      <c r="A85" s="2336"/>
      <c r="B85" s="1859" t="s">
        <v>629</v>
      </c>
      <c r="C85" s="1848">
        <v>2</v>
      </c>
      <c r="D85" s="1848">
        <v>19000</v>
      </c>
      <c r="E85" s="2064">
        <v>50000</v>
      </c>
      <c r="F85" s="1849"/>
      <c r="G85" s="1848">
        <v>2</v>
      </c>
      <c r="H85" s="2048">
        <v>100</v>
      </c>
      <c r="I85" s="1831">
        <v>10000</v>
      </c>
      <c r="J85" s="2008" t="s">
        <v>767</v>
      </c>
    </row>
    <row r="86" spans="1:10" x14ac:dyDescent="0.25">
      <c r="A86" s="2336"/>
      <c r="B86" s="1859" t="s">
        <v>8205</v>
      </c>
      <c r="C86" s="1848">
        <v>1</v>
      </c>
      <c r="D86" s="1848"/>
      <c r="E86" s="2064">
        <v>18000</v>
      </c>
      <c r="F86" s="1849"/>
      <c r="G86" s="1848">
        <v>1</v>
      </c>
      <c r="H86" s="2048">
        <v>70</v>
      </c>
      <c r="I86" s="1831">
        <v>4000</v>
      </c>
      <c r="J86" s="1994"/>
    </row>
    <row r="87" spans="1:10" x14ac:dyDescent="0.25">
      <c r="A87" s="2336"/>
      <c r="B87" s="1859" t="s">
        <v>8207</v>
      </c>
      <c r="C87" s="1848">
        <v>1</v>
      </c>
      <c r="D87" s="1848"/>
      <c r="E87" s="2064">
        <v>22000</v>
      </c>
      <c r="F87" s="1849"/>
      <c r="G87" s="1848">
        <v>1</v>
      </c>
      <c r="H87" s="2048">
        <v>60</v>
      </c>
      <c r="I87" s="1831">
        <v>3000</v>
      </c>
      <c r="J87" s="2008" t="s">
        <v>767</v>
      </c>
    </row>
    <row r="88" spans="1:10" x14ac:dyDescent="0.25">
      <c r="A88" s="2336"/>
      <c r="B88" s="1859" t="s">
        <v>8208</v>
      </c>
      <c r="C88" s="1848">
        <v>1</v>
      </c>
      <c r="D88" s="1848"/>
      <c r="E88" s="1849">
        <v>18000</v>
      </c>
      <c r="F88" s="1848"/>
      <c r="G88" s="1848">
        <v>1</v>
      </c>
      <c r="H88" s="2048">
        <v>60</v>
      </c>
      <c r="I88" s="1831">
        <v>3000</v>
      </c>
      <c r="J88" s="2008" t="s">
        <v>767</v>
      </c>
    </row>
    <row r="89" spans="1:10" x14ac:dyDescent="0.25">
      <c r="A89" s="2336"/>
      <c r="B89" s="1859" t="s">
        <v>8209</v>
      </c>
      <c r="C89" s="1848">
        <v>1</v>
      </c>
      <c r="D89" s="1848">
        <v>18000</v>
      </c>
      <c r="E89" s="1849"/>
      <c r="F89" s="1848"/>
      <c r="G89" s="1848">
        <v>1</v>
      </c>
      <c r="H89" s="2048">
        <v>60</v>
      </c>
      <c r="I89" s="1831">
        <v>3000</v>
      </c>
      <c r="J89" s="1994"/>
    </row>
    <row r="90" spans="1:10" ht="16.5" thickBot="1" x14ac:dyDescent="0.3">
      <c r="A90" s="2336"/>
      <c r="B90" s="1917" t="s">
        <v>8212</v>
      </c>
      <c r="C90" s="1870"/>
      <c r="D90" s="1870"/>
      <c r="E90" s="1871"/>
      <c r="F90" s="1870"/>
      <c r="G90" s="1870"/>
      <c r="H90" s="2052"/>
      <c r="I90" s="1776"/>
      <c r="J90" s="1997" t="s">
        <v>8211</v>
      </c>
    </row>
    <row r="91" spans="1:10" ht="16.5" thickBot="1" x14ac:dyDescent="0.3">
      <c r="A91" s="2337"/>
      <c r="B91" s="2061" t="s">
        <v>2048</v>
      </c>
      <c r="C91" s="2062">
        <f>SUM(C66:C90)</f>
        <v>26</v>
      </c>
      <c r="D91" s="2062">
        <f>SUM(D66:D90)</f>
        <v>232500</v>
      </c>
      <c r="E91" s="2062">
        <f>SUM(E66:E90)</f>
        <v>469000</v>
      </c>
      <c r="F91" s="2062">
        <f>SUM(F66:F90)</f>
        <v>124500</v>
      </c>
      <c r="G91" s="2062">
        <f>SUM(G66:G90)</f>
        <v>16</v>
      </c>
      <c r="H91" s="2062"/>
      <c r="I91" s="2062">
        <f>SUM(I66:I90)</f>
        <v>65000</v>
      </c>
      <c r="J91" s="2063"/>
    </row>
    <row r="92" spans="1:10" ht="16.5" thickBot="1" x14ac:dyDescent="0.3">
      <c r="A92" s="2338" t="s">
        <v>4463</v>
      </c>
      <c r="B92" s="2339"/>
      <c r="C92" s="2339"/>
      <c r="D92" s="2339"/>
      <c r="E92" s="2339"/>
      <c r="F92" s="2339"/>
      <c r="G92" s="2339"/>
      <c r="H92" s="2339"/>
      <c r="I92" s="2339"/>
      <c r="J92" s="2340"/>
    </row>
    <row r="93" spans="1:10" x14ac:dyDescent="0.25">
      <c r="A93" s="2330"/>
      <c r="B93" s="2023"/>
      <c r="C93" s="2024"/>
      <c r="D93" s="2024"/>
      <c r="E93" s="2024"/>
      <c r="F93" s="2025"/>
      <c r="G93" s="2025"/>
      <c r="H93" s="2025"/>
      <c r="I93" s="2025"/>
      <c r="J93" s="2046"/>
    </row>
    <row r="94" spans="1:10" ht="16.5" thickBot="1" x14ac:dyDescent="0.3">
      <c r="A94" s="2331"/>
      <c r="B94" s="2029" t="s">
        <v>2048</v>
      </c>
      <c r="C94" s="1999">
        <f>SUM(C93:C93)</f>
        <v>0</v>
      </c>
      <c r="D94" s="1999"/>
      <c r="E94" s="1999"/>
      <c r="F94" s="1999"/>
      <c r="G94" s="1999"/>
      <c r="H94" s="1999"/>
      <c r="I94" s="1999"/>
      <c r="J94" s="2099"/>
    </row>
    <row r="96" spans="1:10" x14ac:dyDescent="0.25">
      <c r="A96" s="2326" t="s">
        <v>4861</v>
      </c>
      <c r="B96" s="2326"/>
      <c r="C96" s="2326"/>
      <c r="D96" s="2031">
        <f>D91</f>
        <v>232500</v>
      </c>
    </row>
    <row r="98" spans="1:10" x14ac:dyDescent="0.25">
      <c r="A98" s="2326" t="s">
        <v>4825</v>
      </c>
      <c r="B98" s="2326"/>
      <c r="C98" s="2327"/>
      <c r="D98" s="2328"/>
      <c r="F98" s="2329" t="s">
        <v>8160</v>
      </c>
      <c r="G98" s="2329"/>
      <c r="H98" s="2329"/>
      <c r="I98" s="2329"/>
      <c r="J98" s="2329"/>
    </row>
    <row r="100" spans="1:10" ht="16.5" thickBot="1" x14ac:dyDescent="0.3"/>
    <row r="101" spans="1:10" ht="16.5" thickBot="1" x14ac:dyDescent="0.3">
      <c r="A101" s="2332" t="s">
        <v>8231</v>
      </c>
      <c r="B101" s="2333"/>
      <c r="C101" s="2333"/>
      <c r="D101" s="2333"/>
      <c r="E101" s="2333"/>
      <c r="F101" s="2333"/>
      <c r="G101" s="2333"/>
      <c r="H101" s="2333"/>
      <c r="I101" s="2333"/>
      <c r="J101" s="2334"/>
    </row>
    <row r="102" spans="1:10" ht="32.25" thickBot="1" x14ac:dyDescent="0.3">
      <c r="A102" s="1984" t="s">
        <v>7245</v>
      </c>
      <c r="B102" s="1985" t="s">
        <v>7246</v>
      </c>
      <c r="C102" s="1986" t="s">
        <v>6004</v>
      </c>
      <c r="D102" s="1987" t="s">
        <v>6005</v>
      </c>
      <c r="E102" s="1988" t="s">
        <v>7247</v>
      </c>
      <c r="F102" s="1989" t="s">
        <v>7248</v>
      </c>
      <c r="G102" s="1989" t="s">
        <v>7249</v>
      </c>
      <c r="H102" s="1989" t="s">
        <v>7251</v>
      </c>
      <c r="I102" s="1989" t="s">
        <v>7250</v>
      </c>
      <c r="J102" s="1990" t="s">
        <v>6846</v>
      </c>
    </row>
    <row r="103" spans="1:10" x14ac:dyDescent="0.25">
      <c r="A103" s="2335">
        <v>43986</v>
      </c>
      <c r="B103" s="1952" t="s">
        <v>8215</v>
      </c>
      <c r="C103" s="1844">
        <v>1</v>
      </c>
      <c r="D103" s="1844">
        <v>24000</v>
      </c>
      <c r="E103" s="1845"/>
      <c r="F103" s="1844"/>
      <c r="G103" s="1844">
        <v>1</v>
      </c>
      <c r="H103" s="2047">
        <v>42</v>
      </c>
      <c r="I103" s="1920">
        <v>1000</v>
      </c>
      <c r="J103" s="1994"/>
    </row>
    <row r="104" spans="1:10" x14ac:dyDescent="0.25">
      <c r="A104" s="2336"/>
      <c r="B104" s="1917" t="s">
        <v>114</v>
      </c>
      <c r="C104" s="1870"/>
      <c r="D104" s="1870"/>
      <c r="E104" s="1871"/>
      <c r="F104" s="1870"/>
      <c r="G104" s="1870"/>
      <c r="H104" s="2052"/>
      <c r="I104" s="1776"/>
      <c r="J104" s="1997" t="s">
        <v>8216</v>
      </c>
    </row>
    <row r="105" spans="1:10" x14ac:dyDescent="0.25">
      <c r="A105" s="2336"/>
      <c r="B105" s="1917" t="s">
        <v>8217</v>
      </c>
      <c r="C105" s="1870"/>
      <c r="D105" s="1870"/>
      <c r="E105" s="1871"/>
      <c r="F105" s="1870"/>
      <c r="G105" s="1870"/>
      <c r="H105" s="2052"/>
      <c r="I105" s="1776"/>
      <c r="J105" s="1997" t="s">
        <v>8218</v>
      </c>
    </row>
    <row r="106" spans="1:10" x14ac:dyDescent="0.25">
      <c r="A106" s="2336"/>
      <c r="B106" s="1857" t="s">
        <v>114</v>
      </c>
      <c r="C106" s="1846">
        <v>3</v>
      </c>
      <c r="D106" s="1846"/>
      <c r="E106" s="1847"/>
      <c r="F106" s="1846">
        <v>79500</v>
      </c>
      <c r="G106" s="1846"/>
      <c r="H106" s="2065"/>
      <c r="I106" s="1774"/>
      <c r="J106" s="2008" t="s">
        <v>8219</v>
      </c>
    </row>
    <row r="107" spans="1:10" x14ac:dyDescent="0.25">
      <c r="A107" s="2336"/>
      <c r="B107" s="1907" t="s">
        <v>8241</v>
      </c>
      <c r="C107" s="2091">
        <v>1</v>
      </c>
      <c r="D107" s="2091">
        <v>18000</v>
      </c>
      <c r="E107" s="2093"/>
      <c r="F107" s="2091"/>
      <c r="G107" s="2091">
        <v>1</v>
      </c>
      <c r="H107" s="2049">
        <v>60</v>
      </c>
      <c r="I107" s="1923">
        <v>3000</v>
      </c>
      <c r="J107" s="2008"/>
    </row>
    <row r="108" spans="1:10" x14ac:dyDescent="0.25">
      <c r="A108" s="2336"/>
      <c r="B108" s="1859" t="s">
        <v>151</v>
      </c>
      <c r="C108" s="1848">
        <v>1</v>
      </c>
      <c r="D108" s="1848"/>
      <c r="E108" s="1849">
        <v>23500</v>
      </c>
      <c r="F108" s="1848"/>
      <c r="G108" s="1848">
        <v>1</v>
      </c>
      <c r="H108" s="2048">
        <v>60</v>
      </c>
      <c r="I108" s="1831">
        <v>3000</v>
      </c>
      <c r="J108" s="2008" t="s">
        <v>767</v>
      </c>
    </row>
    <row r="109" spans="1:10" x14ac:dyDescent="0.25">
      <c r="A109" s="2336"/>
      <c r="B109" s="1859" t="s">
        <v>7793</v>
      </c>
      <c r="C109" s="1848">
        <v>1</v>
      </c>
      <c r="D109" s="1848"/>
      <c r="E109" s="1849">
        <v>14000</v>
      </c>
      <c r="F109" s="1848"/>
      <c r="G109" s="1848">
        <v>1</v>
      </c>
      <c r="H109" s="2048">
        <v>60</v>
      </c>
      <c r="I109" s="1831">
        <v>3000</v>
      </c>
      <c r="J109" s="2008" t="s">
        <v>767</v>
      </c>
    </row>
    <row r="110" spans="1:10" x14ac:dyDescent="0.25">
      <c r="A110" s="2336"/>
      <c r="B110" s="1859" t="s">
        <v>7906</v>
      </c>
      <c r="C110" s="1848">
        <v>1</v>
      </c>
      <c r="D110" s="1848">
        <v>41000</v>
      </c>
      <c r="E110" s="1849"/>
      <c r="F110" s="1848"/>
      <c r="G110" s="1848"/>
      <c r="H110" s="2048"/>
      <c r="I110" s="1831"/>
      <c r="J110" s="1994"/>
    </row>
    <row r="111" spans="1:10" x14ac:dyDescent="0.25">
      <c r="A111" s="2336"/>
      <c r="B111" s="1859" t="s">
        <v>7752</v>
      </c>
      <c r="C111" s="1848">
        <v>1</v>
      </c>
      <c r="D111" s="1848">
        <v>28000</v>
      </c>
      <c r="E111" s="1849"/>
      <c r="F111" s="1848"/>
      <c r="G111" s="1848"/>
      <c r="H111" s="2048"/>
      <c r="I111" s="1831"/>
      <c r="J111" s="1994" t="s">
        <v>8220</v>
      </c>
    </row>
    <row r="112" spans="1:10" x14ac:dyDescent="0.25">
      <c r="A112" s="2336"/>
      <c r="B112" s="1859" t="s">
        <v>7794</v>
      </c>
      <c r="C112" s="1848">
        <v>1</v>
      </c>
      <c r="D112" s="1848"/>
      <c r="E112" s="1849">
        <v>15000</v>
      </c>
      <c r="F112" s="1848"/>
      <c r="G112" s="1848">
        <v>1</v>
      </c>
      <c r="H112" s="2048">
        <v>60</v>
      </c>
      <c r="I112" s="1831">
        <v>3000</v>
      </c>
      <c r="J112" s="1994" t="s">
        <v>8221</v>
      </c>
    </row>
    <row r="113" spans="1:10" x14ac:dyDescent="0.25">
      <c r="A113" s="2336"/>
      <c r="B113" s="1859" t="s">
        <v>8222</v>
      </c>
      <c r="C113" s="1848">
        <v>1</v>
      </c>
      <c r="D113" s="1848">
        <v>34000</v>
      </c>
      <c r="E113" s="1849"/>
      <c r="F113" s="1848"/>
      <c r="G113" s="1848">
        <v>1</v>
      </c>
      <c r="H113" s="2048">
        <v>70</v>
      </c>
      <c r="I113" s="1831">
        <v>4000</v>
      </c>
      <c r="J113" s="1994"/>
    </row>
    <row r="114" spans="1:10" x14ac:dyDescent="0.25">
      <c r="A114" s="2336"/>
      <c r="B114" s="1859" t="s">
        <v>8223</v>
      </c>
      <c r="C114" s="1848">
        <v>1</v>
      </c>
      <c r="D114" s="1848">
        <v>41000</v>
      </c>
      <c r="E114" s="1849"/>
      <c r="F114" s="1848"/>
      <c r="G114" s="1848">
        <v>2</v>
      </c>
      <c r="H114" s="2048">
        <v>140</v>
      </c>
      <c r="I114" s="1831">
        <v>16000</v>
      </c>
      <c r="J114" s="1994" t="s">
        <v>8224</v>
      </c>
    </row>
    <row r="115" spans="1:10" x14ac:dyDescent="0.25">
      <c r="A115" s="2336"/>
      <c r="B115" s="1859" t="s">
        <v>7959</v>
      </c>
      <c r="C115" s="1848">
        <v>1</v>
      </c>
      <c r="D115" s="1848"/>
      <c r="E115" s="2064">
        <v>26000</v>
      </c>
      <c r="F115" s="1849"/>
      <c r="G115" s="1848">
        <v>2</v>
      </c>
      <c r="H115" s="2048">
        <v>60</v>
      </c>
      <c r="I115" s="1831">
        <v>6000</v>
      </c>
      <c r="J115" s="2008" t="s">
        <v>767</v>
      </c>
    </row>
    <row r="116" spans="1:10" x14ac:dyDescent="0.25">
      <c r="A116" s="2336"/>
      <c r="B116" s="1917" t="s">
        <v>8225</v>
      </c>
      <c r="C116" s="1870"/>
      <c r="D116" s="1870"/>
      <c r="E116" s="2066"/>
      <c r="F116" s="1871"/>
      <c r="G116" s="1870"/>
      <c r="H116" s="2052"/>
      <c r="I116" s="1776"/>
      <c r="J116" s="1997" t="s">
        <v>8226</v>
      </c>
    </row>
    <row r="117" spans="1:10" x14ac:dyDescent="0.25">
      <c r="A117" s="2336"/>
      <c r="B117" s="1859" t="s">
        <v>8227</v>
      </c>
      <c r="C117" s="1848">
        <v>1</v>
      </c>
      <c r="D117" s="1848">
        <v>35000</v>
      </c>
      <c r="E117" s="2064"/>
      <c r="F117" s="1849"/>
      <c r="G117" s="1848">
        <v>1</v>
      </c>
      <c r="H117" s="2048">
        <v>70</v>
      </c>
      <c r="I117" s="1831">
        <v>4000</v>
      </c>
      <c r="J117" s="1994"/>
    </row>
    <row r="118" spans="1:10" x14ac:dyDescent="0.25">
      <c r="A118" s="2336"/>
      <c r="B118" s="1859" t="s">
        <v>7752</v>
      </c>
      <c r="C118" s="1848">
        <v>2</v>
      </c>
      <c r="D118" s="1848"/>
      <c r="E118" s="2064"/>
      <c r="F118" s="1849">
        <v>56000</v>
      </c>
      <c r="G118" s="1848"/>
      <c r="H118" s="2048"/>
      <c r="I118" s="1831"/>
      <c r="J118" s="1994" t="s">
        <v>8228</v>
      </c>
    </row>
    <row r="119" spans="1:10" x14ac:dyDescent="0.25">
      <c r="A119" s="2336"/>
      <c r="B119" s="1859" t="s">
        <v>8205</v>
      </c>
      <c r="C119" s="1848">
        <v>1</v>
      </c>
      <c r="D119" s="1848">
        <v>18000</v>
      </c>
      <c r="E119" s="2064"/>
      <c r="F119" s="1849"/>
      <c r="G119" s="1848">
        <v>1</v>
      </c>
      <c r="H119" s="2048">
        <v>70</v>
      </c>
      <c r="I119" s="1831">
        <v>4000</v>
      </c>
      <c r="J119" s="1994"/>
    </row>
    <row r="120" spans="1:10" x14ac:dyDescent="0.25">
      <c r="A120" s="2336"/>
      <c r="B120" s="1859" t="s">
        <v>8229</v>
      </c>
      <c r="C120" s="1848">
        <v>8</v>
      </c>
      <c r="D120" s="1848"/>
      <c r="E120" s="2064"/>
      <c r="F120" s="1849">
        <v>160000</v>
      </c>
      <c r="G120" s="1848"/>
      <c r="H120" s="2048"/>
      <c r="I120" s="1831"/>
      <c r="J120" s="1994" t="s">
        <v>8230</v>
      </c>
    </row>
    <row r="121" spans="1:10" x14ac:dyDescent="0.25">
      <c r="A121" s="2336"/>
      <c r="B121" s="1859" t="s">
        <v>8242</v>
      </c>
      <c r="C121" s="1848">
        <v>2</v>
      </c>
      <c r="D121" s="1848">
        <v>78000</v>
      </c>
      <c r="E121" s="2064"/>
      <c r="F121" s="1849"/>
      <c r="G121" s="1848"/>
      <c r="H121" s="2048"/>
      <c r="I121" s="1831"/>
      <c r="J121" s="1994"/>
    </row>
    <row r="122" spans="1:10" ht="16.5" thickBot="1" x14ac:dyDescent="0.3">
      <c r="A122" s="2336"/>
      <c r="B122" s="1859" t="s">
        <v>1347</v>
      </c>
      <c r="C122" s="1848">
        <v>1</v>
      </c>
      <c r="D122" s="1848">
        <v>20000</v>
      </c>
      <c r="E122" s="2064">
        <v>18000</v>
      </c>
      <c r="F122" s="1849"/>
      <c r="G122" s="1848">
        <v>1</v>
      </c>
      <c r="H122" s="2048">
        <v>70</v>
      </c>
      <c r="I122" s="1831">
        <v>4000</v>
      </c>
      <c r="J122" s="1994"/>
    </row>
    <row r="123" spans="1:10" ht="16.5" thickBot="1" x14ac:dyDescent="0.3">
      <c r="A123" s="2337"/>
      <c r="B123" s="2061" t="s">
        <v>2048</v>
      </c>
      <c r="C123" s="2062">
        <f>SUM(C103:C122)</f>
        <v>28</v>
      </c>
      <c r="D123" s="2062">
        <f>SUM(D103:D122)</f>
        <v>337000</v>
      </c>
      <c r="E123" s="2062">
        <f>SUM(E103:E122)</f>
        <v>96500</v>
      </c>
      <c r="F123" s="2062">
        <f>SUM(F103:F122)</f>
        <v>295500</v>
      </c>
      <c r="G123" s="2062">
        <f>SUM(G103:G122)</f>
        <v>13</v>
      </c>
      <c r="H123" s="2062"/>
      <c r="I123" s="2062">
        <f>SUM(I103:I122)</f>
        <v>51000</v>
      </c>
      <c r="J123" s="2063"/>
    </row>
    <row r="124" spans="1:10" ht="16.5" thickBot="1" x14ac:dyDescent="0.3">
      <c r="A124" s="2338" t="s">
        <v>4463</v>
      </c>
      <c r="B124" s="2339"/>
      <c r="C124" s="2339"/>
      <c r="D124" s="2339"/>
      <c r="E124" s="2339"/>
      <c r="F124" s="2339"/>
      <c r="G124" s="2339"/>
      <c r="H124" s="2339"/>
      <c r="I124" s="2339"/>
      <c r="J124" s="2340"/>
    </row>
    <row r="125" spans="1:10" x14ac:dyDescent="0.25">
      <c r="A125" s="2330"/>
      <c r="B125" s="2023"/>
      <c r="C125" s="2024"/>
      <c r="D125" s="2024"/>
      <c r="E125" s="2024"/>
      <c r="F125" s="2025"/>
      <c r="G125" s="2025"/>
      <c r="H125" s="2025"/>
      <c r="I125" s="2025"/>
      <c r="J125" s="2046"/>
    </row>
    <row r="126" spans="1:10" ht="16.5" thickBot="1" x14ac:dyDescent="0.3">
      <c r="A126" s="2331"/>
      <c r="B126" s="2029" t="s">
        <v>2048</v>
      </c>
      <c r="C126" s="1999">
        <f>SUM(C125:C125)</f>
        <v>0</v>
      </c>
      <c r="D126" s="1999"/>
      <c r="E126" s="1999"/>
      <c r="F126" s="1999"/>
      <c r="G126" s="1999"/>
      <c r="H126" s="1999"/>
      <c r="I126" s="1999"/>
      <c r="J126" s="2099"/>
    </row>
    <row r="128" spans="1:10" x14ac:dyDescent="0.25">
      <c r="A128" s="2326" t="s">
        <v>4861</v>
      </c>
      <c r="B128" s="2326"/>
      <c r="C128" s="2326"/>
      <c r="D128" s="2031">
        <f>D123</f>
        <v>337000</v>
      </c>
    </row>
    <row r="130" spans="1:10" x14ac:dyDescent="0.25">
      <c r="A130" s="2326" t="s">
        <v>4825</v>
      </c>
      <c r="B130" s="2326"/>
      <c r="C130" s="2327"/>
      <c r="D130" s="2328"/>
      <c r="F130" s="2329" t="s">
        <v>8160</v>
      </c>
      <c r="G130" s="2329"/>
      <c r="H130" s="2329"/>
      <c r="I130" s="2329"/>
      <c r="J130" s="2329"/>
    </row>
    <row r="132" spans="1:10" ht="16.5" thickBot="1" x14ac:dyDescent="0.3"/>
    <row r="133" spans="1:10" ht="16.5" thickBot="1" x14ac:dyDescent="0.3">
      <c r="A133" s="2332" t="s">
        <v>8232</v>
      </c>
      <c r="B133" s="2333"/>
      <c r="C133" s="2333"/>
      <c r="D133" s="2333"/>
      <c r="E133" s="2333"/>
      <c r="F133" s="2333"/>
      <c r="G133" s="2333"/>
      <c r="H133" s="2333"/>
      <c r="I133" s="2333"/>
      <c r="J133" s="2334"/>
    </row>
    <row r="134" spans="1:10" ht="32.25" thickBot="1" x14ac:dyDescent="0.3">
      <c r="A134" s="1984" t="s">
        <v>7245</v>
      </c>
      <c r="B134" s="1985" t="s">
        <v>7246</v>
      </c>
      <c r="C134" s="1986" t="s">
        <v>6004</v>
      </c>
      <c r="D134" s="1987" t="s">
        <v>6005</v>
      </c>
      <c r="E134" s="1988" t="s">
        <v>7247</v>
      </c>
      <c r="F134" s="1989" t="s">
        <v>7248</v>
      </c>
      <c r="G134" s="1989" t="s">
        <v>7249</v>
      </c>
      <c r="H134" s="1989" t="s">
        <v>7251</v>
      </c>
      <c r="I134" s="1989" t="s">
        <v>7250</v>
      </c>
      <c r="J134" s="1990" t="s">
        <v>6846</v>
      </c>
    </row>
    <row r="135" spans="1:10" x14ac:dyDescent="0.25">
      <c r="A135" s="2335">
        <v>43987</v>
      </c>
      <c r="B135" s="1952" t="s">
        <v>8239</v>
      </c>
      <c r="C135" s="1844">
        <v>1</v>
      </c>
      <c r="D135" s="1844"/>
      <c r="E135" s="1845">
        <v>21500</v>
      </c>
      <c r="F135" s="1844"/>
      <c r="G135" s="1844">
        <v>1</v>
      </c>
      <c r="H135" s="2047">
        <v>70</v>
      </c>
      <c r="I135" s="1920">
        <v>4000</v>
      </c>
      <c r="J135" s="2008" t="s">
        <v>767</v>
      </c>
    </row>
    <row r="136" spans="1:10" x14ac:dyDescent="0.25">
      <c r="A136" s="2336"/>
      <c r="B136" s="1857" t="s">
        <v>8149</v>
      </c>
      <c r="C136" s="1846">
        <v>1</v>
      </c>
      <c r="D136" s="1846">
        <v>39000</v>
      </c>
      <c r="E136" s="1847"/>
      <c r="F136" s="1846"/>
      <c r="G136" s="1846"/>
      <c r="H136" s="2065"/>
      <c r="I136" s="1774"/>
      <c r="J136" s="2008"/>
    </row>
    <row r="137" spans="1:10" x14ac:dyDescent="0.25">
      <c r="A137" s="2336"/>
      <c r="B137" s="1917" t="s">
        <v>231</v>
      </c>
      <c r="C137" s="1870">
        <v>2</v>
      </c>
      <c r="D137" s="1870"/>
      <c r="E137" s="1871">
        <v>10000</v>
      </c>
      <c r="F137" s="1870"/>
      <c r="G137" s="1870"/>
      <c r="H137" s="2052"/>
      <c r="I137" s="1776"/>
      <c r="J137" s="1997" t="s">
        <v>8234</v>
      </c>
    </row>
    <row r="138" spans="1:10" x14ac:dyDescent="0.25">
      <c r="A138" s="2336"/>
      <c r="B138" s="1917" t="s">
        <v>7532</v>
      </c>
      <c r="C138" s="1870">
        <v>1</v>
      </c>
      <c r="D138" s="1870">
        <v>22000</v>
      </c>
      <c r="E138" s="1871"/>
      <c r="F138" s="1870"/>
      <c r="G138" s="1870"/>
      <c r="H138" s="2052"/>
      <c r="I138" s="1776"/>
      <c r="J138" s="1997" t="s">
        <v>8238</v>
      </c>
    </row>
    <row r="139" spans="1:10" x14ac:dyDescent="0.25">
      <c r="A139" s="2336"/>
      <c r="B139" s="1907" t="s">
        <v>4202</v>
      </c>
      <c r="C139" s="2091">
        <v>1</v>
      </c>
      <c r="D139" s="2091"/>
      <c r="E139" s="2093">
        <v>34500</v>
      </c>
      <c r="F139" s="2091"/>
      <c r="G139" s="2091">
        <v>1</v>
      </c>
      <c r="H139" s="2049">
        <v>60</v>
      </c>
      <c r="I139" s="1923">
        <v>3000</v>
      </c>
      <c r="J139" s="2008" t="s">
        <v>767</v>
      </c>
    </row>
    <row r="140" spans="1:10" x14ac:dyDescent="0.25">
      <c r="A140" s="2336"/>
      <c r="B140" s="1859" t="s">
        <v>563</v>
      </c>
      <c r="C140" s="1848">
        <v>1</v>
      </c>
      <c r="D140" s="1848"/>
      <c r="E140" s="1849">
        <v>19000</v>
      </c>
      <c r="F140" s="1848"/>
      <c r="G140" s="1848">
        <v>1</v>
      </c>
      <c r="H140" s="2048">
        <v>60</v>
      </c>
      <c r="I140" s="1831">
        <v>3000</v>
      </c>
      <c r="J140" s="2008" t="s">
        <v>767</v>
      </c>
    </row>
    <row r="141" spans="1:10" x14ac:dyDescent="0.25">
      <c r="A141" s="2336"/>
      <c r="B141" s="1859" t="s">
        <v>8240</v>
      </c>
      <c r="C141" s="1848">
        <v>1</v>
      </c>
      <c r="D141" s="1848"/>
      <c r="E141" s="1849">
        <v>42000</v>
      </c>
      <c r="F141" s="1848"/>
      <c r="G141" s="1848"/>
      <c r="H141" s="2048"/>
      <c r="I141" s="1831"/>
      <c r="J141" s="2008" t="s">
        <v>767</v>
      </c>
    </row>
    <row r="142" spans="1:10" x14ac:dyDescent="0.25">
      <c r="A142" s="2336"/>
      <c r="B142" s="1859" t="s">
        <v>6860</v>
      </c>
      <c r="C142" s="1848">
        <v>1</v>
      </c>
      <c r="D142" s="1848"/>
      <c r="E142" s="1849">
        <v>34000</v>
      </c>
      <c r="F142" s="1848"/>
      <c r="G142" s="1848"/>
      <c r="H142" s="2048"/>
      <c r="I142" s="1831"/>
      <c r="J142" s="2008" t="s">
        <v>767</v>
      </c>
    </row>
    <row r="143" spans="1:10" x14ac:dyDescent="0.25">
      <c r="A143" s="2336"/>
      <c r="B143" s="1859" t="s">
        <v>1695</v>
      </c>
      <c r="C143" s="1848">
        <v>2</v>
      </c>
      <c r="D143" s="1848"/>
      <c r="E143" s="1849">
        <v>66000</v>
      </c>
      <c r="F143" s="1848"/>
      <c r="G143" s="1848">
        <v>2</v>
      </c>
      <c r="H143" s="2048">
        <v>140</v>
      </c>
      <c r="I143" s="1831">
        <v>16000</v>
      </c>
      <c r="J143" s="2008" t="s">
        <v>767</v>
      </c>
    </row>
    <row r="144" spans="1:10" x14ac:dyDescent="0.25">
      <c r="A144" s="2336"/>
      <c r="B144" s="1859" t="s">
        <v>8235</v>
      </c>
      <c r="C144" s="1848">
        <v>1</v>
      </c>
      <c r="D144" s="1848"/>
      <c r="E144" s="1849">
        <v>38000</v>
      </c>
      <c r="F144" s="1848"/>
      <c r="G144" s="1848"/>
      <c r="H144" s="2048"/>
      <c r="I144" s="1831"/>
      <c r="J144" s="2008" t="s">
        <v>767</v>
      </c>
    </row>
    <row r="145" spans="1:10" x14ac:dyDescent="0.25">
      <c r="A145" s="2336"/>
      <c r="B145" s="1859" t="s">
        <v>3938</v>
      </c>
      <c r="C145" s="1848">
        <v>2</v>
      </c>
      <c r="D145" s="1848"/>
      <c r="E145" s="1849"/>
      <c r="F145" s="1848">
        <v>45000</v>
      </c>
      <c r="G145" s="1848"/>
      <c r="H145" s="2048"/>
      <c r="I145" s="1831"/>
      <c r="J145" s="1994" t="s">
        <v>8233</v>
      </c>
    </row>
    <row r="146" spans="1:10" x14ac:dyDescent="0.25">
      <c r="A146" s="2336"/>
      <c r="B146" s="1859" t="s">
        <v>8236</v>
      </c>
      <c r="C146" s="1848">
        <v>1</v>
      </c>
      <c r="D146" s="1848"/>
      <c r="E146" s="1849">
        <v>54000</v>
      </c>
      <c r="F146" s="1848"/>
      <c r="G146" s="1848"/>
      <c r="H146" s="2048"/>
      <c r="I146" s="1831"/>
      <c r="J146" s="2008" t="s">
        <v>767</v>
      </c>
    </row>
    <row r="147" spans="1:10" x14ac:dyDescent="0.25">
      <c r="A147" s="2336"/>
      <c r="B147" s="1859" t="s">
        <v>5922</v>
      </c>
      <c r="C147" s="1848">
        <v>1</v>
      </c>
      <c r="D147" s="1848"/>
      <c r="E147" s="2064">
        <v>39000</v>
      </c>
      <c r="F147" s="1849"/>
      <c r="G147" s="1848"/>
      <c r="H147" s="2048"/>
      <c r="I147" s="1831"/>
      <c r="J147" s="2008" t="s">
        <v>767</v>
      </c>
    </row>
    <row r="148" spans="1:10" x14ac:dyDescent="0.25">
      <c r="A148" s="2336"/>
      <c r="B148" s="1857" t="s">
        <v>2045</v>
      </c>
      <c r="C148" s="1846">
        <v>1</v>
      </c>
      <c r="D148" s="1846"/>
      <c r="E148" s="2067">
        <v>15000</v>
      </c>
      <c r="F148" s="1847"/>
      <c r="G148" s="1846">
        <v>1</v>
      </c>
      <c r="H148" s="2065">
        <v>60</v>
      </c>
      <c r="I148" s="1774">
        <v>3000</v>
      </c>
      <c r="J148" s="2008" t="s">
        <v>767</v>
      </c>
    </row>
    <row r="149" spans="1:10" x14ac:dyDescent="0.25">
      <c r="A149" s="2336"/>
      <c r="B149" s="1859" t="s">
        <v>656</v>
      </c>
      <c r="C149" s="1848">
        <v>1</v>
      </c>
      <c r="D149" s="1848"/>
      <c r="E149" s="2064">
        <v>17000</v>
      </c>
      <c r="F149" s="1849"/>
      <c r="G149" s="1848">
        <v>1</v>
      </c>
      <c r="H149" s="2048">
        <v>75</v>
      </c>
      <c r="I149" s="1831">
        <v>4000</v>
      </c>
      <c r="J149" s="2008" t="s">
        <v>767</v>
      </c>
    </row>
    <row r="150" spans="1:10" x14ac:dyDescent="0.25">
      <c r="A150" s="2336"/>
      <c r="B150" s="1859" t="s">
        <v>7517</v>
      </c>
      <c r="C150" s="1848">
        <v>1</v>
      </c>
      <c r="D150" s="1848"/>
      <c r="E150" s="2064">
        <v>50000</v>
      </c>
      <c r="F150" s="1849"/>
      <c r="G150" s="1848"/>
      <c r="H150" s="2048"/>
      <c r="I150" s="1831"/>
      <c r="J150" s="2008" t="s">
        <v>767</v>
      </c>
    </row>
    <row r="151" spans="1:10" x14ac:dyDescent="0.25">
      <c r="A151" s="2336"/>
      <c r="B151" s="1859" t="s">
        <v>5003</v>
      </c>
      <c r="C151" s="1848">
        <v>1</v>
      </c>
      <c r="D151" s="1848"/>
      <c r="E151" s="2064"/>
      <c r="F151" s="2369">
        <v>37000</v>
      </c>
      <c r="G151" s="1848">
        <v>5</v>
      </c>
      <c r="H151" s="2048">
        <v>190</v>
      </c>
      <c r="I151" s="1831">
        <v>55000</v>
      </c>
      <c r="J151" s="1994"/>
    </row>
    <row r="152" spans="1:10" x14ac:dyDescent="0.25">
      <c r="A152" s="2336"/>
      <c r="B152" s="1859" t="s">
        <v>3789</v>
      </c>
      <c r="C152" s="1848">
        <v>3</v>
      </c>
      <c r="D152" s="1848"/>
      <c r="E152" s="2064"/>
      <c r="F152" s="2373"/>
      <c r="G152" s="1848">
        <v>1</v>
      </c>
      <c r="H152" s="2048">
        <v>75</v>
      </c>
      <c r="I152" s="1831">
        <v>4000</v>
      </c>
      <c r="J152" s="1994"/>
    </row>
    <row r="153" spans="1:10" x14ac:dyDescent="0.25">
      <c r="A153" s="2336"/>
      <c r="B153" s="1859" t="s">
        <v>2187</v>
      </c>
      <c r="C153" s="1848">
        <v>1</v>
      </c>
      <c r="D153" s="1848"/>
      <c r="E153" s="2064"/>
      <c r="F153" s="2370"/>
      <c r="G153" s="1848">
        <v>11</v>
      </c>
      <c r="H153" s="2048" t="s">
        <v>8255</v>
      </c>
      <c r="I153" s="1831"/>
      <c r="J153" s="1994"/>
    </row>
    <row r="154" spans="1:10" x14ac:dyDescent="0.25">
      <c r="A154" s="2336"/>
      <c r="B154" s="1859" t="s">
        <v>8237</v>
      </c>
      <c r="C154" s="1848">
        <v>1</v>
      </c>
      <c r="D154" s="1848"/>
      <c r="E154" s="2064">
        <v>23000</v>
      </c>
      <c r="F154" s="1849"/>
      <c r="G154" s="1848"/>
      <c r="H154" s="2048"/>
      <c r="I154" s="1831"/>
      <c r="J154" s="2008" t="s">
        <v>767</v>
      </c>
    </row>
    <row r="155" spans="1:10" ht="16.5" thickBot="1" x14ac:dyDescent="0.3">
      <c r="A155" s="2336"/>
      <c r="B155" s="1859" t="s">
        <v>3437</v>
      </c>
      <c r="C155" s="1848">
        <v>1</v>
      </c>
      <c r="D155" s="1848"/>
      <c r="E155" s="2064">
        <v>18000</v>
      </c>
      <c r="F155" s="1849"/>
      <c r="G155" s="1848">
        <v>1</v>
      </c>
      <c r="H155" s="2048">
        <v>70</v>
      </c>
      <c r="I155" s="1831">
        <v>4000</v>
      </c>
      <c r="J155" s="2008" t="s">
        <v>767</v>
      </c>
    </row>
    <row r="156" spans="1:10" ht="16.5" thickBot="1" x14ac:dyDescent="0.3">
      <c r="A156" s="2337"/>
      <c r="B156" s="2061" t="s">
        <v>2048</v>
      </c>
      <c r="C156" s="2062">
        <f>SUM(C135:C155)</f>
        <v>26</v>
      </c>
      <c r="D156" s="2062">
        <f>SUM(D135:D155)</f>
        <v>61000</v>
      </c>
      <c r="E156" s="2062">
        <f>SUM(E135:E155)</f>
        <v>481000</v>
      </c>
      <c r="F156" s="2062">
        <f>SUM(F135:F155)</f>
        <v>82000</v>
      </c>
      <c r="G156" s="2062">
        <f>SUM(G135:G155)</f>
        <v>25</v>
      </c>
      <c r="H156" s="2062"/>
      <c r="I156" s="2062">
        <f>SUM(I135:I155)</f>
        <v>96000</v>
      </c>
      <c r="J156" s="2063"/>
    </row>
    <row r="157" spans="1:10" ht="16.5" thickBot="1" x14ac:dyDescent="0.3">
      <c r="A157" s="2338" t="s">
        <v>4463</v>
      </c>
      <c r="B157" s="2339"/>
      <c r="C157" s="2339"/>
      <c r="D157" s="2339"/>
      <c r="E157" s="2339"/>
      <c r="F157" s="2339"/>
      <c r="G157" s="2339"/>
      <c r="H157" s="2339"/>
      <c r="I157" s="2339"/>
      <c r="J157" s="2340"/>
    </row>
    <row r="158" spans="1:10" x14ac:dyDescent="0.25">
      <c r="A158" s="2330"/>
      <c r="B158" s="2023"/>
      <c r="C158" s="2024"/>
      <c r="D158" s="2024"/>
      <c r="E158" s="2024"/>
      <c r="F158" s="2025"/>
      <c r="G158" s="2025"/>
      <c r="H158" s="2025"/>
      <c r="I158" s="2025"/>
      <c r="J158" s="2046"/>
    </row>
    <row r="159" spans="1:10" ht="16.5" thickBot="1" x14ac:dyDescent="0.3">
      <c r="A159" s="2331"/>
      <c r="B159" s="2029" t="s">
        <v>2048</v>
      </c>
      <c r="C159" s="1999">
        <f>SUM(C158:C158)</f>
        <v>0</v>
      </c>
      <c r="D159" s="1999"/>
      <c r="E159" s="1999"/>
      <c r="F159" s="1999"/>
      <c r="G159" s="1999"/>
      <c r="H159" s="1999"/>
      <c r="I159" s="1999"/>
      <c r="J159" s="2099"/>
    </row>
    <row r="161" spans="1:10" x14ac:dyDescent="0.25">
      <c r="A161" s="2326" t="s">
        <v>4861</v>
      </c>
      <c r="B161" s="2326"/>
      <c r="C161" s="2326"/>
      <c r="D161" s="2031">
        <f>D156</f>
        <v>61000</v>
      </c>
    </row>
    <row r="163" spans="1:10" x14ac:dyDescent="0.25">
      <c r="A163" s="2326" t="s">
        <v>4825</v>
      </c>
      <c r="B163" s="2326"/>
      <c r="C163" s="2327"/>
      <c r="D163" s="2328"/>
      <c r="F163" s="2329" t="s">
        <v>8160</v>
      </c>
      <c r="G163" s="2329"/>
      <c r="H163" s="2329"/>
      <c r="I163" s="2329"/>
      <c r="J163" s="2329"/>
    </row>
    <row r="167" spans="1:10" ht="16.5" thickBot="1" x14ac:dyDescent="0.3"/>
    <row r="168" spans="1:10" ht="16.5" thickBot="1" x14ac:dyDescent="0.3">
      <c r="A168" s="2332" t="s">
        <v>8254</v>
      </c>
      <c r="B168" s="2333"/>
      <c r="C168" s="2333"/>
      <c r="D168" s="2333"/>
      <c r="E168" s="2333"/>
      <c r="F168" s="2333"/>
      <c r="G168" s="2333"/>
      <c r="H168" s="2333"/>
      <c r="I168" s="2333"/>
      <c r="J168" s="2334"/>
    </row>
    <row r="169" spans="1:10" ht="32.25" thickBot="1" x14ac:dyDescent="0.3">
      <c r="A169" s="1984" t="s">
        <v>7245</v>
      </c>
      <c r="B169" s="2074" t="s">
        <v>7246</v>
      </c>
      <c r="C169" s="2075" t="s">
        <v>6004</v>
      </c>
      <c r="D169" s="2076" t="s">
        <v>6005</v>
      </c>
      <c r="E169" s="2077" t="s">
        <v>7247</v>
      </c>
      <c r="F169" s="2078" t="s">
        <v>7248</v>
      </c>
      <c r="G169" s="2078" t="s">
        <v>7249</v>
      </c>
      <c r="H169" s="2078" t="s">
        <v>7251</v>
      </c>
      <c r="I169" s="2078" t="s">
        <v>7250</v>
      </c>
      <c r="J169" s="2079" t="s">
        <v>6846</v>
      </c>
    </row>
    <row r="170" spans="1:10" x14ac:dyDescent="0.25">
      <c r="A170" s="2335">
        <v>43988</v>
      </c>
      <c r="B170" s="2070" t="s">
        <v>423</v>
      </c>
      <c r="C170" s="2092">
        <v>1</v>
      </c>
      <c r="D170" s="2092"/>
      <c r="E170" s="2094">
        <v>18000</v>
      </c>
      <c r="F170" s="2092"/>
      <c r="G170" s="2092">
        <v>1</v>
      </c>
      <c r="H170" s="2071">
        <v>75</v>
      </c>
      <c r="I170" s="2072">
        <v>4000</v>
      </c>
      <c r="J170" s="2073" t="s">
        <v>767</v>
      </c>
    </row>
    <row r="171" spans="1:10" x14ac:dyDescent="0.25">
      <c r="A171" s="2336"/>
      <c r="B171" s="1857" t="s">
        <v>7829</v>
      </c>
      <c r="C171" s="1846">
        <v>1</v>
      </c>
      <c r="D171" s="1846">
        <v>13000</v>
      </c>
      <c r="E171" s="1847"/>
      <c r="F171" s="1846"/>
      <c r="G171" s="1846">
        <v>1</v>
      </c>
      <c r="H171" s="2065">
        <v>60</v>
      </c>
      <c r="I171" s="1774">
        <v>3000</v>
      </c>
      <c r="J171" s="2008"/>
    </row>
    <row r="172" spans="1:10" x14ac:dyDescent="0.25">
      <c r="A172" s="2336"/>
      <c r="B172" s="1857" t="s">
        <v>1248</v>
      </c>
      <c r="C172" s="1846">
        <v>1</v>
      </c>
      <c r="D172" s="1846">
        <v>4000</v>
      </c>
      <c r="E172" s="1847">
        <v>40000</v>
      </c>
      <c r="F172" s="1846"/>
      <c r="G172" s="1846"/>
      <c r="H172" s="2065"/>
      <c r="I172" s="1774"/>
      <c r="J172" s="2008" t="s">
        <v>767</v>
      </c>
    </row>
    <row r="173" spans="1:10" x14ac:dyDescent="0.25">
      <c r="A173" s="2336"/>
      <c r="B173" s="1857" t="s">
        <v>4793</v>
      </c>
      <c r="C173" s="1846">
        <v>1</v>
      </c>
      <c r="D173" s="1846"/>
      <c r="E173" s="1847">
        <v>21000</v>
      </c>
      <c r="F173" s="1846"/>
      <c r="G173" s="1846"/>
      <c r="H173" s="2065"/>
      <c r="I173" s="1774"/>
      <c r="J173" s="2008" t="s">
        <v>767</v>
      </c>
    </row>
    <row r="174" spans="1:10" x14ac:dyDescent="0.25">
      <c r="A174" s="2336"/>
      <c r="B174" s="2068" t="s">
        <v>563</v>
      </c>
      <c r="C174" s="1975">
        <v>1</v>
      </c>
      <c r="D174" s="1975"/>
      <c r="E174" s="1976">
        <v>18000</v>
      </c>
      <c r="F174" s="1975"/>
      <c r="G174" s="1975">
        <v>1</v>
      </c>
      <c r="H174" s="2069">
        <v>75</v>
      </c>
      <c r="I174" s="1837">
        <v>4000</v>
      </c>
      <c r="J174" s="2008" t="s">
        <v>767</v>
      </c>
    </row>
    <row r="175" spans="1:10" x14ac:dyDescent="0.25">
      <c r="A175" s="2336"/>
      <c r="B175" s="1859" t="s">
        <v>3938</v>
      </c>
      <c r="C175" s="1848">
        <v>1</v>
      </c>
      <c r="D175" s="1848"/>
      <c r="E175" s="1849">
        <v>22500</v>
      </c>
      <c r="F175" s="1848"/>
      <c r="G175" s="1848">
        <v>1</v>
      </c>
      <c r="H175" s="2048">
        <v>100</v>
      </c>
      <c r="I175" s="1831">
        <v>5000</v>
      </c>
      <c r="J175" s="1994" t="s">
        <v>767</v>
      </c>
    </row>
    <row r="176" spans="1:10" x14ac:dyDescent="0.25">
      <c r="A176" s="2336"/>
      <c r="B176" s="1859" t="s">
        <v>3437</v>
      </c>
      <c r="C176" s="1848">
        <v>1</v>
      </c>
      <c r="D176" s="1848">
        <v>18000</v>
      </c>
      <c r="E176" s="1849"/>
      <c r="F176" s="1848"/>
      <c r="G176" s="1848">
        <v>1</v>
      </c>
      <c r="H176" s="2048">
        <v>75</v>
      </c>
      <c r="I176" s="1831">
        <v>4000</v>
      </c>
      <c r="J176" s="1994"/>
    </row>
    <row r="177" spans="1:10" x14ac:dyDescent="0.25">
      <c r="A177" s="2336"/>
      <c r="B177" s="1859" t="s">
        <v>6860</v>
      </c>
      <c r="C177" s="1848">
        <v>1</v>
      </c>
      <c r="D177" s="1848">
        <v>31000</v>
      </c>
      <c r="E177" s="1849"/>
      <c r="F177" s="1848"/>
      <c r="G177" s="1848">
        <v>1</v>
      </c>
      <c r="H177" s="2048">
        <v>60</v>
      </c>
      <c r="I177" s="1831">
        <v>3000</v>
      </c>
      <c r="J177" s="1994"/>
    </row>
    <row r="178" spans="1:10" x14ac:dyDescent="0.25">
      <c r="A178" s="2336"/>
      <c r="B178" s="1859" t="s">
        <v>423</v>
      </c>
      <c r="C178" s="1848">
        <v>1</v>
      </c>
      <c r="D178" s="1848"/>
      <c r="E178" s="1849">
        <v>18000</v>
      </c>
      <c r="F178" s="1848"/>
      <c r="G178" s="1848">
        <v>1</v>
      </c>
      <c r="H178" s="2048">
        <v>75</v>
      </c>
      <c r="I178" s="1831">
        <v>4000</v>
      </c>
      <c r="J178" s="1994" t="s">
        <v>767</v>
      </c>
    </row>
    <row r="179" spans="1:10" x14ac:dyDescent="0.25">
      <c r="A179" s="2336"/>
      <c r="B179" s="1859" t="s">
        <v>2187</v>
      </c>
      <c r="C179" s="1848">
        <v>1</v>
      </c>
      <c r="D179" s="1848">
        <v>14000</v>
      </c>
      <c r="E179" s="1849"/>
      <c r="F179" s="1848"/>
      <c r="G179" s="1848">
        <v>1</v>
      </c>
      <c r="H179" s="2048">
        <v>60</v>
      </c>
      <c r="I179" s="1831">
        <v>3000</v>
      </c>
      <c r="J179" s="1994"/>
    </row>
    <row r="180" spans="1:10" x14ac:dyDescent="0.25">
      <c r="A180" s="2336"/>
      <c r="B180" s="1859" t="s">
        <v>2045</v>
      </c>
      <c r="C180" s="1848">
        <v>1</v>
      </c>
      <c r="D180" s="1848"/>
      <c r="E180" s="1849">
        <v>14000</v>
      </c>
      <c r="F180" s="1848"/>
      <c r="G180" s="1848">
        <v>1</v>
      </c>
      <c r="H180" s="2048">
        <v>75</v>
      </c>
      <c r="I180" s="1831">
        <v>4000</v>
      </c>
      <c r="J180" s="1994" t="s">
        <v>8251</v>
      </c>
    </row>
    <row r="181" spans="1:10" x14ac:dyDescent="0.25">
      <c r="A181" s="2336"/>
      <c r="B181" s="1859" t="s">
        <v>6366</v>
      </c>
      <c r="C181" s="1848">
        <v>1</v>
      </c>
      <c r="D181" s="1848">
        <v>16000</v>
      </c>
      <c r="E181" s="1849"/>
      <c r="F181" s="1848"/>
      <c r="G181" s="1848">
        <v>1</v>
      </c>
      <c r="H181" s="2048">
        <v>75</v>
      </c>
      <c r="I181" s="1831">
        <v>4000</v>
      </c>
      <c r="J181" s="1994"/>
    </row>
    <row r="182" spans="1:10" x14ac:dyDescent="0.25">
      <c r="A182" s="2336"/>
      <c r="B182" s="1859" t="s">
        <v>136</v>
      </c>
      <c r="C182" s="1848">
        <v>1</v>
      </c>
      <c r="D182" s="1848"/>
      <c r="E182" s="2064">
        <v>19000</v>
      </c>
      <c r="F182" s="1849"/>
      <c r="G182" s="1848"/>
      <c r="H182" s="2048"/>
      <c r="I182" s="1831"/>
      <c r="J182" s="1994" t="s">
        <v>767</v>
      </c>
    </row>
    <row r="183" spans="1:10" x14ac:dyDescent="0.25">
      <c r="A183" s="2336"/>
      <c r="B183" s="1857" t="s">
        <v>423</v>
      </c>
      <c r="C183" s="1846">
        <v>1</v>
      </c>
      <c r="D183" s="1846"/>
      <c r="E183" s="2067">
        <v>18000</v>
      </c>
      <c r="F183" s="1847"/>
      <c r="G183" s="1846">
        <v>1</v>
      </c>
      <c r="H183" s="2065">
        <v>75</v>
      </c>
      <c r="I183" s="1774">
        <v>4000</v>
      </c>
      <c r="J183" s="2008" t="s">
        <v>767</v>
      </c>
    </row>
    <row r="184" spans="1:10" x14ac:dyDescent="0.25">
      <c r="A184" s="2336"/>
      <c r="B184" s="1859" t="s">
        <v>734</v>
      </c>
      <c r="C184" s="1848">
        <v>1</v>
      </c>
      <c r="D184" s="1848">
        <v>16000</v>
      </c>
      <c r="E184" s="2064"/>
      <c r="F184" s="1849"/>
      <c r="G184" s="1848">
        <v>1</v>
      </c>
      <c r="H184" s="2048">
        <v>60</v>
      </c>
      <c r="I184" s="1831">
        <v>3000</v>
      </c>
      <c r="J184" s="1994"/>
    </row>
    <row r="185" spans="1:10" ht="16.5" thickBot="1" x14ac:dyDescent="0.3">
      <c r="A185" s="2336"/>
      <c r="B185" s="1859" t="s">
        <v>291</v>
      </c>
      <c r="C185" s="1848">
        <v>1</v>
      </c>
      <c r="D185" s="1848"/>
      <c r="E185" s="2064"/>
      <c r="F185" s="1849">
        <v>20000</v>
      </c>
      <c r="G185" s="1848"/>
      <c r="H185" s="2048"/>
      <c r="I185" s="1831"/>
      <c r="J185" s="1994" t="s">
        <v>8253</v>
      </c>
    </row>
    <row r="186" spans="1:10" ht="16.5" thickBot="1" x14ac:dyDescent="0.3">
      <c r="A186" s="2337"/>
      <c r="B186" s="2061" t="s">
        <v>2048</v>
      </c>
      <c r="C186" s="2062">
        <f>SUM(C170:C185)</f>
        <v>16</v>
      </c>
      <c r="D186" s="2062">
        <f>SUM(D170:D185)</f>
        <v>112000</v>
      </c>
      <c r="E186" s="2062">
        <f>SUM(E170:E185)</f>
        <v>188500</v>
      </c>
      <c r="F186" s="2062">
        <f>SUM(F170:F185)</f>
        <v>20000</v>
      </c>
      <c r="G186" s="2062">
        <f>SUM(G170:G185)</f>
        <v>12</v>
      </c>
      <c r="H186" s="2062"/>
      <c r="I186" s="2062">
        <f>SUM(I170:I185)</f>
        <v>45000</v>
      </c>
      <c r="J186" s="2063"/>
    </row>
    <row r="187" spans="1:10" ht="16.5" thickBot="1" x14ac:dyDescent="0.3">
      <c r="A187" s="2338" t="s">
        <v>4463</v>
      </c>
      <c r="B187" s="2339"/>
      <c r="C187" s="2339"/>
      <c r="D187" s="2339"/>
      <c r="E187" s="2339"/>
      <c r="F187" s="2339"/>
      <c r="G187" s="2339"/>
      <c r="H187" s="2339"/>
      <c r="I187" s="2339"/>
      <c r="J187" s="2340"/>
    </row>
    <row r="188" spans="1:10" x14ac:dyDescent="0.25">
      <c r="A188" s="2330"/>
      <c r="B188" s="2023"/>
      <c r="C188" s="2024"/>
      <c r="D188" s="2024"/>
      <c r="E188" s="2024"/>
      <c r="F188" s="2025"/>
      <c r="G188" s="2025"/>
      <c r="H188" s="2025"/>
      <c r="I188" s="2025"/>
      <c r="J188" s="2046"/>
    </row>
    <row r="189" spans="1:10" ht="16.5" thickBot="1" x14ac:dyDescent="0.3">
      <c r="A189" s="2331"/>
      <c r="B189" s="2029" t="s">
        <v>2048</v>
      </c>
      <c r="C189" s="1999">
        <f>SUM(C188:C188)</f>
        <v>0</v>
      </c>
      <c r="D189" s="1999"/>
      <c r="E189" s="1999"/>
      <c r="F189" s="1999"/>
      <c r="G189" s="1999"/>
      <c r="H189" s="1999"/>
      <c r="I189" s="1999"/>
      <c r="J189" s="2099"/>
    </row>
    <row r="191" spans="1:10" x14ac:dyDescent="0.25">
      <c r="A191" s="2326" t="s">
        <v>4861</v>
      </c>
      <c r="B191" s="2326"/>
      <c r="C191" s="2326"/>
      <c r="D191" s="2031">
        <f>D186</f>
        <v>112000</v>
      </c>
    </row>
    <row r="193" spans="1:10" x14ac:dyDescent="0.25">
      <c r="A193" s="2326" t="s">
        <v>4825</v>
      </c>
      <c r="B193" s="2326"/>
      <c r="C193" s="2327"/>
      <c r="D193" s="2328"/>
      <c r="F193" s="2329" t="s">
        <v>8160</v>
      </c>
      <c r="G193" s="2329"/>
      <c r="H193" s="2329"/>
      <c r="I193" s="2329"/>
      <c r="J193" s="2329"/>
    </row>
    <row r="196" spans="1:10" ht="16.5" thickBot="1" x14ac:dyDescent="0.3"/>
    <row r="197" spans="1:10" ht="16.5" thickBot="1" x14ac:dyDescent="0.3">
      <c r="A197" s="2332" t="s">
        <v>8258</v>
      </c>
      <c r="B197" s="2333"/>
      <c r="C197" s="2333"/>
      <c r="D197" s="2333"/>
      <c r="E197" s="2333"/>
      <c r="F197" s="2333"/>
      <c r="G197" s="2333"/>
      <c r="H197" s="2333"/>
      <c r="I197" s="2333"/>
      <c r="J197" s="2334"/>
    </row>
    <row r="198" spans="1:10" ht="32.25" thickBot="1" x14ac:dyDescent="0.3">
      <c r="A198" s="1984" t="s">
        <v>7245</v>
      </c>
      <c r="B198" s="2074" t="s">
        <v>7246</v>
      </c>
      <c r="C198" s="2075" t="s">
        <v>6004</v>
      </c>
      <c r="D198" s="2076" t="s">
        <v>6005</v>
      </c>
      <c r="E198" s="2077" t="s">
        <v>7247</v>
      </c>
      <c r="F198" s="2078" t="s">
        <v>7248</v>
      </c>
      <c r="G198" s="2078" t="s">
        <v>7249</v>
      </c>
      <c r="H198" s="2078" t="s">
        <v>7251</v>
      </c>
      <c r="I198" s="2078" t="s">
        <v>7250</v>
      </c>
      <c r="J198" s="2079" t="s">
        <v>6846</v>
      </c>
    </row>
    <row r="199" spans="1:10" x14ac:dyDescent="0.25">
      <c r="A199" s="2335">
        <v>43989</v>
      </c>
      <c r="B199" s="2070" t="s">
        <v>423</v>
      </c>
      <c r="C199" s="2092">
        <v>1</v>
      </c>
      <c r="D199" s="2092"/>
      <c r="E199" s="2094">
        <v>18000</v>
      </c>
      <c r="F199" s="2092"/>
      <c r="G199" s="2092">
        <v>1</v>
      </c>
      <c r="H199" s="2071">
        <v>70</v>
      </c>
      <c r="I199" s="2072">
        <v>4000</v>
      </c>
      <c r="J199" s="2073" t="s">
        <v>8243</v>
      </c>
    </row>
    <row r="200" spans="1:10" x14ac:dyDescent="0.25">
      <c r="A200" s="2336"/>
      <c r="B200" s="1857" t="s">
        <v>8138</v>
      </c>
      <c r="C200" s="1846">
        <v>1</v>
      </c>
      <c r="D200" s="1846"/>
      <c r="E200" s="1847">
        <v>16000</v>
      </c>
      <c r="F200" s="1846"/>
      <c r="G200" s="1846"/>
      <c r="H200" s="2065"/>
      <c r="I200" s="1774"/>
      <c r="J200" s="2008" t="s">
        <v>767</v>
      </c>
    </row>
    <row r="201" spans="1:10" x14ac:dyDescent="0.25">
      <c r="A201" s="2336"/>
      <c r="B201" s="1857" t="s">
        <v>8244</v>
      </c>
      <c r="C201" s="1846">
        <v>1</v>
      </c>
      <c r="D201" s="1846"/>
      <c r="E201" s="1847">
        <v>20000</v>
      </c>
      <c r="F201" s="1846"/>
      <c r="G201" s="1846"/>
      <c r="H201" s="2065"/>
      <c r="I201" s="1774"/>
      <c r="J201" s="2008" t="s">
        <v>767</v>
      </c>
    </row>
    <row r="202" spans="1:10" x14ac:dyDescent="0.25">
      <c r="A202" s="2336"/>
      <c r="B202" s="1857" t="s">
        <v>423</v>
      </c>
      <c r="C202" s="1846">
        <v>1</v>
      </c>
      <c r="D202" s="1846">
        <v>18000</v>
      </c>
      <c r="E202" s="1847"/>
      <c r="F202" s="1846"/>
      <c r="G202" s="1846">
        <v>1</v>
      </c>
      <c r="H202" s="2065">
        <v>70</v>
      </c>
      <c r="I202" s="1774">
        <v>4000</v>
      </c>
      <c r="J202" s="2008"/>
    </row>
    <row r="203" spans="1:10" x14ac:dyDescent="0.25">
      <c r="A203" s="2336"/>
      <c r="B203" s="1857" t="s">
        <v>8149</v>
      </c>
      <c r="C203" s="1846">
        <v>1</v>
      </c>
      <c r="D203" s="1846">
        <v>35000</v>
      </c>
      <c r="E203" s="1847"/>
      <c r="F203" s="1846"/>
      <c r="G203" s="1846">
        <v>1</v>
      </c>
      <c r="H203" s="2065">
        <v>70</v>
      </c>
      <c r="I203" s="1774">
        <v>4000</v>
      </c>
      <c r="J203" s="2008"/>
    </row>
    <row r="204" spans="1:10" x14ac:dyDescent="0.25">
      <c r="A204" s="2336"/>
      <c r="B204" s="1974" t="s">
        <v>622</v>
      </c>
      <c r="C204" s="1975">
        <v>1</v>
      </c>
      <c r="D204" s="1975">
        <v>33000</v>
      </c>
      <c r="E204" s="1976"/>
      <c r="F204" s="1975"/>
      <c r="G204" s="1975">
        <v>2</v>
      </c>
      <c r="H204" s="2069">
        <v>70</v>
      </c>
      <c r="I204" s="1837">
        <v>8000</v>
      </c>
      <c r="J204" s="2008"/>
    </row>
    <row r="205" spans="1:10" x14ac:dyDescent="0.25">
      <c r="A205" s="2336"/>
      <c r="B205" s="1974" t="s">
        <v>8245</v>
      </c>
      <c r="C205" s="1975">
        <v>1</v>
      </c>
      <c r="D205" s="1975">
        <v>20500</v>
      </c>
      <c r="E205" s="1976"/>
      <c r="F205" s="1975"/>
      <c r="G205" s="1975">
        <v>1</v>
      </c>
      <c r="H205" s="2069">
        <v>50</v>
      </c>
      <c r="I205" s="1837">
        <v>2000</v>
      </c>
      <c r="J205" s="2008" t="s">
        <v>8246</v>
      </c>
    </row>
    <row r="206" spans="1:10" x14ac:dyDescent="0.25">
      <c r="A206" s="2336"/>
      <c r="B206" s="2068" t="s">
        <v>5434</v>
      </c>
      <c r="C206" s="1975">
        <v>2</v>
      </c>
      <c r="D206" s="1975">
        <v>38000</v>
      </c>
      <c r="E206" s="1976"/>
      <c r="F206" s="1975"/>
      <c r="G206" s="1975">
        <v>1</v>
      </c>
      <c r="H206" s="2069">
        <v>70</v>
      </c>
      <c r="I206" s="1837">
        <v>4000</v>
      </c>
      <c r="J206" s="2008"/>
    </row>
    <row r="207" spans="1:10" x14ac:dyDescent="0.25">
      <c r="A207" s="2336"/>
      <c r="B207" s="1859" t="s">
        <v>6108</v>
      </c>
      <c r="C207" s="1848">
        <v>1</v>
      </c>
      <c r="D207" s="1848">
        <v>10000</v>
      </c>
      <c r="E207" s="1849">
        <v>3000</v>
      </c>
      <c r="F207" s="1848"/>
      <c r="G207" s="1848">
        <v>1</v>
      </c>
      <c r="H207" s="2048">
        <v>60</v>
      </c>
      <c r="I207" s="1831">
        <v>3000</v>
      </c>
      <c r="J207" s="1994" t="s">
        <v>1389</v>
      </c>
    </row>
    <row r="208" spans="1:10" x14ac:dyDescent="0.25">
      <c r="A208" s="2336"/>
      <c r="B208" s="1859" t="s">
        <v>6614</v>
      </c>
      <c r="C208" s="1848">
        <v>1</v>
      </c>
      <c r="D208" s="1848"/>
      <c r="E208" s="1849"/>
      <c r="F208" s="1848">
        <v>39500</v>
      </c>
      <c r="G208" s="1848"/>
      <c r="H208" s="2048"/>
      <c r="I208" s="1831"/>
      <c r="J208" s="1994" t="s">
        <v>8256</v>
      </c>
    </row>
    <row r="209" spans="1:10" x14ac:dyDescent="0.25">
      <c r="A209" s="2336"/>
      <c r="B209" s="1859" t="s">
        <v>5544</v>
      </c>
      <c r="C209" s="1848">
        <v>1</v>
      </c>
      <c r="D209" s="1848"/>
      <c r="E209" s="1849"/>
      <c r="F209" s="1848">
        <v>21000</v>
      </c>
      <c r="G209" s="1848"/>
      <c r="H209" s="2048"/>
      <c r="I209" s="1831"/>
      <c r="J209" s="1994" t="s">
        <v>8257</v>
      </c>
    </row>
    <row r="210" spans="1:10" x14ac:dyDescent="0.25">
      <c r="A210" s="2336"/>
      <c r="B210" s="1859" t="s">
        <v>5434</v>
      </c>
      <c r="C210" s="1848">
        <v>1</v>
      </c>
      <c r="D210" s="1848"/>
      <c r="E210" s="1849">
        <v>17000</v>
      </c>
      <c r="F210" s="1848"/>
      <c r="G210" s="1848">
        <v>1</v>
      </c>
      <c r="H210" s="2048">
        <v>70</v>
      </c>
      <c r="I210" s="1831">
        <v>4000</v>
      </c>
      <c r="J210" s="2008" t="s">
        <v>767</v>
      </c>
    </row>
    <row r="211" spans="1:10" x14ac:dyDescent="0.25">
      <c r="A211" s="2336"/>
      <c r="B211" s="1859" t="s">
        <v>5946</v>
      </c>
      <c r="C211" s="1848">
        <v>1</v>
      </c>
      <c r="D211" s="1848"/>
      <c r="E211" s="1849">
        <v>19000</v>
      </c>
      <c r="F211" s="1848"/>
      <c r="G211" s="1848">
        <v>1</v>
      </c>
      <c r="H211" s="2048">
        <v>60</v>
      </c>
      <c r="I211" s="1831">
        <v>3000</v>
      </c>
      <c r="J211" s="2008" t="s">
        <v>767</v>
      </c>
    </row>
    <row r="212" spans="1:10" x14ac:dyDescent="0.25">
      <c r="A212" s="2336"/>
      <c r="B212" s="1859" t="s">
        <v>622</v>
      </c>
      <c r="C212" s="1848">
        <v>1</v>
      </c>
      <c r="D212" s="1848"/>
      <c r="E212" s="1849">
        <v>41000</v>
      </c>
      <c r="F212" s="1848"/>
      <c r="G212" s="1848"/>
      <c r="H212" s="2048"/>
      <c r="I212" s="1831"/>
      <c r="J212" s="2008" t="s">
        <v>767</v>
      </c>
    </row>
    <row r="213" spans="1:10" x14ac:dyDescent="0.25">
      <c r="A213" s="2336"/>
      <c r="B213" s="1859" t="s">
        <v>8247</v>
      </c>
      <c r="C213" s="1848">
        <v>1</v>
      </c>
      <c r="D213" s="1848">
        <v>28000</v>
      </c>
      <c r="E213" s="1849"/>
      <c r="F213" s="1848"/>
      <c r="G213" s="1848">
        <v>1</v>
      </c>
      <c r="H213" s="2048">
        <v>70</v>
      </c>
      <c r="I213" s="1831">
        <v>4000</v>
      </c>
      <c r="J213" s="1994"/>
    </row>
    <row r="214" spans="1:10" x14ac:dyDescent="0.25">
      <c r="A214" s="2336"/>
      <c r="B214" s="1859" t="s">
        <v>563</v>
      </c>
      <c r="C214" s="1848">
        <v>1</v>
      </c>
      <c r="D214" s="1848">
        <v>18000</v>
      </c>
      <c r="E214" s="1849"/>
      <c r="F214" s="1848"/>
      <c r="G214" s="1848">
        <v>1</v>
      </c>
      <c r="H214" s="2048">
        <v>70</v>
      </c>
      <c r="I214" s="1831">
        <v>4000</v>
      </c>
      <c r="J214" s="1994"/>
    </row>
    <row r="215" spans="1:10" x14ac:dyDescent="0.25">
      <c r="A215" s="2336"/>
      <c r="B215" s="1859" t="s">
        <v>8248</v>
      </c>
      <c r="C215" s="1848">
        <v>1</v>
      </c>
      <c r="D215" s="1848">
        <v>6000</v>
      </c>
      <c r="E215" s="2064"/>
      <c r="F215" s="1849"/>
      <c r="G215" s="1848"/>
      <c r="H215" s="2048"/>
      <c r="I215" s="1831"/>
      <c r="J215" s="1994"/>
    </row>
    <row r="216" spans="1:10" x14ac:dyDescent="0.25">
      <c r="A216" s="2336"/>
      <c r="B216" s="1857" t="s">
        <v>622</v>
      </c>
      <c r="C216" s="1846">
        <v>1</v>
      </c>
      <c r="D216" s="1846">
        <v>41000</v>
      </c>
      <c r="E216" s="2067"/>
      <c r="F216" s="1847"/>
      <c r="G216" s="1846"/>
      <c r="H216" s="2065"/>
      <c r="I216" s="1774"/>
      <c r="J216" s="2008"/>
    </row>
    <row r="217" spans="1:10" x14ac:dyDescent="0.25">
      <c r="A217" s="2336"/>
      <c r="B217" s="1859" t="s">
        <v>3532</v>
      </c>
      <c r="C217" s="1848">
        <v>1</v>
      </c>
      <c r="D217" s="1848"/>
      <c r="E217" s="2064">
        <v>39000</v>
      </c>
      <c r="F217" s="1849"/>
      <c r="G217" s="1848">
        <v>1</v>
      </c>
      <c r="H217" s="2048">
        <v>70</v>
      </c>
      <c r="I217" s="1831">
        <v>4000</v>
      </c>
      <c r="J217" s="2008" t="s">
        <v>767</v>
      </c>
    </row>
    <row r="218" spans="1:10" x14ac:dyDescent="0.25">
      <c r="A218" s="2336"/>
      <c r="B218" s="1859" t="s">
        <v>5662</v>
      </c>
      <c r="C218" s="1848">
        <v>1</v>
      </c>
      <c r="D218" s="1848"/>
      <c r="E218" s="2064">
        <v>13000</v>
      </c>
      <c r="F218" s="1849"/>
      <c r="G218" s="1848">
        <v>1</v>
      </c>
      <c r="H218" s="2048">
        <v>60</v>
      </c>
      <c r="I218" s="1831">
        <v>3000</v>
      </c>
      <c r="J218" s="1994" t="s">
        <v>8249</v>
      </c>
    </row>
    <row r="219" spans="1:10" x14ac:dyDescent="0.25">
      <c r="A219" s="2336"/>
      <c r="B219" s="1859" t="s">
        <v>423</v>
      </c>
      <c r="C219" s="1848">
        <v>1</v>
      </c>
      <c r="D219" s="1848">
        <v>18000</v>
      </c>
      <c r="E219" s="2064"/>
      <c r="F219" s="1849"/>
      <c r="G219" s="1848">
        <v>1</v>
      </c>
      <c r="H219" s="2048">
        <v>70</v>
      </c>
      <c r="I219" s="1831">
        <v>4000</v>
      </c>
      <c r="J219" s="1994"/>
    </row>
    <row r="220" spans="1:10" ht="16.5" thickBot="1" x14ac:dyDescent="0.3">
      <c r="A220" s="2336"/>
      <c r="B220" s="1917" t="s">
        <v>6713</v>
      </c>
      <c r="C220" s="1870">
        <v>1</v>
      </c>
      <c r="D220" s="1870"/>
      <c r="E220" s="2066"/>
      <c r="F220" s="1871"/>
      <c r="G220" s="1870"/>
      <c r="H220" s="2052"/>
      <c r="I220" s="1776"/>
      <c r="J220" s="1997" t="s">
        <v>8250</v>
      </c>
    </row>
    <row r="221" spans="1:10" ht="16.5" thickBot="1" x14ac:dyDescent="0.3">
      <c r="A221" s="2337"/>
      <c r="B221" s="2061" t="s">
        <v>2048</v>
      </c>
      <c r="C221" s="2062">
        <f>SUM(C199:C220)</f>
        <v>23</v>
      </c>
      <c r="D221" s="2062">
        <f>SUM(D199:D220)</f>
        <v>265500</v>
      </c>
      <c r="E221" s="2062">
        <f>SUM(E199:E220)</f>
        <v>186000</v>
      </c>
      <c r="F221" s="2062">
        <f>SUM(F199:F220)</f>
        <v>60500</v>
      </c>
      <c r="G221" s="2062">
        <f>SUM(G199:G220)</f>
        <v>15</v>
      </c>
      <c r="H221" s="2062"/>
      <c r="I221" s="2062">
        <f>SUM(I199:I220)</f>
        <v>55000</v>
      </c>
      <c r="J221" s="2063"/>
    </row>
    <row r="222" spans="1:10" ht="16.5" thickBot="1" x14ac:dyDescent="0.3">
      <c r="A222" s="2338" t="s">
        <v>4463</v>
      </c>
      <c r="B222" s="2339"/>
      <c r="C222" s="2339"/>
      <c r="D222" s="2339"/>
      <c r="E222" s="2339"/>
      <c r="F222" s="2339"/>
      <c r="G222" s="2339"/>
      <c r="H222" s="2339"/>
      <c r="I222" s="2339"/>
      <c r="J222" s="2340"/>
    </row>
    <row r="223" spans="1:10" x14ac:dyDescent="0.25">
      <c r="A223" s="2330"/>
      <c r="B223" s="2023" t="s">
        <v>6843</v>
      </c>
      <c r="C223" s="2024">
        <v>1</v>
      </c>
      <c r="D223" s="2024">
        <v>200</v>
      </c>
      <c r="E223" s="2024"/>
      <c r="F223" s="2025"/>
      <c r="G223" s="2025"/>
      <c r="H223" s="2025"/>
      <c r="I223" s="2025"/>
      <c r="J223" s="2046"/>
    </row>
    <row r="224" spans="1:10" ht="16.5" thickBot="1" x14ac:dyDescent="0.3">
      <c r="A224" s="2331"/>
      <c r="B224" s="2029" t="s">
        <v>2048</v>
      </c>
      <c r="C224" s="1999">
        <f>SUM(C223:C223)</f>
        <v>1</v>
      </c>
      <c r="D224" s="1999"/>
      <c r="E224" s="1999"/>
      <c r="F224" s="1999"/>
      <c r="G224" s="1999"/>
      <c r="H224" s="1999"/>
      <c r="I224" s="1999"/>
      <c r="J224" s="2099"/>
    </row>
    <row r="226" spans="1:10" x14ac:dyDescent="0.25">
      <c r="A226" s="2326" t="s">
        <v>4861</v>
      </c>
      <c r="B226" s="2326"/>
      <c r="C226" s="2326"/>
      <c r="D226" s="2031">
        <f>D221</f>
        <v>265500</v>
      </c>
    </row>
    <row r="228" spans="1:10" x14ac:dyDescent="0.25">
      <c r="A228" s="2326" t="s">
        <v>4825</v>
      </c>
      <c r="B228" s="2326"/>
      <c r="C228" s="2327">
        <v>200</v>
      </c>
      <c r="D228" s="2328"/>
      <c r="F228" s="2329" t="s">
        <v>8160</v>
      </c>
      <c r="G228" s="2329"/>
      <c r="H228" s="2329"/>
      <c r="I228" s="2329"/>
      <c r="J228" s="2329"/>
    </row>
    <row r="231" spans="1:10" ht="16.5" thickBot="1" x14ac:dyDescent="0.3"/>
    <row r="232" spans="1:10" ht="16.5" thickBot="1" x14ac:dyDescent="0.3">
      <c r="A232" s="2332" t="s">
        <v>8259</v>
      </c>
      <c r="B232" s="2333"/>
      <c r="C232" s="2333"/>
      <c r="D232" s="2333"/>
      <c r="E232" s="2333"/>
      <c r="F232" s="2333"/>
      <c r="G232" s="2333"/>
      <c r="H232" s="2333"/>
      <c r="I232" s="2333"/>
      <c r="J232" s="2334"/>
    </row>
    <row r="233" spans="1:10" ht="32.25" thickBot="1" x14ac:dyDescent="0.3">
      <c r="A233" s="1984" t="s">
        <v>7245</v>
      </c>
      <c r="B233" s="2074" t="s">
        <v>7246</v>
      </c>
      <c r="C233" s="2075" t="s">
        <v>6004</v>
      </c>
      <c r="D233" s="2076" t="s">
        <v>6005</v>
      </c>
      <c r="E233" s="2077" t="s">
        <v>7247</v>
      </c>
      <c r="F233" s="2078" t="s">
        <v>7248</v>
      </c>
      <c r="G233" s="2078" t="s">
        <v>7249</v>
      </c>
      <c r="H233" s="2078" t="s">
        <v>7251</v>
      </c>
      <c r="I233" s="2078" t="s">
        <v>7250</v>
      </c>
      <c r="J233" s="2079" t="s">
        <v>6846</v>
      </c>
    </row>
    <row r="234" spans="1:10" x14ac:dyDescent="0.25">
      <c r="A234" s="2335">
        <v>43990</v>
      </c>
      <c r="B234" s="2070" t="s">
        <v>423</v>
      </c>
      <c r="C234" s="2092">
        <v>1</v>
      </c>
      <c r="D234" s="2092">
        <v>18000</v>
      </c>
      <c r="E234" s="2094"/>
      <c r="F234" s="2092"/>
      <c r="G234" s="2092">
        <v>1</v>
      </c>
      <c r="H234" s="2071">
        <v>75</v>
      </c>
      <c r="I234" s="2072">
        <v>4000</v>
      </c>
      <c r="J234" s="2073"/>
    </row>
    <row r="235" spans="1:10" x14ac:dyDescent="0.25">
      <c r="A235" s="2336"/>
      <c r="B235" s="1859" t="s">
        <v>3437</v>
      </c>
      <c r="C235" s="1848">
        <v>2</v>
      </c>
      <c r="D235" s="1848">
        <v>42000</v>
      </c>
      <c r="E235" s="1849"/>
      <c r="F235" s="1848"/>
      <c r="G235" s="1848"/>
      <c r="H235" s="2048"/>
      <c r="I235" s="1831"/>
      <c r="J235" s="1994" t="s">
        <v>8260</v>
      </c>
    </row>
    <row r="236" spans="1:10" x14ac:dyDescent="0.25">
      <c r="A236" s="2336"/>
      <c r="B236" s="1859" t="s">
        <v>5050</v>
      </c>
      <c r="C236" s="1848">
        <v>1</v>
      </c>
      <c r="D236" s="1848">
        <v>29500</v>
      </c>
      <c r="E236" s="1849"/>
      <c r="F236" s="1848"/>
      <c r="G236" s="1848">
        <v>1</v>
      </c>
      <c r="H236" s="2048">
        <v>75</v>
      </c>
      <c r="I236" s="1831">
        <v>4000</v>
      </c>
      <c r="J236" s="1994" t="s">
        <v>8261</v>
      </c>
    </row>
    <row r="237" spans="1:10" x14ac:dyDescent="0.25">
      <c r="A237" s="2336"/>
      <c r="B237" s="1859" t="s">
        <v>734</v>
      </c>
      <c r="C237" s="1848">
        <v>1</v>
      </c>
      <c r="D237" s="1848"/>
      <c r="E237" s="1849">
        <v>16000</v>
      </c>
      <c r="F237" s="1848"/>
      <c r="G237" s="1848">
        <v>1</v>
      </c>
      <c r="H237" s="2048">
        <v>60</v>
      </c>
      <c r="I237" s="1831">
        <v>3000</v>
      </c>
      <c r="J237" s="1994" t="s">
        <v>767</v>
      </c>
    </row>
    <row r="238" spans="1:10" x14ac:dyDescent="0.25">
      <c r="A238" s="2336"/>
      <c r="B238" s="1859" t="s">
        <v>2199</v>
      </c>
      <c r="C238" s="1848">
        <v>1</v>
      </c>
      <c r="D238" s="1848">
        <v>21000</v>
      </c>
      <c r="E238" s="1849"/>
      <c r="F238" s="1848"/>
      <c r="G238" s="1848"/>
      <c r="H238" s="2048"/>
      <c r="I238" s="1831"/>
      <c r="J238" s="1994"/>
    </row>
    <row r="239" spans="1:10" x14ac:dyDescent="0.25">
      <c r="A239" s="2336"/>
      <c r="B239" s="1921" t="s">
        <v>2187</v>
      </c>
      <c r="C239" s="2091">
        <v>1</v>
      </c>
      <c r="D239" s="2091">
        <v>14000</v>
      </c>
      <c r="E239" s="2093"/>
      <c r="F239" s="2091"/>
      <c r="G239" s="2091">
        <v>1</v>
      </c>
      <c r="H239" s="2049">
        <v>60</v>
      </c>
      <c r="I239" s="1923">
        <v>3000</v>
      </c>
      <c r="J239" s="1994"/>
    </row>
    <row r="240" spans="1:10" x14ac:dyDescent="0.25">
      <c r="A240" s="2336"/>
      <c r="B240" s="1921" t="s">
        <v>2199</v>
      </c>
      <c r="C240" s="2091">
        <v>1</v>
      </c>
      <c r="D240" s="2091">
        <v>18000</v>
      </c>
      <c r="E240" s="2093"/>
      <c r="F240" s="2091"/>
      <c r="G240" s="2091">
        <v>1</v>
      </c>
      <c r="H240" s="2049">
        <v>60</v>
      </c>
      <c r="I240" s="1923">
        <v>3000</v>
      </c>
      <c r="J240" s="1994"/>
    </row>
    <row r="241" spans="1:10" x14ac:dyDescent="0.25">
      <c r="A241" s="2336"/>
      <c r="B241" s="1907" t="s">
        <v>563</v>
      </c>
      <c r="C241" s="2091">
        <v>1</v>
      </c>
      <c r="D241" s="2091"/>
      <c r="E241" s="2093">
        <v>22000</v>
      </c>
      <c r="F241" s="2091"/>
      <c r="G241" s="2091"/>
      <c r="H241" s="2049"/>
      <c r="I241" s="1923"/>
      <c r="J241" s="1994" t="s">
        <v>767</v>
      </c>
    </row>
    <row r="242" spans="1:10" x14ac:dyDescent="0.25">
      <c r="A242" s="2336"/>
      <c r="B242" s="1859" t="s">
        <v>3437</v>
      </c>
      <c r="C242" s="1848">
        <v>1</v>
      </c>
      <c r="D242" s="1848">
        <v>22000</v>
      </c>
      <c r="E242" s="1849"/>
      <c r="F242" s="1848"/>
      <c r="G242" s="1848"/>
      <c r="H242" s="2048"/>
      <c r="I242" s="1831"/>
      <c r="J242" s="1994"/>
    </row>
    <row r="243" spans="1:10" x14ac:dyDescent="0.25">
      <c r="A243" s="2336"/>
      <c r="B243" s="1859" t="s">
        <v>5922</v>
      </c>
      <c r="C243" s="1848">
        <v>1</v>
      </c>
      <c r="D243" s="1848">
        <v>33000</v>
      </c>
      <c r="E243" s="1849"/>
      <c r="F243" s="1848"/>
      <c r="G243" s="1848">
        <v>1</v>
      </c>
      <c r="H243" s="2048">
        <v>75</v>
      </c>
      <c r="I243" s="1831">
        <v>4000</v>
      </c>
      <c r="J243" s="1994"/>
    </row>
    <row r="244" spans="1:10" x14ac:dyDescent="0.25">
      <c r="A244" s="2336"/>
      <c r="B244" s="1859" t="s">
        <v>8262</v>
      </c>
      <c r="C244" s="1848">
        <v>1</v>
      </c>
      <c r="D244" s="1848">
        <v>40000</v>
      </c>
      <c r="E244" s="1849"/>
      <c r="F244" s="1848"/>
      <c r="G244" s="1848">
        <v>1</v>
      </c>
      <c r="H244" s="2048">
        <v>100</v>
      </c>
      <c r="I244" s="1831">
        <v>5000</v>
      </c>
      <c r="J244" s="1994"/>
    </row>
    <row r="245" spans="1:10" x14ac:dyDescent="0.25">
      <c r="A245" s="2336"/>
      <c r="B245" s="1859" t="s">
        <v>8252</v>
      </c>
      <c r="C245" s="1848">
        <v>1</v>
      </c>
      <c r="D245" s="1848">
        <v>35000</v>
      </c>
      <c r="E245" s="1849"/>
      <c r="F245" s="1848"/>
      <c r="G245" s="1848">
        <v>1</v>
      </c>
      <c r="H245" s="2048">
        <v>75</v>
      </c>
      <c r="I245" s="1831">
        <v>4000</v>
      </c>
      <c r="J245" s="1994"/>
    </row>
    <row r="246" spans="1:10" x14ac:dyDescent="0.25">
      <c r="A246" s="2336"/>
      <c r="B246" s="1859" t="s">
        <v>2187</v>
      </c>
      <c r="C246" s="1848">
        <v>1</v>
      </c>
      <c r="D246" s="1848"/>
      <c r="E246" s="1849">
        <v>14000</v>
      </c>
      <c r="F246" s="1848"/>
      <c r="G246" s="1848">
        <v>1</v>
      </c>
      <c r="H246" s="2048">
        <v>60</v>
      </c>
      <c r="I246" s="1831">
        <v>3000</v>
      </c>
      <c r="J246" s="1994" t="s">
        <v>6784</v>
      </c>
    </row>
    <row r="247" spans="1:10" x14ac:dyDescent="0.25">
      <c r="A247" s="2336"/>
      <c r="B247" s="1859" t="s">
        <v>170</v>
      </c>
      <c r="C247" s="1848">
        <v>1</v>
      </c>
      <c r="D247" s="1848"/>
      <c r="E247" s="1849">
        <v>23000</v>
      </c>
      <c r="F247" s="1848"/>
      <c r="G247" s="1848">
        <v>1</v>
      </c>
      <c r="H247" s="2048">
        <v>100</v>
      </c>
      <c r="I247" s="1831">
        <v>5000</v>
      </c>
      <c r="J247" s="1994" t="s">
        <v>6968</v>
      </c>
    </row>
    <row r="248" spans="1:10" ht="16.5" thickBot="1" x14ac:dyDescent="0.3">
      <c r="A248" s="2336"/>
      <c r="B248" s="1917" t="s">
        <v>2199</v>
      </c>
      <c r="C248" s="1870">
        <v>1</v>
      </c>
      <c r="D248" s="1870"/>
      <c r="E248" s="1871"/>
      <c r="F248" s="1870"/>
      <c r="G248" s="1870"/>
      <c r="H248" s="2052"/>
      <c r="I248" s="1776"/>
      <c r="J248" s="1997" t="s">
        <v>5633</v>
      </c>
    </row>
    <row r="249" spans="1:10" ht="16.5" thickBot="1" x14ac:dyDescent="0.3">
      <c r="A249" s="2337"/>
      <c r="B249" s="2061" t="s">
        <v>2048</v>
      </c>
      <c r="C249" s="2062">
        <f>SUM(C234:C248)</f>
        <v>16</v>
      </c>
      <c r="D249" s="2062">
        <f>SUM(D234:D248)</f>
        <v>272500</v>
      </c>
      <c r="E249" s="2062">
        <f>SUM(E234:E248)</f>
        <v>75000</v>
      </c>
      <c r="F249" s="2062">
        <f>SUM(F234:F248)</f>
        <v>0</v>
      </c>
      <c r="G249" s="2062">
        <f>SUM(G234:G248)</f>
        <v>10</v>
      </c>
      <c r="H249" s="2062"/>
      <c r="I249" s="2062">
        <f>SUM(I234:I248)</f>
        <v>38000</v>
      </c>
      <c r="J249" s="2063"/>
    </row>
    <row r="250" spans="1:10" ht="16.5" thickBot="1" x14ac:dyDescent="0.3">
      <c r="A250" s="2338" t="s">
        <v>4463</v>
      </c>
      <c r="B250" s="2339"/>
      <c r="C250" s="2339"/>
      <c r="D250" s="2339"/>
      <c r="E250" s="2339"/>
      <c r="F250" s="2339"/>
      <c r="G250" s="2339"/>
      <c r="H250" s="2339"/>
      <c r="I250" s="2339"/>
      <c r="J250" s="2340"/>
    </row>
    <row r="251" spans="1:10" x14ac:dyDescent="0.25">
      <c r="A251" s="2330"/>
      <c r="B251" s="2023"/>
      <c r="C251" s="2024"/>
      <c r="D251" s="2024"/>
      <c r="E251" s="2024"/>
      <c r="F251" s="2025"/>
      <c r="G251" s="2025"/>
      <c r="H251" s="2025"/>
      <c r="I251" s="2025"/>
      <c r="J251" s="2046"/>
    </row>
    <row r="252" spans="1:10" ht="16.5" thickBot="1" x14ac:dyDescent="0.3">
      <c r="A252" s="2331"/>
      <c r="B252" s="2029" t="s">
        <v>2048</v>
      </c>
      <c r="C252" s="1999">
        <f>SUM(C251:C251)</f>
        <v>0</v>
      </c>
      <c r="D252" s="1999"/>
      <c r="E252" s="1999"/>
      <c r="F252" s="1999"/>
      <c r="G252" s="1999"/>
      <c r="H252" s="1999"/>
      <c r="I252" s="1999"/>
      <c r="J252" s="2099"/>
    </row>
    <row r="254" spans="1:10" x14ac:dyDescent="0.25">
      <c r="A254" s="2326" t="s">
        <v>4861</v>
      </c>
      <c r="B254" s="2326"/>
      <c r="C254" s="2326"/>
      <c r="D254" s="2031">
        <f>D249</f>
        <v>272500</v>
      </c>
    </row>
    <row r="256" spans="1:10" x14ac:dyDescent="0.25">
      <c r="A256" s="2326" t="s">
        <v>4825</v>
      </c>
      <c r="B256" s="2326"/>
      <c r="C256" s="2327"/>
      <c r="D256" s="2328"/>
      <c r="F256" s="2329" t="s">
        <v>8160</v>
      </c>
      <c r="G256" s="2329"/>
      <c r="H256" s="2329"/>
      <c r="I256" s="2329"/>
      <c r="J256" s="2329"/>
    </row>
    <row r="259" spans="1:10" ht="16.5" thickBot="1" x14ac:dyDescent="0.3"/>
    <row r="260" spans="1:10" ht="16.5" thickBot="1" x14ac:dyDescent="0.3">
      <c r="A260" s="2332" t="s">
        <v>8263</v>
      </c>
      <c r="B260" s="2333"/>
      <c r="C260" s="2333"/>
      <c r="D260" s="2333"/>
      <c r="E260" s="2333"/>
      <c r="F260" s="2333"/>
      <c r="G260" s="2333"/>
      <c r="H260" s="2333"/>
      <c r="I260" s="2333"/>
      <c r="J260" s="2334"/>
    </row>
    <row r="261" spans="1:10" ht="32.25" thickBot="1" x14ac:dyDescent="0.3">
      <c r="A261" s="1984" t="s">
        <v>7245</v>
      </c>
      <c r="B261" s="2074" t="s">
        <v>7246</v>
      </c>
      <c r="C261" s="2075" t="s">
        <v>6004</v>
      </c>
      <c r="D261" s="2076" t="s">
        <v>6005</v>
      </c>
      <c r="E261" s="2077" t="s">
        <v>7247</v>
      </c>
      <c r="F261" s="2078" t="s">
        <v>7248</v>
      </c>
      <c r="G261" s="2078" t="s">
        <v>7249</v>
      </c>
      <c r="H261" s="2078" t="s">
        <v>7251</v>
      </c>
      <c r="I261" s="2078" t="s">
        <v>7250</v>
      </c>
      <c r="J261" s="2079" t="s">
        <v>6846</v>
      </c>
    </row>
    <row r="262" spans="1:10" x14ac:dyDescent="0.25">
      <c r="A262" s="2335">
        <v>43991</v>
      </c>
      <c r="B262" s="2070" t="s">
        <v>123</v>
      </c>
      <c r="C262" s="2092">
        <v>1</v>
      </c>
      <c r="D262" s="2092">
        <v>13000</v>
      </c>
      <c r="E262" s="2094"/>
      <c r="F262" s="2092"/>
      <c r="G262" s="2092">
        <v>1</v>
      </c>
      <c r="H262" s="2071">
        <v>60</v>
      </c>
      <c r="I262" s="2072">
        <v>3000</v>
      </c>
      <c r="J262" s="2073"/>
    </row>
    <row r="263" spans="1:10" x14ac:dyDescent="0.25">
      <c r="A263" s="2336"/>
      <c r="B263" s="1859" t="s">
        <v>6294</v>
      </c>
      <c r="C263" s="1848">
        <v>1</v>
      </c>
      <c r="D263" s="1848"/>
      <c r="E263" s="1849"/>
      <c r="F263" s="1848">
        <v>38000</v>
      </c>
      <c r="G263" s="1848"/>
      <c r="H263" s="2048"/>
      <c r="I263" s="1831"/>
      <c r="J263" s="1994" t="s">
        <v>8264</v>
      </c>
    </row>
    <row r="264" spans="1:10" x14ac:dyDescent="0.25">
      <c r="A264" s="2336"/>
      <c r="B264" s="1859" t="s">
        <v>6048</v>
      </c>
      <c r="C264" s="1848">
        <v>1</v>
      </c>
      <c r="D264" s="1848"/>
      <c r="E264" s="1849">
        <v>26500</v>
      </c>
      <c r="F264" s="1848"/>
      <c r="G264" s="1848">
        <v>1</v>
      </c>
      <c r="H264" s="2048">
        <v>60</v>
      </c>
      <c r="I264" s="1831">
        <v>3000</v>
      </c>
      <c r="J264" s="1994" t="s">
        <v>767</v>
      </c>
    </row>
    <row r="265" spans="1:10" x14ac:dyDescent="0.25">
      <c r="A265" s="2336"/>
      <c r="B265" s="1859" t="s">
        <v>314</v>
      </c>
      <c r="C265" s="1848">
        <v>1</v>
      </c>
      <c r="D265" s="1848"/>
      <c r="E265" s="1849"/>
      <c r="F265" s="1848">
        <v>56000</v>
      </c>
      <c r="G265" s="1848"/>
      <c r="H265" s="2048"/>
      <c r="I265" s="1831"/>
      <c r="J265" s="1994" t="s">
        <v>8265</v>
      </c>
    </row>
    <row r="266" spans="1:10" x14ac:dyDescent="0.25">
      <c r="A266" s="2336"/>
      <c r="B266" s="1859" t="s">
        <v>2199</v>
      </c>
      <c r="C266" s="1848">
        <v>1</v>
      </c>
      <c r="D266" s="1848">
        <v>17000</v>
      </c>
      <c r="E266" s="1849"/>
      <c r="F266" s="1848"/>
      <c r="G266" s="1848">
        <v>1</v>
      </c>
      <c r="H266" s="2048">
        <v>75</v>
      </c>
      <c r="I266" s="1831">
        <v>4000</v>
      </c>
      <c r="J266" s="1994"/>
    </row>
    <row r="267" spans="1:10" x14ac:dyDescent="0.25">
      <c r="A267" s="2336"/>
      <c r="B267" s="1921" t="s">
        <v>107</v>
      </c>
      <c r="C267" s="2091">
        <v>1</v>
      </c>
      <c r="D267" s="2091">
        <v>13000</v>
      </c>
      <c r="E267" s="2093"/>
      <c r="F267" s="2091"/>
      <c r="G267" s="2091">
        <v>1</v>
      </c>
      <c r="H267" s="2049">
        <v>60</v>
      </c>
      <c r="I267" s="1923">
        <v>3000</v>
      </c>
      <c r="J267" s="1994"/>
    </row>
    <row r="268" spans="1:10" x14ac:dyDescent="0.25">
      <c r="A268" s="2336"/>
      <c r="B268" s="1921" t="s">
        <v>498</v>
      </c>
      <c r="C268" s="2091">
        <v>1</v>
      </c>
      <c r="D268" s="2091"/>
      <c r="E268" s="2093">
        <v>13000</v>
      </c>
      <c r="F268" s="2091"/>
      <c r="G268" s="2091">
        <v>1</v>
      </c>
      <c r="H268" s="2049">
        <v>60</v>
      </c>
      <c r="I268" s="1923">
        <v>3000</v>
      </c>
      <c r="J268" s="1994" t="s">
        <v>767</v>
      </c>
    </row>
    <row r="269" spans="1:10" x14ac:dyDescent="0.25">
      <c r="A269" s="2336"/>
      <c r="B269" s="1921" t="s">
        <v>3539</v>
      </c>
      <c r="C269" s="2091">
        <v>1</v>
      </c>
      <c r="D269" s="2091"/>
      <c r="E269" s="2093">
        <v>51000</v>
      </c>
      <c r="F269" s="2091"/>
      <c r="G269" s="2091">
        <v>1</v>
      </c>
      <c r="H269" s="2049">
        <v>100</v>
      </c>
      <c r="I269" s="1923">
        <v>5000</v>
      </c>
      <c r="J269" s="1994" t="s">
        <v>767</v>
      </c>
    </row>
    <row r="270" spans="1:10" x14ac:dyDescent="0.25">
      <c r="A270" s="2336"/>
      <c r="B270" s="1921" t="s">
        <v>3707</v>
      </c>
      <c r="C270" s="2091">
        <v>1</v>
      </c>
      <c r="D270" s="2091">
        <v>18000</v>
      </c>
      <c r="E270" s="2093"/>
      <c r="F270" s="2091"/>
      <c r="G270" s="2091">
        <v>1</v>
      </c>
      <c r="H270" s="2049">
        <v>75</v>
      </c>
      <c r="I270" s="1923">
        <v>4000</v>
      </c>
      <c r="J270" s="1994"/>
    </row>
    <row r="271" spans="1:10" x14ac:dyDescent="0.25">
      <c r="A271" s="2336"/>
      <c r="B271" s="1921" t="s">
        <v>423</v>
      </c>
      <c r="C271" s="2091">
        <v>1</v>
      </c>
      <c r="D271" s="2091">
        <v>18000</v>
      </c>
      <c r="E271" s="2093"/>
      <c r="F271" s="2091"/>
      <c r="G271" s="2091">
        <v>1</v>
      </c>
      <c r="H271" s="2049">
        <v>75</v>
      </c>
      <c r="I271" s="1923">
        <v>4000</v>
      </c>
      <c r="J271" s="1994"/>
    </row>
    <row r="272" spans="1:10" x14ac:dyDescent="0.25">
      <c r="A272" s="2336"/>
      <c r="B272" s="1921" t="s">
        <v>5969</v>
      </c>
      <c r="C272" s="2091">
        <v>1</v>
      </c>
      <c r="D272" s="2091"/>
      <c r="E272" s="2093">
        <v>23000</v>
      </c>
      <c r="F272" s="2091"/>
      <c r="G272" s="2091">
        <v>1</v>
      </c>
      <c r="H272" s="2049">
        <v>50</v>
      </c>
      <c r="I272" s="1923">
        <v>2000</v>
      </c>
      <c r="J272" s="1994" t="s">
        <v>767</v>
      </c>
    </row>
    <row r="273" spans="1:10" x14ac:dyDescent="0.25">
      <c r="A273" s="2336"/>
      <c r="B273" s="2032" t="s">
        <v>5673</v>
      </c>
      <c r="C273" s="1915">
        <v>1</v>
      </c>
      <c r="D273" s="1915"/>
      <c r="E273" s="1916"/>
      <c r="F273" s="1915"/>
      <c r="G273" s="1915"/>
      <c r="H273" s="2060"/>
      <c r="I273" s="1852"/>
      <c r="J273" s="1997" t="s">
        <v>8266</v>
      </c>
    </row>
    <row r="274" spans="1:10" x14ac:dyDescent="0.25">
      <c r="A274" s="2336"/>
      <c r="B274" s="1921" t="s">
        <v>6158</v>
      </c>
      <c r="C274" s="2091">
        <v>1</v>
      </c>
      <c r="D274" s="2091"/>
      <c r="E274" s="2093">
        <v>34000</v>
      </c>
      <c r="F274" s="2091"/>
      <c r="G274" s="2091"/>
      <c r="H274" s="2049"/>
      <c r="I274" s="1923"/>
      <c r="J274" s="1994" t="s">
        <v>8195</v>
      </c>
    </row>
    <row r="275" spans="1:10" x14ac:dyDescent="0.25">
      <c r="A275" s="2336"/>
      <c r="B275" s="1921" t="s">
        <v>2199</v>
      </c>
      <c r="C275" s="2091">
        <v>1</v>
      </c>
      <c r="D275" s="2091"/>
      <c r="E275" s="2093">
        <v>17000</v>
      </c>
      <c r="F275" s="2091"/>
      <c r="G275" s="2091">
        <v>1</v>
      </c>
      <c r="H275" s="2049">
        <v>75</v>
      </c>
      <c r="I275" s="1923">
        <v>4000</v>
      </c>
      <c r="J275" s="1994" t="s">
        <v>8267</v>
      </c>
    </row>
    <row r="276" spans="1:10" x14ac:dyDescent="0.25">
      <c r="A276" s="2336"/>
      <c r="B276" s="1907" t="s">
        <v>5680</v>
      </c>
      <c r="C276" s="2091">
        <v>1</v>
      </c>
      <c r="D276" s="2091"/>
      <c r="E276" s="2093">
        <v>32500</v>
      </c>
      <c r="F276" s="2091"/>
      <c r="G276" s="2091">
        <v>1</v>
      </c>
      <c r="H276" s="2049">
        <v>100</v>
      </c>
      <c r="I276" s="1923">
        <v>5000</v>
      </c>
      <c r="J276" s="1994" t="s">
        <v>767</v>
      </c>
    </row>
    <row r="277" spans="1:10" x14ac:dyDescent="0.25">
      <c r="A277" s="2336"/>
      <c r="B277" s="1917" t="s">
        <v>689</v>
      </c>
      <c r="C277" s="1870">
        <v>1</v>
      </c>
      <c r="D277" s="1870"/>
      <c r="E277" s="1871"/>
      <c r="F277" s="1870"/>
      <c r="G277" s="1870"/>
      <c r="H277" s="2052"/>
      <c r="I277" s="1776"/>
      <c r="J277" s="1997" t="s">
        <v>8268</v>
      </c>
    </row>
    <row r="278" spans="1:10" x14ac:dyDescent="0.25">
      <c r="A278" s="2336"/>
      <c r="B278" s="1917" t="s">
        <v>537</v>
      </c>
      <c r="C278" s="1870">
        <v>1</v>
      </c>
      <c r="D278" s="1870"/>
      <c r="E278" s="1871"/>
      <c r="F278" s="1870"/>
      <c r="G278" s="1870"/>
      <c r="H278" s="2052"/>
      <c r="I278" s="1776"/>
      <c r="J278" s="1997" t="s">
        <v>8269</v>
      </c>
    </row>
    <row r="279" spans="1:10" x14ac:dyDescent="0.25">
      <c r="A279" s="2336"/>
      <c r="B279" s="1859" t="s">
        <v>3437</v>
      </c>
      <c r="C279" s="1848">
        <v>1</v>
      </c>
      <c r="D279" s="1848">
        <v>1000</v>
      </c>
      <c r="E279" s="1849"/>
      <c r="F279" s="1848">
        <v>21000</v>
      </c>
      <c r="G279" s="1848"/>
      <c r="H279" s="2048"/>
      <c r="I279" s="1831"/>
      <c r="J279" s="1994" t="s">
        <v>8270</v>
      </c>
    </row>
    <row r="280" spans="1:10" x14ac:dyDescent="0.25">
      <c r="A280" s="2336"/>
      <c r="B280" s="1859" t="s">
        <v>316</v>
      </c>
      <c r="C280" s="1848">
        <v>1</v>
      </c>
      <c r="D280" s="1848">
        <v>23000</v>
      </c>
      <c r="E280" s="1849"/>
      <c r="F280" s="1848"/>
      <c r="G280" s="1848">
        <v>1</v>
      </c>
      <c r="H280" s="2048">
        <v>100</v>
      </c>
      <c r="I280" s="1831">
        <v>5000</v>
      </c>
      <c r="J280" s="1994" t="s">
        <v>8271</v>
      </c>
    </row>
    <row r="281" spans="1:10" x14ac:dyDescent="0.25">
      <c r="A281" s="2336"/>
      <c r="B281" s="1859" t="s">
        <v>2199</v>
      </c>
      <c r="C281" s="1848">
        <v>2</v>
      </c>
      <c r="D281" s="1848">
        <v>34000</v>
      </c>
      <c r="E281" s="1849"/>
      <c r="F281" s="1848"/>
      <c r="G281" s="1848">
        <v>2</v>
      </c>
      <c r="H281" s="2048">
        <v>75</v>
      </c>
      <c r="I281" s="1831">
        <v>8000</v>
      </c>
      <c r="J281" s="1994"/>
    </row>
    <row r="282" spans="1:10" x14ac:dyDescent="0.25">
      <c r="A282" s="2336"/>
      <c r="B282" s="1859" t="s">
        <v>4034</v>
      </c>
      <c r="C282" s="1848">
        <v>1</v>
      </c>
      <c r="D282" s="1848">
        <v>54000</v>
      </c>
      <c r="E282" s="1849"/>
      <c r="F282" s="1848"/>
      <c r="G282" s="1848">
        <v>1</v>
      </c>
      <c r="H282" s="2048">
        <v>100</v>
      </c>
      <c r="I282" s="1831">
        <v>5000</v>
      </c>
      <c r="J282" s="1994"/>
    </row>
    <row r="283" spans="1:10" x14ac:dyDescent="0.25">
      <c r="A283" s="2336"/>
      <c r="B283" s="1859" t="s">
        <v>4793</v>
      </c>
      <c r="C283" s="1848">
        <v>1</v>
      </c>
      <c r="D283" s="1848">
        <v>21000</v>
      </c>
      <c r="E283" s="1849"/>
      <c r="F283" s="1848"/>
      <c r="G283" s="1848"/>
      <c r="H283" s="2048"/>
      <c r="I283" s="1831"/>
      <c r="J283" s="1994"/>
    </row>
    <row r="284" spans="1:10" x14ac:dyDescent="0.25">
      <c r="A284" s="2336"/>
      <c r="B284" s="1859" t="s">
        <v>8272</v>
      </c>
      <c r="C284" s="1848">
        <v>1</v>
      </c>
      <c r="D284" s="1848"/>
      <c r="E284" s="1849">
        <v>39000</v>
      </c>
      <c r="F284" s="1848"/>
      <c r="G284" s="1848">
        <v>1</v>
      </c>
      <c r="H284" s="2048">
        <v>100</v>
      </c>
      <c r="I284" s="1831">
        <v>5000</v>
      </c>
      <c r="J284" s="1994" t="s">
        <v>767</v>
      </c>
    </row>
    <row r="285" spans="1:10" x14ac:dyDescent="0.25">
      <c r="A285" s="2336"/>
      <c r="B285" s="1859" t="s">
        <v>6158</v>
      </c>
      <c r="C285" s="1848">
        <v>1</v>
      </c>
      <c r="D285" s="1848">
        <v>34000</v>
      </c>
      <c r="E285" s="1849"/>
      <c r="F285" s="1848"/>
      <c r="G285" s="1848"/>
      <c r="H285" s="2048"/>
      <c r="I285" s="1831"/>
      <c r="J285" s="1994"/>
    </row>
    <row r="286" spans="1:10" x14ac:dyDescent="0.25">
      <c r="A286" s="2336"/>
      <c r="B286" s="1859" t="s">
        <v>2045</v>
      </c>
      <c r="C286" s="1848">
        <v>1</v>
      </c>
      <c r="D286" s="1848"/>
      <c r="E286" s="1849">
        <v>15000</v>
      </c>
      <c r="F286" s="1848"/>
      <c r="G286" s="1848">
        <v>1</v>
      </c>
      <c r="H286" s="2048">
        <v>60</v>
      </c>
      <c r="I286" s="1831">
        <v>3000</v>
      </c>
      <c r="J286" s="1994" t="s">
        <v>767</v>
      </c>
    </row>
    <row r="287" spans="1:10" x14ac:dyDescent="0.25">
      <c r="A287" s="2336"/>
      <c r="B287" s="1859" t="s">
        <v>2045</v>
      </c>
      <c r="C287" s="1848">
        <v>1</v>
      </c>
      <c r="D287" s="1848">
        <v>15000</v>
      </c>
      <c r="E287" s="1849"/>
      <c r="F287" s="1848"/>
      <c r="G287" s="1848">
        <v>1</v>
      </c>
      <c r="H287" s="2048">
        <v>60</v>
      </c>
      <c r="I287" s="1831">
        <v>3000</v>
      </c>
      <c r="J287" s="1994"/>
    </row>
    <row r="288" spans="1:10" x14ac:dyDescent="0.25">
      <c r="A288" s="2336"/>
      <c r="B288" s="1859" t="s">
        <v>423</v>
      </c>
      <c r="C288" s="1848">
        <v>1</v>
      </c>
      <c r="D288" s="1848">
        <v>19000</v>
      </c>
      <c r="E288" s="1849"/>
      <c r="F288" s="1848"/>
      <c r="G288" s="1848">
        <v>1</v>
      </c>
      <c r="H288" s="2048">
        <v>60</v>
      </c>
      <c r="I288" s="1831">
        <v>3000</v>
      </c>
      <c r="J288" s="1994"/>
    </row>
    <row r="289" spans="1:10" x14ac:dyDescent="0.25">
      <c r="A289" s="2336"/>
      <c r="B289" s="1859" t="s">
        <v>2199</v>
      </c>
      <c r="C289" s="1848">
        <v>1</v>
      </c>
      <c r="D289" s="1848"/>
      <c r="E289" s="1849"/>
      <c r="F289" s="1848">
        <v>21000</v>
      </c>
      <c r="G289" s="1848"/>
      <c r="H289" s="2048"/>
      <c r="I289" s="1831"/>
      <c r="J289" s="1994" t="s">
        <v>8273</v>
      </c>
    </row>
    <row r="290" spans="1:10" x14ac:dyDescent="0.25">
      <c r="A290" s="2336"/>
      <c r="B290" s="1859" t="s">
        <v>170</v>
      </c>
      <c r="C290" s="1848">
        <v>1</v>
      </c>
      <c r="D290" s="1848">
        <v>28000</v>
      </c>
      <c r="E290" s="1849"/>
      <c r="F290" s="1848"/>
      <c r="G290" s="1848"/>
      <c r="H290" s="2048"/>
      <c r="I290" s="1831"/>
      <c r="J290" s="1994"/>
    </row>
    <row r="291" spans="1:10" x14ac:dyDescent="0.25">
      <c r="A291" s="2336"/>
      <c r="B291" s="1859" t="s">
        <v>6143</v>
      </c>
      <c r="C291" s="1848">
        <v>1</v>
      </c>
      <c r="D291" s="1848"/>
      <c r="E291" s="1849">
        <v>45000</v>
      </c>
      <c r="F291" s="1848"/>
      <c r="G291" s="1848">
        <v>1</v>
      </c>
      <c r="H291" s="2048">
        <v>75</v>
      </c>
      <c r="I291" s="1831">
        <v>4000</v>
      </c>
      <c r="J291" s="1994" t="s">
        <v>767</v>
      </c>
    </row>
    <row r="292" spans="1:10" ht="16.5" thickBot="1" x14ac:dyDescent="0.3">
      <c r="A292" s="2336"/>
      <c r="B292" s="1859" t="s">
        <v>8131</v>
      </c>
      <c r="C292" s="1848">
        <v>1</v>
      </c>
      <c r="D292" s="1848"/>
      <c r="E292" s="1849">
        <v>32000</v>
      </c>
      <c r="F292" s="1848"/>
      <c r="G292" s="1848">
        <v>1</v>
      </c>
      <c r="H292" s="2048">
        <v>75</v>
      </c>
      <c r="I292" s="1831">
        <v>4000</v>
      </c>
      <c r="J292" s="1994" t="s">
        <v>767</v>
      </c>
    </row>
    <row r="293" spans="1:10" ht="16.5" thickBot="1" x14ac:dyDescent="0.3">
      <c r="A293" s="2337"/>
      <c r="B293" s="2061" t="s">
        <v>2048</v>
      </c>
      <c r="C293" s="2062">
        <f>SUM(C262:C292)</f>
        <v>32</v>
      </c>
      <c r="D293" s="2062">
        <f>SUM(D262:D292)</f>
        <v>308000</v>
      </c>
      <c r="E293" s="2062">
        <f>SUM(E262:E292)</f>
        <v>328000</v>
      </c>
      <c r="F293" s="2062">
        <f>SUM(F262:F292)</f>
        <v>136000</v>
      </c>
      <c r="G293" s="2062">
        <f>SUM(G262:G292)</f>
        <v>21</v>
      </c>
      <c r="H293" s="2062"/>
      <c r="I293" s="2062">
        <f>SUM(I262:I292)</f>
        <v>80000</v>
      </c>
      <c r="J293" s="2063"/>
    </row>
    <row r="294" spans="1:10" ht="16.5" thickBot="1" x14ac:dyDescent="0.3">
      <c r="A294" s="2338" t="s">
        <v>4463</v>
      </c>
      <c r="B294" s="2339"/>
      <c r="C294" s="2339"/>
      <c r="D294" s="2339"/>
      <c r="E294" s="2339"/>
      <c r="F294" s="2339"/>
      <c r="G294" s="2339"/>
      <c r="H294" s="2339"/>
      <c r="I294" s="2339"/>
      <c r="J294" s="2340"/>
    </row>
    <row r="295" spans="1:10" x14ac:dyDescent="0.25">
      <c r="A295" s="2330"/>
      <c r="B295" s="2023"/>
      <c r="C295" s="2024"/>
      <c r="D295" s="2024"/>
      <c r="E295" s="2024"/>
      <c r="F295" s="2025"/>
      <c r="G295" s="2025"/>
      <c r="H295" s="2025"/>
      <c r="I295" s="2025"/>
      <c r="J295" s="2046"/>
    </row>
    <row r="296" spans="1:10" ht="16.5" thickBot="1" x14ac:dyDescent="0.3">
      <c r="A296" s="2331"/>
      <c r="B296" s="2029" t="s">
        <v>2048</v>
      </c>
      <c r="C296" s="1999">
        <f>SUM(C295:C295)</f>
        <v>0</v>
      </c>
      <c r="D296" s="1999"/>
      <c r="E296" s="1999"/>
      <c r="F296" s="1999"/>
      <c r="G296" s="1999"/>
      <c r="H296" s="1999"/>
      <c r="I296" s="1999"/>
      <c r="J296" s="2099"/>
    </row>
    <row r="298" spans="1:10" x14ac:dyDescent="0.25">
      <c r="A298" s="2326" t="s">
        <v>4861</v>
      </c>
      <c r="B298" s="2326"/>
      <c r="C298" s="2326"/>
      <c r="D298" s="2031">
        <f>D293</f>
        <v>308000</v>
      </c>
    </row>
    <row r="300" spans="1:10" x14ac:dyDescent="0.25">
      <c r="A300" s="2326" t="s">
        <v>4825</v>
      </c>
      <c r="B300" s="2326"/>
      <c r="C300" s="2327"/>
      <c r="D300" s="2328"/>
      <c r="F300" s="2329" t="s">
        <v>8160</v>
      </c>
      <c r="G300" s="2329"/>
      <c r="H300" s="2329"/>
      <c r="I300" s="2329"/>
      <c r="J300" s="2329"/>
    </row>
    <row r="303" spans="1:10" ht="16.5" thickBot="1" x14ac:dyDescent="0.3"/>
    <row r="304" spans="1:10" ht="16.5" thickBot="1" x14ac:dyDescent="0.3">
      <c r="A304" s="2332" t="s">
        <v>8274</v>
      </c>
      <c r="B304" s="2333"/>
      <c r="C304" s="2333"/>
      <c r="D304" s="2333"/>
      <c r="E304" s="2333"/>
      <c r="F304" s="2333"/>
      <c r="G304" s="2333"/>
      <c r="H304" s="2333"/>
      <c r="I304" s="2333"/>
      <c r="J304" s="2334"/>
    </row>
    <row r="305" spans="1:10" ht="32.25" thickBot="1" x14ac:dyDescent="0.3">
      <c r="A305" s="1984" t="s">
        <v>7245</v>
      </c>
      <c r="B305" s="2074" t="s">
        <v>7246</v>
      </c>
      <c r="C305" s="2075" t="s">
        <v>6004</v>
      </c>
      <c r="D305" s="2076" t="s">
        <v>6005</v>
      </c>
      <c r="E305" s="2077" t="s">
        <v>7247</v>
      </c>
      <c r="F305" s="2078" t="s">
        <v>7248</v>
      </c>
      <c r="G305" s="2078" t="s">
        <v>7249</v>
      </c>
      <c r="H305" s="2078" t="s">
        <v>7251</v>
      </c>
      <c r="I305" s="2078" t="s">
        <v>7250</v>
      </c>
      <c r="J305" s="2079" t="s">
        <v>6846</v>
      </c>
    </row>
    <row r="306" spans="1:10" x14ac:dyDescent="0.25">
      <c r="A306" s="2335">
        <v>43992</v>
      </c>
      <c r="B306" s="2070" t="s">
        <v>3707</v>
      </c>
      <c r="C306" s="2092">
        <v>2</v>
      </c>
      <c r="D306" s="2092">
        <v>44000</v>
      </c>
      <c r="E306" s="2094"/>
      <c r="F306" s="2092"/>
      <c r="G306" s="2092"/>
      <c r="H306" s="2071"/>
      <c r="I306" s="2072"/>
      <c r="J306" s="2073"/>
    </row>
    <row r="307" spans="1:10" x14ac:dyDescent="0.25">
      <c r="A307" s="2336"/>
      <c r="B307" s="1859" t="s">
        <v>114</v>
      </c>
      <c r="C307" s="1848">
        <v>1</v>
      </c>
      <c r="D307" s="1848">
        <v>26500</v>
      </c>
      <c r="E307" s="1849"/>
      <c r="F307" s="1848"/>
      <c r="G307" s="1848"/>
      <c r="H307" s="2048"/>
      <c r="I307" s="1831"/>
      <c r="J307" s="1994"/>
    </row>
    <row r="308" spans="1:10" x14ac:dyDescent="0.25">
      <c r="A308" s="2336"/>
      <c r="B308" s="1859" t="s">
        <v>622</v>
      </c>
      <c r="C308" s="1848">
        <v>1</v>
      </c>
      <c r="D308" s="1848">
        <v>37000</v>
      </c>
      <c r="E308" s="1849"/>
      <c r="F308" s="1848"/>
      <c r="G308" s="1848">
        <v>1</v>
      </c>
      <c r="H308" s="2048">
        <v>75</v>
      </c>
      <c r="I308" s="1831">
        <v>4000</v>
      </c>
      <c r="J308" s="1994"/>
    </row>
    <row r="309" spans="1:10" x14ac:dyDescent="0.25">
      <c r="A309" s="2336"/>
      <c r="B309" s="1859" t="s">
        <v>4925</v>
      </c>
      <c r="C309" s="1848">
        <v>1</v>
      </c>
      <c r="D309" s="1848">
        <v>48000</v>
      </c>
      <c r="E309" s="1849"/>
      <c r="F309" s="1848"/>
      <c r="G309" s="1848">
        <v>1</v>
      </c>
      <c r="H309" s="2048">
        <v>100</v>
      </c>
      <c r="I309" s="1831">
        <v>5000</v>
      </c>
      <c r="J309" s="1994" t="s">
        <v>8275</v>
      </c>
    </row>
    <row r="310" spans="1:10" x14ac:dyDescent="0.25">
      <c r="A310" s="2336"/>
      <c r="B310" s="1859" t="s">
        <v>8276</v>
      </c>
      <c r="C310" s="1848">
        <v>1</v>
      </c>
      <c r="D310" s="1848"/>
      <c r="E310" s="1849">
        <v>23000</v>
      </c>
      <c r="F310" s="1848"/>
      <c r="G310" s="1848">
        <v>2</v>
      </c>
      <c r="H310" s="2048">
        <v>50</v>
      </c>
      <c r="I310" s="1831">
        <v>4000</v>
      </c>
      <c r="J310" s="1994" t="s">
        <v>767</v>
      </c>
    </row>
    <row r="311" spans="1:10" x14ac:dyDescent="0.25">
      <c r="A311" s="2336"/>
      <c r="B311" s="1921" t="s">
        <v>423</v>
      </c>
      <c r="C311" s="2091">
        <v>1</v>
      </c>
      <c r="D311" s="2091">
        <v>22000</v>
      </c>
      <c r="E311" s="2093"/>
      <c r="F311" s="2091"/>
      <c r="G311" s="2091"/>
      <c r="H311" s="2049"/>
      <c r="I311" s="1923"/>
      <c r="J311" s="1994" t="s">
        <v>8277</v>
      </c>
    </row>
    <row r="312" spans="1:10" x14ac:dyDescent="0.25">
      <c r="A312" s="2336"/>
      <c r="B312" s="1921" t="s">
        <v>563</v>
      </c>
      <c r="C312" s="2091">
        <v>1</v>
      </c>
      <c r="D312" s="2091">
        <v>22000</v>
      </c>
      <c r="E312" s="2093"/>
      <c r="F312" s="2091"/>
      <c r="G312" s="2091"/>
      <c r="H312" s="2049"/>
      <c r="I312" s="1923"/>
      <c r="J312" s="1994" t="s">
        <v>8277</v>
      </c>
    </row>
    <row r="313" spans="1:10" x14ac:dyDescent="0.25">
      <c r="A313" s="2336"/>
      <c r="B313" s="1921" t="s">
        <v>2199</v>
      </c>
      <c r="C313" s="2091">
        <v>1</v>
      </c>
      <c r="D313" s="2091">
        <v>21000</v>
      </c>
      <c r="E313" s="2093"/>
      <c r="F313" s="2091"/>
      <c r="G313" s="2091"/>
      <c r="H313" s="2049"/>
      <c r="I313" s="1923"/>
      <c r="J313" s="1994" t="s">
        <v>8281</v>
      </c>
    </row>
    <row r="314" spans="1:10" x14ac:dyDescent="0.25">
      <c r="A314" s="2336"/>
      <c r="B314" s="1921" t="s">
        <v>3938</v>
      </c>
      <c r="C314" s="2091">
        <v>1</v>
      </c>
      <c r="D314" s="2091"/>
      <c r="E314" s="2093">
        <v>27500</v>
      </c>
      <c r="F314" s="2091"/>
      <c r="G314" s="2091"/>
      <c r="H314" s="2049"/>
      <c r="I314" s="1923"/>
      <c r="J314" s="1994" t="s">
        <v>767</v>
      </c>
    </row>
    <row r="315" spans="1:10" x14ac:dyDescent="0.25">
      <c r="A315" s="2336"/>
      <c r="B315" s="1921" t="s">
        <v>423</v>
      </c>
      <c r="C315" s="2091">
        <v>1</v>
      </c>
      <c r="D315" s="2091">
        <v>22000</v>
      </c>
      <c r="E315" s="2093"/>
      <c r="F315" s="2091"/>
      <c r="G315" s="2091"/>
      <c r="H315" s="2049"/>
      <c r="I315" s="1923"/>
      <c r="J315" s="1994"/>
    </row>
    <row r="316" spans="1:10" x14ac:dyDescent="0.25">
      <c r="A316" s="2336"/>
      <c r="B316" s="1921" t="s">
        <v>587</v>
      </c>
      <c r="C316" s="2091">
        <v>1</v>
      </c>
      <c r="D316" s="2091"/>
      <c r="E316" s="2093">
        <v>23000</v>
      </c>
      <c r="F316" s="2091"/>
      <c r="G316" s="2091">
        <v>1</v>
      </c>
      <c r="H316" s="2049">
        <v>100</v>
      </c>
      <c r="I316" s="1923">
        <v>5000</v>
      </c>
      <c r="J316" s="1994" t="s">
        <v>767</v>
      </c>
    </row>
    <row r="317" spans="1:10" x14ac:dyDescent="0.25">
      <c r="A317" s="2336"/>
      <c r="B317" s="1921" t="s">
        <v>2045</v>
      </c>
      <c r="C317" s="2091">
        <v>1</v>
      </c>
      <c r="D317" s="2091">
        <v>15000</v>
      </c>
      <c r="E317" s="2093"/>
      <c r="F317" s="2091"/>
      <c r="G317" s="2091">
        <v>1</v>
      </c>
      <c r="H317" s="2049">
        <v>60</v>
      </c>
      <c r="I317" s="1923">
        <v>3000</v>
      </c>
      <c r="J317" s="1994"/>
    </row>
    <row r="318" spans="1:10" x14ac:dyDescent="0.25">
      <c r="A318" s="2336"/>
      <c r="B318" s="1921" t="s">
        <v>8278</v>
      </c>
      <c r="C318" s="2091">
        <v>1</v>
      </c>
      <c r="D318" s="2091">
        <v>25500</v>
      </c>
      <c r="E318" s="2093"/>
      <c r="F318" s="2091"/>
      <c r="G318" s="2091">
        <v>1</v>
      </c>
      <c r="H318" s="2049">
        <v>75</v>
      </c>
      <c r="I318" s="1923">
        <v>4000</v>
      </c>
      <c r="J318" s="1994"/>
    </row>
    <row r="319" spans="1:10" x14ac:dyDescent="0.25">
      <c r="A319" s="2336"/>
      <c r="B319" s="1921" t="s">
        <v>8279</v>
      </c>
      <c r="C319" s="2091">
        <v>1</v>
      </c>
      <c r="D319" s="2091">
        <v>34000</v>
      </c>
      <c r="E319" s="2093"/>
      <c r="F319" s="2091"/>
      <c r="G319" s="2091">
        <v>1</v>
      </c>
      <c r="H319" s="2049">
        <v>75</v>
      </c>
      <c r="I319" s="1923">
        <v>4000</v>
      </c>
      <c r="J319" s="1994"/>
    </row>
    <row r="320" spans="1:10" x14ac:dyDescent="0.25">
      <c r="A320" s="2336"/>
      <c r="B320" s="1907" t="s">
        <v>8278</v>
      </c>
      <c r="C320" s="2091">
        <v>1</v>
      </c>
      <c r="D320" s="2091"/>
      <c r="E320" s="2093">
        <v>26500</v>
      </c>
      <c r="F320" s="2091"/>
      <c r="G320" s="2091">
        <v>1</v>
      </c>
      <c r="H320" s="2049">
        <v>60</v>
      </c>
      <c r="I320" s="1923">
        <v>3000</v>
      </c>
      <c r="J320" s="1994" t="s">
        <v>767</v>
      </c>
    </row>
    <row r="321" spans="1:10" x14ac:dyDescent="0.25">
      <c r="A321" s="2336"/>
      <c r="B321" s="1859" t="s">
        <v>5188</v>
      </c>
      <c r="C321" s="1848">
        <v>1</v>
      </c>
      <c r="D321" s="1848"/>
      <c r="E321" s="1849">
        <v>63000</v>
      </c>
      <c r="F321" s="1848"/>
      <c r="G321" s="1848"/>
      <c r="H321" s="2048"/>
      <c r="I321" s="1831"/>
      <c r="J321" s="1994" t="s">
        <v>7027</v>
      </c>
    </row>
    <row r="322" spans="1:10" x14ac:dyDescent="0.25">
      <c r="A322" s="2336"/>
      <c r="B322" s="1859" t="s">
        <v>5318</v>
      </c>
      <c r="C322" s="1848">
        <v>1</v>
      </c>
      <c r="D322" s="1848"/>
      <c r="E322" s="1849">
        <v>63000</v>
      </c>
      <c r="F322" s="1848"/>
      <c r="G322" s="1848"/>
      <c r="H322" s="2048"/>
      <c r="I322" s="1831"/>
      <c r="J322" s="1994" t="s">
        <v>7027</v>
      </c>
    </row>
    <row r="323" spans="1:10" x14ac:dyDescent="0.25">
      <c r="A323" s="2336"/>
      <c r="B323" s="1859" t="s">
        <v>6294</v>
      </c>
      <c r="C323" s="1848">
        <v>1</v>
      </c>
      <c r="D323" s="1848"/>
      <c r="E323" s="1849">
        <v>38000</v>
      </c>
      <c r="F323" s="1848"/>
      <c r="G323" s="1848"/>
      <c r="H323" s="2048"/>
      <c r="I323" s="1831"/>
      <c r="J323" s="1994" t="s">
        <v>7027</v>
      </c>
    </row>
    <row r="324" spans="1:10" x14ac:dyDescent="0.25">
      <c r="A324" s="2336"/>
      <c r="B324" s="1859" t="s">
        <v>151</v>
      </c>
      <c r="C324" s="1848">
        <v>1</v>
      </c>
      <c r="D324" s="1848"/>
      <c r="E324" s="1849">
        <v>26500</v>
      </c>
      <c r="F324" s="1848"/>
      <c r="G324" s="1848"/>
      <c r="H324" s="2048"/>
      <c r="I324" s="1831"/>
      <c r="J324" s="1994" t="s">
        <v>7027</v>
      </c>
    </row>
    <row r="325" spans="1:10" x14ac:dyDescent="0.25">
      <c r="A325" s="2336"/>
      <c r="B325" s="1917" t="s">
        <v>5731</v>
      </c>
      <c r="C325" s="1870">
        <v>1</v>
      </c>
      <c r="D325" s="1870"/>
      <c r="E325" s="1871"/>
      <c r="F325" s="1870"/>
      <c r="G325" s="1870"/>
      <c r="H325" s="2052"/>
      <c r="I325" s="1776"/>
      <c r="J325" s="1997" t="s">
        <v>8280</v>
      </c>
    </row>
    <row r="326" spans="1:10" x14ac:dyDescent="0.25">
      <c r="A326" s="2336"/>
      <c r="B326" s="1859" t="s">
        <v>6181</v>
      </c>
      <c r="C326" s="1848">
        <v>1</v>
      </c>
      <c r="D326" s="1848"/>
      <c r="E326" s="1849">
        <v>23000</v>
      </c>
      <c r="F326" s="1848"/>
      <c r="G326" s="1848">
        <v>1</v>
      </c>
      <c r="H326" s="2048">
        <v>50</v>
      </c>
      <c r="I326" s="1831">
        <v>2000</v>
      </c>
      <c r="J326" s="1994" t="s">
        <v>767</v>
      </c>
    </row>
    <row r="327" spans="1:10" x14ac:dyDescent="0.25">
      <c r="A327" s="2336"/>
      <c r="B327" s="1859" t="s">
        <v>622</v>
      </c>
      <c r="C327" s="1848">
        <v>1</v>
      </c>
      <c r="D327" s="1848">
        <v>37000</v>
      </c>
      <c r="E327" s="1849"/>
      <c r="F327" s="1848"/>
      <c r="G327" s="1848">
        <v>1</v>
      </c>
      <c r="H327" s="2048">
        <v>75</v>
      </c>
      <c r="I327" s="1831">
        <v>4000</v>
      </c>
      <c r="J327" s="1994"/>
    </row>
    <row r="328" spans="1:10" ht="16.5" thickBot="1" x14ac:dyDescent="0.3">
      <c r="A328" s="2336"/>
      <c r="B328" s="1859" t="s">
        <v>563</v>
      </c>
      <c r="C328" s="1848">
        <v>1</v>
      </c>
      <c r="D328" s="1848"/>
      <c r="E328" s="1849">
        <v>18000</v>
      </c>
      <c r="F328" s="1848"/>
      <c r="G328" s="1848">
        <v>1</v>
      </c>
      <c r="H328" s="2048">
        <v>75</v>
      </c>
      <c r="I328" s="1831">
        <v>4000</v>
      </c>
      <c r="J328" s="1994" t="s">
        <v>767</v>
      </c>
    </row>
    <row r="329" spans="1:10" ht="16.5" thickBot="1" x14ac:dyDescent="0.3">
      <c r="A329" s="2337"/>
      <c r="B329" s="2061" t="s">
        <v>2048</v>
      </c>
      <c r="C329" s="2062">
        <f>SUM(C306:C328)</f>
        <v>24</v>
      </c>
      <c r="D329" s="2062">
        <f>SUM(D306:D328)</f>
        <v>354000</v>
      </c>
      <c r="E329" s="2062">
        <f>SUM(E306:E328)</f>
        <v>331500</v>
      </c>
      <c r="F329" s="2062">
        <f>SUM(F306:F328)</f>
        <v>0</v>
      </c>
      <c r="G329" s="2062">
        <f>SUM(G306:G328)</f>
        <v>12</v>
      </c>
      <c r="H329" s="2062"/>
      <c r="I329" s="2062">
        <f>SUM(I306:I328)</f>
        <v>42000</v>
      </c>
      <c r="J329" s="2063"/>
    </row>
    <row r="330" spans="1:10" ht="16.5" thickBot="1" x14ac:dyDescent="0.3">
      <c r="A330" s="2338" t="s">
        <v>4463</v>
      </c>
      <c r="B330" s="2339"/>
      <c r="C330" s="2339"/>
      <c r="D330" s="2339"/>
      <c r="E330" s="2339"/>
      <c r="F330" s="2339"/>
      <c r="G330" s="2339"/>
      <c r="H330" s="2339"/>
      <c r="I330" s="2339"/>
      <c r="J330" s="2340"/>
    </row>
    <row r="331" spans="1:10" x14ac:dyDescent="0.25">
      <c r="A331" s="2330"/>
      <c r="B331" s="2023"/>
      <c r="C331" s="2024"/>
      <c r="D331" s="2024"/>
      <c r="E331" s="2024"/>
      <c r="F331" s="2025"/>
      <c r="G331" s="2025"/>
      <c r="H331" s="2025"/>
      <c r="I331" s="2025"/>
      <c r="J331" s="2046"/>
    </row>
    <row r="332" spans="1:10" ht="16.5" thickBot="1" x14ac:dyDescent="0.3">
      <c r="A332" s="2331"/>
      <c r="B332" s="2029" t="s">
        <v>2048</v>
      </c>
      <c r="C332" s="1999">
        <f>SUM(C331:C331)</f>
        <v>0</v>
      </c>
      <c r="D332" s="1999"/>
      <c r="E332" s="1999"/>
      <c r="F332" s="1999"/>
      <c r="G332" s="1999"/>
      <c r="H332" s="1999"/>
      <c r="I332" s="1999"/>
      <c r="J332" s="2099"/>
    </row>
    <row r="334" spans="1:10" x14ac:dyDescent="0.25">
      <c r="A334" s="2326" t="s">
        <v>4861</v>
      </c>
      <c r="B334" s="2326"/>
      <c r="C334" s="2326"/>
      <c r="D334" s="2031">
        <f>D329</f>
        <v>354000</v>
      </c>
    </row>
    <row r="336" spans="1:10" x14ac:dyDescent="0.25">
      <c r="A336" s="2326" t="s">
        <v>4825</v>
      </c>
      <c r="B336" s="2326"/>
      <c r="C336" s="2327"/>
      <c r="D336" s="2328"/>
      <c r="F336" s="2329" t="s">
        <v>8160</v>
      </c>
      <c r="G336" s="2329"/>
      <c r="H336" s="2329"/>
      <c r="I336" s="2329"/>
      <c r="J336" s="2329"/>
    </row>
    <row r="339" spans="1:10" ht="16.5" thickBot="1" x14ac:dyDescent="0.3"/>
    <row r="340" spans="1:10" ht="16.5" thickBot="1" x14ac:dyDescent="0.3">
      <c r="A340" s="2332" t="s">
        <v>8282</v>
      </c>
      <c r="B340" s="2333"/>
      <c r="C340" s="2333"/>
      <c r="D340" s="2333"/>
      <c r="E340" s="2333"/>
      <c r="F340" s="2333"/>
      <c r="G340" s="2333"/>
      <c r="H340" s="2333"/>
      <c r="I340" s="2333"/>
      <c r="J340" s="2334"/>
    </row>
    <row r="341" spans="1:10" ht="32.25" thickBot="1" x14ac:dyDescent="0.3">
      <c r="A341" s="1984" t="s">
        <v>7245</v>
      </c>
      <c r="B341" s="2074" t="s">
        <v>7246</v>
      </c>
      <c r="C341" s="2075" t="s">
        <v>6004</v>
      </c>
      <c r="D341" s="2076" t="s">
        <v>6005</v>
      </c>
      <c r="E341" s="2077" t="s">
        <v>7247</v>
      </c>
      <c r="F341" s="2078" t="s">
        <v>7248</v>
      </c>
      <c r="G341" s="2078" t="s">
        <v>7249</v>
      </c>
      <c r="H341" s="2078" t="s">
        <v>7251</v>
      </c>
      <c r="I341" s="2078" t="s">
        <v>7250</v>
      </c>
      <c r="J341" s="2079" t="s">
        <v>6846</v>
      </c>
    </row>
    <row r="342" spans="1:10" x14ac:dyDescent="0.25">
      <c r="A342" s="2335">
        <v>43993</v>
      </c>
      <c r="B342" s="2070" t="s">
        <v>622</v>
      </c>
      <c r="C342" s="2092">
        <v>1</v>
      </c>
      <c r="D342" s="2092">
        <v>37000</v>
      </c>
      <c r="E342" s="2094"/>
      <c r="F342" s="2092"/>
      <c r="G342" s="2092">
        <v>1</v>
      </c>
      <c r="H342" s="2071">
        <v>75</v>
      </c>
      <c r="I342" s="2072">
        <v>4000</v>
      </c>
      <c r="J342" s="2073"/>
    </row>
    <row r="343" spans="1:10" x14ac:dyDescent="0.25">
      <c r="A343" s="2336"/>
      <c r="B343" s="1859" t="s">
        <v>5268</v>
      </c>
      <c r="C343" s="1848">
        <v>1</v>
      </c>
      <c r="D343" s="1848">
        <v>17000</v>
      </c>
      <c r="E343" s="1849"/>
      <c r="F343" s="1848"/>
      <c r="G343" s="1848">
        <v>1</v>
      </c>
      <c r="H343" s="2048">
        <v>75</v>
      </c>
      <c r="I343" s="1831">
        <v>4000</v>
      </c>
      <c r="J343" s="1994"/>
    </row>
    <row r="344" spans="1:10" x14ac:dyDescent="0.25">
      <c r="A344" s="2336"/>
      <c r="B344" s="1859" t="s">
        <v>423</v>
      </c>
      <c r="C344" s="1848">
        <v>1</v>
      </c>
      <c r="D344" s="1848"/>
      <c r="E344" s="1849">
        <v>18000</v>
      </c>
      <c r="F344" s="1848"/>
      <c r="G344" s="1848">
        <v>1</v>
      </c>
      <c r="H344" s="2048">
        <v>75</v>
      </c>
      <c r="I344" s="1831">
        <v>4000</v>
      </c>
      <c r="J344" s="1994" t="s">
        <v>767</v>
      </c>
    </row>
    <row r="345" spans="1:10" x14ac:dyDescent="0.25">
      <c r="A345" s="2336"/>
      <c r="B345" s="1859" t="s">
        <v>370</v>
      </c>
      <c r="C345" s="1848">
        <v>1</v>
      </c>
      <c r="D345" s="1848"/>
      <c r="E345" s="1849"/>
      <c r="F345" s="1848"/>
      <c r="G345" s="1848"/>
      <c r="H345" s="2048"/>
      <c r="I345" s="1831"/>
      <c r="J345" s="1994" t="s">
        <v>8283</v>
      </c>
    </row>
    <row r="346" spans="1:10" x14ac:dyDescent="0.25">
      <c r="A346" s="2336"/>
      <c r="B346" s="1859" t="s">
        <v>7345</v>
      </c>
      <c r="C346" s="1848">
        <v>1</v>
      </c>
      <c r="D346" s="1848"/>
      <c r="E346" s="1849">
        <v>34000</v>
      </c>
      <c r="F346" s="1848"/>
      <c r="G346" s="1848">
        <v>2</v>
      </c>
      <c r="H346" s="2048">
        <v>75</v>
      </c>
      <c r="I346" s="1831">
        <v>8000</v>
      </c>
      <c r="J346" s="1994" t="s">
        <v>767</v>
      </c>
    </row>
    <row r="347" spans="1:10" x14ac:dyDescent="0.25">
      <c r="A347" s="2336"/>
      <c r="B347" s="1859" t="s">
        <v>2199</v>
      </c>
      <c r="C347" s="1848">
        <v>1</v>
      </c>
      <c r="D347" s="1848"/>
      <c r="E347" s="1849"/>
      <c r="F347" s="1848">
        <v>21000</v>
      </c>
      <c r="G347" s="1848"/>
      <c r="H347" s="2048"/>
      <c r="I347" s="1831"/>
      <c r="J347" s="1994" t="s">
        <v>8284</v>
      </c>
    </row>
    <row r="348" spans="1:10" x14ac:dyDescent="0.25">
      <c r="A348" s="2336"/>
      <c r="B348" s="1921" t="s">
        <v>563</v>
      </c>
      <c r="C348" s="2091">
        <v>1</v>
      </c>
      <c r="D348" s="2091"/>
      <c r="E348" s="2093">
        <v>18000</v>
      </c>
      <c r="F348" s="2091"/>
      <c r="G348" s="2091">
        <v>1</v>
      </c>
      <c r="H348" s="2049">
        <v>75</v>
      </c>
      <c r="I348" s="1923">
        <v>4000</v>
      </c>
      <c r="J348" s="1994" t="s">
        <v>767</v>
      </c>
    </row>
    <row r="349" spans="1:10" x14ac:dyDescent="0.25">
      <c r="A349" s="2336"/>
      <c r="B349" s="1921" t="s">
        <v>123</v>
      </c>
      <c r="C349" s="2091">
        <v>2</v>
      </c>
      <c r="D349" s="2091"/>
      <c r="E349" s="2093">
        <v>26000</v>
      </c>
      <c r="F349" s="2091"/>
      <c r="G349" s="2091">
        <v>2</v>
      </c>
      <c r="H349" s="2049">
        <v>60</v>
      </c>
      <c r="I349" s="1923">
        <v>6000</v>
      </c>
      <c r="J349" s="1994" t="s">
        <v>767</v>
      </c>
    </row>
    <row r="350" spans="1:10" x14ac:dyDescent="0.25">
      <c r="A350" s="2336"/>
      <c r="B350" s="1921" t="s">
        <v>5003</v>
      </c>
      <c r="C350" s="2091">
        <v>2</v>
      </c>
      <c r="D350" s="2091"/>
      <c r="E350" s="2093"/>
      <c r="F350" s="2091">
        <v>110000</v>
      </c>
      <c r="G350" s="2091"/>
      <c r="H350" s="2049"/>
      <c r="I350" s="1923"/>
      <c r="J350" s="1994" t="s">
        <v>5249</v>
      </c>
    </row>
    <row r="351" spans="1:10" x14ac:dyDescent="0.25">
      <c r="A351" s="2336"/>
      <c r="B351" s="1921" t="s">
        <v>144</v>
      </c>
      <c r="C351" s="2091">
        <v>1</v>
      </c>
      <c r="D351" s="2091"/>
      <c r="E351" s="2093">
        <v>36500</v>
      </c>
      <c r="F351" s="2091"/>
      <c r="G351" s="2091">
        <v>1</v>
      </c>
      <c r="H351" s="2049">
        <v>75</v>
      </c>
      <c r="I351" s="1923">
        <v>4000</v>
      </c>
      <c r="J351" s="1994" t="s">
        <v>767</v>
      </c>
    </row>
    <row r="352" spans="1:10" x14ac:dyDescent="0.25">
      <c r="A352" s="2336"/>
      <c r="B352" s="1921" t="s">
        <v>205</v>
      </c>
      <c r="C352" s="2091">
        <v>1</v>
      </c>
      <c r="D352" s="2091"/>
      <c r="E352" s="2093">
        <v>23000</v>
      </c>
      <c r="F352" s="2091"/>
      <c r="G352" s="2091">
        <v>1</v>
      </c>
      <c r="H352" s="2049">
        <v>42</v>
      </c>
      <c r="I352" s="1923">
        <v>1000</v>
      </c>
      <c r="J352" s="1994" t="s">
        <v>767</v>
      </c>
    </row>
    <row r="353" spans="1:10" x14ac:dyDescent="0.25">
      <c r="A353" s="2336"/>
      <c r="B353" s="1921" t="s">
        <v>4793</v>
      </c>
      <c r="C353" s="2091">
        <v>1</v>
      </c>
      <c r="D353" s="2091"/>
      <c r="E353" s="2093">
        <v>15000</v>
      </c>
      <c r="F353" s="2091"/>
      <c r="G353" s="2091"/>
      <c r="H353" s="2049"/>
      <c r="I353" s="1923"/>
      <c r="J353" s="1994" t="s">
        <v>8285</v>
      </c>
    </row>
    <row r="354" spans="1:10" x14ac:dyDescent="0.25">
      <c r="A354" s="2336"/>
      <c r="B354" s="1921" t="s">
        <v>2187</v>
      </c>
      <c r="C354" s="2091">
        <v>1</v>
      </c>
      <c r="D354" s="2091"/>
      <c r="E354" s="2093">
        <v>15000</v>
      </c>
      <c r="F354" s="2091"/>
      <c r="G354" s="2091">
        <v>1</v>
      </c>
      <c r="H354" s="2049">
        <v>50</v>
      </c>
      <c r="I354" s="1923">
        <v>2000</v>
      </c>
      <c r="J354" s="1994" t="s">
        <v>767</v>
      </c>
    </row>
    <row r="355" spans="1:10" x14ac:dyDescent="0.25">
      <c r="A355" s="2336"/>
      <c r="B355" s="1921" t="s">
        <v>8286</v>
      </c>
      <c r="C355" s="2091">
        <v>1</v>
      </c>
      <c r="D355" s="2091"/>
      <c r="E355" s="2093">
        <v>33000</v>
      </c>
      <c r="F355" s="2091"/>
      <c r="G355" s="2091">
        <v>1</v>
      </c>
      <c r="H355" s="2049">
        <v>60</v>
      </c>
      <c r="I355" s="1923">
        <v>3000</v>
      </c>
      <c r="J355" s="1994" t="s">
        <v>767</v>
      </c>
    </row>
    <row r="356" spans="1:10" x14ac:dyDescent="0.25">
      <c r="A356" s="2336"/>
      <c r="B356" s="1921" t="s">
        <v>1179</v>
      </c>
      <c r="C356" s="2091">
        <v>1</v>
      </c>
      <c r="D356" s="2091"/>
      <c r="E356" s="2093">
        <v>18000</v>
      </c>
      <c r="F356" s="2091"/>
      <c r="G356" s="2091">
        <v>1</v>
      </c>
      <c r="H356" s="2049">
        <v>60</v>
      </c>
      <c r="I356" s="1923">
        <v>3000</v>
      </c>
      <c r="J356" s="1994" t="s">
        <v>767</v>
      </c>
    </row>
    <row r="357" spans="1:10" x14ac:dyDescent="0.25">
      <c r="A357" s="2336"/>
      <c r="B357" s="1907" t="s">
        <v>6048</v>
      </c>
      <c r="C357" s="2091">
        <v>1</v>
      </c>
      <c r="D357" s="2091">
        <v>29500</v>
      </c>
      <c r="E357" s="2093"/>
      <c r="F357" s="2091"/>
      <c r="G357" s="2091"/>
      <c r="H357" s="2049"/>
      <c r="I357" s="1923"/>
      <c r="J357" s="1994"/>
    </row>
    <row r="358" spans="1:10" x14ac:dyDescent="0.25">
      <c r="A358" s="2336"/>
      <c r="B358" s="1859" t="s">
        <v>170</v>
      </c>
      <c r="C358" s="1848">
        <v>1</v>
      </c>
      <c r="D358" s="1848">
        <v>25000</v>
      </c>
      <c r="E358" s="1849"/>
      <c r="F358" s="1848"/>
      <c r="G358" s="1848">
        <v>1</v>
      </c>
      <c r="H358" s="2048">
        <v>60</v>
      </c>
      <c r="I358" s="1831">
        <v>3000</v>
      </c>
      <c r="J358" s="1994"/>
    </row>
    <row r="359" spans="1:10" x14ac:dyDescent="0.25">
      <c r="A359" s="2336"/>
      <c r="B359" s="1943" t="s">
        <v>563</v>
      </c>
      <c r="C359" s="1848">
        <v>1</v>
      </c>
      <c r="D359" s="1848">
        <v>18000</v>
      </c>
      <c r="E359" s="1849"/>
      <c r="F359" s="1848"/>
      <c r="G359" s="1848">
        <v>1</v>
      </c>
      <c r="H359" s="2048">
        <v>75</v>
      </c>
      <c r="I359" s="1831">
        <v>4000</v>
      </c>
      <c r="J359" s="1994"/>
    </row>
    <row r="360" spans="1:10" x14ac:dyDescent="0.25">
      <c r="A360" s="2336"/>
      <c r="B360" s="1859" t="s">
        <v>2187</v>
      </c>
      <c r="C360" s="1848">
        <v>1</v>
      </c>
      <c r="D360" s="1848"/>
      <c r="E360" s="1849"/>
      <c r="F360" s="1848">
        <v>17000</v>
      </c>
      <c r="G360" s="1848"/>
      <c r="H360" s="2048"/>
      <c r="I360" s="1831"/>
      <c r="J360" s="1994" t="s">
        <v>7027</v>
      </c>
    </row>
    <row r="361" spans="1:10" x14ac:dyDescent="0.25">
      <c r="A361" s="2336"/>
      <c r="B361" s="1859" t="s">
        <v>2199</v>
      </c>
      <c r="C361" s="1848">
        <v>1</v>
      </c>
      <c r="D361" s="1848"/>
      <c r="E361" s="1849">
        <v>21000</v>
      </c>
      <c r="F361" s="1848"/>
      <c r="G361" s="1848"/>
      <c r="H361" s="2048"/>
      <c r="I361" s="1831"/>
      <c r="J361" s="1994" t="s">
        <v>767</v>
      </c>
    </row>
    <row r="362" spans="1:10" x14ac:dyDescent="0.25">
      <c r="A362" s="2336"/>
      <c r="B362" s="1859" t="s">
        <v>2187</v>
      </c>
      <c r="C362" s="1848">
        <v>1</v>
      </c>
      <c r="D362" s="1848">
        <v>13000</v>
      </c>
      <c r="E362" s="1849"/>
      <c r="F362" s="1848"/>
      <c r="G362" s="1848">
        <v>1</v>
      </c>
      <c r="H362" s="2048">
        <v>60</v>
      </c>
      <c r="I362" s="1831">
        <v>3000</v>
      </c>
      <c r="J362" s="1994"/>
    </row>
    <row r="363" spans="1:10" x14ac:dyDescent="0.25">
      <c r="A363" s="2336"/>
      <c r="B363" s="1859" t="s">
        <v>8155</v>
      </c>
      <c r="C363" s="1848">
        <v>1</v>
      </c>
      <c r="D363" s="1848"/>
      <c r="E363" s="1849"/>
      <c r="F363" s="1848">
        <v>47000</v>
      </c>
      <c r="G363" s="1848"/>
      <c r="H363" s="2048"/>
      <c r="I363" s="1831"/>
      <c r="J363" s="1994" t="s">
        <v>8288</v>
      </c>
    </row>
    <row r="364" spans="1:10" x14ac:dyDescent="0.25">
      <c r="A364" s="2336"/>
      <c r="B364" s="1859" t="s">
        <v>8287</v>
      </c>
      <c r="C364" s="1848">
        <v>1</v>
      </c>
      <c r="D364" s="1848"/>
      <c r="E364" s="1849"/>
      <c r="F364" s="1848">
        <v>47000</v>
      </c>
      <c r="G364" s="1848"/>
      <c r="H364" s="2048"/>
      <c r="I364" s="1831"/>
      <c r="J364" s="1994" t="s">
        <v>8288</v>
      </c>
    </row>
    <row r="365" spans="1:10" ht="16.5" thickBot="1" x14ac:dyDescent="0.3">
      <c r="A365" s="2336"/>
      <c r="B365" s="1859" t="s">
        <v>2199</v>
      </c>
      <c r="C365" s="1848">
        <v>1</v>
      </c>
      <c r="D365" s="1848"/>
      <c r="E365" s="1849">
        <v>17000</v>
      </c>
      <c r="F365" s="1848"/>
      <c r="G365" s="1848">
        <v>1</v>
      </c>
      <c r="H365" s="2048">
        <v>70</v>
      </c>
      <c r="I365" s="1831">
        <v>4000</v>
      </c>
      <c r="J365" s="1994" t="s">
        <v>7409</v>
      </c>
    </row>
    <row r="366" spans="1:10" ht="16.5" thickBot="1" x14ac:dyDescent="0.3">
      <c r="A366" s="2337"/>
      <c r="B366" s="2061" t="s">
        <v>2048</v>
      </c>
      <c r="C366" s="2062">
        <f>SUM(C342:C365)</f>
        <v>26</v>
      </c>
      <c r="D366" s="2062">
        <f>SUM(D342:D365)</f>
        <v>139500</v>
      </c>
      <c r="E366" s="2062">
        <f>SUM(E342:E365)</f>
        <v>274500</v>
      </c>
      <c r="F366" s="2062">
        <f>SUM(F342:F365)</f>
        <v>242000</v>
      </c>
      <c r="G366" s="2062">
        <f>SUM(G342:G365)</f>
        <v>17</v>
      </c>
      <c r="H366" s="2062"/>
      <c r="I366" s="2062">
        <f>SUM(I342:I365)</f>
        <v>57000</v>
      </c>
      <c r="J366" s="2063"/>
    </row>
    <row r="367" spans="1:10" ht="16.5" thickBot="1" x14ac:dyDescent="0.3">
      <c r="A367" s="2338" t="s">
        <v>4463</v>
      </c>
      <c r="B367" s="2339"/>
      <c r="C367" s="2339"/>
      <c r="D367" s="2339"/>
      <c r="E367" s="2339"/>
      <c r="F367" s="2339"/>
      <c r="G367" s="2339"/>
      <c r="H367" s="2339"/>
      <c r="I367" s="2339"/>
      <c r="J367" s="2340"/>
    </row>
    <row r="368" spans="1:10" x14ac:dyDescent="0.25">
      <c r="A368" s="2330"/>
      <c r="B368" s="2023"/>
      <c r="C368" s="2024"/>
      <c r="D368" s="2024"/>
      <c r="E368" s="2024"/>
      <c r="F368" s="2025"/>
      <c r="G368" s="2025"/>
      <c r="H368" s="2025"/>
      <c r="I368" s="2025"/>
      <c r="J368" s="2046"/>
    </row>
    <row r="369" spans="1:10" ht="16.5" thickBot="1" x14ac:dyDescent="0.3">
      <c r="A369" s="2331"/>
      <c r="B369" s="2029" t="s">
        <v>2048</v>
      </c>
      <c r="C369" s="1999">
        <f>SUM(C368:C368)</f>
        <v>0</v>
      </c>
      <c r="D369" s="1999"/>
      <c r="E369" s="1999"/>
      <c r="F369" s="1999"/>
      <c r="G369" s="1999"/>
      <c r="H369" s="1999"/>
      <c r="I369" s="1999"/>
      <c r="J369" s="2099"/>
    </row>
    <row r="371" spans="1:10" x14ac:dyDescent="0.25">
      <c r="A371" s="2326" t="s">
        <v>4861</v>
      </c>
      <c r="B371" s="2326"/>
      <c r="C371" s="2326"/>
      <c r="D371" s="2031">
        <f>D366</f>
        <v>139500</v>
      </c>
    </row>
    <row r="373" spans="1:10" x14ac:dyDescent="0.25">
      <c r="A373" s="2326" t="s">
        <v>4825</v>
      </c>
      <c r="B373" s="2326"/>
      <c r="C373" s="2327"/>
      <c r="D373" s="2328"/>
      <c r="F373" s="2329" t="s">
        <v>8160</v>
      </c>
      <c r="G373" s="2329"/>
      <c r="H373" s="2329"/>
      <c r="I373" s="2329"/>
      <c r="J373" s="2329"/>
    </row>
    <row r="377" spans="1:10" ht="16.5" thickBot="1" x14ac:dyDescent="0.3"/>
    <row r="378" spans="1:10" ht="16.5" thickBot="1" x14ac:dyDescent="0.3">
      <c r="A378" s="2332" t="s">
        <v>8305</v>
      </c>
      <c r="B378" s="2333"/>
      <c r="C378" s="2333"/>
      <c r="D378" s="2333"/>
      <c r="E378" s="2333"/>
      <c r="F378" s="2333"/>
      <c r="G378" s="2333"/>
      <c r="H378" s="2333"/>
      <c r="I378" s="2333"/>
      <c r="J378" s="2334"/>
    </row>
    <row r="379" spans="1:10" ht="32.25" thickBot="1" x14ac:dyDescent="0.3">
      <c r="A379" s="1984" t="s">
        <v>7245</v>
      </c>
      <c r="B379" s="2074" t="s">
        <v>7246</v>
      </c>
      <c r="C379" s="2075" t="s">
        <v>6004</v>
      </c>
      <c r="D379" s="2076" t="s">
        <v>6005</v>
      </c>
      <c r="E379" s="2077" t="s">
        <v>7247</v>
      </c>
      <c r="F379" s="2078" t="s">
        <v>7248</v>
      </c>
      <c r="G379" s="2078" t="s">
        <v>7249</v>
      </c>
      <c r="H379" s="2078" t="s">
        <v>7251</v>
      </c>
      <c r="I379" s="2078" t="s">
        <v>7250</v>
      </c>
      <c r="J379" s="2079" t="s">
        <v>6846</v>
      </c>
    </row>
    <row r="380" spans="1:10" x14ac:dyDescent="0.25">
      <c r="A380" s="2335">
        <v>43994</v>
      </c>
      <c r="B380" s="2070" t="s">
        <v>8007</v>
      </c>
      <c r="C380" s="2092">
        <v>1</v>
      </c>
      <c r="D380" s="2092">
        <v>54000</v>
      </c>
      <c r="E380" s="2094"/>
      <c r="F380" s="2092"/>
      <c r="G380" s="2092"/>
      <c r="H380" s="2071"/>
      <c r="I380" s="2072"/>
      <c r="J380" s="2073"/>
    </row>
    <row r="381" spans="1:10" x14ac:dyDescent="0.25">
      <c r="A381" s="2336"/>
      <c r="B381" s="1859" t="s">
        <v>8000</v>
      </c>
      <c r="C381" s="1848">
        <v>1</v>
      </c>
      <c r="D381" s="1848">
        <v>31500</v>
      </c>
      <c r="E381" s="1849">
        <v>1500</v>
      </c>
      <c r="F381" s="1848"/>
      <c r="G381" s="1848">
        <v>1</v>
      </c>
      <c r="H381" s="2048">
        <v>60</v>
      </c>
      <c r="I381" s="1831">
        <v>3000</v>
      </c>
      <c r="J381" s="1994" t="s">
        <v>6309</v>
      </c>
    </row>
    <row r="382" spans="1:10" x14ac:dyDescent="0.25">
      <c r="A382" s="2336"/>
      <c r="B382" s="1917" t="s">
        <v>6213</v>
      </c>
      <c r="C382" s="1870">
        <v>1</v>
      </c>
      <c r="D382" s="1870"/>
      <c r="E382" s="1871"/>
      <c r="F382" s="1870"/>
      <c r="G382" s="1870"/>
      <c r="H382" s="2052"/>
      <c r="I382" s="1776"/>
      <c r="J382" s="1997" t="s">
        <v>8289</v>
      </c>
    </row>
    <row r="383" spans="1:10" x14ac:dyDescent="0.25">
      <c r="A383" s="2336"/>
      <c r="B383" s="1859" t="s">
        <v>8290</v>
      </c>
      <c r="C383" s="1848">
        <v>1</v>
      </c>
      <c r="D383" s="1848"/>
      <c r="E383" s="1849">
        <v>35000</v>
      </c>
      <c r="F383" s="1848"/>
      <c r="G383" s="1848">
        <v>1</v>
      </c>
      <c r="H383" s="2048">
        <v>70</v>
      </c>
      <c r="I383" s="1831">
        <v>4000</v>
      </c>
      <c r="J383" s="1994" t="s">
        <v>6399</v>
      </c>
    </row>
    <row r="384" spans="1:10" x14ac:dyDescent="0.25">
      <c r="A384" s="2336"/>
      <c r="B384" s="1917" t="s">
        <v>6781</v>
      </c>
      <c r="C384" s="1870">
        <v>1</v>
      </c>
      <c r="D384" s="1870"/>
      <c r="E384" s="1871"/>
      <c r="F384" s="1870"/>
      <c r="G384" s="1870"/>
      <c r="H384" s="2052"/>
      <c r="I384" s="1776"/>
      <c r="J384" s="1997" t="s">
        <v>8291</v>
      </c>
    </row>
    <row r="385" spans="1:10" x14ac:dyDescent="0.25">
      <c r="A385" s="2336"/>
      <c r="B385" s="1859" t="s">
        <v>423</v>
      </c>
      <c r="C385" s="1848">
        <v>1</v>
      </c>
      <c r="D385" s="1848">
        <v>17000</v>
      </c>
      <c r="E385" s="1849"/>
      <c r="F385" s="1848"/>
      <c r="G385" s="1848">
        <v>1</v>
      </c>
      <c r="H385" s="2048">
        <v>80</v>
      </c>
      <c r="I385" s="1831">
        <v>5000</v>
      </c>
      <c r="J385" s="1994"/>
    </row>
    <row r="386" spans="1:10" x14ac:dyDescent="0.25">
      <c r="A386" s="2336"/>
      <c r="B386" s="1921" t="s">
        <v>2916</v>
      </c>
      <c r="C386" s="2091">
        <v>2</v>
      </c>
      <c r="D386" s="2091">
        <v>90000</v>
      </c>
      <c r="E386" s="2093"/>
      <c r="F386" s="2091"/>
      <c r="G386" s="2091">
        <v>4</v>
      </c>
      <c r="H386" s="2049" t="s">
        <v>8292</v>
      </c>
      <c r="I386" s="1923">
        <v>24000</v>
      </c>
      <c r="J386" s="1994"/>
    </row>
    <row r="387" spans="1:10" x14ac:dyDescent="0.25">
      <c r="A387" s="2336"/>
      <c r="B387" s="1921" t="s">
        <v>563</v>
      </c>
      <c r="C387" s="2091">
        <v>1</v>
      </c>
      <c r="D387" s="2091"/>
      <c r="E387" s="2093">
        <v>18000</v>
      </c>
      <c r="F387" s="2091"/>
      <c r="G387" s="2091">
        <v>1</v>
      </c>
      <c r="H387" s="2049">
        <v>70</v>
      </c>
      <c r="I387" s="1923">
        <v>4000</v>
      </c>
      <c r="J387" s="1994" t="s">
        <v>2613</v>
      </c>
    </row>
    <row r="388" spans="1:10" x14ac:dyDescent="0.25">
      <c r="A388" s="2336"/>
      <c r="B388" s="1921" t="s">
        <v>6213</v>
      </c>
      <c r="C388" s="2091">
        <v>1</v>
      </c>
      <c r="D388" s="2091"/>
      <c r="E388" s="2093">
        <v>13000</v>
      </c>
      <c r="F388" s="2091"/>
      <c r="G388" s="2091">
        <v>1</v>
      </c>
      <c r="H388" s="2049">
        <v>60</v>
      </c>
      <c r="I388" s="1923">
        <v>3000</v>
      </c>
      <c r="J388" s="1994" t="s">
        <v>767</v>
      </c>
    </row>
    <row r="389" spans="1:10" x14ac:dyDescent="0.25">
      <c r="A389" s="2336"/>
      <c r="B389" s="1921" t="s">
        <v>587</v>
      </c>
      <c r="C389" s="2091">
        <v>1</v>
      </c>
      <c r="D389" s="2091"/>
      <c r="E389" s="2093">
        <v>28000</v>
      </c>
      <c r="F389" s="2091"/>
      <c r="G389" s="2091"/>
      <c r="H389" s="2049"/>
      <c r="I389" s="1923"/>
      <c r="J389" s="1994" t="s">
        <v>767</v>
      </c>
    </row>
    <row r="390" spans="1:10" x14ac:dyDescent="0.25">
      <c r="A390" s="2336"/>
      <c r="B390" s="1921" t="s">
        <v>8293</v>
      </c>
      <c r="C390" s="2091">
        <v>1</v>
      </c>
      <c r="D390" s="2091"/>
      <c r="E390" s="2093">
        <v>23000</v>
      </c>
      <c r="F390" s="2091"/>
      <c r="G390" s="2091">
        <v>1</v>
      </c>
      <c r="H390" s="2049">
        <v>50</v>
      </c>
      <c r="I390" s="1923">
        <v>2000</v>
      </c>
      <c r="J390" s="1994" t="s">
        <v>767</v>
      </c>
    </row>
    <row r="391" spans="1:10" x14ac:dyDescent="0.25">
      <c r="A391" s="2336"/>
      <c r="B391" s="1921" t="s">
        <v>6213</v>
      </c>
      <c r="C391" s="2091">
        <v>1</v>
      </c>
      <c r="D391" s="2091">
        <v>16000</v>
      </c>
      <c r="E391" s="2093"/>
      <c r="F391" s="2091"/>
      <c r="G391" s="2091"/>
      <c r="H391" s="2049"/>
      <c r="I391" s="1923"/>
      <c r="J391" s="1994"/>
    </row>
    <row r="392" spans="1:10" x14ac:dyDescent="0.25">
      <c r="A392" s="2336"/>
      <c r="B392" s="1921" t="s">
        <v>5433</v>
      </c>
      <c r="C392" s="2091">
        <v>1</v>
      </c>
      <c r="D392" s="2091"/>
      <c r="E392" s="2093">
        <v>20000</v>
      </c>
      <c r="F392" s="2091"/>
      <c r="G392" s="2091"/>
      <c r="H392" s="2049"/>
      <c r="I392" s="1923"/>
      <c r="J392" s="1994" t="s">
        <v>767</v>
      </c>
    </row>
    <row r="393" spans="1:10" x14ac:dyDescent="0.25">
      <c r="A393" s="2336"/>
      <c r="B393" s="1921" t="s">
        <v>587</v>
      </c>
      <c r="C393" s="2091">
        <v>1</v>
      </c>
      <c r="D393" s="2091"/>
      <c r="E393" s="2093">
        <v>28000</v>
      </c>
      <c r="F393" s="2091"/>
      <c r="G393" s="2091"/>
      <c r="H393" s="2049"/>
      <c r="I393" s="1923"/>
      <c r="J393" s="1994" t="s">
        <v>767</v>
      </c>
    </row>
    <row r="394" spans="1:10" x14ac:dyDescent="0.25">
      <c r="A394" s="2336"/>
      <c r="B394" s="1921" t="s">
        <v>8294</v>
      </c>
      <c r="C394" s="2091">
        <v>1</v>
      </c>
      <c r="D394" s="2091">
        <v>54000</v>
      </c>
      <c r="E394" s="2093"/>
      <c r="F394" s="2091"/>
      <c r="G394" s="2091"/>
      <c r="H394" s="2049"/>
      <c r="I394" s="1923"/>
      <c r="J394" s="1994" t="s">
        <v>8295</v>
      </c>
    </row>
    <row r="395" spans="1:10" x14ac:dyDescent="0.25">
      <c r="A395" s="2336"/>
      <c r="B395" s="1907" t="s">
        <v>576</v>
      </c>
      <c r="C395" s="2091">
        <v>1</v>
      </c>
      <c r="D395" s="2091"/>
      <c r="E395" s="2093">
        <v>18000</v>
      </c>
      <c r="F395" s="2091"/>
      <c r="G395" s="2091">
        <v>1</v>
      </c>
      <c r="H395" s="2049">
        <v>70</v>
      </c>
      <c r="I395" s="1923">
        <v>4000</v>
      </c>
      <c r="J395" s="1994"/>
    </row>
    <row r="396" spans="1:10" x14ac:dyDescent="0.25">
      <c r="A396" s="2336"/>
      <c r="B396" s="1859" t="s">
        <v>1946</v>
      </c>
      <c r="C396" s="1848">
        <v>1</v>
      </c>
      <c r="D396" s="1848"/>
      <c r="E396" s="1849"/>
      <c r="F396" s="1848">
        <v>39000</v>
      </c>
      <c r="G396" s="1848"/>
      <c r="H396" s="2048"/>
      <c r="I396" s="1831"/>
      <c r="J396" s="1994" t="s">
        <v>8296</v>
      </c>
    </row>
    <row r="397" spans="1:10" ht="16.5" thickBot="1" x14ac:dyDescent="0.3">
      <c r="A397" s="2336"/>
      <c r="B397" s="1859" t="s">
        <v>423</v>
      </c>
      <c r="C397" s="1848">
        <v>1</v>
      </c>
      <c r="D397" s="1848"/>
      <c r="E397" s="1849">
        <v>18000</v>
      </c>
      <c r="F397" s="1848"/>
      <c r="G397" s="1848">
        <v>1</v>
      </c>
      <c r="H397" s="2048">
        <v>70</v>
      </c>
      <c r="I397" s="1831">
        <v>4000</v>
      </c>
      <c r="J397" s="1994" t="s">
        <v>8297</v>
      </c>
    </row>
    <row r="398" spans="1:10" ht="16.5" thickBot="1" x14ac:dyDescent="0.3">
      <c r="A398" s="2337"/>
      <c r="B398" s="2061" t="s">
        <v>2048</v>
      </c>
      <c r="C398" s="2062">
        <f>SUM(C380:C397)</f>
        <v>19</v>
      </c>
      <c r="D398" s="2062">
        <f>SUM(D380:D397)</f>
        <v>262500</v>
      </c>
      <c r="E398" s="2062">
        <f>SUM(E380:E397)</f>
        <v>202500</v>
      </c>
      <c r="F398" s="2062">
        <f>SUM(F380:F397)</f>
        <v>39000</v>
      </c>
      <c r="G398" s="2062">
        <f>SUM(G380:G397)</f>
        <v>12</v>
      </c>
      <c r="H398" s="2062"/>
      <c r="I398" s="2062">
        <f>SUM(I380:I397)</f>
        <v>53000</v>
      </c>
      <c r="J398" s="2063"/>
    </row>
    <row r="399" spans="1:10" ht="16.5" thickBot="1" x14ac:dyDescent="0.3">
      <c r="A399" s="2338" t="s">
        <v>4463</v>
      </c>
      <c r="B399" s="2339"/>
      <c r="C399" s="2339"/>
      <c r="D399" s="2339"/>
      <c r="E399" s="2339"/>
      <c r="F399" s="2339"/>
      <c r="G399" s="2339"/>
      <c r="H399" s="2339"/>
      <c r="I399" s="2339"/>
      <c r="J399" s="2340"/>
    </row>
    <row r="400" spans="1:10" x14ac:dyDescent="0.25">
      <c r="A400" s="2330"/>
      <c r="B400" s="2023"/>
      <c r="C400" s="2024"/>
      <c r="D400" s="2024"/>
      <c r="E400" s="2024"/>
      <c r="F400" s="2025"/>
      <c r="G400" s="2025"/>
      <c r="H400" s="2025"/>
      <c r="I400" s="2025"/>
      <c r="J400" s="2046"/>
    </row>
    <row r="401" spans="1:10" ht="16.5" thickBot="1" x14ac:dyDescent="0.3">
      <c r="A401" s="2331"/>
      <c r="B401" s="2029" t="s">
        <v>2048</v>
      </c>
      <c r="C401" s="1999">
        <f>SUM(C400:C400)</f>
        <v>0</v>
      </c>
      <c r="D401" s="1999"/>
      <c r="E401" s="1999"/>
      <c r="F401" s="1999"/>
      <c r="G401" s="1999"/>
      <c r="H401" s="1999"/>
      <c r="I401" s="1999"/>
      <c r="J401" s="2099"/>
    </row>
    <row r="403" spans="1:10" x14ac:dyDescent="0.25">
      <c r="A403" s="2326" t="s">
        <v>4861</v>
      </c>
      <c r="B403" s="2326"/>
      <c r="C403" s="2326"/>
      <c r="D403" s="2031">
        <f>D398</f>
        <v>262500</v>
      </c>
    </row>
    <row r="405" spans="1:10" x14ac:dyDescent="0.25">
      <c r="A405" s="2326" t="s">
        <v>4825</v>
      </c>
      <c r="B405" s="2326"/>
      <c r="C405" s="2327"/>
      <c r="D405" s="2328"/>
      <c r="F405" s="2329" t="s">
        <v>8160</v>
      </c>
      <c r="G405" s="2329"/>
      <c r="H405" s="2329"/>
      <c r="I405" s="2329"/>
      <c r="J405" s="2329"/>
    </row>
    <row r="409" spans="1:10" ht="16.5" thickBot="1" x14ac:dyDescent="0.3"/>
    <row r="410" spans="1:10" ht="16.5" thickBot="1" x14ac:dyDescent="0.3">
      <c r="A410" s="2332" t="s">
        <v>8306</v>
      </c>
      <c r="B410" s="2333"/>
      <c r="C410" s="2333"/>
      <c r="D410" s="2333"/>
      <c r="E410" s="2333"/>
      <c r="F410" s="2333"/>
      <c r="G410" s="2333"/>
      <c r="H410" s="2333"/>
      <c r="I410" s="2333"/>
      <c r="J410" s="2334"/>
    </row>
    <row r="411" spans="1:10" ht="32.25" thickBot="1" x14ac:dyDescent="0.3">
      <c r="A411" s="1984" t="s">
        <v>7245</v>
      </c>
      <c r="B411" s="2074" t="s">
        <v>7246</v>
      </c>
      <c r="C411" s="2075" t="s">
        <v>6004</v>
      </c>
      <c r="D411" s="2076" t="s">
        <v>6005</v>
      </c>
      <c r="E411" s="2077" t="s">
        <v>7247</v>
      </c>
      <c r="F411" s="2078" t="s">
        <v>7248</v>
      </c>
      <c r="G411" s="2078" t="s">
        <v>7249</v>
      </c>
      <c r="H411" s="2078" t="s">
        <v>7251</v>
      </c>
      <c r="I411" s="2078" t="s">
        <v>7250</v>
      </c>
      <c r="J411" s="2079" t="s">
        <v>6846</v>
      </c>
    </row>
    <row r="412" spans="1:10" x14ac:dyDescent="0.25">
      <c r="A412" s="2335">
        <v>43995</v>
      </c>
      <c r="B412" s="2070" t="s">
        <v>5434</v>
      </c>
      <c r="C412" s="2092">
        <v>1</v>
      </c>
      <c r="D412" s="2092">
        <v>18000</v>
      </c>
      <c r="E412" s="2094"/>
      <c r="F412" s="2092"/>
      <c r="G412" s="2092">
        <v>1</v>
      </c>
      <c r="H412" s="2071">
        <v>60</v>
      </c>
      <c r="I412" s="2072">
        <v>3000</v>
      </c>
      <c r="J412" s="2073"/>
    </row>
    <row r="413" spans="1:10" x14ac:dyDescent="0.25">
      <c r="A413" s="2336"/>
      <c r="B413" s="1859" t="s">
        <v>5662</v>
      </c>
      <c r="C413" s="1848">
        <v>1</v>
      </c>
      <c r="D413" s="1848"/>
      <c r="E413" s="1849">
        <v>14000</v>
      </c>
      <c r="F413" s="1848"/>
      <c r="G413" s="1848">
        <v>1</v>
      </c>
      <c r="H413" s="2048">
        <v>60</v>
      </c>
      <c r="I413" s="1831">
        <v>3000</v>
      </c>
      <c r="J413" s="1994" t="s">
        <v>6399</v>
      </c>
    </row>
    <row r="414" spans="1:10" x14ac:dyDescent="0.25">
      <c r="A414" s="2336"/>
      <c r="B414" s="1859" t="s">
        <v>5434</v>
      </c>
      <c r="C414" s="1848">
        <v>1</v>
      </c>
      <c r="D414" s="1848">
        <v>17000</v>
      </c>
      <c r="E414" s="1849"/>
      <c r="F414" s="1848"/>
      <c r="G414" s="1848">
        <v>1</v>
      </c>
      <c r="H414" s="2048">
        <v>70</v>
      </c>
      <c r="I414" s="1831">
        <v>4000</v>
      </c>
      <c r="J414" s="1994"/>
    </row>
    <row r="415" spans="1:10" x14ac:dyDescent="0.25">
      <c r="A415" s="2336"/>
      <c r="B415" s="1859" t="s">
        <v>6246</v>
      </c>
      <c r="C415" s="1848">
        <v>1</v>
      </c>
      <c r="D415" s="1848"/>
      <c r="E415" s="1849">
        <v>18000</v>
      </c>
      <c r="F415" s="1848"/>
      <c r="G415" s="1848">
        <v>1</v>
      </c>
      <c r="H415" s="2048">
        <v>70</v>
      </c>
      <c r="I415" s="1831">
        <v>4000</v>
      </c>
      <c r="J415" s="1994" t="s">
        <v>767</v>
      </c>
    </row>
    <row r="416" spans="1:10" x14ac:dyDescent="0.25">
      <c r="A416" s="2336"/>
      <c r="B416" s="1859" t="s">
        <v>8008</v>
      </c>
      <c r="C416" s="1848">
        <v>1</v>
      </c>
      <c r="D416" s="1848"/>
      <c r="E416" s="1849">
        <v>19000</v>
      </c>
      <c r="F416" s="1848"/>
      <c r="G416" s="1848">
        <v>1</v>
      </c>
      <c r="H416" s="2048">
        <v>60</v>
      </c>
      <c r="I416" s="1831">
        <v>3000</v>
      </c>
      <c r="J416" s="1994" t="s">
        <v>6973</v>
      </c>
    </row>
    <row r="417" spans="1:10" x14ac:dyDescent="0.25">
      <c r="A417" s="2336"/>
      <c r="B417" s="1859" t="s">
        <v>587</v>
      </c>
      <c r="C417" s="1848">
        <v>1</v>
      </c>
      <c r="D417" s="1848"/>
      <c r="E417" s="1849"/>
      <c r="F417" s="1848"/>
      <c r="G417" s="1848"/>
      <c r="H417" s="2048"/>
      <c r="I417" s="1831"/>
      <c r="J417" s="1994"/>
    </row>
    <row r="418" spans="1:10" x14ac:dyDescent="0.25">
      <c r="A418" s="2336"/>
      <c r="B418" s="1921" t="s">
        <v>8298</v>
      </c>
      <c r="C418" s="2091">
        <v>1</v>
      </c>
      <c r="D418" s="2091">
        <v>34500</v>
      </c>
      <c r="E418" s="2093"/>
      <c r="F418" s="2091"/>
      <c r="G418" s="2091">
        <v>1</v>
      </c>
      <c r="H418" s="2049">
        <v>100</v>
      </c>
      <c r="I418" s="1923">
        <v>5000</v>
      </c>
      <c r="J418" s="1994"/>
    </row>
    <row r="419" spans="1:10" x14ac:dyDescent="0.25">
      <c r="A419" s="2336"/>
      <c r="B419" s="1921" t="s">
        <v>8299</v>
      </c>
      <c r="C419" s="2091">
        <v>1</v>
      </c>
      <c r="D419" s="2091">
        <v>22000</v>
      </c>
      <c r="E419" s="2093"/>
      <c r="F419" s="2091"/>
      <c r="G419" s="2091"/>
      <c r="H419" s="2049"/>
      <c r="I419" s="1923"/>
      <c r="J419" s="1994"/>
    </row>
    <row r="420" spans="1:10" x14ac:dyDescent="0.25">
      <c r="A420" s="2336"/>
      <c r="B420" s="1921" t="s">
        <v>6100</v>
      </c>
      <c r="C420" s="2091">
        <v>1</v>
      </c>
      <c r="D420" s="2091">
        <v>21000</v>
      </c>
      <c r="E420" s="2093"/>
      <c r="F420" s="2091"/>
      <c r="G420" s="2091"/>
      <c r="H420" s="2049"/>
      <c r="I420" s="1923"/>
      <c r="J420" s="1994"/>
    </row>
    <row r="421" spans="1:10" x14ac:dyDescent="0.25">
      <c r="A421" s="2336"/>
      <c r="B421" s="1921" t="s">
        <v>8300</v>
      </c>
      <c r="C421" s="2091">
        <v>1</v>
      </c>
      <c r="D421" s="2091"/>
      <c r="E421" s="2093">
        <v>13000</v>
      </c>
      <c r="F421" s="2091"/>
      <c r="G421" s="2091">
        <v>1</v>
      </c>
      <c r="H421" s="2049">
        <v>60</v>
      </c>
      <c r="I421" s="1923">
        <v>3000</v>
      </c>
      <c r="J421" s="1994" t="s">
        <v>767</v>
      </c>
    </row>
    <row r="422" spans="1:10" x14ac:dyDescent="0.25">
      <c r="A422" s="2336"/>
      <c r="B422" s="2032" t="s">
        <v>1807</v>
      </c>
      <c r="C422" s="1915">
        <v>1</v>
      </c>
      <c r="D422" s="1915"/>
      <c r="E422" s="1916"/>
      <c r="F422" s="1915"/>
      <c r="G422" s="1915"/>
      <c r="H422" s="2060"/>
      <c r="I422" s="1852"/>
      <c r="J422" s="1997" t="s">
        <v>8309</v>
      </c>
    </row>
    <row r="423" spans="1:10" x14ac:dyDescent="0.25">
      <c r="A423" s="2336"/>
      <c r="B423" s="1921" t="s">
        <v>563</v>
      </c>
      <c r="C423" s="2091">
        <v>1</v>
      </c>
      <c r="D423" s="2091">
        <v>18000</v>
      </c>
      <c r="E423" s="2093"/>
      <c r="F423" s="2091"/>
      <c r="G423" s="2091">
        <v>1</v>
      </c>
      <c r="H423" s="2049">
        <v>70</v>
      </c>
      <c r="I423" s="1923">
        <v>4000</v>
      </c>
      <c r="J423" s="1994"/>
    </row>
    <row r="424" spans="1:10" x14ac:dyDescent="0.25">
      <c r="A424" s="2336"/>
      <c r="B424" s="1921" t="s">
        <v>5544</v>
      </c>
      <c r="C424" s="2091">
        <v>1</v>
      </c>
      <c r="D424" s="2091"/>
      <c r="E424" s="2093"/>
      <c r="F424" s="2091">
        <v>18900</v>
      </c>
      <c r="G424" s="2091"/>
      <c r="H424" s="2049"/>
      <c r="I424" s="1923"/>
      <c r="J424" s="2081" t="s">
        <v>8301</v>
      </c>
    </row>
    <row r="425" spans="1:10" x14ac:dyDescent="0.25">
      <c r="A425" s="2336"/>
      <c r="B425" s="1921" t="s">
        <v>5592</v>
      </c>
      <c r="C425" s="2091">
        <v>1</v>
      </c>
      <c r="D425" s="2091"/>
      <c r="E425" s="2093">
        <v>14000</v>
      </c>
      <c r="F425" s="2091"/>
      <c r="G425" s="2091">
        <v>1</v>
      </c>
      <c r="H425" s="2049">
        <v>70</v>
      </c>
      <c r="I425" s="1923">
        <v>4000</v>
      </c>
      <c r="J425" s="2081" t="s">
        <v>2415</v>
      </c>
    </row>
    <row r="426" spans="1:10" x14ac:dyDescent="0.25">
      <c r="A426" s="2336"/>
      <c r="B426" s="1921" t="s">
        <v>6718</v>
      </c>
      <c r="C426" s="2091">
        <v>1</v>
      </c>
      <c r="D426" s="2091">
        <v>43000</v>
      </c>
      <c r="E426" s="2093"/>
      <c r="F426" s="2091"/>
      <c r="G426" s="2091">
        <v>1</v>
      </c>
      <c r="H426" s="2049">
        <v>70</v>
      </c>
      <c r="I426" s="1923">
        <v>4000</v>
      </c>
      <c r="J426" s="2081" t="s">
        <v>8302</v>
      </c>
    </row>
    <row r="427" spans="1:10" x14ac:dyDescent="0.25">
      <c r="A427" s="2336"/>
      <c r="B427" s="1921" t="s">
        <v>4612</v>
      </c>
      <c r="C427" s="2091">
        <v>1</v>
      </c>
      <c r="D427" s="2091"/>
      <c r="E427" s="2093">
        <v>21000</v>
      </c>
      <c r="F427" s="2091"/>
      <c r="G427" s="2091"/>
      <c r="H427" s="2049"/>
      <c r="I427" s="1923"/>
      <c r="J427" s="2081" t="s">
        <v>6968</v>
      </c>
    </row>
    <row r="428" spans="1:10" x14ac:dyDescent="0.25">
      <c r="A428" s="2336"/>
      <c r="B428" s="2032" t="s">
        <v>5468</v>
      </c>
      <c r="C428" s="1915">
        <v>1</v>
      </c>
      <c r="D428" s="1915"/>
      <c r="E428" s="1916"/>
      <c r="F428" s="1915"/>
      <c r="G428" s="1915"/>
      <c r="H428" s="2060"/>
      <c r="I428" s="1852"/>
      <c r="J428" s="2085" t="s">
        <v>8310</v>
      </c>
    </row>
    <row r="429" spans="1:10" x14ac:dyDescent="0.25">
      <c r="A429" s="2336"/>
      <c r="B429" s="1907" t="s">
        <v>8303</v>
      </c>
      <c r="C429" s="2091">
        <v>1</v>
      </c>
      <c r="D429" s="2091"/>
      <c r="E429" s="2093">
        <v>47000</v>
      </c>
      <c r="F429" s="2091"/>
      <c r="G429" s="2091"/>
      <c r="H429" s="2049"/>
      <c r="I429" s="1923"/>
      <c r="J429" s="2082" t="s">
        <v>767</v>
      </c>
    </row>
    <row r="430" spans="1:10" x14ac:dyDescent="0.25">
      <c r="A430" s="2336"/>
      <c r="B430" s="1907" t="s">
        <v>563</v>
      </c>
      <c r="C430" s="2091">
        <v>1</v>
      </c>
      <c r="D430" s="2091"/>
      <c r="E430" s="2093">
        <v>22000</v>
      </c>
      <c r="F430" s="2091"/>
      <c r="G430" s="2091"/>
      <c r="H430" s="2049"/>
      <c r="I430" s="2080"/>
      <c r="J430" s="2083" t="s">
        <v>767</v>
      </c>
    </row>
    <row r="431" spans="1:10" x14ac:dyDescent="0.25">
      <c r="A431" s="2336"/>
      <c r="B431" s="1907" t="s">
        <v>8304</v>
      </c>
      <c r="C431" s="2091">
        <v>1</v>
      </c>
      <c r="D431" s="2091"/>
      <c r="E431" s="2093">
        <v>34000</v>
      </c>
      <c r="F431" s="2091"/>
      <c r="G431" s="2091"/>
      <c r="H431" s="2049"/>
      <c r="I431" s="1923"/>
      <c r="J431" s="2084" t="s">
        <v>767</v>
      </c>
    </row>
    <row r="432" spans="1:10" ht="16.5" thickBot="1" x14ac:dyDescent="0.3">
      <c r="A432" s="2336"/>
      <c r="B432" s="1907" t="s">
        <v>5434</v>
      </c>
      <c r="C432" s="2091">
        <v>1</v>
      </c>
      <c r="D432" s="2091"/>
      <c r="E432" s="2093">
        <v>17000</v>
      </c>
      <c r="F432" s="2091"/>
      <c r="G432" s="2091">
        <v>1</v>
      </c>
      <c r="H432" s="2049">
        <v>70</v>
      </c>
      <c r="I432" s="1923">
        <v>4000</v>
      </c>
      <c r="J432" s="2084" t="s">
        <v>6399</v>
      </c>
    </row>
    <row r="433" spans="1:10" ht="16.5" thickBot="1" x14ac:dyDescent="0.3">
      <c r="A433" s="2337"/>
      <c r="B433" s="2061" t="s">
        <v>2048</v>
      </c>
      <c r="C433" s="2062">
        <f>SUM(C412:C432)</f>
        <v>21</v>
      </c>
      <c r="D433" s="2062">
        <f>SUM(D412:D432)</f>
        <v>173500</v>
      </c>
      <c r="E433" s="2062">
        <f>SUM(E412:E432)</f>
        <v>219000</v>
      </c>
      <c r="F433" s="2062">
        <f>SUM(F412:F432)</f>
        <v>18900</v>
      </c>
      <c r="G433" s="2062">
        <f>SUM(G412:G432)</f>
        <v>11</v>
      </c>
      <c r="H433" s="2062"/>
      <c r="I433" s="2062">
        <f>SUM(I412:I432)</f>
        <v>41000</v>
      </c>
      <c r="J433" s="2063"/>
    </row>
    <row r="434" spans="1:10" ht="16.5" thickBot="1" x14ac:dyDescent="0.3">
      <c r="A434" s="2338" t="s">
        <v>4463</v>
      </c>
      <c r="B434" s="2339"/>
      <c r="C434" s="2339"/>
      <c r="D434" s="2339"/>
      <c r="E434" s="2339"/>
      <c r="F434" s="2339"/>
      <c r="G434" s="2339"/>
      <c r="H434" s="2339"/>
      <c r="I434" s="2339"/>
      <c r="J434" s="2340"/>
    </row>
    <row r="435" spans="1:10" x14ac:dyDescent="0.25">
      <c r="A435" s="2330"/>
      <c r="B435" s="2023"/>
      <c r="C435" s="2024"/>
      <c r="D435" s="2024"/>
      <c r="E435" s="2024"/>
      <c r="F435" s="2025"/>
      <c r="G435" s="2025"/>
      <c r="H435" s="2025"/>
      <c r="I435" s="2025"/>
      <c r="J435" s="2046"/>
    </row>
    <row r="436" spans="1:10" ht="16.5" thickBot="1" x14ac:dyDescent="0.3">
      <c r="A436" s="2331"/>
      <c r="B436" s="2029" t="s">
        <v>2048</v>
      </c>
      <c r="C436" s="1999">
        <f>SUM(C435:C435)</f>
        <v>0</v>
      </c>
      <c r="D436" s="1999"/>
      <c r="E436" s="1999"/>
      <c r="F436" s="1999"/>
      <c r="G436" s="1999"/>
      <c r="H436" s="1999"/>
      <c r="I436" s="1999"/>
      <c r="J436" s="2099"/>
    </row>
    <row r="438" spans="1:10" x14ac:dyDescent="0.25">
      <c r="A438" s="2326" t="s">
        <v>4861</v>
      </c>
      <c r="B438" s="2326"/>
      <c r="C438" s="2326"/>
      <c r="D438" s="2031">
        <f>D433</f>
        <v>173500</v>
      </c>
    </row>
    <row r="440" spans="1:10" x14ac:dyDescent="0.25">
      <c r="A440" s="2326" t="s">
        <v>4825</v>
      </c>
      <c r="B440" s="2326"/>
      <c r="C440" s="2327"/>
      <c r="D440" s="2328"/>
      <c r="F440" s="2329" t="s">
        <v>8160</v>
      </c>
      <c r="G440" s="2329"/>
      <c r="H440" s="2329"/>
      <c r="I440" s="2329"/>
      <c r="J440" s="2329"/>
    </row>
    <row r="443" spans="1:10" ht="16.5" thickBot="1" x14ac:dyDescent="0.3"/>
    <row r="444" spans="1:10" ht="16.5" thickBot="1" x14ac:dyDescent="0.3">
      <c r="A444" s="2332" t="s">
        <v>8307</v>
      </c>
      <c r="B444" s="2333"/>
      <c r="C444" s="2333"/>
      <c r="D444" s="2333"/>
      <c r="E444" s="2333"/>
      <c r="F444" s="2333"/>
      <c r="G444" s="2333"/>
      <c r="H444" s="2333"/>
      <c r="I444" s="2333"/>
      <c r="J444" s="2334"/>
    </row>
    <row r="445" spans="1:10" ht="32.25" thickBot="1" x14ac:dyDescent="0.3">
      <c r="A445" s="1984" t="s">
        <v>7245</v>
      </c>
      <c r="B445" s="2074" t="s">
        <v>7246</v>
      </c>
      <c r="C445" s="2075" t="s">
        <v>6004</v>
      </c>
      <c r="D445" s="2076" t="s">
        <v>6005</v>
      </c>
      <c r="E445" s="2077" t="s">
        <v>7247</v>
      </c>
      <c r="F445" s="2078" t="s">
        <v>7248</v>
      </c>
      <c r="G445" s="2078" t="s">
        <v>7249</v>
      </c>
      <c r="H445" s="2078" t="s">
        <v>7251</v>
      </c>
      <c r="I445" s="2078" t="s">
        <v>7250</v>
      </c>
      <c r="J445" s="2079" t="s">
        <v>6846</v>
      </c>
    </row>
    <row r="446" spans="1:10" x14ac:dyDescent="0.25">
      <c r="A446" s="2335">
        <v>43996</v>
      </c>
      <c r="B446" s="2070" t="s">
        <v>1853</v>
      </c>
      <c r="C446" s="2092">
        <v>1</v>
      </c>
      <c r="D446" s="2092">
        <v>14000</v>
      </c>
      <c r="E446" s="2094"/>
      <c r="F446" s="2092"/>
      <c r="G446" s="2092">
        <v>1</v>
      </c>
      <c r="H446" s="2071">
        <v>60</v>
      </c>
      <c r="I446" s="2072">
        <v>3000</v>
      </c>
      <c r="J446" s="2073"/>
    </row>
    <row r="447" spans="1:10" x14ac:dyDescent="0.25">
      <c r="A447" s="2336"/>
      <c r="B447" s="1859" t="s">
        <v>563</v>
      </c>
      <c r="C447" s="1848">
        <v>1</v>
      </c>
      <c r="D447" s="1848">
        <v>18000</v>
      </c>
      <c r="E447" s="1849"/>
      <c r="F447" s="1848"/>
      <c r="G447" s="1848">
        <v>1</v>
      </c>
      <c r="H447" s="2048">
        <v>75</v>
      </c>
      <c r="I447" s="1831">
        <v>4000</v>
      </c>
      <c r="J447" s="1994"/>
    </row>
    <row r="448" spans="1:10" x14ac:dyDescent="0.25">
      <c r="A448" s="2336"/>
      <c r="B448" s="1859" t="s">
        <v>3437</v>
      </c>
      <c r="C448" s="1848">
        <v>1</v>
      </c>
      <c r="D448" s="1848">
        <v>3000</v>
      </c>
      <c r="E448" s="1849"/>
      <c r="F448" s="1848"/>
      <c r="G448" s="1848">
        <v>5</v>
      </c>
      <c r="H448" s="2048" t="s">
        <v>8308</v>
      </c>
      <c r="I448" s="1831">
        <v>19000</v>
      </c>
      <c r="J448" s="1994"/>
    </row>
    <row r="449" spans="1:10" x14ac:dyDescent="0.25">
      <c r="A449" s="2336"/>
      <c r="B449" s="1859" t="s">
        <v>6568</v>
      </c>
      <c r="C449" s="1848">
        <v>1</v>
      </c>
      <c r="D449" s="1848"/>
      <c r="E449" s="1849">
        <v>22000</v>
      </c>
      <c r="F449" s="1848"/>
      <c r="G449" s="1848">
        <v>1</v>
      </c>
      <c r="H449" s="2048">
        <v>75</v>
      </c>
      <c r="I449" s="1831">
        <v>4000</v>
      </c>
      <c r="J449" s="1994" t="s">
        <v>767</v>
      </c>
    </row>
    <row r="450" spans="1:10" x14ac:dyDescent="0.25">
      <c r="A450" s="2336"/>
      <c r="B450" s="1859" t="s">
        <v>563</v>
      </c>
      <c r="C450" s="1848">
        <v>1</v>
      </c>
      <c r="D450" s="1848">
        <v>22000</v>
      </c>
      <c r="E450" s="1849"/>
      <c r="F450" s="1848"/>
      <c r="G450" s="1848"/>
      <c r="H450" s="2048"/>
      <c r="I450" s="1831"/>
      <c r="J450" s="1994"/>
    </row>
    <row r="451" spans="1:10" x14ac:dyDescent="0.25">
      <c r="A451" s="2336"/>
      <c r="B451" s="1859" t="s">
        <v>5969</v>
      </c>
      <c r="C451" s="1848">
        <v>1</v>
      </c>
      <c r="D451" s="1848"/>
      <c r="E451" s="1849">
        <v>25000</v>
      </c>
      <c r="F451" s="1848"/>
      <c r="G451" s="1848"/>
      <c r="H451" s="2048"/>
      <c r="I451" s="1831"/>
      <c r="J451" s="1994" t="s">
        <v>767</v>
      </c>
    </row>
    <row r="452" spans="1:10" x14ac:dyDescent="0.25">
      <c r="A452" s="2336"/>
      <c r="B452" s="1921" t="s">
        <v>3938</v>
      </c>
      <c r="C452" s="2091">
        <v>1</v>
      </c>
      <c r="D452" s="2091">
        <v>10000</v>
      </c>
      <c r="E452" s="2093">
        <v>12500</v>
      </c>
      <c r="F452" s="2091"/>
      <c r="G452" s="2091">
        <v>1</v>
      </c>
      <c r="H452" s="2049">
        <v>100</v>
      </c>
      <c r="I452" s="1923">
        <v>5000</v>
      </c>
      <c r="J452" s="1994" t="s">
        <v>767</v>
      </c>
    </row>
    <row r="453" spans="1:10" x14ac:dyDescent="0.25">
      <c r="A453" s="2336"/>
      <c r="B453" s="1921" t="s">
        <v>734</v>
      </c>
      <c r="C453" s="2091">
        <v>1</v>
      </c>
      <c r="D453" s="2091">
        <v>16000</v>
      </c>
      <c r="E453" s="2093"/>
      <c r="F453" s="2091"/>
      <c r="G453" s="2091">
        <v>1</v>
      </c>
      <c r="H453" s="2049">
        <v>60</v>
      </c>
      <c r="I453" s="1923">
        <v>3000</v>
      </c>
      <c r="J453" s="1994"/>
    </row>
    <row r="454" spans="1:10" x14ac:dyDescent="0.25">
      <c r="A454" s="2336"/>
      <c r="B454" s="1921" t="s">
        <v>8272</v>
      </c>
      <c r="C454" s="2091">
        <v>1</v>
      </c>
      <c r="D454" s="2091">
        <v>44000</v>
      </c>
      <c r="E454" s="2093"/>
      <c r="F454" s="2091"/>
      <c r="G454" s="2091"/>
      <c r="H454" s="2049"/>
      <c r="I454" s="1923"/>
      <c r="J454" s="1994"/>
    </row>
    <row r="455" spans="1:10" x14ac:dyDescent="0.25">
      <c r="A455" s="2336"/>
      <c r="B455" s="1921" t="s">
        <v>6158</v>
      </c>
      <c r="C455" s="2091">
        <v>1</v>
      </c>
      <c r="D455" s="2091"/>
      <c r="E455" s="2093">
        <v>31000</v>
      </c>
      <c r="F455" s="2091"/>
      <c r="G455" s="2091">
        <v>1</v>
      </c>
      <c r="H455" s="2049">
        <v>60</v>
      </c>
      <c r="I455" s="1923">
        <v>3000</v>
      </c>
      <c r="J455" s="1994"/>
    </row>
    <row r="456" spans="1:10" ht="16.5" thickBot="1" x14ac:dyDescent="0.3">
      <c r="A456" s="2336"/>
      <c r="B456" s="1921" t="s">
        <v>3437</v>
      </c>
      <c r="C456" s="2091">
        <v>1</v>
      </c>
      <c r="D456" s="2091">
        <v>22000</v>
      </c>
      <c r="E456" s="2093"/>
      <c r="F456" s="2091"/>
      <c r="G456" s="2091"/>
      <c r="H456" s="2049"/>
      <c r="I456" s="1923"/>
      <c r="J456" s="1994"/>
    </row>
    <row r="457" spans="1:10" ht="16.5" thickBot="1" x14ac:dyDescent="0.3">
      <c r="A457" s="2337"/>
      <c r="B457" s="2061" t="s">
        <v>2048</v>
      </c>
      <c r="C457" s="2062">
        <f>SUM(C446:C456)</f>
        <v>11</v>
      </c>
      <c r="D457" s="2062">
        <f>SUM(D446:D456)</f>
        <v>149000</v>
      </c>
      <c r="E457" s="2062">
        <f>SUM(E446:E456)</f>
        <v>90500</v>
      </c>
      <c r="F457" s="2062">
        <f>SUM(F446:F456)</f>
        <v>0</v>
      </c>
      <c r="G457" s="2062">
        <f>SUM(G446:G456)</f>
        <v>11</v>
      </c>
      <c r="H457" s="2062"/>
      <c r="I457" s="2062">
        <f>SUM(I446:I456)</f>
        <v>41000</v>
      </c>
      <c r="J457" s="2063"/>
    </row>
    <row r="458" spans="1:10" ht="16.5" thickBot="1" x14ac:dyDescent="0.3">
      <c r="A458" s="2338" t="s">
        <v>4463</v>
      </c>
      <c r="B458" s="2339"/>
      <c r="C458" s="2339"/>
      <c r="D458" s="2339"/>
      <c r="E458" s="2339"/>
      <c r="F458" s="2339"/>
      <c r="G458" s="2339"/>
      <c r="H458" s="2339"/>
      <c r="I458" s="2339"/>
      <c r="J458" s="2340"/>
    </row>
    <row r="459" spans="1:10" x14ac:dyDescent="0.25">
      <c r="A459" s="2330"/>
      <c r="B459" s="2023"/>
      <c r="C459" s="2024"/>
      <c r="D459" s="2024"/>
      <c r="E459" s="2024"/>
      <c r="F459" s="2025"/>
      <c r="G459" s="2025"/>
      <c r="H459" s="2025"/>
      <c r="I459" s="2025"/>
      <c r="J459" s="2046"/>
    </row>
    <row r="460" spans="1:10" ht="16.5" thickBot="1" x14ac:dyDescent="0.3">
      <c r="A460" s="2331"/>
      <c r="B460" s="2029" t="s">
        <v>2048</v>
      </c>
      <c r="C460" s="1999">
        <f>SUM(C459:C459)</f>
        <v>0</v>
      </c>
      <c r="D460" s="1999"/>
      <c r="E460" s="1999"/>
      <c r="F460" s="1999"/>
      <c r="G460" s="1999"/>
      <c r="H460" s="1999"/>
      <c r="I460" s="1999"/>
      <c r="J460" s="2099"/>
    </row>
    <row r="462" spans="1:10" x14ac:dyDescent="0.25">
      <c r="A462" s="2326" t="s">
        <v>4861</v>
      </c>
      <c r="B462" s="2326"/>
      <c r="C462" s="2326"/>
      <c r="D462" s="2031">
        <f>D457</f>
        <v>149000</v>
      </c>
    </row>
    <row r="464" spans="1:10" x14ac:dyDescent="0.25">
      <c r="A464" s="2326" t="s">
        <v>4825</v>
      </c>
      <c r="B464" s="2326"/>
      <c r="C464" s="2327"/>
      <c r="D464" s="2328"/>
      <c r="F464" s="2329" t="s">
        <v>8160</v>
      </c>
      <c r="G464" s="2329"/>
      <c r="H464" s="2329"/>
      <c r="I464" s="2329"/>
      <c r="J464" s="2329"/>
    </row>
    <row r="468" spans="1:10" ht="16.5" thickBot="1" x14ac:dyDescent="0.3"/>
    <row r="469" spans="1:10" ht="16.5" thickBot="1" x14ac:dyDescent="0.3">
      <c r="A469" s="2332" t="s">
        <v>8317</v>
      </c>
      <c r="B469" s="2333"/>
      <c r="C469" s="2333"/>
      <c r="D469" s="2333"/>
      <c r="E469" s="2333"/>
      <c r="F469" s="2333"/>
      <c r="G469" s="2333"/>
      <c r="H469" s="2333"/>
      <c r="I469" s="2333"/>
      <c r="J469" s="2334"/>
    </row>
    <row r="470" spans="1:10" ht="32.25" thickBot="1" x14ac:dyDescent="0.3">
      <c r="A470" s="1984" t="s">
        <v>7245</v>
      </c>
      <c r="B470" s="2074" t="s">
        <v>7246</v>
      </c>
      <c r="C470" s="2075" t="s">
        <v>6004</v>
      </c>
      <c r="D470" s="2076" t="s">
        <v>6005</v>
      </c>
      <c r="E470" s="2077" t="s">
        <v>7247</v>
      </c>
      <c r="F470" s="2078" t="s">
        <v>7248</v>
      </c>
      <c r="G470" s="2078" t="s">
        <v>7249</v>
      </c>
      <c r="H470" s="2078" t="s">
        <v>7251</v>
      </c>
      <c r="I470" s="2078" t="s">
        <v>7250</v>
      </c>
      <c r="J470" s="2079" t="s">
        <v>6846</v>
      </c>
    </row>
    <row r="471" spans="1:10" x14ac:dyDescent="0.25">
      <c r="A471" s="2335">
        <v>43997</v>
      </c>
      <c r="B471" s="2070" t="s">
        <v>1139</v>
      </c>
      <c r="C471" s="2092">
        <v>2</v>
      </c>
      <c r="D471" s="2092"/>
      <c r="E471" s="2094"/>
      <c r="F471" s="2092">
        <v>82000</v>
      </c>
      <c r="G471" s="2092"/>
      <c r="H471" s="2071"/>
      <c r="I471" s="2072"/>
      <c r="J471" s="2073"/>
    </row>
    <row r="472" spans="1:10" x14ac:dyDescent="0.25">
      <c r="A472" s="2335"/>
      <c r="B472" s="2070" t="s">
        <v>5003</v>
      </c>
      <c r="C472" s="2092">
        <v>3</v>
      </c>
      <c r="D472" s="2092"/>
      <c r="E472" s="2094"/>
      <c r="F472" s="2092"/>
      <c r="G472" s="2092"/>
      <c r="H472" s="2071"/>
      <c r="I472" s="2072"/>
      <c r="J472" s="2073"/>
    </row>
    <row r="473" spans="1:10" x14ac:dyDescent="0.25">
      <c r="A473" s="2335"/>
      <c r="B473" s="2070" t="s">
        <v>5605</v>
      </c>
      <c r="C473" s="2092">
        <v>3</v>
      </c>
      <c r="D473" s="2092"/>
      <c r="E473" s="2094"/>
      <c r="F473" s="2092"/>
      <c r="G473" s="2092"/>
      <c r="H473" s="2071"/>
      <c r="I473" s="2072"/>
      <c r="J473" s="2073"/>
    </row>
    <row r="474" spans="1:10" x14ac:dyDescent="0.25">
      <c r="A474" s="2336"/>
      <c r="B474" s="1859" t="s">
        <v>8311</v>
      </c>
      <c r="C474" s="1848">
        <v>1</v>
      </c>
      <c r="D474" s="1848"/>
      <c r="E474" s="1849">
        <v>32000</v>
      </c>
      <c r="F474" s="1848"/>
      <c r="G474" s="1848">
        <v>1</v>
      </c>
      <c r="H474" s="2048">
        <v>60</v>
      </c>
      <c r="I474" s="1831">
        <v>3000</v>
      </c>
      <c r="J474" s="1994" t="s">
        <v>767</v>
      </c>
    </row>
    <row r="475" spans="1:10" x14ac:dyDescent="0.25">
      <c r="A475" s="2336"/>
      <c r="B475" s="1859" t="s">
        <v>311</v>
      </c>
      <c r="C475" s="1848">
        <v>1</v>
      </c>
      <c r="D475" s="1848"/>
      <c r="E475" s="1849">
        <v>22000</v>
      </c>
      <c r="F475" s="1848"/>
      <c r="G475" s="1848">
        <v>1</v>
      </c>
      <c r="H475" s="2048">
        <v>75</v>
      </c>
      <c r="I475" s="1831">
        <v>4000</v>
      </c>
      <c r="J475" s="1994" t="s">
        <v>767</v>
      </c>
    </row>
    <row r="476" spans="1:10" x14ac:dyDescent="0.25">
      <c r="A476" s="2336"/>
      <c r="B476" s="1859" t="s">
        <v>7607</v>
      </c>
      <c r="C476" s="1848">
        <v>1</v>
      </c>
      <c r="D476" s="1848"/>
      <c r="E476" s="1849">
        <v>33500</v>
      </c>
      <c r="F476" s="1848"/>
      <c r="G476" s="1848">
        <v>1</v>
      </c>
      <c r="H476" s="2048">
        <v>60</v>
      </c>
      <c r="I476" s="1831">
        <v>3000</v>
      </c>
      <c r="J476" s="1994" t="s">
        <v>767</v>
      </c>
    </row>
    <row r="477" spans="1:10" x14ac:dyDescent="0.25">
      <c r="A477" s="2336"/>
      <c r="B477" s="1859" t="s">
        <v>622</v>
      </c>
      <c r="C477" s="1848">
        <v>1</v>
      </c>
      <c r="D477" s="1848"/>
      <c r="E477" s="1849">
        <v>37000</v>
      </c>
      <c r="F477" s="1848"/>
      <c r="G477" s="1848">
        <v>1</v>
      </c>
      <c r="H477" s="2048">
        <v>75</v>
      </c>
      <c r="I477" s="1831">
        <v>4000</v>
      </c>
      <c r="J477" s="1994" t="s">
        <v>767</v>
      </c>
    </row>
    <row r="478" spans="1:10" x14ac:dyDescent="0.25">
      <c r="A478" s="2336"/>
      <c r="B478" s="1859" t="s">
        <v>2199</v>
      </c>
      <c r="C478" s="1848">
        <v>1</v>
      </c>
      <c r="D478" s="1848">
        <v>8200</v>
      </c>
      <c r="E478" s="1849"/>
      <c r="F478" s="1848"/>
      <c r="G478" s="1848">
        <v>2</v>
      </c>
      <c r="H478" s="2048">
        <v>75</v>
      </c>
      <c r="I478" s="1831">
        <v>8000</v>
      </c>
      <c r="J478" s="1994" t="s">
        <v>8312</v>
      </c>
    </row>
    <row r="479" spans="1:10" x14ac:dyDescent="0.25">
      <c r="A479" s="2336"/>
      <c r="B479" s="1859" t="s">
        <v>2199</v>
      </c>
      <c r="C479" s="1848">
        <v>1</v>
      </c>
      <c r="D479" s="1848"/>
      <c r="E479" s="1849">
        <v>17000</v>
      </c>
      <c r="F479" s="1848"/>
      <c r="G479" s="1848">
        <v>1</v>
      </c>
      <c r="H479" s="2048">
        <v>75</v>
      </c>
      <c r="I479" s="1831">
        <v>4000</v>
      </c>
      <c r="J479" s="1994" t="s">
        <v>767</v>
      </c>
    </row>
    <row r="480" spans="1:10" x14ac:dyDescent="0.25">
      <c r="A480" s="2336"/>
      <c r="B480" s="1859" t="s">
        <v>2187</v>
      </c>
      <c r="C480" s="1848">
        <v>1</v>
      </c>
      <c r="D480" s="1848">
        <v>14000</v>
      </c>
      <c r="E480" s="1849"/>
      <c r="F480" s="1848"/>
      <c r="G480" s="1848">
        <v>1</v>
      </c>
      <c r="H480" s="2048">
        <v>60</v>
      </c>
      <c r="I480" s="1831">
        <v>3000</v>
      </c>
      <c r="J480" s="1994"/>
    </row>
    <row r="481" spans="1:10" x14ac:dyDescent="0.25">
      <c r="A481" s="2336"/>
      <c r="B481" s="1859" t="s">
        <v>3707</v>
      </c>
      <c r="C481" s="1848">
        <v>1</v>
      </c>
      <c r="D481" s="1848"/>
      <c r="E481" s="1849"/>
      <c r="F481" s="1848">
        <v>18900</v>
      </c>
      <c r="G481" s="1848"/>
      <c r="H481" s="2048"/>
      <c r="I481" s="1831"/>
      <c r="J481" s="1994" t="s">
        <v>8313</v>
      </c>
    </row>
    <row r="482" spans="1:10" x14ac:dyDescent="0.25">
      <c r="A482" s="2336"/>
      <c r="B482" s="1859" t="s">
        <v>2187</v>
      </c>
      <c r="C482" s="1848">
        <v>1</v>
      </c>
      <c r="D482" s="1848">
        <v>14000</v>
      </c>
      <c r="E482" s="1849"/>
      <c r="F482" s="1848"/>
      <c r="G482" s="1848">
        <v>1</v>
      </c>
      <c r="H482" s="2048">
        <v>60</v>
      </c>
      <c r="I482" s="1831">
        <v>3000</v>
      </c>
      <c r="J482" s="1994"/>
    </row>
    <row r="483" spans="1:10" x14ac:dyDescent="0.25">
      <c r="A483" s="2336"/>
      <c r="B483" s="1859" t="s">
        <v>3938</v>
      </c>
      <c r="C483" s="1848">
        <v>1</v>
      </c>
      <c r="D483" s="1848">
        <v>27500</v>
      </c>
      <c r="E483" s="1849"/>
      <c r="F483" s="1848"/>
      <c r="G483" s="1848"/>
      <c r="H483" s="2048"/>
      <c r="I483" s="1831"/>
      <c r="J483" s="1994"/>
    </row>
    <row r="484" spans="1:10" x14ac:dyDescent="0.25">
      <c r="A484" s="2336"/>
      <c r="B484" s="1921" t="s">
        <v>576</v>
      </c>
      <c r="C484" s="2091">
        <v>1</v>
      </c>
      <c r="D484" s="2091"/>
      <c r="E484" s="2093">
        <v>44000</v>
      </c>
      <c r="F484" s="2091"/>
      <c r="G484" s="2091"/>
      <c r="H484" s="2049"/>
      <c r="I484" s="1923"/>
      <c r="J484" s="1994" t="s">
        <v>767</v>
      </c>
    </row>
    <row r="485" spans="1:10" x14ac:dyDescent="0.25">
      <c r="A485" s="2336"/>
      <c r="B485" s="1921" t="s">
        <v>2187</v>
      </c>
      <c r="C485" s="2091">
        <v>1</v>
      </c>
      <c r="D485" s="2091"/>
      <c r="E485" s="2093"/>
      <c r="F485" s="2091">
        <v>14500</v>
      </c>
      <c r="G485" s="2091"/>
      <c r="H485" s="2049"/>
      <c r="I485" s="1923"/>
      <c r="J485" s="1994" t="s">
        <v>8314</v>
      </c>
    </row>
    <row r="486" spans="1:10" x14ac:dyDescent="0.25">
      <c r="A486" s="2336"/>
      <c r="B486" s="2032" t="s">
        <v>563</v>
      </c>
      <c r="C486" s="1915">
        <v>1</v>
      </c>
      <c r="D486" s="1915"/>
      <c r="E486" s="1916"/>
      <c r="F486" s="1915"/>
      <c r="G486" s="1915"/>
      <c r="H486" s="2060"/>
      <c r="I486" s="1852"/>
      <c r="J486" s="1997" t="s">
        <v>5233</v>
      </c>
    </row>
    <row r="487" spans="1:10" x14ac:dyDescent="0.25">
      <c r="A487" s="2336"/>
      <c r="B487" s="1921" t="s">
        <v>2187</v>
      </c>
      <c r="C487" s="2091">
        <v>1</v>
      </c>
      <c r="D487" s="2091"/>
      <c r="E487" s="2093"/>
      <c r="F487" s="2091">
        <v>14500</v>
      </c>
      <c r="G487" s="2091"/>
      <c r="H487" s="2049"/>
      <c r="I487" s="1923"/>
      <c r="J487" s="1994" t="s">
        <v>8315</v>
      </c>
    </row>
    <row r="488" spans="1:10" x14ac:dyDescent="0.25">
      <c r="A488" s="2336"/>
      <c r="B488" s="1921" t="s">
        <v>2187</v>
      </c>
      <c r="C488" s="2091">
        <v>1</v>
      </c>
      <c r="D488" s="2091">
        <v>14000</v>
      </c>
      <c r="E488" s="2093"/>
      <c r="F488" s="2091"/>
      <c r="G488" s="2091">
        <v>1</v>
      </c>
      <c r="H488" s="2049">
        <v>60</v>
      </c>
      <c r="I488" s="1923">
        <v>3000</v>
      </c>
      <c r="J488" s="1994"/>
    </row>
    <row r="489" spans="1:10" x14ac:dyDescent="0.25">
      <c r="A489" s="2336"/>
      <c r="B489" s="1921" t="s">
        <v>3938</v>
      </c>
      <c r="C489" s="2091">
        <v>1</v>
      </c>
      <c r="D489" s="2091"/>
      <c r="E489" s="2093">
        <v>22500</v>
      </c>
      <c r="F489" s="2091"/>
      <c r="G489" s="2091">
        <v>1</v>
      </c>
      <c r="H489" s="2049">
        <v>100</v>
      </c>
      <c r="I489" s="1923">
        <v>5000</v>
      </c>
      <c r="J489" s="1994" t="s">
        <v>767</v>
      </c>
    </row>
    <row r="490" spans="1:10" x14ac:dyDescent="0.25">
      <c r="A490" s="2336"/>
      <c r="B490" s="1921" t="s">
        <v>2043</v>
      </c>
      <c r="C490" s="2091">
        <v>1</v>
      </c>
      <c r="D490" s="2091">
        <v>16000</v>
      </c>
      <c r="E490" s="2093">
        <v>4000</v>
      </c>
      <c r="F490" s="2091"/>
      <c r="G490" s="2091"/>
      <c r="H490" s="2049"/>
      <c r="I490" s="1923"/>
      <c r="J490" s="1994" t="s">
        <v>767</v>
      </c>
    </row>
    <row r="491" spans="1:10" x14ac:dyDescent="0.25">
      <c r="A491" s="2336"/>
      <c r="B491" s="1921" t="s">
        <v>656</v>
      </c>
      <c r="C491" s="2091">
        <v>1</v>
      </c>
      <c r="D491" s="2091"/>
      <c r="E491" s="2093"/>
      <c r="F491" s="2091">
        <v>18900</v>
      </c>
      <c r="G491" s="2091"/>
      <c r="H491" s="2049"/>
      <c r="I491" s="1923"/>
      <c r="J491" s="1994" t="s">
        <v>8316</v>
      </c>
    </row>
    <row r="492" spans="1:10" ht="16.5" thickBot="1" x14ac:dyDescent="0.3">
      <c r="A492" s="2336"/>
      <c r="B492" s="2032" t="s">
        <v>563</v>
      </c>
      <c r="C492" s="1915">
        <v>1</v>
      </c>
      <c r="D492" s="1915"/>
      <c r="E492" s="1916"/>
      <c r="F492" s="1915"/>
      <c r="G492" s="1915"/>
      <c r="H492" s="2060"/>
      <c r="I492" s="1852"/>
      <c r="J492" s="1997" t="s">
        <v>5233</v>
      </c>
    </row>
    <row r="493" spans="1:10" ht="16.5" thickBot="1" x14ac:dyDescent="0.3">
      <c r="A493" s="2337"/>
      <c r="B493" s="2061" t="s">
        <v>2048</v>
      </c>
      <c r="C493" s="2062">
        <f>SUM(C471:C492)</f>
        <v>27</v>
      </c>
      <c r="D493" s="2062">
        <f>SUM(D471:D492)</f>
        <v>93700</v>
      </c>
      <c r="E493" s="2062">
        <f>SUM(E471:E492)</f>
        <v>212000</v>
      </c>
      <c r="F493" s="2062">
        <f>SUM(F471:F492)</f>
        <v>148800</v>
      </c>
      <c r="G493" s="2062">
        <f>SUM(G471:G492)</f>
        <v>11</v>
      </c>
      <c r="H493" s="2062"/>
      <c r="I493" s="2062">
        <f>SUM(I471:I492)</f>
        <v>40000</v>
      </c>
      <c r="J493" s="2063"/>
    </row>
    <row r="494" spans="1:10" ht="16.5" thickBot="1" x14ac:dyDescent="0.3">
      <c r="A494" s="2338" t="s">
        <v>4463</v>
      </c>
      <c r="B494" s="2339"/>
      <c r="C494" s="2339"/>
      <c r="D494" s="2339"/>
      <c r="E494" s="2339"/>
      <c r="F494" s="2339"/>
      <c r="G494" s="2339"/>
      <c r="H494" s="2339"/>
      <c r="I494" s="2339"/>
      <c r="J494" s="2340"/>
    </row>
    <row r="495" spans="1:10" x14ac:dyDescent="0.25">
      <c r="A495" s="2330"/>
      <c r="B495" s="2023"/>
      <c r="C495" s="2024"/>
      <c r="D495" s="2024"/>
      <c r="E495" s="2024"/>
      <c r="F495" s="2025"/>
      <c r="G495" s="2025"/>
      <c r="H495" s="2025"/>
      <c r="I495" s="2025"/>
      <c r="J495" s="2046"/>
    </row>
    <row r="496" spans="1:10" ht="16.5" thickBot="1" x14ac:dyDescent="0.3">
      <c r="A496" s="2331"/>
      <c r="B496" s="2029" t="s">
        <v>2048</v>
      </c>
      <c r="C496" s="1999">
        <f>SUM(C495:C495)</f>
        <v>0</v>
      </c>
      <c r="D496" s="1999"/>
      <c r="E496" s="1999"/>
      <c r="F496" s="1999"/>
      <c r="G496" s="1999"/>
      <c r="H496" s="1999"/>
      <c r="I496" s="1999"/>
      <c r="J496" s="2099"/>
    </row>
    <row r="498" spans="1:10" x14ac:dyDescent="0.25">
      <c r="A498" s="2326" t="s">
        <v>4861</v>
      </c>
      <c r="B498" s="2326"/>
      <c r="C498" s="2326"/>
      <c r="D498" s="2031">
        <f>D493</f>
        <v>93700</v>
      </c>
    </row>
    <row r="500" spans="1:10" x14ac:dyDescent="0.25">
      <c r="A500" s="2326" t="s">
        <v>4825</v>
      </c>
      <c r="B500" s="2326"/>
      <c r="C500" s="2327"/>
      <c r="D500" s="2328"/>
      <c r="F500" s="2329" t="s">
        <v>8160</v>
      </c>
      <c r="G500" s="2329"/>
      <c r="H500" s="2329"/>
      <c r="I500" s="2329"/>
      <c r="J500" s="2329"/>
    </row>
    <row r="503" spans="1:10" ht="16.5" thickBot="1" x14ac:dyDescent="0.3"/>
    <row r="504" spans="1:10" ht="16.5" thickBot="1" x14ac:dyDescent="0.3">
      <c r="A504" s="2332" t="s">
        <v>8318</v>
      </c>
      <c r="B504" s="2333"/>
      <c r="C504" s="2333"/>
      <c r="D504" s="2333"/>
      <c r="E504" s="2333"/>
      <c r="F504" s="2333"/>
      <c r="G504" s="2333"/>
      <c r="H504" s="2333"/>
      <c r="I504" s="2333"/>
      <c r="J504" s="2334"/>
    </row>
    <row r="505" spans="1:10" ht="32.25" thickBot="1" x14ac:dyDescent="0.3">
      <c r="A505" s="1984" t="s">
        <v>7245</v>
      </c>
      <c r="B505" s="2074" t="s">
        <v>7246</v>
      </c>
      <c r="C505" s="2075" t="s">
        <v>6004</v>
      </c>
      <c r="D505" s="2076" t="s">
        <v>6005</v>
      </c>
      <c r="E505" s="2077" t="s">
        <v>7247</v>
      </c>
      <c r="F505" s="2078" t="s">
        <v>7248</v>
      </c>
      <c r="G505" s="2078" t="s">
        <v>7249</v>
      </c>
      <c r="H505" s="2078" t="s">
        <v>7251</v>
      </c>
      <c r="I505" s="2078" t="s">
        <v>7250</v>
      </c>
      <c r="J505" s="2079" t="s">
        <v>6846</v>
      </c>
    </row>
    <row r="506" spans="1:10" x14ac:dyDescent="0.25">
      <c r="A506" s="2335">
        <v>43998</v>
      </c>
      <c r="B506" s="2070" t="s">
        <v>563</v>
      </c>
      <c r="C506" s="2092">
        <v>2</v>
      </c>
      <c r="D506" s="2092"/>
      <c r="E506" s="2094">
        <v>36000</v>
      </c>
      <c r="F506" s="2092"/>
      <c r="G506" s="2092">
        <v>2</v>
      </c>
      <c r="H506" s="2071">
        <v>75</v>
      </c>
      <c r="I506" s="2072">
        <v>8000</v>
      </c>
      <c r="J506" s="2073" t="s">
        <v>767</v>
      </c>
    </row>
    <row r="507" spans="1:10" x14ac:dyDescent="0.25">
      <c r="A507" s="2335"/>
      <c r="B507" s="2070" t="s">
        <v>392</v>
      </c>
      <c r="C507" s="2092">
        <v>2</v>
      </c>
      <c r="D507" s="2092"/>
      <c r="E507" s="2094">
        <v>106000</v>
      </c>
      <c r="F507" s="2092"/>
      <c r="G507" s="2092"/>
      <c r="H507" s="2071"/>
      <c r="I507" s="2072"/>
      <c r="J507" s="2073" t="s">
        <v>767</v>
      </c>
    </row>
    <row r="508" spans="1:10" x14ac:dyDescent="0.25">
      <c r="A508" s="2335"/>
      <c r="B508" s="2070" t="s">
        <v>3545</v>
      </c>
      <c r="C508" s="2092">
        <v>1</v>
      </c>
      <c r="D508" s="2092">
        <v>7000</v>
      </c>
      <c r="E508" s="2094">
        <v>8000</v>
      </c>
      <c r="F508" s="2092"/>
      <c r="G508" s="2092">
        <v>1</v>
      </c>
      <c r="H508" s="2071">
        <v>60</v>
      </c>
      <c r="I508" s="2072">
        <v>3000</v>
      </c>
      <c r="J508" s="2073" t="s">
        <v>767</v>
      </c>
    </row>
    <row r="509" spans="1:10" x14ac:dyDescent="0.25">
      <c r="A509" s="2336"/>
      <c r="B509" s="1859" t="s">
        <v>8252</v>
      </c>
      <c r="C509" s="1848">
        <v>1</v>
      </c>
      <c r="D509" s="1848">
        <v>35000</v>
      </c>
      <c r="E509" s="1849"/>
      <c r="F509" s="1848"/>
      <c r="G509" s="1848">
        <v>1</v>
      </c>
      <c r="H509" s="2048">
        <v>75</v>
      </c>
      <c r="I509" s="1831">
        <v>4000</v>
      </c>
      <c r="J509" s="1994"/>
    </row>
    <row r="510" spans="1:10" x14ac:dyDescent="0.25">
      <c r="A510" s="2336"/>
      <c r="B510" s="1859" t="s">
        <v>2187</v>
      </c>
      <c r="C510" s="1848">
        <v>1</v>
      </c>
      <c r="D510" s="1848"/>
      <c r="E510" s="1849"/>
      <c r="F510" s="1848">
        <v>14500</v>
      </c>
      <c r="G510" s="1848"/>
      <c r="H510" s="2048"/>
      <c r="I510" s="1831"/>
      <c r="J510" s="1994" t="s">
        <v>8319</v>
      </c>
    </row>
    <row r="511" spans="1:10" x14ac:dyDescent="0.25">
      <c r="A511" s="2336"/>
      <c r="B511" s="1859" t="s">
        <v>3938</v>
      </c>
      <c r="C511" s="1848">
        <v>1</v>
      </c>
      <c r="D511" s="1848"/>
      <c r="E511" s="1849"/>
      <c r="F511" s="1848">
        <v>25500</v>
      </c>
      <c r="G511" s="1848"/>
      <c r="H511" s="2048"/>
      <c r="I511" s="1831"/>
      <c r="J511" s="1994" t="s">
        <v>8320</v>
      </c>
    </row>
    <row r="512" spans="1:10" x14ac:dyDescent="0.25">
      <c r="A512" s="2336"/>
      <c r="B512" s="1917" t="s">
        <v>5266</v>
      </c>
      <c r="C512" s="1870">
        <v>1</v>
      </c>
      <c r="D512" s="1870"/>
      <c r="E512" s="1871"/>
      <c r="F512" s="1870"/>
      <c r="G512" s="1870"/>
      <c r="H512" s="2052"/>
      <c r="I512" s="1776"/>
      <c r="J512" s="1997" t="s">
        <v>8321</v>
      </c>
    </row>
    <row r="513" spans="1:10" x14ac:dyDescent="0.25">
      <c r="A513" s="2336"/>
      <c r="B513" s="1859" t="s">
        <v>5517</v>
      </c>
      <c r="C513" s="1848">
        <v>1</v>
      </c>
      <c r="D513" s="1848"/>
      <c r="E513" s="1849"/>
      <c r="F513" s="1848">
        <v>18900</v>
      </c>
      <c r="G513" s="1848"/>
      <c r="H513" s="2048"/>
      <c r="I513" s="1831"/>
      <c r="J513" s="1994" t="s">
        <v>8322</v>
      </c>
    </row>
    <row r="514" spans="1:10" x14ac:dyDescent="0.25">
      <c r="A514" s="2336"/>
      <c r="B514" s="1859" t="s">
        <v>1541</v>
      </c>
      <c r="C514" s="1848">
        <v>1</v>
      </c>
      <c r="D514" s="1848"/>
      <c r="E514" s="1849"/>
      <c r="F514" s="1848">
        <v>62000</v>
      </c>
      <c r="G514" s="1848"/>
      <c r="H514" s="2048"/>
      <c r="I514" s="1831"/>
      <c r="J514" s="1994" t="s">
        <v>8323</v>
      </c>
    </row>
    <row r="515" spans="1:10" x14ac:dyDescent="0.25">
      <c r="A515" s="2336"/>
      <c r="B515" s="1859" t="s">
        <v>136</v>
      </c>
      <c r="C515" s="1848">
        <v>1</v>
      </c>
      <c r="D515" s="1848">
        <v>16000</v>
      </c>
      <c r="E515" s="1849"/>
      <c r="F515" s="1848"/>
      <c r="G515" s="1848">
        <v>1</v>
      </c>
      <c r="H515" s="2048">
        <v>60</v>
      </c>
      <c r="I515" s="1831">
        <v>3000</v>
      </c>
      <c r="J515" s="1994"/>
    </row>
    <row r="516" spans="1:10" x14ac:dyDescent="0.25">
      <c r="A516" s="2336"/>
      <c r="B516" s="1859" t="s">
        <v>136</v>
      </c>
      <c r="C516" s="1848">
        <v>1</v>
      </c>
      <c r="D516" s="1848"/>
      <c r="E516" s="1849"/>
      <c r="F516" s="1848">
        <v>17000</v>
      </c>
      <c r="G516" s="1848"/>
      <c r="H516" s="2048"/>
      <c r="I516" s="1831"/>
      <c r="J516" s="1994" t="s">
        <v>8324</v>
      </c>
    </row>
    <row r="517" spans="1:10" x14ac:dyDescent="0.25">
      <c r="A517" s="2336"/>
      <c r="B517" s="1859" t="s">
        <v>8155</v>
      </c>
      <c r="C517" s="1848">
        <v>1</v>
      </c>
      <c r="D517" s="1848"/>
      <c r="E517" s="1849">
        <v>47000</v>
      </c>
      <c r="F517" s="1848"/>
      <c r="G517" s="1848"/>
      <c r="H517" s="2048"/>
      <c r="I517" s="1831"/>
      <c r="J517" s="1994" t="s">
        <v>8325</v>
      </c>
    </row>
    <row r="518" spans="1:10" x14ac:dyDescent="0.25">
      <c r="A518" s="2336"/>
      <c r="B518" s="1859" t="s">
        <v>170</v>
      </c>
      <c r="C518" s="1848">
        <v>1</v>
      </c>
      <c r="D518" s="1848"/>
      <c r="E518" s="1849">
        <v>20000</v>
      </c>
      <c r="F518" s="1848"/>
      <c r="G518" s="1848">
        <v>2</v>
      </c>
      <c r="H518" s="2048">
        <v>75</v>
      </c>
      <c r="I518" s="1831">
        <v>8000</v>
      </c>
      <c r="J518" s="1994" t="s">
        <v>767</v>
      </c>
    </row>
    <row r="519" spans="1:10" x14ac:dyDescent="0.25">
      <c r="A519" s="2336"/>
      <c r="B519" s="1859" t="s">
        <v>8149</v>
      </c>
      <c r="C519" s="2091">
        <v>1</v>
      </c>
      <c r="D519" s="2091"/>
      <c r="E519" s="2093">
        <v>39000</v>
      </c>
      <c r="F519" s="2091"/>
      <c r="G519" s="2091"/>
      <c r="H519" s="2049"/>
      <c r="I519" s="1923"/>
      <c r="J519" s="1994" t="s">
        <v>767</v>
      </c>
    </row>
    <row r="520" spans="1:10" x14ac:dyDescent="0.25">
      <c r="A520" s="2336"/>
      <c r="B520" s="1921" t="s">
        <v>3823</v>
      </c>
      <c r="C520" s="2091">
        <v>1</v>
      </c>
      <c r="D520" s="2091">
        <v>50000</v>
      </c>
      <c r="E520" s="2093"/>
      <c r="F520" s="2091"/>
      <c r="G520" s="2091"/>
      <c r="H520" s="2049"/>
      <c r="I520" s="1923"/>
      <c r="J520" s="1994" t="s">
        <v>6707</v>
      </c>
    </row>
    <row r="521" spans="1:10" x14ac:dyDescent="0.25">
      <c r="A521" s="2336"/>
      <c r="B521" s="1921" t="s">
        <v>5458</v>
      </c>
      <c r="C521" s="2091">
        <v>1</v>
      </c>
      <c r="D521" s="2091"/>
      <c r="E521" s="2093">
        <v>8000</v>
      </c>
      <c r="F521" s="2091"/>
      <c r="G521" s="2091"/>
      <c r="H521" s="2049"/>
      <c r="I521" s="1923"/>
      <c r="J521" s="1994" t="s">
        <v>767</v>
      </c>
    </row>
    <row r="522" spans="1:10" x14ac:dyDescent="0.25">
      <c r="A522" s="2336"/>
      <c r="B522" s="1921" t="s">
        <v>5529</v>
      </c>
      <c r="C522" s="2091">
        <v>1</v>
      </c>
      <c r="D522" s="2091"/>
      <c r="E522" s="2093">
        <v>15000</v>
      </c>
      <c r="F522" s="2091"/>
      <c r="G522" s="2091">
        <v>1</v>
      </c>
      <c r="H522" s="2049">
        <v>50</v>
      </c>
      <c r="I522" s="1923">
        <v>2000</v>
      </c>
      <c r="J522" s="1994" t="s">
        <v>767</v>
      </c>
    </row>
    <row r="523" spans="1:10" x14ac:dyDescent="0.25">
      <c r="A523" s="2336"/>
      <c r="B523" s="1921" t="s">
        <v>8326</v>
      </c>
      <c r="C523" s="2091">
        <v>1</v>
      </c>
      <c r="D523" s="2091"/>
      <c r="E523" s="2093">
        <v>35000</v>
      </c>
      <c r="F523" s="2091"/>
      <c r="G523" s="2091">
        <v>1</v>
      </c>
      <c r="H523" s="2049">
        <v>75</v>
      </c>
      <c r="I523" s="1923">
        <v>4000</v>
      </c>
      <c r="J523" s="1994" t="s">
        <v>767</v>
      </c>
    </row>
    <row r="524" spans="1:10" x14ac:dyDescent="0.25">
      <c r="A524" s="2336"/>
      <c r="B524" s="1921" t="s">
        <v>3938</v>
      </c>
      <c r="C524" s="2091">
        <v>1</v>
      </c>
      <c r="D524" s="2091">
        <v>22500</v>
      </c>
      <c r="E524" s="2093"/>
      <c r="F524" s="2091"/>
      <c r="G524" s="2091">
        <v>1</v>
      </c>
      <c r="H524" s="2049">
        <v>100</v>
      </c>
      <c r="I524" s="1923">
        <v>5000</v>
      </c>
      <c r="J524" s="1994" t="s">
        <v>767</v>
      </c>
    </row>
    <row r="525" spans="1:10" x14ac:dyDescent="0.25">
      <c r="A525" s="2336"/>
      <c r="B525" s="1921" t="s">
        <v>3545</v>
      </c>
      <c r="C525" s="2091">
        <v>1</v>
      </c>
      <c r="D525" s="2091"/>
      <c r="E525" s="2093"/>
      <c r="F525" s="2091">
        <v>15000</v>
      </c>
      <c r="G525" s="2091">
        <v>1</v>
      </c>
      <c r="H525" s="2049">
        <v>60</v>
      </c>
      <c r="I525" s="1923">
        <v>3000</v>
      </c>
      <c r="J525" s="1994" t="s">
        <v>767</v>
      </c>
    </row>
    <row r="526" spans="1:10" x14ac:dyDescent="0.25">
      <c r="A526" s="2336"/>
      <c r="B526" s="1921" t="s">
        <v>563</v>
      </c>
      <c r="C526" s="2091">
        <v>1</v>
      </c>
      <c r="D526" s="2091"/>
      <c r="E526" s="2093">
        <v>18000</v>
      </c>
      <c r="F526" s="2091"/>
      <c r="G526" s="2091">
        <v>1</v>
      </c>
      <c r="H526" s="2049">
        <v>75</v>
      </c>
      <c r="I526" s="1923">
        <v>4000</v>
      </c>
      <c r="J526" s="1994" t="s">
        <v>767</v>
      </c>
    </row>
    <row r="527" spans="1:10" x14ac:dyDescent="0.25">
      <c r="A527" s="2336"/>
      <c r="B527" s="1921" t="s">
        <v>7345</v>
      </c>
      <c r="C527" s="2091">
        <v>1</v>
      </c>
      <c r="D527" s="2091"/>
      <c r="E527" s="2093">
        <v>38000</v>
      </c>
      <c r="F527" s="2091"/>
      <c r="G527" s="2091">
        <v>2</v>
      </c>
      <c r="H527" s="2049">
        <v>75</v>
      </c>
      <c r="I527" s="1923">
        <v>4000</v>
      </c>
      <c r="J527" s="1994" t="s">
        <v>767</v>
      </c>
    </row>
    <row r="528" spans="1:10" x14ac:dyDescent="0.25">
      <c r="A528" s="2336"/>
      <c r="B528" s="2032" t="s">
        <v>656</v>
      </c>
      <c r="C528" s="1915">
        <v>1</v>
      </c>
      <c r="D528" s="1915"/>
      <c r="E528" s="1916"/>
      <c r="F528" s="1915"/>
      <c r="G528" s="1915"/>
      <c r="H528" s="2060"/>
      <c r="I528" s="1852"/>
      <c r="J528" s="1997" t="s">
        <v>5633</v>
      </c>
    </row>
    <row r="529" spans="1:10" ht="16.5" thickBot="1" x14ac:dyDescent="0.3">
      <c r="A529" s="2336"/>
      <c r="B529" s="1921" t="s">
        <v>2187</v>
      </c>
      <c r="C529" s="2091">
        <v>1</v>
      </c>
      <c r="D529" s="2091"/>
      <c r="E529" s="2093"/>
      <c r="F529" s="2091">
        <v>14500</v>
      </c>
      <c r="G529" s="2091"/>
      <c r="H529" s="2049"/>
      <c r="I529" s="1923"/>
      <c r="J529" s="1994" t="s">
        <v>8327</v>
      </c>
    </row>
    <row r="530" spans="1:10" ht="16.5" thickBot="1" x14ac:dyDescent="0.3">
      <c r="A530" s="2337"/>
      <c r="B530" s="2061" t="s">
        <v>2048</v>
      </c>
      <c r="C530" s="2062">
        <f>SUM(C506:C529)</f>
        <v>26</v>
      </c>
      <c r="D530" s="2062">
        <f>SUM(D506:D529)</f>
        <v>130500</v>
      </c>
      <c r="E530" s="2062">
        <f>SUM(E506:E529)</f>
        <v>370000</v>
      </c>
      <c r="F530" s="2062">
        <f>SUM(F506:F529)</f>
        <v>167400</v>
      </c>
      <c r="G530" s="2062">
        <f>SUM(G506:G529)</f>
        <v>14</v>
      </c>
      <c r="H530" s="2062"/>
      <c r="I530" s="2062">
        <f>SUM(I506:I529)</f>
        <v>48000</v>
      </c>
      <c r="J530" s="2063"/>
    </row>
    <row r="531" spans="1:10" ht="16.5" thickBot="1" x14ac:dyDescent="0.3">
      <c r="A531" s="2338" t="s">
        <v>4463</v>
      </c>
      <c r="B531" s="2339"/>
      <c r="C531" s="2339"/>
      <c r="D531" s="2339"/>
      <c r="E531" s="2339"/>
      <c r="F531" s="2339"/>
      <c r="G531" s="2339"/>
      <c r="H531" s="2339"/>
      <c r="I531" s="2339"/>
      <c r="J531" s="2340"/>
    </row>
    <row r="532" spans="1:10" x14ac:dyDescent="0.25">
      <c r="A532" s="2330"/>
      <c r="B532" s="2023" t="s">
        <v>6734</v>
      </c>
      <c r="C532" s="2024">
        <v>1</v>
      </c>
      <c r="D532" s="2024">
        <v>3000</v>
      </c>
      <c r="E532" s="2024"/>
      <c r="F532" s="2025"/>
      <c r="G532" s="2025"/>
      <c r="H532" s="2025"/>
      <c r="I532" s="2025"/>
      <c r="J532" s="2046"/>
    </row>
    <row r="533" spans="1:10" x14ac:dyDescent="0.25">
      <c r="A533" s="2368"/>
      <c r="B533" s="2086" t="s">
        <v>6735</v>
      </c>
      <c r="C533" s="2087">
        <v>1</v>
      </c>
      <c r="D533" s="2087">
        <v>3500</v>
      </c>
      <c r="E533" s="2087"/>
      <c r="F533" s="2088"/>
      <c r="G533" s="2088"/>
      <c r="H533" s="2088"/>
      <c r="I533" s="2088"/>
      <c r="J533" s="2089"/>
    </row>
    <row r="534" spans="1:10" ht="16.5" thickBot="1" x14ac:dyDescent="0.3">
      <c r="A534" s="2331"/>
      <c r="B534" s="2029" t="s">
        <v>2048</v>
      </c>
      <c r="C534" s="1999">
        <f>SUM(C532:C532)</f>
        <v>1</v>
      </c>
      <c r="D534" s="1999"/>
      <c r="E534" s="1999"/>
      <c r="F534" s="1999"/>
      <c r="G534" s="1999"/>
      <c r="H534" s="1999"/>
      <c r="I534" s="1999"/>
      <c r="J534" s="2099"/>
    </row>
    <row r="536" spans="1:10" x14ac:dyDescent="0.25">
      <c r="A536" s="2326" t="s">
        <v>4861</v>
      </c>
      <c r="B536" s="2326"/>
      <c r="C536" s="2326"/>
      <c r="D536" s="2031">
        <f>D530</f>
        <v>130500</v>
      </c>
    </row>
    <row r="538" spans="1:10" x14ac:dyDescent="0.25">
      <c r="A538" s="2326" t="s">
        <v>4825</v>
      </c>
      <c r="B538" s="2326"/>
      <c r="C538" s="2327">
        <v>6500</v>
      </c>
      <c r="D538" s="2328"/>
      <c r="F538" s="2329" t="s">
        <v>8160</v>
      </c>
      <c r="G538" s="2329"/>
      <c r="H538" s="2329"/>
      <c r="I538" s="2329"/>
      <c r="J538" s="2329"/>
    </row>
    <row r="542" spans="1:10" ht="16.5" thickBot="1" x14ac:dyDescent="0.3"/>
    <row r="543" spans="1:10" ht="16.5" thickBot="1" x14ac:dyDescent="0.3">
      <c r="A543" s="2332" t="s">
        <v>8328</v>
      </c>
      <c r="B543" s="2333"/>
      <c r="C543" s="2333"/>
      <c r="D543" s="2333"/>
      <c r="E543" s="2333"/>
      <c r="F543" s="2333"/>
      <c r="G543" s="2333"/>
      <c r="H543" s="2333"/>
      <c r="I543" s="2333"/>
      <c r="J543" s="2334"/>
    </row>
    <row r="544" spans="1:10" ht="32.25" thickBot="1" x14ac:dyDescent="0.3">
      <c r="A544" s="1984" t="s">
        <v>7245</v>
      </c>
      <c r="B544" s="2074" t="s">
        <v>7246</v>
      </c>
      <c r="C544" s="2075" t="s">
        <v>6004</v>
      </c>
      <c r="D544" s="2076" t="s">
        <v>6005</v>
      </c>
      <c r="E544" s="2077" t="s">
        <v>7247</v>
      </c>
      <c r="F544" s="2078" t="s">
        <v>7248</v>
      </c>
      <c r="G544" s="2078" t="s">
        <v>7249</v>
      </c>
      <c r="H544" s="2078" t="s">
        <v>7251</v>
      </c>
      <c r="I544" s="2078" t="s">
        <v>7250</v>
      </c>
      <c r="J544" s="2079" t="s">
        <v>6846</v>
      </c>
    </row>
    <row r="545" spans="1:10" x14ac:dyDescent="0.25">
      <c r="A545" s="2335">
        <v>43999</v>
      </c>
      <c r="B545" s="2070" t="s">
        <v>3707</v>
      </c>
      <c r="C545" s="2092">
        <v>1</v>
      </c>
      <c r="D545" s="2092">
        <v>22000</v>
      </c>
      <c r="E545" s="2094"/>
      <c r="F545" s="2092"/>
      <c r="G545" s="2092"/>
      <c r="H545" s="2071"/>
      <c r="I545" s="2072"/>
      <c r="J545" s="2073"/>
    </row>
    <row r="546" spans="1:10" x14ac:dyDescent="0.25">
      <c r="A546" s="2335"/>
      <c r="B546" s="2070" t="s">
        <v>123</v>
      </c>
      <c r="C546" s="2092">
        <v>1</v>
      </c>
      <c r="D546" s="2092">
        <v>13000</v>
      </c>
      <c r="E546" s="2094"/>
      <c r="F546" s="2092"/>
      <c r="G546" s="2092">
        <v>1</v>
      </c>
      <c r="H546" s="2071">
        <v>60</v>
      </c>
      <c r="I546" s="2072">
        <v>3000</v>
      </c>
      <c r="J546" s="2073"/>
    </row>
    <row r="547" spans="1:10" x14ac:dyDescent="0.25">
      <c r="A547" s="2335"/>
      <c r="B547" s="2070" t="s">
        <v>2045</v>
      </c>
      <c r="C547" s="2092">
        <v>1</v>
      </c>
      <c r="D547" s="2092">
        <v>10000</v>
      </c>
      <c r="E547" s="2094">
        <v>4000</v>
      </c>
      <c r="F547" s="2092"/>
      <c r="G547" s="2092">
        <v>1</v>
      </c>
      <c r="H547" s="2071">
        <v>75</v>
      </c>
      <c r="I547" s="2072">
        <v>4000</v>
      </c>
      <c r="J547" s="2073" t="s">
        <v>767</v>
      </c>
    </row>
    <row r="548" spans="1:10" x14ac:dyDescent="0.25">
      <c r="A548" s="2336"/>
      <c r="B548" s="1859" t="s">
        <v>3938</v>
      </c>
      <c r="C548" s="1848">
        <v>1</v>
      </c>
      <c r="D548" s="1848"/>
      <c r="E548" s="1849">
        <v>25500</v>
      </c>
      <c r="F548" s="1848"/>
      <c r="G548" s="1848"/>
      <c r="H548" s="2048"/>
      <c r="I548" s="1831"/>
      <c r="J548" s="1994" t="s">
        <v>8329</v>
      </c>
    </row>
    <row r="549" spans="1:10" x14ac:dyDescent="0.25">
      <c r="A549" s="2336"/>
      <c r="B549" s="1859" t="s">
        <v>8330</v>
      </c>
      <c r="C549" s="1848">
        <v>1</v>
      </c>
      <c r="D549" s="1848"/>
      <c r="E549" s="1849">
        <v>26500</v>
      </c>
      <c r="F549" s="1848"/>
      <c r="G549" s="1848">
        <v>1</v>
      </c>
      <c r="H549" s="2048">
        <v>60</v>
      </c>
      <c r="I549" s="1831">
        <v>3000</v>
      </c>
      <c r="J549" s="1994" t="s">
        <v>767</v>
      </c>
    </row>
    <row r="550" spans="1:10" x14ac:dyDescent="0.25">
      <c r="A550" s="2336"/>
      <c r="B550" s="1859" t="s">
        <v>563</v>
      </c>
      <c r="C550" s="1848">
        <v>1</v>
      </c>
      <c r="D550" s="1848"/>
      <c r="E550" s="1849">
        <v>18000</v>
      </c>
      <c r="F550" s="1848"/>
      <c r="G550" s="1848">
        <v>1</v>
      </c>
      <c r="H550" s="2048">
        <v>75</v>
      </c>
      <c r="I550" s="1831">
        <v>4000</v>
      </c>
      <c r="J550" s="1994" t="s">
        <v>767</v>
      </c>
    </row>
    <row r="551" spans="1:10" x14ac:dyDescent="0.25">
      <c r="A551" s="2336"/>
      <c r="B551" s="1859" t="s">
        <v>3707</v>
      </c>
      <c r="C551" s="1848">
        <v>1</v>
      </c>
      <c r="D551" s="1848">
        <v>3100</v>
      </c>
      <c r="E551" s="1849"/>
      <c r="F551" s="1848">
        <v>18900</v>
      </c>
      <c r="G551" s="1848"/>
      <c r="H551" s="2048"/>
      <c r="I551" s="1831"/>
      <c r="J551" s="1994" t="s">
        <v>8331</v>
      </c>
    </row>
    <row r="552" spans="1:10" x14ac:dyDescent="0.25">
      <c r="A552" s="2336"/>
      <c r="B552" s="1859" t="s">
        <v>8332</v>
      </c>
      <c r="C552" s="1848">
        <v>1</v>
      </c>
      <c r="D552" s="1848">
        <v>27000</v>
      </c>
      <c r="E552" s="1849"/>
      <c r="F552" s="1848"/>
      <c r="G552" s="1848"/>
      <c r="H552" s="2048"/>
      <c r="I552" s="1831"/>
      <c r="J552" s="1994" t="s">
        <v>8333</v>
      </c>
    </row>
    <row r="553" spans="1:10" x14ac:dyDescent="0.25">
      <c r="A553" s="2336"/>
      <c r="B553" s="1859" t="s">
        <v>4879</v>
      </c>
      <c r="C553" s="1848">
        <v>1</v>
      </c>
      <c r="D553" s="1848">
        <v>14000</v>
      </c>
      <c r="E553" s="1849"/>
      <c r="F553" s="1848"/>
      <c r="G553" s="1848">
        <v>1</v>
      </c>
      <c r="H553" s="2048">
        <v>60</v>
      </c>
      <c r="I553" s="1831">
        <v>3000</v>
      </c>
      <c r="J553" s="1994" t="s">
        <v>8334</v>
      </c>
    </row>
    <row r="554" spans="1:10" x14ac:dyDescent="0.25">
      <c r="A554" s="2336"/>
      <c r="B554" s="1859" t="s">
        <v>2187</v>
      </c>
      <c r="C554" s="1848">
        <v>1</v>
      </c>
      <c r="D554" s="1848">
        <v>14000</v>
      </c>
      <c r="E554" s="1849"/>
      <c r="F554" s="1848"/>
      <c r="G554" s="1848">
        <v>1</v>
      </c>
      <c r="H554" s="2048">
        <v>60</v>
      </c>
      <c r="I554" s="1831">
        <v>3000</v>
      </c>
      <c r="J554" s="1994"/>
    </row>
    <row r="555" spans="1:10" x14ac:dyDescent="0.25">
      <c r="A555" s="2336"/>
      <c r="B555" s="1859" t="s">
        <v>563</v>
      </c>
      <c r="C555" s="1848">
        <v>1</v>
      </c>
      <c r="D555" s="1848"/>
      <c r="E555" s="1849">
        <v>22000</v>
      </c>
      <c r="F555" s="1848"/>
      <c r="G555" s="1848"/>
      <c r="H555" s="2048"/>
      <c r="I555" s="1831"/>
      <c r="J555" s="1994" t="s">
        <v>767</v>
      </c>
    </row>
    <row r="556" spans="1:10" x14ac:dyDescent="0.25">
      <c r="A556" s="2336"/>
      <c r="B556" s="1859" t="s">
        <v>3823</v>
      </c>
      <c r="C556" s="1848">
        <v>1</v>
      </c>
      <c r="D556" s="1848"/>
      <c r="E556" s="1849">
        <v>80000</v>
      </c>
      <c r="F556" s="1848"/>
      <c r="G556" s="1848"/>
      <c r="H556" s="2048"/>
      <c r="I556" s="1831"/>
      <c r="J556" s="1994" t="s">
        <v>767</v>
      </c>
    </row>
    <row r="557" spans="1:10" x14ac:dyDescent="0.25">
      <c r="A557" s="2336"/>
      <c r="B557" s="1859" t="s">
        <v>3437</v>
      </c>
      <c r="C557" s="1848">
        <v>1</v>
      </c>
      <c r="D557" s="1848"/>
      <c r="E557" s="1849">
        <v>21000</v>
      </c>
      <c r="F557" s="1848"/>
      <c r="G557" s="1848"/>
      <c r="H557" s="2048"/>
      <c r="I557" s="1831"/>
      <c r="J557" s="1994" t="s">
        <v>8335</v>
      </c>
    </row>
    <row r="558" spans="1:10" x14ac:dyDescent="0.25">
      <c r="A558" s="2336"/>
      <c r="B558" s="1859" t="s">
        <v>537</v>
      </c>
      <c r="C558" s="2091">
        <v>5</v>
      </c>
      <c r="D558" s="2091"/>
      <c r="E558" s="2093"/>
      <c r="F558" s="2091">
        <v>100000</v>
      </c>
      <c r="G558" s="2091"/>
      <c r="H558" s="2049"/>
      <c r="I558" s="1923"/>
      <c r="J558" s="1994" t="s">
        <v>3948</v>
      </c>
    </row>
    <row r="559" spans="1:10" x14ac:dyDescent="0.25">
      <c r="A559" s="2336"/>
      <c r="B559" s="2032" t="s">
        <v>141</v>
      </c>
      <c r="C559" s="1915">
        <v>1</v>
      </c>
      <c r="D559" s="1915"/>
      <c r="E559" s="1916"/>
      <c r="F559" s="1915"/>
      <c r="G559" s="1915"/>
      <c r="H559" s="2060"/>
      <c r="I559" s="1852"/>
      <c r="J559" s="1997" t="s">
        <v>8337</v>
      </c>
    </row>
    <row r="560" spans="1:10" x14ac:dyDescent="0.25">
      <c r="A560" s="2336"/>
      <c r="B560" s="1921" t="s">
        <v>291</v>
      </c>
      <c r="C560" s="2091">
        <v>2</v>
      </c>
      <c r="D560" s="2091"/>
      <c r="E560" s="2093"/>
      <c r="F560" s="2091">
        <v>40000</v>
      </c>
      <c r="G560" s="2091"/>
      <c r="H560" s="2049"/>
      <c r="I560" s="1923"/>
      <c r="J560" s="1994" t="s">
        <v>3948</v>
      </c>
    </row>
    <row r="561" spans="1:10" x14ac:dyDescent="0.25">
      <c r="A561" s="2336"/>
      <c r="B561" s="1921" t="s">
        <v>552</v>
      </c>
      <c r="C561" s="2091">
        <v>1</v>
      </c>
      <c r="D561" s="2091"/>
      <c r="E561" s="2093"/>
      <c r="F561" s="2091">
        <v>20000</v>
      </c>
      <c r="G561" s="2091"/>
      <c r="H561" s="2049"/>
      <c r="I561" s="1923"/>
      <c r="J561" s="1994" t="s">
        <v>3948</v>
      </c>
    </row>
    <row r="562" spans="1:10" x14ac:dyDescent="0.25">
      <c r="A562" s="2336"/>
      <c r="B562" s="1921" t="s">
        <v>5809</v>
      </c>
      <c r="C562" s="2091">
        <v>2</v>
      </c>
      <c r="D562" s="2091"/>
      <c r="E562" s="2093"/>
      <c r="F562" s="2091">
        <v>100000</v>
      </c>
      <c r="G562" s="2091"/>
      <c r="H562" s="2049"/>
      <c r="I562" s="1923"/>
      <c r="J562" s="1994" t="s">
        <v>3948</v>
      </c>
    </row>
    <row r="563" spans="1:10" x14ac:dyDescent="0.25">
      <c r="A563" s="2336"/>
      <c r="B563" s="1921" t="s">
        <v>1529</v>
      </c>
      <c r="C563" s="2091">
        <v>3</v>
      </c>
      <c r="D563" s="2091"/>
      <c r="E563" s="2093"/>
      <c r="F563" s="2091">
        <v>51000</v>
      </c>
      <c r="G563" s="2091"/>
      <c r="H563" s="2049"/>
      <c r="I563" s="1923"/>
      <c r="J563" s="1994" t="s">
        <v>3948</v>
      </c>
    </row>
    <row r="564" spans="1:10" x14ac:dyDescent="0.25">
      <c r="A564" s="2336"/>
      <c r="B564" s="1921" t="s">
        <v>4034</v>
      </c>
      <c r="C564" s="2091">
        <v>2</v>
      </c>
      <c r="D564" s="2091"/>
      <c r="E564" s="2093"/>
      <c r="F564" s="2091">
        <v>100000</v>
      </c>
      <c r="G564" s="2091"/>
      <c r="H564" s="2049"/>
      <c r="I564" s="1923"/>
      <c r="J564" s="1994" t="s">
        <v>3948</v>
      </c>
    </row>
    <row r="565" spans="1:10" x14ac:dyDescent="0.25">
      <c r="A565" s="2336"/>
      <c r="B565" s="1921" t="s">
        <v>3545</v>
      </c>
      <c r="C565" s="2091">
        <v>1</v>
      </c>
      <c r="D565" s="2091">
        <v>15000</v>
      </c>
      <c r="E565" s="2093"/>
      <c r="F565" s="2091"/>
      <c r="G565" s="2091">
        <v>1</v>
      </c>
      <c r="H565" s="2049">
        <v>60</v>
      </c>
      <c r="I565" s="1923">
        <v>3000</v>
      </c>
      <c r="J565" s="1994"/>
    </row>
    <row r="566" spans="1:10" ht="16.5" thickBot="1" x14ac:dyDescent="0.3">
      <c r="A566" s="2336"/>
      <c r="B566" s="1921" t="s">
        <v>563</v>
      </c>
      <c r="C566" s="2091">
        <v>1</v>
      </c>
      <c r="D566" s="2091"/>
      <c r="E566" s="2093">
        <v>22000</v>
      </c>
      <c r="F566" s="2091"/>
      <c r="G566" s="2091"/>
      <c r="H566" s="2049"/>
      <c r="I566" s="1923"/>
      <c r="J566" s="1994" t="s">
        <v>8336</v>
      </c>
    </row>
    <row r="567" spans="1:10" ht="16.5" thickBot="1" x14ac:dyDescent="0.3">
      <c r="A567" s="2337"/>
      <c r="B567" s="2061" t="s">
        <v>2048</v>
      </c>
      <c r="C567" s="2062">
        <f>SUM(C545:C566)</f>
        <v>31</v>
      </c>
      <c r="D567" s="2062">
        <f>SUM(D545:D566)</f>
        <v>118100</v>
      </c>
      <c r="E567" s="2062">
        <f>SUM(E545:E566)</f>
        <v>219000</v>
      </c>
      <c r="F567" s="2062">
        <f>SUM(F545:F566)</f>
        <v>429900</v>
      </c>
      <c r="G567" s="2062">
        <f>SUM(G545:G566)</f>
        <v>7</v>
      </c>
      <c r="H567" s="2062"/>
      <c r="I567" s="2062">
        <f>SUM(I545:I566)</f>
        <v>23000</v>
      </c>
      <c r="J567" s="2063"/>
    </row>
    <row r="568" spans="1:10" ht="16.5" thickBot="1" x14ac:dyDescent="0.3">
      <c r="A568" s="2338" t="s">
        <v>4463</v>
      </c>
      <c r="B568" s="2339"/>
      <c r="C568" s="2339"/>
      <c r="D568" s="2339"/>
      <c r="E568" s="2339"/>
      <c r="F568" s="2339"/>
      <c r="G568" s="2339"/>
      <c r="H568" s="2339"/>
      <c r="I568" s="2339"/>
      <c r="J568" s="2340"/>
    </row>
    <row r="569" spans="1:10" x14ac:dyDescent="0.25">
      <c r="A569" s="2330"/>
      <c r="B569" s="2023"/>
      <c r="C569" s="2024"/>
      <c r="D569" s="2024"/>
      <c r="E569" s="2024"/>
      <c r="F569" s="2025"/>
      <c r="G569" s="2025"/>
      <c r="H569" s="2025"/>
      <c r="I569" s="2025"/>
      <c r="J569" s="2046"/>
    </row>
    <row r="570" spans="1:10" x14ac:dyDescent="0.25">
      <c r="A570" s="2368"/>
      <c r="B570" s="2086"/>
      <c r="C570" s="2087"/>
      <c r="D570" s="2087"/>
      <c r="E570" s="2087"/>
      <c r="F570" s="2088"/>
      <c r="G570" s="2088"/>
      <c r="H570" s="2088"/>
      <c r="I570" s="2088"/>
      <c r="J570" s="2089"/>
    </row>
    <row r="571" spans="1:10" ht="16.5" thickBot="1" x14ac:dyDescent="0.3">
      <c r="A571" s="2331"/>
      <c r="B571" s="2029" t="s">
        <v>2048</v>
      </c>
      <c r="C571" s="1999">
        <f>SUM(C569:C569)</f>
        <v>0</v>
      </c>
      <c r="D571" s="1999"/>
      <c r="E571" s="1999"/>
      <c r="F571" s="1999"/>
      <c r="G571" s="1999"/>
      <c r="H571" s="1999"/>
      <c r="I571" s="1999"/>
      <c r="J571" s="2099"/>
    </row>
    <row r="573" spans="1:10" x14ac:dyDescent="0.25">
      <c r="A573" s="2326" t="s">
        <v>4861</v>
      </c>
      <c r="B573" s="2326"/>
      <c r="C573" s="2326"/>
      <c r="D573" s="2031">
        <f>D567</f>
        <v>118100</v>
      </c>
    </row>
    <row r="575" spans="1:10" x14ac:dyDescent="0.25">
      <c r="A575" s="2326" t="s">
        <v>4825</v>
      </c>
      <c r="B575" s="2326"/>
      <c r="C575" s="2327"/>
      <c r="D575" s="2328"/>
      <c r="F575" s="2329" t="s">
        <v>8160</v>
      </c>
      <c r="G575" s="2329"/>
      <c r="H575" s="2329"/>
      <c r="I575" s="2329"/>
      <c r="J575" s="2329"/>
    </row>
    <row r="578" spans="1:10" ht="16.5" thickBot="1" x14ac:dyDescent="0.3"/>
    <row r="579" spans="1:10" ht="16.5" thickBot="1" x14ac:dyDescent="0.3">
      <c r="A579" s="2332" t="s">
        <v>8338</v>
      </c>
      <c r="B579" s="2333"/>
      <c r="C579" s="2333"/>
      <c r="D579" s="2333"/>
      <c r="E579" s="2333"/>
      <c r="F579" s="2333"/>
      <c r="G579" s="2333"/>
      <c r="H579" s="2333"/>
      <c r="I579" s="2333"/>
      <c r="J579" s="2334"/>
    </row>
    <row r="580" spans="1:10" ht="32.25" thickBot="1" x14ac:dyDescent="0.3">
      <c r="A580" s="1984" t="s">
        <v>7245</v>
      </c>
      <c r="B580" s="2074" t="s">
        <v>7246</v>
      </c>
      <c r="C580" s="2075" t="s">
        <v>6004</v>
      </c>
      <c r="D580" s="2076" t="s">
        <v>6005</v>
      </c>
      <c r="E580" s="2077" t="s">
        <v>7247</v>
      </c>
      <c r="F580" s="2078" t="s">
        <v>7248</v>
      </c>
      <c r="G580" s="2078" t="s">
        <v>7249</v>
      </c>
      <c r="H580" s="2078" t="s">
        <v>7251</v>
      </c>
      <c r="I580" s="2078" t="s">
        <v>7250</v>
      </c>
      <c r="J580" s="2079" t="s">
        <v>6846</v>
      </c>
    </row>
    <row r="581" spans="1:10" x14ac:dyDescent="0.25">
      <c r="A581" s="2335">
        <v>44000</v>
      </c>
      <c r="B581" s="2070" t="s">
        <v>8326</v>
      </c>
      <c r="C581" s="2092">
        <v>1</v>
      </c>
      <c r="D581" s="2092">
        <v>39000</v>
      </c>
      <c r="E581" s="2094"/>
      <c r="F581" s="2092"/>
      <c r="G581" s="2092"/>
      <c r="H581" s="2071"/>
      <c r="I581" s="2072"/>
      <c r="J581" s="2073" t="s">
        <v>4011</v>
      </c>
    </row>
    <row r="582" spans="1:10" x14ac:dyDescent="0.25">
      <c r="A582" s="2335"/>
      <c r="B582" s="2070" t="s">
        <v>8339</v>
      </c>
      <c r="C582" s="2092">
        <v>1</v>
      </c>
      <c r="D582" s="2092">
        <v>15000</v>
      </c>
      <c r="E582" s="2094"/>
      <c r="F582" s="2092"/>
      <c r="G582" s="2092">
        <v>1</v>
      </c>
      <c r="H582" s="2071">
        <v>50</v>
      </c>
      <c r="I582" s="2072">
        <v>2000</v>
      </c>
      <c r="J582" s="2073"/>
    </row>
    <row r="583" spans="1:10" x14ac:dyDescent="0.25">
      <c r="A583" s="2335"/>
      <c r="B583" s="2070" t="s">
        <v>2187</v>
      </c>
      <c r="C583" s="2092">
        <v>1</v>
      </c>
      <c r="D583" s="2092"/>
      <c r="E583" s="2094"/>
      <c r="F583" s="2092">
        <v>14500</v>
      </c>
      <c r="G583" s="2092"/>
      <c r="H583" s="2071"/>
      <c r="I583" s="2072"/>
      <c r="J583" s="2073" t="s">
        <v>8340</v>
      </c>
    </row>
    <row r="584" spans="1:10" x14ac:dyDescent="0.25">
      <c r="A584" s="2336"/>
      <c r="B584" s="1859" t="s">
        <v>170</v>
      </c>
      <c r="C584" s="1848">
        <v>1</v>
      </c>
      <c r="D584" s="2320">
        <v>28000</v>
      </c>
      <c r="E584" s="2369">
        <v>88000</v>
      </c>
      <c r="F584" s="1848"/>
      <c r="G584" s="1848">
        <v>1</v>
      </c>
      <c r="H584" s="2048">
        <v>100</v>
      </c>
      <c r="I584" s="1831">
        <v>5000</v>
      </c>
      <c r="J584" s="1994"/>
    </row>
    <row r="585" spans="1:10" x14ac:dyDescent="0.25">
      <c r="A585" s="2336"/>
      <c r="B585" s="1859" t="s">
        <v>7583</v>
      </c>
      <c r="C585" s="1848">
        <v>1</v>
      </c>
      <c r="D585" s="2321"/>
      <c r="E585" s="2373"/>
      <c r="F585" s="1848"/>
      <c r="G585" s="1848"/>
      <c r="H585" s="2048"/>
      <c r="I585" s="1831"/>
      <c r="J585" s="1994"/>
    </row>
    <row r="586" spans="1:10" x14ac:dyDescent="0.25">
      <c r="A586" s="2336"/>
      <c r="B586" s="1859" t="s">
        <v>314</v>
      </c>
      <c r="C586" s="1848">
        <v>1</v>
      </c>
      <c r="D586" s="2322"/>
      <c r="E586" s="2370"/>
      <c r="F586" s="1848"/>
      <c r="G586" s="1848">
        <v>1</v>
      </c>
      <c r="H586" s="2048">
        <v>100</v>
      </c>
      <c r="I586" s="1831">
        <v>5000</v>
      </c>
      <c r="J586" s="1994"/>
    </row>
    <row r="587" spans="1:10" x14ac:dyDescent="0.25">
      <c r="A587" s="2336"/>
      <c r="B587" s="1859" t="s">
        <v>4839</v>
      </c>
      <c r="C587" s="1848">
        <v>1</v>
      </c>
      <c r="D587" s="1848"/>
      <c r="E587" s="1849"/>
      <c r="F587" s="1848">
        <v>21000</v>
      </c>
      <c r="G587" s="1848"/>
      <c r="H587" s="2048"/>
      <c r="I587" s="1831"/>
      <c r="J587" s="1994" t="s">
        <v>8341</v>
      </c>
    </row>
    <row r="588" spans="1:10" x14ac:dyDescent="0.25">
      <c r="A588" s="2336"/>
      <c r="B588" s="1859" t="s">
        <v>2199</v>
      </c>
      <c r="C588" s="1848">
        <v>1</v>
      </c>
      <c r="D588" s="1848"/>
      <c r="E588" s="1849"/>
      <c r="F588" s="1848">
        <v>18900</v>
      </c>
      <c r="G588" s="1848"/>
      <c r="H588" s="2048"/>
      <c r="I588" s="1831"/>
      <c r="J588" s="1994" t="s">
        <v>8342</v>
      </c>
    </row>
    <row r="589" spans="1:10" x14ac:dyDescent="0.25">
      <c r="A589" s="2336"/>
      <c r="B589" s="1859" t="s">
        <v>8155</v>
      </c>
      <c r="C589" s="1848">
        <v>1</v>
      </c>
      <c r="D589" s="1848"/>
      <c r="E589" s="1849">
        <v>42000</v>
      </c>
      <c r="F589" s="1848"/>
      <c r="G589" s="1848">
        <v>1</v>
      </c>
      <c r="H589" s="2048">
        <v>100</v>
      </c>
      <c r="I589" s="1831">
        <v>5000</v>
      </c>
      <c r="J589" s="1994" t="s">
        <v>767</v>
      </c>
    </row>
    <row r="590" spans="1:10" x14ac:dyDescent="0.25">
      <c r="A590" s="2336"/>
      <c r="B590" s="1859" t="s">
        <v>2187</v>
      </c>
      <c r="C590" s="1848">
        <v>1</v>
      </c>
      <c r="D590" s="1848"/>
      <c r="E590" s="1849"/>
      <c r="F590" s="1848">
        <v>14500</v>
      </c>
      <c r="G590" s="1848"/>
      <c r="H590" s="2048"/>
      <c r="I590" s="1831"/>
      <c r="J590" s="1994" t="s">
        <v>8345</v>
      </c>
    </row>
    <row r="591" spans="1:10" x14ac:dyDescent="0.25">
      <c r="A591" s="2336"/>
      <c r="B591" s="1859" t="s">
        <v>2187</v>
      </c>
      <c r="C591" s="1848">
        <v>1</v>
      </c>
      <c r="D591" s="1848"/>
      <c r="E591" s="1849">
        <v>14000</v>
      </c>
      <c r="F591" s="1848"/>
      <c r="G591" s="1848">
        <v>1</v>
      </c>
      <c r="H591" s="2048">
        <v>60</v>
      </c>
      <c r="I591" s="1831">
        <v>3000</v>
      </c>
      <c r="J591" s="1994" t="s">
        <v>767</v>
      </c>
    </row>
    <row r="592" spans="1:10" x14ac:dyDescent="0.25">
      <c r="A592" s="2336"/>
      <c r="B592" s="1859" t="s">
        <v>8149</v>
      </c>
      <c r="C592" s="1848">
        <v>1</v>
      </c>
      <c r="D592" s="1848"/>
      <c r="E592" s="1849">
        <v>36000</v>
      </c>
      <c r="F592" s="1848"/>
      <c r="G592" s="1848">
        <v>1</v>
      </c>
      <c r="H592" s="2048">
        <v>60</v>
      </c>
      <c r="I592" s="1831">
        <v>3000</v>
      </c>
      <c r="J592" s="1994" t="s">
        <v>767</v>
      </c>
    </row>
    <row r="593" spans="1:10" x14ac:dyDescent="0.25">
      <c r="A593" s="2336"/>
      <c r="B593" s="1859" t="s">
        <v>5605</v>
      </c>
      <c r="C593" s="1848">
        <v>20</v>
      </c>
      <c r="D593" s="1848"/>
      <c r="E593" s="1849"/>
      <c r="F593" s="1848">
        <v>1100000</v>
      </c>
      <c r="G593" s="1848"/>
      <c r="H593" s="2048"/>
      <c r="I593" s="1831"/>
      <c r="J593" s="1994" t="s">
        <v>8343</v>
      </c>
    </row>
    <row r="594" spans="1:10" x14ac:dyDescent="0.25">
      <c r="A594" s="2336"/>
      <c r="B594" s="1859" t="s">
        <v>4702</v>
      </c>
      <c r="C594" s="2091">
        <v>1</v>
      </c>
      <c r="D594" s="2091"/>
      <c r="E594" s="2093"/>
      <c r="F594" s="2091">
        <v>16000</v>
      </c>
      <c r="G594" s="2091"/>
      <c r="H594" s="2049"/>
      <c r="I594" s="1923"/>
      <c r="J594" s="1994" t="s">
        <v>8344</v>
      </c>
    </row>
    <row r="595" spans="1:10" x14ac:dyDescent="0.25">
      <c r="A595" s="2336"/>
      <c r="B595" s="1921" t="s">
        <v>4879</v>
      </c>
      <c r="C595" s="2091">
        <v>1</v>
      </c>
      <c r="D595" s="2091"/>
      <c r="E595" s="2093"/>
      <c r="F595" s="2091">
        <v>17000</v>
      </c>
      <c r="G595" s="2091"/>
      <c r="H595" s="2049"/>
      <c r="I595" s="1923"/>
      <c r="J595" s="1994" t="s">
        <v>8344</v>
      </c>
    </row>
    <row r="596" spans="1:10" ht="16.5" thickBot="1" x14ac:dyDescent="0.3">
      <c r="A596" s="2336"/>
      <c r="B596" s="1921" t="s">
        <v>1248</v>
      </c>
      <c r="C596" s="2091">
        <v>2</v>
      </c>
      <c r="D596" s="2091"/>
      <c r="E596" s="2093"/>
      <c r="F596" s="2091">
        <v>100000</v>
      </c>
      <c r="G596" s="2091">
        <v>1</v>
      </c>
      <c r="H596" s="2049">
        <v>190</v>
      </c>
      <c r="I596" s="1923">
        <v>10000</v>
      </c>
      <c r="J596" s="1994" t="s">
        <v>8158</v>
      </c>
    </row>
    <row r="597" spans="1:10" x14ac:dyDescent="0.25">
      <c r="A597" s="2336"/>
      <c r="B597" s="1921" t="s">
        <v>2187</v>
      </c>
      <c r="C597" s="2091">
        <v>1</v>
      </c>
      <c r="D597" s="2091"/>
      <c r="E597" s="2093"/>
      <c r="F597" s="2091">
        <v>14500</v>
      </c>
      <c r="G597" s="2091"/>
      <c r="H597" s="2049"/>
      <c r="I597" s="1923"/>
      <c r="J597" s="1994" t="s">
        <v>8346</v>
      </c>
    </row>
    <row r="598" spans="1:10" x14ac:dyDescent="0.25">
      <c r="A598" s="2336"/>
      <c r="B598" s="1921" t="s">
        <v>5532</v>
      </c>
      <c r="C598" s="2091">
        <v>1</v>
      </c>
      <c r="D598" s="2091">
        <v>15000</v>
      </c>
      <c r="E598" s="2093"/>
      <c r="F598" s="2091"/>
      <c r="G598" s="2091">
        <v>1</v>
      </c>
      <c r="H598" s="2049">
        <v>50</v>
      </c>
      <c r="I598" s="1923">
        <v>2000</v>
      </c>
      <c r="J598" s="1994"/>
    </row>
    <row r="599" spans="1:10" x14ac:dyDescent="0.25">
      <c r="A599" s="2336"/>
      <c r="B599" s="1921" t="s">
        <v>2187</v>
      </c>
      <c r="C599" s="2091">
        <v>1</v>
      </c>
      <c r="D599" s="2091"/>
      <c r="E599" s="2093"/>
      <c r="F599" s="2091">
        <v>14500</v>
      </c>
      <c r="G599" s="2091"/>
      <c r="H599" s="2049"/>
      <c r="I599" s="1923"/>
      <c r="J599" s="1994" t="s">
        <v>8347</v>
      </c>
    </row>
    <row r="600" spans="1:10" ht="16.5" thickBot="1" x14ac:dyDescent="0.3">
      <c r="A600" s="2336"/>
      <c r="B600" s="1921" t="s">
        <v>563</v>
      </c>
      <c r="C600" s="2091">
        <v>1</v>
      </c>
      <c r="D600" s="2091">
        <v>5000</v>
      </c>
      <c r="E600" s="2093">
        <v>16000</v>
      </c>
      <c r="F600" s="2091"/>
      <c r="G600" s="2091"/>
      <c r="H600" s="2049"/>
      <c r="I600" s="1923"/>
      <c r="J600" s="1994" t="s">
        <v>767</v>
      </c>
    </row>
    <row r="601" spans="1:10" ht="16.5" thickBot="1" x14ac:dyDescent="0.3">
      <c r="A601" s="2337"/>
      <c r="B601" s="2061" t="s">
        <v>2048</v>
      </c>
      <c r="C601" s="2062">
        <f>SUM(C581:C600)</f>
        <v>40</v>
      </c>
      <c r="D601" s="2062">
        <f>SUM(D581:D600)</f>
        <v>102000</v>
      </c>
      <c r="E601" s="2062">
        <f>SUM(E581:E600)</f>
        <v>196000</v>
      </c>
      <c r="F601" s="2062">
        <f>SUM(F581:F600)</f>
        <v>1330900</v>
      </c>
      <c r="G601" s="2062">
        <f>SUM(G581:G600)</f>
        <v>8</v>
      </c>
      <c r="H601" s="2062"/>
      <c r="I601" s="2062">
        <f>SUM(I581:I600)</f>
        <v>35000</v>
      </c>
      <c r="J601" s="2063"/>
    </row>
    <row r="602" spans="1:10" ht="16.5" thickBot="1" x14ac:dyDescent="0.3">
      <c r="A602" s="2338" t="s">
        <v>4463</v>
      </c>
      <c r="B602" s="2339"/>
      <c r="C602" s="2339"/>
      <c r="D602" s="2339"/>
      <c r="E602" s="2339"/>
      <c r="F602" s="2339"/>
      <c r="G602" s="2339"/>
      <c r="H602" s="2339"/>
      <c r="I602" s="2339"/>
      <c r="J602" s="2340"/>
    </row>
    <row r="603" spans="1:10" x14ac:dyDescent="0.25">
      <c r="A603" s="2330"/>
      <c r="B603" s="2023"/>
      <c r="C603" s="2024"/>
      <c r="D603" s="2024"/>
      <c r="E603" s="2024"/>
      <c r="F603" s="2025"/>
      <c r="G603" s="2025"/>
      <c r="H603" s="2025"/>
      <c r="I603" s="2025"/>
      <c r="J603" s="2046"/>
    </row>
    <row r="604" spans="1:10" x14ac:dyDescent="0.25">
      <c r="A604" s="2368"/>
      <c r="B604" s="2086"/>
      <c r="C604" s="2087"/>
      <c r="D604" s="2087"/>
      <c r="E604" s="2087"/>
      <c r="F604" s="2088"/>
      <c r="G604" s="2088"/>
      <c r="H604" s="2088"/>
      <c r="I604" s="2088"/>
      <c r="J604" s="2089"/>
    </row>
    <row r="605" spans="1:10" ht="16.5" thickBot="1" x14ac:dyDescent="0.3">
      <c r="A605" s="2331"/>
      <c r="B605" s="2029" t="s">
        <v>2048</v>
      </c>
      <c r="C605" s="1999">
        <f>SUM(C603:C603)</f>
        <v>0</v>
      </c>
      <c r="D605" s="1999"/>
      <c r="E605" s="1999"/>
      <c r="F605" s="1999"/>
      <c r="G605" s="1999"/>
      <c r="H605" s="1999"/>
      <c r="I605" s="1999"/>
      <c r="J605" s="2099"/>
    </row>
    <row r="607" spans="1:10" x14ac:dyDescent="0.25">
      <c r="A607" s="2326" t="s">
        <v>4861</v>
      </c>
      <c r="B607" s="2326"/>
      <c r="C607" s="2326"/>
      <c r="D607" s="2031">
        <f>D601</f>
        <v>102000</v>
      </c>
    </row>
    <row r="609" spans="1:10" x14ac:dyDescent="0.25">
      <c r="A609" s="2326" t="s">
        <v>4825</v>
      </c>
      <c r="B609" s="2326"/>
      <c r="C609" s="2327"/>
      <c r="D609" s="2328"/>
      <c r="F609" s="2329" t="s">
        <v>8160</v>
      </c>
      <c r="G609" s="2329"/>
      <c r="H609" s="2329"/>
      <c r="I609" s="2329"/>
      <c r="J609" s="2329"/>
    </row>
    <row r="612" spans="1:10" ht="16.5" thickBot="1" x14ac:dyDescent="0.3"/>
    <row r="613" spans="1:10" ht="16.5" thickBot="1" x14ac:dyDescent="0.3">
      <c r="A613" s="2332" t="s">
        <v>8359</v>
      </c>
      <c r="B613" s="2333"/>
      <c r="C613" s="2333"/>
      <c r="D613" s="2333"/>
      <c r="E613" s="2333"/>
      <c r="F613" s="2333"/>
      <c r="G613" s="2333"/>
      <c r="H613" s="2333"/>
      <c r="I613" s="2333"/>
      <c r="J613" s="2334"/>
    </row>
    <row r="614" spans="1:10" ht="32.25" thickBot="1" x14ac:dyDescent="0.3">
      <c r="A614" s="1984" t="s">
        <v>7245</v>
      </c>
      <c r="B614" s="2074" t="s">
        <v>7246</v>
      </c>
      <c r="C614" s="2075" t="s">
        <v>6004</v>
      </c>
      <c r="D614" s="2076" t="s">
        <v>6005</v>
      </c>
      <c r="E614" s="2077" t="s">
        <v>7247</v>
      </c>
      <c r="F614" s="2078" t="s">
        <v>7248</v>
      </c>
      <c r="G614" s="2078" t="s">
        <v>7249</v>
      </c>
      <c r="H614" s="2078" t="s">
        <v>7251</v>
      </c>
      <c r="I614" s="2078" t="s">
        <v>7250</v>
      </c>
      <c r="J614" s="2079" t="s">
        <v>6846</v>
      </c>
    </row>
    <row r="615" spans="1:10" x14ac:dyDescent="0.25">
      <c r="A615" s="2335">
        <v>44001</v>
      </c>
      <c r="B615" s="2070" t="s">
        <v>563</v>
      </c>
      <c r="C615" s="2092">
        <v>1</v>
      </c>
      <c r="D615" s="2092">
        <v>18000</v>
      </c>
      <c r="E615" s="2094"/>
      <c r="F615" s="2092"/>
      <c r="G615" s="2092">
        <v>1</v>
      </c>
      <c r="H615" s="2071">
        <v>75</v>
      </c>
      <c r="I615" s="2072">
        <v>4000</v>
      </c>
      <c r="J615" s="2073"/>
    </row>
    <row r="616" spans="1:10" x14ac:dyDescent="0.25">
      <c r="A616" s="2335"/>
      <c r="B616" s="2070" t="s">
        <v>2187</v>
      </c>
      <c r="C616" s="2092">
        <v>1</v>
      </c>
      <c r="D616" s="2092">
        <v>17000</v>
      </c>
      <c r="E616" s="2094"/>
      <c r="F616" s="2092"/>
      <c r="G616" s="2092"/>
      <c r="H616" s="2071"/>
      <c r="I616" s="2072"/>
      <c r="J616" s="2073"/>
    </row>
    <row r="617" spans="1:10" x14ac:dyDescent="0.25">
      <c r="A617" s="2335"/>
      <c r="B617" s="2070" t="s">
        <v>2044</v>
      </c>
      <c r="C617" s="2092">
        <v>1</v>
      </c>
      <c r="D617" s="2092">
        <v>14000</v>
      </c>
      <c r="E617" s="2094"/>
      <c r="F617" s="2092"/>
      <c r="G617" s="2092">
        <v>1</v>
      </c>
      <c r="H617" s="2071">
        <v>60</v>
      </c>
      <c r="I617" s="2072">
        <v>3000</v>
      </c>
      <c r="J617" s="2073"/>
    </row>
    <row r="618" spans="1:10" x14ac:dyDescent="0.25">
      <c r="A618" s="2336"/>
      <c r="B618" s="1859" t="s">
        <v>132</v>
      </c>
      <c r="C618" s="1848">
        <v>1</v>
      </c>
      <c r="D618" s="1848">
        <v>13000</v>
      </c>
      <c r="E618" s="1849"/>
      <c r="F618" s="1848"/>
      <c r="G618" s="1848">
        <v>1</v>
      </c>
      <c r="H618" s="2048">
        <v>60</v>
      </c>
      <c r="I618" s="1831">
        <v>3000</v>
      </c>
      <c r="J618" s="1994"/>
    </row>
    <row r="619" spans="1:10" x14ac:dyDescent="0.25">
      <c r="A619" s="2336"/>
      <c r="B619" s="1859" t="s">
        <v>4793</v>
      </c>
      <c r="C619" s="1848">
        <v>1</v>
      </c>
      <c r="D619" s="1848"/>
      <c r="E619" s="1849">
        <v>17000</v>
      </c>
      <c r="F619" s="1848"/>
      <c r="G619" s="1848">
        <v>1</v>
      </c>
      <c r="H619" s="2048">
        <v>75</v>
      </c>
      <c r="I619" s="1831">
        <v>4000</v>
      </c>
      <c r="J619" s="1994" t="s">
        <v>767</v>
      </c>
    </row>
    <row r="620" spans="1:10" x14ac:dyDescent="0.25">
      <c r="A620" s="2336"/>
      <c r="B620" s="1859" t="s">
        <v>563</v>
      </c>
      <c r="C620" s="1848">
        <v>1</v>
      </c>
      <c r="D620" s="1848"/>
      <c r="E620" s="1849">
        <v>18000</v>
      </c>
      <c r="F620" s="1848"/>
      <c r="G620" s="1848">
        <v>1</v>
      </c>
      <c r="H620" s="2048">
        <v>75</v>
      </c>
      <c r="I620" s="1831">
        <v>4000</v>
      </c>
      <c r="J620" s="1994" t="s">
        <v>767</v>
      </c>
    </row>
    <row r="621" spans="1:10" x14ac:dyDescent="0.25">
      <c r="A621" s="2336"/>
      <c r="B621" s="1859" t="s">
        <v>4814</v>
      </c>
      <c r="C621" s="1848">
        <v>1</v>
      </c>
      <c r="D621" s="1848">
        <v>16000</v>
      </c>
      <c r="E621" s="1849"/>
      <c r="F621" s="1848"/>
      <c r="G621" s="1848"/>
      <c r="H621" s="2048"/>
      <c r="I621" s="1831"/>
      <c r="J621" s="1994"/>
    </row>
    <row r="622" spans="1:10" x14ac:dyDescent="0.25">
      <c r="A622" s="2336"/>
      <c r="B622" s="1859" t="s">
        <v>2187</v>
      </c>
      <c r="C622" s="1848">
        <v>1</v>
      </c>
      <c r="D622" s="1848"/>
      <c r="E622" s="1849"/>
      <c r="F622" s="1848"/>
      <c r="G622" s="1848"/>
      <c r="H622" s="2048"/>
      <c r="I622" s="1831"/>
      <c r="J622" s="1994" t="s">
        <v>5373</v>
      </c>
    </row>
    <row r="623" spans="1:10" x14ac:dyDescent="0.25">
      <c r="A623" s="2336"/>
      <c r="B623" s="1859" t="s">
        <v>656</v>
      </c>
      <c r="C623" s="1848">
        <v>1</v>
      </c>
      <c r="D623" s="1848"/>
      <c r="E623" s="1849">
        <v>17000</v>
      </c>
      <c r="F623" s="1848"/>
      <c r="G623" s="1848">
        <v>1</v>
      </c>
      <c r="H623" s="2048">
        <v>75</v>
      </c>
      <c r="I623" s="1831">
        <v>4000</v>
      </c>
      <c r="J623" s="1994" t="s">
        <v>767</v>
      </c>
    </row>
    <row r="624" spans="1:10" x14ac:dyDescent="0.25">
      <c r="A624" s="2336"/>
      <c r="B624" s="1859" t="s">
        <v>3437</v>
      </c>
      <c r="C624" s="1848">
        <v>1</v>
      </c>
      <c r="D624" s="1848">
        <v>18000</v>
      </c>
      <c r="E624" s="1849"/>
      <c r="F624" s="1848"/>
      <c r="G624" s="1848">
        <v>1</v>
      </c>
      <c r="H624" s="2048">
        <v>75</v>
      </c>
      <c r="I624" s="1831">
        <v>4000</v>
      </c>
      <c r="J624" s="1994"/>
    </row>
    <row r="625" spans="1:10" x14ac:dyDescent="0.25">
      <c r="A625" s="2336"/>
      <c r="B625" s="1859" t="s">
        <v>2045</v>
      </c>
      <c r="C625" s="1848">
        <v>1</v>
      </c>
      <c r="D625" s="1848"/>
      <c r="E625" s="1849"/>
      <c r="F625" s="1848">
        <v>18000</v>
      </c>
      <c r="G625" s="1848"/>
      <c r="H625" s="2048"/>
      <c r="I625" s="1831"/>
      <c r="J625" s="1994" t="s">
        <v>8360</v>
      </c>
    </row>
    <row r="626" spans="1:10" x14ac:dyDescent="0.25">
      <c r="A626" s="2336"/>
      <c r="B626" s="1859" t="s">
        <v>2912</v>
      </c>
      <c r="C626" s="1848">
        <v>1</v>
      </c>
      <c r="D626" s="1848"/>
      <c r="E626" s="1849"/>
      <c r="F626" s="1848">
        <v>26500</v>
      </c>
      <c r="G626" s="1848"/>
      <c r="H626" s="2048"/>
      <c r="I626" s="1831"/>
      <c r="J626" s="1994" t="s">
        <v>8361</v>
      </c>
    </row>
    <row r="627" spans="1:10" x14ac:dyDescent="0.25">
      <c r="A627" s="2336"/>
      <c r="B627" s="1859" t="s">
        <v>8125</v>
      </c>
      <c r="C627" s="1848">
        <v>1</v>
      </c>
      <c r="D627" s="1848">
        <v>6000</v>
      </c>
      <c r="E627" s="1849"/>
      <c r="F627" s="1848"/>
      <c r="G627" s="1848"/>
      <c r="H627" s="2048"/>
      <c r="I627" s="1831"/>
      <c r="J627" s="1994"/>
    </row>
    <row r="628" spans="1:10" x14ac:dyDescent="0.25">
      <c r="A628" s="2336"/>
      <c r="B628" s="1859" t="s">
        <v>4814</v>
      </c>
      <c r="C628" s="2091">
        <v>1</v>
      </c>
      <c r="D628" s="2091"/>
      <c r="E628" s="2093">
        <v>13000</v>
      </c>
      <c r="F628" s="2091"/>
      <c r="G628" s="2091">
        <v>1</v>
      </c>
      <c r="H628" s="2049">
        <v>60</v>
      </c>
      <c r="I628" s="1923">
        <v>3000</v>
      </c>
      <c r="J628" s="1994" t="s">
        <v>767</v>
      </c>
    </row>
    <row r="629" spans="1:10" x14ac:dyDescent="0.25">
      <c r="A629" s="2336"/>
      <c r="B629" s="1921" t="s">
        <v>7776</v>
      </c>
      <c r="C629" s="2091">
        <v>1</v>
      </c>
      <c r="D629" s="2091">
        <v>16000</v>
      </c>
      <c r="E629" s="2093"/>
      <c r="F629" s="2091"/>
      <c r="G629" s="2091"/>
      <c r="H629" s="2049"/>
      <c r="I629" s="1923"/>
      <c r="J629" s="1994"/>
    </row>
    <row r="630" spans="1:10" ht="16.5" thickBot="1" x14ac:dyDescent="0.3">
      <c r="A630" s="2336"/>
      <c r="B630" s="1921" t="s">
        <v>136</v>
      </c>
      <c r="C630" s="2091">
        <v>1</v>
      </c>
      <c r="D630" s="2091"/>
      <c r="E630" s="2093">
        <v>16000</v>
      </c>
      <c r="F630" s="2091"/>
      <c r="G630" s="2091">
        <v>1</v>
      </c>
      <c r="H630" s="2049">
        <v>60</v>
      </c>
      <c r="I630" s="1923">
        <v>3000</v>
      </c>
      <c r="J630" s="1994"/>
    </row>
    <row r="631" spans="1:10" ht="16.5" thickBot="1" x14ac:dyDescent="0.3">
      <c r="A631" s="2337"/>
      <c r="B631" s="2061" t="s">
        <v>2048</v>
      </c>
      <c r="C631" s="2062">
        <f>SUM(C615:C630)</f>
        <v>16</v>
      </c>
      <c r="D631" s="2062">
        <f>SUM(D615:D630)</f>
        <v>118000</v>
      </c>
      <c r="E631" s="2062">
        <f>SUM(E615:E630)</f>
        <v>81000</v>
      </c>
      <c r="F631" s="2062">
        <f>SUM(F615:F630)</f>
        <v>44500</v>
      </c>
      <c r="G631" s="2062">
        <f>SUM(G615:G630)</f>
        <v>9</v>
      </c>
      <c r="H631" s="2062"/>
      <c r="I631" s="2062">
        <f>SUM(I615:I630)</f>
        <v>32000</v>
      </c>
      <c r="J631" s="2063"/>
    </row>
    <row r="632" spans="1:10" ht="16.5" thickBot="1" x14ac:dyDescent="0.3">
      <c r="A632" s="2338" t="s">
        <v>4463</v>
      </c>
      <c r="B632" s="2339"/>
      <c r="C632" s="2339"/>
      <c r="D632" s="2339"/>
      <c r="E632" s="2339"/>
      <c r="F632" s="2339"/>
      <c r="G632" s="2339"/>
      <c r="H632" s="2339"/>
      <c r="I632" s="2339"/>
      <c r="J632" s="2340"/>
    </row>
    <row r="633" spans="1:10" x14ac:dyDescent="0.25">
      <c r="A633" s="2330"/>
      <c r="B633" s="2023"/>
      <c r="C633" s="2024"/>
      <c r="D633" s="2024"/>
      <c r="E633" s="2024"/>
      <c r="F633" s="2025"/>
      <c r="G633" s="2025"/>
      <c r="H633" s="2025"/>
      <c r="I633" s="2025"/>
      <c r="J633" s="2046"/>
    </row>
    <row r="634" spans="1:10" x14ac:dyDescent="0.25">
      <c r="A634" s="2368"/>
      <c r="B634" s="2086"/>
      <c r="C634" s="2087"/>
      <c r="D634" s="2087"/>
      <c r="E634" s="2087"/>
      <c r="F634" s="2088"/>
      <c r="G634" s="2088"/>
      <c r="H634" s="2088"/>
      <c r="I634" s="2088"/>
      <c r="J634" s="2089"/>
    </row>
    <row r="635" spans="1:10" ht="16.5" thickBot="1" x14ac:dyDescent="0.3">
      <c r="A635" s="2331"/>
      <c r="B635" s="2029" t="s">
        <v>2048</v>
      </c>
      <c r="C635" s="1999">
        <f>SUM(C633:C633)</f>
        <v>0</v>
      </c>
      <c r="D635" s="1999"/>
      <c r="E635" s="1999"/>
      <c r="F635" s="1999"/>
      <c r="G635" s="1999"/>
      <c r="H635" s="1999"/>
      <c r="I635" s="1999"/>
      <c r="J635" s="2099"/>
    </row>
    <row r="637" spans="1:10" x14ac:dyDescent="0.25">
      <c r="A637" s="2326" t="s">
        <v>4861</v>
      </c>
      <c r="B637" s="2326"/>
      <c r="C637" s="2326"/>
      <c r="D637" s="2031">
        <f>D631</f>
        <v>118000</v>
      </c>
    </row>
    <row r="639" spans="1:10" x14ac:dyDescent="0.25">
      <c r="A639" s="2326" t="s">
        <v>4825</v>
      </c>
      <c r="B639" s="2326"/>
      <c r="C639" s="2327"/>
      <c r="D639" s="2328"/>
      <c r="F639" s="2329" t="s">
        <v>8160</v>
      </c>
      <c r="G639" s="2329"/>
      <c r="H639" s="2329"/>
      <c r="I639" s="2329"/>
      <c r="J639" s="2329"/>
    </row>
    <row r="648" spans="1:10" ht="16.5" thickBot="1" x14ac:dyDescent="0.3"/>
    <row r="649" spans="1:10" ht="16.5" thickBot="1" x14ac:dyDescent="0.3">
      <c r="A649" s="2332" t="s">
        <v>8358</v>
      </c>
      <c r="B649" s="2333"/>
      <c r="C649" s="2333"/>
      <c r="D649" s="2333"/>
      <c r="E649" s="2333"/>
      <c r="F649" s="2333"/>
      <c r="G649" s="2333"/>
      <c r="H649" s="2333"/>
      <c r="I649" s="2333"/>
      <c r="J649" s="2334"/>
    </row>
    <row r="650" spans="1:10" ht="32.25" thickBot="1" x14ac:dyDescent="0.3">
      <c r="A650" s="1984" t="s">
        <v>7245</v>
      </c>
      <c r="B650" s="2074" t="s">
        <v>7246</v>
      </c>
      <c r="C650" s="2075" t="s">
        <v>6004</v>
      </c>
      <c r="D650" s="2076" t="s">
        <v>6005</v>
      </c>
      <c r="E650" s="2077" t="s">
        <v>7247</v>
      </c>
      <c r="F650" s="2078" t="s">
        <v>7248</v>
      </c>
      <c r="G650" s="2078" t="s">
        <v>7249</v>
      </c>
      <c r="H650" s="2078" t="s">
        <v>7251</v>
      </c>
      <c r="I650" s="2078" t="s">
        <v>7250</v>
      </c>
      <c r="J650" s="2079" t="s">
        <v>6846</v>
      </c>
    </row>
    <row r="651" spans="1:10" x14ac:dyDescent="0.25">
      <c r="A651" s="2335">
        <v>44002</v>
      </c>
      <c r="B651" s="2070" t="s">
        <v>8326</v>
      </c>
      <c r="C651" s="2092">
        <v>1</v>
      </c>
      <c r="D651" s="2092"/>
      <c r="E651" s="2094"/>
      <c r="F651" s="2092">
        <v>39000</v>
      </c>
      <c r="G651" s="2092"/>
      <c r="H651" s="2071"/>
      <c r="I651" s="2072"/>
      <c r="J651" s="2073" t="s">
        <v>8348</v>
      </c>
    </row>
    <row r="652" spans="1:10" x14ac:dyDescent="0.25">
      <c r="A652" s="2335"/>
      <c r="B652" s="2070" t="s">
        <v>2187</v>
      </c>
      <c r="C652" s="2092">
        <v>1</v>
      </c>
      <c r="D652" s="2092"/>
      <c r="E652" s="2094">
        <v>14500</v>
      </c>
      <c r="F652" s="2092"/>
      <c r="G652" s="2092"/>
      <c r="H652" s="2071"/>
      <c r="I652" s="2072"/>
      <c r="J652" s="2073" t="s">
        <v>8349</v>
      </c>
    </row>
    <row r="653" spans="1:10" x14ac:dyDescent="0.25">
      <c r="A653" s="2335"/>
      <c r="B653" s="2070" t="s">
        <v>2045</v>
      </c>
      <c r="C653" s="2092">
        <v>1</v>
      </c>
      <c r="D653" s="2092">
        <v>15000</v>
      </c>
      <c r="E653" s="2094"/>
      <c r="F653" s="2092"/>
      <c r="G653" s="2092">
        <v>1</v>
      </c>
      <c r="H653" s="2071">
        <v>60</v>
      </c>
      <c r="I653" s="2072">
        <v>3000</v>
      </c>
      <c r="J653" s="2073"/>
    </row>
    <row r="654" spans="1:10" x14ac:dyDescent="0.25">
      <c r="A654" s="2336"/>
      <c r="B654" s="1859" t="s">
        <v>2187</v>
      </c>
      <c r="C654" s="1848">
        <v>1</v>
      </c>
      <c r="D654" s="1848">
        <v>14000</v>
      </c>
      <c r="E654" s="1849"/>
      <c r="F654" s="1848"/>
      <c r="G654" s="1848">
        <v>1</v>
      </c>
      <c r="H654" s="2048">
        <v>60</v>
      </c>
      <c r="I654" s="1831">
        <v>3000</v>
      </c>
      <c r="J654" s="1994"/>
    </row>
    <row r="655" spans="1:10" x14ac:dyDescent="0.25">
      <c r="A655" s="2336"/>
      <c r="B655" s="1859" t="s">
        <v>8149</v>
      </c>
      <c r="C655" s="1848">
        <v>1</v>
      </c>
      <c r="D655" s="1848">
        <v>20000</v>
      </c>
      <c r="E655" s="1849"/>
      <c r="F655" s="1848"/>
      <c r="G655" s="1848">
        <v>1</v>
      </c>
      <c r="H655" s="2048">
        <v>100</v>
      </c>
      <c r="I655" s="1831">
        <v>5000</v>
      </c>
      <c r="J655" s="1994" t="s">
        <v>8312</v>
      </c>
    </row>
    <row r="656" spans="1:10" x14ac:dyDescent="0.25">
      <c r="A656" s="2336"/>
      <c r="B656" s="1859" t="s">
        <v>3707</v>
      </c>
      <c r="C656" s="1848">
        <v>1</v>
      </c>
      <c r="D656" s="1848">
        <v>18000</v>
      </c>
      <c r="E656" s="1849"/>
      <c r="F656" s="1848"/>
      <c r="G656" s="1848">
        <v>1</v>
      </c>
      <c r="H656" s="2048">
        <v>75</v>
      </c>
      <c r="I656" s="1831">
        <v>4000</v>
      </c>
      <c r="J656" s="1994"/>
    </row>
    <row r="657" spans="1:10" x14ac:dyDescent="0.25">
      <c r="A657" s="2336"/>
      <c r="B657" s="1859" t="s">
        <v>136</v>
      </c>
      <c r="C657" s="1848">
        <v>1</v>
      </c>
      <c r="D657" s="1848"/>
      <c r="E657" s="1849"/>
      <c r="F657" s="1848">
        <v>17000</v>
      </c>
      <c r="G657" s="1848"/>
      <c r="H657" s="2048"/>
      <c r="I657" s="1831"/>
      <c r="J657" s="1994" t="s">
        <v>8350</v>
      </c>
    </row>
    <row r="658" spans="1:10" x14ac:dyDescent="0.25">
      <c r="A658" s="2336"/>
      <c r="B658" s="1859" t="s">
        <v>316</v>
      </c>
      <c r="C658" s="1848">
        <v>1</v>
      </c>
      <c r="D658" s="1848">
        <v>23000</v>
      </c>
      <c r="E658" s="1849"/>
      <c r="F658" s="1848"/>
      <c r="G658" s="1848">
        <v>1</v>
      </c>
      <c r="H658" s="2048">
        <v>100</v>
      </c>
      <c r="I658" s="1831">
        <v>5000</v>
      </c>
      <c r="J658" s="1994"/>
    </row>
    <row r="659" spans="1:10" x14ac:dyDescent="0.25">
      <c r="A659" s="2336"/>
      <c r="B659" s="1859" t="s">
        <v>8351</v>
      </c>
      <c r="C659" s="1848">
        <v>1</v>
      </c>
      <c r="D659" s="1848"/>
      <c r="E659" s="1849"/>
      <c r="F659" s="1848">
        <v>37500</v>
      </c>
      <c r="G659" s="1848"/>
      <c r="H659" s="2048"/>
      <c r="I659" s="1831"/>
      <c r="J659" s="1994" t="s">
        <v>8352</v>
      </c>
    </row>
    <row r="660" spans="1:10" x14ac:dyDescent="0.25">
      <c r="A660" s="2336"/>
      <c r="B660" s="1859" t="s">
        <v>314</v>
      </c>
      <c r="C660" s="1848">
        <v>1</v>
      </c>
      <c r="D660" s="1848"/>
      <c r="E660" s="1849"/>
      <c r="F660" s="1848">
        <v>56000</v>
      </c>
      <c r="G660" s="1848"/>
      <c r="H660" s="2048"/>
      <c r="I660" s="1831"/>
      <c r="J660" s="1994" t="s">
        <v>8352</v>
      </c>
    </row>
    <row r="661" spans="1:10" ht="16.5" thickBot="1" x14ac:dyDescent="0.3">
      <c r="A661" s="2336"/>
      <c r="B661" s="1859" t="s">
        <v>132</v>
      </c>
      <c r="C661" s="1848">
        <v>1</v>
      </c>
      <c r="D661" s="1848">
        <v>13000</v>
      </c>
      <c r="E661" s="1849"/>
      <c r="F661" s="1848"/>
      <c r="G661" s="1848">
        <v>1</v>
      </c>
      <c r="H661" s="2048">
        <v>60</v>
      </c>
      <c r="I661" s="1831">
        <v>3000</v>
      </c>
      <c r="J661" s="1994"/>
    </row>
    <row r="662" spans="1:10" ht="16.5" thickBot="1" x14ac:dyDescent="0.3">
      <c r="A662" s="2337"/>
      <c r="B662" s="2061" t="s">
        <v>2048</v>
      </c>
      <c r="C662" s="2062">
        <f>SUM(C651:C661)</f>
        <v>11</v>
      </c>
      <c r="D662" s="2062">
        <f>SUM(D651:D661)</f>
        <v>103000</v>
      </c>
      <c r="E662" s="2062">
        <f>SUM(E651:E661)</f>
        <v>14500</v>
      </c>
      <c r="F662" s="2062">
        <f>SUM(F651:F661)</f>
        <v>149500</v>
      </c>
      <c r="G662" s="2062">
        <f>SUM(G651:G661)</f>
        <v>6</v>
      </c>
      <c r="H662" s="2062"/>
      <c r="I662" s="2062">
        <f>SUM(I651:I661)</f>
        <v>23000</v>
      </c>
      <c r="J662" s="2063"/>
    </row>
    <row r="663" spans="1:10" ht="16.5" thickBot="1" x14ac:dyDescent="0.3">
      <c r="A663" s="2338" t="s">
        <v>4463</v>
      </c>
      <c r="B663" s="2339"/>
      <c r="C663" s="2339"/>
      <c r="D663" s="2339"/>
      <c r="E663" s="2339"/>
      <c r="F663" s="2339"/>
      <c r="G663" s="2339"/>
      <c r="H663" s="2339"/>
      <c r="I663" s="2339"/>
      <c r="J663" s="2340"/>
    </row>
    <row r="664" spans="1:10" x14ac:dyDescent="0.25">
      <c r="A664" s="2330"/>
      <c r="B664" s="2023"/>
      <c r="C664" s="2024"/>
      <c r="D664" s="2024"/>
      <c r="E664" s="2024"/>
      <c r="F664" s="2025"/>
      <c r="G664" s="2025"/>
      <c r="H664" s="2025"/>
      <c r="I664" s="2025"/>
      <c r="J664" s="2046"/>
    </row>
    <row r="665" spans="1:10" x14ac:dyDescent="0.25">
      <c r="A665" s="2368"/>
      <c r="B665" s="2086"/>
      <c r="C665" s="2087"/>
      <c r="D665" s="2087"/>
      <c r="E665" s="2087"/>
      <c r="F665" s="2088"/>
      <c r="G665" s="2088"/>
      <c r="H665" s="2088"/>
      <c r="I665" s="2088"/>
      <c r="J665" s="2089"/>
    </row>
    <row r="666" spans="1:10" ht="16.5" thickBot="1" x14ac:dyDescent="0.3">
      <c r="A666" s="2331"/>
      <c r="B666" s="2029" t="s">
        <v>2048</v>
      </c>
      <c r="C666" s="1999">
        <f>SUM(C664:C664)</f>
        <v>0</v>
      </c>
      <c r="D666" s="1999"/>
      <c r="E666" s="1999"/>
      <c r="F666" s="1999"/>
      <c r="G666" s="1999"/>
      <c r="H666" s="1999"/>
      <c r="I666" s="1999"/>
      <c r="J666" s="2099"/>
    </row>
    <row r="668" spans="1:10" x14ac:dyDescent="0.25">
      <c r="A668" s="2326" t="s">
        <v>4861</v>
      </c>
      <c r="B668" s="2326"/>
      <c r="C668" s="2326"/>
      <c r="D668" s="2031">
        <f>D662</f>
        <v>103000</v>
      </c>
    </row>
    <row r="670" spans="1:10" x14ac:dyDescent="0.25">
      <c r="A670" s="2326" t="s">
        <v>4825</v>
      </c>
      <c r="B670" s="2326"/>
      <c r="C670" s="2327"/>
      <c r="D670" s="2328"/>
      <c r="F670" s="2329" t="s">
        <v>8160</v>
      </c>
      <c r="G670" s="2329"/>
      <c r="H670" s="2329"/>
      <c r="I670" s="2329"/>
      <c r="J670" s="2329"/>
    </row>
    <row r="673" spans="1:10" ht="16.5" thickBot="1" x14ac:dyDescent="0.3"/>
    <row r="674" spans="1:10" ht="16.5" thickBot="1" x14ac:dyDescent="0.3">
      <c r="A674" s="2332" t="s">
        <v>8357</v>
      </c>
      <c r="B674" s="2333"/>
      <c r="C674" s="2333"/>
      <c r="D674" s="2333"/>
      <c r="E674" s="2333"/>
      <c r="F674" s="2333"/>
      <c r="G674" s="2333"/>
      <c r="H674" s="2333"/>
      <c r="I674" s="2333"/>
      <c r="J674" s="2334"/>
    </row>
    <row r="675" spans="1:10" ht="32.25" thickBot="1" x14ac:dyDescent="0.3">
      <c r="A675" s="1984" t="s">
        <v>7245</v>
      </c>
      <c r="B675" s="2074" t="s">
        <v>7246</v>
      </c>
      <c r="C675" s="2075" t="s">
        <v>6004</v>
      </c>
      <c r="D675" s="2076" t="s">
        <v>6005</v>
      </c>
      <c r="E675" s="2077" t="s">
        <v>7247</v>
      </c>
      <c r="F675" s="2078" t="s">
        <v>7248</v>
      </c>
      <c r="G675" s="2078" t="s">
        <v>7249</v>
      </c>
      <c r="H675" s="2078" t="s">
        <v>7251</v>
      </c>
      <c r="I675" s="2078" t="s">
        <v>7250</v>
      </c>
      <c r="J675" s="2079" t="s">
        <v>6846</v>
      </c>
    </row>
    <row r="676" spans="1:10" x14ac:dyDescent="0.25">
      <c r="A676" s="2335">
        <v>44003</v>
      </c>
      <c r="B676" s="2070" t="s">
        <v>5771</v>
      </c>
      <c r="C676" s="2092">
        <v>1</v>
      </c>
      <c r="D676" s="2092">
        <v>16000</v>
      </c>
      <c r="E676" s="2094"/>
      <c r="F676" s="2092"/>
      <c r="G676" s="2092">
        <v>1</v>
      </c>
      <c r="H676" s="2071">
        <v>70</v>
      </c>
      <c r="I676" s="2072">
        <v>4000</v>
      </c>
      <c r="J676" s="2073"/>
    </row>
    <row r="677" spans="1:10" x14ac:dyDescent="0.25">
      <c r="A677" s="2335"/>
      <c r="B677" s="2070" t="s">
        <v>423</v>
      </c>
      <c r="C677" s="2092">
        <v>1</v>
      </c>
      <c r="D677" s="2092"/>
      <c r="E677" s="2094"/>
      <c r="F677" s="2092">
        <v>18900</v>
      </c>
      <c r="G677" s="2092"/>
      <c r="H677" s="2071"/>
      <c r="I677" s="2072"/>
      <c r="J677" s="2073" t="s">
        <v>8353</v>
      </c>
    </row>
    <row r="678" spans="1:10" x14ac:dyDescent="0.25">
      <c r="A678" s="2335"/>
      <c r="B678" s="2070" t="s">
        <v>7050</v>
      </c>
      <c r="C678" s="2092">
        <v>1</v>
      </c>
      <c r="D678" s="2092"/>
      <c r="E678" s="2094"/>
      <c r="F678" s="2092">
        <v>17000</v>
      </c>
      <c r="G678" s="2092"/>
      <c r="H678" s="2071"/>
      <c r="I678" s="2072"/>
      <c r="J678" s="2073" t="s">
        <v>8354</v>
      </c>
    </row>
    <row r="679" spans="1:10" x14ac:dyDescent="0.25">
      <c r="A679" s="2336"/>
      <c r="B679" s="1859" t="s">
        <v>5662</v>
      </c>
      <c r="C679" s="1848">
        <v>1</v>
      </c>
      <c r="D679" s="1848"/>
      <c r="E679" s="1849"/>
      <c r="F679" s="1848">
        <v>14500</v>
      </c>
      <c r="G679" s="1848"/>
      <c r="H679" s="2048"/>
      <c r="I679" s="1831"/>
      <c r="J679" s="1994" t="s">
        <v>8355</v>
      </c>
    </row>
    <row r="680" spans="1:10" ht="16.5" thickBot="1" x14ac:dyDescent="0.3">
      <c r="A680" s="2336"/>
      <c r="B680" s="1859" t="s">
        <v>8356</v>
      </c>
      <c r="C680" s="1848">
        <v>1</v>
      </c>
      <c r="D680" s="1848">
        <v>47000</v>
      </c>
      <c r="E680" s="1849"/>
      <c r="F680" s="1848"/>
      <c r="G680" s="1848">
        <v>1</v>
      </c>
      <c r="H680" s="2048">
        <v>100</v>
      </c>
      <c r="I680" s="1831">
        <v>5000</v>
      </c>
      <c r="J680" s="1994"/>
    </row>
    <row r="681" spans="1:10" ht="16.5" thickBot="1" x14ac:dyDescent="0.3">
      <c r="A681" s="2337"/>
      <c r="B681" s="2061" t="s">
        <v>2048</v>
      </c>
      <c r="C681" s="2062">
        <f>SUM(C676:C680)</f>
        <v>5</v>
      </c>
      <c r="D681" s="2062">
        <f>SUM(D676:D680)</f>
        <v>63000</v>
      </c>
      <c r="E681" s="2062">
        <f>SUM(E676:E680)</f>
        <v>0</v>
      </c>
      <c r="F681" s="2062">
        <f>SUM(F676:F680)</f>
        <v>50400</v>
      </c>
      <c r="G681" s="2062">
        <f>SUM(G676:G680)</f>
        <v>2</v>
      </c>
      <c r="H681" s="2062"/>
      <c r="I681" s="2062">
        <f>SUM(I676:I680)</f>
        <v>9000</v>
      </c>
      <c r="J681" s="2063"/>
    </row>
    <row r="682" spans="1:10" ht="16.5" thickBot="1" x14ac:dyDescent="0.3">
      <c r="A682" s="2338" t="s">
        <v>4463</v>
      </c>
      <c r="B682" s="2339"/>
      <c r="C682" s="2339"/>
      <c r="D682" s="2339"/>
      <c r="E682" s="2339"/>
      <c r="F682" s="2339"/>
      <c r="G682" s="2339"/>
      <c r="H682" s="2339"/>
      <c r="I682" s="2339"/>
      <c r="J682" s="2340"/>
    </row>
    <row r="683" spans="1:10" x14ac:dyDescent="0.25">
      <c r="A683" s="2330"/>
      <c r="B683" s="2023"/>
      <c r="C683" s="2024"/>
      <c r="D683" s="2024"/>
      <c r="E683" s="2024"/>
      <c r="F683" s="2025"/>
      <c r="G683" s="2025"/>
      <c r="H683" s="2025"/>
      <c r="I683" s="2025"/>
      <c r="J683" s="2046"/>
    </row>
    <row r="684" spans="1:10" x14ac:dyDescent="0.25">
      <c r="A684" s="2368"/>
      <c r="B684" s="2086"/>
      <c r="C684" s="2087"/>
      <c r="D684" s="2087"/>
      <c r="E684" s="2087"/>
      <c r="F684" s="2088"/>
      <c r="G684" s="2088"/>
      <c r="H684" s="2088"/>
      <c r="I684" s="2088"/>
      <c r="J684" s="2089"/>
    </row>
    <row r="685" spans="1:10" ht="16.5" thickBot="1" x14ac:dyDescent="0.3">
      <c r="A685" s="2331"/>
      <c r="B685" s="2029" t="s">
        <v>2048</v>
      </c>
      <c r="C685" s="1999">
        <f>SUM(C683:C683)</f>
        <v>0</v>
      </c>
      <c r="D685" s="1999"/>
      <c r="E685" s="1999"/>
      <c r="F685" s="1999"/>
      <c r="G685" s="1999"/>
      <c r="H685" s="1999"/>
      <c r="I685" s="1999"/>
      <c r="J685" s="2099"/>
    </row>
    <row r="687" spans="1:10" x14ac:dyDescent="0.25">
      <c r="A687" s="2326" t="s">
        <v>4861</v>
      </c>
      <c r="B687" s="2326"/>
      <c r="C687" s="2326"/>
      <c r="D687" s="2031">
        <f>D681</f>
        <v>63000</v>
      </c>
    </row>
    <row r="689" spans="1:10" x14ac:dyDescent="0.25">
      <c r="A689" s="2326" t="s">
        <v>4825</v>
      </c>
      <c r="B689" s="2326"/>
      <c r="C689" s="2327"/>
      <c r="D689" s="2328"/>
      <c r="F689" s="2329" t="s">
        <v>8160</v>
      </c>
      <c r="G689" s="2329"/>
      <c r="H689" s="2329"/>
      <c r="I689" s="2329"/>
      <c r="J689" s="2329"/>
    </row>
    <row r="692" spans="1:10" ht="16.5" thickBot="1" x14ac:dyDescent="0.3"/>
    <row r="693" spans="1:10" ht="16.5" thickBot="1" x14ac:dyDescent="0.3">
      <c r="A693" s="2332" t="s">
        <v>8362</v>
      </c>
      <c r="B693" s="2333"/>
      <c r="C693" s="2333"/>
      <c r="D693" s="2333"/>
      <c r="E693" s="2333"/>
      <c r="F693" s="2333"/>
      <c r="G693" s="2333"/>
      <c r="H693" s="2333"/>
      <c r="I693" s="2333"/>
      <c r="J693" s="2334"/>
    </row>
    <row r="694" spans="1:10" ht="32.25" thickBot="1" x14ac:dyDescent="0.3">
      <c r="A694" s="1984" t="s">
        <v>7245</v>
      </c>
      <c r="B694" s="2074" t="s">
        <v>7246</v>
      </c>
      <c r="C694" s="2075" t="s">
        <v>6004</v>
      </c>
      <c r="D694" s="2076" t="s">
        <v>6005</v>
      </c>
      <c r="E694" s="2077" t="s">
        <v>7247</v>
      </c>
      <c r="F694" s="2078" t="s">
        <v>7248</v>
      </c>
      <c r="G694" s="2078" t="s">
        <v>7249</v>
      </c>
      <c r="H694" s="2078" t="s">
        <v>7251</v>
      </c>
      <c r="I694" s="2078" t="s">
        <v>7250</v>
      </c>
      <c r="J694" s="2079" t="s">
        <v>6846</v>
      </c>
    </row>
    <row r="695" spans="1:10" x14ac:dyDescent="0.25">
      <c r="A695" s="2335">
        <v>44004</v>
      </c>
      <c r="B695" s="2070" t="s">
        <v>3707</v>
      </c>
      <c r="C695" s="2092">
        <v>1</v>
      </c>
      <c r="D695" s="2092"/>
      <c r="E695" s="2094"/>
      <c r="F695" s="2092">
        <v>18900</v>
      </c>
      <c r="G695" s="2092"/>
      <c r="H695" s="2071"/>
      <c r="I695" s="2072"/>
      <c r="J695" s="2073" t="s">
        <v>8363</v>
      </c>
    </row>
    <row r="696" spans="1:10" x14ac:dyDescent="0.25">
      <c r="A696" s="2335"/>
      <c r="B696" s="2070" t="s">
        <v>8287</v>
      </c>
      <c r="C696" s="2092">
        <v>1</v>
      </c>
      <c r="D696" s="2092"/>
      <c r="E696" s="2094">
        <v>47000</v>
      </c>
      <c r="F696" s="2092"/>
      <c r="G696" s="2092"/>
      <c r="H696" s="2071"/>
      <c r="I696" s="2072"/>
      <c r="J696" s="2073" t="s">
        <v>767</v>
      </c>
    </row>
    <row r="697" spans="1:10" x14ac:dyDescent="0.25">
      <c r="A697" s="2335"/>
      <c r="B697" s="2070" t="s">
        <v>6063</v>
      </c>
      <c r="C697" s="2092">
        <v>1</v>
      </c>
      <c r="D697" s="2092">
        <v>28000</v>
      </c>
      <c r="E697" s="2094"/>
      <c r="F697" s="2092"/>
      <c r="G697" s="2092">
        <v>1</v>
      </c>
      <c r="H697" s="2071">
        <v>60</v>
      </c>
      <c r="I697" s="2072">
        <v>3000</v>
      </c>
      <c r="J697" s="2073"/>
    </row>
    <row r="698" spans="1:10" x14ac:dyDescent="0.25">
      <c r="A698" s="2336"/>
      <c r="B698" s="1859" t="s">
        <v>2199</v>
      </c>
      <c r="C698" s="1848">
        <v>1</v>
      </c>
      <c r="D698" s="1848">
        <v>18000</v>
      </c>
      <c r="E698" s="1849"/>
      <c r="F698" s="1848"/>
      <c r="G698" s="1848">
        <v>1</v>
      </c>
      <c r="H698" s="2048">
        <v>75</v>
      </c>
      <c r="I698" s="1831">
        <v>4000</v>
      </c>
      <c r="J698" s="1994"/>
    </row>
    <row r="699" spans="1:10" x14ac:dyDescent="0.25">
      <c r="A699" s="2336"/>
      <c r="B699" s="1859" t="s">
        <v>6063</v>
      </c>
      <c r="C699" s="1848">
        <v>1</v>
      </c>
      <c r="D699" s="1848"/>
      <c r="E699" s="1849">
        <v>28000</v>
      </c>
      <c r="F699" s="1848"/>
      <c r="G699" s="1848">
        <v>1</v>
      </c>
      <c r="H699" s="2048">
        <v>60</v>
      </c>
      <c r="I699" s="1831">
        <v>3000</v>
      </c>
      <c r="J699" s="1994" t="s">
        <v>767</v>
      </c>
    </row>
    <row r="700" spans="1:10" x14ac:dyDescent="0.25">
      <c r="A700" s="2336"/>
      <c r="B700" s="1859" t="s">
        <v>807</v>
      </c>
      <c r="C700" s="1848">
        <v>1</v>
      </c>
      <c r="D700" s="1848">
        <v>18000</v>
      </c>
      <c r="E700" s="1849"/>
      <c r="F700" s="1848"/>
      <c r="G700" s="1848">
        <v>1</v>
      </c>
      <c r="H700" s="2048">
        <v>100</v>
      </c>
      <c r="I700" s="1831">
        <v>5000</v>
      </c>
      <c r="J700" s="1994"/>
    </row>
    <row r="701" spans="1:10" x14ac:dyDescent="0.25">
      <c r="A701" s="2336"/>
      <c r="B701" s="1859" t="s">
        <v>7829</v>
      </c>
      <c r="C701" s="1848">
        <v>1</v>
      </c>
      <c r="D701" s="1848"/>
      <c r="E701" s="1849">
        <v>13000</v>
      </c>
      <c r="F701" s="1848"/>
      <c r="G701" s="1848">
        <v>1</v>
      </c>
      <c r="H701" s="2048">
        <v>60</v>
      </c>
      <c r="I701" s="1831">
        <v>3000</v>
      </c>
      <c r="J701" s="1994" t="s">
        <v>767</v>
      </c>
    </row>
    <row r="702" spans="1:10" x14ac:dyDescent="0.25">
      <c r="A702" s="2336"/>
      <c r="B702" s="1859" t="s">
        <v>5922</v>
      </c>
      <c r="C702" s="1848">
        <v>1</v>
      </c>
      <c r="D702" s="1848">
        <v>23000</v>
      </c>
      <c r="E702" s="1849">
        <v>10000</v>
      </c>
      <c r="F702" s="1848"/>
      <c r="G702" s="1848">
        <v>1</v>
      </c>
      <c r="H702" s="2048">
        <v>75</v>
      </c>
      <c r="I702" s="1831">
        <v>4000</v>
      </c>
      <c r="J702" s="1994" t="s">
        <v>767</v>
      </c>
    </row>
    <row r="703" spans="1:10" x14ac:dyDescent="0.25">
      <c r="A703" s="2336"/>
      <c r="B703" s="1859" t="s">
        <v>677</v>
      </c>
      <c r="C703" s="1848">
        <v>1</v>
      </c>
      <c r="D703" s="1848"/>
      <c r="E703" s="1849"/>
      <c r="F703" s="1848">
        <v>18100</v>
      </c>
      <c r="G703" s="1848"/>
      <c r="H703" s="2048"/>
      <c r="I703" s="1831"/>
      <c r="J703" s="1994" t="s">
        <v>8364</v>
      </c>
    </row>
    <row r="704" spans="1:10" x14ac:dyDescent="0.25">
      <c r="A704" s="2336"/>
      <c r="B704" s="1859" t="s">
        <v>2043</v>
      </c>
      <c r="C704" s="1848">
        <v>1</v>
      </c>
      <c r="D704" s="1848"/>
      <c r="E704" s="1849">
        <v>17000</v>
      </c>
      <c r="F704" s="1848"/>
      <c r="G704" s="1848">
        <v>1</v>
      </c>
      <c r="H704" s="2048">
        <v>60</v>
      </c>
      <c r="I704" s="1831">
        <v>3000</v>
      </c>
      <c r="J704" s="1994" t="s">
        <v>767</v>
      </c>
    </row>
    <row r="705" spans="1:10" x14ac:dyDescent="0.25">
      <c r="A705" s="2336"/>
      <c r="B705" s="1859" t="s">
        <v>1237</v>
      </c>
      <c r="C705" s="1848">
        <v>1</v>
      </c>
      <c r="D705" s="1848">
        <v>13000</v>
      </c>
      <c r="E705" s="1849"/>
      <c r="F705" s="1848"/>
      <c r="G705" s="1848">
        <v>2</v>
      </c>
      <c r="H705" s="2048">
        <v>75</v>
      </c>
      <c r="I705" s="1831">
        <v>8000</v>
      </c>
      <c r="J705" s="1994"/>
    </row>
    <row r="706" spans="1:10" x14ac:dyDescent="0.25">
      <c r="A706" s="2336"/>
      <c r="B706" s="1859" t="s">
        <v>2045</v>
      </c>
      <c r="C706" s="1848">
        <v>2</v>
      </c>
      <c r="D706" s="1848"/>
      <c r="E706" s="1849">
        <v>28000</v>
      </c>
      <c r="F706" s="1848"/>
      <c r="G706" s="1848">
        <v>2</v>
      </c>
      <c r="H706" s="2048">
        <v>75</v>
      </c>
      <c r="I706" s="1831">
        <v>8000</v>
      </c>
      <c r="J706" s="1994" t="s">
        <v>3802</v>
      </c>
    </row>
    <row r="707" spans="1:10" x14ac:dyDescent="0.25">
      <c r="A707" s="2336"/>
      <c r="B707" s="1859" t="s">
        <v>1541</v>
      </c>
      <c r="C707" s="1848">
        <v>3</v>
      </c>
      <c r="D707" s="1848">
        <v>90000</v>
      </c>
      <c r="E707" s="1849">
        <v>67000</v>
      </c>
      <c r="F707" s="1848"/>
      <c r="G707" s="1848">
        <v>2</v>
      </c>
      <c r="H707" s="2048">
        <v>230</v>
      </c>
      <c r="I707" s="1831">
        <v>26000</v>
      </c>
      <c r="J707" s="1994" t="s">
        <v>767</v>
      </c>
    </row>
    <row r="708" spans="1:10" x14ac:dyDescent="0.25">
      <c r="A708" s="2336"/>
      <c r="B708" s="1859" t="s">
        <v>3539</v>
      </c>
      <c r="C708" s="1848">
        <v>1</v>
      </c>
      <c r="D708" s="1848"/>
      <c r="E708" s="1849">
        <v>51000</v>
      </c>
      <c r="F708" s="1848"/>
      <c r="G708" s="1848">
        <v>1</v>
      </c>
      <c r="H708" s="2048">
        <v>100</v>
      </c>
      <c r="I708" s="1831">
        <v>5000</v>
      </c>
      <c r="J708" s="1994" t="s">
        <v>767</v>
      </c>
    </row>
    <row r="709" spans="1:10" x14ac:dyDescent="0.25">
      <c r="A709" s="2336"/>
      <c r="B709" s="1859" t="s">
        <v>2912</v>
      </c>
      <c r="C709" s="1848">
        <v>1</v>
      </c>
      <c r="D709" s="1848"/>
      <c r="E709" s="1849">
        <v>23500</v>
      </c>
      <c r="F709" s="1848"/>
      <c r="G709" s="1848">
        <v>1</v>
      </c>
      <c r="H709" s="2048">
        <v>60</v>
      </c>
      <c r="I709" s="1831">
        <v>3000</v>
      </c>
      <c r="J709" s="1994" t="s">
        <v>767</v>
      </c>
    </row>
    <row r="710" spans="1:10" x14ac:dyDescent="0.25">
      <c r="A710" s="2336"/>
      <c r="B710" s="1859" t="s">
        <v>3707</v>
      </c>
      <c r="C710" s="1848">
        <v>1</v>
      </c>
      <c r="D710" s="1848">
        <v>20000</v>
      </c>
      <c r="E710" s="1849">
        <v>2000</v>
      </c>
      <c r="F710" s="1848"/>
      <c r="G710" s="1848"/>
      <c r="H710" s="2048"/>
      <c r="I710" s="1831"/>
      <c r="J710" s="1994" t="s">
        <v>767</v>
      </c>
    </row>
    <row r="711" spans="1:10" x14ac:dyDescent="0.25">
      <c r="A711" s="2336"/>
      <c r="B711" s="1859" t="s">
        <v>123</v>
      </c>
      <c r="C711" s="1848">
        <v>1</v>
      </c>
      <c r="D711" s="1848"/>
      <c r="E711" s="1849">
        <v>16000</v>
      </c>
      <c r="F711" s="1848"/>
      <c r="G711" s="1848"/>
      <c r="H711" s="2048"/>
      <c r="I711" s="1831"/>
      <c r="J711" s="1994" t="s">
        <v>767</v>
      </c>
    </row>
    <row r="712" spans="1:10" x14ac:dyDescent="0.25">
      <c r="A712" s="2336"/>
      <c r="B712" s="1859" t="s">
        <v>5564</v>
      </c>
      <c r="C712" s="1848">
        <v>2</v>
      </c>
      <c r="D712" s="1848"/>
      <c r="E712" s="1849">
        <v>82000</v>
      </c>
      <c r="F712" s="1848"/>
      <c r="G712" s="1848"/>
      <c r="H712" s="2048"/>
      <c r="I712" s="1831"/>
      <c r="J712" s="1994" t="s">
        <v>767</v>
      </c>
    </row>
    <row r="713" spans="1:10" x14ac:dyDescent="0.25">
      <c r="A713" s="2336"/>
      <c r="B713" s="1859" t="s">
        <v>7827</v>
      </c>
      <c r="C713" s="1848">
        <v>1</v>
      </c>
      <c r="D713" s="1848"/>
      <c r="E713" s="1849">
        <v>5500</v>
      </c>
      <c r="F713" s="1848"/>
      <c r="G713" s="1848"/>
      <c r="H713" s="2048"/>
      <c r="I713" s="1831"/>
      <c r="J713" s="1994" t="s">
        <v>767</v>
      </c>
    </row>
    <row r="714" spans="1:10" x14ac:dyDescent="0.25">
      <c r="A714" s="2336"/>
      <c r="B714" s="1859" t="s">
        <v>552</v>
      </c>
      <c r="C714" s="1848">
        <v>1</v>
      </c>
      <c r="D714" s="1848">
        <v>16000</v>
      </c>
      <c r="E714" s="1849"/>
      <c r="F714" s="1848"/>
      <c r="G714" s="1848">
        <v>1</v>
      </c>
      <c r="H714" s="2048">
        <v>70</v>
      </c>
      <c r="I714" s="1831">
        <v>4000</v>
      </c>
      <c r="J714" s="1994"/>
    </row>
    <row r="715" spans="1:10" x14ac:dyDescent="0.25">
      <c r="A715" s="2336"/>
      <c r="B715" s="1859" t="s">
        <v>8367</v>
      </c>
      <c r="C715" s="1848">
        <v>1</v>
      </c>
      <c r="D715" s="1848"/>
      <c r="E715" s="1849">
        <v>37000</v>
      </c>
      <c r="F715" s="1848"/>
      <c r="G715" s="1848">
        <v>1</v>
      </c>
      <c r="H715" s="2048">
        <v>100</v>
      </c>
      <c r="I715" s="1831">
        <v>5000</v>
      </c>
      <c r="J715" s="1994" t="s">
        <v>767</v>
      </c>
    </row>
    <row r="716" spans="1:10" x14ac:dyDescent="0.25">
      <c r="A716" s="2336"/>
      <c r="B716" s="1859" t="s">
        <v>8365</v>
      </c>
      <c r="C716" s="1848">
        <v>1</v>
      </c>
      <c r="D716" s="1848">
        <v>34500</v>
      </c>
      <c r="E716" s="1849"/>
      <c r="F716" s="1848"/>
      <c r="G716" s="1848">
        <v>1</v>
      </c>
      <c r="H716" s="2048">
        <v>60</v>
      </c>
      <c r="I716" s="1831">
        <v>3000</v>
      </c>
      <c r="J716" s="1994"/>
    </row>
    <row r="717" spans="1:10" x14ac:dyDescent="0.25">
      <c r="A717" s="2336"/>
      <c r="B717" s="1859" t="s">
        <v>8366</v>
      </c>
      <c r="C717" s="1848">
        <v>1</v>
      </c>
      <c r="D717" s="1848"/>
      <c r="E717" s="1849">
        <v>49000</v>
      </c>
      <c r="F717" s="1848"/>
      <c r="G717" s="1848">
        <v>1</v>
      </c>
      <c r="H717" s="2048">
        <v>60</v>
      </c>
      <c r="I717" s="1831">
        <v>3000</v>
      </c>
      <c r="J717" s="1994" t="s">
        <v>767</v>
      </c>
    </row>
    <row r="718" spans="1:10" x14ac:dyDescent="0.25">
      <c r="A718" s="2336"/>
      <c r="B718" s="1859" t="s">
        <v>7607</v>
      </c>
      <c r="C718" s="1848">
        <v>1</v>
      </c>
      <c r="D718" s="1848">
        <v>36500</v>
      </c>
      <c r="E718" s="1849"/>
      <c r="F718" s="1848"/>
      <c r="G718" s="1848"/>
      <c r="H718" s="2048"/>
      <c r="I718" s="1831"/>
      <c r="J718" s="1994"/>
    </row>
    <row r="719" spans="1:10" x14ac:dyDescent="0.25">
      <c r="A719" s="2336"/>
      <c r="B719" s="1859" t="s">
        <v>291</v>
      </c>
      <c r="C719" s="1848">
        <v>1</v>
      </c>
      <c r="D719" s="1848"/>
      <c r="E719" s="1849">
        <v>17000</v>
      </c>
      <c r="F719" s="1848"/>
      <c r="G719" s="1848">
        <v>1</v>
      </c>
      <c r="H719" s="2048">
        <v>60</v>
      </c>
      <c r="I719" s="1831">
        <v>3000</v>
      </c>
      <c r="J719" s="1994" t="s">
        <v>767</v>
      </c>
    </row>
    <row r="720" spans="1:10" x14ac:dyDescent="0.25">
      <c r="A720" s="2336"/>
      <c r="B720" s="1917" t="s">
        <v>498</v>
      </c>
      <c r="C720" s="1915">
        <v>1</v>
      </c>
      <c r="D720" s="1915"/>
      <c r="E720" s="1916"/>
      <c r="F720" s="1915"/>
      <c r="G720" s="1915"/>
      <c r="H720" s="2060"/>
      <c r="I720" s="1852"/>
      <c r="J720" s="1997" t="s">
        <v>8371</v>
      </c>
    </row>
    <row r="721" spans="1:10" x14ac:dyDescent="0.25">
      <c r="A721" s="2336"/>
      <c r="B721" s="1921" t="s">
        <v>170</v>
      </c>
      <c r="C721" s="2091">
        <v>1</v>
      </c>
      <c r="D721" s="2091"/>
      <c r="E721" s="2093">
        <v>23000</v>
      </c>
      <c r="F721" s="2091"/>
      <c r="G721" s="2091">
        <v>1</v>
      </c>
      <c r="H721" s="2049">
        <v>100</v>
      </c>
      <c r="I721" s="1923">
        <v>5000</v>
      </c>
      <c r="J721" s="1994" t="s">
        <v>767</v>
      </c>
    </row>
    <row r="722" spans="1:10" x14ac:dyDescent="0.25">
      <c r="A722" s="2336"/>
      <c r="B722" s="1921" t="s">
        <v>4879</v>
      </c>
      <c r="C722" s="2091">
        <v>1</v>
      </c>
      <c r="D722" s="2091">
        <v>17000</v>
      </c>
      <c r="E722" s="2093"/>
      <c r="F722" s="2091"/>
      <c r="G722" s="2091"/>
      <c r="H722" s="2049"/>
      <c r="I722" s="1923"/>
      <c r="J722" s="1994" t="s">
        <v>6965</v>
      </c>
    </row>
    <row r="723" spans="1:10" x14ac:dyDescent="0.25">
      <c r="A723" s="2336"/>
      <c r="B723" s="1921" t="s">
        <v>4879</v>
      </c>
      <c r="C723" s="2091">
        <v>1</v>
      </c>
      <c r="D723" s="2091">
        <v>17000</v>
      </c>
      <c r="E723" s="2093"/>
      <c r="F723" s="2091"/>
      <c r="G723" s="2091"/>
      <c r="H723" s="2049"/>
      <c r="I723" s="1923"/>
      <c r="J723" s="1994" t="s">
        <v>6965</v>
      </c>
    </row>
    <row r="724" spans="1:10" x14ac:dyDescent="0.25">
      <c r="A724" s="2336"/>
      <c r="B724" s="1921" t="s">
        <v>6143</v>
      </c>
      <c r="C724" s="2091">
        <v>1</v>
      </c>
      <c r="D724" s="2091">
        <v>45000</v>
      </c>
      <c r="E724" s="2093"/>
      <c r="F724" s="2091"/>
      <c r="G724" s="2091">
        <v>1</v>
      </c>
      <c r="H724" s="2049">
        <v>100</v>
      </c>
      <c r="I724" s="1923">
        <v>5000</v>
      </c>
      <c r="J724" s="1994"/>
    </row>
    <row r="725" spans="1:10" x14ac:dyDescent="0.25">
      <c r="A725" s="2336"/>
      <c r="B725" s="1921" t="s">
        <v>8311</v>
      </c>
      <c r="C725" s="2091">
        <v>1</v>
      </c>
      <c r="D725" s="2091"/>
      <c r="E725" s="2093">
        <v>32000</v>
      </c>
      <c r="F725" s="2091"/>
      <c r="G725" s="2091">
        <v>1</v>
      </c>
      <c r="H725" s="2049">
        <v>60</v>
      </c>
      <c r="I725" s="1923">
        <v>3000</v>
      </c>
      <c r="J725" s="1994" t="s">
        <v>767</v>
      </c>
    </row>
    <row r="726" spans="1:10" x14ac:dyDescent="0.25">
      <c r="A726" s="2336"/>
      <c r="B726" s="1921" t="s">
        <v>7607</v>
      </c>
      <c r="C726" s="2091">
        <v>1</v>
      </c>
      <c r="D726" s="2091">
        <v>33500</v>
      </c>
      <c r="E726" s="2093"/>
      <c r="F726" s="2091"/>
      <c r="G726" s="2091">
        <v>1</v>
      </c>
      <c r="H726" s="2049">
        <v>60</v>
      </c>
      <c r="I726" s="1923">
        <v>3000</v>
      </c>
      <c r="J726" s="1994"/>
    </row>
    <row r="727" spans="1:10" x14ac:dyDescent="0.25">
      <c r="A727" s="2336"/>
      <c r="B727" s="1921" t="s">
        <v>1248</v>
      </c>
      <c r="C727" s="2091">
        <v>1</v>
      </c>
      <c r="D727" s="2091"/>
      <c r="E727" s="2093">
        <v>55000</v>
      </c>
      <c r="F727" s="2091"/>
      <c r="G727" s="2091"/>
      <c r="H727" s="2049"/>
      <c r="I727" s="1923"/>
      <c r="J727" s="1994" t="s">
        <v>767</v>
      </c>
    </row>
    <row r="728" spans="1:10" x14ac:dyDescent="0.25">
      <c r="A728" s="2336"/>
      <c r="B728" s="1921" t="s">
        <v>2187</v>
      </c>
      <c r="C728" s="2091">
        <v>1</v>
      </c>
      <c r="D728" s="2091">
        <v>14000</v>
      </c>
      <c r="E728" s="2093"/>
      <c r="F728" s="2091"/>
      <c r="G728" s="2091">
        <v>1</v>
      </c>
      <c r="H728" s="2049">
        <v>60</v>
      </c>
      <c r="I728" s="1923">
        <v>3000</v>
      </c>
      <c r="J728" s="1994"/>
    </row>
    <row r="729" spans="1:10" x14ac:dyDescent="0.25">
      <c r="A729" s="2336"/>
      <c r="B729" s="2032" t="s">
        <v>563</v>
      </c>
      <c r="C729" s="1915">
        <v>1</v>
      </c>
      <c r="D729" s="1915"/>
      <c r="E729" s="1916"/>
      <c r="F729" s="1915"/>
      <c r="G729" s="1915"/>
      <c r="H729" s="2060"/>
      <c r="I729" s="1852"/>
      <c r="J729" s="1997" t="s">
        <v>6418</v>
      </c>
    </row>
    <row r="730" spans="1:10" x14ac:dyDescent="0.25">
      <c r="A730" s="2336"/>
      <c r="B730" s="1917" t="s">
        <v>498</v>
      </c>
      <c r="C730" s="1915">
        <v>1</v>
      </c>
      <c r="D730" s="1915"/>
      <c r="E730" s="1916"/>
      <c r="F730" s="1915"/>
      <c r="G730" s="1915"/>
      <c r="H730" s="2060"/>
      <c r="I730" s="1852"/>
      <c r="J730" s="1997" t="s">
        <v>6508</v>
      </c>
    </row>
    <row r="731" spans="1:10" x14ac:dyDescent="0.25">
      <c r="A731" s="2336"/>
      <c r="B731" s="1921" t="s">
        <v>8155</v>
      </c>
      <c r="C731" s="2091">
        <v>1</v>
      </c>
      <c r="D731" s="2091"/>
      <c r="E731" s="2093">
        <v>47000</v>
      </c>
      <c r="F731" s="2091"/>
      <c r="G731" s="2091"/>
      <c r="H731" s="2049"/>
      <c r="I731" s="1923"/>
      <c r="J731" s="1994" t="s">
        <v>767</v>
      </c>
    </row>
    <row r="732" spans="1:10" x14ac:dyDescent="0.25">
      <c r="A732" s="2336"/>
      <c r="B732" s="1921" t="s">
        <v>423</v>
      </c>
      <c r="C732" s="2091">
        <v>1</v>
      </c>
      <c r="D732" s="2091">
        <v>22000</v>
      </c>
      <c r="E732" s="2093"/>
      <c r="F732" s="2091"/>
      <c r="G732" s="2091"/>
      <c r="H732" s="2049"/>
      <c r="I732" s="1923"/>
      <c r="J732" s="1994"/>
    </row>
    <row r="733" spans="1:10" x14ac:dyDescent="0.25">
      <c r="A733" s="2336"/>
      <c r="B733" s="1921" t="s">
        <v>170</v>
      </c>
      <c r="C733" s="2091">
        <v>1</v>
      </c>
      <c r="D733" s="2091">
        <v>20000</v>
      </c>
      <c r="E733" s="2093"/>
      <c r="F733" s="2091"/>
      <c r="G733" s="2091">
        <v>2</v>
      </c>
      <c r="H733" s="2049" t="s">
        <v>2059</v>
      </c>
      <c r="I733" s="1923">
        <v>8000</v>
      </c>
      <c r="J733" s="1994"/>
    </row>
    <row r="734" spans="1:10" x14ac:dyDescent="0.25">
      <c r="A734" s="2336"/>
      <c r="B734" s="1921" t="s">
        <v>132</v>
      </c>
      <c r="C734" s="2091">
        <v>1</v>
      </c>
      <c r="D734" s="2091"/>
      <c r="E734" s="2093">
        <v>13000</v>
      </c>
      <c r="F734" s="2091"/>
      <c r="G734" s="2091">
        <v>1</v>
      </c>
      <c r="H734" s="2049">
        <v>60</v>
      </c>
      <c r="I734" s="1923">
        <v>3000</v>
      </c>
      <c r="J734" s="1994" t="s">
        <v>767</v>
      </c>
    </row>
    <row r="735" spans="1:10" x14ac:dyDescent="0.25">
      <c r="A735" s="2336"/>
      <c r="B735" s="1921" t="s">
        <v>6537</v>
      </c>
      <c r="C735" s="2091">
        <v>1</v>
      </c>
      <c r="D735" s="2091">
        <v>18000</v>
      </c>
      <c r="E735" s="2093"/>
      <c r="F735" s="2091"/>
      <c r="G735" s="2091">
        <v>1</v>
      </c>
      <c r="H735" s="2049">
        <v>75</v>
      </c>
      <c r="I735" s="1923">
        <v>4000</v>
      </c>
      <c r="J735" s="1994"/>
    </row>
    <row r="736" spans="1:10" x14ac:dyDescent="0.25">
      <c r="A736" s="2336"/>
      <c r="B736" s="1921" t="s">
        <v>8368</v>
      </c>
      <c r="C736" s="2091">
        <v>1</v>
      </c>
      <c r="D736" s="2091">
        <v>22000</v>
      </c>
      <c r="E736" s="2093"/>
      <c r="F736" s="2091"/>
      <c r="G736" s="2091"/>
      <c r="H736" s="2049"/>
      <c r="I736" s="1923"/>
      <c r="J736" s="1994"/>
    </row>
    <row r="737" spans="1:10" x14ac:dyDescent="0.25">
      <c r="A737" s="2336"/>
      <c r="B737" s="1921" t="s">
        <v>423</v>
      </c>
      <c r="C737" s="2091">
        <v>1</v>
      </c>
      <c r="D737" s="2091">
        <v>18000</v>
      </c>
      <c r="E737" s="2093"/>
      <c r="F737" s="2091"/>
      <c r="G737" s="2091">
        <v>1</v>
      </c>
      <c r="H737" s="2049">
        <v>75</v>
      </c>
      <c r="I737" s="1923">
        <v>4000</v>
      </c>
      <c r="J737" s="1994"/>
    </row>
    <row r="738" spans="1:10" x14ac:dyDescent="0.25">
      <c r="A738" s="2336"/>
      <c r="B738" s="1921" t="s">
        <v>1541</v>
      </c>
      <c r="C738" s="2091">
        <v>1</v>
      </c>
      <c r="D738" s="2091">
        <v>62000</v>
      </c>
      <c r="E738" s="2093"/>
      <c r="F738" s="2091"/>
      <c r="G738" s="2091"/>
      <c r="H738" s="2049"/>
      <c r="I738" s="1923"/>
      <c r="J738" s="1994" t="s">
        <v>8369</v>
      </c>
    </row>
    <row r="739" spans="1:10" x14ac:dyDescent="0.25">
      <c r="A739" s="2342"/>
      <c r="B739" s="1921" t="s">
        <v>8370</v>
      </c>
      <c r="C739" s="2091">
        <v>1</v>
      </c>
      <c r="D739" s="2091">
        <v>19000</v>
      </c>
      <c r="E739" s="2093"/>
      <c r="F739" s="2091"/>
      <c r="G739" s="2091"/>
      <c r="H739" s="2049"/>
      <c r="I739" s="1923"/>
      <c r="J739" s="1994"/>
    </row>
    <row r="740" spans="1:10" ht="16.5" thickBot="1" x14ac:dyDescent="0.3">
      <c r="A740" s="2342"/>
      <c r="B740" s="1921" t="s">
        <v>563</v>
      </c>
      <c r="C740" s="2091">
        <v>1</v>
      </c>
      <c r="D740" s="2091"/>
      <c r="E740" s="2093">
        <v>18000</v>
      </c>
      <c r="F740" s="2091"/>
      <c r="G740" s="2091">
        <v>1</v>
      </c>
      <c r="H740" s="2049">
        <v>75</v>
      </c>
      <c r="I740" s="1923">
        <v>4000</v>
      </c>
      <c r="J740" s="1994" t="s">
        <v>767</v>
      </c>
    </row>
    <row r="741" spans="1:10" ht="16.5" thickBot="1" x14ac:dyDescent="0.3">
      <c r="A741" s="2337"/>
      <c r="B741" s="2061" t="s">
        <v>2048</v>
      </c>
      <c r="C741" s="2062">
        <f>SUM(C695:C740)</f>
        <v>50</v>
      </c>
      <c r="D741" s="2062">
        <f>SUM(D695:D740)</f>
        <v>604500</v>
      </c>
      <c r="E741" s="2062">
        <f>SUM(E695:E740)</f>
        <v>681000</v>
      </c>
      <c r="F741" s="2062">
        <f>SUM(F695:F740)</f>
        <v>37000</v>
      </c>
      <c r="G741" s="2062">
        <f>SUM(G695:G740)</f>
        <v>31</v>
      </c>
      <c r="H741" s="2062"/>
      <c r="I741" s="2062">
        <f>SUM(I695:I740)</f>
        <v>135000</v>
      </c>
      <c r="J741" s="2063"/>
    </row>
    <row r="742" spans="1:10" ht="16.5" thickBot="1" x14ac:dyDescent="0.3">
      <c r="A742" s="2338" t="s">
        <v>4463</v>
      </c>
      <c r="B742" s="2339"/>
      <c r="C742" s="2339"/>
      <c r="D742" s="2339"/>
      <c r="E742" s="2339"/>
      <c r="F742" s="2339"/>
      <c r="G742" s="2339"/>
      <c r="H742" s="2339"/>
      <c r="I742" s="2339"/>
      <c r="J742" s="2340"/>
    </row>
    <row r="743" spans="1:10" x14ac:dyDescent="0.25">
      <c r="A743" s="2330"/>
      <c r="B743" s="2023"/>
      <c r="C743" s="2024"/>
      <c r="D743" s="2024"/>
      <c r="E743" s="2024"/>
      <c r="F743" s="2025"/>
      <c r="G743" s="2025"/>
      <c r="H743" s="2025"/>
      <c r="I743" s="2025"/>
      <c r="J743" s="2046"/>
    </row>
    <row r="744" spans="1:10" x14ac:dyDescent="0.25">
      <c r="A744" s="2368"/>
      <c r="B744" s="2086"/>
      <c r="C744" s="2087"/>
      <c r="D744" s="2087"/>
      <c r="E744" s="2087"/>
      <c r="F744" s="2088"/>
      <c r="G744" s="2088"/>
      <c r="H744" s="2088"/>
      <c r="I744" s="2088"/>
      <c r="J744" s="2089"/>
    </row>
    <row r="745" spans="1:10" ht="16.5" thickBot="1" x14ac:dyDescent="0.3">
      <c r="A745" s="2331"/>
      <c r="B745" s="2029" t="s">
        <v>2048</v>
      </c>
      <c r="C745" s="1999">
        <f>SUM(C743:C743)</f>
        <v>0</v>
      </c>
      <c r="D745" s="1999"/>
      <c r="E745" s="1999"/>
      <c r="F745" s="1999"/>
      <c r="G745" s="1999"/>
      <c r="H745" s="1999"/>
      <c r="I745" s="1999"/>
      <c r="J745" s="2099"/>
    </row>
    <row r="747" spans="1:10" x14ac:dyDescent="0.25">
      <c r="A747" s="2326" t="s">
        <v>4861</v>
      </c>
      <c r="B747" s="2326"/>
      <c r="C747" s="2326"/>
      <c r="D747" s="2031">
        <f>D741</f>
        <v>604500</v>
      </c>
    </row>
    <row r="749" spans="1:10" x14ac:dyDescent="0.25">
      <c r="A749" s="2326" t="s">
        <v>4825</v>
      </c>
      <c r="B749" s="2326"/>
      <c r="C749" s="2327"/>
      <c r="D749" s="2328"/>
      <c r="F749" s="2329" t="s">
        <v>8160</v>
      </c>
      <c r="G749" s="2329"/>
      <c r="H749" s="2329"/>
      <c r="I749" s="2329"/>
      <c r="J749" s="2329"/>
    </row>
    <row r="753" spans="1:10" ht="16.5" thickBot="1" x14ac:dyDescent="0.3"/>
    <row r="754" spans="1:10" ht="16.5" thickBot="1" x14ac:dyDescent="0.3">
      <c r="A754" s="2332" t="s">
        <v>8372</v>
      </c>
      <c r="B754" s="2333"/>
      <c r="C754" s="2333"/>
      <c r="D754" s="2333"/>
      <c r="E754" s="2333"/>
      <c r="F754" s="2333"/>
      <c r="G754" s="2333"/>
      <c r="H754" s="2333"/>
      <c r="I754" s="2333"/>
      <c r="J754" s="2334"/>
    </row>
    <row r="755" spans="1:10" ht="32.25" thickBot="1" x14ac:dyDescent="0.3">
      <c r="A755" s="1984" t="s">
        <v>7245</v>
      </c>
      <c r="B755" s="2074" t="s">
        <v>7246</v>
      </c>
      <c r="C755" s="2075" t="s">
        <v>6004</v>
      </c>
      <c r="D755" s="2076" t="s">
        <v>6005</v>
      </c>
      <c r="E755" s="2077" t="s">
        <v>7247</v>
      </c>
      <c r="F755" s="2078" t="s">
        <v>7248</v>
      </c>
      <c r="G755" s="2078" t="s">
        <v>7249</v>
      </c>
      <c r="H755" s="2078" t="s">
        <v>7251</v>
      </c>
      <c r="I755" s="2078" t="s">
        <v>7250</v>
      </c>
      <c r="J755" s="2079" t="s">
        <v>6846</v>
      </c>
    </row>
    <row r="756" spans="1:10" x14ac:dyDescent="0.25">
      <c r="A756" s="2335">
        <v>44005</v>
      </c>
      <c r="B756" s="2070" t="s">
        <v>8276</v>
      </c>
      <c r="C756" s="2092">
        <v>1</v>
      </c>
      <c r="D756" s="2092"/>
      <c r="E756" s="2094">
        <v>25000</v>
      </c>
      <c r="F756" s="2092"/>
      <c r="G756" s="2092">
        <v>1</v>
      </c>
      <c r="H756" s="2071">
        <v>50</v>
      </c>
      <c r="I756" s="2072">
        <v>2000</v>
      </c>
      <c r="J756" s="2073" t="s">
        <v>767</v>
      </c>
    </row>
    <row r="757" spans="1:10" x14ac:dyDescent="0.25">
      <c r="A757" s="2335"/>
      <c r="B757" s="2070" t="s">
        <v>2045</v>
      </c>
      <c r="C757" s="2092">
        <v>1</v>
      </c>
      <c r="D757" s="2092"/>
      <c r="E757" s="2094"/>
      <c r="F757" s="2092">
        <v>18000</v>
      </c>
      <c r="G757" s="2092"/>
      <c r="H757" s="2071"/>
      <c r="I757" s="2072"/>
      <c r="J757" s="2073" t="s">
        <v>8373</v>
      </c>
    </row>
    <row r="758" spans="1:10" x14ac:dyDescent="0.25">
      <c r="A758" s="2335"/>
      <c r="B758" s="2070" t="s">
        <v>7776</v>
      </c>
      <c r="C758" s="2092">
        <v>1</v>
      </c>
      <c r="D758" s="2092">
        <v>13000</v>
      </c>
      <c r="E758" s="2094"/>
      <c r="F758" s="2092"/>
      <c r="G758" s="2092">
        <v>1</v>
      </c>
      <c r="H758" s="2071">
        <v>60</v>
      </c>
      <c r="I758" s="2072">
        <v>3000</v>
      </c>
      <c r="J758" s="2073"/>
    </row>
    <row r="759" spans="1:10" x14ac:dyDescent="0.25">
      <c r="A759" s="2335"/>
      <c r="B759" s="2070" t="s">
        <v>316</v>
      </c>
      <c r="C759" s="2092">
        <v>1</v>
      </c>
      <c r="D759" s="2092">
        <v>23000</v>
      </c>
      <c r="E759" s="2094"/>
      <c r="F759" s="2092"/>
      <c r="G759" s="2092">
        <v>1</v>
      </c>
      <c r="H759" s="2071">
        <v>100</v>
      </c>
      <c r="I759" s="2072">
        <v>5000</v>
      </c>
      <c r="J759" s="2073"/>
    </row>
    <row r="760" spans="1:10" x14ac:dyDescent="0.25">
      <c r="A760" s="2335"/>
      <c r="B760" s="2070" t="s">
        <v>4757</v>
      </c>
      <c r="C760" s="2092">
        <v>1</v>
      </c>
      <c r="D760" s="2092"/>
      <c r="E760" s="2094">
        <v>22000</v>
      </c>
      <c r="F760" s="2092"/>
      <c r="G760" s="2092">
        <v>1</v>
      </c>
      <c r="H760" s="2071">
        <v>75</v>
      </c>
      <c r="I760" s="2072">
        <v>4000</v>
      </c>
      <c r="J760" s="2073" t="s">
        <v>767</v>
      </c>
    </row>
    <row r="761" spans="1:10" x14ac:dyDescent="0.25">
      <c r="A761" s="2335"/>
      <c r="B761" s="2070" t="s">
        <v>5605</v>
      </c>
      <c r="C761" s="2092">
        <v>2</v>
      </c>
      <c r="D761" s="2092"/>
      <c r="E761" s="2094"/>
      <c r="F761" s="2092">
        <v>110000</v>
      </c>
      <c r="G761" s="2092"/>
      <c r="H761" s="2071"/>
      <c r="I761" s="2072"/>
      <c r="J761" s="2073" t="s">
        <v>5312</v>
      </c>
    </row>
    <row r="762" spans="1:10" ht="16.5" thickBot="1" x14ac:dyDescent="0.3">
      <c r="A762" s="2336"/>
      <c r="B762" s="1859" t="s">
        <v>8287</v>
      </c>
      <c r="C762" s="1848">
        <v>1</v>
      </c>
      <c r="D762" s="1848">
        <v>47000</v>
      </c>
      <c r="E762" s="1849"/>
      <c r="F762" s="1848"/>
      <c r="G762" s="1848"/>
      <c r="H762" s="2048"/>
      <c r="I762" s="1831"/>
      <c r="J762" s="1994"/>
    </row>
    <row r="763" spans="1:10" ht="16.5" thickBot="1" x14ac:dyDescent="0.3">
      <c r="A763" s="2337"/>
      <c r="B763" s="2061" t="s">
        <v>2048</v>
      </c>
      <c r="C763" s="2062">
        <f>SUM(C756:C762)</f>
        <v>8</v>
      </c>
      <c r="D763" s="2062">
        <f>SUM(D756:D762)</f>
        <v>83000</v>
      </c>
      <c r="E763" s="2062">
        <f>SUM(E756:E762)</f>
        <v>47000</v>
      </c>
      <c r="F763" s="2062">
        <f>SUM(F756:F762)</f>
        <v>128000</v>
      </c>
      <c r="G763" s="2062">
        <f>SUM(G756:G762)</f>
        <v>4</v>
      </c>
      <c r="H763" s="2062"/>
      <c r="I763" s="2062">
        <f>SUM(I756:I762)</f>
        <v>14000</v>
      </c>
      <c r="J763" s="2063"/>
    </row>
    <row r="764" spans="1:10" ht="16.5" thickBot="1" x14ac:dyDescent="0.3">
      <c r="A764" s="2338" t="s">
        <v>4463</v>
      </c>
      <c r="B764" s="2339"/>
      <c r="C764" s="2339"/>
      <c r="D764" s="2339"/>
      <c r="E764" s="2339"/>
      <c r="F764" s="2339"/>
      <c r="G764" s="2339"/>
      <c r="H764" s="2339"/>
      <c r="I764" s="2339"/>
      <c r="J764" s="2340"/>
    </row>
    <row r="765" spans="1:10" x14ac:dyDescent="0.25">
      <c r="A765" s="2330"/>
      <c r="B765" s="2023"/>
      <c r="C765" s="2024"/>
      <c r="D765" s="2024"/>
      <c r="E765" s="2024"/>
      <c r="F765" s="2025"/>
      <c r="G765" s="2025"/>
      <c r="H765" s="2025"/>
      <c r="I765" s="2025"/>
      <c r="J765" s="2046"/>
    </row>
    <row r="766" spans="1:10" x14ac:dyDescent="0.25">
      <c r="A766" s="2368"/>
      <c r="B766" s="2086"/>
      <c r="C766" s="2087"/>
      <c r="D766" s="2087"/>
      <c r="E766" s="2087"/>
      <c r="F766" s="2088"/>
      <c r="G766" s="2088"/>
      <c r="H766" s="2088"/>
      <c r="I766" s="2088"/>
      <c r="J766" s="2089"/>
    </row>
    <row r="767" spans="1:10" ht="16.5" thickBot="1" x14ac:dyDescent="0.3">
      <c r="A767" s="2331"/>
      <c r="B767" s="2029" t="s">
        <v>2048</v>
      </c>
      <c r="C767" s="1999">
        <f>SUM(C765:C765)</f>
        <v>0</v>
      </c>
      <c r="D767" s="1999"/>
      <c r="E767" s="1999"/>
      <c r="F767" s="1999"/>
      <c r="G767" s="1999"/>
      <c r="H767" s="1999"/>
      <c r="I767" s="1999"/>
      <c r="J767" s="2099"/>
    </row>
    <row r="769" spans="1:10" x14ac:dyDescent="0.25">
      <c r="A769" s="2326" t="s">
        <v>4861</v>
      </c>
      <c r="B769" s="2326"/>
      <c r="C769" s="2326"/>
      <c r="D769" s="2031">
        <f>D763</f>
        <v>83000</v>
      </c>
    </row>
    <row r="771" spans="1:10" x14ac:dyDescent="0.25">
      <c r="A771" s="2326" t="s">
        <v>4825</v>
      </c>
      <c r="B771" s="2326"/>
      <c r="C771" s="2327"/>
      <c r="D771" s="2328"/>
      <c r="F771" s="2329" t="s">
        <v>8160</v>
      </c>
      <c r="G771" s="2329"/>
      <c r="H771" s="2329"/>
      <c r="I771" s="2329"/>
      <c r="J771" s="2329"/>
    </row>
    <row r="775" spans="1:10" ht="16.5" thickBot="1" x14ac:dyDescent="0.3"/>
    <row r="776" spans="1:10" ht="16.5" thickBot="1" x14ac:dyDescent="0.3">
      <c r="A776" s="2332" t="s">
        <v>8374</v>
      </c>
      <c r="B776" s="2333"/>
      <c r="C776" s="2333"/>
      <c r="D776" s="2333"/>
      <c r="E776" s="2333"/>
      <c r="F776" s="2333"/>
      <c r="G776" s="2333"/>
      <c r="H776" s="2333"/>
      <c r="I776" s="2333"/>
      <c r="J776" s="2334"/>
    </row>
    <row r="777" spans="1:10" ht="32.25" thickBot="1" x14ac:dyDescent="0.3">
      <c r="A777" s="1984" t="s">
        <v>7245</v>
      </c>
      <c r="B777" s="2074" t="s">
        <v>7246</v>
      </c>
      <c r="C777" s="2075" t="s">
        <v>6004</v>
      </c>
      <c r="D777" s="2076" t="s">
        <v>6005</v>
      </c>
      <c r="E777" s="2077" t="s">
        <v>7247</v>
      </c>
      <c r="F777" s="2078" t="s">
        <v>7248</v>
      </c>
      <c r="G777" s="2078" t="s">
        <v>7249</v>
      </c>
      <c r="H777" s="2078" t="s">
        <v>7251</v>
      </c>
      <c r="I777" s="2078" t="s">
        <v>7250</v>
      </c>
      <c r="J777" s="2079" t="s">
        <v>6846</v>
      </c>
    </row>
    <row r="778" spans="1:10" x14ac:dyDescent="0.25">
      <c r="A778" s="2335">
        <v>44006</v>
      </c>
      <c r="B778" s="2070" t="s">
        <v>3012</v>
      </c>
      <c r="C778" s="2096">
        <v>2</v>
      </c>
      <c r="D778" s="2096"/>
      <c r="E778" s="2098">
        <v>28000</v>
      </c>
      <c r="F778" s="2096"/>
      <c r="G778" s="2096">
        <v>2</v>
      </c>
      <c r="H778" s="2071">
        <v>60</v>
      </c>
      <c r="I778" s="2072">
        <v>6000</v>
      </c>
      <c r="J778" s="2073" t="s">
        <v>767</v>
      </c>
    </row>
    <row r="779" spans="1:10" x14ac:dyDescent="0.25">
      <c r="A779" s="2335"/>
      <c r="B779" s="2070" t="s">
        <v>1248</v>
      </c>
      <c r="C779" s="2096">
        <v>2</v>
      </c>
      <c r="D779" s="2096"/>
      <c r="E779" s="2098"/>
      <c r="F779" s="2096">
        <v>106000</v>
      </c>
      <c r="G779" s="2096"/>
      <c r="H779" s="2071"/>
      <c r="I779" s="2072"/>
      <c r="J779" s="2073" t="s">
        <v>5648</v>
      </c>
    </row>
    <row r="780" spans="1:10" x14ac:dyDescent="0.25">
      <c r="A780" s="2335"/>
      <c r="B780" s="2070" t="s">
        <v>656</v>
      </c>
      <c r="C780" s="2096">
        <v>2</v>
      </c>
      <c r="D780" s="2096"/>
      <c r="E780" s="2098"/>
      <c r="F780" s="2096">
        <v>42000</v>
      </c>
      <c r="G780" s="2096"/>
      <c r="H780" s="2071"/>
      <c r="I780" s="2072"/>
      <c r="J780" s="2073" t="s">
        <v>5648</v>
      </c>
    </row>
    <row r="781" spans="1:10" x14ac:dyDescent="0.25">
      <c r="A781" s="2336"/>
      <c r="B781" s="1859" t="s">
        <v>2187</v>
      </c>
      <c r="C781" s="1848">
        <v>1</v>
      </c>
      <c r="D781" s="1848"/>
      <c r="E781" s="1849"/>
      <c r="F781" s="1848">
        <v>14500</v>
      </c>
      <c r="G781" s="1848"/>
      <c r="H781" s="2048"/>
      <c r="I781" s="1831"/>
      <c r="J781" s="1994" t="s">
        <v>8375</v>
      </c>
    </row>
    <row r="782" spans="1:10" x14ac:dyDescent="0.25">
      <c r="A782" s="2336"/>
      <c r="B782" s="1859" t="s">
        <v>5431</v>
      </c>
      <c r="C782" s="1848">
        <v>1</v>
      </c>
      <c r="D782" s="1848">
        <v>15000</v>
      </c>
      <c r="E782" s="1849"/>
      <c r="F782" s="1848"/>
      <c r="G782" s="1848">
        <v>1</v>
      </c>
      <c r="H782" s="2048">
        <v>50</v>
      </c>
      <c r="I782" s="1831">
        <v>2000</v>
      </c>
      <c r="J782" s="1994"/>
    </row>
    <row r="783" spans="1:10" x14ac:dyDescent="0.25">
      <c r="A783" s="2336"/>
      <c r="B783" s="1859" t="s">
        <v>8376</v>
      </c>
      <c r="C783" s="1848">
        <v>1</v>
      </c>
      <c r="D783" s="1848"/>
      <c r="E783" s="1849">
        <v>24000</v>
      </c>
      <c r="F783" s="1848"/>
      <c r="G783" s="1848">
        <v>1</v>
      </c>
      <c r="H783" s="2048">
        <v>42</v>
      </c>
      <c r="I783" s="1831">
        <v>1000</v>
      </c>
      <c r="J783" s="1994" t="s">
        <v>767</v>
      </c>
    </row>
    <row r="784" spans="1:10" x14ac:dyDescent="0.25">
      <c r="A784" s="2336"/>
      <c r="B784" s="1859" t="s">
        <v>656</v>
      </c>
      <c r="C784" s="1848">
        <v>1</v>
      </c>
      <c r="D784" s="1848">
        <v>21000</v>
      </c>
      <c r="E784" s="1849"/>
      <c r="F784" s="1848"/>
      <c r="G784" s="1848"/>
      <c r="H784" s="2048"/>
      <c r="I784" s="1831"/>
      <c r="J784" s="1994" t="s">
        <v>8377</v>
      </c>
    </row>
    <row r="785" spans="1:10" x14ac:dyDescent="0.25">
      <c r="A785" s="2336"/>
      <c r="B785" s="1917" t="s">
        <v>8378</v>
      </c>
      <c r="C785" s="1870">
        <v>2</v>
      </c>
      <c r="D785" s="1870"/>
      <c r="E785" s="1871"/>
      <c r="F785" s="1870"/>
      <c r="G785" s="1870"/>
      <c r="H785" s="2052"/>
      <c r="I785" s="1776"/>
      <c r="J785" s="1997" t="s">
        <v>2751</v>
      </c>
    </row>
    <row r="786" spans="1:10" x14ac:dyDescent="0.25">
      <c r="A786" s="2336"/>
      <c r="B786" s="1859" t="s">
        <v>3437</v>
      </c>
      <c r="C786" s="1848">
        <v>1</v>
      </c>
      <c r="D786" s="1848">
        <v>18000</v>
      </c>
      <c r="E786" s="1849"/>
      <c r="F786" s="1848"/>
      <c r="G786" s="1848">
        <v>1</v>
      </c>
      <c r="H786" s="2048">
        <v>75</v>
      </c>
      <c r="I786" s="1831">
        <v>4000</v>
      </c>
      <c r="J786" s="1994"/>
    </row>
    <row r="787" spans="1:10" x14ac:dyDescent="0.25">
      <c r="A787" s="2336"/>
      <c r="B787" s="1859" t="s">
        <v>5529</v>
      </c>
      <c r="C787" s="1848">
        <v>1</v>
      </c>
      <c r="D787" s="1848">
        <v>15000</v>
      </c>
      <c r="E787" s="1849"/>
      <c r="F787" s="1848"/>
      <c r="G787" s="1848">
        <v>1</v>
      </c>
      <c r="H787" s="2048">
        <v>50</v>
      </c>
      <c r="I787" s="1831">
        <v>2000</v>
      </c>
      <c r="J787" s="1994"/>
    </row>
    <row r="788" spans="1:10" x14ac:dyDescent="0.25">
      <c r="A788" s="2336"/>
      <c r="B788" s="1859" t="s">
        <v>3938</v>
      </c>
      <c r="C788" s="1848">
        <v>1</v>
      </c>
      <c r="D788" s="1848"/>
      <c r="E788" s="1849">
        <v>27500</v>
      </c>
      <c r="F788" s="1848"/>
      <c r="G788" s="1848"/>
      <c r="H788" s="2048"/>
      <c r="I788" s="1831"/>
      <c r="J788" s="1994" t="s">
        <v>767</v>
      </c>
    </row>
    <row r="789" spans="1:10" x14ac:dyDescent="0.25">
      <c r="A789" s="2336"/>
      <c r="B789" s="1859" t="s">
        <v>316</v>
      </c>
      <c r="C789" s="1848">
        <v>1</v>
      </c>
      <c r="D789" s="1848">
        <v>28000</v>
      </c>
      <c r="E789" s="1849"/>
      <c r="F789" s="1848"/>
      <c r="G789" s="1848"/>
      <c r="H789" s="2048"/>
      <c r="I789" s="1831"/>
      <c r="J789" s="1994"/>
    </row>
    <row r="790" spans="1:10" x14ac:dyDescent="0.25">
      <c r="A790" s="2336"/>
      <c r="B790" s="1859" t="s">
        <v>563</v>
      </c>
      <c r="C790" s="1848">
        <v>1</v>
      </c>
      <c r="D790" s="1848"/>
      <c r="E790" s="1849">
        <v>18000</v>
      </c>
      <c r="F790" s="1848"/>
      <c r="G790" s="1848">
        <v>1</v>
      </c>
      <c r="H790" s="2048">
        <v>75</v>
      </c>
      <c r="I790" s="1831">
        <v>4000</v>
      </c>
      <c r="J790" s="1994" t="s">
        <v>767</v>
      </c>
    </row>
    <row r="791" spans="1:10" x14ac:dyDescent="0.25">
      <c r="A791" s="2336"/>
      <c r="B791" s="1859" t="s">
        <v>3610</v>
      </c>
      <c r="C791" s="1848">
        <v>2</v>
      </c>
      <c r="D791" s="1848"/>
      <c r="E791" s="1849"/>
      <c r="F791" s="1848">
        <v>136000</v>
      </c>
      <c r="G791" s="1848"/>
      <c r="H791" s="2048"/>
      <c r="I791" s="1831"/>
      <c r="J791" s="1994" t="s">
        <v>8379</v>
      </c>
    </row>
    <row r="792" spans="1:10" x14ac:dyDescent="0.25">
      <c r="A792" s="2336"/>
      <c r="B792" s="1859" t="s">
        <v>8149</v>
      </c>
      <c r="C792" s="1848">
        <v>1</v>
      </c>
      <c r="D792" s="1848"/>
      <c r="E792" s="1849">
        <v>35000</v>
      </c>
      <c r="F792" s="1848"/>
      <c r="G792" s="1848">
        <v>1</v>
      </c>
      <c r="H792" s="2048">
        <v>75</v>
      </c>
      <c r="I792" s="1831">
        <v>4000</v>
      </c>
      <c r="J792" s="1994" t="s">
        <v>767</v>
      </c>
    </row>
    <row r="793" spans="1:10" x14ac:dyDescent="0.25">
      <c r="A793" s="2336"/>
      <c r="B793" s="1859" t="s">
        <v>170</v>
      </c>
      <c r="C793" s="1848">
        <v>1</v>
      </c>
      <c r="D793" s="1848"/>
      <c r="E793" s="1849">
        <v>28000</v>
      </c>
      <c r="F793" s="1848"/>
      <c r="G793" s="1848"/>
      <c r="H793" s="2048"/>
      <c r="I793" s="1831"/>
      <c r="J793" s="1994" t="s">
        <v>767</v>
      </c>
    </row>
    <row r="794" spans="1:10" x14ac:dyDescent="0.25">
      <c r="A794" s="2336"/>
      <c r="B794" s="1859" t="s">
        <v>8380</v>
      </c>
      <c r="C794" s="1848">
        <v>1</v>
      </c>
      <c r="D794" s="1848">
        <v>6000</v>
      </c>
      <c r="E794" s="1849"/>
      <c r="F794" s="1848"/>
      <c r="G794" s="1848"/>
      <c r="H794" s="2048"/>
      <c r="I794" s="1831"/>
      <c r="J794" s="1994"/>
    </row>
    <row r="795" spans="1:10" x14ac:dyDescent="0.25">
      <c r="A795" s="2336"/>
      <c r="B795" s="1859" t="s">
        <v>107</v>
      </c>
      <c r="C795" s="1848">
        <v>1</v>
      </c>
      <c r="D795" s="1848"/>
      <c r="E795" s="1849"/>
      <c r="F795" s="1848">
        <v>13900</v>
      </c>
      <c r="G795" s="1848"/>
      <c r="H795" s="2048"/>
      <c r="I795" s="1831"/>
      <c r="J795" s="1994" t="s">
        <v>8381</v>
      </c>
    </row>
    <row r="796" spans="1:10" x14ac:dyDescent="0.25">
      <c r="A796" s="2336"/>
      <c r="B796" s="1917" t="s">
        <v>4879</v>
      </c>
      <c r="C796" s="1870">
        <v>1</v>
      </c>
      <c r="D796" s="1870"/>
      <c r="E796" s="1871"/>
      <c r="F796" s="1870"/>
      <c r="G796" s="1870"/>
      <c r="H796" s="2052"/>
      <c r="I796" s="1776"/>
      <c r="J796" s="1997" t="s">
        <v>8382</v>
      </c>
    </row>
    <row r="797" spans="1:10" x14ac:dyDescent="0.25">
      <c r="A797" s="2336"/>
      <c r="B797" s="1859" t="s">
        <v>504</v>
      </c>
      <c r="C797" s="1848">
        <v>1</v>
      </c>
      <c r="D797" s="1848"/>
      <c r="E797" s="1849">
        <v>16000</v>
      </c>
      <c r="F797" s="1848"/>
      <c r="G797" s="1848"/>
      <c r="H797" s="2048"/>
      <c r="I797" s="1831"/>
      <c r="J797" s="1994" t="s">
        <v>767</v>
      </c>
    </row>
    <row r="798" spans="1:10" x14ac:dyDescent="0.25">
      <c r="A798" s="2336"/>
      <c r="B798" s="1859" t="s">
        <v>3701</v>
      </c>
      <c r="C798" s="1848">
        <v>1</v>
      </c>
      <c r="D798" s="1848">
        <v>2000</v>
      </c>
      <c r="E798" s="1849">
        <v>39000</v>
      </c>
      <c r="F798" s="1848"/>
      <c r="G798" s="1848">
        <v>1</v>
      </c>
      <c r="H798" s="2048">
        <v>75</v>
      </c>
      <c r="I798" s="1831">
        <v>4000</v>
      </c>
      <c r="J798" s="1994" t="s">
        <v>767</v>
      </c>
    </row>
    <row r="799" spans="1:10" x14ac:dyDescent="0.25">
      <c r="A799" s="2336"/>
      <c r="B799" s="1859" t="s">
        <v>8149</v>
      </c>
      <c r="C799" s="1848">
        <v>1</v>
      </c>
      <c r="D799" s="1848"/>
      <c r="E799" s="1849">
        <v>35000</v>
      </c>
      <c r="F799" s="1848"/>
      <c r="G799" s="1848">
        <v>1</v>
      </c>
      <c r="H799" s="2048">
        <v>75</v>
      </c>
      <c r="I799" s="1831">
        <v>4000</v>
      </c>
      <c r="J799" s="1994" t="s">
        <v>767</v>
      </c>
    </row>
    <row r="800" spans="1:10" x14ac:dyDescent="0.25">
      <c r="A800" s="2336"/>
      <c r="B800" s="1859" t="s">
        <v>136</v>
      </c>
      <c r="C800" s="1848">
        <v>1</v>
      </c>
      <c r="D800" s="1848"/>
      <c r="E800" s="1849"/>
      <c r="F800" s="1848">
        <v>17000</v>
      </c>
      <c r="G800" s="1848"/>
      <c r="H800" s="2048"/>
      <c r="I800" s="1831"/>
      <c r="J800" s="1994" t="s">
        <v>8383</v>
      </c>
    </row>
    <row r="801" spans="1:10" x14ac:dyDescent="0.25">
      <c r="A801" s="2336"/>
      <c r="B801" s="1859" t="s">
        <v>5014</v>
      </c>
      <c r="C801" s="1848">
        <v>2</v>
      </c>
      <c r="D801" s="1848"/>
      <c r="E801" s="1849">
        <v>64000</v>
      </c>
      <c r="F801" s="1848"/>
      <c r="G801" s="1848"/>
      <c r="H801" s="2048"/>
      <c r="I801" s="1831"/>
      <c r="J801" s="1994" t="s">
        <v>8384</v>
      </c>
    </row>
    <row r="802" spans="1:10" x14ac:dyDescent="0.25">
      <c r="A802" s="2336"/>
      <c r="B802" s="1859" t="s">
        <v>3938</v>
      </c>
      <c r="C802" s="1848">
        <v>1</v>
      </c>
      <c r="D802" s="1848"/>
      <c r="E802" s="1849"/>
      <c r="F802" s="1848">
        <v>27500</v>
      </c>
      <c r="G802" s="1848"/>
      <c r="H802" s="2048"/>
      <c r="I802" s="1831"/>
      <c r="J802" s="1994" t="s">
        <v>8385</v>
      </c>
    </row>
    <row r="803" spans="1:10" x14ac:dyDescent="0.25">
      <c r="A803" s="2336"/>
      <c r="B803" s="1859" t="s">
        <v>2045</v>
      </c>
      <c r="C803" s="2095">
        <v>2</v>
      </c>
      <c r="D803" s="2095"/>
      <c r="E803" s="2097"/>
      <c r="F803" s="2095">
        <v>36000</v>
      </c>
      <c r="G803" s="2095"/>
      <c r="H803" s="2049"/>
      <c r="I803" s="1923"/>
      <c r="J803" s="1994" t="s">
        <v>8386</v>
      </c>
    </row>
    <row r="804" spans="1:10" x14ac:dyDescent="0.25">
      <c r="A804" s="2336"/>
      <c r="B804" s="1921" t="s">
        <v>2043</v>
      </c>
      <c r="C804" s="2095">
        <v>2</v>
      </c>
      <c r="D804" s="2095"/>
      <c r="E804" s="2097"/>
      <c r="F804" s="2095">
        <v>40000</v>
      </c>
      <c r="G804" s="2095"/>
      <c r="H804" s="2049"/>
      <c r="I804" s="1923"/>
      <c r="J804" s="1994" t="s">
        <v>8386</v>
      </c>
    </row>
    <row r="805" spans="1:10" x14ac:dyDescent="0.25">
      <c r="A805" s="2336"/>
      <c r="B805" s="1921" t="s">
        <v>8149</v>
      </c>
      <c r="C805" s="2095">
        <v>1</v>
      </c>
      <c r="D805" s="2095"/>
      <c r="E805" s="2097">
        <v>35000</v>
      </c>
      <c r="F805" s="2095"/>
      <c r="G805" s="2095">
        <v>1</v>
      </c>
      <c r="H805" s="2049">
        <v>75</v>
      </c>
      <c r="I805" s="1923">
        <v>4000</v>
      </c>
      <c r="J805" s="1994" t="s">
        <v>767</v>
      </c>
    </row>
    <row r="806" spans="1:10" x14ac:dyDescent="0.25">
      <c r="A806" s="2336"/>
      <c r="B806" s="2032" t="s">
        <v>3701</v>
      </c>
      <c r="C806" s="1915">
        <v>2</v>
      </c>
      <c r="D806" s="1915"/>
      <c r="E806" s="1916"/>
      <c r="F806" s="1915">
        <v>15000</v>
      </c>
      <c r="G806" s="1915"/>
      <c r="H806" s="2060"/>
      <c r="I806" s="1852"/>
      <c r="J806" s="1997" t="s">
        <v>8387</v>
      </c>
    </row>
    <row r="807" spans="1:10" ht="16.5" thickBot="1" x14ac:dyDescent="0.3">
      <c r="A807" s="2336"/>
      <c r="B807" s="1921" t="s">
        <v>3437</v>
      </c>
      <c r="C807" s="2095">
        <v>1</v>
      </c>
      <c r="D807" s="2095">
        <v>18000</v>
      </c>
      <c r="E807" s="2097"/>
      <c r="F807" s="2095"/>
      <c r="G807" s="2095">
        <v>1</v>
      </c>
      <c r="H807" s="2049">
        <v>75</v>
      </c>
      <c r="I807" s="1923">
        <v>4000</v>
      </c>
      <c r="J807" s="1994"/>
    </row>
    <row r="808" spans="1:10" ht="16.5" thickBot="1" x14ac:dyDescent="0.3">
      <c r="A808" s="2337"/>
      <c r="B808" s="2061" t="s">
        <v>2048</v>
      </c>
      <c r="C808" s="2062">
        <f>SUM(C778:C807)</f>
        <v>39</v>
      </c>
      <c r="D808" s="2062">
        <f>SUM(D778:D807)</f>
        <v>123000</v>
      </c>
      <c r="E808" s="2062">
        <f>SUM(E778:E807)</f>
        <v>349500</v>
      </c>
      <c r="F808" s="2062">
        <f>SUM(F778:F807)</f>
        <v>447900</v>
      </c>
      <c r="G808" s="2062">
        <f>SUM(G778:G807)</f>
        <v>12</v>
      </c>
      <c r="H808" s="2062"/>
      <c r="I808" s="2062">
        <f>SUM(I778:I807)</f>
        <v>39000</v>
      </c>
      <c r="J808" s="2063"/>
    </row>
    <row r="809" spans="1:10" ht="16.5" thickBot="1" x14ac:dyDescent="0.3">
      <c r="A809" s="2338" t="s">
        <v>4463</v>
      </c>
      <c r="B809" s="2339"/>
      <c r="C809" s="2339"/>
      <c r="D809" s="2339"/>
      <c r="E809" s="2339"/>
      <c r="F809" s="2339"/>
      <c r="G809" s="2339"/>
      <c r="H809" s="2339"/>
      <c r="I809" s="2339"/>
      <c r="J809" s="2340"/>
    </row>
    <row r="810" spans="1:10" x14ac:dyDescent="0.25">
      <c r="A810" s="2330"/>
      <c r="B810" s="2023"/>
      <c r="C810" s="2024"/>
      <c r="D810" s="2024"/>
      <c r="E810" s="2024"/>
      <c r="F810" s="2025"/>
      <c r="G810" s="2025"/>
      <c r="H810" s="2025"/>
      <c r="I810" s="2025"/>
      <c r="J810" s="2046"/>
    </row>
    <row r="811" spans="1:10" x14ac:dyDescent="0.25">
      <c r="A811" s="2368"/>
      <c r="B811" s="2086"/>
      <c r="C811" s="2087"/>
      <c r="D811" s="2087"/>
      <c r="E811" s="2087"/>
      <c r="F811" s="2088"/>
      <c r="G811" s="2088"/>
      <c r="H811" s="2088"/>
      <c r="I811" s="2088"/>
      <c r="J811" s="2089"/>
    </row>
    <row r="812" spans="1:10" ht="16.5" thickBot="1" x14ac:dyDescent="0.3">
      <c r="A812" s="2331"/>
      <c r="B812" s="2029" t="s">
        <v>2048</v>
      </c>
      <c r="C812" s="1999">
        <f>SUM(C810:C810)</f>
        <v>0</v>
      </c>
      <c r="D812" s="1999"/>
      <c r="E812" s="1999"/>
      <c r="F812" s="1999"/>
      <c r="G812" s="1999"/>
      <c r="H812" s="1999"/>
      <c r="I812" s="1999"/>
      <c r="J812" s="2099"/>
    </row>
    <row r="814" spans="1:10" x14ac:dyDescent="0.25">
      <c r="A814" s="2326" t="s">
        <v>4861</v>
      </c>
      <c r="B814" s="2326"/>
      <c r="C814" s="2326"/>
      <c r="D814" s="2031">
        <f>D808</f>
        <v>123000</v>
      </c>
    </row>
    <row r="816" spans="1:10" x14ac:dyDescent="0.25">
      <c r="A816" s="2326" t="s">
        <v>4825</v>
      </c>
      <c r="B816" s="2326"/>
      <c r="C816" s="2327"/>
      <c r="D816" s="2328"/>
      <c r="F816" s="2329" t="s">
        <v>8160</v>
      </c>
      <c r="G816" s="2329"/>
      <c r="H816" s="2329"/>
      <c r="I816" s="2329"/>
      <c r="J816" s="2329"/>
    </row>
    <row r="819" spans="1:10" ht="16.5" thickBot="1" x14ac:dyDescent="0.3"/>
    <row r="820" spans="1:10" ht="16.5" thickBot="1" x14ac:dyDescent="0.3">
      <c r="A820" s="2332" t="s">
        <v>8388</v>
      </c>
      <c r="B820" s="2333"/>
      <c r="C820" s="2333"/>
      <c r="D820" s="2333"/>
      <c r="E820" s="2333"/>
      <c r="F820" s="2333"/>
      <c r="G820" s="2333"/>
      <c r="H820" s="2333"/>
      <c r="I820" s="2333"/>
      <c r="J820" s="2334"/>
    </row>
    <row r="821" spans="1:10" ht="32.25" thickBot="1" x14ac:dyDescent="0.3">
      <c r="A821" s="1984" t="s">
        <v>7245</v>
      </c>
      <c r="B821" s="2074" t="s">
        <v>7246</v>
      </c>
      <c r="C821" s="2075" t="s">
        <v>6004</v>
      </c>
      <c r="D821" s="2076" t="s">
        <v>6005</v>
      </c>
      <c r="E821" s="2077" t="s">
        <v>7247</v>
      </c>
      <c r="F821" s="2078" t="s">
        <v>7248</v>
      </c>
      <c r="G821" s="2078" t="s">
        <v>7249</v>
      </c>
      <c r="H821" s="2078" t="s">
        <v>7251</v>
      </c>
      <c r="I821" s="2078" t="s">
        <v>7250</v>
      </c>
      <c r="J821" s="2079" t="s">
        <v>6846</v>
      </c>
    </row>
    <row r="822" spans="1:10" x14ac:dyDescent="0.25">
      <c r="A822" s="2335">
        <v>44007</v>
      </c>
      <c r="B822" s="2070" t="s">
        <v>563</v>
      </c>
      <c r="C822" s="2100">
        <v>1</v>
      </c>
      <c r="D822" s="2100">
        <v>18000</v>
      </c>
      <c r="E822" s="2101"/>
      <c r="F822" s="2100"/>
      <c r="G822" s="2100">
        <v>1</v>
      </c>
      <c r="H822" s="2071">
        <v>75</v>
      </c>
      <c r="I822" s="2072">
        <v>4000</v>
      </c>
      <c r="J822" s="2073"/>
    </row>
    <row r="823" spans="1:10" x14ac:dyDescent="0.25">
      <c r="A823" s="2335"/>
      <c r="B823" s="2070" t="s">
        <v>587</v>
      </c>
      <c r="C823" s="2100">
        <v>1</v>
      </c>
      <c r="D823" s="2100"/>
      <c r="E823" s="2101">
        <v>20000</v>
      </c>
      <c r="F823" s="2100"/>
      <c r="G823" s="2100">
        <v>2</v>
      </c>
      <c r="H823" s="2071" t="s">
        <v>5120</v>
      </c>
      <c r="I823" s="2072">
        <v>9000</v>
      </c>
      <c r="J823" s="2073" t="s">
        <v>767</v>
      </c>
    </row>
    <row r="824" spans="1:10" x14ac:dyDescent="0.25">
      <c r="A824" s="2335"/>
      <c r="B824" s="2070" t="s">
        <v>3938</v>
      </c>
      <c r="C824" s="2100">
        <v>1</v>
      </c>
      <c r="D824" s="2100">
        <v>10000</v>
      </c>
      <c r="E824" s="2101">
        <v>12500</v>
      </c>
      <c r="F824" s="2100"/>
      <c r="G824" s="2100">
        <v>1</v>
      </c>
      <c r="H824" s="2071">
        <v>100</v>
      </c>
      <c r="I824" s="2072">
        <v>5000</v>
      </c>
      <c r="J824" s="2073" t="s">
        <v>767</v>
      </c>
    </row>
    <row r="825" spans="1:10" x14ac:dyDescent="0.25">
      <c r="A825" s="2336"/>
      <c r="B825" s="1859" t="s">
        <v>734</v>
      </c>
      <c r="C825" s="1848">
        <v>1</v>
      </c>
      <c r="D825" s="1848"/>
      <c r="E825" s="1849"/>
      <c r="F825" s="1848">
        <v>17000</v>
      </c>
      <c r="G825" s="1848"/>
      <c r="H825" s="2048"/>
      <c r="I825" s="1831"/>
      <c r="J825" s="1994" t="s">
        <v>8389</v>
      </c>
    </row>
    <row r="826" spans="1:10" x14ac:dyDescent="0.25">
      <c r="A826" s="2336"/>
      <c r="B826" s="1859" t="s">
        <v>8390</v>
      </c>
      <c r="C826" s="1848">
        <v>1</v>
      </c>
      <c r="D826" s="1848"/>
      <c r="E826" s="1849">
        <v>17000</v>
      </c>
      <c r="F826" s="1848"/>
      <c r="G826" s="1848"/>
      <c r="H826" s="2048"/>
      <c r="I826" s="1831"/>
      <c r="J826" s="1994" t="s">
        <v>767</v>
      </c>
    </row>
    <row r="827" spans="1:10" x14ac:dyDescent="0.25">
      <c r="A827" s="2336"/>
      <c r="B827" s="1917" t="s">
        <v>2187</v>
      </c>
      <c r="C827" s="1870">
        <v>1</v>
      </c>
      <c r="D827" s="1870"/>
      <c r="E827" s="1871"/>
      <c r="F827" s="1870"/>
      <c r="G827" s="1870"/>
      <c r="H827" s="2052"/>
      <c r="I827" s="1776"/>
      <c r="J827" s="1997" t="s">
        <v>8391</v>
      </c>
    </row>
    <row r="828" spans="1:10" x14ac:dyDescent="0.25">
      <c r="A828" s="2336"/>
      <c r="B828" s="1859" t="s">
        <v>5431</v>
      </c>
      <c r="C828" s="1848">
        <v>1</v>
      </c>
      <c r="D828" s="1848"/>
      <c r="E828" s="1849" t="s">
        <v>8392</v>
      </c>
      <c r="F828" s="1848"/>
      <c r="G828" s="1848">
        <v>1</v>
      </c>
      <c r="H828" s="2048">
        <v>50</v>
      </c>
      <c r="I828" s="1831">
        <v>2000</v>
      </c>
      <c r="J828" s="1994" t="s">
        <v>767</v>
      </c>
    </row>
    <row r="829" spans="1:10" x14ac:dyDescent="0.25">
      <c r="A829" s="2336"/>
      <c r="B829" s="1859" t="s">
        <v>932</v>
      </c>
      <c r="C829" s="1848">
        <v>1</v>
      </c>
      <c r="D829" s="1848"/>
      <c r="E829" s="1849">
        <v>39000</v>
      </c>
      <c r="F829" s="1848"/>
      <c r="G829" s="1848"/>
      <c r="H829" s="2048"/>
      <c r="I829" s="1831"/>
      <c r="J829" s="1994" t="s">
        <v>767</v>
      </c>
    </row>
    <row r="830" spans="1:10" x14ac:dyDescent="0.25">
      <c r="A830" s="2336"/>
      <c r="B830" s="1859" t="s">
        <v>2923</v>
      </c>
      <c r="C830" s="1848">
        <v>1</v>
      </c>
      <c r="D830" s="1848"/>
      <c r="E830" s="1849">
        <v>12000</v>
      </c>
      <c r="F830" s="1848"/>
      <c r="G830" s="1848">
        <v>1</v>
      </c>
      <c r="H830" s="2048">
        <v>75</v>
      </c>
      <c r="I830" s="1831">
        <v>4000</v>
      </c>
      <c r="J830" s="1994" t="s">
        <v>767</v>
      </c>
    </row>
    <row r="831" spans="1:10" x14ac:dyDescent="0.25">
      <c r="A831" s="2336"/>
      <c r="B831" s="1859" t="s">
        <v>8393</v>
      </c>
      <c r="C831" s="1848">
        <v>1</v>
      </c>
      <c r="D831" s="1848"/>
      <c r="E831" s="1849">
        <v>23000</v>
      </c>
      <c r="F831" s="1848"/>
      <c r="G831" s="1848">
        <v>1</v>
      </c>
      <c r="H831" s="2048">
        <v>100</v>
      </c>
      <c r="I831" s="1831">
        <v>5000</v>
      </c>
      <c r="J831" s="1994" t="s">
        <v>767</v>
      </c>
    </row>
    <row r="832" spans="1:10" x14ac:dyDescent="0.25">
      <c r="A832" s="2336"/>
      <c r="B832" s="1859" t="s">
        <v>587</v>
      </c>
      <c r="C832" s="1848">
        <v>2</v>
      </c>
      <c r="D832" s="1848"/>
      <c r="E832" s="1849">
        <v>40000</v>
      </c>
      <c r="F832" s="1848"/>
      <c r="G832" s="1848">
        <v>2</v>
      </c>
      <c r="H832" s="2048">
        <v>120</v>
      </c>
      <c r="I832" s="1831">
        <v>16000</v>
      </c>
      <c r="J832" s="1994" t="s">
        <v>767</v>
      </c>
    </row>
    <row r="833" spans="1:10" x14ac:dyDescent="0.25">
      <c r="A833" s="2336"/>
      <c r="B833" s="1859" t="s">
        <v>2828</v>
      </c>
      <c r="C833" s="1848">
        <v>1</v>
      </c>
      <c r="D833" s="1848"/>
      <c r="E833" s="1849">
        <v>16000</v>
      </c>
      <c r="F833" s="1848"/>
      <c r="G833" s="1848">
        <v>1</v>
      </c>
      <c r="H833" s="2048">
        <v>75</v>
      </c>
      <c r="I833" s="1831">
        <v>4000</v>
      </c>
      <c r="J833" s="1994" t="s">
        <v>767</v>
      </c>
    </row>
    <row r="834" spans="1:10" x14ac:dyDescent="0.25">
      <c r="A834" s="2336"/>
      <c r="B834" s="1859" t="s">
        <v>2828</v>
      </c>
      <c r="C834" s="1848">
        <v>1</v>
      </c>
      <c r="D834" s="1848"/>
      <c r="E834" s="1849"/>
      <c r="F834" s="1848">
        <v>18100</v>
      </c>
      <c r="G834" s="1848"/>
      <c r="H834" s="2048"/>
      <c r="I834" s="1831"/>
      <c r="J834" s="1994" t="s">
        <v>8394</v>
      </c>
    </row>
    <row r="835" spans="1:10" x14ac:dyDescent="0.25">
      <c r="A835" s="2336"/>
      <c r="B835" s="1859" t="s">
        <v>656</v>
      </c>
      <c r="C835" s="1848">
        <v>1</v>
      </c>
      <c r="D835" s="1848"/>
      <c r="E835" s="1849">
        <v>21000</v>
      </c>
      <c r="F835" s="1848"/>
      <c r="G835" s="1848"/>
      <c r="H835" s="2048"/>
      <c r="I835" s="1831"/>
      <c r="J835" s="1994" t="s">
        <v>767</v>
      </c>
    </row>
    <row r="836" spans="1:10" x14ac:dyDescent="0.25">
      <c r="A836" s="2336"/>
      <c r="B836" s="1859" t="s">
        <v>107</v>
      </c>
      <c r="C836" s="1848">
        <v>1</v>
      </c>
      <c r="D836" s="1848"/>
      <c r="E836" s="1849"/>
      <c r="F836" s="1848">
        <v>13900</v>
      </c>
      <c r="G836" s="1848"/>
      <c r="H836" s="2048"/>
      <c r="I836" s="1831"/>
      <c r="J836" s="1994" t="s">
        <v>8395</v>
      </c>
    </row>
    <row r="837" spans="1:10" x14ac:dyDescent="0.25">
      <c r="A837" s="2336"/>
      <c r="B837" s="1917" t="s">
        <v>3522</v>
      </c>
      <c r="C837" s="1870">
        <v>2</v>
      </c>
      <c r="D837" s="1870"/>
      <c r="E837" s="1871"/>
      <c r="F837" s="1870"/>
      <c r="G837" s="1870"/>
      <c r="H837" s="2052"/>
      <c r="I837" s="1776"/>
      <c r="J837" s="1997" t="s">
        <v>2751</v>
      </c>
    </row>
    <row r="838" spans="1:10" x14ac:dyDescent="0.25">
      <c r="A838" s="2336"/>
      <c r="B838" s="1859" t="s">
        <v>5978</v>
      </c>
      <c r="C838" s="1848">
        <v>1</v>
      </c>
      <c r="D838" s="1848"/>
      <c r="E838" s="1849">
        <v>30000</v>
      </c>
      <c r="F838" s="1848"/>
      <c r="G838" s="1848">
        <v>1</v>
      </c>
      <c r="H838" s="2048">
        <v>75</v>
      </c>
      <c r="I838" s="1831">
        <v>4000</v>
      </c>
      <c r="J838" s="1994" t="s">
        <v>767</v>
      </c>
    </row>
    <row r="839" spans="1:10" x14ac:dyDescent="0.25">
      <c r="A839" s="2336"/>
      <c r="B839" s="1859" t="s">
        <v>3823</v>
      </c>
      <c r="C839" s="1848">
        <v>1</v>
      </c>
      <c r="D839" s="1848"/>
      <c r="E839" s="2369">
        <v>80000</v>
      </c>
      <c r="F839" s="1848"/>
      <c r="G839" s="1848"/>
      <c r="H839" s="2048"/>
      <c r="I839" s="1831"/>
      <c r="J839" s="1994" t="s">
        <v>7336</v>
      </c>
    </row>
    <row r="840" spans="1:10" ht="16.5" thickBot="1" x14ac:dyDescent="0.3">
      <c r="A840" s="2336"/>
      <c r="B840" s="1859" t="s">
        <v>5014</v>
      </c>
      <c r="C840" s="1848">
        <v>1</v>
      </c>
      <c r="D840" s="1848">
        <v>2000</v>
      </c>
      <c r="E840" s="2370"/>
      <c r="F840" s="1848"/>
      <c r="G840" s="1848"/>
      <c r="H840" s="2048"/>
      <c r="I840" s="1831"/>
      <c r="J840" s="1994" t="s">
        <v>767</v>
      </c>
    </row>
    <row r="841" spans="1:10" ht="16.5" thickBot="1" x14ac:dyDescent="0.3">
      <c r="A841" s="2337"/>
      <c r="B841" s="2061" t="s">
        <v>2048</v>
      </c>
      <c r="C841" s="2062">
        <f>SUM(C822:C840)</f>
        <v>21</v>
      </c>
      <c r="D841" s="2062">
        <f>SUM(D822:D840)</f>
        <v>30000</v>
      </c>
      <c r="E841" s="2062">
        <f>SUM(E822:E840)</f>
        <v>310500</v>
      </c>
      <c r="F841" s="2062">
        <f>SUM(F822:F840)</f>
        <v>49000</v>
      </c>
      <c r="G841" s="2062">
        <f>SUM(G822:G840)</f>
        <v>11</v>
      </c>
      <c r="H841" s="2062"/>
      <c r="I841" s="2062">
        <f>SUM(I822:I840)</f>
        <v>53000</v>
      </c>
      <c r="J841" s="2063"/>
    </row>
    <row r="842" spans="1:10" ht="16.5" thickBot="1" x14ac:dyDescent="0.3">
      <c r="A842" s="2338" t="s">
        <v>4463</v>
      </c>
      <c r="B842" s="2339"/>
      <c r="C842" s="2339"/>
      <c r="D842" s="2339"/>
      <c r="E842" s="2339"/>
      <c r="F842" s="2339"/>
      <c r="G842" s="2339"/>
      <c r="H842" s="2339"/>
      <c r="I842" s="2339"/>
      <c r="J842" s="2340"/>
    </row>
    <row r="843" spans="1:10" x14ac:dyDescent="0.25">
      <c r="A843" s="2330"/>
      <c r="B843" s="2023" t="s">
        <v>6759</v>
      </c>
      <c r="C843" s="2024">
        <v>1</v>
      </c>
      <c r="D843" s="2024"/>
      <c r="E843" s="2024">
        <v>900</v>
      </c>
      <c r="F843" s="2025"/>
      <c r="G843" s="2025"/>
      <c r="H843" s="2025"/>
      <c r="I843" s="2025"/>
      <c r="J843" s="2046"/>
    </row>
    <row r="844" spans="1:10" x14ac:dyDescent="0.25">
      <c r="A844" s="2368"/>
      <c r="B844" s="2086" t="s">
        <v>8396</v>
      </c>
      <c r="C844" s="2087">
        <v>1</v>
      </c>
      <c r="D844" s="2087"/>
      <c r="E844" s="2087">
        <v>1500</v>
      </c>
      <c r="F844" s="2088"/>
      <c r="G844" s="2088"/>
      <c r="H844" s="2088"/>
      <c r="I844" s="2088"/>
      <c r="J844" s="2089"/>
    </row>
    <row r="845" spans="1:10" ht="16.5" thickBot="1" x14ac:dyDescent="0.3">
      <c r="A845" s="2331"/>
      <c r="B845" s="2029" t="s">
        <v>2048</v>
      </c>
      <c r="C845" s="1999">
        <f>SUM(C843:C843)</f>
        <v>1</v>
      </c>
      <c r="D845" s="1999"/>
      <c r="E845" s="1999"/>
      <c r="F845" s="1999"/>
      <c r="G845" s="1999"/>
      <c r="H845" s="1999"/>
      <c r="I845" s="1999"/>
      <c r="J845" s="2099"/>
    </row>
    <row r="847" spans="1:10" x14ac:dyDescent="0.25">
      <c r="A847" s="2326" t="s">
        <v>4861</v>
      </c>
      <c r="B847" s="2326"/>
      <c r="C847" s="2326"/>
      <c r="D847" s="2031">
        <f>D841</f>
        <v>30000</v>
      </c>
    </row>
    <row r="849" spans="1:10" x14ac:dyDescent="0.25">
      <c r="A849" s="2326" t="s">
        <v>4825</v>
      </c>
      <c r="B849" s="2326"/>
      <c r="C849" s="2327"/>
      <c r="D849" s="2328"/>
      <c r="F849" s="2329" t="s">
        <v>8160</v>
      </c>
      <c r="G849" s="2329"/>
      <c r="H849" s="2329"/>
      <c r="I849" s="2329"/>
      <c r="J849" s="2329"/>
    </row>
    <row r="852" spans="1:10" ht="16.5" thickBot="1" x14ac:dyDescent="0.3"/>
    <row r="853" spans="1:10" ht="16.5" thickBot="1" x14ac:dyDescent="0.3">
      <c r="A853" s="2332" t="s">
        <v>8397</v>
      </c>
      <c r="B853" s="2333"/>
      <c r="C853" s="2333"/>
      <c r="D853" s="2333"/>
      <c r="E853" s="2333"/>
      <c r="F853" s="2333"/>
      <c r="G853" s="2333"/>
      <c r="H853" s="2333"/>
      <c r="I853" s="2333"/>
      <c r="J853" s="2334"/>
    </row>
    <row r="854" spans="1:10" ht="32.25" thickBot="1" x14ac:dyDescent="0.3">
      <c r="A854" s="1984" t="s">
        <v>7245</v>
      </c>
      <c r="B854" s="2074" t="s">
        <v>7246</v>
      </c>
      <c r="C854" s="2075" t="s">
        <v>6004</v>
      </c>
      <c r="D854" s="2076" t="s">
        <v>6005</v>
      </c>
      <c r="E854" s="2077" t="s">
        <v>7247</v>
      </c>
      <c r="F854" s="2078" t="s">
        <v>7248</v>
      </c>
      <c r="G854" s="2078" t="s">
        <v>7249</v>
      </c>
      <c r="H854" s="2078" t="s">
        <v>7251</v>
      </c>
      <c r="I854" s="2078" t="s">
        <v>7250</v>
      </c>
      <c r="J854" s="2079" t="s">
        <v>6846</v>
      </c>
    </row>
    <row r="855" spans="1:10" x14ac:dyDescent="0.25">
      <c r="A855" s="2358">
        <v>44008</v>
      </c>
      <c r="B855" s="2118" t="s">
        <v>3938</v>
      </c>
      <c r="C855" s="2116">
        <v>1</v>
      </c>
      <c r="D855" s="2102"/>
      <c r="E855" s="2103">
        <v>22500</v>
      </c>
      <c r="F855" s="2102"/>
      <c r="G855" s="2102">
        <v>1</v>
      </c>
      <c r="H855" s="2071">
        <v>100</v>
      </c>
      <c r="I855" s="2072">
        <v>5000</v>
      </c>
      <c r="J855" s="2073" t="s">
        <v>767</v>
      </c>
    </row>
    <row r="856" spans="1:10" x14ac:dyDescent="0.25">
      <c r="A856" s="2359"/>
      <c r="B856" s="2119" t="s">
        <v>734</v>
      </c>
      <c r="C856" s="2116">
        <v>1</v>
      </c>
      <c r="D856" s="2102">
        <v>19000</v>
      </c>
      <c r="E856" s="2103"/>
      <c r="F856" s="2102"/>
      <c r="G856" s="2102"/>
      <c r="H856" s="2071"/>
      <c r="I856" s="2072"/>
      <c r="J856" s="2073"/>
    </row>
    <row r="857" spans="1:10" x14ac:dyDescent="0.25">
      <c r="A857" s="2359"/>
      <c r="B857" s="2119" t="s">
        <v>6158</v>
      </c>
      <c r="C857" s="2116">
        <v>1</v>
      </c>
      <c r="D857" s="2102"/>
      <c r="E857" s="2103">
        <v>34000</v>
      </c>
      <c r="F857" s="2102"/>
      <c r="G857" s="2102"/>
      <c r="H857" s="2071"/>
      <c r="I857" s="2072"/>
      <c r="J857" s="2073" t="s">
        <v>767</v>
      </c>
    </row>
    <row r="858" spans="1:10" x14ac:dyDescent="0.25">
      <c r="A858" s="2359"/>
      <c r="B858" s="2120" t="s">
        <v>3701</v>
      </c>
      <c r="C858" s="2117">
        <v>1</v>
      </c>
      <c r="D858" s="1848"/>
      <c r="E858" s="1849">
        <v>45000</v>
      </c>
      <c r="F858" s="1848"/>
      <c r="G858" s="1848"/>
      <c r="H858" s="2048"/>
      <c r="I858" s="1831"/>
      <c r="J858" s="1994" t="s">
        <v>767</v>
      </c>
    </row>
    <row r="859" spans="1:10" x14ac:dyDescent="0.25">
      <c r="A859" s="2359"/>
      <c r="B859" s="2120" t="s">
        <v>8398</v>
      </c>
      <c r="C859" s="2117">
        <v>1</v>
      </c>
      <c r="D859" s="1848"/>
      <c r="E859" s="1849">
        <v>24000</v>
      </c>
      <c r="F859" s="1848"/>
      <c r="G859" s="1848">
        <v>1</v>
      </c>
      <c r="H859" s="2048">
        <v>60</v>
      </c>
      <c r="I859" s="1831">
        <v>3000</v>
      </c>
      <c r="J859" s="1994" t="s">
        <v>767</v>
      </c>
    </row>
    <row r="860" spans="1:10" x14ac:dyDescent="0.25">
      <c r="A860" s="2359"/>
      <c r="B860" s="2120" t="s">
        <v>2187</v>
      </c>
      <c r="C860" s="2117">
        <v>1</v>
      </c>
      <c r="D860" s="1848"/>
      <c r="E860" s="1849"/>
      <c r="F860" s="1848">
        <v>14500</v>
      </c>
      <c r="G860" s="1848"/>
      <c r="H860" s="2048"/>
      <c r="I860" s="1831"/>
      <c r="J860" s="1994" t="s">
        <v>8399</v>
      </c>
    </row>
    <row r="861" spans="1:10" x14ac:dyDescent="0.25">
      <c r="A861" s="2359"/>
      <c r="B861" s="2120" t="s">
        <v>423</v>
      </c>
      <c r="C861" s="2117">
        <v>1</v>
      </c>
      <c r="D861" s="1848">
        <v>18000</v>
      </c>
      <c r="E861" s="1849"/>
      <c r="F861" s="1848"/>
      <c r="G861" s="1848">
        <v>1</v>
      </c>
      <c r="H861" s="2048">
        <v>75</v>
      </c>
      <c r="I861" s="1831">
        <v>4000</v>
      </c>
      <c r="J861" s="1994"/>
    </row>
    <row r="862" spans="1:10" x14ac:dyDescent="0.25">
      <c r="A862" s="2359"/>
      <c r="B862" s="2120" t="s">
        <v>8149</v>
      </c>
      <c r="C862" s="2117">
        <v>1</v>
      </c>
      <c r="D862" s="1848"/>
      <c r="E862" s="1849">
        <v>35000</v>
      </c>
      <c r="F862" s="1848"/>
      <c r="G862" s="1848">
        <v>1</v>
      </c>
      <c r="H862" s="2048">
        <v>75</v>
      </c>
      <c r="I862" s="1831">
        <v>4000</v>
      </c>
      <c r="J862" s="1994" t="s">
        <v>767</v>
      </c>
    </row>
    <row r="863" spans="1:10" x14ac:dyDescent="0.25">
      <c r="A863" s="2359"/>
      <c r="B863" s="2120" t="s">
        <v>1382</v>
      </c>
      <c r="C863" s="2117">
        <v>1</v>
      </c>
      <c r="D863" s="1848"/>
      <c r="E863" s="1849">
        <v>100000</v>
      </c>
      <c r="F863" s="1848"/>
      <c r="G863" s="1848"/>
      <c r="H863" s="2048"/>
      <c r="I863" s="1831"/>
      <c r="J863" s="1994" t="s">
        <v>767</v>
      </c>
    </row>
    <row r="864" spans="1:10" x14ac:dyDescent="0.25">
      <c r="A864" s="2359"/>
      <c r="B864" s="2120" t="s">
        <v>423</v>
      </c>
      <c r="C864" s="2117">
        <v>1</v>
      </c>
      <c r="D864" s="1848"/>
      <c r="E864" s="1849">
        <v>22000</v>
      </c>
      <c r="F864" s="1848"/>
      <c r="G864" s="1848"/>
      <c r="H864" s="2048"/>
      <c r="I864" s="1831"/>
      <c r="J864" s="1994" t="s">
        <v>767</v>
      </c>
    </row>
    <row r="865" spans="1:10" x14ac:dyDescent="0.25">
      <c r="A865" s="2359"/>
      <c r="B865" s="2120" t="s">
        <v>8149</v>
      </c>
      <c r="C865" s="2117">
        <v>1</v>
      </c>
      <c r="D865" s="1848">
        <v>35000</v>
      </c>
      <c r="E865" s="1849"/>
      <c r="F865" s="1848"/>
      <c r="G865" s="1848">
        <v>1</v>
      </c>
      <c r="H865" s="2048">
        <v>75</v>
      </c>
      <c r="I865" s="1831">
        <v>4000</v>
      </c>
      <c r="J865" s="1994"/>
    </row>
    <row r="866" spans="1:10" x14ac:dyDescent="0.25">
      <c r="A866" s="2359"/>
      <c r="B866" s="2120" t="s">
        <v>5978</v>
      </c>
      <c r="C866" s="2117">
        <v>1</v>
      </c>
      <c r="D866" s="1848"/>
      <c r="E866" s="1849"/>
      <c r="F866" s="1848">
        <v>34000</v>
      </c>
      <c r="G866" s="1848"/>
      <c r="H866" s="2048"/>
      <c r="I866" s="1831"/>
      <c r="J866" s="1994" t="s">
        <v>8400</v>
      </c>
    </row>
    <row r="867" spans="1:10" ht="16.5" thickBot="1" x14ac:dyDescent="0.3">
      <c r="A867" s="2359"/>
      <c r="B867" s="2121" t="s">
        <v>423</v>
      </c>
      <c r="C867" s="2117">
        <v>1</v>
      </c>
      <c r="D867" s="1848"/>
      <c r="E867" s="1849"/>
      <c r="F867" s="1848">
        <v>18900</v>
      </c>
      <c r="G867" s="1848"/>
      <c r="H867" s="2048"/>
      <c r="I867" s="1831"/>
      <c r="J867" s="1994" t="s">
        <v>8401</v>
      </c>
    </row>
    <row r="868" spans="1:10" ht="16.5" thickBot="1" x14ac:dyDescent="0.3">
      <c r="A868" s="2371" t="s">
        <v>2048</v>
      </c>
      <c r="B868" s="2372"/>
      <c r="C868" s="2109">
        <f>SUM(C855:C867)</f>
        <v>13</v>
      </c>
      <c r="D868" s="2108">
        <f>SUM(D855:D867)</f>
        <v>72000</v>
      </c>
      <c r="E868" s="2110">
        <f>SUM(E855:E867)</f>
        <v>282500</v>
      </c>
      <c r="F868" s="2111">
        <f>SUM(F855:F867)</f>
        <v>67400</v>
      </c>
      <c r="G868" s="2110">
        <f>SUM(G855:G867)</f>
        <v>5</v>
      </c>
      <c r="H868" s="2110"/>
      <c r="I868" s="2110">
        <f>SUM(I855:I867)</f>
        <v>20000</v>
      </c>
      <c r="J868" s="2112"/>
    </row>
    <row r="869" spans="1:10" ht="16.5" thickBot="1" x14ac:dyDescent="0.3">
      <c r="A869" s="2338" t="s">
        <v>4463</v>
      </c>
      <c r="B869" s="2339"/>
      <c r="C869" s="2339"/>
      <c r="D869" s="2339"/>
      <c r="E869" s="2339"/>
      <c r="F869" s="2339"/>
      <c r="G869" s="2339"/>
      <c r="H869" s="2339"/>
      <c r="I869" s="2339"/>
      <c r="J869" s="2340"/>
    </row>
    <row r="870" spans="1:10" x14ac:dyDescent="0.25">
      <c r="A870" s="2360"/>
      <c r="B870" s="2124"/>
      <c r="C870" s="2122"/>
      <c r="D870" s="2024"/>
      <c r="E870" s="2024"/>
      <c r="F870" s="2025"/>
      <c r="G870" s="2025"/>
      <c r="H870" s="2025"/>
      <c r="I870" s="2025"/>
      <c r="J870" s="2046"/>
    </row>
    <row r="871" spans="1:10" ht="16.5" thickBot="1" x14ac:dyDescent="0.3">
      <c r="A871" s="2368"/>
      <c r="B871" s="2125"/>
      <c r="C871" s="2123"/>
      <c r="D871" s="2087"/>
      <c r="E871" s="2087"/>
      <c r="F871" s="2088"/>
      <c r="G871" s="2088"/>
      <c r="H871" s="2088"/>
      <c r="I871" s="2088"/>
      <c r="J871" s="2089"/>
    </row>
    <row r="872" spans="1:10" ht="16.5" thickBot="1" x14ac:dyDescent="0.3">
      <c r="A872" s="2371" t="s">
        <v>2048</v>
      </c>
      <c r="B872" s="2372"/>
      <c r="C872" s="2110">
        <f>SUM(C870:C870)</f>
        <v>0</v>
      </c>
      <c r="D872" s="2110"/>
      <c r="E872" s="2110"/>
      <c r="F872" s="2110"/>
      <c r="G872" s="2110"/>
      <c r="H872" s="2110"/>
      <c r="I872" s="2110"/>
      <c r="J872" s="2114"/>
    </row>
    <row r="873" spans="1:10" ht="16.5" thickBot="1" x14ac:dyDescent="0.3"/>
    <row r="874" spans="1:10" ht="16.5" thickBot="1" x14ac:dyDescent="0.3">
      <c r="A874" s="2362" t="s">
        <v>4861</v>
      </c>
      <c r="B874" s="2363"/>
      <c r="C874" s="2364"/>
      <c r="D874" s="2115">
        <f>D868</f>
        <v>72000</v>
      </c>
    </row>
    <row r="875" spans="1:10" ht="16.5" thickBot="1" x14ac:dyDescent="0.3"/>
    <row r="876" spans="1:10" ht="16.5" thickBot="1" x14ac:dyDescent="0.3">
      <c r="A876" s="2362" t="s">
        <v>4825</v>
      </c>
      <c r="B876" s="2364"/>
      <c r="C876" s="2365"/>
      <c r="D876" s="2366"/>
      <c r="F876" s="2329" t="s">
        <v>8160</v>
      </c>
      <c r="G876" s="2329"/>
      <c r="H876" s="2329"/>
      <c r="I876" s="2329"/>
      <c r="J876" s="2329"/>
    </row>
    <row r="879" spans="1:10" ht="16.5" thickBot="1" x14ac:dyDescent="0.3"/>
    <row r="880" spans="1:10" ht="16.5" thickBot="1" x14ac:dyDescent="0.3">
      <c r="A880" s="2332" t="s">
        <v>8402</v>
      </c>
      <c r="B880" s="2333"/>
      <c r="C880" s="2333"/>
      <c r="D880" s="2333"/>
      <c r="E880" s="2333"/>
      <c r="F880" s="2333"/>
      <c r="G880" s="2333"/>
      <c r="H880" s="2333"/>
      <c r="I880" s="2333"/>
      <c r="J880" s="2334"/>
    </row>
    <row r="881" spans="1:10" ht="32.25" thickBot="1" x14ac:dyDescent="0.3">
      <c r="A881" s="1984" t="s">
        <v>7245</v>
      </c>
      <c r="B881" s="2074" t="s">
        <v>7246</v>
      </c>
      <c r="C881" s="2075" t="s">
        <v>6004</v>
      </c>
      <c r="D881" s="2076" t="s">
        <v>6005</v>
      </c>
      <c r="E881" s="2077" t="s">
        <v>7247</v>
      </c>
      <c r="F881" s="2078" t="s">
        <v>7248</v>
      </c>
      <c r="G881" s="2078" t="s">
        <v>7249</v>
      </c>
      <c r="H881" s="2078" t="s">
        <v>7251</v>
      </c>
      <c r="I881" s="2078" t="s">
        <v>7250</v>
      </c>
      <c r="J881" s="2079" t="s">
        <v>6846</v>
      </c>
    </row>
    <row r="882" spans="1:10" x14ac:dyDescent="0.25">
      <c r="A882" s="2358">
        <v>44010</v>
      </c>
      <c r="B882" s="2070" t="s">
        <v>132</v>
      </c>
      <c r="C882" s="2102">
        <v>1</v>
      </c>
      <c r="D882" s="2102">
        <v>13000</v>
      </c>
      <c r="E882" s="2103"/>
      <c r="F882" s="2102"/>
      <c r="G882" s="2102">
        <v>1</v>
      </c>
      <c r="H882" s="2071">
        <v>60</v>
      </c>
      <c r="I882" s="2072">
        <v>3000</v>
      </c>
      <c r="J882" s="2073"/>
    </row>
    <row r="883" spans="1:10" x14ac:dyDescent="0.25">
      <c r="A883" s="2359"/>
      <c r="B883" s="2070" t="s">
        <v>423</v>
      </c>
      <c r="C883" s="2102">
        <v>1</v>
      </c>
      <c r="D883" s="2102">
        <v>18000</v>
      </c>
      <c r="E883" s="2103"/>
      <c r="F883" s="2102"/>
      <c r="G883" s="2102">
        <v>1</v>
      </c>
      <c r="H883" s="2071">
        <v>75</v>
      </c>
      <c r="I883" s="2072">
        <v>4000</v>
      </c>
      <c r="J883" s="2073"/>
    </row>
    <row r="884" spans="1:10" x14ac:dyDescent="0.25">
      <c r="A884" s="2359"/>
      <c r="B884" s="2070" t="s">
        <v>423</v>
      </c>
      <c r="C884" s="2102">
        <v>1</v>
      </c>
      <c r="D884" s="2102"/>
      <c r="E884" s="2103"/>
      <c r="F884" s="2102">
        <v>18900</v>
      </c>
      <c r="G884" s="2102"/>
      <c r="H884" s="2071"/>
      <c r="I884" s="2072"/>
      <c r="J884" s="2073" t="s">
        <v>8403</v>
      </c>
    </row>
    <row r="885" spans="1:10" x14ac:dyDescent="0.25">
      <c r="A885" s="2359"/>
      <c r="B885" s="1859" t="s">
        <v>107</v>
      </c>
      <c r="C885" s="1848">
        <v>1</v>
      </c>
      <c r="D885" s="1848"/>
      <c r="E885" s="1849"/>
      <c r="F885" s="1848">
        <v>13900</v>
      </c>
      <c r="G885" s="1848"/>
      <c r="H885" s="2048"/>
      <c r="I885" s="1831"/>
      <c r="J885" s="1994" t="s">
        <v>8404</v>
      </c>
    </row>
    <row r="886" spans="1:10" x14ac:dyDescent="0.25">
      <c r="A886" s="2359"/>
      <c r="B886" s="1859" t="s">
        <v>114</v>
      </c>
      <c r="C886" s="1848">
        <v>1</v>
      </c>
      <c r="D886" s="1848">
        <v>26500</v>
      </c>
      <c r="E886" s="1849"/>
      <c r="F886" s="1848"/>
      <c r="G886" s="1848"/>
      <c r="H886" s="2048"/>
      <c r="I886" s="1831"/>
      <c r="J886" s="1994"/>
    </row>
    <row r="887" spans="1:10" ht="16.5" thickBot="1" x14ac:dyDescent="0.3">
      <c r="A887" s="2359"/>
      <c r="B887" s="1859" t="s">
        <v>423</v>
      </c>
      <c r="C887" s="1848">
        <v>1</v>
      </c>
      <c r="D887" s="1848"/>
      <c r="E887" s="1849"/>
      <c r="F887" s="1848">
        <v>18900</v>
      </c>
      <c r="G887" s="1848"/>
      <c r="H887" s="2048"/>
      <c r="I887" s="1831"/>
      <c r="J887" s="1994" t="s">
        <v>8405</v>
      </c>
    </row>
    <row r="888" spans="1:10" ht="16.5" thickBot="1" x14ac:dyDescent="0.3">
      <c r="A888" s="2371" t="s">
        <v>2048</v>
      </c>
      <c r="B888" s="2372"/>
      <c r="C888" s="2109">
        <f>SUM(C882:C887)</f>
        <v>6</v>
      </c>
      <c r="D888" s="2108">
        <f>SUM(D882:D887)</f>
        <v>57500</v>
      </c>
      <c r="E888" s="2110">
        <f>SUM(E882:E887)</f>
        <v>0</v>
      </c>
      <c r="F888" s="2111">
        <f>SUM(F882:F887)</f>
        <v>51700</v>
      </c>
      <c r="G888" s="2110">
        <f>SUM(G882:G887)</f>
        <v>2</v>
      </c>
      <c r="H888" s="2110"/>
      <c r="I888" s="2110">
        <f>SUM(I882:I887)</f>
        <v>7000</v>
      </c>
      <c r="J888" s="2112"/>
    </row>
    <row r="889" spans="1:10" ht="16.5" thickBot="1" x14ac:dyDescent="0.3">
      <c r="A889" s="2338" t="s">
        <v>4463</v>
      </c>
      <c r="B889" s="2339"/>
      <c r="C889" s="2339"/>
      <c r="D889" s="2339"/>
      <c r="E889" s="2339"/>
      <c r="F889" s="2339"/>
      <c r="G889" s="2339"/>
      <c r="H889" s="2339"/>
      <c r="I889" s="2339"/>
      <c r="J889" s="2340"/>
    </row>
    <row r="890" spans="1:10" x14ac:dyDescent="0.25">
      <c r="A890" s="2330"/>
      <c r="B890" s="2023"/>
      <c r="C890" s="2024"/>
      <c r="D890" s="2024"/>
      <c r="E890" s="2024"/>
      <c r="F890" s="2025"/>
      <c r="G890" s="2025"/>
      <c r="H890" s="2025"/>
      <c r="I890" s="2025"/>
      <c r="J890" s="2046"/>
    </row>
    <row r="891" spans="1:10" ht="16.5" thickBot="1" x14ac:dyDescent="0.3">
      <c r="A891" s="2368"/>
      <c r="B891" s="2086"/>
      <c r="C891" s="2087"/>
      <c r="D891" s="2087"/>
      <c r="E891" s="2087"/>
      <c r="F891" s="2088"/>
      <c r="G891" s="2088"/>
      <c r="H891" s="2088"/>
      <c r="I891" s="2088"/>
      <c r="J891" s="2089"/>
    </row>
    <row r="892" spans="1:10" ht="16.5" thickBot="1" x14ac:dyDescent="0.3">
      <c r="A892" s="2331"/>
      <c r="B892" s="2113" t="s">
        <v>2048</v>
      </c>
      <c r="C892" s="2110">
        <f>SUM(C890:C890)</f>
        <v>0</v>
      </c>
      <c r="D892" s="2110"/>
      <c r="E892" s="2110"/>
      <c r="F892" s="2110"/>
      <c r="G892" s="2110"/>
      <c r="H892" s="2110"/>
      <c r="I892" s="2110"/>
      <c r="J892" s="2114"/>
    </row>
    <row r="893" spans="1:10" ht="16.5" thickBot="1" x14ac:dyDescent="0.3"/>
    <row r="894" spans="1:10" ht="16.5" thickBot="1" x14ac:dyDescent="0.3">
      <c r="A894" s="2362" t="s">
        <v>4861</v>
      </c>
      <c r="B894" s="2363"/>
      <c r="C894" s="2364"/>
      <c r="D894" s="2115">
        <f>D888</f>
        <v>57500</v>
      </c>
    </row>
    <row r="895" spans="1:10" ht="16.5" thickBot="1" x14ac:dyDescent="0.3"/>
    <row r="896" spans="1:10" ht="16.5" thickBot="1" x14ac:dyDescent="0.3">
      <c r="A896" s="2362" t="s">
        <v>4825</v>
      </c>
      <c r="B896" s="2364"/>
      <c r="C896" s="2365"/>
      <c r="D896" s="2366"/>
      <c r="F896" s="2329" t="s">
        <v>8160</v>
      </c>
      <c r="G896" s="2329"/>
      <c r="H896" s="2329"/>
      <c r="I896" s="2329"/>
      <c r="J896" s="2329"/>
    </row>
    <row r="899" spans="1:10" ht="16.5" thickBot="1" x14ac:dyDescent="0.3"/>
    <row r="900" spans="1:10" ht="16.5" thickBot="1" x14ac:dyDescent="0.3">
      <c r="A900" s="2332" t="s">
        <v>8406</v>
      </c>
      <c r="B900" s="2333"/>
      <c r="C900" s="2333"/>
      <c r="D900" s="2333"/>
      <c r="E900" s="2333"/>
      <c r="F900" s="2333"/>
      <c r="G900" s="2333"/>
      <c r="H900" s="2333"/>
      <c r="I900" s="2333"/>
      <c r="J900" s="2334"/>
    </row>
    <row r="901" spans="1:10" ht="32.25" thickBot="1" x14ac:dyDescent="0.3">
      <c r="A901" s="2128" t="s">
        <v>7245</v>
      </c>
      <c r="B901" s="2127" t="s">
        <v>7246</v>
      </c>
      <c r="C901" s="2075" t="s">
        <v>6004</v>
      </c>
      <c r="D901" s="2128" t="s">
        <v>6005</v>
      </c>
      <c r="E901" s="2129" t="s">
        <v>7247</v>
      </c>
      <c r="F901" s="2128" t="s">
        <v>7248</v>
      </c>
      <c r="G901" s="2128" t="s">
        <v>7249</v>
      </c>
      <c r="H901" s="2128" t="s">
        <v>7251</v>
      </c>
      <c r="I901" s="2128" t="s">
        <v>7250</v>
      </c>
      <c r="J901" s="2128" t="s">
        <v>6846</v>
      </c>
    </row>
    <row r="902" spans="1:10" x14ac:dyDescent="0.25">
      <c r="A902" s="2358">
        <v>44011</v>
      </c>
      <c r="B902" s="2070" t="s">
        <v>2187</v>
      </c>
      <c r="C902" s="2105">
        <v>1</v>
      </c>
      <c r="D902" s="2105"/>
      <c r="E902" s="2107">
        <v>14000</v>
      </c>
      <c r="F902" s="2105"/>
      <c r="G902" s="2105">
        <v>1</v>
      </c>
      <c r="H902" s="2071">
        <v>60</v>
      </c>
      <c r="I902" s="2072">
        <v>3000</v>
      </c>
      <c r="J902" s="2073" t="s">
        <v>767</v>
      </c>
    </row>
    <row r="903" spans="1:10" x14ac:dyDescent="0.25">
      <c r="A903" s="2359"/>
      <c r="B903" s="2070" t="s">
        <v>184</v>
      </c>
      <c r="C903" s="2105">
        <v>1</v>
      </c>
      <c r="D903" s="2105"/>
      <c r="E903" s="2107">
        <v>22000</v>
      </c>
      <c r="F903" s="2105"/>
      <c r="G903" s="2105">
        <v>1</v>
      </c>
      <c r="H903" s="2071">
        <v>75</v>
      </c>
      <c r="I903" s="2072">
        <v>4000</v>
      </c>
      <c r="J903" s="2073" t="s">
        <v>767</v>
      </c>
    </row>
    <row r="904" spans="1:10" x14ac:dyDescent="0.25">
      <c r="A904" s="2359"/>
      <c r="B904" s="2070" t="s">
        <v>1139</v>
      </c>
      <c r="C904" s="2105">
        <v>2</v>
      </c>
      <c r="D904" s="2105"/>
      <c r="E904" s="2107">
        <v>82000</v>
      </c>
      <c r="F904" s="2105"/>
      <c r="G904" s="2105"/>
      <c r="H904" s="2071"/>
      <c r="I904" s="2072"/>
      <c r="J904" s="2073" t="s">
        <v>6067</v>
      </c>
    </row>
    <row r="905" spans="1:10" x14ac:dyDescent="0.25">
      <c r="A905" s="2359"/>
      <c r="B905" s="1859" t="s">
        <v>392</v>
      </c>
      <c r="C905" s="1848">
        <v>2</v>
      </c>
      <c r="D905" s="1848"/>
      <c r="E905" s="1849"/>
      <c r="F905" s="1848">
        <v>106000</v>
      </c>
      <c r="G905" s="1848"/>
      <c r="H905" s="2048"/>
      <c r="I905" s="1831"/>
      <c r="J905" s="1994" t="s">
        <v>8407</v>
      </c>
    </row>
    <row r="906" spans="1:10" x14ac:dyDescent="0.25">
      <c r="A906" s="2359"/>
      <c r="B906" s="1859" t="s">
        <v>6063</v>
      </c>
      <c r="C906" s="1848">
        <v>1</v>
      </c>
      <c r="D906" s="1848">
        <v>28000</v>
      </c>
      <c r="E906" s="1849"/>
      <c r="F906" s="1848"/>
      <c r="G906" s="1848">
        <v>1</v>
      </c>
      <c r="H906" s="2048">
        <v>60</v>
      </c>
      <c r="I906" s="1831">
        <v>3000</v>
      </c>
      <c r="J906" s="1994"/>
    </row>
    <row r="907" spans="1:10" x14ac:dyDescent="0.25">
      <c r="A907" s="2359"/>
      <c r="B907" s="1859" t="s">
        <v>563</v>
      </c>
      <c r="C907" s="1848">
        <v>1</v>
      </c>
      <c r="D907" s="1848"/>
      <c r="E907" s="1849">
        <v>18000</v>
      </c>
      <c r="F907" s="1848"/>
      <c r="G907" s="1848">
        <v>1</v>
      </c>
      <c r="H907" s="2048">
        <v>75</v>
      </c>
      <c r="I907" s="1831">
        <v>4000</v>
      </c>
      <c r="J907" s="1994" t="s">
        <v>767</v>
      </c>
    </row>
    <row r="908" spans="1:10" x14ac:dyDescent="0.25">
      <c r="A908" s="2359"/>
      <c r="B908" s="1859" t="s">
        <v>5925</v>
      </c>
      <c r="C908" s="1848">
        <v>1</v>
      </c>
      <c r="D908" s="1848"/>
      <c r="E908" s="1849">
        <v>30000</v>
      </c>
      <c r="F908" s="1848"/>
      <c r="G908" s="1848"/>
      <c r="H908" s="2048"/>
      <c r="I908" s="1831"/>
      <c r="J908" s="1994" t="s">
        <v>767</v>
      </c>
    </row>
    <row r="909" spans="1:10" x14ac:dyDescent="0.25">
      <c r="A909" s="2359"/>
      <c r="B909" s="1859" t="s">
        <v>5653</v>
      </c>
      <c r="C909" s="1848">
        <v>1</v>
      </c>
      <c r="D909" s="1848">
        <v>45000</v>
      </c>
      <c r="E909" s="1849"/>
      <c r="F909" s="1848"/>
      <c r="G909" s="1848"/>
      <c r="H909" s="2048"/>
      <c r="I909" s="1831"/>
      <c r="J909" s="1994"/>
    </row>
    <row r="910" spans="1:10" x14ac:dyDescent="0.25">
      <c r="A910" s="2359"/>
      <c r="B910" s="1859" t="s">
        <v>8408</v>
      </c>
      <c r="C910" s="1848">
        <v>1</v>
      </c>
      <c r="D910" s="1848"/>
      <c r="E910" s="1849">
        <v>32000</v>
      </c>
      <c r="F910" s="1848"/>
      <c r="G910" s="1848"/>
      <c r="H910" s="2048"/>
      <c r="I910" s="1831"/>
      <c r="J910" s="1994" t="s">
        <v>8409</v>
      </c>
    </row>
    <row r="911" spans="1:10" x14ac:dyDescent="0.25">
      <c r="A911" s="2359"/>
      <c r="B911" s="1859" t="s">
        <v>6048</v>
      </c>
      <c r="C911" s="1848">
        <v>1</v>
      </c>
      <c r="D911" s="1848"/>
      <c r="E911" s="1849">
        <v>26500</v>
      </c>
      <c r="F911" s="1848"/>
      <c r="G911" s="1848">
        <v>1</v>
      </c>
      <c r="H911" s="2048">
        <v>60</v>
      </c>
      <c r="I911" s="1831">
        <v>3000</v>
      </c>
      <c r="J911" s="1994" t="s">
        <v>767</v>
      </c>
    </row>
    <row r="912" spans="1:10" x14ac:dyDescent="0.25">
      <c r="A912" s="2359"/>
      <c r="B912" s="1859" t="s">
        <v>4702</v>
      </c>
      <c r="C912" s="1848">
        <v>1</v>
      </c>
      <c r="D912" s="1848"/>
      <c r="E912" s="1849">
        <v>15000</v>
      </c>
      <c r="F912" s="1848"/>
      <c r="G912" s="1848">
        <v>1</v>
      </c>
      <c r="H912" s="2048">
        <v>42</v>
      </c>
      <c r="I912" s="1831">
        <v>1000</v>
      </c>
      <c r="J912" s="1994" t="s">
        <v>767</v>
      </c>
    </row>
    <row r="913" spans="1:10" x14ac:dyDescent="0.25">
      <c r="A913" s="2359"/>
      <c r="B913" s="1859" t="s">
        <v>1541</v>
      </c>
      <c r="C913" s="1848">
        <v>1</v>
      </c>
      <c r="D913" s="1848"/>
      <c r="E913" s="1849">
        <v>49000</v>
      </c>
      <c r="F913" s="1848"/>
      <c r="G913" s="1848">
        <v>1</v>
      </c>
      <c r="H913" s="2048">
        <v>230</v>
      </c>
      <c r="I913" s="1831">
        <v>13000</v>
      </c>
      <c r="J913" s="1994" t="s">
        <v>767</v>
      </c>
    </row>
    <row r="914" spans="1:10" x14ac:dyDescent="0.25">
      <c r="A914" s="2359"/>
      <c r="B914" s="1917" t="s">
        <v>6063</v>
      </c>
      <c r="C914" s="1870">
        <v>1</v>
      </c>
      <c r="D914" s="1870"/>
      <c r="E914" s="1871"/>
      <c r="F914" s="1870"/>
      <c r="G914" s="1870"/>
      <c r="H914" s="2052"/>
      <c r="I914" s="1776"/>
      <c r="J914" s="1997" t="s">
        <v>6727</v>
      </c>
    </row>
    <row r="915" spans="1:10" x14ac:dyDescent="0.25">
      <c r="A915" s="2359"/>
      <c r="B915" s="1859" t="s">
        <v>2187</v>
      </c>
      <c r="C915" s="1848">
        <v>1</v>
      </c>
      <c r="D915" s="1848"/>
      <c r="E915" s="1849">
        <v>14000</v>
      </c>
      <c r="F915" s="1848"/>
      <c r="G915" s="1848">
        <v>1</v>
      </c>
      <c r="H915" s="2048">
        <v>60</v>
      </c>
      <c r="I915" s="1831">
        <v>3000</v>
      </c>
      <c r="J915" s="1994" t="s">
        <v>767</v>
      </c>
    </row>
    <row r="916" spans="1:10" x14ac:dyDescent="0.25">
      <c r="A916" s="2359"/>
      <c r="B916" s="1859" t="s">
        <v>423</v>
      </c>
      <c r="C916" s="1848">
        <v>1</v>
      </c>
      <c r="D916" s="1848"/>
      <c r="E916" s="1849">
        <v>22000</v>
      </c>
      <c r="F916" s="1848"/>
      <c r="G916" s="1848"/>
      <c r="H916" s="2048"/>
      <c r="I916" s="1831"/>
      <c r="J916" s="1994" t="s">
        <v>767</v>
      </c>
    </row>
    <row r="917" spans="1:10" x14ac:dyDescent="0.25">
      <c r="A917" s="2359"/>
      <c r="B917" s="1859" t="s">
        <v>5978</v>
      </c>
      <c r="C917" s="1848">
        <v>3</v>
      </c>
      <c r="D917" s="1848"/>
      <c r="E917" s="1849"/>
      <c r="F917" s="1848">
        <v>102000</v>
      </c>
      <c r="G917" s="1848"/>
      <c r="H917" s="2048"/>
      <c r="I917" s="1831"/>
      <c r="J917" s="1994" t="s">
        <v>2638</v>
      </c>
    </row>
    <row r="918" spans="1:10" x14ac:dyDescent="0.25">
      <c r="A918" s="2359"/>
      <c r="B918" s="1859" t="s">
        <v>1248</v>
      </c>
      <c r="C918" s="1848">
        <v>2</v>
      </c>
      <c r="D918" s="1848"/>
      <c r="E918" s="1849"/>
      <c r="F918" s="1848">
        <v>110000</v>
      </c>
      <c r="G918" s="1848"/>
      <c r="H918" s="2048"/>
      <c r="I918" s="1831"/>
      <c r="J918" s="1994" t="s">
        <v>2638</v>
      </c>
    </row>
    <row r="919" spans="1:10" x14ac:dyDescent="0.25">
      <c r="A919" s="2359"/>
      <c r="B919" s="1859" t="s">
        <v>5006</v>
      </c>
      <c r="C919" s="1848">
        <v>1</v>
      </c>
      <c r="D919" s="1848">
        <v>32000</v>
      </c>
      <c r="E919" s="1849"/>
      <c r="F919" s="1848"/>
      <c r="G919" s="1848"/>
      <c r="H919" s="2048"/>
      <c r="I919" s="1831"/>
      <c r="J919" s="1994"/>
    </row>
    <row r="920" spans="1:10" x14ac:dyDescent="0.25">
      <c r="A920" s="2359"/>
      <c r="B920" s="1859" t="s">
        <v>6048</v>
      </c>
      <c r="C920" s="1848">
        <v>1</v>
      </c>
      <c r="D920" s="1848"/>
      <c r="E920" s="1849">
        <v>26500</v>
      </c>
      <c r="F920" s="1848"/>
      <c r="G920" s="1848">
        <v>1</v>
      </c>
      <c r="H920" s="2048">
        <v>60</v>
      </c>
      <c r="I920" s="1831">
        <v>3000</v>
      </c>
      <c r="J920" s="1994" t="s">
        <v>767</v>
      </c>
    </row>
    <row r="921" spans="1:10" x14ac:dyDescent="0.25">
      <c r="A921" s="2359"/>
      <c r="B921" s="1859" t="s">
        <v>2199</v>
      </c>
      <c r="C921" s="1848">
        <v>1</v>
      </c>
      <c r="D921" s="1848">
        <v>17000</v>
      </c>
      <c r="E921" s="1849"/>
      <c r="F921" s="1848"/>
      <c r="G921" s="1848">
        <v>1</v>
      </c>
      <c r="H921" s="2048">
        <v>75</v>
      </c>
      <c r="I921" s="1831">
        <v>4000</v>
      </c>
      <c r="J921" s="1994"/>
    </row>
    <row r="922" spans="1:10" x14ac:dyDescent="0.25">
      <c r="A922" s="2359"/>
      <c r="B922" s="1859" t="s">
        <v>132</v>
      </c>
      <c r="C922" s="1848">
        <v>1</v>
      </c>
      <c r="D922" s="1848"/>
      <c r="E922" s="1849">
        <v>13000</v>
      </c>
      <c r="F922" s="1848"/>
      <c r="G922" s="1848">
        <v>1</v>
      </c>
      <c r="H922" s="2048">
        <v>60</v>
      </c>
      <c r="I922" s="1831">
        <v>3000</v>
      </c>
      <c r="J922" s="1994" t="s">
        <v>767</v>
      </c>
    </row>
    <row r="923" spans="1:10" x14ac:dyDescent="0.25">
      <c r="A923" s="2359"/>
      <c r="B923" s="1859" t="s">
        <v>2199</v>
      </c>
      <c r="C923" s="1848">
        <v>1</v>
      </c>
      <c r="D923" s="1848">
        <v>18000</v>
      </c>
      <c r="E923" s="1849"/>
      <c r="F923" s="1848"/>
      <c r="G923" s="1848">
        <v>1</v>
      </c>
      <c r="H923" s="2048">
        <v>60</v>
      </c>
      <c r="I923" s="1831">
        <v>3000</v>
      </c>
      <c r="J923" s="1994"/>
    </row>
    <row r="924" spans="1:10" x14ac:dyDescent="0.25">
      <c r="A924" s="2359"/>
      <c r="B924" s="1859" t="s">
        <v>2199</v>
      </c>
      <c r="C924" s="1848">
        <v>1</v>
      </c>
      <c r="D924" s="1848"/>
      <c r="E924" s="1849">
        <v>10000</v>
      </c>
      <c r="F924" s="1848"/>
      <c r="G924" s="1848">
        <v>3</v>
      </c>
      <c r="H924" s="2048" t="s">
        <v>1755</v>
      </c>
      <c r="I924" s="1831">
        <v>11000</v>
      </c>
      <c r="J924" s="1994" t="s">
        <v>767</v>
      </c>
    </row>
    <row r="925" spans="1:10" x14ac:dyDescent="0.25">
      <c r="A925" s="2359"/>
      <c r="B925" s="1859" t="s">
        <v>8410</v>
      </c>
      <c r="C925" s="1848">
        <v>1</v>
      </c>
      <c r="D925" s="1848"/>
      <c r="E925" s="1849">
        <v>38000</v>
      </c>
      <c r="F925" s="1848"/>
      <c r="G925" s="1848">
        <v>1</v>
      </c>
      <c r="H925" s="2048">
        <v>75</v>
      </c>
      <c r="I925" s="1831">
        <v>4000</v>
      </c>
      <c r="J925" s="1994" t="s">
        <v>767</v>
      </c>
    </row>
    <row r="926" spans="1:10" x14ac:dyDescent="0.25">
      <c r="A926" s="2359"/>
      <c r="B926" s="1859" t="s">
        <v>6297</v>
      </c>
      <c r="C926" s="1848">
        <v>1</v>
      </c>
      <c r="D926" s="1848"/>
      <c r="E926" s="1849">
        <v>51000</v>
      </c>
      <c r="F926" s="1848"/>
      <c r="G926" s="1848"/>
      <c r="H926" s="2048"/>
      <c r="I926" s="1831"/>
      <c r="J926" s="1994" t="s">
        <v>767</v>
      </c>
    </row>
    <row r="927" spans="1:10" x14ac:dyDescent="0.25">
      <c r="A927" s="2359"/>
      <c r="B927" s="1859" t="s">
        <v>2043</v>
      </c>
      <c r="C927" s="1848">
        <v>1</v>
      </c>
      <c r="D927" s="1848"/>
      <c r="E927" s="1849">
        <v>20000</v>
      </c>
      <c r="F927" s="1848"/>
      <c r="G927" s="1848"/>
      <c r="H927" s="2048"/>
      <c r="I927" s="1831"/>
      <c r="J927" s="1994" t="s">
        <v>767</v>
      </c>
    </row>
    <row r="928" spans="1:10" x14ac:dyDescent="0.25">
      <c r="A928" s="2359"/>
      <c r="B928" s="1859" t="s">
        <v>423</v>
      </c>
      <c r="C928" s="2104">
        <v>1</v>
      </c>
      <c r="D928" s="2104"/>
      <c r="E928" s="2106">
        <v>18000</v>
      </c>
      <c r="F928" s="2104"/>
      <c r="G928" s="2104">
        <v>1</v>
      </c>
      <c r="H928" s="2049">
        <v>75</v>
      </c>
      <c r="I928" s="1923">
        <v>4000</v>
      </c>
      <c r="J928" s="1994" t="s">
        <v>767</v>
      </c>
    </row>
    <row r="929" spans="1:10" x14ac:dyDescent="0.25">
      <c r="A929" s="2359"/>
      <c r="B929" s="1921" t="s">
        <v>8149</v>
      </c>
      <c r="C929" s="2104">
        <v>1</v>
      </c>
      <c r="D929" s="2104"/>
      <c r="E929" s="2106">
        <v>35000</v>
      </c>
      <c r="F929" s="2104"/>
      <c r="G929" s="2104">
        <v>1</v>
      </c>
      <c r="H929" s="2049">
        <v>75</v>
      </c>
      <c r="I929" s="1923">
        <v>4000</v>
      </c>
      <c r="J929" s="1994" t="s">
        <v>767</v>
      </c>
    </row>
    <row r="930" spans="1:10" x14ac:dyDescent="0.25">
      <c r="A930" s="2359"/>
      <c r="B930" s="1921" t="s">
        <v>8149</v>
      </c>
      <c r="C930" s="2104">
        <v>1</v>
      </c>
      <c r="D930" s="2104"/>
      <c r="E930" s="2106">
        <v>35000</v>
      </c>
      <c r="F930" s="2104"/>
      <c r="G930" s="2104">
        <v>1</v>
      </c>
      <c r="H930" s="2049">
        <v>75</v>
      </c>
      <c r="I930" s="1923">
        <v>4000</v>
      </c>
      <c r="J930" s="1994" t="s">
        <v>767</v>
      </c>
    </row>
    <row r="931" spans="1:10" x14ac:dyDescent="0.25">
      <c r="A931" s="2359"/>
      <c r="B931" s="1921" t="s">
        <v>5431</v>
      </c>
      <c r="C931" s="2104">
        <v>1</v>
      </c>
      <c r="D931" s="2104">
        <v>15000</v>
      </c>
      <c r="E931" s="2106"/>
      <c r="F931" s="2104"/>
      <c r="G931" s="2104">
        <v>1</v>
      </c>
      <c r="H931" s="2049">
        <v>50</v>
      </c>
      <c r="I931" s="1923">
        <v>2000</v>
      </c>
      <c r="J931" s="1994"/>
    </row>
    <row r="932" spans="1:10" x14ac:dyDescent="0.25">
      <c r="A932" s="2359"/>
      <c r="B932" s="1921" t="s">
        <v>423</v>
      </c>
      <c r="C932" s="2104">
        <v>1</v>
      </c>
      <c r="D932" s="2104"/>
      <c r="E932" s="2106">
        <v>22000</v>
      </c>
      <c r="F932" s="2104"/>
      <c r="G932" s="2104"/>
      <c r="H932" s="2049"/>
      <c r="I932" s="1923"/>
      <c r="J932" s="1994" t="s">
        <v>767</v>
      </c>
    </row>
    <row r="933" spans="1:10" ht="16.5" thickBot="1" x14ac:dyDescent="0.3">
      <c r="A933" s="2367"/>
      <c r="B933" s="1921" t="s">
        <v>3437</v>
      </c>
      <c r="C933" s="2104">
        <v>1</v>
      </c>
      <c r="D933" s="2104">
        <v>3000</v>
      </c>
      <c r="E933" s="2106">
        <v>19000</v>
      </c>
      <c r="F933" s="2104"/>
      <c r="G933" s="2104"/>
      <c r="H933" s="2049"/>
      <c r="I933" s="1923"/>
      <c r="J933" s="1994" t="s">
        <v>767</v>
      </c>
    </row>
    <row r="934" spans="1:10" ht="16.5" thickBot="1" x14ac:dyDescent="0.3">
      <c r="A934" s="2126"/>
      <c r="B934" s="2061" t="s">
        <v>2048</v>
      </c>
      <c r="C934" s="2062">
        <f>SUM(C902:C933)</f>
        <v>37</v>
      </c>
      <c r="D934" s="2062">
        <f>SUM(D902:D933)</f>
        <v>158000</v>
      </c>
      <c r="E934" s="2062">
        <f>SUM(E902:E933)</f>
        <v>612000</v>
      </c>
      <c r="F934" s="2062">
        <f>SUM(F902:F933)</f>
        <v>318000</v>
      </c>
      <c r="G934" s="2062">
        <f>SUM(G902:G933)</f>
        <v>20</v>
      </c>
      <c r="H934" s="2062"/>
      <c r="I934" s="2062">
        <f>SUM(I902:I933)</f>
        <v>76000</v>
      </c>
      <c r="J934" s="2063"/>
    </row>
    <row r="935" spans="1:10" ht="16.5" thickBot="1" x14ac:dyDescent="0.3">
      <c r="A935" s="2338" t="s">
        <v>4463</v>
      </c>
      <c r="B935" s="2339"/>
      <c r="C935" s="2339"/>
      <c r="D935" s="2339"/>
      <c r="E935" s="2339"/>
      <c r="F935" s="2339"/>
      <c r="G935" s="2339"/>
      <c r="H935" s="2339"/>
      <c r="I935" s="2339"/>
      <c r="J935" s="2340"/>
    </row>
    <row r="936" spans="1:10" x14ac:dyDescent="0.25">
      <c r="A936" s="2360"/>
      <c r="B936" s="2023"/>
      <c r="C936" s="2024"/>
      <c r="D936" s="2024"/>
      <c r="E936" s="2024"/>
      <c r="F936" s="2025"/>
      <c r="G936" s="2025"/>
      <c r="H936" s="2025"/>
      <c r="I936" s="2025"/>
      <c r="J936" s="2046"/>
    </row>
    <row r="937" spans="1:10" ht="16.5" thickBot="1" x14ac:dyDescent="0.3">
      <c r="A937" s="2361"/>
      <c r="B937" s="2086"/>
      <c r="C937" s="2087"/>
      <c r="D937" s="2087"/>
      <c r="E937" s="2087"/>
      <c r="F937" s="2088"/>
      <c r="G937" s="2088"/>
      <c r="H937" s="2088"/>
      <c r="I937" s="2088"/>
      <c r="J937" s="2089"/>
    </row>
    <row r="938" spans="1:10" ht="16.5" thickBot="1" x14ac:dyDescent="0.3">
      <c r="A938" s="2130"/>
      <c r="B938" s="2113" t="s">
        <v>2048</v>
      </c>
      <c r="C938" s="2110">
        <f>SUM(C936:C936)</f>
        <v>0</v>
      </c>
      <c r="D938" s="2110"/>
      <c r="E938" s="2110"/>
      <c r="F938" s="2110"/>
      <c r="G938" s="2110"/>
      <c r="H938" s="2110"/>
      <c r="I938" s="2110"/>
      <c r="J938" s="2114"/>
    </row>
    <row r="939" spans="1:10" ht="16.5" thickBot="1" x14ac:dyDescent="0.3"/>
    <row r="940" spans="1:10" ht="16.5" thickBot="1" x14ac:dyDescent="0.3">
      <c r="A940" s="2362" t="s">
        <v>4861</v>
      </c>
      <c r="B940" s="2363"/>
      <c r="C940" s="2364"/>
      <c r="D940" s="2115">
        <f>D934</f>
        <v>158000</v>
      </c>
    </row>
    <row r="941" spans="1:10" ht="16.5" thickBot="1" x14ac:dyDescent="0.3"/>
    <row r="942" spans="1:10" ht="16.5" thickBot="1" x14ac:dyDescent="0.3">
      <c r="A942" s="2362" t="s">
        <v>4825</v>
      </c>
      <c r="B942" s="2364"/>
      <c r="C942" s="2365"/>
      <c r="D942" s="2366"/>
      <c r="F942" s="2329" t="s">
        <v>8160</v>
      </c>
      <c r="G942" s="2329"/>
      <c r="H942" s="2329"/>
      <c r="I942" s="2329"/>
      <c r="J942" s="2329"/>
    </row>
    <row r="946" spans="1:10" ht="16.5" thickBot="1" x14ac:dyDescent="0.3"/>
    <row r="947" spans="1:10" ht="16.5" thickBot="1" x14ac:dyDescent="0.3">
      <c r="A947" s="2332" t="s">
        <v>8411</v>
      </c>
      <c r="B947" s="2333"/>
      <c r="C947" s="2333"/>
      <c r="D947" s="2333"/>
      <c r="E947" s="2333"/>
      <c r="F947" s="2333"/>
      <c r="G947" s="2333"/>
      <c r="H947" s="2333"/>
      <c r="I947" s="2333"/>
      <c r="J947" s="2334"/>
    </row>
    <row r="948" spans="1:10" ht="32.25" thickBot="1" x14ac:dyDescent="0.3">
      <c r="A948" s="2128" t="s">
        <v>7245</v>
      </c>
      <c r="B948" s="2127" t="s">
        <v>7246</v>
      </c>
      <c r="C948" s="2075" t="s">
        <v>6004</v>
      </c>
      <c r="D948" s="2128" t="s">
        <v>6005</v>
      </c>
      <c r="E948" s="2129" t="s">
        <v>7247</v>
      </c>
      <c r="F948" s="2128" t="s">
        <v>7248</v>
      </c>
      <c r="G948" s="2128" t="s">
        <v>7249</v>
      </c>
      <c r="H948" s="2128" t="s">
        <v>7251</v>
      </c>
      <c r="I948" s="2128" t="s">
        <v>7250</v>
      </c>
      <c r="J948" s="2128" t="s">
        <v>6846</v>
      </c>
    </row>
    <row r="949" spans="1:10" x14ac:dyDescent="0.25">
      <c r="A949" s="2358">
        <v>44012</v>
      </c>
      <c r="B949" s="2070" t="s">
        <v>3437</v>
      </c>
      <c r="C949" s="2131">
        <v>1</v>
      </c>
      <c r="D949" s="2131">
        <v>19000</v>
      </c>
      <c r="E949" s="2132"/>
      <c r="F949" s="2131"/>
      <c r="G949" s="2131">
        <v>1</v>
      </c>
      <c r="H949" s="2071">
        <v>60</v>
      </c>
      <c r="I949" s="2072">
        <v>3000</v>
      </c>
      <c r="J949" s="2073"/>
    </row>
    <row r="950" spans="1:10" x14ac:dyDescent="0.25">
      <c r="A950" s="2359"/>
      <c r="B950" s="2070" t="s">
        <v>4879</v>
      </c>
      <c r="C950" s="2131">
        <v>1</v>
      </c>
      <c r="D950" s="2131"/>
      <c r="E950" s="2132"/>
      <c r="F950" s="2131">
        <v>17000</v>
      </c>
      <c r="G950" s="2131"/>
      <c r="H950" s="2071"/>
      <c r="I950" s="2072"/>
      <c r="J950" s="2073" t="s">
        <v>8412</v>
      </c>
    </row>
    <row r="951" spans="1:10" x14ac:dyDescent="0.25">
      <c r="A951" s="2359"/>
      <c r="B951" s="2070" t="s">
        <v>3701</v>
      </c>
      <c r="C951" s="2131">
        <v>1</v>
      </c>
      <c r="D951" s="2131"/>
      <c r="E951" s="2132">
        <v>42000</v>
      </c>
      <c r="F951" s="2131"/>
      <c r="G951" s="2131">
        <v>1</v>
      </c>
      <c r="H951" s="2071">
        <v>60</v>
      </c>
      <c r="I951" s="2072">
        <v>3000</v>
      </c>
      <c r="J951" s="2073" t="s">
        <v>767</v>
      </c>
    </row>
    <row r="952" spans="1:10" x14ac:dyDescent="0.25">
      <c r="A952" s="2359"/>
      <c r="B952" s="1859" t="s">
        <v>132</v>
      </c>
      <c r="C952" s="1848">
        <v>1</v>
      </c>
      <c r="D952" s="1848"/>
      <c r="E952" s="1849">
        <v>13000</v>
      </c>
      <c r="F952" s="1848"/>
      <c r="G952" s="1848">
        <v>1</v>
      </c>
      <c r="H952" s="2048">
        <v>60</v>
      </c>
      <c r="I952" s="1831">
        <v>3000</v>
      </c>
      <c r="J952" s="1994" t="s">
        <v>767</v>
      </c>
    </row>
    <row r="953" spans="1:10" x14ac:dyDescent="0.25">
      <c r="A953" s="2359"/>
      <c r="B953" s="1859" t="s">
        <v>4879</v>
      </c>
      <c r="C953" s="1848">
        <v>1</v>
      </c>
      <c r="D953" s="1848"/>
      <c r="E953" s="1849">
        <v>14000</v>
      </c>
      <c r="F953" s="1848"/>
      <c r="G953" s="1848">
        <v>1</v>
      </c>
      <c r="H953" s="2048">
        <v>60</v>
      </c>
      <c r="I953" s="1831">
        <v>3000</v>
      </c>
      <c r="J953" s="1994" t="s">
        <v>767</v>
      </c>
    </row>
    <row r="954" spans="1:10" x14ac:dyDescent="0.25">
      <c r="A954" s="2359"/>
      <c r="B954" s="1859" t="s">
        <v>2912</v>
      </c>
      <c r="C954" s="1848">
        <v>1</v>
      </c>
      <c r="D954" s="1848">
        <v>23500</v>
      </c>
      <c r="E954" s="1849"/>
      <c r="F954" s="1848"/>
      <c r="G954" s="1848">
        <v>1</v>
      </c>
      <c r="H954" s="2048">
        <v>60</v>
      </c>
      <c r="I954" s="1831">
        <v>3000</v>
      </c>
      <c r="J954" s="1994"/>
    </row>
    <row r="955" spans="1:10" x14ac:dyDescent="0.25">
      <c r="A955" s="2359"/>
      <c r="B955" s="1859" t="s">
        <v>5363</v>
      </c>
      <c r="C955" s="1848">
        <v>1</v>
      </c>
      <c r="D955" s="1848">
        <v>56000</v>
      </c>
      <c r="E955" s="1849"/>
      <c r="F955" s="1848"/>
      <c r="G955" s="1848"/>
      <c r="H955" s="2048"/>
      <c r="I955" s="1831"/>
      <c r="J955" s="1994"/>
    </row>
    <row r="956" spans="1:10" x14ac:dyDescent="0.25">
      <c r="A956" s="2359"/>
      <c r="B956" s="1859" t="s">
        <v>3938</v>
      </c>
      <c r="C956" s="1848">
        <v>1</v>
      </c>
      <c r="D956" s="1848">
        <v>22500</v>
      </c>
      <c r="E956" s="1849"/>
      <c r="F956" s="1848"/>
      <c r="G956" s="1848">
        <v>1</v>
      </c>
      <c r="H956" s="2048">
        <v>100</v>
      </c>
      <c r="I956" s="1831">
        <v>5000</v>
      </c>
      <c r="J956" s="1994"/>
    </row>
    <row r="957" spans="1:10" x14ac:dyDescent="0.25">
      <c r="A957" s="2359"/>
      <c r="B957" s="1859" t="s">
        <v>3437</v>
      </c>
      <c r="C957" s="1848">
        <v>1</v>
      </c>
      <c r="D957" s="1848"/>
      <c r="E957" s="1849">
        <v>17000</v>
      </c>
      <c r="F957" s="1848"/>
      <c r="G957" s="1848">
        <v>1</v>
      </c>
      <c r="H957" s="2048">
        <v>75</v>
      </c>
      <c r="I957" s="1831">
        <v>4000</v>
      </c>
      <c r="J957" s="1994" t="s">
        <v>767</v>
      </c>
    </row>
    <row r="958" spans="1:10" x14ac:dyDescent="0.25">
      <c r="A958" s="2359"/>
      <c r="B958" s="1859" t="s">
        <v>8287</v>
      </c>
      <c r="C958" s="1848">
        <v>1</v>
      </c>
      <c r="D958" s="1848">
        <v>47000</v>
      </c>
      <c r="E958" s="1849"/>
      <c r="F958" s="1848"/>
      <c r="G958" s="1848"/>
      <c r="H958" s="2048"/>
      <c r="I958" s="1831"/>
      <c r="J958" s="1994" t="s">
        <v>8413</v>
      </c>
    </row>
    <row r="959" spans="1:10" x14ac:dyDescent="0.25">
      <c r="A959" s="2359"/>
      <c r="B959" s="1859" t="s">
        <v>4814</v>
      </c>
      <c r="C959" s="1848">
        <v>1</v>
      </c>
      <c r="D959" s="1848"/>
      <c r="E959" s="1849">
        <v>16000</v>
      </c>
      <c r="F959" s="1848"/>
      <c r="G959" s="1848"/>
      <c r="H959" s="2048"/>
      <c r="I959" s="1831"/>
      <c r="J959" s="1994" t="s">
        <v>767</v>
      </c>
    </row>
    <row r="960" spans="1:10" x14ac:dyDescent="0.25">
      <c r="A960" s="2359"/>
      <c r="B960" s="1859" t="s">
        <v>1248</v>
      </c>
      <c r="C960" s="1848">
        <v>2</v>
      </c>
      <c r="D960" s="1848"/>
      <c r="E960" s="1849"/>
      <c r="F960" s="1848">
        <v>110000</v>
      </c>
      <c r="G960" s="1848"/>
      <c r="H960" s="2048"/>
      <c r="I960" s="1831"/>
      <c r="J960" s="1994" t="s">
        <v>8414</v>
      </c>
    </row>
    <row r="961" spans="1:10" x14ac:dyDescent="0.25">
      <c r="A961" s="2359"/>
      <c r="B961" s="1859" t="s">
        <v>2187</v>
      </c>
      <c r="C961" s="1848">
        <v>1</v>
      </c>
      <c r="D961" s="1848">
        <v>14000</v>
      </c>
      <c r="E961" s="1849"/>
      <c r="F961" s="1848"/>
      <c r="G961" s="1848">
        <v>1</v>
      </c>
      <c r="H961" s="2048">
        <v>60</v>
      </c>
      <c r="I961" s="1831">
        <v>3000</v>
      </c>
      <c r="J961" s="1994"/>
    </row>
    <row r="962" spans="1:10" x14ac:dyDescent="0.25">
      <c r="A962" s="2359"/>
      <c r="B962" s="1859" t="s">
        <v>423</v>
      </c>
      <c r="C962" s="1848">
        <v>1</v>
      </c>
      <c r="D962" s="1848">
        <v>18000</v>
      </c>
      <c r="E962" s="1849"/>
      <c r="F962" s="1848"/>
      <c r="G962" s="1848">
        <v>1</v>
      </c>
      <c r="H962" s="2048">
        <v>75</v>
      </c>
      <c r="I962" s="1831">
        <v>4000</v>
      </c>
      <c r="J962" s="1994"/>
    </row>
    <row r="963" spans="1:10" x14ac:dyDescent="0.25">
      <c r="A963" s="2359"/>
      <c r="B963" s="1859" t="s">
        <v>8155</v>
      </c>
      <c r="C963" s="1848">
        <v>1</v>
      </c>
      <c r="D963" s="1848"/>
      <c r="E963" s="1849">
        <v>42000</v>
      </c>
      <c r="F963" s="1848"/>
      <c r="G963" s="1848">
        <v>1</v>
      </c>
      <c r="H963" s="2048">
        <v>100</v>
      </c>
      <c r="I963" s="1831">
        <v>5000</v>
      </c>
      <c r="J963" s="1994" t="s">
        <v>767</v>
      </c>
    </row>
    <row r="964" spans="1:10" x14ac:dyDescent="0.25">
      <c r="A964" s="2359"/>
      <c r="B964" s="1859" t="s">
        <v>136</v>
      </c>
      <c r="C964" s="1848">
        <v>1</v>
      </c>
      <c r="D964" s="1848"/>
      <c r="E964" s="1849">
        <v>19000</v>
      </c>
      <c r="F964" s="1848"/>
      <c r="G964" s="1848"/>
      <c r="H964" s="2048"/>
      <c r="I964" s="1831"/>
      <c r="J964" s="1994" t="s">
        <v>767</v>
      </c>
    </row>
    <row r="965" spans="1:10" x14ac:dyDescent="0.25">
      <c r="A965" s="2359"/>
      <c r="B965" s="1859" t="s">
        <v>5978</v>
      </c>
      <c r="C965" s="1848">
        <v>1</v>
      </c>
      <c r="D965" s="1848"/>
      <c r="E965" s="1849"/>
      <c r="F965" s="1848">
        <v>30000</v>
      </c>
      <c r="G965" s="1848">
        <v>1</v>
      </c>
      <c r="H965" s="2048">
        <v>75</v>
      </c>
      <c r="I965" s="1831">
        <v>4000</v>
      </c>
      <c r="J965" s="1994" t="s">
        <v>6249</v>
      </c>
    </row>
    <row r="966" spans="1:10" x14ac:dyDescent="0.25">
      <c r="A966" s="2359"/>
      <c r="B966" s="1859" t="s">
        <v>2912</v>
      </c>
      <c r="C966" s="1848">
        <v>1</v>
      </c>
      <c r="D966" s="1848"/>
      <c r="E966" s="1849">
        <v>23500</v>
      </c>
      <c r="F966" s="1848"/>
      <c r="G966" s="1848">
        <v>1</v>
      </c>
      <c r="H966" s="2048">
        <v>60</v>
      </c>
      <c r="I966" s="1831">
        <v>3000</v>
      </c>
      <c r="J966" s="1994" t="s">
        <v>767</v>
      </c>
    </row>
    <row r="967" spans="1:10" x14ac:dyDescent="0.25">
      <c r="A967" s="2359"/>
      <c r="B967" s="1859" t="s">
        <v>3938</v>
      </c>
      <c r="C967" s="1848">
        <v>1</v>
      </c>
      <c r="D967" s="1848"/>
      <c r="E967" s="1849"/>
      <c r="F967" s="1848">
        <v>25500</v>
      </c>
      <c r="G967" s="1848"/>
      <c r="H967" s="2048"/>
      <c r="I967" s="1831"/>
      <c r="J967" s="1994" t="s">
        <v>6942</v>
      </c>
    </row>
    <row r="968" spans="1:10" x14ac:dyDescent="0.25">
      <c r="A968" s="2359"/>
      <c r="B968" s="1859" t="s">
        <v>423</v>
      </c>
      <c r="C968" s="1848">
        <v>1</v>
      </c>
      <c r="D968" s="1848">
        <v>18000</v>
      </c>
      <c r="E968" s="1849"/>
      <c r="F968" s="1848"/>
      <c r="G968" s="1848">
        <v>1</v>
      </c>
      <c r="H968" s="2048">
        <v>75</v>
      </c>
      <c r="I968" s="1831">
        <v>4000</v>
      </c>
      <c r="J968" s="1994"/>
    </row>
    <row r="969" spans="1:10" x14ac:dyDescent="0.25">
      <c r="A969" s="2359"/>
      <c r="B969" s="1859" t="s">
        <v>423</v>
      </c>
      <c r="C969" s="1848">
        <v>1</v>
      </c>
      <c r="D969" s="1848"/>
      <c r="E969" s="1849"/>
      <c r="F969" s="1848">
        <v>18900</v>
      </c>
      <c r="G969" s="1848"/>
      <c r="H969" s="2048"/>
      <c r="I969" s="1831"/>
      <c r="J969" s="1994" t="s">
        <v>8415</v>
      </c>
    </row>
    <row r="970" spans="1:10" x14ac:dyDescent="0.25">
      <c r="A970" s="2359"/>
      <c r="B970" s="1859" t="s">
        <v>504</v>
      </c>
      <c r="C970" s="1848">
        <v>1</v>
      </c>
      <c r="D970" s="1848"/>
      <c r="E970" s="1849"/>
      <c r="F970" s="1848">
        <v>13900</v>
      </c>
      <c r="G970" s="1848"/>
      <c r="H970" s="2048"/>
      <c r="I970" s="1831"/>
      <c r="J970" s="1994" t="s">
        <v>8416</v>
      </c>
    </row>
    <row r="971" spans="1:10" x14ac:dyDescent="0.25">
      <c r="A971" s="2359"/>
      <c r="B971" s="1859" t="s">
        <v>423</v>
      </c>
      <c r="C971" s="1848">
        <v>1</v>
      </c>
      <c r="D971" s="1848">
        <v>22000</v>
      </c>
      <c r="E971" s="1849"/>
      <c r="F971" s="1848"/>
      <c r="G971" s="1848"/>
      <c r="H971" s="2048"/>
      <c r="I971" s="1831"/>
      <c r="J971" s="1994"/>
    </row>
    <row r="972" spans="1:10" x14ac:dyDescent="0.25">
      <c r="A972" s="2359"/>
      <c r="B972" s="1859" t="s">
        <v>3437</v>
      </c>
      <c r="C972" s="1848">
        <v>1</v>
      </c>
      <c r="D972" s="1848">
        <v>22000</v>
      </c>
      <c r="E972" s="1849"/>
      <c r="F972" s="1848"/>
      <c r="G972" s="1848"/>
      <c r="H972" s="2048"/>
      <c r="I972" s="1831"/>
      <c r="J972" s="1994"/>
    </row>
    <row r="973" spans="1:10" x14ac:dyDescent="0.25">
      <c r="A973" s="2359"/>
      <c r="B973" s="1859" t="s">
        <v>8417</v>
      </c>
      <c r="C973" s="1848">
        <v>1</v>
      </c>
      <c r="D973" s="1848">
        <v>4000</v>
      </c>
      <c r="E973" s="1849">
        <v>22000</v>
      </c>
      <c r="F973" s="1848"/>
      <c r="G973" s="1848"/>
      <c r="H973" s="2048"/>
      <c r="I973" s="1831"/>
      <c r="J973" s="1994" t="s">
        <v>767</v>
      </c>
    </row>
    <row r="974" spans="1:10" ht="16.5" thickBot="1" x14ac:dyDescent="0.3">
      <c r="A974" s="2359"/>
      <c r="B974" s="1859" t="s">
        <v>6158</v>
      </c>
      <c r="C974" s="1848">
        <v>1</v>
      </c>
      <c r="D974" s="1848">
        <v>3000</v>
      </c>
      <c r="E974" s="1849">
        <v>31000</v>
      </c>
      <c r="F974" s="1848"/>
      <c r="G974" s="1848"/>
      <c r="H974" s="2048"/>
      <c r="I974" s="1831"/>
      <c r="J974" s="1994" t="s">
        <v>767</v>
      </c>
    </row>
    <row r="975" spans="1:10" ht="16.5" thickBot="1" x14ac:dyDescent="0.3">
      <c r="A975" s="2126"/>
      <c r="B975" s="2061" t="s">
        <v>2048</v>
      </c>
      <c r="C975" s="2062">
        <f>SUM(C949:C974)</f>
        <v>27</v>
      </c>
      <c r="D975" s="2062">
        <f>SUM(D949:D974)</f>
        <v>269000</v>
      </c>
      <c r="E975" s="2062">
        <f>SUM(E949:E974)</f>
        <v>239500</v>
      </c>
      <c r="F975" s="2062">
        <f>SUM(F949:F974)</f>
        <v>215300</v>
      </c>
      <c r="G975" s="2062">
        <f>SUM(G949:G974)</f>
        <v>13</v>
      </c>
      <c r="H975" s="2062"/>
      <c r="I975" s="2062">
        <f>SUM(I949:I974)</f>
        <v>47000</v>
      </c>
      <c r="J975" s="2063"/>
    </row>
    <row r="976" spans="1:10" ht="16.5" thickBot="1" x14ac:dyDescent="0.3">
      <c r="A976" s="2338" t="s">
        <v>4463</v>
      </c>
      <c r="B976" s="2339"/>
      <c r="C976" s="2339"/>
      <c r="D976" s="2339"/>
      <c r="E976" s="2339"/>
      <c r="F976" s="2339"/>
      <c r="G976" s="2339"/>
      <c r="H976" s="2339"/>
      <c r="I976" s="2339"/>
      <c r="J976" s="2340"/>
    </row>
    <row r="977" spans="1:10" x14ac:dyDescent="0.25">
      <c r="A977" s="2360"/>
      <c r="B977" s="2023"/>
      <c r="C977" s="2024"/>
      <c r="D977" s="2024"/>
      <c r="E977" s="2024"/>
      <c r="F977" s="2025"/>
      <c r="G977" s="2025"/>
      <c r="H977" s="2025"/>
      <c r="I977" s="2025"/>
      <c r="J977" s="2046"/>
    </row>
    <row r="978" spans="1:10" ht="16.5" thickBot="1" x14ac:dyDescent="0.3">
      <c r="A978" s="2361"/>
      <c r="B978" s="2086"/>
      <c r="C978" s="2087"/>
      <c r="D978" s="2087"/>
      <c r="E978" s="2087"/>
      <c r="F978" s="2088"/>
      <c r="G978" s="2088"/>
      <c r="H978" s="2088"/>
      <c r="I978" s="2088"/>
      <c r="J978" s="2089"/>
    </row>
    <row r="979" spans="1:10" ht="16.5" thickBot="1" x14ac:dyDescent="0.3">
      <c r="A979" s="2130"/>
      <c r="B979" s="2113" t="s">
        <v>2048</v>
      </c>
      <c r="C979" s="2110">
        <f>SUM(C977:C977)</f>
        <v>0</v>
      </c>
      <c r="D979" s="2110"/>
      <c r="E979" s="2110"/>
      <c r="F979" s="2110"/>
      <c r="G979" s="2110"/>
      <c r="H979" s="2110"/>
      <c r="I979" s="2110"/>
      <c r="J979" s="2114"/>
    </row>
    <row r="980" spans="1:10" ht="16.5" thickBot="1" x14ac:dyDescent="0.3"/>
    <row r="981" spans="1:10" ht="16.5" thickBot="1" x14ac:dyDescent="0.3">
      <c r="A981" s="2362" t="s">
        <v>4861</v>
      </c>
      <c r="B981" s="2363"/>
      <c r="C981" s="2364"/>
      <c r="D981" s="2115">
        <f>D975</f>
        <v>269000</v>
      </c>
    </row>
    <row r="982" spans="1:10" ht="16.5" thickBot="1" x14ac:dyDescent="0.3"/>
    <row r="983" spans="1:10" ht="16.5" thickBot="1" x14ac:dyDescent="0.3">
      <c r="A983" s="2362" t="s">
        <v>4825</v>
      </c>
      <c r="B983" s="2364"/>
      <c r="C983" s="2365"/>
      <c r="D983" s="2366"/>
      <c r="F983" s="2329" t="s">
        <v>8160</v>
      </c>
      <c r="G983" s="2329"/>
      <c r="H983" s="2329"/>
      <c r="I983" s="2329"/>
      <c r="J983" s="2329"/>
    </row>
  </sheetData>
  <mergeCells count="239">
    <mergeCell ref="A870:A871"/>
    <mergeCell ref="A880:J880"/>
    <mergeCell ref="A882:A887"/>
    <mergeCell ref="A888:B888"/>
    <mergeCell ref="A889:J889"/>
    <mergeCell ref="A890:A892"/>
    <mergeCell ref="A894:C894"/>
    <mergeCell ref="A683:A685"/>
    <mergeCell ref="A687:C687"/>
    <mergeCell ref="A689:B689"/>
    <mergeCell ref="C689:D689"/>
    <mergeCell ref="F689:J689"/>
    <mergeCell ref="A765:A767"/>
    <mergeCell ref="A769:C769"/>
    <mergeCell ref="A771:B771"/>
    <mergeCell ref="C771:D771"/>
    <mergeCell ref="F771:J771"/>
    <mergeCell ref="A742:J742"/>
    <mergeCell ref="A743:A745"/>
    <mergeCell ref="A747:C747"/>
    <mergeCell ref="A749:B749"/>
    <mergeCell ref="C749:D749"/>
    <mergeCell ref="F749:J749"/>
    <mergeCell ref="A754:J754"/>
    <mergeCell ref="A756:A763"/>
    <mergeCell ref="A764:J764"/>
    <mergeCell ref="A469:J469"/>
    <mergeCell ref="A504:J504"/>
    <mergeCell ref="A506:A530"/>
    <mergeCell ref="A531:J531"/>
    <mergeCell ref="A532:A534"/>
    <mergeCell ref="A410:J410"/>
    <mergeCell ref="A412:A433"/>
    <mergeCell ref="A434:J434"/>
    <mergeCell ref="A435:A436"/>
    <mergeCell ref="A438:C438"/>
    <mergeCell ref="A440:B440"/>
    <mergeCell ref="C440:D440"/>
    <mergeCell ref="F440:J440"/>
    <mergeCell ref="A444:J444"/>
    <mergeCell ref="A446:A457"/>
    <mergeCell ref="A458:J458"/>
    <mergeCell ref="A459:A460"/>
    <mergeCell ref="A462:C462"/>
    <mergeCell ref="A464:B464"/>
    <mergeCell ref="C464:D464"/>
    <mergeCell ref="F464:J464"/>
    <mergeCell ref="A536:C536"/>
    <mergeCell ref="A405:B405"/>
    <mergeCell ref="C405:D405"/>
    <mergeCell ref="F405:J405"/>
    <mergeCell ref="A298:C298"/>
    <mergeCell ref="A256:B256"/>
    <mergeCell ref="C256:D256"/>
    <mergeCell ref="F256:J256"/>
    <mergeCell ref="A378:J378"/>
    <mergeCell ref="A380:A398"/>
    <mergeCell ref="A399:J399"/>
    <mergeCell ref="A400:A401"/>
    <mergeCell ref="A403:C403"/>
    <mergeCell ref="A373:B373"/>
    <mergeCell ref="C373:D373"/>
    <mergeCell ref="F373:J373"/>
    <mergeCell ref="A340:J340"/>
    <mergeCell ref="A342:A366"/>
    <mergeCell ref="A367:J367"/>
    <mergeCell ref="A368:A369"/>
    <mergeCell ref="A371:C371"/>
    <mergeCell ref="A103:A123"/>
    <mergeCell ref="A124:J124"/>
    <mergeCell ref="A125:A126"/>
    <mergeCell ref="A128:C128"/>
    <mergeCell ref="A130:B130"/>
    <mergeCell ref="C130:D130"/>
    <mergeCell ref="F130:J130"/>
    <mergeCell ref="A133:J133"/>
    <mergeCell ref="A135:A156"/>
    <mergeCell ref="F151:F153"/>
    <mergeCell ref="A98:B98"/>
    <mergeCell ref="C98:D98"/>
    <mergeCell ref="F98:J98"/>
    <mergeCell ref="A64:J64"/>
    <mergeCell ref="A66:A91"/>
    <mergeCell ref="A92:J92"/>
    <mergeCell ref="A93:A94"/>
    <mergeCell ref="A96:C96"/>
    <mergeCell ref="A101:J101"/>
    <mergeCell ref="A27:B27"/>
    <mergeCell ref="C27:D27"/>
    <mergeCell ref="F27:J27"/>
    <mergeCell ref="A1:J1"/>
    <mergeCell ref="A3:A20"/>
    <mergeCell ref="A21:J21"/>
    <mergeCell ref="A22:A23"/>
    <mergeCell ref="A25:C25"/>
    <mergeCell ref="A61:B61"/>
    <mergeCell ref="C61:D61"/>
    <mergeCell ref="F61:J61"/>
    <mergeCell ref="A31:J31"/>
    <mergeCell ref="A33:A54"/>
    <mergeCell ref="A55:J55"/>
    <mergeCell ref="A56:A57"/>
    <mergeCell ref="A59:C59"/>
    <mergeCell ref="A157:J157"/>
    <mergeCell ref="A158:A159"/>
    <mergeCell ref="A161:C161"/>
    <mergeCell ref="A163:B163"/>
    <mergeCell ref="C163:D163"/>
    <mergeCell ref="F163:J163"/>
    <mergeCell ref="A168:J168"/>
    <mergeCell ref="A170:A186"/>
    <mergeCell ref="A187:J187"/>
    <mergeCell ref="A188:A189"/>
    <mergeCell ref="A191:C191"/>
    <mergeCell ref="A193:B193"/>
    <mergeCell ref="C193:D193"/>
    <mergeCell ref="F193:J193"/>
    <mergeCell ref="A197:J197"/>
    <mergeCell ref="A199:A221"/>
    <mergeCell ref="A222:J222"/>
    <mergeCell ref="A223:A224"/>
    <mergeCell ref="A226:C226"/>
    <mergeCell ref="A228:B228"/>
    <mergeCell ref="C228:D228"/>
    <mergeCell ref="F228:J228"/>
    <mergeCell ref="A336:B336"/>
    <mergeCell ref="C336:D336"/>
    <mergeCell ref="F336:J336"/>
    <mergeCell ref="A304:J304"/>
    <mergeCell ref="A306:A329"/>
    <mergeCell ref="A330:J330"/>
    <mergeCell ref="A331:A332"/>
    <mergeCell ref="A334:C334"/>
    <mergeCell ref="A232:J232"/>
    <mergeCell ref="A234:A249"/>
    <mergeCell ref="A250:J250"/>
    <mergeCell ref="A251:A252"/>
    <mergeCell ref="A254:C254"/>
    <mergeCell ref="A300:B300"/>
    <mergeCell ref="C300:D300"/>
    <mergeCell ref="F300:J300"/>
    <mergeCell ref="A260:J260"/>
    <mergeCell ref="A262:A293"/>
    <mergeCell ref="A294:J294"/>
    <mergeCell ref="A295:A296"/>
    <mergeCell ref="A538:B538"/>
    <mergeCell ref="C538:D538"/>
    <mergeCell ref="F538:J538"/>
    <mergeCell ref="A471:A493"/>
    <mergeCell ref="A494:J494"/>
    <mergeCell ref="A495:A496"/>
    <mergeCell ref="A498:C498"/>
    <mergeCell ref="A500:B500"/>
    <mergeCell ref="C500:D500"/>
    <mergeCell ref="F500:J500"/>
    <mergeCell ref="A613:J613"/>
    <mergeCell ref="A615:A631"/>
    <mergeCell ref="A632:J632"/>
    <mergeCell ref="A633:A635"/>
    <mergeCell ref="A637:C637"/>
    <mergeCell ref="A543:J543"/>
    <mergeCell ref="A545:A567"/>
    <mergeCell ref="A568:J568"/>
    <mergeCell ref="A569:A571"/>
    <mergeCell ref="A573:C573"/>
    <mergeCell ref="A575:B575"/>
    <mergeCell ref="C575:D575"/>
    <mergeCell ref="F575:J575"/>
    <mergeCell ref="A579:J579"/>
    <mergeCell ref="A581:A601"/>
    <mergeCell ref="A602:J602"/>
    <mergeCell ref="A603:A605"/>
    <mergeCell ref="A607:C607"/>
    <mergeCell ref="A609:B609"/>
    <mergeCell ref="C609:D609"/>
    <mergeCell ref="F609:J609"/>
    <mergeCell ref="E584:E586"/>
    <mergeCell ref="D584:D586"/>
    <mergeCell ref="A776:J776"/>
    <mergeCell ref="A778:A808"/>
    <mergeCell ref="A809:J809"/>
    <mergeCell ref="A810:A812"/>
    <mergeCell ref="A814:C814"/>
    <mergeCell ref="A816:B816"/>
    <mergeCell ref="C816:D816"/>
    <mergeCell ref="F816:J816"/>
    <mergeCell ref="A639:B639"/>
    <mergeCell ref="C639:D639"/>
    <mergeCell ref="F639:J639"/>
    <mergeCell ref="A649:J649"/>
    <mergeCell ref="A651:A662"/>
    <mergeCell ref="A663:J663"/>
    <mergeCell ref="A664:A666"/>
    <mergeCell ref="A668:C668"/>
    <mergeCell ref="A670:B670"/>
    <mergeCell ref="C670:D670"/>
    <mergeCell ref="F670:J670"/>
    <mergeCell ref="A693:J693"/>
    <mergeCell ref="A695:A741"/>
    <mergeCell ref="A674:J674"/>
    <mergeCell ref="A676:A681"/>
    <mergeCell ref="A682:J682"/>
    <mergeCell ref="A902:A933"/>
    <mergeCell ref="A936:A937"/>
    <mergeCell ref="A900:J900"/>
    <mergeCell ref="A820:J820"/>
    <mergeCell ref="A822:A841"/>
    <mergeCell ref="A842:J842"/>
    <mergeCell ref="A843:A845"/>
    <mergeCell ref="A847:C847"/>
    <mergeCell ref="A849:B849"/>
    <mergeCell ref="C849:D849"/>
    <mergeCell ref="F849:J849"/>
    <mergeCell ref="E839:E840"/>
    <mergeCell ref="A853:J853"/>
    <mergeCell ref="A869:J869"/>
    <mergeCell ref="A874:C874"/>
    <mergeCell ref="A876:B876"/>
    <mergeCell ref="C876:D876"/>
    <mergeCell ref="F876:J876"/>
    <mergeCell ref="A855:A867"/>
    <mergeCell ref="A896:B896"/>
    <mergeCell ref="C896:D896"/>
    <mergeCell ref="F896:J896"/>
    <mergeCell ref="A868:B868"/>
    <mergeCell ref="A872:B872"/>
    <mergeCell ref="A947:J947"/>
    <mergeCell ref="A949:A974"/>
    <mergeCell ref="A976:J976"/>
    <mergeCell ref="A977:A978"/>
    <mergeCell ref="A981:C981"/>
    <mergeCell ref="A983:B983"/>
    <mergeCell ref="C983:D983"/>
    <mergeCell ref="F983:J983"/>
    <mergeCell ref="A935:J935"/>
    <mergeCell ref="A940:C940"/>
    <mergeCell ref="A942:B942"/>
    <mergeCell ref="C942:D942"/>
    <mergeCell ref="F942:J942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48"/>
  <sheetViews>
    <sheetView tabSelected="1" topLeftCell="A275" zoomScale="85" zoomScaleNormal="85" workbookViewId="0">
      <selection activeCell="E282" sqref="E282:E297"/>
    </sheetView>
  </sheetViews>
  <sheetFormatPr defaultRowHeight="15" x14ac:dyDescent="0.25"/>
  <cols>
    <col min="1" max="1" width="13.140625" customWidth="1"/>
    <col min="2" max="2" width="23.140625" customWidth="1"/>
    <col min="3" max="3" width="12" customWidth="1"/>
    <col min="5" max="5" width="15" customWidth="1"/>
    <col min="6" max="6" width="12.5703125" customWidth="1"/>
    <col min="7" max="7" width="10.42578125" customWidth="1"/>
    <col min="9" max="9" width="12.140625" customWidth="1"/>
    <col min="10" max="10" width="12" customWidth="1"/>
    <col min="11" max="11" width="39.7109375" customWidth="1"/>
  </cols>
  <sheetData>
    <row r="2" spans="1:11" ht="27" x14ac:dyDescent="0.35">
      <c r="A2" s="2171"/>
      <c r="B2" s="2172" t="s">
        <v>8615</v>
      </c>
      <c r="C2" s="2173"/>
      <c r="D2" s="2173"/>
      <c r="E2" s="2173"/>
      <c r="F2" s="2173"/>
      <c r="G2" s="2173"/>
      <c r="H2" s="2173"/>
      <c r="I2" s="2173"/>
      <c r="J2" s="2173"/>
      <c r="K2" s="2173"/>
    </row>
    <row r="3" spans="1:11" ht="27.75" thickBot="1" x14ac:dyDescent="0.4">
      <c r="A3" s="2171"/>
      <c r="B3" s="2172"/>
      <c r="C3" s="2173"/>
      <c r="D3" s="2173"/>
      <c r="E3" s="2173"/>
      <c r="F3" s="2173"/>
      <c r="G3" s="2173"/>
      <c r="H3" s="2173"/>
      <c r="I3" s="2173"/>
      <c r="J3" s="2173"/>
      <c r="K3" s="2173"/>
    </row>
    <row r="4" spans="1:11" ht="32.25" thickBot="1" x14ac:dyDescent="0.3">
      <c r="A4" s="1984" t="s">
        <v>7245</v>
      </c>
      <c r="B4" s="1985" t="s">
        <v>7246</v>
      </c>
      <c r="C4" s="2174" t="s">
        <v>6004</v>
      </c>
      <c r="D4" s="2175" t="s">
        <v>8614</v>
      </c>
      <c r="E4" s="1987" t="s">
        <v>6005</v>
      </c>
      <c r="F4" s="1988" t="s">
        <v>7247</v>
      </c>
      <c r="G4" s="1989" t="s">
        <v>7248</v>
      </c>
      <c r="H4" s="1989" t="s">
        <v>7249</v>
      </c>
      <c r="I4" s="1989" t="s">
        <v>7251</v>
      </c>
      <c r="J4" s="1989" t="s">
        <v>7250</v>
      </c>
      <c r="K4" s="1990" t="s">
        <v>6846</v>
      </c>
    </row>
    <row r="5" spans="1:11" ht="15.75" x14ac:dyDescent="0.25">
      <c r="A5" s="2374">
        <v>44013</v>
      </c>
      <c r="B5" s="1952" t="s">
        <v>2187</v>
      </c>
      <c r="C5" s="1844">
        <v>1</v>
      </c>
      <c r="D5" s="1844"/>
      <c r="E5" s="1844"/>
      <c r="F5" s="1845"/>
      <c r="G5" s="1844">
        <v>14500</v>
      </c>
      <c r="H5" s="1844"/>
      <c r="I5" s="2047"/>
      <c r="J5" s="1920"/>
      <c r="K5" s="1992" t="s">
        <v>8418</v>
      </c>
    </row>
    <row r="6" spans="1:11" ht="15.75" x14ac:dyDescent="0.25">
      <c r="A6" s="2375"/>
      <c r="B6" s="2070" t="s">
        <v>2912</v>
      </c>
      <c r="C6" s="2137">
        <v>1</v>
      </c>
      <c r="D6" s="2137"/>
      <c r="E6" s="2147">
        <v>23500</v>
      </c>
      <c r="F6" s="2148"/>
      <c r="G6" s="2147"/>
      <c r="H6" s="2137">
        <v>1</v>
      </c>
      <c r="I6" s="2071">
        <v>60</v>
      </c>
      <c r="J6" s="2072">
        <v>3000</v>
      </c>
      <c r="K6" s="2073"/>
    </row>
    <row r="7" spans="1:11" ht="15.75" x14ac:dyDescent="0.25">
      <c r="A7" s="2375"/>
      <c r="B7" s="2070" t="s">
        <v>8571</v>
      </c>
      <c r="C7" s="2147">
        <v>1</v>
      </c>
      <c r="D7" s="2147"/>
      <c r="E7" s="2147"/>
      <c r="F7" s="2148"/>
      <c r="G7" s="2147"/>
      <c r="H7" s="2147">
        <v>8</v>
      </c>
      <c r="I7" s="2071">
        <v>60</v>
      </c>
      <c r="J7" s="2072">
        <v>24000</v>
      </c>
      <c r="K7" s="2073"/>
    </row>
    <row r="8" spans="1:11" ht="15.75" x14ac:dyDescent="0.25">
      <c r="A8" s="2375"/>
      <c r="B8" s="2070" t="s">
        <v>2187</v>
      </c>
      <c r="C8" s="2137">
        <v>1</v>
      </c>
      <c r="D8" s="2137"/>
      <c r="E8" s="2147"/>
      <c r="F8" s="2148"/>
      <c r="G8" s="2147">
        <v>14500</v>
      </c>
      <c r="H8" s="2137"/>
      <c r="I8" s="2071"/>
      <c r="J8" s="2072"/>
      <c r="K8" s="2073" t="s">
        <v>8419</v>
      </c>
    </row>
    <row r="9" spans="1:11" ht="15.75" x14ac:dyDescent="0.25">
      <c r="A9" s="2375"/>
      <c r="B9" s="1859" t="s">
        <v>423</v>
      </c>
      <c r="C9" s="1848">
        <v>1</v>
      </c>
      <c r="D9" s="1848"/>
      <c r="E9" s="1848"/>
      <c r="F9" s="1849"/>
      <c r="G9" s="1848">
        <v>18900</v>
      </c>
      <c r="H9" s="1848"/>
      <c r="I9" s="2048"/>
      <c r="J9" s="1831"/>
      <c r="K9" s="1994" t="s">
        <v>8420</v>
      </c>
    </row>
    <row r="10" spans="1:11" ht="15.75" x14ac:dyDescent="0.25">
      <c r="A10" s="2375"/>
      <c r="B10" s="1859" t="s">
        <v>4191</v>
      </c>
      <c r="C10" s="1848">
        <v>1</v>
      </c>
      <c r="D10" s="1848"/>
      <c r="E10" s="1848"/>
      <c r="F10" s="1849">
        <v>71000</v>
      </c>
      <c r="G10" s="1848"/>
      <c r="H10" s="1848">
        <v>1</v>
      </c>
      <c r="I10" s="2048">
        <v>75</v>
      </c>
      <c r="J10" s="1831">
        <v>4000</v>
      </c>
      <c r="K10" s="1994" t="s">
        <v>767</v>
      </c>
    </row>
    <row r="11" spans="1:11" ht="15.75" x14ac:dyDescent="0.25">
      <c r="A11" s="2375"/>
      <c r="B11" s="1859" t="s">
        <v>2045</v>
      </c>
      <c r="C11" s="1848">
        <v>1</v>
      </c>
      <c r="D11" s="1848"/>
      <c r="E11" s="1848"/>
      <c r="F11" s="1849">
        <v>15000</v>
      </c>
      <c r="G11" s="1848"/>
      <c r="H11" s="1848">
        <v>1</v>
      </c>
      <c r="I11" s="2048">
        <v>60</v>
      </c>
      <c r="J11" s="1831">
        <v>3000</v>
      </c>
      <c r="K11" s="1994" t="s">
        <v>8421</v>
      </c>
    </row>
    <row r="12" spans="1:11" ht="15.75" x14ac:dyDescent="0.25">
      <c r="A12" s="2375"/>
      <c r="B12" s="1859" t="s">
        <v>2912</v>
      </c>
      <c r="C12" s="1848">
        <v>1</v>
      </c>
      <c r="D12" s="1848"/>
      <c r="E12" s="1848">
        <v>21500</v>
      </c>
      <c r="F12" s="1849"/>
      <c r="G12" s="1848"/>
      <c r="H12" s="1848">
        <v>1</v>
      </c>
      <c r="I12" s="2048">
        <v>60</v>
      </c>
      <c r="J12" s="1831">
        <v>3000</v>
      </c>
      <c r="K12" s="1994"/>
    </row>
    <row r="13" spans="1:11" ht="15.75" x14ac:dyDescent="0.25">
      <c r="A13" s="2375"/>
      <c r="B13" s="1859" t="s">
        <v>8422</v>
      </c>
      <c r="C13" s="1848">
        <v>1</v>
      </c>
      <c r="D13" s="1848"/>
      <c r="E13" s="1848">
        <v>2000</v>
      </c>
      <c r="F13" s="1849">
        <v>11000</v>
      </c>
      <c r="G13" s="1848"/>
      <c r="H13" s="1848">
        <v>1</v>
      </c>
      <c r="I13" s="2048">
        <v>60</v>
      </c>
      <c r="J13" s="1831">
        <v>3000</v>
      </c>
      <c r="K13" s="1994" t="s">
        <v>767</v>
      </c>
    </row>
    <row r="14" spans="1:11" ht="15.75" x14ac:dyDescent="0.25">
      <c r="A14" s="2375"/>
      <c r="B14" s="1859" t="s">
        <v>170</v>
      </c>
      <c r="C14" s="1848">
        <v>1</v>
      </c>
      <c r="D14" s="1848"/>
      <c r="E14" s="1848"/>
      <c r="F14" s="1849">
        <v>23000</v>
      </c>
      <c r="G14" s="1848"/>
      <c r="H14" s="1848">
        <v>1</v>
      </c>
      <c r="I14" s="2048">
        <v>100</v>
      </c>
      <c r="J14" s="1831">
        <v>5000</v>
      </c>
      <c r="K14" s="1994" t="s">
        <v>767</v>
      </c>
    </row>
    <row r="15" spans="1:11" ht="15.75" x14ac:dyDescent="0.25">
      <c r="A15" s="2375"/>
      <c r="B15" s="1859" t="s">
        <v>504</v>
      </c>
      <c r="C15" s="1848">
        <v>1</v>
      </c>
      <c r="D15" s="1848"/>
      <c r="E15" s="1848">
        <v>13000</v>
      </c>
      <c r="F15" s="1849"/>
      <c r="G15" s="1848"/>
      <c r="H15" s="1848">
        <v>1</v>
      </c>
      <c r="I15" s="2048">
        <v>60</v>
      </c>
      <c r="J15" s="1831">
        <v>3000</v>
      </c>
      <c r="K15" s="1994"/>
    </row>
    <row r="16" spans="1:11" ht="15.75" x14ac:dyDescent="0.25">
      <c r="A16" s="2375"/>
      <c r="B16" s="1859" t="s">
        <v>1248</v>
      </c>
      <c r="C16" s="1848">
        <v>2</v>
      </c>
      <c r="D16" s="1848"/>
      <c r="E16" s="1848"/>
      <c r="F16" s="1849">
        <v>110000</v>
      </c>
      <c r="G16" s="1848"/>
      <c r="H16" s="1848"/>
      <c r="I16" s="2048"/>
      <c r="J16" s="1831"/>
      <c r="K16" s="1994" t="s">
        <v>767</v>
      </c>
    </row>
    <row r="17" spans="1:11" ht="15.75" x14ac:dyDescent="0.25">
      <c r="A17" s="2375"/>
      <c r="B17" s="1859" t="s">
        <v>8286</v>
      </c>
      <c r="C17" s="1848">
        <v>1</v>
      </c>
      <c r="D17" s="1848"/>
      <c r="E17" s="1848">
        <v>31000</v>
      </c>
      <c r="F17" s="1849"/>
      <c r="G17" s="1848"/>
      <c r="H17" s="1848">
        <v>1</v>
      </c>
      <c r="I17" s="2048">
        <v>60</v>
      </c>
      <c r="J17" s="1831">
        <v>3000</v>
      </c>
      <c r="K17" s="1994"/>
    </row>
    <row r="18" spans="1:11" ht="15.75" x14ac:dyDescent="0.25">
      <c r="A18" s="2375"/>
      <c r="B18" s="1859" t="s">
        <v>4757</v>
      </c>
      <c r="C18" s="1848">
        <v>1</v>
      </c>
      <c r="D18" s="1848"/>
      <c r="E18" s="1848"/>
      <c r="F18" s="1849">
        <v>22000</v>
      </c>
      <c r="G18" s="1848"/>
      <c r="H18" s="1848">
        <v>1</v>
      </c>
      <c r="I18" s="2048">
        <v>75</v>
      </c>
      <c r="J18" s="1831">
        <v>4000</v>
      </c>
      <c r="K18" s="1994" t="s">
        <v>767</v>
      </c>
    </row>
    <row r="19" spans="1:11" ht="15.75" x14ac:dyDescent="0.25">
      <c r="A19" s="2375"/>
      <c r="B19" s="1859" t="s">
        <v>7561</v>
      </c>
      <c r="C19" s="1848">
        <v>1</v>
      </c>
      <c r="D19" s="1848"/>
      <c r="E19" s="1848"/>
      <c r="F19" s="1849">
        <v>26500</v>
      </c>
      <c r="G19" s="1848"/>
      <c r="H19" s="1848">
        <v>2</v>
      </c>
      <c r="I19" s="2048" t="s">
        <v>5349</v>
      </c>
      <c r="J19" s="1831">
        <v>7000</v>
      </c>
      <c r="K19" s="1994" t="s">
        <v>767</v>
      </c>
    </row>
    <row r="20" spans="1:11" ht="15.75" x14ac:dyDescent="0.25">
      <c r="A20" s="2375"/>
      <c r="B20" s="1859" t="s">
        <v>563</v>
      </c>
      <c r="C20" s="1848">
        <v>1</v>
      </c>
      <c r="D20" s="1848"/>
      <c r="E20" s="1848">
        <v>18000</v>
      </c>
      <c r="F20" s="1849"/>
      <c r="G20" s="1848"/>
      <c r="H20" s="1848">
        <v>1</v>
      </c>
      <c r="I20" s="2048">
        <v>75</v>
      </c>
      <c r="J20" s="1831">
        <v>4000</v>
      </c>
      <c r="K20" s="1994"/>
    </row>
    <row r="21" spans="1:11" ht="15.75" x14ac:dyDescent="0.25">
      <c r="A21" s="2375"/>
      <c r="B21" s="1859" t="s">
        <v>136</v>
      </c>
      <c r="C21" s="1848">
        <v>1</v>
      </c>
      <c r="D21" s="1848"/>
      <c r="E21" s="1848">
        <v>19000</v>
      </c>
      <c r="F21" s="1849"/>
      <c r="G21" s="1848"/>
      <c r="H21" s="1848"/>
      <c r="I21" s="2048"/>
      <c r="J21" s="1831"/>
      <c r="K21" s="1994"/>
    </row>
    <row r="22" spans="1:11" ht="15.75" x14ac:dyDescent="0.25">
      <c r="A22" s="2375"/>
      <c r="B22" s="1859" t="s">
        <v>8287</v>
      </c>
      <c r="C22" s="1848">
        <v>1</v>
      </c>
      <c r="D22" s="1848"/>
      <c r="E22" s="1848">
        <v>42000</v>
      </c>
      <c r="F22" s="1849"/>
      <c r="G22" s="1848"/>
      <c r="H22" s="1848">
        <v>1</v>
      </c>
      <c r="I22" s="2048">
        <v>100</v>
      </c>
      <c r="J22" s="1831">
        <v>5000</v>
      </c>
      <c r="K22" s="1994"/>
    </row>
    <row r="23" spans="1:11" ht="15.75" x14ac:dyDescent="0.25">
      <c r="A23" s="2375"/>
      <c r="B23" s="1859" t="s">
        <v>5517</v>
      </c>
      <c r="C23" s="1848">
        <v>1</v>
      </c>
      <c r="D23" s="1848"/>
      <c r="E23" s="1848"/>
      <c r="F23" s="1849">
        <v>19000</v>
      </c>
      <c r="G23" s="1848"/>
      <c r="H23" s="1848"/>
      <c r="I23" s="2048"/>
      <c r="J23" s="1831"/>
      <c r="K23" s="1994" t="s">
        <v>767</v>
      </c>
    </row>
    <row r="24" spans="1:11" ht="15.75" x14ac:dyDescent="0.25">
      <c r="A24" s="2375"/>
      <c r="B24" s="1859" t="s">
        <v>3545</v>
      </c>
      <c r="C24" s="1848">
        <v>1</v>
      </c>
      <c r="D24" s="1848"/>
      <c r="E24" s="1848">
        <v>15000</v>
      </c>
      <c r="F24" s="1849"/>
      <c r="G24" s="1848"/>
      <c r="H24" s="1848">
        <v>1</v>
      </c>
      <c r="I24" s="2048">
        <v>60</v>
      </c>
      <c r="J24" s="1831">
        <v>3000</v>
      </c>
      <c r="K24" s="1994" t="s">
        <v>8423</v>
      </c>
    </row>
    <row r="25" spans="1:11" ht="16.5" thickBot="1" x14ac:dyDescent="0.3">
      <c r="A25" s="2376"/>
      <c r="B25" s="2037" t="s">
        <v>8424</v>
      </c>
      <c r="C25" s="2038">
        <v>1</v>
      </c>
      <c r="D25" s="2038"/>
      <c r="E25" s="2038"/>
      <c r="F25" s="2039">
        <v>27500</v>
      </c>
      <c r="G25" s="2038"/>
      <c r="H25" s="2038"/>
      <c r="I25" s="2140"/>
      <c r="J25" s="2041"/>
      <c r="K25" s="2042" t="s">
        <v>767</v>
      </c>
    </row>
    <row r="26" spans="1:11" ht="15.75" x14ac:dyDescent="0.25">
      <c r="A26" s="2374">
        <v>44014</v>
      </c>
      <c r="B26" s="1952" t="s">
        <v>6366</v>
      </c>
      <c r="C26" s="1844">
        <v>1</v>
      </c>
      <c r="D26" s="1844"/>
      <c r="E26" s="1844">
        <v>16000</v>
      </c>
      <c r="F26" s="1845"/>
      <c r="G26" s="1844"/>
      <c r="H26" s="1844">
        <v>1</v>
      </c>
      <c r="I26" s="2047">
        <v>75</v>
      </c>
      <c r="J26" s="1920">
        <v>4000</v>
      </c>
      <c r="K26" s="1992"/>
    </row>
    <row r="27" spans="1:11" ht="15.75" x14ac:dyDescent="0.25">
      <c r="A27" s="2375"/>
      <c r="B27" s="2070" t="s">
        <v>4787</v>
      </c>
      <c r="C27" s="2137">
        <v>1</v>
      </c>
      <c r="D27" s="2137"/>
      <c r="E27" s="2137"/>
      <c r="F27" s="2139">
        <v>21000</v>
      </c>
      <c r="G27" s="2137"/>
      <c r="H27" s="2137"/>
      <c r="I27" s="2071"/>
      <c r="J27" s="2072"/>
      <c r="K27" s="2073" t="s">
        <v>767</v>
      </c>
    </row>
    <row r="28" spans="1:11" ht="15.75" x14ac:dyDescent="0.25">
      <c r="A28" s="2375"/>
      <c r="B28" s="2070" t="s">
        <v>2199</v>
      </c>
      <c r="C28" s="2137">
        <v>1</v>
      </c>
      <c r="D28" s="2137"/>
      <c r="E28" s="2137"/>
      <c r="F28" s="2139">
        <v>17000</v>
      </c>
      <c r="G28" s="2137"/>
      <c r="H28" s="2137">
        <v>1</v>
      </c>
      <c r="I28" s="2071">
        <v>75</v>
      </c>
      <c r="J28" s="2072">
        <v>4000</v>
      </c>
      <c r="K28" s="2073" t="s">
        <v>767</v>
      </c>
    </row>
    <row r="29" spans="1:11" ht="15.75" x14ac:dyDescent="0.25">
      <c r="A29" s="2375"/>
      <c r="B29" s="1859" t="s">
        <v>2912</v>
      </c>
      <c r="C29" s="1848">
        <v>1</v>
      </c>
      <c r="D29" s="1848"/>
      <c r="E29" s="1848">
        <v>23500</v>
      </c>
      <c r="F29" s="1849"/>
      <c r="G29" s="1848"/>
      <c r="H29" s="1848">
        <v>1</v>
      </c>
      <c r="I29" s="2048">
        <v>60</v>
      </c>
      <c r="J29" s="1831">
        <v>3000</v>
      </c>
      <c r="K29" s="1994"/>
    </row>
    <row r="30" spans="1:11" ht="15.75" x14ac:dyDescent="0.25">
      <c r="A30" s="2375"/>
      <c r="B30" s="1859" t="s">
        <v>2199</v>
      </c>
      <c r="C30" s="1848">
        <v>1</v>
      </c>
      <c r="D30" s="1848"/>
      <c r="E30" s="1848"/>
      <c r="F30" s="1849">
        <v>18000</v>
      </c>
      <c r="G30" s="1848"/>
      <c r="H30" s="1848">
        <v>1</v>
      </c>
      <c r="I30" s="2048">
        <v>60</v>
      </c>
      <c r="J30" s="1831">
        <v>3000</v>
      </c>
      <c r="K30" s="1994" t="s">
        <v>767</v>
      </c>
    </row>
    <row r="31" spans="1:11" ht="15.75" x14ac:dyDescent="0.25">
      <c r="A31" s="2375"/>
      <c r="B31" s="1859" t="s">
        <v>498</v>
      </c>
      <c r="C31" s="1848">
        <v>1</v>
      </c>
      <c r="D31" s="1848"/>
      <c r="E31" s="1848"/>
      <c r="F31" s="1849">
        <v>13000</v>
      </c>
      <c r="G31" s="1848"/>
      <c r="H31" s="1848">
        <v>1</v>
      </c>
      <c r="I31" s="2048">
        <v>60</v>
      </c>
      <c r="J31" s="1831">
        <v>3000</v>
      </c>
      <c r="K31" s="1994" t="s">
        <v>767</v>
      </c>
    </row>
    <row r="32" spans="1:11" ht="15.75" x14ac:dyDescent="0.25">
      <c r="A32" s="2375"/>
      <c r="B32" s="1917" t="s">
        <v>3657</v>
      </c>
      <c r="C32" s="1870"/>
      <c r="D32" s="1870">
        <v>2</v>
      </c>
      <c r="E32" s="1870"/>
      <c r="F32" s="1871"/>
      <c r="G32" s="1870"/>
      <c r="H32" s="1870"/>
      <c r="I32" s="2052"/>
      <c r="J32" s="1776"/>
      <c r="K32" s="1997" t="s">
        <v>5350</v>
      </c>
    </row>
    <row r="33" spans="1:11" ht="15.75" x14ac:dyDescent="0.25">
      <c r="A33" s="2375"/>
      <c r="B33" s="1859" t="s">
        <v>8425</v>
      </c>
      <c r="C33" s="1848">
        <v>1</v>
      </c>
      <c r="D33" s="1848"/>
      <c r="E33" s="1848">
        <v>34000</v>
      </c>
      <c r="F33" s="1849">
        <v>8000</v>
      </c>
      <c r="G33" s="1848"/>
      <c r="H33" s="1848"/>
      <c r="I33" s="2048"/>
      <c r="J33" s="1831"/>
      <c r="K33" s="1994" t="s">
        <v>767</v>
      </c>
    </row>
    <row r="34" spans="1:11" ht="15.75" x14ac:dyDescent="0.25">
      <c r="A34" s="2375"/>
      <c r="B34" s="1859" t="s">
        <v>423</v>
      </c>
      <c r="C34" s="1848">
        <v>1</v>
      </c>
      <c r="D34" s="1848"/>
      <c r="E34" s="1848"/>
      <c r="F34" s="1849">
        <v>17000</v>
      </c>
      <c r="G34" s="1848"/>
      <c r="H34" s="1848">
        <v>1</v>
      </c>
      <c r="I34" s="2048">
        <v>100</v>
      </c>
      <c r="J34" s="1831">
        <v>5000</v>
      </c>
      <c r="K34" s="1994" t="s">
        <v>767</v>
      </c>
    </row>
    <row r="35" spans="1:11" ht="15.75" x14ac:dyDescent="0.25">
      <c r="A35" s="2375"/>
      <c r="B35" s="1859" t="s">
        <v>656</v>
      </c>
      <c r="C35" s="1848">
        <v>2</v>
      </c>
      <c r="D35" s="1848"/>
      <c r="E35" s="1848">
        <v>34000</v>
      </c>
      <c r="F35" s="1849"/>
      <c r="G35" s="1848"/>
      <c r="H35" s="1848">
        <v>2</v>
      </c>
      <c r="I35" s="2048">
        <v>75</v>
      </c>
      <c r="J35" s="1831">
        <v>8000</v>
      </c>
      <c r="K35" s="1994"/>
    </row>
    <row r="36" spans="1:11" ht="15.75" x14ac:dyDescent="0.25">
      <c r="A36" s="2375"/>
      <c r="B36" s="1859" t="s">
        <v>3545</v>
      </c>
      <c r="C36" s="1848">
        <v>1</v>
      </c>
      <c r="D36" s="1848"/>
      <c r="E36" s="1848"/>
      <c r="F36" s="1849">
        <v>14000</v>
      </c>
      <c r="G36" s="1848"/>
      <c r="H36" s="1848">
        <v>1</v>
      </c>
      <c r="I36" s="2048">
        <v>75</v>
      </c>
      <c r="J36" s="1831">
        <v>4000</v>
      </c>
      <c r="K36" s="1994" t="s">
        <v>767</v>
      </c>
    </row>
    <row r="37" spans="1:11" ht="15.75" x14ac:dyDescent="0.25">
      <c r="A37" s="2375"/>
      <c r="B37" s="1859" t="s">
        <v>8252</v>
      </c>
      <c r="C37" s="1848">
        <v>1</v>
      </c>
      <c r="D37" s="1848"/>
      <c r="E37" s="1848"/>
      <c r="F37" s="1849">
        <v>34000</v>
      </c>
      <c r="G37" s="1848"/>
      <c r="H37" s="1848">
        <v>1</v>
      </c>
      <c r="I37" s="2048">
        <v>100</v>
      </c>
      <c r="J37" s="1831">
        <v>5000</v>
      </c>
      <c r="K37" s="1994" t="s">
        <v>767</v>
      </c>
    </row>
    <row r="38" spans="1:11" ht="15.75" x14ac:dyDescent="0.25">
      <c r="A38" s="2375"/>
      <c r="B38" s="1859" t="s">
        <v>552</v>
      </c>
      <c r="C38" s="1848">
        <v>1</v>
      </c>
      <c r="D38" s="1848"/>
      <c r="E38" s="1848"/>
      <c r="F38" s="1849">
        <v>16000</v>
      </c>
      <c r="G38" s="1848"/>
      <c r="H38" s="1848">
        <v>1</v>
      </c>
      <c r="I38" s="2048">
        <v>75</v>
      </c>
      <c r="J38" s="1831">
        <v>4000</v>
      </c>
      <c r="K38" s="1994" t="s">
        <v>767</v>
      </c>
    </row>
    <row r="39" spans="1:11" ht="15.75" x14ac:dyDescent="0.25">
      <c r="A39" s="2375"/>
      <c r="B39" s="1859" t="s">
        <v>4814</v>
      </c>
      <c r="C39" s="1848">
        <v>1</v>
      </c>
      <c r="D39" s="1848"/>
      <c r="E39" s="1848"/>
      <c r="F39" s="1849">
        <v>13000</v>
      </c>
      <c r="G39" s="1848"/>
      <c r="H39" s="1848">
        <v>1</v>
      </c>
      <c r="I39" s="2048">
        <v>60</v>
      </c>
      <c r="J39" s="1831">
        <v>3000</v>
      </c>
      <c r="K39" s="1994" t="s">
        <v>767</v>
      </c>
    </row>
    <row r="40" spans="1:11" ht="15.75" x14ac:dyDescent="0.25">
      <c r="A40" s="2375"/>
      <c r="B40" s="1859" t="s">
        <v>734</v>
      </c>
      <c r="C40" s="1848">
        <v>1</v>
      </c>
      <c r="D40" s="1848"/>
      <c r="E40" s="1848">
        <v>16000</v>
      </c>
      <c r="F40" s="1849"/>
      <c r="G40" s="1848"/>
      <c r="H40" s="1848">
        <v>1</v>
      </c>
      <c r="I40" s="2048">
        <v>60</v>
      </c>
      <c r="J40" s="1831">
        <v>3000</v>
      </c>
      <c r="K40" s="1994"/>
    </row>
    <row r="41" spans="1:11" ht="15.75" x14ac:dyDescent="0.25">
      <c r="A41" s="2375"/>
      <c r="B41" s="1859" t="s">
        <v>314</v>
      </c>
      <c r="C41" s="1848">
        <v>1</v>
      </c>
      <c r="D41" s="1848"/>
      <c r="E41" s="1848">
        <v>51000</v>
      </c>
      <c r="F41" s="1849"/>
      <c r="G41" s="1848"/>
      <c r="H41" s="1848">
        <v>1</v>
      </c>
      <c r="I41" s="2048">
        <v>100</v>
      </c>
      <c r="J41" s="1831">
        <v>5000</v>
      </c>
      <c r="K41" s="1994" t="s">
        <v>8426</v>
      </c>
    </row>
    <row r="42" spans="1:11" ht="15.75" x14ac:dyDescent="0.25">
      <c r="A42" s="2375"/>
      <c r="B42" s="1859" t="s">
        <v>170</v>
      </c>
      <c r="C42" s="1848">
        <v>1</v>
      </c>
      <c r="D42" s="1848"/>
      <c r="E42" s="1848">
        <v>23000</v>
      </c>
      <c r="F42" s="1849"/>
      <c r="G42" s="1848"/>
      <c r="H42" s="1848">
        <v>1</v>
      </c>
      <c r="I42" s="2048">
        <v>100</v>
      </c>
      <c r="J42" s="1831">
        <v>5000</v>
      </c>
      <c r="K42" s="1994"/>
    </row>
    <row r="43" spans="1:11" ht="16.5" thickBot="1" x14ac:dyDescent="0.3">
      <c r="A43" s="2376"/>
      <c r="B43" s="2037" t="s">
        <v>7607</v>
      </c>
      <c r="C43" s="2038">
        <v>1</v>
      </c>
      <c r="D43" s="2038"/>
      <c r="E43" s="2038"/>
      <c r="F43" s="2039">
        <v>33500</v>
      </c>
      <c r="G43" s="2038"/>
      <c r="H43" s="2038">
        <v>1</v>
      </c>
      <c r="I43" s="2140">
        <v>60</v>
      </c>
      <c r="J43" s="2041">
        <v>3000</v>
      </c>
      <c r="K43" s="2042" t="s">
        <v>767</v>
      </c>
    </row>
    <row r="44" spans="1:11" ht="15.75" x14ac:dyDescent="0.25">
      <c r="A44" s="2374">
        <v>44015</v>
      </c>
      <c r="B44" s="1952" t="s">
        <v>3545</v>
      </c>
      <c r="C44" s="1844">
        <v>1</v>
      </c>
      <c r="D44" s="1844"/>
      <c r="E44" s="1844">
        <v>15000</v>
      </c>
      <c r="F44" s="1845"/>
      <c r="G44" s="1844"/>
      <c r="H44" s="1844">
        <v>1</v>
      </c>
      <c r="I44" s="2047">
        <v>60</v>
      </c>
      <c r="J44" s="1920">
        <v>3000</v>
      </c>
      <c r="K44" s="1992"/>
    </row>
    <row r="45" spans="1:11" ht="15.75" x14ac:dyDescent="0.25">
      <c r="A45" s="2375"/>
      <c r="B45" s="2070" t="s">
        <v>2187</v>
      </c>
      <c r="C45" s="2137">
        <v>1</v>
      </c>
      <c r="D45" s="2137"/>
      <c r="E45" s="2137"/>
      <c r="F45" s="2139"/>
      <c r="G45" s="2137">
        <v>14500</v>
      </c>
      <c r="H45" s="2137"/>
      <c r="I45" s="2071"/>
      <c r="J45" s="2072"/>
      <c r="K45" s="2073" t="s">
        <v>8427</v>
      </c>
    </row>
    <row r="46" spans="1:11" ht="15.75" x14ac:dyDescent="0.25">
      <c r="A46" s="2375"/>
      <c r="B46" s="2070" t="s">
        <v>2187</v>
      </c>
      <c r="C46" s="2137">
        <v>1</v>
      </c>
      <c r="D46" s="2137"/>
      <c r="E46" s="2137"/>
      <c r="F46" s="2139"/>
      <c r="G46" s="2137">
        <v>14500</v>
      </c>
      <c r="H46" s="2137"/>
      <c r="I46" s="2071"/>
      <c r="J46" s="2072"/>
      <c r="K46" s="2073" t="s">
        <v>8428</v>
      </c>
    </row>
    <row r="47" spans="1:11" ht="15.75" x14ac:dyDescent="0.25">
      <c r="A47" s="2375"/>
      <c r="B47" s="1859" t="s">
        <v>1810</v>
      </c>
      <c r="C47" s="1848">
        <v>1</v>
      </c>
      <c r="D47" s="1848"/>
      <c r="E47" s="1848"/>
      <c r="F47" s="1849"/>
      <c r="G47" s="1848">
        <v>13000</v>
      </c>
      <c r="H47" s="1848">
        <v>1</v>
      </c>
      <c r="I47" s="2048">
        <v>60</v>
      </c>
      <c r="J47" s="1831">
        <v>3000</v>
      </c>
      <c r="K47" s="1994" t="s">
        <v>5500</v>
      </c>
    </row>
    <row r="48" spans="1:11" ht="15.75" x14ac:dyDescent="0.25">
      <c r="A48" s="2375"/>
      <c r="B48" s="1859" t="s">
        <v>3938</v>
      </c>
      <c r="C48" s="1848">
        <v>1</v>
      </c>
      <c r="D48" s="1848"/>
      <c r="E48" s="1848"/>
      <c r="F48" s="1849"/>
      <c r="G48" s="1848">
        <v>25500</v>
      </c>
      <c r="H48" s="1848"/>
      <c r="I48" s="2048"/>
      <c r="J48" s="1831"/>
      <c r="K48" s="2073" t="s">
        <v>8429</v>
      </c>
    </row>
    <row r="49" spans="1:11" ht="15.75" x14ac:dyDescent="0.25">
      <c r="A49" s="2375"/>
      <c r="B49" s="1859" t="s">
        <v>6048</v>
      </c>
      <c r="C49" s="1848">
        <v>1</v>
      </c>
      <c r="D49" s="1848"/>
      <c r="E49" s="1848"/>
      <c r="F49" s="1849">
        <v>26500</v>
      </c>
      <c r="G49" s="1848"/>
      <c r="H49" s="1848">
        <v>1</v>
      </c>
      <c r="I49" s="2048">
        <v>60</v>
      </c>
      <c r="J49" s="1831">
        <v>3000</v>
      </c>
      <c r="K49" s="1994" t="s">
        <v>767</v>
      </c>
    </row>
    <row r="50" spans="1:11" ht="15.75" x14ac:dyDescent="0.25">
      <c r="A50" s="2375"/>
      <c r="B50" s="1859" t="s">
        <v>2199</v>
      </c>
      <c r="C50" s="1848">
        <v>1</v>
      </c>
      <c r="D50" s="1848"/>
      <c r="E50" s="1848"/>
      <c r="F50" s="1849">
        <v>18000</v>
      </c>
      <c r="G50" s="1848"/>
      <c r="H50" s="1848">
        <v>1</v>
      </c>
      <c r="I50" s="2048">
        <v>60</v>
      </c>
      <c r="J50" s="1831">
        <v>3000</v>
      </c>
      <c r="K50" s="1994" t="s">
        <v>767</v>
      </c>
    </row>
    <row r="51" spans="1:11" ht="15.75" x14ac:dyDescent="0.25">
      <c r="A51" s="2375"/>
      <c r="B51" s="1859" t="s">
        <v>8172</v>
      </c>
      <c r="C51" s="1848">
        <v>1</v>
      </c>
      <c r="D51" s="1848"/>
      <c r="E51" s="1848"/>
      <c r="F51" s="1849">
        <v>27000</v>
      </c>
      <c r="G51" s="1848"/>
      <c r="H51" s="1848">
        <v>1</v>
      </c>
      <c r="I51" s="2048">
        <v>100</v>
      </c>
      <c r="J51" s="1831">
        <v>5000</v>
      </c>
      <c r="K51" s="1994" t="s">
        <v>767</v>
      </c>
    </row>
    <row r="52" spans="1:11" ht="15.75" x14ac:dyDescent="0.25">
      <c r="A52" s="2375"/>
      <c r="B52" s="1859" t="s">
        <v>423</v>
      </c>
      <c r="C52" s="1848">
        <v>1</v>
      </c>
      <c r="D52" s="1848"/>
      <c r="E52" s="1848">
        <v>19000</v>
      </c>
      <c r="F52" s="1849"/>
      <c r="G52" s="1848"/>
      <c r="H52" s="1848">
        <v>1</v>
      </c>
      <c r="I52" s="2048">
        <v>60</v>
      </c>
      <c r="J52" s="1831">
        <v>3000</v>
      </c>
      <c r="K52" s="1994"/>
    </row>
    <row r="53" spans="1:11" ht="15.75" x14ac:dyDescent="0.25">
      <c r="A53" s="2375"/>
      <c r="B53" s="1859" t="s">
        <v>991</v>
      </c>
      <c r="C53" s="1848">
        <v>2</v>
      </c>
      <c r="D53" s="1848"/>
      <c r="E53" s="1848">
        <v>12000</v>
      </c>
      <c r="F53" s="1849"/>
      <c r="G53" s="1848"/>
      <c r="H53" s="1848"/>
      <c r="I53" s="2048"/>
      <c r="J53" s="1831"/>
      <c r="K53" s="1994"/>
    </row>
    <row r="54" spans="1:11" ht="15.75" x14ac:dyDescent="0.25">
      <c r="A54" s="2375"/>
      <c r="B54" s="1859" t="s">
        <v>423</v>
      </c>
      <c r="C54" s="1848">
        <v>1</v>
      </c>
      <c r="D54" s="1848"/>
      <c r="E54" s="1848"/>
      <c r="F54" s="1849">
        <v>18000</v>
      </c>
      <c r="G54" s="1848"/>
      <c r="H54" s="1848">
        <v>1</v>
      </c>
      <c r="I54" s="2048">
        <v>75</v>
      </c>
      <c r="J54" s="1831">
        <v>4000</v>
      </c>
      <c r="K54" s="1994" t="s">
        <v>767</v>
      </c>
    </row>
    <row r="55" spans="1:11" ht="15.75" x14ac:dyDescent="0.25">
      <c r="A55" s="2375"/>
      <c r="B55" s="1859" t="s">
        <v>123</v>
      </c>
      <c r="C55" s="1848">
        <v>1</v>
      </c>
      <c r="D55" s="1848"/>
      <c r="E55" s="1848">
        <v>16000</v>
      </c>
      <c r="F55" s="1849"/>
      <c r="G55" s="1848"/>
      <c r="H55" s="1848"/>
      <c r="I55" s="2048"/>
      <c r="J55" s="1831"/>
      <c r="K55" s="1994"/>
    </row>
    <row r="56" spans="1:11" ht="15.75" x14ac:dyDescent="0.25">
      <c r="A56" s="2375"/>
      <c r="B56" s="1859" t="s">
        <v>423</v>
      </c>
      <c r="C56" s="1848">
        <v>1</v>
      </c>
      <c r="D56" s="1848"/>
      <c r="E56" s="1848"/>
      <c r="F56" s="1849">
        <v>18000</v>
      </c>
      <c r="G56" s="1848"/>
      <c r="H56" s="1848">
        <v>1</v>
      </c>
      <c r="I56" s="2048">
        <v>75</v>
      </c>
      <c r="J56" s="1831">
        <v>4000</v>
      </c>
      <c r="K56" s="1994" t="s">
        <v>767</v>
      </c>
    </row>
    <row r="57" spans="1:11" ht="15.75" x14ac:dyDescent="0.25">
      <c r="A57" s="2375"/>
      <c r="B57" s="1859" t="s">
        <v>6049</v>
      </c>
      <c r="C57" s="1848">
        <v>1</v>
      </c>
      <c r="D57" s="1848"/>
      <c r="E57" s="1848"/>
      <c r="F57" s="1849">
        <v>43000</v>
      </c>
      <c r="G57" s="1848"/>
      <c r="H57" s="1848">
        <v>1</v>
      </c>
      <c r="I57" s="2048">
        <v>100</v>
      </c>
      <c r="J57" s="1831">
        <v>5000</v>
      </c>
      <c r="K57" s="1994" t="s">
        <v>767</v>
      </c>
    </row>
    <row r="58" spans="1:11" ht="15.75" x14ac:dyDescent="0.25">
      <c r="A58" s="2375"/>
      <c r="B58" s="1859" t="s">
        <v>1810</v>
      </c>
      <c r="C58" s="1848">
        <v>1</v>
      </c>
      <c r="D58" s="1848"/>
      <c r="E58" s="1848"/>
      <c r="F58" s="1849"/>
      <c r="G58" s="1848">
        <v>13900</v>
      </c>
      <c r="H58" s="1848"/>
      <c r="I58" s="2048"/>
      <c r="J58" s="1831"/>
      <c r="K58" s="1994" t="s">
        <v>8430</v>
      </c>
    </row>
    <row r="59" spans="1:11" ht="15.75" x14ac:dyDescent="0.25">
      <c r="A59" s="2375"/>
      <c r="B59" s="1859" t="s">
        <v>1139</v>
      </c>
      <c r="C59" s="1848">
        <v>2</v>
      </c>
      <c r="D59" s="1848"/>
      <c r="E59" s="1848"/>
      <c r="F59" s="1849">
        <v>66000</v>
      </c>
      <c r="G59" s="1848"/>
      <c r="H59" s="1848">
        <v>2</v>
      </c>
      <c r="I59" s="2048">
        <v>140</v>
      </c>
      <c r="J59" s="1831">
        <v>16000</v>
      </c>
      <c r="K59" s="1994" t="s">
        <v>767</v>
      </c>
    </row>
    <row r="60" spans="1:11" ht="15.75" x14ac:dyDescent="0.25">
      <c r="A60" s="2375"/>
      <c r="B60" s="1859" t="s">
        <v>8149</v>
      </c>
      <c r="C60" s="1848">
        <v>1</v>
      </c>
      <c r="D60" s="1848"/>
      <c r="E60" s="1848"/>
      <c r="F60" s="1849">
        <v>34000</v>
      </c>
      <c r="G60" s="1848"/>
      <c r="H60" s="1848">
        <v>1</v>
      </c>
      <c r="I60" s="2048">
        <v>100</v>
      </c>
      <c r="J60" s="1831">
        <v>5000</v>
      </c>
      <c r="K60" s="1994" t="s">
        <v>767</v>
      </c>
    </row>
    <row r="61" spans="1:11" ht="15.75" x14ac:dyDescent="0.25">
      <c r="A61" s="2375"/>
      <c r="B61" s="1859" t="s">
        <v>561</v>
      </c>
      <c r="C61" s="1848">
        <v>1</v>
      </c>
      <c r="D61" s="1848"/>
      <c r="E61" s="1848"/>
      <c r="F61" s="1849">
        <v>22000</v>
      </c>
      <c r="G61" s="1848"/>
      <c r="H61" s="1848">
        <v>1</v>
      </c>
      <c r="I61" s="2048">
        <v>75</v>
      </c>
      <c r="J61" s="1831">
        <v>4000</v>
      </c>
      <c r="K61" s="1994" t="s">
        <v>767</v>
      </c>
    </row>
    <row r="62" spans="1:11" ht="16.5" thickBot="1" x14ac:dyDescent="0.3">
      <c r="A62" s="2376"/>
      <c r="B62" s="2037" t="s">
        <v>423</v>
      </c>
      <c r="C62" s="2038">
        <v>1</v>
      </c>
      <c r="D62" s="2038"/>
      <c r="E62" s="2038"/>
      <c r="F62" s="2039">
        <v>18000</v>
      </c>
      <c r="G62" s="2038"/>
      <c r="H62" s="2038">
        <v>1</v>
      </c>
      <c r="I62" s="2140">
        <v>75</v>
      </c>
      <c r="J62" s="2041">
        <v>4000</v>
      </c>
      <c r="K62" s="2042" t="s">
        <v>767</v>
      </c>
    </row>
    <row r="63" spans="1:11" ht="15.75" x14ac:dyDescent="0.25">
      <c r="A63" s="2374">
        <v>44016</v>
      </c>
      <c r="B63" s="1952" t="s">
        <v>3012</v>
      </c>
      <c r="C63" s="1844">
        <v>1</v>
      </c>
      <c r="D63" s="1844"/>
      <c r="E63" s="1844"/>
      <c r="F63" s="1845">
        <v>14000</v>
      </c>
      <c r="G63" s="1844"/>
      <c r="H63" s="1844">
        <v>1</v>
      </c>
      <c r="I63" s="2047">
        <v>60</v>
      </c>
      <c r="J63" s="1920">
        <v>3000</v>
      </c>
      <c r="K63" s="1992" t="s">
        <v>767</v>
      </c>
    </row>
    <row r="64" spans="1:11" ht="15.75" x14ac:dyDescent="0.25">
      <c r="A64" s="2375"/>
      <c r="B64" s="2070" t="s">
        <v>563</v>
      </c>
      <c r="C64" s="2137">
        <v>1</v>
      </c>
      <c r="D64" s="2137"/>
      <c r="E64" s="2137">
        <v>18000</v>
      </c>
      <c r="F64" s="2139"/>
      <c r="G64" s="2137"/>
      <c r="H64" s="2137">
        <v>1</v>
      </c>
      <c r="I64" s="2071">
        <v>75</v>
      </c>
      <c r="J64" s="2072">
        <v>4000</v>
      </c>
      <c r="K64" s="2073"/>
    </row>
    <row r="65" spans="1:11" ht="15.75" x14ac:dyDescent="0.25">
      <c r="A65" s="2375"/>
      <c r="B65" s="2070" t="s">
        <v>2187</v>
      </c>
      <c r="C65" s="2137">
        <v>1</v>
      </c>
      <c r="D65" s="2137"/>
      <c r="E65" s="2137"/>
      <c r="F65" s="2139"/>
      <c r="G65" s="2137">
        <v>14500</v>
      </c>
      <c r="H65" s="2137"/>
      <c r="I65" s="2071"/>
      <c r="J65" s="2072"/>
      <c r="K65" s="2073" t="s">
        <v>8431</v>
      </c>
    </row>
    <row r="66" spans="1:11" ht="15.75" x14ac:dyDescent="0.25">
      <c r="A66" s="2375"/>
      <c r="B66" s="1859" t="s">
        <v>734</v>
      </c>
      <c r="C66" s="1848">
        <v>1</v>
      </c>
      <c r="D66" s="1848"/>
      <c r="E66" s="1848">
        <v>16000</v>
      </c>
      <c r="F66" s="1849"/>
      <c r="G66" s="1848"/>
      <c r="H66" s="1848">
        <v>1</v>
      </c>
      <c r="I66" s="2048">
        <v>60</v>
      </c>
      <c r="J66" s="1831">
        <v>3000</v>
      </c>
      <c r="K66" s="1994"/>
    </row>
    <row r="67" spans="1:11" ht="15.75" x14ac:dyDescent="0.25">
      <c r="A67" s="2375"/>
      <c r="B67" s="1859" t="s">
        <v>2912</v>
      </c>
      <c r="C67" s="1848">
        <v>1</v>
      </c>
      <c r="D67" s="1848"/>
      <c r="E67" s="1848">
        <v>23500</v>
      </c>
      <c r="F67" s="1849"/>
      <c r="G67" s="1848"/>
      <c r="H67" s="1848">
        <v>1</v>
      </c>
      <c r="I67" s="2048">
        <v>60</v>
      </c>
      <c r="J67" s="1831">
        <v>3000</v>
      </c>
      <c r="K67" s="2073"/>
    </row>
    <row r="68" spans="1:11" ht="15.75" x14ac:dyDescent="0.25">
      <c r="A68" s="2375"/>
      <c r="B68" s="1859" t="s">
        <v>2199</v>
      </c>
      <c r="C68" s="1848">
        <v>2</v>
      </c>
      <c r="D68" s="1848"/>
      <c r="E68" s="1848"/>
      <c r="F68" s="1849">
        <v>36000</v>
      </c>
      <c r="G68" s="1848"/>
      <c r="H68" s="1848">
        <v>2</v>
      </c>
      <c r="I68" s="2048">
        <v>60</v>
      </c>
      <c r="J68" s="1831">
        <v>6000</v>
      </c>
      <c r="K68" s="1994" t="s">
        <v>767</v>
      </c>
    </row>
    <row r="69" spans="1:11" ht="15.75" x14ac:dyDescent="0.25">
      <c r="A69" s="2375"/>
      <c r="B69" s="1859" t="s">
        <v>423</v>
      </c>
      <c r="C69" s="1848">
        <v>1</v>
      </c>
      <c r="D69" s="1848"/>
      <c r="E69" s="1848">
        <v>18000</v>
      </c>
      <c r="F69" s="1849"/>
      <c r="G69" s="1848"/>
      <c r="H69" s="1848">
        <v>1</v>
      </c>
      <c r="I69" s="2048">
        <v>75</v>
      </c>
      <c r="J69" s="1831">
        <v>4000</v>
      </c>
      <c r="K69" s="1994"/>
    </row>
    <row r="70" spans="1:11" ht="15.75" x14ac:dyDescent="0.25">
      <c r="A70" s="2375"/>
      <c r="B70" s="1859" t="s">
        <v>8149</v>
      </c>
      <c r="C70" s="1848">
        <v>1</v>
      </c>
      <c r="D70" s="1848"/>
      <c r="E70" s="1848"/>
      <c r="F70" s="1849">
        <v>35000</v>
      </c>
      <c r="G70" s="1848"/>
      <c r="H70" s="1848">
        <v>1</v>
      </c>
      <c r="I70" s="2048">
        <v>75</v>
      </c>
      <c r="J70" s="1831">
        <v>4000</v>
      </c>
      <c r="K70" s="1994" t="s">
        <v>767</v>
      </c>
    </row>
    <row r="71" spans="1:11" ht="15.75" x14ac:dyDescent="0.25">
      <c r="A71" s="2375"/>
      <c r="B71" s="1917" t="s">
        <v>2912</v>
      </c>
      <c r="C71" s="1870"/>
      <c r="D71" s="1870">
        <v>1</v>
      </c>
      <c r="E71" s="1870"/>
      <c r="F71" s="1871"/>
      <c r="G71" s="1870"/>
      <c r="H71" s="1870"/>
      <c r="I71" s="2052"/>
      <c r="J71" s="1776"/>
      <c r="K71" s="1997" t="s">
        <v>8432</v>
      </c>
    </row>
    <row r="72" spans="1:11" ht="15.75" x14ac:dyDescent="0.25">
      <c r="A72" s="2375"/>
      <c r="B72" s="1917" t="s">
        <v>3657</v>
      </c>
      <c r="C72" s="1870"/>
      <c r="D72" s="1870">
        <v>1</v>
      </c>
      <c r="E72" s="1870"/>
      <c r="F72" s="1871"/>
      <c r="G72" s="1870"/>
      <c r="H72" s="1870"/>
      <c r="I72" s="2052"/>
      <c r="J72" s="1776"/>
      <c r="K72" s="1997" t="s">
        <v>5350</v>
      </c>
    </row>
    <row r="73" spans="1:11" ht="15.75" x14ac:dyDescent="0.25">
      <c r="A73" s="2375"/>
      <c r="B73" s="1859" t="s">
        <v>2199</v>
      </c>
      <c r="C73" s="1848">
        <v>1</v>
      </c>
      <c r="D73" s="1848"/>
      <c r="E73" s="1848"/>
      <c r="F73" s="1849">
        <v>21000</v>
      </c>
      <c r="G73" s="1848"/>
      <c r="H73" s="1848"/>
      <c r="I73" s="2048"/>
      <c r="J73" s="1831"/>
      <c r="K73" s="1994" t="s">
        <v>767</v>
      </c>
    </row>
    <row r="74" spans="1:11" ht="15.75" x14ac:dyDescent="0.25">
      <c r="A74" s="2375"/>
      <c r="B74" s="1859" t="s">
        <v>8326</v>
      </c>
      <c r="C74" s="1848">
        <v>1</v>
      </c>
      <c r="D74" s="1848"/>
      <c r="E74" s="1848"/>
      <c r="F74" s="1849">
        <v>35000</v>
      </c>
      <c r="G74" s="1848"/>
      <c r="H74" s="1848">
        <v>1</v>
      </c>
      <c r="I74" s="2048">
        <v>75</v>
      </c>
      <c r="J74" s="1831">
        <v>4000</v>
      </c>
      <c r="K74" s="1994" t="s">
        <v>767</v>
      </c>
    </row>
    <row r="75" spans="1:11" ht="15.75" x14ac:dyDescent="0.25">
      <c r="A75" s="2375"/>
      <c r="B75" s="1859" t="s">
        <v>4034</v>
      </c>
      <c r="C75" s="1848">
        <v>1</v>
      </c>
      <c r="D75" s="1848"/>
      <c r="E75" s="1848"/>
      <c r="F75" s="1849">
        <v>54000</v>
      </c>
      <c r="G75" s="1848"/>
      <c r="H75" s="1848">
        <v>1</v>
      </c>
      <c r="I75" s="2048">
        <v>100</v>
      </c>
      <c r="J75" s="1831">
        <v>5000</v>
      </c>
      <c r="K75" s="1994" t="s">
        <v>767</v>
      </c>
    </row>
    <row r="76" spans="1:11" ht="15.75" x14ac:dyDescent="0.25">
      <c r="A76" s="2375"/>
      <c r="B76" s="1859" t="s">
        <v>563</v>
      </c>
      <c r="C76" s="1848">
        <v>1</v>
      </c>
      <c r="D76" s="1848"/>
      <c r="E76" s="1848"/>
      <c r="F76" s="1849">
        <v>19000</v>
      </c>
      <c r="G76" s="1848"/>
      <c r="H76" s="1848">
        <v>1</v>
      </c>
      <c r="I76" s="2048">
        <v>60</v>
      </c>
      <c r="J76" s="1831">
        <v>3000</v>
      </c>
      <c r="K76" s="1994" t="s">
        <v>767</v>
      </c>
    </row>
    <row r="77" spans="1:11" ht="15.75" x14ac:dyDescent="0.25">
      <c r="A77" s="2375"/>
      <c r="B77" s="1859" t="s">
        <v>2199</v>
      </c>
      <c r="C77" s="1848">
        <v>1</v>
      </c>
      <c r="D77" s="1848"/>
      <c r="E77" s="1848">
        <v>10000</v>
      </c>
      <c r="F77" s="1849">
        <v>7000</v>
      </c>
      <c r="G77" s="1848"/>
      <c r="H77" s="1848">
        <v>1</v>
      </c>
      <c r="I77" s="2048">
        <v>75</v>
      </c>
      <c r="J77" s="1831">
        <v>4000</v>
      </c>
      <c r="K77" s="1994" t="s">
        <v>767</v>
      </c>
    </row>
    <row r="78" spans="1:11" ht="15.75" x14ac:dyDescent="0.25">
      <c r="A78" s="2375"/>
      <c r="B78" s="1859" t="s">
        <v>4814</v>
      </c>
      <c r="C78" s="1848">
        <v>1</v>
      </c>
      <c r="D78" s="1848"/>
      <c r="E78" s="1848"/>
      <c r="F78" s="1849">
        <v>13000</v>
      </c>
      <c r="G78" s="1848"/>
      <c r="H78" s="1848">
        <v>1</v>
      </c>
      <c r="I78" s="2048">
        <v>60</v>
      </c>
      <c r="J78" s="1831">
        <v>3000</v>
      </c>
      <c r="K78" s="1994"/>
    </row>
    <row r="79" spans="1:11" ht="15.75" x14ac:dyDescent="0.25">
      <c r="A79" s="2375"/>
      <c r="B79" s="1859" t="s">
        <v>8149</v>
      </c>
      <c r="C79" s="1848">
        <v>1</v>
      </c>
      <c r="D79" s="1848"/>
      <c r="E79" s="1848">
        <v>39000</v>
      </c>
      <c r="F79" s="1849"/>
      <c r="G79" s="1848"/>
      <c r="H79" s="1848"/>
      <c r="I79" s="2048"/>
      <c r="J79" s="1831"/>
      <c r="K79" s="1994"/>
    </row>
    <row r="80" spans="1:11" ht="15.75" x14ac:dyDescent="0.25">
      <c r="A80" s="2375"/>
      <c r="B80" s="1859" t="s">
        <v>8433</v>
      </c>
      <c r="C80" s="1848">
        <v>1</v>
      </c>
      <c r="D80" s="1848"/>
      <c r="E80" s="1848"/>
      <c r="F80" s="1849"/>
      <c r="G80" s="1848">
        <v>18900</v>
      </c>
      <c r="H80" s="1848"/>
      <c r="I80" s="2048"/>
      <c r="J80" s="1831"/>
      <c r="K80" s="1994" t="s">
        <v>8434</v>
      </c>
    </row>
    <row r="81" spans="1:11" ht="15.75" x14ac:dyDescent="0.25">
      <c r="A81" s="2375"/>
      <c r="B81" s="1859" t="s">
        <v>8326</v>
      </c>
      <c r="C81" s="1848">
        <v>1</v>
      </c>
      <c r="D81" s="1848"/>
      <c r="E81" s="1848"/>
      <c r="F81" s="1849">
        <v>35000</v>
      </c>
      <c r="G81" s="1848"/>
      <c r="H81" s="1848">
        <v>1</v>
      </c>
      <c r="I81" s="2048">
        <v>75</v>
      </c>
      <c r="J81" s="1831">
        <v>4000</v>
      </c>
      <c r="K81" s="1994" t="s">
        <v>767</v>
      </c>
    </row>
    <row r="82" spans="1:11" ht="15.75" x14ac:dyDescent="0.25">
      <c r="A82" s="2375"/>
      <c r="B82" s="1859" t="s">
        <v>1237</v>
      </c>
      <c r="C82" s="1848">
        <v>1</v>
      </c>
      <c r="D82" s="1848"/>
      <c r="E82" s="1848"/>
      <c r="F82" s="1849">
        <v>17000</v>
      </c>
      <c r="G82" s="1848"/>
      <c r="H82" s="1848">
        <v>1</v>
      </c>
      <c r="I82" s="2048">
        <v>75</v>
      </c>
      <c r="J82" s="1831">
        <v>4000</v>
      </c>
      <c r="K82" s="1994" t="s">
        <v>767</v>
      </c>
    </row>
    <row r="83" spans="1:11" ht="15.75" x14ac:dyDescent="0.25">
      <c r="A83" s="2375"/>
      <c r="B83" s="1859" t="s">
        <v>294</v>
      </c>
      <c r="C83" s="1848">
        <v>1</v>
      </c>
      <c r="D83" s="1848"/>
      <c r="E83" s="1848"/>
      <c r="F83" s="1849">
        <v>23000</v>
      </c>
      <c r="G83" s="1848"/>
      <c r="H83" s="1848"/>
      <c r="I83" s="2048"/>
      <c r="J83" s="1831"/>
      <c r="K83" s="1994" t="s">
        <v>2734</v>
      </c>
    </row>
    <row r="84" spans="1:11" ht="16.5" thickBot="1" x14ac:dyDescent="0.3">
      <c r="A84" s="2375"/>
      <c r="B84" s="1859" t="s">
        <v>2187</v>
      </c>
      <c r="C84" s="1848">
        <v>1</v>
      </c>
      <c r="D84" s="1848"/>
      <c r="E84" s="1848"/>
      <c r="F84" s="1849">
        <v>12000</v>
      </c>
      <c r="G84" s="1848"/>
      <c r="H84" s="1848">
        <v>1</v>
      </c>
      <c r="I84" s="2048">
        <v>100</v>
      </c>
      <c r="J84" s="1831">
        <v>5000</v>
      </c>
      <c r="K84" s="1994"/>
    </row>
    <row r="85" spans="1:11" ht="15.75" x14ac:dyDescent="0.25">
      <c r="A85" s="2374">
        <v>44017</v>
      </c>
      <c r="B85" s="1952" t="s">
        <v>8435</v>
      </c>
      <c r="C85" s="1844">
        <v>1</v>
      </c>
      <c r="D85" s="1844"/>
      <c r="E85" s="1844"/>
      <c r="F85" s="1845">
        <v>30000</v>
      </c>
      <c r="G85" s="1844"/>
      <c r="H85" s="1844">
        <v>1</v>
      </c>
      <c r="I85" s="2047">
        <v>70</v>
      </c>
      <c r="J85" s="1920">
        <v>4000</v>
      </c>
      <c r="K85" s="1992" t="s">
        <v>6968</v>
      </c>
    </row>
    <row r="86" spans="1:11" ht="15.75" x14ac:dyDescent="0.25">
      <c r="A86" s="2375"/>
      <c r="B86" s="2070" t="s">
        <v>8287</v>
      </c>
      <c r="C86" s="2137">
        <v>1</v>
      </c>
      <c r="D86" s="2137"/>
      <c r="E86" s="2137"/>
      <c r="F86" s="2139">
        <v>42000</v>
      </c>
      <c r="G86" s="2137"/>
      <c r="H86" s="2137">
        <v>1</v>
      </c>
      <c r="I86" s="2071">
        <v>90</v>
      </c>
      <c r="J86" s="2072">
        <v>5000</v>
      </c>
      <c r="K86" s="2073" t="s">
        <v>767</v>
      </c>
    </row>
    <row r="87" spans="1:11" ht="15.75" x14ac:dyDescent="0.25">
      <c r="A87" s="2375"/>
      <c r="B87" s="2070" t="s">
        <v>8436</v>
      </c>
      <c r="C87" s="2137">
        <v>1</v>
      </c>
      <c r="D87" s="2137"/>
      <c r="E87" s="2137"/>
      <c r="F87" s="2139">
        <v>45000</v>
      </c>
      <c r="G87" s="2137"/>
      <c r="H87" s="2137">
        <v>1</v>
      </c>
      <c r="I87" s="2071">
        <v>80</v>
      </c>
      <c r="J87" s="2072">
        <v>5000</v>
      </c>
      <c r="K87" s="2073" t="s">
        <v>767</v>
      </c>
    </row>
    <row r="88" spans="1:11" ht="15.75" x14ac:dyDescent="0.25">
      <c r="A88" s="2375"/>
      <c r="B88" s="1859" t="s">
        <v>8437</v>
      </c>
      <c r="C88" s="1848">
        <v>1</v>
      </c>
      <c r="D88" s="1848"/>
      <c r="E88" s="1848">
        <v>30000</v>
      </c>
      <c r="F88" s="1849">
        <v>28000</v>
      </c>
      <c r="G88" s="1848"/>
      <c r="H88" s="1848">
        <v>1</v>
      </c>
      <c r="I88" s="2048">
        <v>80</v>
      </c>
      <c r="J88" s="1831">
        <v>4000</v>
      </c>
      <c r="K88" s="1994"/>
    </row>
    <row r="89" spans="1:11" ht="15.75" x14ac:dyDescent="0.25">
      <c r="A89" s="2375"/>
      <c r="B89" s="1859" t="s">
        <v>6842</v>
      </c>
      <c r="C89" s="1848">
        <v>1</v>
      </c>
      <c r="D89" s="1848"/>
      <c r="E89" s="1848">
        <v>17000</v>
      </c>
      <c r="F89" s="1849"/>
      <c r="G89" s="1848"/>
      <c r="H89" s="1848">
        <v>1</v>
      </c>
      <c r="I89" s="2048">
        <v>70</v>
      </c>
      <c r="J89" s="1831">
        <v>4000</v>
      </c>
      <c r="K89" s="2073"/>
    </row>
    <row r="90" spans="1:11" ht="15.75" x14ac:dyDescent="0.25">
      <c r="A90" s="2375"/>
      <c r="B90" s="1859" t="s">
        <v>8438</v>
      </c>
      <c r="C90" s="1848">
        <v>1</v>
      </c>
      <c r="D90" s="1848"/>
      <c r="E90" s="1848">
        <v>10000</v>
      </c>
      <c r="F90" s="1849">
        <v>23000</v>
      </c>
      <c r="G90" s="1848"/>
      <c r="H90" s="1848">
        <v>1</v>
      </c>
      <c r="I90" s="2048">
        <v>60</v>
      </c>
      <c r="J90" s="1831">
        <v>3000</v>
      </c>
      <c r="K90" s="1994"/>
    </row>
    <row r="91" spans="1:11" ht="15.75" x14ac:dyDescent="0.25">
      <c r="A91" s="2375"/>
      <c r="B91" s="1859" t="s">
        <v>4298</v>
      </c>
      <c r="C91" s="1848">
        <v>2</v>
      </c>
      <c r="D91" s="1848"/>
      <c r="E91" s="1848">
        <v>86000</v>
      </c>
      <c r="F91" s="1849"/>
      <c r="G91" s="1848"/>
      <c r="H91" s="1848"/>
      <c r="I91" s="2048"/>
      <c r="J91" s="1831"/>
      <c r="K91" s="1994"/>
    </row>
    <row r="92" spans="1:11" ht="15.75" x14ac:dyDescent="0.25">
      <c r="A92" s="2375"/>
      <c r="B92" s="1859" t="s">
        <v>8149</v>
      </c>
      <c r="C92" s="1848">
        <v>1</v>
      </c>
      <c r="D92" s="1848"/>
      <c r="E92" s="1848"/>
      <c r="F92" s="1849">
        <v>35000</v>
      </c>
      <c r="G92" s="1848"/>
      <c r="H92" s="1848">
        <v>1</v>
      </c>
      <c r="I92" s="2048">
        <v>70</v>
      </c>
      <c r="J92" s="1831">
        <v>4000</v>
      </c>
      <c r="K92" s="1994" t="s">
        <v>6399</v>
      </c>
    </row>
    <row r="93" spans="1:11" ht="15.75" x14ac:dyDescent="0.25">
      <c r="A93" s="2375"/>
      <c r="B93" s="1859" t="s">
        <v>423</v>
      </c>
      <c r="C93" s="1848">
        <v>1</v>
      </c>
      <c r="D93" s="1848"/>
      <c r="E93" s="1848"/>
      <c r="F93" s="1849">
        <v>22000</v>
      </c>
      <c r="G93" s="1848"/>
      <c r="H93" s="1848"/>
      <c r="I93" s="2048"/>
      <c r="J93" s="1831"/>
      <c r="K93" s="1994" t="s">
        <v>767</v>
      </c>
    </row>
    <row r="94" spans="1:11" ht="15.75" x14ac:dyDescent="0.25">
      <c r="A94" s="2375"/>
      <c r="B94" s="1859" t="s">
        <v>5544</v>
      </c>
      <c r="C94" s="1848">
        <v>1</v>
      </c>
      <c r="D94" s="1848"/>
      <c r="E94" s="1848">
        <v>17000</v>
      </c>
      <c r="F94" s="1849"/>
      <c r="G94" s="1848"/>
      <c r="H94" s="1848">
        <v>1</v>
      </c>
      <c r="I94" s="2048">
        <v>70</v>
      </c>
      <c r="J94" s="1831">
        <v>4000</v>
      </c>
      <c r="K94" s="1994"/>
    </row>
    <row r="95" spans="1:11" ht="16.5" thickBot="1" x14ac:dyDescent="0.3">
      <c r="A95" s="2376"/>
      <c r="B95" s="2037" t="s">
        <v>563</v>
      </c>
      <c r="C95" s="2038">
        <v>1</v>
      </c>
      <c r="D95" s="2038"/>
      <c r="E95" s="2038"/>
      <c r="F95" s="2039">
        <v>18000</v>
      </c>
      <c r="G95" s="2038"/>
      <c r="H95" s="2038">
        <v>1</v>
      </c>
      <c r="I95" s="2140">
        <v>70</v>
      </c>
      <c r="J95" s="2041">
        <v>4000</v>
      </c>
      <c r="K95" s="2042" t="s">
        <v>8439</v>
      </c>
    </row>
    <row r="96" spans="1:11" ht="15.75" x14ac:dyDescent="0.25">
      <c r="A96" s="2374">
        <v>44018</v>
      </c>
      <c r="B96" s="1952" t="s">
        <v>7957</v>
      </c>
      <c r="C96" s="1844">
        <v>1</v>
      </c>
      <c r="D96" s="1844"/>
      <c r="E96" s="1844">
        <v>23000</v>
      </c>
      <c r="F96" s="1845"/>
      <c r="G96" s="1844"/>
      <c r="H96" s="1844">
        <v>1</v>
      </c>
      <c r="I96" s="2047">
        <v>45</v>
      </c>
      <c r="J96" s="1920">
        <v>2000</v>
      </c>
      <c r="K96" s="1992"/>
    </row>
    <row r="97" spans="1:11" ht="15.75" x14ac:dyDescent="0.25">
      <c r="A97" s="2375"/>
      <c r="B97" s="2070" t="s">
        <v>8205</v>
      </c>
      <c r="C97" s="2137">
        <v>1</v>
      </c>
      <c r="D97" s="2137"/>
      <c r="E97" s="2137"/>
      <c r="F97" s="2139">
        <v>22000</v>
      </c>
      <c r="G97" s="2137"/>
      <c r="H97" s="2137"/>
      <c r="I97" s="2071"/>
      <c r="J97" s="2072"/>
      <c r="K97" s="2073" t="s">
        <v>767</v>
      </c>
    </row>
    <row r="98" spans="1:11" ht="15.75" x14ac:dyDescent="0.25">
      <c r="A98" s="2375"/>
      <c r="B98" s="2070" t="s">
        <v>8440</v>
      </c>
      <c r="C98" s="2137">
        <v>1</v>
      </c>
      <c r="D98" s="2137"/>
      <c r="E98" s="2137">
        <v>3500</v>
      </c>
      <c r="F98" s="2139">
        <v>9500</v>
      </c>
      <c r="G98" s="2137"/>
      <c r="H98" s="2137">
        <v>1</v>
      </c>
      <c r="I98" s="2071">
        <v>60</v>
      </c>
      <c r="J98" s="2072">
        <v>3000</v>
      </c>
      <c r="K98" s="2073" t="s">
        <v>767</v>
      </c>
    </row>
    <row r="99" spans="1:11" ht="15.75" x14ac:dyDescent="0.25">
      <c r="A99" s="2375"/>
      <c r="B99" s="1859" t="s">
        <v>8441</v>
      </c>
      <c r="C99" s="1848">
        <v>1</v>
      </c>
      <c r="D99" s="1848"/>
      <c r="E99" s="1848">
        <v>26500</v>
      </c>
      <c r="F99" s="1849"/>
      <c r="G99" s="1848"/>
      <c r="H99" s="1848">
        <v>1</v>
      </c>
      <c r="I99" s="2048">
        <v>100</v>
      </c>
      <c r="J99" s="1831">
        <v>5000</v>
      </c>
      <c r="K99" s="1994"/>
    </row>
    <row r="100" spans="1:11" ht="15.75" x14ac:dyDescent="0.25">
      <c r="A100" s="2375"/>
      <c r="B100" s="1859" t="s">
        <v>123</v>
      </c>
      <c r="C100" s="1848">
        <v>1</v>
      </c>
      <c r="D100" s="1848"/>
      <c r="E100" s="1848"/>
      <c r="F100" s="1849"/>
      <c r="G100" s="1848">
        <v>16000</v>
      </c>
      <c r="H100" s="1848"/>
      <c r="I100" s="2048"/>
      <c r="J100" s="1831"/>
      <c r="K100" s="2073" t="s">
        <v>8486</v>
      </c>
    </row>
    <row r="101" spans="1:11" ht="15.75" x14ac:dyDescent="0.25">
      <c r="A101" s="2375"/>
      <c r="B101" s="1859" t="s">
        <v>8205</v>
      </c>
      <c r="C101" s="1848">
        <v>1</v>
      </c>
      <c r="D101" s="1848"/>
      <c r="E101" s="1848"/>
      <c r="F101" s="1849">
        <v>19000</v>
      </c>
      <c r="G101" s="1848"/>
      <c r="H101" s="1848">
        <v>1</v>
      </c>
      <c r="I101" s="2048">
        <v>60</v>
      </c>
      <c r="J101" s="1831">
        <v>3000</v>
      </c>
      <c r="K101" s="1994" t="s">
        <v>767</v>
      </c>
    </row>
    <row r="102" spans="1:11" ht="15.75" x14ac:dyDescent="0.25">
      <c r="A102" s="2375"/>
      <c r="B102" s="1859" t="s">
        <v>8205</v>
      </c>
      <c r="C102" s="1848">
        <v>1</v>
      </c>
      <c r="D102" s="1848"/>
      <c r="E102" s="1848">
        <v>22000</v>
      </c>
      <c r="F102" s="1849"/>
      <c r="G102" s="1848"/>
      <c r="H102" s="1848"/>
      <c r="I102" s="2048"/>
      <c r="J102" s="1831"/>
      <c r="K102" s="1994"/>
    </row>
    <row r="103" spans="1:11" ht="15.75" x14ac:dyDescent="0.25">
      <c r="A103" s="2375"/>
      <c r="B103" s="1917" t="s">
        <v>7791</v>
      </c>
      <c r="C103" s="1870"/>
      <c r="D103" s="1870">
        <v>1</v>
      </c>
      <c r="E103" s="1870"/>
      <c r="F103" s="1871"/>
      <c r="G103" s="1870"/>
      <c r="H103" s="1870"/>
      <c r="I103" s="2052"/>
      <c r="J103" s="1776"/>
      <c r="K103" s="1997" t="s">
        <v>7489</v>
      </c>
    </row>
    <row r="104" spans="1:11" ht="15.75" x14ac:dyDescent="0.25">
      <c r="A104" s="2375"/>
      <c r="B104" s="1859" t="s">
        <v>8442</v>
      </c>
      <c r="C104" s="1848">
        <v>1</v>
      </c>
      <c r="D104" s="1848"/>
      <c r="E104" s="1848"/>
      <c r="F104" s="1849">
        <v>32000</v>
      </c>
      <c r="G104" s="1848"/>
      <c r="H104" s="1848">
        <v>1</v>
      </c>
      <c r="I104" s="2048">
        <v>60</v>
      </c>
      <c r="J104" s="1831">
        <v>3000</v>
      </c>
      <c r="K104" s="1994" t="s">
        <v>767</v>
      </c>
    </row>
    <row r="105" spans="1:11" ht="15.75" x14ac:dyDescent="0.25">
      <c r="A105" s="2375"/>
      <c r="B105" s="1859" t="s">
        <v>8225</v>
      </c>
      <c r="C105" s="1848">
        <v>1</v>
      </c>
      <c r="D105" s="1848"/>
      <c r="E105" s="1848"/>
      <c r="F105" s="1849">
        <v>18000</v>
      </c>
      <c r="G105" s="1848"/>
      <c r="H105" s="1848">
        <v>1</v>
      </c>
      <c r="I105" s="2048">
        <v>60</v>
      </c>
      <c r="J105" s="1831">
        <v>3000</v>
      </c>
      <c r="K105" s="1994" t="s">
        <v>767</v>
      </c>
    </row>
    <row r="106" spans="1:11" ht="15.75" x14ac:dyDescent="0.25">
      <c r="A106" s="2375"/>
      <c r="B106" s="1859" t="s">
        <v>7468</v>
      </c>
      <c r="C106" s="1848">
        <v>1</v>
      </c>
      <c r="D106" s="1848"/>
      <c r="E106" s="1848">
        <v>22500</v>
      </c>
      <c r="F106" s="1849"/>
      <c r="G106" s="1848"/>
      <c r="H106" s="1848">
        <v>1</v>
      </c>
      <c r="I106" s="2048">
        <v>100</v>
      </c>
      <c r="J106" s="1831">
        <v>5000</v>
      </c>
      <c r="K106" s="1994"/>
    </row>
    <row r="107" spans="1:11" ht="15.75" x14ac:dyDescent="0.25">
      <c r="A107" s="2375"/>
      <c r="B107" s="1859" t="s">
        <v>8443</v>
      </c>
      <c r="C107" s="1848">
        <v>1</v>
      </c>
      <c r="D107" s="1848"/>
      <c r="E107" s="1848"/>
      <c r="F107" s="1849">
        <v>12000</v>
      </c>
      <c r="G107" s="1848"/>
      <c r="H107" s="1848">
        <v>2</v>
      </c>
      <c r="I107" s="2048" t="s">
        <v>8444</v>
      </c>
      <c r="J107" s="1831">
        <v>5000</v>
      </c>
      <c r="K107" s="1994"/>
    </row>
    <row r="108" spans="1:11" ht="16.5" thickBot="1" x14ac:dyDescent="0.3">
      <c r="A108" s="2376"/>
      <c r="B108" s="2037" t="s">
        <v>8445</v>
      </c>
      <c r="C108" s="2038">
        <v>1</v>
      </c>
      <c r="D108" s="2038"/>
      <c r="E108" s="2038"/>
      <c r="F108" s="2039"/>
      <c r="G108" s="2038">
        <v>32000</v>
      </c>
      <c r="H108" s="2038">
        <v>1</v>
      </c>
      <c r="I108" s="2140">
        <v>60</v>
      </c>
      <c r="J108" s="2041">
        <v>3000</v>
      </c>
      <c r="K108" s="2042" t="s">
        <v>8487</v>
      </c>
    </row>
    <row r="109" spans="1:11" ht="15.75" x14ac:dyDescent="0.25">
      <c r="A109" s="2374">
        <v>44019</v>
      </c>
      <c r="B109" s="1952" t="s">
        <v>8356</v>
      </c>
      <c r="C109" s="1844">
        <v>1</v>
      </c>
      <c r="D109" s="1844"/>
      <c r="E109" s="1844"/>
      <c r="F109" s="1845">
        <v>52000</v>
      </c>
      <c r="G109" s="1844"/>
      <c r="H109" s="1844"/>
      <c r="I109" s="2047"/>
      <c r="J109" s="1920"/>
      <c r="K109" s="1992" t="s">
        <v>8446</v>
      </c>
    </row>
    <row r="110" spans="1:11" ht="15.75" x14ac:dyDescent="0.25">
      <c r="A110" s="2375"/>
      <c r="B110" s="2070" t="s">
        <v>3641</v>
      </c>
      <c r="C110" s="2137">
        <v>1</v>
      </c>
      <c r="D110" s="2137"/>
      <c r="E110" s="2137"/>
      <c r="F110" s="2139">
        <v>15000</v>
      </c>
      <c r="G110" s="2137"/>
      <c r="H110" s="2137">
        <v>1</v>
      </c>
      <c r="I110" s="2071">
        <v>40</v>
      </c>
      <c r="J110" s="2072">
        <v>1000</v>
      </c>
      <c r="K110" s="2073" t="s">
        <v>8447</v>
      </c>
    </row>
    <row r="111" spans="1:11" ht="15.75" x14ac:dyDescent="0.25">
      <c r="A111" s="2375"/>
      <c r="B111" s="2070" t="s">
        <v>5973</v>
      </c>
      <c r="C111" s="2137">
        <v>1</v>
      </c>
      <c r="D111" s="2137"/>
      <c r="E111" s="2137">
        <v>17000</v>
      </c>
      <c r="F111" s="2139"/>
      <c r="G111" s="2137"/>
      <c r="H111" s="2137"/>
      <c r="I111" s="2071"/>
      <c r="J111" s="2072"/>
      <c r="K111" s="2073"/>
    </row>
    <row r="112" spans="1:11" ht="15.75" x14ac:dyDescent="0.25">
      <c r="A112" s="2375"/>
      <c r="B112" s="2070" t="s">
        <v>6614</v>
      </c>
      <c r="C112" s="2137">
        <v>1</v>
      </c>
      <c r="D112" s="2137"/>
      <c r="E112" s="2137"/>
      <c r="F112" s="2139">
        <v>34900</v>
      </c>
      <c r="G112" s="2137"/>
      <c r="H112" s="2137">
        <v>1</v>
      </c>
      <c r="I112" s="2071">
        <v>100</v>
      </c>
      <c r="J112" s="2072">
        <v>5000</v>
      </c>
      <c r="K112" s="2073" t="s">
        <v>767</v>
      </c>
    </row>
    <row r="113" spans="1:11" ht="15.75" x14ac:dyDescent="0.25">
      <c r="A113" s="2375"/>
      <c r="B113" s="1859" t="s">
        <v>5662</v>
      </c>
      <c r="C113" s="1848">
        <v>1</v>
      </c>
      <c r="D113" s="1848"/>
      <c r="E113" s="1848"/>
      <c r="F113" s="1849"/>
      <c r="G113" s="1848">
        <v>14500</v>
      </c>
      <c r="H113" s="1848"/>
      <c r="I113" s="2048"/>
      <c r="J113" s="1831"/>
      <c r="K113" s="2073" t="s">
        <v>8488</v>
      </c>
    </row>
    <row r="114" spans="1:11" ht="15.75" x14ac:dyDescent="0.25">
      <c r="A114" s="2375"/>
      <c r="B114" s="1859" t="s">
        <v>6718</v>
      </c>
      <c r="C114" s="1848">
        <v>1</v>
      </c>
      <c r="D114" s="1848"/>
      <c r="E114" s="1848">
        <v>41500</v>
      </c>
      <c r="F114" s="1849"/>
      <c r="G114" s="1848"/>
      <c r="H114" s="1848">
        <v>2</v>
      </c>
      <c r="I114" s="2048" t="s">
        <v>8448</v>
      </c>
      <c r="J114" s="1831">
        <v>6000</v>
      </c>
      <c r="K114" s="2073"/>
    </row>
    <row r="115" spans="1:11" ht="15.75" x14ac:dyDescent="0.25">
      <c r="A115" s="2375"/>
      <c r="B115" s="1859" t="s">
        <v>6646</v>
      </c>
      <c r="C115" s="1848">
        <v>1</v>
      </c>
      <c r="D115" s="1848"/>
      <c r="E115" s="1848"/>
      <c r="F115" s="1849">
        <v>26500</v>
      </c>
      <c r="G115" s="1848"/>
      <c r="H115" s="1848"/>
      <c r="I115" s="2048"/>
      <c r="J115" s="1831"/>
      <c r="K115" s="2073" t="s">
        <v>8449</v>
      </c>
    </row>
    <row r="116" spans="1:11" ht="15.75" x14ac:dyDescent="0.25">
      <c r="A116" s="2375"/>
      <c r="B116" s="1859" t="s">
        <v>6247</v>
      </c>
      <c r="C116" s="1848">
        <v>1</v>
      </c>
      <c r="D116" s="1848"/>
      <c r="E116" s="1848"/>
      <c r="F116" s="1849">
        <v>55000</v>
      </c>
      <c r="G116" s="1848"/>
      <c r="H116" s="1848"/>
      <c r="I116" s="2048"/>
      <c r="J116" s="1831"/>
      <c r="K116" s="2073" t="s">
        <v>8449</v>
      </c>
    </row>
    <row r="117" spans="1:11" ht="15.75" x14ac:dyDescent="0.25">
      <c r="A117" s="2375"/>
      <c r="B117" s="1859" t="s">
        <v>8450</v>
      </c>
      <c r="C117" s="1848">
        <v>4</v>
      </c>
      <c r="D117" s="1848"/>
      <c r="E117" s="1848"/>
      <c r="F117" s="1849">
        <v>220000</v>
      </c>
      <c r="G117" s="1848"/>
      <c r="H117" s="1848"/>
      <c r="I117" s="2048"/>
      <c r="J117" s="1831"/>
      <c r="K117" s="1994" t="s">
        <v>8451</v>
      </c>
    </row>
    <row r="118" spans="1:11" ht="15.75" x14ac:dyDescent="0.25">
      <c r="A118" s="2375"/>
      <c r="B118" s="1859" t="s">
        <v>8149</v>
      </c>
      <c r="C118" s="1848">
        <v>1</v>
      </c>
      <c r="D118" s="1848"/>
      <c r="E118" s="1848"/>
      <c r="F118" s="1849">
        <v>35000</v>
      </c>
      <c r="G118" s="1848"/>
      <c r="H118" s="1848">
        <v>1</v>
      </c>
      <c r="I118" s="2048">
        <v>70</v>
      </c>
      <c r="J118" s="1831">
        <v>4000</v>
      </c>
      <c r="K118" s="1994" t="s">
        <v>767</v>
      </c>
    </row>
    <row r="119" spans="1:11" ht="15.75" x14ac:dyDescent="0.25">
      <c r="A119" s="2375"/>
      <c r="B119" s="1857" t="s">
        <v>5529</v>
      </c>
      <c r="C119" s="1846">
        <v>1</v>
      </c>
      <c r="D119" s="1846"/>
      <c r="E119" s="1846"/>
      <c r="F119" s="1847">
        <v>15000</v>
      </c>
      <c r="G119" s="1846"/>
      <c r="H119" s="1846">
        <v>1</v>
      </c>
      <c r="I119" s="2065">
        <v>50</v>
      </c>
      <c r="J119" s="1774">
        <v>2000</v>
      </c>
      <c r="K119" s="2008" t="s">
        <v>6399</v>
      </c>
    </row>
    <row r="120" spans="1:11" ht="15.75" x14ac:dyDescent="0.25">
      <c r="A120" s="2375"/>
      <c r="B120" s="1859" t="s">
        <v>423</v>
      </c>
      <c r="C120" s="1848">
        <v>1</v>
      </c>
      <c r="D120" s="1848"/>
      <c r="E120" s="1848">
        <v>18000</v>
      </c>
      <c r="F120" s="1849"/>
      <c r="G120" s="1848"/>
      <c r="H120" s="1848">
        <v>1</v>
      </c>
      <c r="I120" s="2048">
        <v>70</v>
      </c>
      <c r="J120" s="1831">
        <v>4000</v>
      </c>
      <c r="K120" s="1994"/>
    </row>
    <row r="121" spans="1:11" ht="15.75" x14ac:dyDescent="0.25">
      <c r="A121" s="2375"/>
      <c r="B121" s="1859" t="s">
        <v>311</v>
      </c>
      <c r="C121" s="1848">
        <v>1</v>
      </c>
      <c r="D121" s="1848"/>
      <c r="E121" s="1848"/>
      <c r="F121" s="1849">
        <v>19500</v>
      </c>
      <c r="G121" s="1848"/>
      <c r="H121" s="1848">
        <v>1</v>
      </c>
      <c r="I121" s="2048">
        <v>70</v>
      </c>
      <c r="J121" s="1831">
        <v>4000</v>
      </c>
      <c r="K121" s="1994" t="s">
        <v>767</v>
      </c>
    </row>
    <row r="122" spans="1:11" ht="15.75" x14ac:dyDescent="0.25">
      <c r="A122" s="2375"/>
      <c r="B122" s="1859" t="s">
        <v>3572</v>
      </c>
      <c r="C122" s="1848">
        <v>1</v>
      </c>
      <c r="D122" s="1848"/>
      <c r="E122" s="1848"/>
      <c r="F122" s="1849">
        <v>32000</v>
      </c>
      <c r="G122" s="1848"/>
      <c r="H122" s="1848"/>
      <c r="I122" s="2048"/>
      <c r="J122" s="1831"/>
      <c r="K122" s="1994" t="s">
        <v>6399</v>
      </c>
    </row>
    <row r="123" spans="1:11" ht="15.75" x14ac:dyDescent="0.25">
      <c r="A123" s="2375"/>
      <c r="B123" s="1859" t="s">
        <v>316</v>
      </c>
      <c r="C123" s="1848">
        <v>1</v>
      </c>
      <c r="D123" s="1848"/>
      <c r="E123" s="1848">
        <v>23000</v>
      </c>
      <c r="F123" s="1849"/>
      <c r="G123" s="1848"/>
      <c r="H123" s="1848">
        <v>1</v>
      </c>
      <c r="I123" s="2048">
        <v>100</v>
      </c>
      <c r="J123" s="1831">
        <v>5000</v>
      </c>
      <c r="K123" s="1994" t="s">
        <v>8452</v>
      </c>
    </row>
    <row r="124" spans="1:11" ht="15.75" x14ac:dyDescent="0.25">
      <c r="A124" s="2375"/>
      <c r="B124" s="1859" t="s">
        <v>6400</v>
      </c>
      <c r="C124" s="1848">
        <v>1</v>
      </c>
      <c r="D124" s="1848"/>
      <c r="E124" s="1848"/>
      <c r="F124" s="1849"/>
      <c r="G124" s="1848">
        <v>25500</v>
      </c>
      <c r="H124" s="1848"/>
      <c r="I124" s="2048"/>
      <c r="J124" s="1831"/>
      <c r="K124" s="1994" t="s">
        <v>8489</v>
      </c>
    </row>
    <row r="125" spans="1:11" ht="15.75" x14ac:dyDescent="0.25">
      <c r="A125" s="2375"/>
      <c r="B125" s="1859" t="s">
        <v>170</v>
      </c>
      <c r="C125" s="1848">
        <v>1</v>
      </c>
      <c r="D125" s="1848"/>
      <c r="E125" s="1848"/>
      <c r="F125" s="1849">
        <v>23000</v>
      </c>
      <c r="G125" s="1848"/>
      <c r="H125" s="1848">
        <v>1</v>
      </c>
      <c r="I125" s="2048">
        <v>100</v>
      </c>
      <c r="J125" s="1831">
        <v>5000</v>
      </c>
      <c r="K125" s="1994" t="s">
        <v>8453</v>
      </c>
    </row>
    <row r="126" spans="1:11" ht="15.75" x14ac:dyDescent="0.25">
      <c r="A126" s="2375"/>
      <c r="B126" s="1859" t="s">
        <v>8356</v>
      </c>
      <c r="C126" s="1848">
        <v>1</v>
      </c>
      <c r="D126" s="1848"/>
      <c r="E126" s="1848"/>
      <c r="F126" s="1849">
        <v>48000</v>
      </c>
      <c r="G126" s="1848"/>
      <c r="H126" s="1848">
        <v>1</v>
      </c>
      <c r="I126" s="2048">
        <v>70</v>
      </c>
      <c r="J126" s="1831">
        <v>4000</v>
      </c>
      <c r="K126" s="1994" t="s">
        <v>8453</v>
      </c>
    </row>
    <row r="127" spans="1:11" ht="15.75" x14ac:dyDescent="0.25">
      <c r="A127" s="2375"/>
      <c r="B127" s="1859" t="s">
        <v>6860</v>
      </c>
      <c r="C127" s="1848">
        <v>1</v>
      </c>
      <c r="D127" s="1848"/>
      <c r="E127" s="1848">
        <v>31000</v>
      </c>
      <c r="F127" s="1849"/>
      <c r="G127" s="1848"/>
      <c r="H127" s="1848">
        <v>1</v>
      </c>
      <c r="I127" s="2048">
        <v>60</v>
      </c>
      <c r="J127" s="1831">
        <v>3000</v>
      </c>
      <c r="K127" s="1994"/>
    </row>
    <row r="128" spans="1:11" ht="15.75" x14ac:dyDescent="0.25">
      <c r="A128" s="2375"/>
      <c r="B128" s="1859" t="s">
        <v>5592</v>
      </c>
      <c r="C128" s="1848">
        <v>1</v>
      </c>
      <c r="D128" s="1848"/>
      <c r="E128" s="1848">
        <v>15000</v>
      </c>
      <c r="F128" s="1849"/>
      <c r="G128" s="1848"/>
      <c r="H128" s="1848">
        <v>1</v>
      </c>
      <c r="I128" s="2048">
        <v>60</v>
      </c>
      <c r="J128" s="1831">
        <v>3000</v>
      </c>
      <c r="K128" s="1994"/>
    </row>
    <row r="129" spans="1:11" ht="16.5" thickBot="1" x14ac:dyDescent="0.3">
      <c r="A129" s="2376"/>
      <c r="B129" s="2037" t="s">
        <v>5544</v>
      </c>
      <c r="C129" s="2038">
        <v>1</v>
      </c>
      <c r="D129" s="2038"/>
      <c r="E129" s="2038"/>
      <c r="F129" s="2039"/>
      <c r="G129" s="2038">
        <v>18900</v>
      </c>
      <c r="H129" s="2038"/>
      <c r="I129" s="2140"/>
      <c r="J129" s="2041"/>
      <c r="K129" s="2042" t="s">
        <v>8490</v>
      </c>
    </row>
    <row r="130" spans="1:11" ht="15.75" x14ac:dyDescent="0.25">
      <c r="A130" s="2374">
        <v>44020</v>
      </c>
      <c r="B130" s="1952" t="s">
        <v>5575</v>
      </c>
      <c r="C130" s="1844">
        <v>1</v>
      </c>
      <c r="D130" s="1844"/>
      <c r="E130" s="1844"/>
      <c r="F130" s="1845"/>
      <c r="G130" s="1844">
        <v>24500</v>
      </c>
      <c r="H130" s="1844"/>
      <c r="I130" s="2047"/>
      <c r="J130" s="1920"/>
      <c r="K130" s="1992" t="s">
        <v>8491</v>
      </c>
    </row>
    <row r="131" spans="1:11" ht="15.75" x14ac:dyDescent="0.25">
      <c r="A131" s="2375"/>
      <c r="B131" s="2070" t="s">
        <v>5592</v>
      </c>
      <c r="C131" s="2137">
        <v>1</v>
      </c>
      <c r="D131" s="2137"/>
      <c r="E131" s="2137"/>
      <c r="F131" s="2139">
        <v>15000</v>
      </c>
      <c r="G131" s="2137"/>
      <c r="H131" s="2137">
        <v>1</v>
      </c>
      <c r="I131" s="2071">
        <v>60</v>
      </c>
      <c r="J131" s="2072">
        <v>3000</v>
      </c>
      <c r="K131" s="2073" t="s">
        <v>767</v>
      </c>
    </row>
    <row r="132" spans="1:11" ht="15.75" x14ac:dyDescent="0.25">
      <c r="A132" s="2375"/>
      <c r="B132" s="2070" t="s">
        <v>423</v>
      </c>
      <c r="C132" s="2137">
        <v>1</v>
      </c>
      <c r="D132" s="2137"/>
      <c r="E132" s="2137"/>
      <c r="F132" s="2139">
        <v>18000</v>
      </c>
      <c r="G132" s="2137"/>
      <c r="H132" s="2137">
        <v>1</v>
      </c>
      <c r="I132" s="2071">
        <v>70</v>
      </c>
      <c r="J132" s="2072">
        <v>4000</v>
      </c>
      <c r="K132" s="2073" t="s">
        <v>767</v>
      </c>
    </row>
    <row r="133" spans="1:11" ht="15.75" x14ac:dyDescent="0.25">
      <c r="A133" s="2375"/>
      <c r="B133" s="2070" t="s">
        <v>3539</v>
      </c>
      <c r="C133" s="2137">
        <v>1</v>
      </c>
      <c r="D133" s="2137"/>
      <c r="E133" s="2137"/>
      <c r="F133" s="2139">
        <v>56000</v>
      </c>
      <c r="G133" s="2137"/>
      <c r="H133" s="2137"/>
      <c r="I133" s="2071"/>
      <c r="J133" s="2072"/>
      <c r="K133" s="2073" t="s">
        <v>8454</v>
      </c>
    </row>
    <row r="134" spans="1:11" ht="15.75" x14ac:dyDescent="0.25">
      <c r="A134" s="2375"/>
      <c r="B134" s="1857" t="s">
        <v>6108</v>
      </c>
      <c r="C134" s="1846">
        <v>1</v>
      </c>
      <c r="D134" s="1846"/>
      <c r="E134" s="1846"/>
      <c r="F134" s="1847"/>
      <c r="G134" s="1846">
        <v>13900</v>
      </c>
      <c r="H134" s="1846"/>
      <c r="I134" s="2065"/>
      <c r="J134" s="1774"/>
      <c r="K134" s="2008" t="s">
        <v>8492</v>
      </c>
    </row>
    <row r="135" spans="1:11" ht="15.75" x14ac:dyDescent="0.25">
      <c r="A135" s="2375"/>
      <c r="B135" s="1859" t="s">
        <v>8455</v>
      </c>
      <c r="C135" s="1848">
        <v>1</v>
      </c>
      <c r="D135" s="1848"/>
      <c r="E135" s="1848">
        <v>12500</v>
      </c>
      <c r="F135" s="1849">
        <v>1500</v>
      </c>
      <c r="G135" s="1848"/>
      <c r="H135" s="1848">
        <v>1</v>
      </c>
      <c r="I135" s="2048">
        <v>60</v>
      </c>
      <c r="J135" s="1831">
        <v>3000</v>
      </c>
      <c r="K135" s="2073"/>
    </row>
    <row r="136" spans="1:11" ht="15.75" x14ac:dyDescent="0.25">
      <c r="A136" s="2375"/>
      <c r="B136" s="1859" t="s">
        <v>8456</v>
      </c>
      <c r="C136" s="1848">
        <v>1</v>
      </c>
      <c r="D136" s="1848"/>
      <c r="E136" s="1848">
        <v>30000</v>
      </c>
      <c r="F136" s="1849"/>
      <c r="G136" s="1848"/>
      <c r="H136" s="1848">
        <v>1</v>
      </c>
      <c r="I136" s="2048">
        <v>70</v>
      </c>
      <c r="J136" s="1831">
        <v>4000</v>
      </c>
      <c r="K136" s="2073"/>
    </row>
    <row r="137" spans="1:11" ht="15.75" x14ac:dyDescent="0.25">
      <c r="A137" s="2375"/>
      <c r="B137" s="1917" t="s">
        <v>5433</v>
      </c>
      <c r="C137" s="1870"/>
      <c r="D137" s="1870">
        <v>1</v>
      </c>
      <c r="E137" s="1870"/>
      <c r="F137" s="1871"/>
      <c r="G137" s="1870"/>
      <c r="H137" s="1870"/>
      <c r="I137" s="2052"/>
      <c r="J137" s="1776"/>
      <c r="K137" s="2133" t="s">
        <v>8457</v>
      </c>
    </row>
    <row r="138" spans="1:11" ht="15.75" x14ac:dyDescent="0.25">
      <c r="A138" s="2375"/>
      <c r="B138" s="1917" t="s">
        <v>5662</v>
      </c>
      <c r="C138" s="1870"/>
      <c r="D138" s="1870">
        <v>1</v>
      </c>
      <c r="E138" s="1870"/>
      <c r="F138" s="1871"/>
      <c r="G138" s="1870"/>
      <c r="H138" s="1870"/>
      <c r="I138" s="2052"/>
      <c r="J138" s="1776"/>
      <c r="K138" s="2133" t="s">
        <v>8458</v>
      </c>
    </row>
    <row r="139" spans="1:11" ht="15.75" x14ac:dyDescent="0.25">
      <c r="A139" s="2375"/>
      <c r="B139" s="1917" t="s">
        <v>5662</v>
      </c>
      <c r="C139" s="1870"/>
      <c r="D139" s="1870">
        <v>1</v>
      </c>
      <c r="E139" s="1870"/>
      <c r="F139" s="1871"/>
      <c r="G139" s="1870"/>
      <c r="H139" s="1870"/>
      <c r="I139" s="2052"/>
      <c r="J139" s="1776"/>
      <c r="K139" s="1997" t="s">
        <v>8459</v>
      </c>
    </row>
    <row r="140" spans="1:11" ht="15.75" x14ac:dyDescent="0.25">
      <c r="A140" s="2375"/>
      <c r="B140" s="1859" t="s">
        <v>7764</v>
      </c>
      <c r="C140" s="1848">
        <v>1</v>
      </c>
      <c r="D140" s="1848"/>
      <c r="E140" s="1848">
        <v>16000</v>
      </c>
      <c r="F140" s="1849"/>
      <c r="G140" s="1848"/>
      <c r="H140" s="1848">
        <v>1</v>
      </c>
      <c r="I140" s="2048">
        <v>60</v>
      </c>
      <c r="J140" s="1831">
        <v>3000</v>
      </c>
      <c r="K140" s="1994"/>
    </row>
    <row r="141" spans="1:11" ht="15.75" x14ac:dyDescent="0.25">
      <c r="A141" s="2375"/>
      <c r="B141" s="1857" t="s">
        <v>423</v>
      </c>
      <c r="C141" s="1846">
        <v>1</v>
      </c>
      <c r="D141" s="1846"/>
      <c r="E141" s="1846">
        <v>13000</v>
      </c>
      <c r="F141" s="1847"/>
      <c r="G141" s="1846"/>
      <c r="H141" s="1846">
        <v>2</v>
      </c>
      <c r="I141" s="2065" t="s">
        <v>1094</v>
      </c>
      <c r="J141" s="1774">
        <v>9000</v>
      </c>
      <c r="K141" s="2008"/>
    </row>
    <row r="142" spans="1:11" ht="15.75" x14ac:dyDescent="0.25">
      <c r="A142" s="2375"/>
      <c r="B142" s="1859" t="s">
        <v>623</v>
      </c>
      <c r="C142" s="1848">
        <v>1</v>
      </c>
      <c r="D142" s="1848"/>
      <c r="E142" s="1848"/>
      <c r="F142" s="1849">
        <v>37500</v>
      </c>
      <c r="G142" s="1848"/>
      <c r="H142" s="1848"/>
      <c r="I142" s="2048"/>
      <c r="J142" s="1831"/>
      <c r="K142" s="1994" t="s">
        <v>767</v>
      </c>
    </row>
    <row r="143" spans="1:11" ht="15.75" x14ac:dyDescent="0.25">
      <c r="A143" s="2375"/>
      <c r="B143" s="1859" t="s">
        <v>5564</v>
      </c>
      <c r="C143" s="1848">
        <v>1</v>
      </c>
      <c r="D143" s="1848"/>
      <c r="E143" s="1848"/>
      <c r="F143" s="1849"/>
      <c r="G143" s="1848">
        <v>41000</v>
      </c>
      <c r="H143" s="1848"/>
      <c r="I143" s="2048"/>
      <c r="J143" s="1831"/>
      <c r="K143" s="1994" t="s">
        <v>2094</v>
      </c>
    </row>
    <row r="144" spans="1:11" ht="15.75" x14ac:dyDescent="0.25">
      <c r="A144" s="2375"/>
      <c r="B144" s="1859" t="s">
        <v>5592</v>
      </c>
      <c r="C144" s="1848">
        <v>1</v>
      </c>
      <c r="D144" s="1848"/>
      <c r="E144" s="1848"/>
      <c r="F144" s="1849">
        <v>15000</v>
      </c>
      <c r="G144" s="1848"/>
      <c r="H144" s="1848">
        <v>1</v>
      </c>
      <c r="I144" s="2048">
        <v>60</v>
      </c>
      <c r="J144" s="1831">
        <v>3000</v>
      </c>
      <c r="K144" s="1994" t="s">
        <v>6399</v>
      </c>
    </row>
    <row r="145" spans="1:11" ht="15.75" x14ac:dyDescent="0.25">
      <c r="A145" s="2375"/>
      <c r="B145" s="1859" t="s">
        <v>8460</v>
      </c>
      <c r="C145" s="1848">
        <v>1</v>
      </c>
      <c r="D145" s="1848"/>
      <c r="E145" s="1848">
        <v>19000</v>
      </c>
      <c r="F145" s="1849"/>
      <c r="G145" s="1848"/>
      <c r="H145" s="1848">
        <v>1</v>
      </c>
      <c r="I145" s="2048">
        <v>60</v>
      </c>
      <c r="J145" s="1831">
        <v>3000</v>
      </c>
      <c r="K145" s="1994"/>
    </row>
    <row r="146" spans="1:11" ht="15.75" x14ac:dyDescent="0.25">
      <c r="A146" s="2375"/>
      <c r="B146" s="1859" t="s">
        <v>8460</v>
      </c>
      <c r="C146" s="1848">
        <v>2</v>
      </c>
      <c r="D146" s="1848"/>
      <c r="E146" s="1848"/>
      <c r="F146" s="1849">
        <v>44000</v>
      </c>
      <c r="G146" s="1848"/>
      <c r="H146" s="1848"/>
      <c r="I146" s="2048"/>
      <c r="J146" s="1831"/>
      <c r="K146" s="1994" t="s">
        <v>6784</v>
      </c>
    </row>
    <row r="147" spans="1:11" ht="15.75" x14ac:dyDescent="0.25">
      <c r="A147" s="2375"/>
      <c r="B147" s="1859" t="s">
        <v>561</v>
      </c>
      <c r="C147" s="1848">
        <v>1</v>
      </c>
      <c r="D147" s="1848"/>
      <c r="E147" s="1848"/>
      <c r="F147" s="1849">
        <v>23000</v>
      </c>
      <c r="G147" s="1848"/>
      <c r="H147" s="1848">
        <v>1</v>
      </c>
      <c r="I147" s="2048">
        <v>60</v>
      </c>
      <c r="J147" s="1831">
        <v>3000</v>
      </c>
      <c r="K147" s="2141" t="s">
        <v>767</v>
      </c>
    </row>
    <row r="148" spans="1:11" ht="15.75" x14ac:dyDescent="0.25">
      <c r="A148" s="2375"/>
      <c r="B148" s="1859" t="s">
        <v>8461</v>
      </c>
      <c r="C148" s="1848">
        <v>1</v>
      </c>
      <c r="D148" s="1848"/>
      <c r="E148" s="1848"/>
      <c r="F148" s="1849">
        <v>25000</v>
      </c>
      <c r="G148" s="1848"/>
      <c r="H148" s="1848">
        <v>1</v>
      </c>
      <c r="I148" s="2048">
        <v>50</v>
      </c>
      <c r="J148" s="1831">
        <v>2000</v>
      </c>
      <c r="K148" s="1994" t="s">
        <v>8462</v>
      </c>
    </row>
    <row r="149" spans="1:11" ht="15.75" x14ac:dyDescent="0.25">
      <c r="A149" s="2375"/>
      <c r="B149" s="1859" t="s">
        <v>5592</v>
      </c>
      <c r="C149" s="1848">
        <v>1</v>
      </c>
      <c r="D149" s="1848"/>
      <c r="E149" s="1848">
        <v>2000</v>
      </c>
      <c r="F149" s="1849">
        <v>13000</v>
      </c>
      <c r="G149" s="1848"/>
      <c r="H149" s="1848">
        <v>1</v>
      </c>
      <c r="I149" s="2048">
        <v>60</v>
      </c>
      <c r="J149" s="1831">
        <v>3000</v>
      </c>
      <c r="K149" s="1994" t="s">
        <v>8463</v>
      </c>
    </row>
    <row r="150" spans="1:11" ht="16.5" thickBot="1" x14ac:dyDescent="0.3">
      <c r="A150" s="2376"/>
      <c r="B150" s="2037" t="s">
        <v>6108</v>
      </c>
      <c r="C150" s="2038">
        <v>1</v>
      </c>
      <c r="D150" s="2038"/>
      <c r="E150" s="2038"/>
      <c r="F150" s="2039"/>
      <c r="G150" s="2038">
        <v>13900</v>
      </c>
      <c r="H150" s="2038"/>
      <c r="I150" s="2140"/>
      <c r="J150" s="2041"/>
      <c r="K150" s="2042" t="s">
        <v>8493</v>
      </c>
    </row>
    <row r="151" spans="1:11" ht="15.75" x14ac:dyDescent="0.25">
      <c r="A151" s="2374">
        <v>44021</v>
      </c>
      <c r="B151" s="1952" t="s">
        <v>8300</v>
      </c>
      <c r="C151" s="1844">
        <v>1</v>
      </c>
      <c r="D151" s="1844"/>
      <c r="E151" s="1844">
        <v>16000</v>
      </c>
      <c r="F151" s="1845"/>
      <c r="G151" s="1844"/>
      <c r="H151" s="1844"/>
      <c r="I151" s="2047"/>
      <c r="J151" s="1920"/>
      <c r="K151" s="1992"/>
    </row>
    <row r="152" spans="1:11" ht="15.75" x14ac:dyDescent="0.25">
      <c r="A152" s="2375"/>
      <c r="B152" s="2070" t="s">
        <v>316</v>
      </c>
      <c r="C152" s="2137">
        <v>1</v>
      </c>
      <c r="D152" s="2137"/>
      <c r="E152" s="2137">
        <v>23000</v>
      </c>
      <c r="F152" s="2139"/>
      <c r="G152" s="2137"/>
      <c r="H152" s="2137">
        <v>1</v>
      </c>
      <c r="I152" s="2071">
        <v>100</v>
      </c>
      <c r="J152" s="2072">
        <v>5000</v>
      </c>
      <c r="K152" s="2073"/>
    </row>
    <row r="153" spans="1:11" ht="15.75" x14ac:dyDescent="0.25">
      <c r="A153" s="2375"/>
      <c r="B153" s="2070" t="s">
        <v>563</v>
      </c>
      <c r="C153" s="2137">
        <v>1</v>
      </c>
      <c r="D153" s="2137"/>
      <c r="E153" s="2137"/>
      <c r="F153" s="2139">
        <v>18000</v>
      </c>
      <c r="G153" s="2137"/>
      <c r="H153" s="2137">
        <v>1</v>
      </c>
      <c r="I153" s="2071">
        <v>70</v>
      </c>
      <c r="J153" s="2072">
        <v>4000</v>
      </c>
      <c r="K153" s="2073" t="s">
        <v>767</v>
      </c>
    </row>
    <row r="154" spans="1:11" ht="15.75" x14ac:dyDescent="0.25">
      <c r="A154" s="2375"/>
      <c r="B154" s="2070" t="s">
        <v>101</v>
      </c>
      <c r="C154" s="2137">
        <v>1</v>
      </c>
      <c r="D154" s="2137"/>
      <c r="E154" s="2137"/>
      <c r="F154" s="2139">
        <v>16000</v>
      </c>
      <c r="G154" s="2137"/>
      <c r="H154" s="2137">
        <v>1</v>
      </c>
      <c r="I154" s="2071">
        <v>60</v>
      </c>
      <c r="J154" s="2072">
        <v>3000</v>
      </c>
      <c r="K154" s="2073" t="s">
        <v>767</v>
      </c>
    </row>
    <row r="155" spans="1:11" ht="15.75" x14ac:dyDescent="0.25">
      <c r="A155" s="2375"/>
      <c r="B155" s="1857" t="s">
        <v>5704</v>
      </c>
      <c r="C155" s="1846">
        <v>1</v>
      </c>
      <c r="D155" s="1846"/>
      <c r="E155" s="1846"/>
      <c r="F155" s="1847"/>
      <c r="G155" s="1846">
        <v>14500</v>
      </c>
      <c r="H155" s="1846"/>
      <c r="I155" s="2065"/>
      <c r="J155" s="1774"/>
      <c r="K155" s="2008" t="s">
        <v>8494</v>
      </c>
    </row>
    <row r="156" spans="1:11" ht="15.75" x14ac:dyDescent="0.25">
      <c r="A156" s="2375"/>
      <c r="B156" s="1859" t="s">
        <v>6212</v>
      </c>
      <c r="C156" s="1848">
        <v>1</v>
      </c>
      <c r="D156" s="1848"/>
      <c r="E156" s="1848">
        <v>16000</v>
      </c>
      <c r="F156" s="1849"/>
      <c r="G156" s="1848"/>
      <c r="H156" s="1848">
        <v>1</v>
      </c>
      <c r="I156" s="2048">
        <v>70</v>
      </c>
      <c r="J156" s="1831">
        <v>4000</v>
      </c>
      <c r="K156" s="2073"/>
    </row>
    <row r="157" spans="1:11" ht="15.75" x14ac:dyDescent="0.25">
      <c r="A157" s="2375"/>
      <c r="B157" s="1859" t="s">
        <v>8149</v>
      </c>
      <c r="C157" s="1848">
        <v>1</v>
      </c>
      <c r="D157" s="1848"/>
      <c r="E157" s="1848"/>
      <c r="F157" s="1849">
        <v>31500</v>
      </c>
      <c r="G157" s="1848"/>
      <c r="H157" s="1848">
        <v>1</v>
      </c>
      <c r="I157" s="2048">
        <v>70</v>
      </c>
      <c r="J157" s="1831">
        <v>4000</v>
      </c>
      <c r="K157" s="2073" t="s">
        <v>8464</v>
      </c>
    </row>
    <row r="158" spans="1:11" ht="15.75" x14ac:dyDescent="0.25">
      <c r="A158" s="2375"/>
      <c r="B158" s="1857" t="s">
        <v>8252</v>
      </c>
      <c r="C158" s="1846">
        <v>1</v>
      </c>
      <c r="D158" s="1846"/>
      <c r="E158" s="1846"/>
      <c r="F158" s="1847">
        <v>31500</v>
      </c>
      <c r="G158" s="1846"/>
      <c r="H158" s="1846">
        <v>1</v>
      </c>
      <c r="I158" s="2065">
        <v>70</v>
      </c>
      <c r="J158" s="1774">
        <v>4000</v>
      </c>
      <c r="K158" s="2134" t="s">
        <v>8464</v>
      </c>
    </row>
    <row r="159" spans="1:11" ht="15.75" x14ac:dyDescent="0.25">
      <c r="A159" s="2375"/>
      <c r="B159" s="1857" t="s">
        <v>475</v>
      </c>
      <c r="C159" s="1846">
        <v>1</v>
      </c>
      <c r="D159" s="1846"/>
      <c r="E159" s="1846"/>
      <c r="F159" s="1847">
        <v>32000</v>
      </c>
      <c r="G159" s="1846"/>
      <c r="H159" s="1846"/>
      <c r="I159" s="2065"/>
      <c r="J159" s="1774"/>
      <c r="K159" s="2134" t="s">
        <v>767</v>
      </c>
    </row>
    <row r="160" spans="1:11" ht="15.75" x14ac:dyDescent="0.25">
      <c r="A160" s="2375"/>
      <c r="B160" s="1857" t="s">
        <v>8465</v>
      </c>
      <c r="C160" s="1846">
        <v>1</v>
      </c>
      <c r="D160" s="1846"/>
      <c r="E160" s="1846"/>
      <c r="F160" s="1847">
        <v>24000</v>
      </c>
      <c r="G160" s="1846"/>
      <c r="H160" s="1846">
        <v>1</v>
      </c>
      <c r="I160" s="2065">
        <v>60</v>
      </c>
      <c r="J160" s="1774">
        <v>3000</v>
      </c>
      <c r="K160" s="2008" t="s">
        <v>767</v>
      </c>
    </row>
    <row r="161" spans="1:11" ht="15.75" x14ac:dyDescent="0.25">
      <c r="A161" s="2375"/>
      <c r="B161" s="1859" t="s">
        <v>5662</v>
      </c>
      <c r="C161" s="1848">
        <v>1</v>
      </c>
      <c r="D161" s="1848"/>
      <c r="E161" s="1848"/>
      <c r="F161" s="1849"/>
      <c r="G161" s="1848">
        <v>14500</v>
      </c>
      <c r="H161" s="1848"/>
      <c r="I161" s="2048"/>
      <c r="J161" s="1831"/>
      <c r="K161" s="1994" t="s">
        <v>8495</v>
      </c>
    </row>
    <row r="162" spans="1:11" ht="15.75" x14ac:dyDescent="0.25">
      <c r="A162" s="2375"/>
      <c r="B162" s="1857" t="s">
        <v>8466</v>
      </c>
      <c r="C162" s="1846">
        <v>1</v>
      </c>
      <c r="D162" s="1846"/>
      <c r="E162" s="1846"/>
      <c r="F162" s="1847">
        <v>33000</v>
      </c>
      <c r="G162" s="1846"/>
      <c r="H162" s="1846">
        <v>1</v>
      </c>
      <c r="I162" s="2065">
        <v>60</v>
      </c>
      <c r="J162" s="1774">
        <v>3000</v>
      </c>
      <c r="K162" s="2008" t="s">
        <v>767</v>
      </c>
    </row>
    <row r="163" spans="1:11" ht="15.75" x14ac:dyDescent="0.25">
      <c r="A163" s="2375"/>
      <c r="B163" s="1859" t="s">
        <v>8467</v>
      </c>
      <c r="C163" s="1848">
        <v>1</v>
      </c>
      <c r="D163" s="1848"/>
      <c r="E163" s="1848">
        <v>10000</v>
      </c>
      <c r="F163" s="1849">
        <v>5000</v>
      </c>
      <c r="G163" s="1848"/>
      <c r="H163" s="1848">
        <v>1</v>
      </c>
      <c r="I163" s="2048">
        <v>50</v>
      </c>
      <c r="J163" s="1831">
        <v>2000</v>
      </c>
      <c r="K163" s="1994" t="s">
        <v>767</v>
      </c>
    </row>
    <row r="164" spans="1:11" ht="15.75" x14ac:dyDescent="0.25">
      <c r="A164" s="2375"/>
      <c r="B164" s="1859" t="s">
        <v>8468</v>
      </c>
      <c r="C164" s="1848">
        <v>1</v>
      </c>
      <c r="D164" s="1848"/>
      <c r="E164" s="1848">
        <v>52000</v>
      </c>
      <c r="F164" s="1849"/>
      <c r="G164" s="1848"/>
      <c r="H164" s="1848"/>
      <c r="I164" s="2048"/>
      <c r="J164" s="1831"/>
      <c r="K164" s="1994" t="s">
        <v>8469</v>
      </c>
    </row>
    <row r="165" spans="1:11" ht="15.75" x14ac:dyDescent="0.25">
      <c r="A165" s="2375"/>
      <c r="B165" s="1917" t="s">
        <v>8298</v>
      </c>
      <c r="C165" s="1870"/>
      <c r="D165" s="1870">
        <v>1</v>
      </c>
      <c r="E165" s="1870"/>
      <c r="F165" s="1871"/>
      <c r="G165" s="1870"/>
      <c r="H165" s="1870"/>
      <c r="I165" s="2052"/>
      <c r="J165" s="1776"/>
      <c r="K165" s="1997" t="s">
        <v>8470</v>
      </c>
    </row>
    <row r="166" spans="1:11" ht="15.75" x14ac:dyDescent="0.25">
      <c r="A166" s="2375"/>
      <c r="B166" s="1859" t="s">
        <v>8471</v>
      </c>
      <c r="C166" s="1848">
        <v>1</v>
      </c>
      <c r="D166" s="1848"/>
      <c r="E166" s="1848">
        <v>55000</v>
      </c>
      <c r="F166" s="1849"/>
      <c r="G166" s="1848"/>
      <c r="H166" s="1848"/>
      <c r="I166" s="2048"/>
      <c r="J166" s="1831"/>
      <c r="K166" s="1994"/>
    </row>
    <row r="167" spans="1:11" ht="15.75" x14ac:dyDescent="0.25">
      <c r="A167" s="2375"/>
      <c r="B167" s="1859" t="s">
        <v>8472</v>
      </c>
      <c r="C167" s="1848">
        <v>1</v>
      </c>
      <c r="D167" s="1848"/>
      <c r="E167" s="1848">
        <v>17000</v>
      </c>
      <c r="F167" s="1849"/>
      <c r="G167" s="1848"/>
      <c r="H167" s="1848">
        <v>1</v>
      </c>
      <c r="I167" s="2048">
        <v>70</v>
      </c>
      <c r="J167" s="1831">
        <v>4000</v>
      </c>
      <c r="K167" s="1994"/>
    </row>
    <row r="168" spans="1:11" ht="15.75" x14ac:dyDescent="0.25">
      <c r="A168" s="2375"/>
      <c r="B168" s="1859" t="s">
        <v>8131</v>
      </c>
      <c r="C168" s="1848">
        <v>1</v>
      </c>
      <c r="D168" s="1848"/>
      <c r="E168" s="1848">
        <v>33000</v>
      </c>
      <c r="F168" s="1849"/>
      <c r="G168" s="1848"/>
      <c r="H168" s="1848">
        <v>1</v>
      </c>
      <c r="I168" s="2048">
        <v>60</v>
      </c>
      <c r="J168" s="1831">
        <v>3000</v>
      </c>
      <c r="K168" s="2141" t="s">
        <v>8473</v>
      </c>
    </row>
    <row r="169" spans="1:11" ht="16.5" thickBot="1" x14ac:dyDescent="0.3">
      <c r="A169" s="2376"/>
      <c r="B169" s="2037" t="s">
        <v>8474</v>
      </c>
      <c r="C169" s="2038">
        <v>2</v>
      </c>
      <c r="D169" s="2038"/>
      <c r="E169" s="2038">
        <v>40000</v>
      </c>
      <c r="F169" s="2039"/>
      <c r="G169" s="2038"/>
      <c r="H169" s="2038"/>
      <c r="I169" s="2140"/>
      <c r="J169" s="2041"/>
      <c r="K169" s="2042" t="s">
        <v>8475</v>
      </c>
    </row>
    <row r="170" spans="1:11" ht="15.75" x14ac:dyDescent="0.25">
      <c r="A170" s="2374">
        <v>44022</v>
      </c>
      <c r="B170" s="1952" t="s">
        <v>8476</v>
      </c>
      <c r="C170" s="1844">
        <v>1</v>
      </c>
      <c r="D170" s="1844"/>
      <c r="E170" s="1844">
        <v>31000</v>
      </c>
      <c r="F170" s="1845"/>
      <c r="G170" s="1844"/>
      <c r="H170" s="1844">
        <v>1</v>
      </c>
      <c r="I170" s="2047">
        <v>60</v>
      </c>
      <c r="J170" s="1920">
        <v>3000</v>
      </c>
      <c r="K170" s="1992"/>
    </row>
    <row r="171" spans="1:11" ht="15.75" x14ac:dyDescent="0.25">
      <c r="A171" s="2375"/>
      <c r="B171" s="2070" t="s">
        <v>5434</v>
      </c>
      <c r="C171" s="2137">
        <v>1</v>
      </c>
      <c r="D171" s="2137"/>
      <c r="E171" s="2137"/>
      <c r="F171" s="2139">
        <v>21000</v>
      </c>
      <c r="G171" s="2137"/>
      <c r="H171" s="2137"/>
      <c r="I171" s="2071"/>
      <c r="J171" s="2072"/>
      <c r="K171" s="2073" t="s">
        <v>2094</v>
      </c>
    </row>
    <row r="172" spans="1:11" ht="15.75" x14ac:dyDescent="0.25">
      <c r="A172" s="2375"/>
      <c r="B172" s="2070" t="s">
        <v>5946</v>
      </c>
      <c r="C172" s="2137">
        <v>1</v>
      </c>
      <c r="D172" s="2137"/>
      <c r="E172" s="2137"/>
      <c r="F172" s="2139">
        <v>18000</v>
      </c>
      <c r="G172" s="2137"/>
      <c r="H172" s="2137">
        <v>1</v>
      </c>
      <c r="I172" s="2071">
        <v>70</v>
      </c>
      <c r="J172" s="2072">
        <v>4000</v>
      </c>
      <c r="K172" s="2073" t="s">
        <v>767</v>
      </c>
    </row>
    <row r="173" spans="1:11" ht="15.75" x14ac:dyDescent="0.25">
      <c r="A173" s="2375"/>
      <c r="B173" s="2070" t="s">
        <v>6247</v>
      </c>
      <c r="C173" s="2137">
        <v>2</v>
      </c>
      <c r="D173" s="2137"/>
      <c r="E173" s="2137"/>
      <c r="F173" s="2139">
        <v>110000</v>
      </c>
      <c r="G173" s="2137"/>
      <c r="H173" s="2137"/>
      <c r="I173" s="2071"/>
      <c r="J173" s="2072"/>
      <c r="K173" s="2073" t="s">
        <v>8478</v>
      </c>
    </row>
    <row r="174" spans="1:11" ht="15.75" x14ac:dyDescent="0.25">
      <c r="A174" s="2375"/>
      <c r="B174" s="1857" t="s">
        <v>8477</v>
      </c>
      <c r="C174" s="1846">
        <v>2</v>
      </c>
      <c r="D174" s="1846"/>
      <c r="E174" s="1846"/>
      <c r="F174" s="1847">
        <v>75000</v>
      </c>
      <c r="G174" s="1846"/>
      <c r="H174" s="1846"/>
      <c r="I174" s="2065"/>
      <c r="J174" s="1774"/>
      <c r="K174" s="2008" t="s">
        <v>8478</v>
      </c>
    </row>
    <row r="175" spans="1:11" ht="15.75" x14ac:dyDescent="0.25">
      <c r="A175" s="2375"/>
      <c r="B175" s="1859" t="s">
        <v>5544</v>
      </c>
      <c r="C175" s="1848">
        <v>1</v>
      </c>
      <c r="D175" s="1848"/>
      <c r="E175" s="1848"/>
      <c r="F175" s="1849">
        <v>21000</v>
      </c>
      <c r="G175" s="1848"/>
      <c r="H175" s="1848"/>
      <c r="I175" s="2048"/>
      <c r="J175" s="1831"/>
      <c r="K175" s="2073" t="s">
        <v>8478</v>
      </c>
    </row>
    <row r="176" spans="1:11" ht="15.75" x14ac:dyDescent="0.25">
      <c r="A176" s="2375"/>
      <c r="B176" s="1859" t="s">
        <v>8479</v>
      </c>
      <c r="C176" s="1848">
        <v>1</v>
      </c>
      <c r="D176" s="1848"/>
      <c r="E176" s="1848"/>
      <c r="F176" s="1849">
        <v>16000</v>
      </c>
      <c r="G176" s="1848"/>
      <c r="H176" s="1848">
        <v>1</v>
      </c>
      <c r="I176" s="2048">
        <v>60</v>
      </c>
      <c r="J176" s="1831">
        <v>3000</v>
      </c>
      <c r="K176" s="2073" t="s">
        <v>767</v>
      </c>
    </row>
    <row r="177" spans="1:11" ht="15.75" x14ac:dyDescent="0.25">
      <c r="A177" s="2375"/>
      <c r="B177" s="1857" t="s">
        <v>8480</v>
      </c>
      <c r="C177" s="1846">
        <v>2</v>
      </c>
      <c r="D177" s="1846"/>
      <c r="E177" s="1846"/>
      <c r="F177" s="1847">
        <v>106000</v>
      </c>
      <c r="G177" s="1846"/>
      <c r="H177" s="1846"/>
      <c r="I177" s="2065"/>
      <c r="J177" s="1774"/>
      <c r="K177" s="2134" t="s">
        <v>8481</v>
      </c>
    </row>
    <row r="178" spans="1:11" ht="15.75" x14ac:dyDescent="0.25">
      <c r="A178" s="2375"/>
      <c r="B178" s="1857" t="s">
        <v>5662</v>
      </c>
      <c r="C178" s="1846">
        <v>1</v>
      </c>
      <c r="D178" s="1846"/>
      <c r="E178" s="1846"/>
      <c r="F178" s="1847">
        <v>14000</v>
      </c>
      <c r="G178" s="1846"/>
      <c r="H178" s="1846">
        <v>1</v>
      </c>
      <c r="I178" s="2065">
        <v>60</v>
      </c>
      <c r="J178" s="1774">
        <v>3000</v>
      </c>
      <c r="K178" s="2134" t="s">
        <v>767</v>
      </c>
    </row>
    <row r="179" spans="1:11" ht="15.75" x14ac:dyDescent="0.25">
      <c r="A179" s="2375"/>
      <c r="B179" s="1857" t="s">
        <v>5723</v>
      </c>
      <c r="C179" s="1846">
        <v>1</v>
      </c>
      <c r="D179" s="1846"/>
      <c r="E179" s="1846"/>
      <c r="F179" s="1847"/>
      <c r="G179" s="1846">
        <v>25500</v>
      </c>
      <c r="H179" s="1846"/>
      <c r="I179" s="2065"/>
      <c r="J179" s="1774"/>
      <c r="K179" s="2008" t="s">
        <v>8496</v>
      </c>
    </row>
    <row r="180" spans="1:11" ht="15.75" x14ac:dyDescent="0.25">
      <c r="A180" s="2375"/>
      <c r="B180" s="1859" t="s">
        <v>4702</v>
      </c>
      <c r="C180" s="1848">
        <v>2</v>
      </c>
      <c r="D180" s="1848"/>
      <c r="E180" s="1848"/>
      <c r="F180" s="1849">
        <v>27000</v>
      </c>
      <c r="G180" s="1848"/>
      <c r="H180" s="1848">
        <v>3</v>
      </c>
      <c r="I180" s="2048" t="s">
        <v>8570</v>
      </c>
      <c r="J180" s="1832">
        <v>5000</v>
      </c>
      <c r="K180" s="1994" t="s">
        <v>767</v>
      </c>
    </row>
    <row r="181" spans="1:11" ht="15.75" x14ac:dyDescent="0.25">
      <c r="A181" s="2375"/>
      <c r="B181" s="1857" t="s">
        <v>5662</v>
      </c>
      <c r="C181" s="1846">
        <v>1</v>
      </c>
      <c r="D181" s="1846"/>
      <c r="E181" s="1846"/>
      <c r="F181" s="1847">
        <v>14000</v>
      </c>
      <c r="G181" s="1846"/>
      <c r="H181" s="1846">
        <v>1</v>
      </c>
      <c r="I181" s="2065">
        <v>60</v>
      </c>
      <c r="J181" s="1774">
        <v>3000</v>
      </c>
      <c r="K181" s="2008" t="s">
        <v>767</v>
      </c>
    </row>
    <row r="182" spans="1:11" ht="15.75" x14ac:dyDescent="0.25">
      <c r="A182" s="2375"/>
      <c r="B182" s="1859" t="s">
        <v>5284</v>
      </c>
      <c r="C182" s="1848">
        <v>1</v>
      </c>
      <c r="D182" s="1848"/>
      <c r="E182" s="1848">
        <v>49000</v>
      </c>
      <c r="F182" s="1849"/>
      <c r="G182" s="1848"/>
      <c r="H182" s="1848">
        <v>1</v>
      </c>
      <c r="I182" s="2048">
        <v>100</v>
      </c>
      <c r="J182" s="1831">
        <v>5000</v>
      </c>
      <c r="K182" s="1994"/>
    </row>
    <row r="183" spans="1:11" ht="15.75" x14ac:dyDescent="0.25">
      <c r="A183" s="2375"/>
      <c r="B183" s="1859" t="s">
        <v>6400</v>
      </c>
      <c r="C183" s="1848">
        <v>1</v>
      </c>
      <c r="D183" s="1848"/>
      <c r="E183" s="1848"/>
      <c r="F183" s="1849">
        <v>27500</v>
      </c>
      <c r="G183" s="1848"/>
      <c r="H183" s="1848"/>
      <c r="I183" s="2048"/>
      <c r="J183" s="1831"/>
      <c r="K183" s="1994" t="s">
        <v>8483</v>
      </c>
    </row>
    <row r="184" spans="1:11" ht="15.75" x14ac:dyDescent="0.25">
      <c r="A184" s="2375"/>
      <c r="B184" s="1857" t="s">
        <v>8484</v>
      </c>
      <c r="C184" s="1846">
        <v>1</v>
      </c>
      <c r="D184" s="1846"/>
      <c r="E184" s="1846"/>
      <c r="F184" s="1847">
        <v>32500</v>
      </c>
      <c r="G184" s="1846"/>
      <c r="H184" s="1846">
        <v>1</v>
      </c>
      <c r="I184" s="2065">
        <v>70</v>
      </c>
      <c r="J184" s="1774">
        <v>4000</v>
      </c>
      <c r="K184" s="2008" t="s">
        <v>6399</v>
      </c>
    </row>
    <row r="185" spans="1:11" ht="15.75" x14ac:dyDescent="0.25">
      <c r="A185" s="2375"/>
      <c r="B185" s="1859" t="s">
        <v>316</v>
      </c>
      <c r="C185" s="1848">
        <v>1</v>
      </c>
      <c r="D185" s="1848"/>
      <c r="E185" s="1848">
        <v>16000</v>
      </c>
      <c r="F185" s="1849"/>
      <c r="G185" s="1848"/>
      <c r="H185" s="1848">
        <v>3</v>
      </c>
      <c r="I185" s="2048" t="s">
        <v>8482</v>
      </c>
      <c r="J185" s="1831">
        <v>12000</v>
      </c>
      <c r="K185" s="1994"/>
    </row>
    <row r="186" spans="1:11" ht="15.75" x14ac:dyDescent="0.25">
      <c r="A186" s="2375"/>
      <c r="B186" s="1859" t="s">
        <v>5662</v>
      </c>
      <c r="C186" s="1848">
        <v>1</v>
      </c>
      <c r="D186" s="1848"/>
      <c r="E186" s="1848"/>
      <c r="F186" s="1849"/>
      <c r="G186" s="1848">
        <v>17000</v>
      </c>
      <c r="H186" s="1848"/>
      <c r="I186" s="2048"/>
      <c r="J186" s="1831"/>
      <c r="K186" s="1994" t="s">
        <v>8497</v>
      </c>
    </row>
    <row r="187" spans="1:11" ht="15.75" x14ac:dyDescent="0.25">
      <c r="A187" s="2375"/>
      <c r="B187" s="1859" t="s">
        <v>8149</v>
      </c>
      <c r="C187" s="1848">
        <v>1</v>
      </c>
      <c r="D187" s="1848"/>
      <c r="E187" s="1848">
        <v>35000</v>
      </c>
      <c r="F187" s="1849"/>
      <c r="G187" s="1848"/>
      <c r="H187" s="1848">
        <v>1</v>
      </c>
      <c r="I187" s="2048">
        <v>70</v>
      </c>
      <c r="J187" s="1831">
        <v>4000</v>
      </c>
      <c r="K187" s="2141"/>
    </row>
    <row r="188" spans="1:11" ht="15.75" x14ac:dyDescent="0.25">
      <c r="A188" s="2375"/>
      <c r="B188" s="1859" t="s">
        <v>8485</v>
      </c>
      <c r="C188" s="1848">
        <v>1</v>
      </c>
      <c r="D188" s="1848"/>
      <c r="E188" s="1848"/>
      <c r="F188" s="1849">
        <v>21000</v>
      </c>
      <c r="G188" s="1848"/>
      <c r="H188" s="1848"/>
      <c r="I188" s="2048"/>
      <c r="J188" s="1831"/>
      <c r="K188" s="1994" t="s">
        <v>767</v>
      </c>
    </row>
    <row r="189" spans="1:11" ht="15.75" x14ac:dyDescent="0.25">
      <c r="A189" s="2375"/>
      <c r="B189" s="1859" t="s">
        <v>3659</v>
      </c>
      <c r="C189" s="1848">
        <v>1</v>
      </c>
      <c r="D189" s="1848"/>
      <c r="E189" s="1848"/>
      <c r="F189" s="1849">
        <v>34500</v>
      </c>
      <c r="G189" s="1848"/>
      <c r="H189" s="1848">
        <v>1</v>
      </c>
      <c r="I189" s="2048">
        <v>100</v>
      </c>
      <c r="J189" s="1831">
        <v>5000</v>
      </c>
      <c r="K189" s="1994" t="s">
        <v>767</v>
      </c>
    </row>
    <row r="190" spans="1:11" ht="15.75" x14ac:dyDescent="0.25">
      <c r="A190" s="2375"/>
      <c r="B190" s="1859" t="s">
        <v>1694</v>
      </c>
      <c r="C190" s="1848">
        <v>1</v>
      </c>
      <c r="D190" s="1848"/>
      <c r="E190" s="1848"/>
      <c r="F190" s="1849">
        <v>22000</v>
      </c>
      <c r="G190" s="1848"/>
      <c r="H190" s="1848">
        <v>1</v>
      </c>
      <c r="I190" s="2048">
        <v>70</v>
      </c>
      <c r="J190" s="1831">
        <v>4000</v>
      </c>
      <c r="K190" s="1994" t="s">
        <v>767</v>
      </c>
    </row>
    <row r="191" spans="1:11" ht="16.5" thickBot="1" x14ac:dyDescent="0.3">
      <c r="A191" s="2376"/>
      <c r="B191" s="2037" t="s">
        <v>3641</v>
      </c>
      <c r="C191" s="2038">
        <v>1</v>
      </c>
      <c r="D191" s="2038"/>
      <c r="E191" s="2038">
        <v>15000</v>
      </c>
      <c r="F191" s="2039"/>
      <c r="G191" s="2038"/>
      <c r="H191" s="2038">
        <v>1</v>
      </c>
      <c r="I191" s="2140">
        <v>35</v>
      </c>
      <c r="J191" s="2041">
        <v>1000</v>
      </c>
      <c r="K191" s="2042"/>
    </row>
    <row r="192" spans="1:11" ht="15.75" x14ac:dyDescent="0.25">
      <c r="A192" s="2374">
        <v>44023</v>
      </c>
      <c r="B192" s="1952" t="s">
        <v>2187</v>
      </c>
      <c r="C192" s="1844">
        <v>1</v>
      </c>
      <c r="D192" s="1844"/>
      <c r="E192" s="1844"/>
      <c r="F192" s="1845"/>
      <c r="G192" s="1844">
        <v>14500</v>
      </c>
      <c r="H192" s="1844"/>
      <c r="I192" s="2047"/>
      <c r="J192" s="1920"/>
      <c r="K192" s="1992" t="s">
        <v>8498</v>
      </c>
    </row>
    <row r="193" spans="1:11" ht="15.75" x14ac:dyDescent="0.25">
      <c r="A193" s="2375"/>
      <c r="B193" s="2070" t="s">
        <v>4702</v>
      </c>
      <c r="C193" s="2137">
        <v>1</v>
      </c>
      <c r="D193" s="2137"/>
      <c r="E193" s="2137">
        <v>16000</v>
      </c>
      <c r="F193" s="2139"/>
      <c r="G193" s="2137"/>
      <c r="H193" s="2137"/>
      <c r="I193" s="2071"/>
      <c r="J193" s="2072"/>
      <c r="K193" s="2073" t="s">
        <v>8499</v>
      </c>
    </row>
    <row r="194" spans="1:11" ht="15.75" x14ac:dyDescent="0.25">
      <c r="A194" s="2375"/>
      <c r="B194" s="2070" t="s">
        <v>4814</v>
      </c>
      <c r="C194" s="2137">
        <v>1</v>
      </c>
      <c r="D194" s="2137"/>
      <c r="E194" s="2137">
        <v>13000</v>
      </c>
      <c r="F194" s="2139"/>
      <c r="G194" s="2137"/>
      <c r="H194" s="2137">
        <v>1</v>
      </c>
      <c r="I194" s="2071">
        <v>60</v>
      </c>
      <c r="J194" s="2072">
        <v>3000</v>
      </c>
      <c r="K194" s="2073"/>
    </row>
    <row r="195" spans="1:11" ht="15.75" x14ac:dyDescent="0.25">
      <c r="A195" s="2375"/>
      <c r="B195" s="2070" t="s">
        <v>576</v>
      </c>
      <c r="C195" s="2137">
        <v>1</v>
      </c>
      <c r="D195" s="2137"/>
      <c r="E195" s="2137">
        <v>18000</v>
      </c>
      <c r="F195" s="2139"/>
      <c r="G195" s="2137"/>
      <c r="H195" s="2137">
        <v>1</v>
      </c>
      <c r="I195" s="2071">
        <v>75</v>
      </c>
      <c r="J195" s="2072">
        <v>4000</v>
      </c>
      <c r="K195" s="2073"/>
    </row>
    <row r="196" spans="1:11" ht="15.75" x14ac:dyDescent="0.25">
      <c r="A196" s="2375"/>
      <c r="B196" s="1857" t="s">
        <v>132</v>
      </c>
      <c r="C196" s="1846">
        <v>1</v>
      </c>
      <c r="D196" s="1846"/>
      <c r="E196" s="1846"/>
      <c r="F196" s="1847">
        <v>16000</v>
      </c>
      <c r="G196" s="1846"/>
      <c r="H196" s="1846"/>
      <c r="I196" s="2065"/>
      <c r="J196" s="1774"/>
      <c r="K196" s="2008" t="s">
        <v>767</v>
      </c>
    </row>
    <row r="197" spans="1:11" ht="15.75" x14ac:dyDescent="0.25">
      <c r="A197" s="2375"/>
      <c r="B197" s="1859" t="s">
        <v>2912</v>
      </c>
      <c r="C197" s="1848">
        <v>1</v>
      </c>
      <c r="D197" s="1848"/>
      <c r="E197" s="1848"/>
      <c r="F197" s="1849">
        <v>23500</v>
      </c>
      <c r="G197" s="1848"/>
      <c r="H197" s="1848">
        <v>1</v>
      </c>
      <c r="I197" s="2048">
        <v>60</v>
      </c>
      <c r="J197" s="1831">
        <v>3000</v>
      </c>
      <c r="K197" s="2073" t="s">
        <v>767</v>
      </c>
    </row>
    <row r="198" spans="1:11" ht="15.75" x14ac:dyDescent="0.25">
      <c r="A198" s="2375"/>
      <c r="B198" s="1859" t="s">
        <v>5517</v>
      </c>
      <c r="C198" s="1848">
        <v>1</v>
      </c>
      <c r="D198" s="1848"/>
      <c r="E198" s="1848">
        <v>3000</v>
      </c>
      <c r="F198" s="1849"/>
      <c r="G198" s="1848">
        <v>17000</v>
      </c>
      <c r="H198" s="1848"/>
      <c r="I198" s="2048"/>
      <c r="J198" s="1831"/>
      <c r="K198" s="2073" t="s">
        <v>8500</v>
      </c>
    </row>
    <row r="199" spans="1:11" ht="15.75" x14ac:dyDescent="0.25">
      <c r="A199" s="2375"/>
      <c r="B199" s="1857" t="s">
        <v>1237</v>
      </c>
      <c r="C199" s="1846">
        <v>1</v>
      </c>
      <c r="D199" s="1846"/>
      <c r="E199" s="1846">
        <v>21000</v>
      </c>
      <c r="F199" s="1847"/>
      <c r="G199" s="1846"/>
      <c r="H199" s="1846"/>
      <c r="I199" s="2065"/>
      <c r="J199" s="1774"/>
      <c r="K199" s="2134"/>
    </row>
    <row r="200" spans="1:11" ht="15.75" x14ac:dyDescent="0.25">
      <c r="A200" s="2375"/>
      <c r="B200" s="1857" t="s">
        <v>3437</v>
      </c>
      <c r="C200" s="1846">
        <v>1</v>
      </c>
      <c r="D200" s="1846"/>
      <c r="E200" s="1846">
        <v>12000</v>
      </c>
      <c r="F200" s="1847"/>
      <c r="G200" s="1846"/>
      <c r="H200" s="1846">
        <v>2</v>
      </c>
      <c r="I200" s="2065">
        <v>100</v>
      </c>
      <c r="J200" s="1774">
        <v>10000</v>
      </c>
      <c r="K200" s="2134"/>
    </row>
    <row r="201" spans="1:11" ht="16.5" thickBot="1" x14ac:dyDescent="0.3">
      <c r="A201" s="2376"/>
      <c r="B201" s="1979" t="s">
        <v>5978</v>
      </c>
      <c r="C201" s="1980">
        <v>1</v>
      </c>
      <c r="D201" s="1980"/>
      <c r="E201" s="1980"/>
      <c r="F201" s="1981"/>
      <c r="G201" s="1980">
        <v>34000</v>
      </c>
      <c r="H201" s="1980"/>
      <c r="I201" s="2142"/>
      <c r="J201" s="1982"/>
      <c r="K201" s="2019" t="s">
        <v>8501</v>
      </c>
    </row>
    <row r="202" spans="1:11" ht="15.75" x14ac:dyDescent="0.25">
      <c r="A202" s="2374">
        <v>44024</v>
      </c>
      <c r="B202" s="2070" t="s">
        <v>2045</v>
      </c>
      <c r="C202" s="2137">
        <v>1</v>
      </c>
      <c r="D202" s="2137"/>
      <c r="E202" s="2137"/>
      <c r="F202" s="2139">
        <v>15000</v>
      </c>
      <c r="G202" s="2137"/>
      <c r="H202" s="2137">
        <v>1</v>
      </c>
      <c r="I202" s="2071">
        <v>60</v>
      </c>
      <c r="J202" s="2072">
        <v>3000</v>
      </c>
      <c r="K202" s="2073" t="s">
        <v>767</v>
      </c>
    </row>
    <row r="203" spans="1:11" ht="15.75" x14ac:dyDescent="0.25">
      <c r="A203" s="2375"/>
      <c r="B203" s="2070" t="s">
        <v>8149</v>
      </c>
      <c r="C203" s="2137">
        <v>1</v>
      </c>
      <c r="D203" s="2137"/>
      <c r="E203" s="2137"/>
      <c r="F203" s="2139">
        <v>39000</v>
      </c>
      <c r="G203" s="2137"/>
      <c r="H203" s="2137"/>
      <c r="I203" s="2071"/>
      <c r="J203" s="2072"/>
      <c r="K203" s="2073" t="s">
        <v>767</v>
      </c>
    </row>
    <row r="204" spans="1:11" ht="15.75" x14ac:dyDescent="0.25">
      <c r="A204" s="2375"/>
      <c r="B204" s="2070" t="s">
        <v>2045</v>
      </c>
      <c r="C204" s="2137">
        <v>1</v>
      </c>
      <c r="D204" s="2137"/>
      <c r="E204" s="2137">
        <v>14000</v>
      </c>
      <c r="F204" s="2139"/>
      <c r="G204" s="2137"/>
      <c r="H204" s="2137">
        <v>1</v>
      </c>
      <c r="I204" s="2071">
        <v>60</v>
      </c>
      <c r="J204" s="2072">
        <v>3000</v>
      </c>
      <c r="K204" s="2073" t="s">
        <v>2200</v>
      </c>
    </row>
    <row r="205" spans="1:11" ht="15.75" x14ac:dyDescent="0.25">
      <c r="A205" s="2375"/>
      <c r="B205" s="2070" t="s">
        <v>8149</v>
      </c>
      <c r="C205" s="2137">
        <v>1</v>
      </c>
      <c r="D205" s="2137"/>
      <c r="E205" s="2137"/>
      <c r="F205" s="2139">
        <v>35000</v>
      </c>
      <c r="G205" s="2137"/>
      <c r="H205" s="2137">
        <v>1</v>
      </c>
      <c r="I205" s="2071">
        <v>75</v>
      </c>
      <c r="J205" s="2072">
        <v>4000</v>
      </c>
      <c r="K205" s="2073" t="s">
        <v>767</v>
      </c>
    </row>
    <row r="206" spans="1:11" ht="15.75" x14ac:dyDescent="0.25">
      <c r="A206" s="2375"/>
      <c r="B206" s="1857" t="s">
        <v>4814</v>
      </c>
      <c r="C206" s="1846">
        <v>1</v>
      </c>
      <c r="D206" s="1846"/>
      <c r="E206" s="1846"/>
      <c r="F206" s="1847"/>
      <c r="G206" s="1846">
        <v>13900</v>
      </c>
      <c r="H206" s="1846"/>
      <c r="I206" s="2065"/>
      <c r="J206" s="1774"/>
      <c r="K206" s="2008" t="s">
        <v>8502</v>
      </c>
    </row>
    <row r="207" spans="1:11" ht="15.75" x14ac:dyDescent="0.25">
      <c r="A207" s="2375"/>
      <c r="B207" s="1859" t="s">
        <v>2043</v>
      </c>
      <c r="C207" s="1848">
        <v>1</v>
      </c>
      <c r="D207" s="1848"/>
      <c r="E207" s="1848"/>
      <c r="F207" s="1849">
        <v>16000</v>
      </c>
      <c r="G207" s="1848"/>
      <c r="H207" s="1848">
        <v>1</v>
      </c>
      <c r="I207" s="2048">
        <v>75</v>
      </c>
      <c r="J207" s="1831">
        <v>4000</v>
      </c>
      <c r="K207" s="2073" t="s">
        <v>767</v>
      </c>
    </row>
    <row r="208" spans="1:11" ht="15.75" x14ac:dyDescent="0.25">
      <c r="A208" s="2375"/>
      <c r="B208" s="1859" t="s">
        <v>656</v>
      </c>
      <c r="C208" s="1848">
        <v>1</v>
      </c>
      <c r="D208" s="1848"/>
      <c r="E208" s="1848">
        <v>18000</v>
      </c>
      <c r="F208" s="1849"/>
      <c r="G208" s="1848"/>
      <c r="H208" s="1848">
        <v>1</v>
      </c>
      <c r="I208" s="2048">
        <v>60</v>
      </c>
      <c r="J208" s="1831">
        <v>3000</v>
      </c>
      <c r="K208" s="2073"/>
    </row>
    <row r="209" spans="1:11" ht="15.75" x14ac:dyDescent="0.25">
      <c r="A209" s="2375"/>
      <c r="B209" s="1857" t="s">
        <v>2045</v>
      </c>
      <c r="C209" s="1846">
        <v>1</v>
      </c>
      <c r="D209" s="1846"/>
      <c r="E209" s="1846"/>
      <c r="F209" s="1847">
        <v>18000</v>
      </c>
      <c r="G209" s="1846"/>
      <c r="H209" s="1846"/>
      <c r="I209" s="2065"/>
      <c r="J209" s="1774"/>
      <c r="K209" s="2134" t="s">
        <v>767</v>
      </c>
    </row>
    <row r="210" spans="1:11" ht="15.75" x14ac:dyDescent="0.25">
      <c r="A210" s="2375"/>
      <c r="B210" s="1857" t="s">
        <v>4483</v>
      </c>
      <c r="C210" s="1846">
        <v>1</v>
      </c>
      <c r="D210" s="1846"/>
      <c r="E210" s="1846">
        <v>1000</v>
      </c>
      <c r="F210" s="1847">
        <v>16000</v>
      </c>
      <c r="G210" s="1846"/>
      <c r="H210" s="1846">
        <v>1</v>
      </c>
      <c r="I210" s="2065">
        <v>60</v>
      </c>
      <c r="J210" s="1774">
        <v>3000</v>
      </c>
      <c r="K210" s="2134" t="s">
        <v>767</v>
      </c>
    </row>
    <row r="211" spans="1:11" ht="15.75" x14ac:dyDescent="0.25">
      <c r="A211" s="2375"/>
      <c r="B211" s="1857" t="s">
        <v>2199</v>
      </c>
      <c r="C211" s="1846">
        <v>1</v>
      </c>
      <c r="D211" s="1846"/>
      <c r="E211" s="1846"/>
      <c r="F211" s="1847"/>
      <c r="G211" s="1846">
        <v>18900</v>
      </c>
      <c r="H211" s="1846"/>
      <c r="I211" s="2065"/>
      <c r="J211" s="1774"/>
      <c r="K211" s="2008" t="s">
        <v>8503</v>
      </c>
    </row>
    <row r="212" spans="1:11" ht="15.75" x14ac:dyDescent="0.25">
      <c r="A212" s="2375"/>
      <c r="B212" s="1859" t="s">
        <v>1871</v>
      </c>
      <c r="C212" s="1848">
        <v>2</v>
      </c>
      <c r="D212" s="1848"/>
      <c r="E212" s="1848">
        <v>79000</v>
      </c>
      <c r="F212" s="1849"/>
      <c r="G212" s="1848"/>
      <c r="H212" s="1848"/>
      <c r="I212" s="2048"/>
      <c r="J212" s="1831"/>
      <c r="K212" s="1994"/>
    </row>
    <row r="213" spans="1:11" ht="15.75" x14ac:dyDescent="0.25">
      <c r="A213" s="2375"/>
      <c r="B213" s="1857" t="s">
        <v>2199</v>
      </c>
      <c r="C213" s="1846">
        <v>1</v>
      </c>
      <c r="D213" s="1846"/>
      <c r="E213" s="1846"/>
      <c r="F213" s="1847">
        <v>17000</v>
      </c>
      <c r="G213" s="1846"/>
      <c r="H213" s="1846">
        <v>1</v>
      </c>
      <c r="I213" s="2065">
        <v>75</v>
      </c>
      <c r="J213" s="1774">
        <v>4000</v>
      </c>
      <c r="K213" s="2008" t="s">
        <v>767</v>
      </c>
    </row>
    <row r="214" spans="1:11" ht="16.5" thickBot="1" x14ac:dyDescent="0.3">
      <c r="A214" s="2375"/>
      <c r="B214" s="1921" t="s">
        <v>170</v>
      </c>
      <c r="C214" s="2136">
        <v>1</v>
      </c>
      <c r="D214" s="2136"/>
      <c r="E214" s="2136"/>
      <c r="F214" s="2138">
        <v>23000</v>
      </c>
      <c r="G214" s="2136"/>
      <c r="H214" s="2136">
        <v>1</v>
      </c>
      <c r="I214" s="2049">
        <v>100</v>
      </c>
      <c r="J214" s="1923">
        <v>5000</v>
      </c>
      <c r="K214" s="2013" t="s">
        <v>767</v>
      </c>
    </row>
    <row r="215" spans="1:11" ht="15.75" x14ac:dyDescent="0.25">
      <c r="A215" s="2374">
        <v>44025</v>
      </c>
      <c r="B215" s="1952" t="s">
        <v>563</v>
      </c>
      <c r="C215" s="1844">
        <v>1</v>
      </c>
      <c r="D215" s="1844"/>
      <c r="E215" s="1844">
        <v>15000</v>
      </c>
      <c r="F215" s="1845"/>
      <c r="G215" s="1844"/>
      <c r="H215" s="1844">
        <v>2</v>
      </c>
      <c r="I215" s="2047" t="s">
        <v>1431</v>
      </c>
      <c r="J215" s="1920">
        <v>7000</v>
      </c>
      <c r="K215" s="1992"/>
    </row>
    <row r="216" spans="1:11" ht="15.75" x14ac:dyDescent="0.25">
      <c r="A216" s="2375"/>
      <c r="B216" s="2070" t="s">
        <v>4839</v>
      </c>
      <c r="C216" s="2137">
        <v>1</v>
      </c>
      <c r="D216" s="2137"/>
      <c r="E216" s="2137"/>
      <c r="F216" s="2139">
        <v>17000</v>
      </c>
      <c r="G216" s="2137"/>
      <c r="H216" s="2137">
        <v>1</v>
      </c>
      <c r="I216" s="2071">
        <v>75</v>
      </c>
      <c r="J216" s="2072">
        <v>4000</v>
      </c>
      <c r="K216" s="2073" t="s">
        <v>767</v>
      </c>
    </row>
    <row r="217" spans="1:11" ht="15.75" x14ac:dyDescent="0.25">
      <c r="A217" s="2375"/>
      <c r="B217" s="2070" t="s">
        <v>392</v>
      </c>
      <c r="C217" s="2137">
        <v>1</v>
      </c>
      <c r="D217" s="2137"/>
      <c r="E217" s="2137">
        <v>53000</v>
      </c>
      <c r="F217" s="2139"/>
      <c r="G217" s="2137"/>
      <c r="H217" s="2137"/>
      <c r="I217" s="2071"/>
      <c r="J217" s="2072"/>
      <c r="K217" s="2073"/>
    </row>
    <row r="218" spans="1:11" ht="15.75" x14ac:dyDescent="0.25">
      <c r="A218" s="2375"/>
      <c r="B218" s="1857" t="s">
        <v>3036</v>
      </c>
      <c r="C218" s="1846">
        <v>1</v>
      </c>
      <c r="D218" s="1846"/>
      <c r="E218" s="1846"/>
      <c r="F218" s="1847">
        <v>17500</v>
      </c>
      <c r="G218" s="1846"/>
      <c r="H218" s="1846">
        <v>2</v>
      </c>
      <c r="I218" s="2065" t="s">
        <v>1431</v>
      </c>
      <c r="J218" s="1774">
        <v>7000</v>
      </c>
      <c r="K218" s="2008" t="s">
        <v>767</v>
      </c>
    </row>
    <row r="219" spans="1:11" ht="15.75" x14ac:dyDescent="0.25">
      <c r="A219" s="2375"/>
      <c r="B219" s="1859" t="s">
        <v>3437</v>
      </c>
      <c r="C219" s="1848">
        <v>1</v>
      </c>
      <c r="D219" s="1848"/>
      <c r="E219" s="1848"/>
      <c r="F219" s="1849">
        <v>18000</v>
      </c>
      <c r="G219" s="1848"/>
      <c r="H219" s="1848">
        <v>1</v>
      </c>
      <c r="I219" s="2048">
        <v>75</v>
      </c>
      <c r="J219" s="1831">
        <v>4000</v>
      </c>
      <c r="K219" s="2073" t="s">
        <v>767</v>
      </c>
    </row>
    <row r="220" spans="1:11" ht="15.75" x14ac:dyDescent="0.25">
      <c r="A220" s="2375"/>
      <c r="B220" s="1859" t="s">
        <v>423</v>
      </c>
      <c r="C220" s="1848">
        <v>1</v>
      </c>
      <c r="D220" s="1848"/>
      <c r="E220" s="1848">
        <v>19000</v>
      </c>
      <c r="F220" s="1849"/>
      <c r="G220" s="1848"/>
      <c r="H220" s="1848">
        <v>1</v>
      </c>
      <c r="I220" s="2048">
        <v>60</v>
      </c>
      <c r="J220" s="1831">
        <v>3000</v>
      </c>
      <c r="K220" s="2073"/>
    </row>
    <row r="221" spans="1:11" ht="15.75" x14ac:dyDescent="0.25">
      <c r="A221" s="2375"/>
      <c r="B221" s="1857" t="s">
        <v>136</v>
      </c>
      <c r="C221" s="1846">
        <v>1</v>
      </c>
      <c r="D221" s="1846"/>
      <c r="E221" s="1846"/>
      <c r="F221" s="1847">
        <v>16000</v>
      </c>
      <c r="G221" s="1846"/>
      <c r="H221" s="1846">
        <v>1</v>
      </c>
      <c r="I221" s="2065">
        <v>60</v>
      </c>
      <c r="J221" s="1774">
        <v>3000</v>
      </c>
      <c r="K221" s="2134" t="s">
        <v>767</v>
      </c>
    </row>
    <row r="222" spans="1:11" ht="15.75" x14ac:dyDescent="0.25">
      <c r="A222" s="2375"/>
      <c r="B222" s="1857" t="s">
        <v>1266</v>
      </c>
      <c r="C222" s="1846">
        <v>1</v>
      </c>
      <c r="D222" s="1846"/>
      <c r="E222" s="1846"/>
      <c r="F222" s="1847"/>
      <c r="G222" s="1846">
        <v>13900</v>
      </c>
      <c r="H222" s="1846"/>
      <c r="I222" s="2065"/>
      <c r="J222" s="1774"/>
      <c r="K222" s="2134" t="s">
        <v>8504</v>
      </c>
    </row>
    <row r="223" spans="1:11" ht="15.75" x14ac:dyDescent="0.25">
      <c r="A223" s="2375"/>
      <c r="B223" s="1917" t="s">
        <v>1541</v>
      </c>
      <c r="C223" s="1870"/>
      <c r="D223" s="1870">
        <v>1</v>
      </c>
      <c r="E223" s="1870"/>
      <c r="F223" s="1871"/>
      <c r="G223" s="1870"/>
      <c r="H223" s="1870"/>
      <c r="I223" s="2052"/>
      <c r="J223" s="1776"/>
      <c r="K223" s="1997" t="s">
        <v>8505</v>
      </c>
    </row>
    <row r="224" spans="1:11" ht="15.75" x14ac:dyDescent="0.25">
      <c r="A224" s="2375"/>
      <c r="B224" s="1859" t="s">
        <v>7607</v>
      </c>
      <c r="C224" s="1848">
        <v>1</v>
      </c>
      <c r="D224" s="1848"/>
      <c r="E224" s="1848">
        <v>7000</v>
      </c>
      <c r="F224" s="1849">
        <v>26500</v>
      </c>
      <c r="G224" s="1848"/>
      <c r="H224" s="1848">
        <v>1</v>
      </c>
      <c r="I224" s="2048">
        <v>60</v>
      </c>
      <c r="J224" s="1831">
        <v>3000</v>
      </c>
      <c r="K224" s="1994" t="s">
        <v>767</v>
      </c>
    </row>
    <row r="225" spans="1:11" ht="15.75" x14ac:dyDescent="0.25">
      <c r="A225" s="2375"/>
      <c r="B225" s="1857" t="s">
        <v>8408</v>
      </c>
      <c r="C225" s="1846">
        <v>1</v>
      </c>
      <c r="D225" s="1846"/>
      <c r="E225" s="1846">
        <v>32000</v>
      </c>
      <c r="F225" s="1847"/>
      <c r="G225" s="1846"/>
      <c r="H225" s="1846"/>
      <c r="I225" s="2065"/>
      <c r="J225" s="1774"/>
      <c r="K225" s="2008"/>
    </row>
    <row r="226" spans="1:11" ht="15.75" x14ac:dyDescent="0.25">
      <c r="A226" s="2375"/>
      <c r="B226" s="1859" t="s">
        <v>4202</v>
      </c>
      <c r="C226" s="1848">
        <v>1</v>
      </c>
      <c r="D226" s="1848"/>
      <c r="E226" s="1848"/>
      <c r="F226" s="1849"/>
      <c r="G226" s="1848">
        <v>37500</v>
      </c>
      <c r="H226" s="1848"/>
      <c r="I226" s="2048"/>
      <c r="J226" s="1831"/>
      <c r="K226" s="1994" t="s">
        <v>8506</v>
      </c>
    </row>
    <row r="227" spans="1:11" ht="15.75" x14ac:dyDescent="0.25">
      <c r="A227" s="2375"/>
      <c r="B227" s="1859" t="s">
        <v>734</v>
      </c>
      <c r="C227" s="1848">
        <v>1</v>
      </c>
      <c r="D227" s="1848"/>
      <c r="E227" s="1848">
        <v>11000</v>
      </c>
      <c r="F227" s="1849"/>
      <c r="G227" s="1848"/>
      <c r="H227" s="1848">
        <v>2</v>
      </c>
      <c r="I227" s="2048" t="s">
        <v>2148</v>
      </c>
      <c r="J227" s="1831">
        <v>8000</v>
      </c>
      <c r="K227" s="1994"/>
    </row>
    <row r="228" spans="1:11" ht="15.75" x14ac:dyDescent="0.25">
      <c r="A228" s="2375"/>
      <c r="B228" s="1857" t="s">
        <v>3036</v>
      </c>
      <c r="C228" s="1846">
        <v>1</v>
      </c>
      <c r="D228" s="1846"/>
      <c r="E228" s="1846"/>
      <c r="F228" s="1847">
        <v>19500</v>
      </c>
      <c r="G228" s="1846"/>
      <c r="H228" s="1846">
        <v>1</v>
      </c>
      <c r="I228" s="2065">
        <v>100</v>
      </c>
      <c r="J228" s="1774">
        <v>5000</v>
      </c>
      <c r="K228" s="2008" t="s">
        <v>767</v>
      </c>
    </row>
    <row r="229" spans="1:11" ht="15.75" x14ac:dyDescent="0.25">
      <c r="A229" s="2375"/>
      <c r="B229" s="1859" t="s">
        <v>2199</v>
      </c>
      <c r="C229" s="1848">
        <v>1</v>
      </c>
      <c r="D229" s="1848"/>
      <c r="E229" s="1848"/>
      <c r="F229" s="1849"/>
      <c r="G229" s="1848">
        <v>18900</v>
      </c>
      <c r="H229" s="1848"/>
      <c r="I229" s="2048"/>
      <c r="J229" s="1831"/>
      <c r="K229" s="1994" t="s">
        <v>8507</v>
      </c>
    </row>
    <row r="230" spans="1:11" ht="15.75" x14ac:dyDescent="0.25">
      <c r="A230" s="2375"/>
      <c r="B230" s="1859" t="s">
        <v>587</v>
      </c>
      <c r="C230" s="1848">
        <v>1</v>
      </c>
      <c r="D230" s="1848"/>
      <c r="E230" s="1848"/>
      <c r="F230" s="1849">
        <v>23000</v>
      </c>
      <c r="G230" s="1848"/>
      <c r="H230" s="1848">
        <v>1</v>
      </c>
      <c r="I230" s="2048">
        <v>100</v>
      </c>
      <c r="J230" s="1831">
        <v>5000</v>
      </c>
      <c r="K230" s="1994" t="s">
        <v>767</v>
      </c>
    </row>
    <row r="231" spans="1:11" ht="15.75" x14ac:dyDescent="0.25">
      <c r="A231" s="2375"/>
      <c r="B231" s="1859" t="s">
        <v>6063</v>
      </c>
      <c r="C231" s="1848">
        <v>1</v>
      </c>
      <c r="D231" s="1848"/>
      <c r="E231" s="1848">
        <v>28000</v>
      </c>
      <c r="F231" s="1849"/>
      <c r="G231" s="1848"/>
      <c r="H231" s="1848">
        <v>1</v>
      </c>
      <c r="I231" s="2048">
        <v>60</v>
      </c>
      <c r="J231" s="1831">
        <v>3000</v>
      </c>
      <c r="K231" s="2141"/>
    </row>
    <row r="232" spans="1:11" ht="15.75" x14ac:dyDescent="0.25">
      <c r="A232" s="2375"/>
      <c r="B232" s="1859" t="s">
        <v>504</v>
      </c>
      <c r="C232" s="1848">
        <v>1</v>
      </c>
      <c r="D232" s="1848"/>
      <c r="E232" s="1848">
        <v>13000</v>
      </c>
      <c r="F232" s="1849"/>
      <c r="G232" s="1848"/>
      <c r="H232" s="1848">
        <v>1</v>
      </c>
      <c r="I232" s="2048">
        <v>60</v>
      </c>
      <c r="J232" s="1831">
        <v>3000</v>
      </c>
      <c r="K232" s="1994"/>
    </row>
    <row r="233" spans="1:11" ht="15.75" x14ac:dyDescent="0.25">
      <c r="A233" s="2375"/>
      <c r="B233" s="1859" t="s">
        <v>316</v>
      </c>
      <c r="C233" s="1848">
        <v>1</v>
      </c>
      <c r="D233" s="1848"/>
      <c r="E233" s="1848">
        <v>23000</v>
      </c>
      <c r="F233" s="1849"/>
      <c r="G233" s="1848"/>
      <c r="H233" s="1848">
        <v>1</v>
      </c>
      <c r="I233" s="2048">
        <v>100</v>
      </c>
      <c r="J233" s="1831">
        <v>5000</v>
      </c>
      <c r="K233" s="1994"/>
    </row>
    <row r="234" spans="1:11" ht="15.75" x14ac:dyDescent="0.25">
      <c r="A234" s="2375"/>
      <c r="B234" s="1859" t="s">
        <v>213</v>
      </c>
      <c r="C234" s="1848">
        <v>1</v>
      </c>
      <c r="D234" s="1848"/>
      <c r="E234" s="1848"/>
      <c r="F234" s="1849">
        <v>27000</v>
      </c>
      <c r="G234" s="1848"/>
      <c r="H234" s="1848">
        <v>1</v>
      </c>
      <c r="I234" s="2048">
        <v>100</v>
      </c>
      <c r="J234" s="1831">
        <v>5000</v>
      </c>
      <c r="K234" s="1994" t="s">
        <v>767</v>
      </c>
    </row>
    <row r="235" spans="1:11" ht="15.75" x14ac:dyDescent="0.25">
      <c r="A235" s="2375"/>
      <c r="B235" s="1859" t="s">
        <v>561</v>
      </c>
      <c r="C235" s="1848">
        <v>1</v>
      </c>
      <c r="D235" s="1848"/>
      <c r="E235" s="1848">
        <v>2000</v>
      </c>
      <c r="F235" s="1849">
        <v>20000</v>
      </c>
      <c r="G235" s="1848"/>
      <c r="H235" s="1848">
        <v>1</v>
      </c>
      <c r="I235" s="2048">
        <v>75</v>
      </c>
      <c r="J235" s="1831">
        <v>4000</v>
      </c>
      <c r="K235" s="1994" t="s">
        <v>767</v>
      </c>
    </row>
    <row r="236" spans="1:11" ht="15.75" x14ac:dyDescent="0.25">
      <c r="A236" s="2375"/>
      <c r="B236" s="1859" t="s">
        <v>4757</v>
      </c>
      <c r="C236" s="1848">
        <v>1</v>
      </c>
      <c r="D236" s="1848"/>
      <c r="E236" s="1848">
        <v>2000</v>
      </c>
      <c r="F236" s="1849">
        <v>20000</v>
      </c>
      <c r="G236" s="1848"/>
      <c r="H236" s="1848">
        <v>1</v>
      </c>
      <c r="I236" s="2048">
        <v>75</v>
      </c>
      <c r="J236" s="1831">
        <v>4000</v>
      </c>
      <c r="K236" s="1994" t="s">
        <v>767</v>
      </c>
    </row>
    <row r="237" spans="1:11" ht="15.75" x14ac:dyDescent="0.25">
      <c r="A237" s="2375"/>
      <c r="B237" s="1859" t="s">
        <v>3036</v>
      </c>
      <c r="C237" s="1848">
        <v>1</v>
      </c>
      <c r="D237" s="1848"/>
      <c r="E237" s="1848"/>
      <c r="F237" s="1849">
        <v>19500</v>
      </c>
      <c r="G237" s="1848"/>
      <c r="H237" s="1848">
        <v>1</v>
      </c>
      <c r="I237" s="2048">
        <v>100</v>
      </c>
      <c r="J237" s="1831">
        <v>5000</v>
      </c>
      <c r="K237" s="1994" t="s">
        <v>767</v>
      </c>
    </row>
    <row r="238" spans="1:11" ht="15.75" x14ac:dyDescent="0.25">
      <c r="A238" s="2375"/>
      <c r="B238" s="1859" t="s">
        <v>563</v>
      </c>
      <c r="C238" s="1848">
        <v>1</v>
      </c>
      <c r="D238" s="1848"/>
      <c r="E238" s="1848">
        <v>18000</v>
      </c>
      <c r="F238" s="1849"/>
      <c r="G238" s="1848"/>
      <c r="H238" s="1848">
        <v>1</v>
      </c>
      <c r="I238" s="2048">
        <v>75</v>
      </c>
      <c r="J238" s="1831">
        <v>4000</v>
      </c>
      <c r="K238" s="1994"/>
    </row>
    <row r="239" spans="1:11" ht="15.75" x14ac:dyDescent="0.25">
      <c r="A239" s="2375"/>
      <c r="B239" s="1859" t="s">
        <v>2187</v>
      </c>
      <c r="C239" s="1848">
        <v>1</v>
      </c>
      <c r="D239" s="1848"/>
      <c r="E239" s="1848"/>
      <c r="F239" s="1849">
        <v>14000</v>
      </c>
      <c r="G239" s="1848"/>
      <c r="H239" s="1848">
        <v>1</v>
      </c>
      <c r="I239" s="2048">
        <v>60</v>
      </c>
      <c r="J239" s="1831">
        <v>3000</v>
      </c>
      <c r="K239" s="1994" t="s">
        <v>767</v>
      </c>
    </row>
    <row r="240" spans="1:11" ht="15.75" x14ac:dyDescent="0.25">
      <c r="A240" s="2375"/>
      <c r="B240" s="1859" t="s">
        <v>8508</v>
      </c>
      <c r="C240" s="1848">
        <v>1</v>
      </c>
      <c r="D240" s="1848"/>
      <c r="E240" s="1848">
        <v>18000</v>
      </c>
      <c r="F240" s="1849"/>
      <c r="G240" s="1848"/>
      <c r="H240" s="1848">
        <v>1</v>
      </c>
      <c r="I240" s="2048">
        <v>100</v>
      </c>
      <c r="J240" s="1831">
        <v>5000</v>
      </c>
      <c r="K240" s="1994"/>
    </row>
    <row r="241" spans="1:11" ht="15.75" x14ac:dyDescent="0.25">
      <c r="A241" s="2375"/>
      <c r="B241" s="1859" t="s">
        <v>2045</v>
      </c>
      <c r="C241" s="1848">
        <v>1</v>
      </c>
      <c r="D241" s="1848"/>
      <c r="E241" s="1848">
        <v>15000</v>
      </c>
      <c r="F241" s="1849"/>
      <c r="G241" s="1848"/>
      <c r="H241" s="1848">
        <v>1</v>
      </c>
      <c r="I241" s="2048">
        <v>60</v>
      </c>
      <c r="J241" s="1831">
        <v>3000</v>
      </c>
      <c r="K241" s="1994"/>
    </row>
    <row r="242" spans="1:11" ht="15.75" x14ac:dyDescent="0.25">
      <c r="A242" s="2375"/>
      <c r="B242" s="1859" t="s">
        <v>136</v>
      </c>
      <c r="C242" s="1848">
        <v>1</v>
      </c>
      <c r="D242" s="1848"/>
      <c r="E242" s="1848"/>
      <c r="F242" s="1849">
        <v>19000</v>
      </c>
      <c r="G242" s="1848"/>
      <c r="H242" s="1848"/>
      <c r="I242" s="2048"/>
      <c r="J242" s="1831"/>
      <c r="K242" s="1994" t="s">
        <v>767</v>
      </c>
    </row>
    <row r="243" spans="1:11" ht="15.75" x14ac:dyDescent="0.25">
      <c r="A243" s="2375"/>
      <c r="B243" s="1859" t="s">
        <v>8287</v>
      </c>
      <c r="C243" s="1848">
        <v>1</v>
      </c>
      <c r="D243" s="1848"/>
      <c r="E243" s="1848"/>
      <c r="F243" s="1849">
        <v>42000</v>
      </c>
      <c r="G243" s="1848"/>
      <c r="H243" s="1848">
        <v>1</v>
      </c>
      <c r="I243" s="2048">
        <v>100</v>
      </c>
      <c r="J243" s="1831">
        <v>5000</v>
      </c>
      <c r="K243" s="1994" t="s">
        <v>767</v>
      </c>
    </row>
    <row r="244" spans="1:11" ht="15.75" x14ac:dyDescent="0.25">
      <c r="A244" s="2375"/>
      <c r="B244" s="1859" t="s">
        <v>132</v>
      </c>
      <c r="C244" s="1848">
        <v>1</v>
      </c>
      <c r="D244" s="1848"/>
      <c r="E244" s="1848"/>
      <c r="F244" s="1849">
        <v>13000</v>
      </c>
      <c r="G244" s="1848"/>
      <c r="H244" s="1848">
        <v>1</v>
      </c>
      <c r="I244" s="2048">
        <v>60</v>
      </c>
      <c r="J244" s="1831">
        <v>3000</v>
      </c>
      <c r="K244" s="1994" t="s">
        <v>767</v>
      </c>
    </row>
    <row r="245" spans="1:11" ht="16.5" thickBot="1" x14ac:dyDescent="0.3">
      <c r="A245" s="2376"/>
      <c r="B245" s="2037" t="s">
        <v>8149</v>
      </c>
      <c r="C245" s="2038">
        <v>1</v>
      </c>
      <c r="D245" s="2038"/>
      <c r="E245" s="2038">
        <v>39000</v>
      </c>
      <c r="F245" s="2039"/>
      <c r="G245" s="2038"/>
      <c r="H245" s="2038"/>
      <c r="I245" s="2140"/>
      <c r="J245" s="2041"/>
      <c r="K245" s="2042"/>
    </row>
    <row r="246" spans="1:11" ht="15.75" x14ac:dyDescent="0.25">
      <c r="A246" s="2374">
        <v>44026</v>
      </c>
      <c r="B246" s="1952" t="s">
        <v>2199</v>
      </c>
      <c r="C246" s="1844">
        <v>1</v>
      </c>
      <c r="D246" s="1844"/>
      <c r="E246" s="1844"/>
      <c r="F246" s="1845">
        <v>17000</v>
      </c>
      <c r="G246" s="1844"/>
      <c r="H246" s="1844">
        <v>1</v>
      </c>
      <c r="I246" s="2047">
        <v>75</v>
      </c>
      <c r="J246" s="1920">
        <v>4000</v>
      </c>
      <c r="K246" s="1992" t="s">
        <v>767</v>
      </c>
    </row>
    <row r="247" spans="1:11" ht="15.75" x14ac:dyDescent="0.25">
      <c r="A247" s="2375"/>
      <c r="B247" s="2070" t="s">
        <v>132</v>
      </c>
      <c r="C247" s="2137">
        <v>1</v>
      </c>
      <c r="D247" s="2137"/>
      <c r="E247" s="2137"/>
      <c r="F247" s="2139">
        <v>13000</v>
      </c>
      <c r="G247" s="2137"/>
      <c r="H247" s="2137">
        <v>1</v>
      </c>
      <c r="I247" s="2071">
        <v>60</v>
      </c>
      <c r="J247" s="2072">
        <v>3000</v>
      </c>
      <c r="K247" s="2073" t="s">
        <v>767</v>
      </c>
    </row>
    <row r="248" spans="1:11" ht="15.75" x14ac:dyDescent="0.25">
      <c r="A248" s="2375"/>
      <c r="B248" s="2070" t="s">
        <v>6153</v>
      </c>
      <c r="C248" s="2137">
        <v>1</v>
      </c>
      <c r="D248" s="2137"/>
      <c r="E248" s="2137"/>
      <c r="F248" s="2139">
        <v>39000</v>
      </c>
      <c r="G248" s="2137"/>
      <c r="H248" s="2137">
        <v>1</v>
      </c>
      <c r="I248" s="2071">
        <v>100</v>
      </c>
      <c r="J248" s="2072">
        <v>5000</v>
      </c>
      <c r="K248" s="2073" t="s">
        <v>767</v>
      </c>
    </row>
    <row r="249" spans="1:11" ht="15.75" x14ac:dyDescent="0.25">
      <c r="A249" s="2375"/>
      <c r="B249" s="2070" t="s">
        <v>2187</v>
      </c>
      <c r="C249" s="2137">
        <v>1</v>
      </c>
      <c r="D249" s="2137"/>
      <c r="E249" s="2137"/>
      <c r="F249" s="2139">
        <v>14000</v>
      </c>
      <c r="G249" s="2137"/>
      <c r="H249" s="2137">
        <v>1</v>
      </c>
      <c r="I249" s="2071">
        <v>60</v>
      </c>
      <c r="J249" s="2072">
        <v>3000</v>
      </c>
      <c r="K249" s="2073" t="s">
        <v>767</v>
      </c>
    </row>
    <row r="250" spans="1:11" ht="15.75" x14ac:dyDescent="0.25">
      <c r="A250" s="2375"/>
      <c r="B250" s="1859" t="s">
        <v>5293</v>
      </c>
      <c r="C250" s="1848">
        <v>1</v>
      </c>
      <c r="D250" s="1848"/>
      <c r="E250" s="1848"/>
      <c r="F250" s="1849">
        <v>51000</v>
      </c>
      <c r="G250" s="1848"/>
      <c r="H250" s="1848">
        <v>1</v>
      </c>
      <c r="I250" s="2048">
        <v>100</v>
      </c>
      <c r="J250" s="1831">
        <v>5000</v>
      </c>
      <c r="K250" s="1994" t="s">
        <v>767</v>
      </c>
    </row>
    <row r="251" spans="1:11" ht="15.75" x14ac:dyDescent="0.25">
      <c r="A251" s="2375"/>
      <c r="B251" s="1859" t="s">
        <v>1248</v>
      </c>
      <c r="C251" s="1848">
        <v>2</v>
      </c>
      <c r="D251" s="1848"/>
      <c r="E251" s="1848">
        <v>59000</v>
      </c>
      <c r="F251" s="1849">
        <v>29000</v>
      </c>
      <c r="G251" s="1848"/>
      <c r="H251" s="1848">
        <v>2</v>
      </c>
      <c r="I251" s="2048">
        <v>190</v>
      </c>
      <c r="J251" s="1831">
        <v>22000</v>
      </c>
      <c r="K251" s="2073" t="s">
        <v>767</v>
      </c>
    </row>
    <row r="252" spans="1:11" ht="15.75" x14ac:dyDescent="0.25">
      <c r="A252" s="2375"/>
      <c r="B252" s="1859" t="s">
        <v>2199</v>
      </c>
      <c r="C252" s="1848">
        <v>1</v>
      </c>
      <c r="D252" s="1848"/>
      <c r="E252" s="1848"/>
      <c r="F252" s="1849"/>
      <c r="G252" s="1848">
        <v>18900</v>
      </c>
      <c r="H252" s="1848"/>
      <c r="I252" s="2048"/>
      <c r="J252" s="1831"/>
      <c r="K252" s="2073" t="s">
        <v>8509</v>
      </c>
    </row>
    <row r="253" spans="1:11" ht="15.75" x14ac:dyDescent="0.25">
      <c r="A253" s="2375"/>
      <c r="B253" s="1859" t="s">
        <v>4733</v>
      </c>
      <c r="C253" s="1848">
        <v>1</v>
      </c>
      <c r="D253" s="1848"/>
      <c r="E253" s="1848"/>
      <c r="F253" s="1849"/>
      <c r="G253" s="1848">
        <v>20000</v>
      </c>
      <c r="H253" s="1848"/>
      <c r="I253" s="2048"/>
      <c r="J253" s="1831"/>
      <c r="K253" s="2073" t="s">
        <v>8510</v>
      </c>
    </row>
    <row r="254" spans="1:11" ht="15.75" x14ac:dyDescent="0.25">
      <c r="A254" s="2375"/>
      <c r="B254" s="1859" t="s">
        <v>136</v>
      </c>
      <c r="C254" s="1848">
        <v>1</v>
      </c>
      <c r="D254" s="1848"/>
      <c r="E254" s="1848"/>
      <c r="F254" s="1849">
        <v>16000</v>
      </c>
      <c r="G254" s="1848"/>
      <c r="H254" s="1848">
        <v>1</v>
      </c>
      <c r="I254" s="2048">
        <v>60</v>
      </c>
      <c r="J254" s="1831">
        <v>3000</v>
      </c>
      <c r="K254" s="2073" t="s">
        <v>767</v>
      </c>
    </row>
    <row r="255" spans="1:11" ht="15.75" x14ac:dyDescent="0.25">
      <c r="A255" s="2375"/>
      <c r="B255" s="1859" t="s">
        <v>136</v>
      </c>
      <c r="C255" s="1848">
        <v>1</v>
      </c>
      <c r="D255" s="1848"/>
      <c r="E255" s="1848"/>
      <c r="F255" s="1849">
        <v>16000</v>
      </c>
      <c r="G255" s="1848"/>
      <c r="H255" s="1848">
        <v>1</v>
      </c>
      <c r="I255" s="2048">
        <v>60</v>
      </c>
      <c r="J255" s="1831">
        <v>3000</v>
      </c>
      <c r="K255" s="1994" t="s">
        <v>767</v>
      </c>
    </row>
    <row r="256" spans="1:11" ht="15.75" x14ac:dyDescent="0.25">
      <c r="A256" s="2375"/>
      <c r="B256" s="1859" t="s">
        <v>2912</v>
      </c>
      <c r="C256" s="1848">
        <v>1</v>
      </c>
      <c r="D256" s="1848"/>
      <c r="E256" s="1848"/>
      <c r="F256" s="1849">
        <v>26500</v>
      </c>
      <c r="G256" s="1848"/>
      <c r="H256" s="1848"/>
      <c r="I256" s="2048"/>
      <c r="J256" s="1831"/>
      <c r="K256" s="1994" t="s">
        <v>767</v>
      </c>
    </row>
    <row r="257" spans="1:11" ht="15.75" x14ac:dyDescent="0.25">
      <c r="A257" s="2375"/>
      <c r="B257" s="1859" t="s">
        <v>136</v>
      </c>
      <c r="C257" s="1848">
        <v>1</v>
      </c>
      <c r="D257" s="1848"/>
      <c r="E257" s="1848"/>
      <c r="F257" s="1849">
        <v>16000</v>
      </c>
      <c r="G257" s="1848"/>
      <c r="H257" s="1848">
        <v>1</v>
      </c>
      <c r="I257" s="2048">
        <v>60</v>
      </c>
      <c r="J257" s="1831">
        <v>3000</v>
      </c>
      <c r="K257" s="1994" t="s">
        <v>767</v>
      </c>
    </row>
    <row r="258" spans="1:11" ht="15.75" x14ac:dyDescent="0.25">
      <c r="A258" s="2375"/>
      <c r="B258" s="1859" t="s">
        <v>423</v>
      </c>
      <c r="C258" s="1848">
        <v>1</v>
      </c>
      <c r="D258" s="1848"/>
      <c r="E258" s="1848">
        <v>18000</v>
      </c>
      <c r="F258" s="1849"/>
      <c r="G258" s="1848"/>
      <c r="H258" s="1848">
        <v>1</v>
      </c>
      <c r="I258" s="2048">
        <v>75</v>
      </c>
      <c r="J258" s="1831">
        <v>4000</v>
      </c>
      <c r="K258" s="1994"/>
    </row>
    <row r="259" spans="1:11" ht="15.75" x14ac:dyDescent="0.25">
      <c r="A259" s="2375"/>
      <c r="B259" s="1859" t="s">
        <v>423</v>
      </c>
      <c r="C259" s="1848">
        <v>1</v>
      </c>
      <c r="D259" s="1848"/>
      <c r="E259" s="1848"/>
      <c r="F259" s="1849">
        <v>18000</v>
      </c>
      <c r="G259" s="1848"/>
      <c r="H259" s="1848">
        <v>1</v>
      </c>
      <c r="I259" s="2048">
        <v>75</v>
      </c>
      <c r="J259" s="1831">
        <v>4000</v>
      </c>
      <c r="K259" s="1994" t="s">
        <v>767</v>
      </c>
    </row>
    <row r="260" spans="1:11" ht="15.75" x14ac:dyDescent="0.25">
      <c r="A260" s="2375"/>
      <c r="B260" s="1859" t="s">
        <v>2187</v>
      </c>
      <c r="C260" s="1848">
        <v>1</v>
      </c>
      <c r="D260" s="1848"/>
      <c r="E260" s="1848"/>
      <c r="F260" s="1849"/>
      <c r="G260" s="1848">
        <v>14500</v>
      </c>
      <c r="H260" s="1848"/>
      <c r="I260" s="2048"/>
      <c r="J260" s="1831"/>
      <c r="K260" s="1994" t="s">
        <v>8511</v>
      </c>
    </row>
    <row r="261" spans="1:11" ht="15.75" x14ac:dyDescent="0.25">
      <c r="A261" s="2375"/>
      <c r="B261" s="1917" t="s">
        <v>136</v>
      </c>
      <c r="C261" s="1870"/>
      <c r="D261" s="1870">
        <v>1</v>
      </c>
      <c r="E261" s="1870"/>
      <c r="F261" s="1871"/>
      <c r="G261" s="1870"/>
      <c r="H261" s="1870"/>
      <c r="I261" s="2052"/>
      <c r="J261" s="1776"/>
      <c r="K261" s="1997" t="s">
        <v>4884</v>
      </c>
    </row>
    <row r="262" spans="1:11" ht="15.75" x14ac:dyDescent="0.25">
      <c r="A262" s="2375"/>
      <c r="B262" s="1859" t="s">
        <v>8276</v>
      </c>
      <c r="C262" s="1848">
        <v>1</v>
      </c>
      <c r="D262" s="1848"/>
      <c r="E262" s="1848">
        <v>27000</v>
      </c>
      <c r="F262" s="1849"/>
      <c r="G262" s="1848"/>
      <c r="H262" s="1848"/>
      <c r="I262" s="2048"/>
      <c r="J262" s="1831"/>
      <c r="K262" s="1994"/>
    </row>
    <row r="263" spans="1:11" ht="15.75" x14ac:dyDescent="0.25">
      <c r="A263" s="2375"/>
      <c r="B263" s="1859" t="s">
        <v>8286</v>
      </c>
      <c r="C263" s="1848">
        <v>1</v>
      </c>
      <c r="D263" s="1848"/>
      <c r="E263" s="1848">
        <v>31000</v>
      </c>
      <c r="F263" s="1849"/>
      <c r="G263" s="1848"/>
      <c r="H263" s="1848">
        <v>1</v>
      </c>
      <c r="I263" s="2048">
        <v>60</v>
      </c>
      <c r="J263" s="1831">
        <v>3000</v>
      </c>
      <c r="K263" s="2135"/>
    </row>
    <row r="264" spans="1:11" ht="15.75" x14ac:dyDescent="0.25">
      <c r="A264" s="2375"/>
      <c r="B264" s="1859" t="s">
        <v>3437</v>
      </c>
      <c r="C264" s="1848">
        <v>1</v>
      </c>
      <c r="D264" s="1848"/>
      <c r="E264" s="1848"/>
      <c r="F264" s="1849">
        <v>18000</v>
      </c>
      <c r="G264" s="1848"/>
      <c r="H264" s="1848">
        <v>1</v>
      </c>
      <c r="I264" s="2048">
        <v>75</v>
      </c>
      <c r="J264" s="1831">
        <v>4000</v>
      </c>
      <c r="K264" s="1994" t="s">
        <v>767</v>
      </c>
    </row>
    <row r="265" spans="1:11" ht="15.75" x14ac:dyDescent="0.25">
      <c r="A265" s="2375"/>
      <c r="B265" s="1859" t="s">
        <v>4943</v>
      </c>
      <c r="C265" s="1848">
        <v>1</v>
      </c>
      <c r="D265" s="1848"/>
      <c r="E265" s="1848">
        <v>25000</v>
      </c>
      <c r="F265" s="1849"/>
      <c r="G265" s="1848"/>
      <c r="H265" s="1848">
        <v>2</v>
      </c>
      <c r="I265" s="2048" t="s">
        <v>6489</v>
      </c>
      <c r="J265" s="1831">
        <v>7000</v>
      </c>
      <c r="K265" s="2135"/>
    </row>
    <row r="266" spans="1:11" ht="15.75" x14ac:dyDescent="0.25">
      <c r="A266" s="2375"/>
      <c r="B266" s="1859" t="s">
        <v>563</v>
      </c>
      <c r="C266" s="1848">
        <v>1</v>
      </c>
      <c r="D266" s="1848"/>
      <c r="E266" s="1848">
        <v>18000</v>
      </c>
      <c r="F266" s="1849"/>
      <c r="G266" s="1848"/>
      <c r="H266" s="1848">
        <v>1</v>
      </c>
      <c r="I266" s="2048">
        <v>75</v>
      </c>
      <c r="J266" s="1831">
        <v>4000</v>
      </c>
      <c r="K266" s="2073" t="s">
        <v>8512</v>
      </c>
    </row>
    <row r="267" spans="1:11" ht="16.5" thickBot="1" x14ac:dyDescent="0.3">
      <c r="A267" s="2376"/>
      <c r="B267" s="2037" t="s">
        <v>2045</v>
      </c>
      <c r="C267" s="2038">
        <v>1</v>
      </c>
      <c r="D267" s="2038"/>
      <c r="E267" s="2038"/>
      <c r="F267" s="2039">
        <v>15000</v>
      </c>
      <c r="G267" s="2038"/>
      <c r="H267" s="2038">
        <v>1</v>
      </c>
      <c r="I267" s="2140">
        <v>60</v>
      </c>
      <c r="J267" s="2041">
        <v>3000</v>
      </c>
      <c r="K267" s="2042" t="s">
        <v>767</v>
      </c>
    </row>
    <row r="268" spans="1:11" ht="15.75" x14ac:dyDescent="0.25">
      <c r="A268" s="2374">
        <v>44027</v>
      </c>
      <c r="B268" s="1952" t="s">
        <v>563</v>
      </c>
      <c r="C268" s="1844">
        <v>1</v>
      </c>
      <c r="D268" s="1844"/>
      <c r="E268" s="1844">
        <v>3100</v>
      </c>
      <c r="F268" s="1845"/>
      <c r="G268" s="1844">
        <v>18900</v>
      </c>
      <c r="H268" s="1844"/>
      <c r="I268" s="2047"/>
      <c r="J268" s="1920"/>
      <c r="K268" s="1992" t="s">
        <v>8513</v>
      </c>
    </row>
    <row r="269" spans="1:11" ht="15.75" x14ac:dyDescent="0.25">
      <c r="A269" s="2375"/>
      <c r="B269" s="2070" t="s">
        <v>2187</v>
      </c>
      <c r="C269" s="2137">
        <v>1</v>
      </c>
      <c r="D269" s="2137"/>
      <c r="E269" s="2144"/>
      <c r="F269" s="2145">
        <v>14000</v>
      </c>
      <c r="G269" s="2144"/>
      <c r="H269" s="2137">
        <v>1</v>
      </c>
      <c r="I269" s="2071">
        <v>60</v>
      </c>
      <c r="J269" s="2072">
        <v>3000</v>
      </c>
      <c r="K269" s="2073" t="s">
        <v>767</v>
      </c>
    </row>
    <row r="270" spans="1:11" ht="15.75" x14ac:dyDescent="0.25">
      <c r="A270" s="2375"/>
      <c r="B270" s="2070" t="s">
        <v>136</v>
      </c>
      <c r="C270" s="2137">
        <v>1</v>
      </c>
      <c r="D270" s="2137"/>
      <c r="E270" s="2144"/>
      <c r="F270" s="2145"/>
      <c r="G270" s="2144">
        <v>17000</v>
      </c>
      <c r="H270" s="2137"/>
      <c r="I270" s="2071"/>
      <c r="J270" s="2072"/>
      <c r="K270" s="2073" t="s">
        <v>8514</v>
      </c>
    </row>
    <row r="271" spans="1:11" ht="15.75" x14ac:dyDescent="0.25">
      <c r="A271" s="2375"/>
      <c r="B271" s="2070" t="s">
        <v>423</v>
      </c>
      <c r="C271" s="2137">
        <v>1</v>
      </c>
      <c r="D271" s="2137"/>
      <c r="E271" s="2144">
        <v>17000</v>
      </c>
      <c r="F271" s="2145"/>
      <c r="G271" s="2144"/>
      <c r="H271" s="2137">
        <v>1</v>
      </c>
      <c r="I271" s="2071">
        <v>75</v>
      </c>
      <c r="J271" s="2072">
        <v>4000</v>
      </c>
      <c r="K271" s="2073"/>
    </row>
    <row r="272" spans="1:11" ht="15.75" x14ac:dyDescent="0.25">
      <c r="A272" s="2375"/>
      <c r="B272" s="1859" t="s">
        <v>587</v>
      </c>
      <c r="C272" s="1848">
        <v>1</v>
      </c>
      <c r="D272" s="1848"/>
      <c r="E272" s="1848"/>
      <c r="F272" s="1849"/>
      <c r="G272" s="1848">
        <v>28000</v>
      </c>
      <c r="H272" s="1848"/>
      <c r="I272" s="2048"/>
      <c r="J272" s="1831"/>
      <c r="K272" s="1994" t="s">
        <v>8515</v>
      </c>
    </row>
    <row r="273" spans="1:11" ht="15.75" x14ac:dyDescent="0.25">
      <c r="A273" s="2375"/>
      <c r="B273" s="1859" t="s">
        <v>5981</v>
      </c>
      <c r="C273" s="1848">
        <v>1</v>
      </c>
      <c r="D273" s="1848"/>
      <c r="E273" s="1848">
        <v>47000</v>
      </c>
      <c r="F273" s="1849"/>
      <c r="G273" s="1848"/>
      <c r="H273" s="1848">
        <v>1</v>
      </c>
      <c r="I273" s="2048">
        <v>100</v>
      </c>
      <c r="J273" s="1831">
        <v>5000</v>
      </c>
      <c r="K273" s="2073"/>
    </row>
    <row r="274" spans="1:11" ht="15.75" x14ac:dyDescent="0.25">
      <c r="A274" s="2375"/>
      <c r="B274" s="1917" t="s">
        <v>5014</v>
      </c>
      <c r="C274" s="1870">
        <v>1</v>
      </c>
      <c r="D274" s="1870"/>
      <c r="E274" s="1870">
        <v>6000</v>
      </c>
      <c r="F274" s="1871"/>
      <c r="G274" s="1870"/>
      <c r="H274" s="1870"/>
      <c r="I274" s="2052"/>
      <c r="J274" s="1776"/>
      <c r="K274" s="2133" t="s">
        <v>8516</v>
      </c>
    </row>
    <row r="275" spans="1:11" ht="15.75" x14ac:dyDescent="0.25">
      <c r="A275" s="2375"/>
      <c r="B275" s="1859" t="s">
        <v>136</v>
      </c>
      <c r="C275" s="1848">
        <v>1</v>
      </c>
      <c r="D275" s="1848"/>
      <c r="E275" s="1848"/>
      <c r="F275" s="1849">
        <v>16000</v>
      </c>
      <c r="G275" s="1848"/>
      <c r="H275" s="1848">
        <v>1</v>
      </c>
      <c r="I275" s="2048">
        <v>60</v>
      </c>
      <c r="J275" s="1831">
        <v>3000</v>
      </c>
      <c r="K275" s="2073"/>
    </row>
    <row r="276" spans="1:11" ht="15.75" x14ac:dyDescent="0.25">
      <c r="A276" s="2375"/>
      <c r="B276" s="1859" t="s">
        <v>423</v>
      </c>
      <c r="C276" s="1848">
        <v>1</v>
      </c>
      <c r="D276" s="1848"/>
      <c r="E276" s="1848">
        <v>18000</v>
      </c>
      <c r="F276" s="1849"/>
      <c r="G276" s="1848"/>
      <c r="H276" s="1848">
        <v>1</v>
      </c>
      <c r="I276" s="2048">
        <v>75</v>
      </c>
      <c r="J276" s="1831">
        <v>4000</v>
      </c>
      <c r="K276" s="2073"/>
    </row>
    <row r="277" spans="1:11" ht="15.75" x14ac:dyDescent="0.25">
      <c r="A277" s="2375"/>
      <c r="B277" s="1859" t="s">
        <v>2199</v>
      </c>
      <c r="C277" s="1848">
        <v>1</v>
      </c>
      <c r="D277" s="1848"/>
      <c r="E277" s="1848">
        <v>4000</v>
      </c>
      <c r="F277" s="1849"/>
      <c r="G277" s="1848">
        <v>17000</v>
      </c>
      <c r="H277" s="1848"/>
      <c r="I277" s="2048"/>
      <c r="J277" s="1831"/>
      <c r="K277" s="1994" t="s">
        <v>8517</v>
      </c>
    </row>
    <row r="278" spans="1:11" ht="15.75" x14ac:dyDescent="0.25">
      <c r="A278" s="2375"/>
      <c r="B278" s="1859" t="s">
        <v>3641</v>
      </c>
      <c r="C278" s="1848">
        <v>1</v>
      </c>
      <c r="D278" s="1848"/>
      <c r="E278" s="1848">
        <v>16000</v>
      </c>
      <c r="F278" s="1849"/>
      <c r="G278" s="1848"/>
      <c r="H278" s="1848"/>
      <c r="I278" s="2048"/>
      <c r="J278" s="1831"/>
      <c r="K278" s="1994"/>
    </row>
    <row r="279" spans="1:11" ht="15.75" x14ac:dyDescent="0.25">
      <c r="A279" s="2375"/>
      <c r="B279" s="1859" t="s">
        <v>107</v>
      </c>
      <c r="C279" s="1848">
        <v>1</v>
      </c>
      <c r="D279" s="1848"/>
      <c r="E279" s="1848">
        <v>13000</v>
      </c>
      <c r="F279" s="1849"/>
      <c r="G279" s="1848"/>
      <c r="H279" s="1848">
        <v>1</v>
      </c>
      <c r="I279" s="2048">
        <v>60</v>
      </c>
      <c r="J279" s="1831">
        <v>3000</v>
      </c>
      <c r="K279" s="1994"/>
    </row>
    <row r="280" spans="1:11" ht="15.75" x14ac:dyDescent="0.25">
      <c r="A280" s="2375"/>
      <c r="B280" s="1859" t="s">
        <v>8085</v>
      </c>
      <c r="C280" s="1848">
        <v>2</v>
      </c>
      <c r="D280" s="1848"/>
      <c r="E280" s="1848"/>
      <c r="F280" s="1849"/>
      <c r="G280" s="1848">
        <v>60000</v>
      </c>
      <c r="H280" s="1848">
        <v>2</v>
      </c>
      <c r="I280" s="2048">
        <v>140</v>
      </c>
      <c r="J280" s="1831">
        <v>16000</v>
      </c>
      <c r="K280" s="1994" t="s">
        <v>2736</v>
      </c>
    </row>
    <row r="281" spans="1:11" ht="16.5" thickBot="1" x14ac:dyDescent="0.3">
      <c r="A281" s="2376"/>
      <c r="B281" s="2037" t="s">
        <v>4757</v>
      </c>
      <c r="C281" s="2038">
        <v>1</v>
      </c>
      <c r="D281" s="2038"/>
      <c r="E281" s="2038"/>
      <c r="F281" s="2039"/>
      <c r="G281" s="2038">
        <v>23000</v>
      </c>
      <c r="H281" s="2038">
        <v>1</v>
      </c>
      <c r="I281" s="2140">
        <v>60</v>
      </c>
      <c r="J281" s="2041">
        <v>3000</v>
      </c>
      <c r="K281" s="2042" t="s">
        <v>2736</v>
      </c>
    </row>
    <row r="282" spans="1:11" ht="15.75" x14ac:dyDescent="0.25">
      <c r="A282" s="2374">
        <v>44028</v>
      </c>
      <c r="B282" s="1952" t="s">
        <v>1852</v>
      </c>
      <c r="C282" s="1844">
        <v>1</v>
      </c>
      <c r="D282" s="1844"/>
      <c r="E282" s="1844">
        <v>15000</v>
      </c>
      <c r="F282" s="1845"/>
      <c r="G282" s="1844"/>
      <c r="H282" s="1844">
        <v>1</v>
      </c>
      <c r="I282" s="2047">
        <v>100</v>
      </c>
      <c r="J282" s="1920">
        <v>5000</v>
      </c>
      <c r="K282" s="1992"/>
    </row>
    <row r="283" spans="1:11" ht="15.75" x14ac:dyDescent="0.25">
      <c r="A283" s="2375"/>
      <c r="B283" s="2070" t="s">
        <v>8461</v>
      </c>
      <c r="C283" s="2137">
        <v>1</v>
      </c>
      <c r="D283" s="2144"/>
      <c r="E283" s="2144">
        <v>25000</v>
      </c>
      <c r="F283" s="2145"/>
      <c r="G283" s="2144"/>
      <c r="H283" s="2144">
        <v>1</v>
      </c>
      <c r="I283" s="2071">
        <v>50</v>
      </c>
      <c r="J283" s="2072">
        <v>2000</v>
      </c>
      <c r="K283" s="2073"/>
    </row>
    <row r="284" spans="1:11" ht="15.75" x14ac:dyDescent="0.25">
      <c r="A284" s="2375"/>
      <c r="B284" s="2070" t="s">
        <v>4943</v>
      </c>
      <c r="C284" s="2137">
        <v>1</v>
      </c>
      <c r="D284" s="2144"/>
      <c r="E284" s="2144"/>
      <c r="F284" s="2145">
        <v>27000</v>
      </c>
      <c r="G284" s="2144"/>
      <c r="H284" s="2144">
        <v>1</v>
      </c>
      <c r="I284" s="2071">
        <v>100</v>
      </c>
      <c r="J284" s="2072">
        <v>5000</v>
      </c>
      <c r="K284" s="2073" t="s">
        <v>767</v>
      </c>
    </row>
    <row r="285" spans="1:11" ht="15.75" x14ac:dyDescent="0.25">
      <c r="A285" s="2375"/>
      <c r="B285" s="2070" t="s">
        <v>2199</v>
      </c>
      <c r="C285" s="2137">
        <v>1</v>
      </c>
      <c r="D285" s="2144"/>
      <c r="E285" s="2144"/>
      <c r="F285" s="2145"/>
      <c r="G285" s="2144">
        <v>18900</v>
      </c>
      <c r="H285" s="2144"/>
      <c r="I285" s="2071"/>
      <c r="J285" s="2072"/>
      <c r="K285" s="2073" t="s">
        <v>8518</v>
      </c>
    </row>
    <row r="286" spans="1:11" ht="15.75" x14ac:dyDescent="0.25">
      <c r="A286" s="2375"/>
      <c r="B286" s="1859" t="s">
        <v>8519</v>
      </c>
      <c r="C286" s="1848">
        <v>2</v>
      </c>
      <c r="D286" s="1848"/>
      <c r="E286" s="1848">
        <v>134000</v>
      </c>
      <c r="F286" s="1849"/>
      <c r="G286" s="1848"/>
      <c r="H286" s="1848">
        <v>2</v>
      </c>
      <c r="I286" s="2048">
        <v>140</v>
      </c>
      <c r="J286" s="1831">
        <v>16000</v>
      </c>
      <c r="K286" s="1994" t="s">
        <v>8520</v>
      </c>
    </row>
    <row r="287" spans="1:11" ht="15.75" x14ac:dyDescent="0.25">
      <c r="A287" s="2375"/>
      <c r="B287" s="1859" t="s">
        <v>8286</v>
      </c>
      <c r="C287" s="1848">
        <v>1</v>
      </c>
      <c r="D287" s="1848"/>
      <c r="E287" s="1848">
        <v>31000</v>
      </c>
      <c r="F287" s="1849"/>
      <c r="G287" s="1848"/>
      <c r="H287" s="1848">
        <v>1</v>
      </c>
      <c r="I287" s="2048">
        <v>60</v>
      </c>
      <c r="J287" s="1831">
        <v>3000</v>
      </c>
      <c r="K287" s="2073"/>
    </row>
    <row r="288" spans="1:11" ht="15.75" x14ac:dyDescent="0.25">
      <c r="A288" s="2375"/>
      <c r="B288" s="1917" t="s">
        <v>136</v>
      </c>
      <c r="C288" s="1870"/>
      <c r="D288" s="1870">
        <v>1</v>
      </c>
      <c r="E288" s="1870"/>
      <c r="F288" s="1871"/>
      <c r="G288" s="1870"/>
      <c r="H288" s="1870"/>
      <c r="I288" s="2052"/>
      <c r="J288" s="1776"/>
      <c r="K288" s="2133" t="s">
        <v>6747</v>
      </c>
    </row>
    <row r="289" spans="1:11" ht="15.75" x14ac:dyDescent="0.25">
      <c r="A289" s="2375"/>
      <c r="B289" s="1859" t="s">
        <v>423</v>
      </c>
      <c r="C289" s="1848">
        <v>1</v>
      </c>
      <c r="D289" s="1848"/>
      <c r="E289" s="1848">
        <v>22000</v>
      </c>
      <c r="F289" s="1849"/>
      <c r="G289" s="1848"/>
      <c r="H289" s="1848"/>
      <c r="I289" s="2048"/>
      <c r="J289" s="1831"/>
      <c r="K289" s="2073"/>
    </row>
    <row r="290" spans="1:11" ht="15.75" x14ac:dyDescent="0.25">
      <c r="A290" s="2375"/>
      <c r="B290" s="1859" t="s">
        <v>107</v>
      </c>
      <c r="C290" s="1848">
        <v>1</v>
      </c>
      <c r="D290" s="1848"/>
      <c r="E290" s="1848"/>
      <c r="F290" s="1849"/>
      <c r="G290" s="1848">
        <v>13900</v>
      </c>
      <c r="H290" s="1848"/>
      <c r="I290" s="2048"/>
      <c r="J290" s="1831"/>
      <c r="K290" s="2073" t="s">
        <v>8521</v>
      </c>
    </row>
    <row r="291" spans="1:11" ht="15.75" x14ac:dyDescent="0.25">
      <c r="A291" s="2375"/>
      <c r="B291" s="1859" t="s">
        <v>2912</v>
      </c>
      <c r="C291" s="1848">
        <v>1</v>
      </c>
      <c r="D291" s="1848"/>
      <c r="E291" s="1848">
        <v>3500</v>
      </c>
      <c r="F291" s="1849">
        <v>20000</v>
      </c>
      <c r="G291" s="1848"/>
      <c r="H291" s="1848">
        <v>1</v>
      </c>
      <c r="I291" s="2048">
        <v>60</v>
      </c>
      <c r="J291" s="1831">
        <v>3000</v>
      </c>
      <c r="K291" s="2073" t="s">
        <v>767</v>
      </c>
    </row>
    <row r="292" spans="1:11" ht="15.75" x14ac:dyDescent="0.25">
      <c r="A292" s="2375"/>
      <c r="B292" s="1859" t="s">
        <v>107</v>
      </c>
      <c r="C292" s="1848">
        <v>1</v>
      </c>
      <c r="D292" s="1848"/>
      <c r="E292" s="1848"/>
      <c r="F292" s="1849"/>
      <c r="G292" s="1848">
        <v>13900</v>
      </c>
      <c r="H292" s="1848"/>
      <c r="I292" s="2048"/>
      <c r="J292" s="1831"/>
      <c r="K292" s="2073" t="s">
        <v>8522</v>
      </c>
    </row>
    <row r="293" spans="1:11" ht="15.75" x14ac:dyDescent="0.25">
      <c r="A293" s="2375"/>
      <c r="B293" s="1859" t="s">
        <v>3938</v>
      </c>
      <c r="C293" s="1848">
        <v>1</v>
      </c>
      <c r="D293" s="1848"/>
      <c r="E293" s="1848">
        <v>17500</v>
      </c>
      <c r="F293" s="1849"/>
      <c r="G293" s="1848"/>
      <c r="H293" s="1848">
        <v>2</v>
      </c>
      <c r="I293" s="2048">
        <v>100</v>
      </c>
      <c r="J293" s="1831">
        <v>10000</v>
      </c>
      <c r="K293" s="2073"/>
    </row>
    <row r="294" spans="1:11" ht="15.75" x14ac:dyDescent="0.25">
      <c r="A294" s="2375"/>
      <c r="B294" s="1917" t="s">
        <v>7518</v>
      </c>
      <c r="C294" s="1870"/>
      <c r="D294" s="1870">
        <v>2</v>
      </c>
      <c r="E294" s="1870"/>
      <c r="F294" s="1871"/>
      <c r="G294" s="1870"/>
      <c r="H294" s="1870"/>
      <c r="I294" s="2052"/>
      <c r="J294" s="1776"/>
      <c r="K294" s="2133" t="s">
        <v>8523</v>
      </c>
    </row>
    <row r="295" spans="1:11" ht="15.75" x14ac:dyDescent="0.25">
      <c r="A295" s="2375"/>
      <c r="B295" s="1859" t="s">
        <v>8171</v>
      </c>
      <c r="C295" s="1848">
        <v>1</v>
      </c>
      <c r="D295" s="1848"/>
      <c r="E295" s="1848">
        <v>49000</v>
      </c>
      <c r="F295" s="1849"/>
      <c r="G295" s="1848"/>
      <c r="H295" s="1848">
        <v>1</v>
      </c>
      <c r="I295" s="2048">
        <v>100</v>
      </c>
      <c r="J295" s="1831">
        <v>5000</v>
      </c>
      <c r="K295" s="2073"/>
    </row>
    <row r="296" spans="1:11" ht="15.75" x14ac:dyDescent="0.25">
      <c r="A296" s="2375"/>
      <c r="B296" s="1859" t="s">
        <v>4757</v>
      </c>
      <c r="C296" s="1848">
        <v>1</v>
      </c>
      <c r="D296" s="1848"/>
      <c r="E296" s="1848">
        <v>22000</v>
      </c>
      <c r="F296" s="1849"/>
      <c r="G296" s="1848"/>
      <c r="H296" s="1848">
        <v>1</v>
      </c>
      <c r="I296" s="2048">
        <v>75</v>
      </c>
      <c r="J296" s="1831">
        <v>4000</v>
      </c>
      <c r="K296" s="2073"/>
    </row>
    <row r="297" spans="1:11" ht="15.75" x14ac:dyDescent="0.25">
      <c r="A297" s="2375"/>
      <c r="B297" s="1859" t="s">
        <v>136</v>
      </c>
      <c r="C297" s="1848">
        <v>1</v>
      </c>
      <c r="D297" s="1848"/>
      <c r="E297" s="1848">
        <v>16000</v>
      </c>
      <c r="F297" s="1849"/>
      <c r="G297" s="1848"/>
      <c r="H297" s="1848">
        <v>1</v>
      </c>
      <c r="I297" s="2048">
        <v>60</v>
      </c>
      <c r="J297" s="1831">
        <v>3000</v>
      </c>
      <c r="K297" s="2073"/>
    </row>
    <row r="298" spans="1:11" ht="15.75" x14ac:dyDescent="0.25">
      <c r="A298" s="2375"/>
      <c r="B298" s="1859" t="s">
        <v>2199</v>
      </c>
      <c r="C298" s="1848">
        <v>1</v>
      </c>
      <c r="D298" s="1848"/>
      <c r="E298" s="1848"/>
      <c r="F298" s="1849"/>
      <c r="G298" s="1848">
        <v>18900</v>
      </c>
      <c r="H298" s="1848"/>
      <c r="I298" s="2048"/>
      <c r="J298" s="1831"/>
      <c r="K298" s="2073" t="s">
        <v>8524</v>
      </c>
    </row>
    <row r="299" spans="1:11" ht="15.75" x14ac:dyDescent="0.25">
      <c r="A299" s="2375"/>
      <c r="B299" s="1859" t="s">
        <v>3437</v>
      </c>
      <c r="C299" s="1848">
        <v>1</v>
      </c>
      <c r="D299" s="1848"/>
      <c r="E299" s="1848"/>
      <c r="F299" s="1849"/>
      <c r="G299" s="1848">
        <v>22000</v>
      </c>
      <c r="H299" s="1848"/>
      <c r="I299" s="2048"/>
      <c r="J299" s="1831"/>
      <c r="K299" s="2073" t="s">
        <v>6829</v>
      </c>
    </row>
    <row r="300" spans="1:11" ht="15.75" x14ac:dyDescent="0.25">
      <c r="A300" s="2375"/>
      <c r="B300" s="1859" t="s">
        <v>392</v>
      </c>
      <c r="C300" s="1848">
        <v>2</v>
      </c>
      <c r="D300" s="1848"/>
      <c r="E300" s="1848"/>
      <c r="F300" s="1849"/>
      <c r="G300" s="1848">
        <v>106000</v>
      </c>
      <c r="H300" s="1848"/>
      <c r="I300" s="2048"/>
      <c r="J300" s="1831"/>
      <c r="K300" s="2073" t="s">
        <v>8407</v>
      </c>
    </row>
    <row r="301" spans="1:11" ht="15.75" x14ac:dyDescent="0.25">
      <c r="A301" s="2375"/>
      <c r="B301" s="1917" t="s">
        <v>144</v>
      </c>
      <c r="C301" s="1870"/>
      <c r="D301" s="1870">
        <v>2</v>
      </c>
      <c r="E301" s="1848"/>
      <c r="F301" s="1849"/>
      <c r="G301" s="1848"/>
      <c r="H301" s="1870"/>
      <c r="I301" s="2052"/>
      <c r="J301" s="1776"/>
      <c r="K301" s="2133" t="s">
        <v>5971</v>
      </c>
    </row>
    <row r="302" spans="1:11" ht="15.75" x14ac:dyDescent="0.25">
      <c r="A302" s="2375"/>
      <c r="B302" s="1859" t="s">
        <v>107</v>
      </c>
      <c r="C302" s="1848">
        <v>1</v>
      </c>
      <c r="D302" s="1848"/>
      <c r="E302" s="1848"/>
      <c r="F302" s="1849"/>
      <c r="G302" s="1848">
        <v>13900</v>
      </c>
      <c r="H302" s="1848"/>
      <c r="I302" s="2048"/>
      <c r="J302" s="1831"/>
      <c r="K302" s="1994" t="s">
        <v>8525</v>
      </c>
    </row>
    <row r="303" spans="1:11" ht="15.75" x14ac:dyDescent="0.25">
      <c r="A303" s="2375"/>
      <c r="B303" s="1859" t="s">
        <v>170</v>
      </c>
      <c r="C303" s="1848">
        <v>1</v>
      </c>
      <c r="D303" s="1848"/>
      <c r="E303" s="1848"/>
      <c r="F303" s="1849">
        <v>23000</v>
      </c>
      <c r="G303" s="1848"/>
      <c r="H303" s="1848">
        <v>1</v>
      </c>
      <c r="I303" s="2048">
        <v>100</v>
      </c>
      <c r="J303" s="1831">
        <v>5000</v>
      </c>
      <c r="K303" s="1994" t="s">
        <v>767</v>
      </c>
    </row>
    <row r="304" spans="1:11" ht="15.75" x14ac:dyDescent="0.25">
      <c r="A304" s="2375"/>
      <c r="B304" s="1859" t="s">
        <v>170</v>
      </c>
      <c r="C304" s="1848">
        <v>1</v>
      </c>
      <c r="D304" s="1848"/>
      <c r="E304" s="1848"/>
      <c r="F304" s="1849">
        <v>23000</v>
      </c>
      <c r="G304" s="1848"/>
      <c r="H304" s="1848">
        <v>1</v>
      </c>
      <c r="I304" s="2048">
        <v>100</v>
      </c>
      <c r="J304" s="1831">
        <v>5000</v>
      </c>
      <c r="K304" s="1994" t="s">
        <v>767</v>
      </c>
    </row>
    <row r="305" spans="1:11" ht="16.5" thickBot="1" x14ac:dyDescent="0.3">
      <c r="A305" s="2376"/>
      <c r="B305" s="2037" t="s">
        <v>2199</v>
      </c>
      <c r="C305" s="2038">
        <v>1</v>
      </c>
      <c r="D305" s="2038"/>
      <c r="E305" s="2038"/>
      <c r="F305" s="2039"/>
      <c r="G305" s="2038">
        <v>18900</v>
      </c>
      <c r="H305" s="2038"/>
      <c r="I305" s="2140"/>
      <c r="J305" s="2041"/>
      <c r="K305" s="2042" t="s">
        <v>8526</v>
      </c>
    </row>
    <row r="306" spans="1:11" ht="15.75" x14ac:dyDescent="0.25">
      <c r="A306" s="2374">
        <v>44029</v>
      </c>
      <c r="B306" s="1952" t="s">
        <v>5605</v>
      </c>
      <c r="C306" s="1844">
        <v>2</v>
      </c>
      <c r="D306" s="1844"/>
      <c r="E306" s="1844">
        <v>10000</v>
      </c>
      <c r="F306" s="1845">
        <v>87000</v>
      </c>
      <c r="G306" s="1844"/>
      <c r="H306" s="1844">
        <v>1</v>
      </c>
      <c r="I306" s="2047">
        <v>230</v>
      </c>
      <c r="J306" s="1920">
        <v>13000</v>
      </c>
      <c r="K306" s="1992" t="s">
        <v>767</v>
      </c>
    </row>
    <row r="307" spans="1:11" ht="15.75" x14ac:dyDescent="0.25">
      <c r="A307" s="2375"/>
      <c r="B307" s="2070" t="s">
        <v>6063</v>
      </c>
      <c r="C307" s="2137">
        <v>1</v>
      </c>
      <c r="D307" s="2137"/>
      <c r="E307" s="2137">
        <v>28000</v>
      </c>
      <c r="F307" s="2139"/>
      <c r="G307" s="2137"/>
      <c r="H307" s="2137">
        <v>1</v>
      </c>
      <c r="I307" s="2071">
        <v>60</v>
      </c>
      <c r="J307" s="2072">
        <v>3000</v>
      </c>
      <c r="K307" s="2073"/>
    </row>
    <row r="308" spans="1:11" ht="15.75" x14ac:dyDescent="0.25">
      <c r="A308" s="2375"/>
      <c r="B308" s="2070" t="s">
        <v>423</v>
      </c>
      <c r="C308" s="2137">
        <v>1</v>
      </c>
      <c r="D308" s="2137"/>
      <c r="E308" s="2137"/>
      <c r="F308" s="2139"/>
      <c r="G308" s="2137">
        <v>22000</v>
      </c>
      <c r="H308" s="2137"/>
      <c r="I308" s="2071"/>
      <c r="J308" s="2072"/>
      <c r="K308" s="2073" t="s">
        <v>8527</v>
      </c>
    </row>
    <row r="309" spans="1:11" ht="15.75" x14ac:dyDescent="0.25">
      <c r="A309" s="2375"/>
      <c r="B309" s="2070" t="s">
        <v>136</v>
      </c>
      <c r="C309" s="2137">
        <v>1</v>
      </c>
      <c r="D309" s="2137"/>
      <c r="E309" s="2137"/>
      <c r="F309" s="2139"/>
      <c r="G309" s="2137">
        <v>17000</v>
      </c>
      <c r="H309" s="2137"/>
      <c r="I309" s="2071"/>
      <c r="J309" s="2072"/>
      <c r="K309" s="2073" t="s">
        <v>8528</v>
      </c>
    </row>
    <row r="310" spans="1:11" ht="15.75" x14ac:dyDescent="0.25">
      <c r="A310" s="2375"/>
      <c r="B310" s="1859" t="s">
        <v>170</v>
      </c>
      <c r="C310" s="1848">
        <v>1</v>
      </c>
      <c r="D310" s="1848"/>
      <c r="E310" s="1848"/>
      <c r="F310" s="1849"/>
      <c r="G310" s="1848">
        <v>27500</v>
      </c>
      <c r="H310" s="1848"/>
      <c r="I310" s="2048"/>
      <c r="J310" s="1831"/>
      <c r="K310" s="1994" t="s">
        <v>8147</v>
      </c>
    </row>
    <row r="311" spans="1:11" ht="15.75" x14ac:dyDescent="0.25">
      <c r="A311" s="2375"/>
      <c r="B311" s="1859" t="s">
        <v>316</v>
      </c>
      <c r="C311" s="1848">
        <v>1</v>
      </c>
      <c r="D311" s="1848"/>
      <c r="E311" s="1848"/>
      <c r="F311" s="1849"/>
      <c r="G311" s="1848">
        <v>27500</v>
      </c>
      <c r="H311" s="1848"/>
      <c r="I311" s="2048"/>
      <c r="J311" s="1831"/>
      <c r="K311" s="1994" t="s">
        <v>8147</v>
      </c>
    </row>
    <row r="312" spans="1:11" ht="15.75" x14ac:dyDescent="0.25">
      <c r="A312" s="2375"/>
      <c r="B312" s="1859" t="s">
        <v>107</v>
      </c>
      <c r="C312" s="1848">
        <v>1</v>
      </c>
      <c r="D312" s="1848"/>
      <c r="E312" s="1848"/>
      <c r="F312" s="1849"/>
      <c r="G312" s="1848">
        <v>13900</v>
      </c>
      <c r="H312" s="1848"/>
      <c r="I312" s="2048"/>
      <c r="J312" s="1831"/>
      <c r="K312" s="2073" t="s">
        <v>8529</v>
      </c>
    </row>
    <row r="313" spans="1:11" ht="15.75" x14ac:dyDescent="0.25">
      <c r="A313" s="2375"/>
      <c r="B313" s="1859" t="s">
        <v>8408</v>
      </c>
      <c r="C313" s="1848">
        <v>1</v>
      </c>
      <c r="D313" s="1848"/>
      <c r="E313" s="1848"/>
      <c r="F313" s="1849"/>
      <c r="G313" s="1848">
        <v>29000</v>
      </c>
      <c r="H313" s="1848">
        <v>1</v>
      </c>
      <c r="I313" s="2048">
        <v>60</v>
      </c>
      <c r="J313" s="1831">
        <v>3000</v>
      </c>
      <c r="K313" s="2073" t="s">
        <v>8348</v>
      </c>
    </row>
    <row r="314" spans="1:11" ht="15.75" x14ac:dyDescent="0.25">
      <c r="A314" s="2375"/>
      <c r="B314" s="1859" t="s">
        <v>3012</v>
      </c>
      <c r="C314" s="1848">
        <v>1</v>
      </c>
      <c r="D314" s="1848"/>
      <c r="E314" s="1848">
        <v>14000</v>
      </c>
      <c r="F314" s="1849"/>
      <c r="G314" s="1848"/>
      <c r="H314" s="1848">
        <v>1</v>
      </c>
      <c r="I314" s="2048">
        <v>60</v>
      </c>
      <c r="J314" s="1831">
        <v>3000</v>
      </c>
      <c r="K314" s="2073"/>
    </row>
    <row r="315" spans="1:11" ht="15.75" x14ac:dyDescent="0.25">
      <c r="A315" s="2375"/>
      <c r="B315" s="1859" t="s">
        <v>2187</v>
      </c>
      <c r="C315" s="1848">
        <v>1</v>
      </c>
      <c r="D315" s="1848"/>
      <c r="E315" s="1848"/>
      <c r="F315" s="1849"/>
      <c r="G315" s="1848">
        <v>14500</v>
      </c>
      <c r="H315" s="1848"/>
      <c r="I315" s="2048"/>
      <c r="J315" s="1831"/>
      <c r="K315" s="2073" t="s">
        <v>8530</v>
      </c>
    </row>
    <row r="316" spans="1:11" ht="15.75" x14ac:dyDescent="0.25">
      <c r="A316" s="2375"/>
      <c r="B316" s="1859" t="s">
        <v>5517</v>
      </c>
      <c r="C316" s="1848">
        <v>1</v>
      </c>
      <c r="D316" s="1848"/>
      <c r="E316" s="1848"/>
      <c r="F316" s="1849"/>
      <c r="G316" s="1848">
        <v>20000</v>
      </c>
      <c r="H316" s="1848"/>
      <c r="I316" s="2048"/>
      <c r="J316" s="1831"/>
      <c r="K316" s="2073" t="s">
        <v>8531</v>
      </c>
    </row>
    <row r="317" spans="1:11" ht="15.75" x14ac:dyDescent="0.25">
      <c r="A317" s="2375"/>
      <c r="B317" s="1859" t="s">
        <v>2187</v>
      </c>
      <c r="C317" s="1848">
        <v>1</v>
      </c>
      <c r="D317" s="1848"/>
      <c r="E317" s="1848"/>
      <c r="F317" s="1849">
        <v>14000</v>
      </c>
      <c r="G317" s="1848"/>
      <c r="H317" s="1848">
        <v>1</v>
      </c>
      <c r="I317" s="2048">
        <v>60</v>
      </c>
      <c r="J317" s="1831">
        <v>3000</v>
      </c>
      <c r="K317" s="2073" t="s">
        <v>767</v>
      </c>
    </row>
    <row r="318" spans="1:11" ht="15.75" x14ac:dyDescent="0.25">
      <c r="A318" s="2375"/>
      <c r="B318" s="1859" t="s">
        <v>7607</v>
      </c>
      <c r="C318" s="1848">
        <v>1</v>
      </c>
      <c r="D318" s="1848"/>
      <c r="E318" s="1848"/>
      <c r="F318" s="1849">
        <v>33500</v>
      </c>
      <c r="G318" s="1848"/>
      <c r="H318" s="1848">
        <v>1</v>
      </c>
      <c r="I318" s="2048">
        <v>60</v>
      </c>
      <c r="J318" s="1831">
        <v>3000</v>
      </c>
      <c r="K318" s="2073" t="s">
        <v>767</v>
      </c>
    </row>
    <row r="319" spans="1:11" ht="15.75" x14ac:dyDescent="0.25">
      <c r="A319" s="2375"/>
      <c r="B319" s="1859" t="s">
        <v>2187</v>
      </c>
      <c r="C319" s="1848">
        <v>1</v>
      </c>
      <c r="D319" s="1848"/>
      <c r="E319" s="1848"/>
      <c r="F319" s="1849"/>
      <c r="G319" s="1848">
        <v>14500</v>
      </c>
      <c r="H319" s="1848"/>
      <c r="I319" s="2048"/>
      <c r="J319" s="1831"/>
      <c r="K319" s="2073" t="s">
        <v>8532</v>
      </c>
    </row>
    <row r="320" spans="1:11" ht="15.75" x14ac:dyDescent="0.25">
      <c r="A320" s="2375"/>
      <c r="B320" s="1859" t="s">
        <v>170</v>
      </c>
      <c r="C320" s="1848">
        <v>1</v>
      </c>
      <c r="D320" s="1848"/>
      <c r="E320" s="1848">
        <v>23000</v>
      </c>
      <c r="F320" s="1849"/>
      <c r="G320" s="1848"/>
      <c r="H320" s="1848">
        <v>1</v>
      </c>
      <c r="I320" s="2048">
        <v>100</v>
      </c>
      <c r="J320" s="1831">
        <v>5000</v>
      </c>
      <c r="K320" s="2073"/>
    </row>
    <row r="321" spans="1:11" ht="15.75" x14ac:dyDescent="0.25">
      <c r="A321" s="2375"/>
      <c r="B321" s="1859" t="s">
        <v>8533</v>
      </c>
      <c r="C321" s="1848">
        <v>2</v>
      </c>
      <c r="D321" s="1848"/>
      <c r="E321" s="1848"/>
      <c r="F321" s="1849"/>
      <c r="G321" s="1848">
        <v>120000</v>
      </c>
      <c r="H321" s="1848"/>
      <c r="I321" s="2048"/>
      <c r="J321" s="1831"/>
      <c r="K321" s="2073" t="s">
        <v>8534</v>
      </c>
    </row>
    <row r="322" spans="1:11" ht="16.5" thickBot="1" x14ac:dyDescent="0.3">
      <c r="A322" s="2376"/>
      <c r="B322" s="2037" t="s">
        <v>5978</v>
      </c>
      <c r="C322" s="2038">
        <v>1</v>
      </c>
      <c r="D322" s="2038"/>
      <c r="E322" s="2038">
        <v>27000</v>
      </c>
      <c r="F322" s="2039"/>
      <c r="G322" s="2038"/>
      <c r="H322" s="2038">
        <v>2</v>
      </c>
      <c r="I322" s="2140" t="s">
        <v>1431</v>
      </c>
      <c r="J322" s="2041">
        <v>7000</v>
      </c>
      <c r="K322" s="2143"/>
    </row>
    <row r="323" spans="1:11" ht="15.75" x14ac:dyDescent="0.25">
      <c r="A323" s="2374">
        <v>44030</v>
      </c>
      <c r="B323" s="1952" t="s">
        <v>5723</v>
      </c>
      <c r="C323" s="1844">
        <v>1</v>
      </c>
      <c r="D323" s="1844"/>
      <c r="E323" s="1844">
        <v>27500</v>
      </c>
      <c r="F323" s="1845"/>
      <c r="G323" s="1844"/>
      <c r="H323" s="1844"/>
      <c r="I323" s="2047"/>
      <c r="J323" s="1920"/>
      <c r="K323" s="1992"/>
    </row>
    <row r="324" spans="1:11" ht="15.75" x14ac:dyDescent="0.25">
      <c r="A324" s="2375"/>
      <c r="B324" s="2070" t="s">
        <v>5946</v>
      </c>
      <c r="C324" s="2137">
        <v>1</v>
      </c>
      <c r="D324" s="2137"/>
      <c r="E324" s="2137">
        <v>22000</v>
      </c>
      <c r="F324" s="2139"/>
      <c r="G324" s="2137"/>
      <c r="H324" s="2137"/>
      <c r="I324" s="2071"/>
      <c r="J324" s="2072"/>
      <c r="K324" s="2073"/>
    </row>
    <row r="325" spans="1:11" ht="15.75" x14ac:dyDescent="0.25">
      <c r="A325" s="2375"/>
      <c r="B325" s="2070" t="s">
        <v>734</v>
      </c>
      <c r="C325" s="2137">
        <v>1</v>
      </c>
      <c r="D325" s="2137"/>
      <c r="E325" s="2137">
        <v>16000</v>
      </c>
      <c r="F325" s="2139"/>
      <c r="G325" s="2137"/>
      <c r="H325" s="2137">
        <v>1</v>
      </c>
      <c r="I325" s="2071">
        <v>60</v>
      </c>
      <c r="J325" s="2072">
        <v>3000</v>
      </c>
      <c r="K325" s="2073"/>
    </row>
    <row r="326" spans="1:11" ht="15.75" x14ac:dyDescent="0.25">
      <c r="A326" s="2375"/>
      <c r="B326" s="2070" t="s">
        <v>248</v>
      </c>
      <c r="C326" s="2137">
        <v>1</v>
      </c>
      <c r="D326" s="2137"/>
      <c r="E326" s="2137">
        <v>23000</v>
      </c>
      <c r="F326" s="2139"/>
      <c r="G326" s="2137"/>
      <c r="H326" s="2137">
        <v>1</v>
      </c>
      <c r="I326" s="2071">
        <v>100</v>
      </c>
      <c r="J326" s="2072">
        <v>5000</v>
      </c>
      <c r="K326" s="2073"/>
    </row>
    <row r="327" spans="1:11" ht="15.75" x14ac:dyDescent="0.25">
      <c r="A327" s="2375"/>
      <c r="B327" s="1859" t="s">
        <v>5662</v>
      </c>
      <c r="C327" s="1848">
        <v>1</v>
      </c>
      <c r="D327" s="1848"/>
      <c r="E327" s="1848">
        <v>11000</v>
      </c>
      <c r="F327" s="1849">
        <v>3000</v>
      </c>
      <c r="G327" s="1848"/>
      <c r="H327" s="1848">
        <v>1</v>
      </c>
      <c r="I327" s="2048">
        <v>60</v>
      </c>
      <c r="J327" s="1831">
        <v>3000</v>
      </c>
      <c r="K327" s="1994" t="s">
        <v>6399</v>
      </c>
    </row>
    <row r="328" spans="1:11" ht="15.75" x14ac:dyDescent="0.25">
      <c r="A328" s="2375"/>
      <c r="B328" s="1859" t="s">
        <v>8535</v>
      </c>
      <c r="C328" s="1848">
        <v>1</v>
      </c>
      <c r="D328" s="1848"/>
      <c r="E328" s="1848"/>
      <c r="F328" s="1849">
        <v>6000</v>
      </c>
      <c r="G328" s="1848"/>
      <c r="H328" s="1848"/>
      <c r="I328" s="2048"/>
      <c r="J328" s="1831"/>
      <c r="K328" s="1994" t="s">
        <v>6399</v>
      </c>
    </row>
    <row r="329" spans="1:11" ht="15.75" x14ac:dyDescent="0.25">
      <c r="A329" s="2375"/>
      <c r="B329" s="1859" t="s">
        <v>563</v>
      </c>
      <c r="C329" s="1848">
        <v>1</v>
      </c>
      <c r="D329" s="1848"/>
      <c r="E329" s="1848"/>
      <c r="F329" s="1849">
        <v>18000</v>
      </c>
      <c r="G329" s="1848"/>
      <c r="H329" s="1848">
        <v>1</v>
      </c>
      <c r="I329" s="2048">
        <v>70</v>
      </c>
      <c r="J329" s="1831">
        <v>4000</v>
      </c>
      <c r="K329" s="2073" t="s">
        <v>6399</v>
      </c>
    </row>
    <row r="330" spans="1:11" ht="15.75" x14ac:dyDescent="0.25">
      <c r="A330" s="2375"/>
      <c r="B330" s="1859" t="s">
        <v>8332</v>
      </c>
      <c r="C330" s="1848">
        <v>1</v>
      </c>
      <c r="D330" s="1848"/>
      <c r="E330" s="1848"/>
      <c r="F330" s="1849">
        <v>26000</v>
      </c>
      <c r="G330" s="1848"/>
      <c r="H330" s="1848">
        <v>1</v>
      </c>
      <c r="I330" s="2048">
        <v>35</v>
      </c>
      <c r="J330" s="1831">
        <v>1000</v>
      </c>
      <c r="K330" s="2073" t="s">
        <v>6784</v>
      </c>
    </row>
    <row r="331" spans="1:11" ht="15.75" x14ac:dyDescent="0.25">
      <c r="A331" s="2375"/>
      <c r="B331" s="1859" t="s">
        <v>5772</v>
      </c>
      <c r="C331" s="1848">
        <v>2</v>
      </c>
      <c r="D331" s="1848"/>
      <c r="E331" s="1848"/>
      <c r="F331" s="1849">
        <v>96000</v>
      </c>
      <c r="G331" s="1848"/>
      <c r="H331" s="1848">
        <v>2</v>
      </c>
      <c r="I331" s="2048">
        <v>230</v>
      </c>
      <c r="J331" s="1831">
        <v>26000</v>
      </c>
      <c r="K331" s="2073" t="s">
        <v>6399</v>
      </c>
    </row>
    <row r="332" spans="1:11" ht="15.75" x14ac:dyDescent="0.25">
      <c r="A332" s="2375"/>
      <c r="B332" s="1859" t="s">
        <v>6577</v>
      </c>
      <c r="C332" s="1848">
        <v>1</v>
      </c>
      <c r="D332" s="1848"/>
      <c r="E332" s="1848"/>
      <c r="F332" s="1849">
        <v>15000</v>
      </c>
      <c r="G332" s="1848"/>
      <c r="H332" s="1848">
        <v>1</v>
      </c>
      <c r="I332" s="2048">
        <v>60</v>
      </c>
      <c r="J332" s="1831">
        <v>3000</v>
      </c>
      <c r="K332" s="2073" t="s">
        <v>6399</v>
      </c>
    </row>
    <row r="333" spans="1:11" ht="15.75" x14ac:dyDescent="0.25">
      <c r="A333" s="2375"/>
      <c r="B333" s="1859" t="s">
        <v>8332</v>
      </c>
      <c r="C333" s="1848">
        <v>1</v>
      </c>
      <c r="D333" s="1848"/>
      <c r="E333" s="1848"/>
      <c r="F333" s="1849">
        <v>25000</v>
      </c>
      <c r="G333" s="1848"/>
      <c r="H333" s="1848">
        <v>1</v>
      </c>
      <c r="I333" s="2048">
        <v>50</v>
      </c>
      <c r="J333" s="1831">
        <v>2000</v>
      </c>
      <c r="K333" s="2073" t="s">
        <v>767</v>
      </c>
    </row>
    <row r="334" spans="1:11" ht="15.75" x14ac:dyDescent="0.25">
      <c r="A334" s="2375"/>
      <c r="B334" s="1859" t="s">
        <v>1694</v>
      </c>
      <c r="C334" s="1848">
        <v>1</v>
      </c>
      <c r="D334" s="1848"/>
      <c r="E334" s="1848"/>
      <c r="F334" s="1849">
        <v>22000</v>
      </c>
      <c r="G334" s="1848"/>
      <c r="H334" s="1848">
        <v>1</v>
      </c>
      <c r="I334" s="2048">
        <v>70</v>
      </c>
      <c r="J334" s="1831">
        <v>4000</v>
      </c>
      <c r="K334" s="2073" t="s">
        <v>767</v>
      </c>
    </row>
    <row r="335" spans="1:11" ht="15.75" x14ac:dyDescent="0.25">
      <c r="A335" s="2375"/>
      <c r="B335" s="1859" t="s">
        <v>8149</v>
      </c>
      <c r="C335" s="1848">
        <v>1</v>
      </c>
      <c r="D335" s="1848"/>
      <c r="E335" s="1848"/>
      <c r="F335" s="1849">
        <v>35000</v>
      </c>
      <c r="G335" s="1848"/>
      <c r="H335" s="1848">
        <v>1</v>
      </c>
      <c r="I335" s="2048">
        <v>70</v>
      </c>
      <c r="J335" s="1831">
        <v>4000</v>
      </c>
      <c r="K335" s="2073" t="s">
        <v>767</v>
      </c>
    </row>
    <row r="336" spans="1:11" ht="15.75" x14ac:dyDescent="0.25">
      <c r="A336" s="2375"/>
      <c r="B336" s="1859" t="s">
        <v>8172</v>
      </c>
      <c r="C336" s="1848">
        <v>1</v>
      </c>
      <c r="D336" s="1848"/>
      <c r="E336" s="1848">
        <v>27000</v>
      </c>
      <c r="F336" s="1849"/>
      <c r="G336" s="1848"/>
      <c r="H336" s="1848">
        <v>1</v>
      </c>
      <c r="I336" s="2048">
        <v>100</v>
      </c>
      <c r="J336" s="1831">
        <v>5000</v>
      </c>
      <c r="K336" s="2073"/>
    </row>
    <row r="337" spans="1:11" ht="15.75" x14ac:dyDescent="0.25">
      <c r="A337" s="2375"/>
      <c r="B337" s="1859" t="s">
        <v>5662</v>
      </c>
      <c r="C337" s="1848">
        <v>1</v>
      </c>
      <c r="D337" s="1848"/>
      <c r="E337" s="1848"/>
      <c r="F337" s="1849">
        <v>14000</v>
      </c>
      <c r="G337" s="1848"/>
      <c r="H337" s="1848">
        <v>1</v>
      </c>
      <c r="I337" s="2048">
        <v>60</v>
      </c>
      <c r="J337" s="1831">
        <v>3000</v>
      </c>
      <c r="K337" s="2073" t="s">
        <v>767</v>
      </c>
    </row>
    <row r="338" spans="1:11" ht="16.5" thickBot="1" x14ac:dyDescent="0.3">
      <c r="A338" s="2376"/>
      <c r="B338" s="2037" t="s">
        <v>136</v>
      </c>
      <c r="C338" s="2038">
        <v>1</v>
      </c>
      <c r="D338" s="2038"/>
      <c r="E338" s="2038">
        <v>16000</v>
      </c>
      <c r="F338" s="2039"/>
      <c r="G338" s="2038"/>
      <c r="H338" s="2038">
        <v>1</v>
      </c>
      <c r="I338" s="2140">
        <v>60</v>
      </c>
      <c r="J338" s="2041">
        <v>3000</v>
      </c>
      <c r="K338" s="2143"/>
    </row>
    <row r="339" spans="1:11" ht="15.75" x14ac:dyDescent="0.25">
      <c r="A339" s="2374">
        <v>44031</v>
      </c>
      <c r="B339" s="1952" t="s">
        <v>563</v>
      </c>
      <c r="C339" s="1844">
        <v>1</v>
      </c>
      <c r="D339" s="1844"/>
      <c r="E339" s="1844"/>
      <c r="F339" s="1845">
        <v>17000</v>
      </c>
      <c r="G339" s="1844"/>
      <c r="H339" s="1844">
        <v>1</v>
      </c>
      <c r="I339" s="2047">
        <v>100</v>
      </c>
      <c r="J339" s="1920">
        <v>5000</v>
      </c>
      <c r="K339" s="1992" t="s">
        <v>6399</v>
      </c>
    </row>
    <row r="340" spans="1:11" ht="15.75" x14ac:dyDescent="0.25">
      <c r="A340" s="2375"/>
      <c r="B340" s="2070" t="s">
        <v>5564</v>
      </c>
      <c r="C340" s="2137">
        <v>1</v>
      </c>
      <c r="D340" s="2137"/>
      <c r="E340" s="2137"/>
      <c r="F340" s="2139"/>
      <c r="G340" s="2137">
        <v>41000</v>
      </c>
      <c r="H340" s="2137"/>
      <c r="I340" s="2071"/>
      <c r="J340" s="2072"/>
      <c r="K340" s="2073" t="s">
        <v>2094</v>
      </c>
    </row>
    <row r="341" spans="1:11" ht="15.75" x14ac:dyDescent="0.25">
      <c r="A341" s="2375"/>
      <c r="B341" s="2070" t="s">
        <v>8536</v>
      </c>
      <c r="C341" s="2137">
        <v>1</v>
      </c>
      <c r="D341" s="2137"/>
      <c r="E341" s="2137">
        <v>41000</v>
      </c>
      <c r="F341" s="2139"/>
      <c r="G341" s="2137"/>
      <c r="H341" s="2137">
        <v>1</v>
      </c>
      <c r="I341" s="2071">
        <v>70</v>
      </c>
      <c r="J341" s="2072">
        <v>4000</v>
      </c>
      <c r="K341" s="2073"/>
    </row>
    <row r="342" spans="1:11" ht="15.75" x14ac:dyDescent="0.25">
      <c r="A342" s="2375"/>
      <c r="B342" s="2070" t="s">
        <v>5662</v>
      </c>
      <c r="C342" s="2137">
        <v>1</v>
      </c>
      <c r="D342" s="2137"/>
      <c r="E342" s="2137">
        <v>9000</v>
      </c>
      <c r="F342" s="2139"/>
      <c r="G342" s="2137"/>
      <c r="H342" s="2137">
        <v>2</v>
      </c>
      <c r="I342" s="2071">
        <v>70</v>
      </c>
      <c r="J342" s="2072">
        <v>8000</v>
      </c>
      <c r="K342" s="2073"/>
    </row>
    <row r="343" spans="1:11" ht="15.75" x14ac:dyDescent="0.25">
      <c r="A343" s="2375"/>
      <c r="B343" s="1917" t="s">
        <v>8300</v>
      </c>
      <c r="C343" s="1870"/>
      <c r="D343" s="1870">
        <v>1</v>
      </c>
      <c r="E343" s="1870"/>
      <c r="F343" s="1871"/>
      <c r="G343" s="1870"/>
      <c r="H343" s="1870"/>
      <c r="I343" s="2052"/>
      <c r="J343" s="1776"/>
      <c r="K343" s="1997" t="s">
        <v>8537</v>
      </c>
    </row>
    <row r="344" spans="1:11" ht="15.75" x14ac:dyDescent="0.25">
      <c r="A344" s="2375"/>
      <c r="B344" s="1917" t="s">
        <v>5772</v>
      </c>
      <c r="C344" s="1870"/>
      <c r="D344" s="1870">
        <v>2</v>
      </c>
      <c r="E344" s="1870"/>
      <c r="F344" s="1871"/>
      <c r="G344" s="1870"/>
      <c r="H344" s="1870"/>
      <c r="I344" s="2052"/>
      <c r="J344" s="1776"/>
      <c r="K344" s="1997" t="s">
        <v>8538</v>
      </c>
    </row>
    <row r="345" spans="1:11" ht="15.75" x14ac:dyDescent="0.25">
      <c r="A345" s="2375"/>
      <c r="B345" s="1859" t="s">
        <v>5544</v>
      </c>
      <c r="C345" s="1848">
        <v>1</v>
      </c>
      <c r="D345" s="1848"/>
      <c r="E345" s="1848"/>
      <c r="F345" s="1849"/>
      <c r="G345" s="1848">
        <v>18900</v>
      </c>
      <c r="H345" s="1848"/>
      <c r="I345" s="2048"/>
      <c r="J345" s="1831"/>
      <c r="K345" s="2073" t="s">
        <v>8539</v>
      </c>
    </row>
    <row r="346" spans="1:11" ht="15.75" x14ac:dyDescent="0.25">
      <c r="A346" s="2375"/>
      <c r="B346" s="1859" t="s">
        <v>561</v>
      </c>
      <c r="C346" s="1848">
        <v>1</v>
      </c>
      <c r="D346" s="1848"/>
      <c r="E346" s="1848">
        <v>22000</v>
      </c>
      <c r="F346" s="1849"/>
      <c r="G346" s="1848"/>
      <c r="H346" s="1848">
        <v>1</v>
      </c>
      <c r="I346" s="2048">
        <v>70</v>
      </c>
      <c r="J346" s="1831">
        <v>4000</v>
      </c>
      <c r="K346" s="2073"/>
    </row>
    <row r="347" spans="1:11" ht="15.75" x14ac:dyDescent="0.25">
      <c r="A347" s="2375"/>
      <c r="B347" s="1859" t="s">
        <v>563</v>
      </c>
      <c r="C347" s="1848">
        <v>1</v>
      </c>
      <c r="D347" s="1848"/>
      <c r="E347" s="1848"/>
      <c r="F347" s="1849">
        <v>18000</v>
      </c>
      <c r="G347" s="1848"/>
      <c r="H347" s="1848">
        <v>1</v>
      </c>
      <c r="I347" s="2048">
        <v>70</v>
      </c>
      <c r="J347" s="1831">
        <v>4000</v>
      </c>
      <c r="K347" s="2073" t="s">
        <v>767</v>
      </c>
    </row>
    <row r="348" spans="1:11" ht="15.75" x14ac:dyDescent="0.25">
      <c r="A348" s="2375"/>
      <c r="B348" s="1859" t="s">
        <v>563</v>
      </c>
      <c r="C348" s="1848">
        <v>1</v>
      </c>
      <c r="D348" s="1848"/>
      <c r="E348" s="1848"/>
      <c r="F348" s="1849">
        <v>18000</v>
      </c>
      <c r="G348" s="1848"/>
      <c r="H348" s="1848">
        <v>1</v>
      </c>
      <c r="I348" s="2048">
        <v>70</v>
      </c>
      <c r="J348" s="1831">
        <v>4000</v>
      </c>
      <c r="K348" s="2073" t="s">
        <v>767</v>
      </c>
    </row>
    <row r="349" spans="1:11" ht="15.75" x14ac:dyDescent="0.25">
      <c r="A349" s="2375"/>
      <c r="B349" s="1917" t="s">
        <v>4612</v>
      </c>
      <c r="C349" s="1870"/>
      <c r="D349" s="1870">
        <v>1</v>
      </c>
      <c r="E349" s="1870"/>
      <c r="F349" s="1871"/>
      <c r="G349" s="1870"/>
      <c r="H349" s="1870"/>
      <c r="I349" s="2052"/>
      <c r="J349" s="1776"/>
      <c r="K349" s="2133" t="s">
        <v>8540</v>
      </c>
    </row>
    <row r="350" spans="1:11" ht="15.75" x14ac:dyDescent="0.25">
      <c r="A350" s="2375"/>
      <c r="B350" s="1859" t="s">
        <v>4612</v>
      </c>
      <c r="C350" s="1848">
        <v>1</v>
      </c>
      <c r="D350" s="1848"/>
      <c r="E350" s="1848"/>
      <c r="F350" s="1849">
        <v>18000</v>
      </c>
      <c r="G350" s="1848"/>
      <c r="H350" s="1848">
        <v>1</v>
      </c>
      <c r="I350" s="2048">
        <v>60</v>
      </c>
      <c r="J350" s="1831">
        <v>3000</v>
      </c>
      <c r="K350" s="2073" t="s">
        <v>767</v>
      </c>
    </row>
    <row r="351" spans="1:11" ht="16.5" thickBot="1" x14ac:dyDescent="0.3">
      <c r="A351" s="2376"/>
      <c r="B351" s="2037" t="s">
        <v>3750</v>
      </c>
      <c r="C351" s="2038">
        <v>1</v>
      </c>
      <c r="D351" s="2038"/>
      <c r="E351" s="2038"/>
      <c r="F351" s="2039">
        <v>36000</v>
      </c>
      <c r="G351" s="2038"/>
      <c r="H351" s="2038">
        <v>1</v>
      </c>
      <c r="I351" s="2140">
        <v>60</v>
      </c>
      <c r="J351" s="2041">
        <v>3000</v>
      </c>
      <c r="K351" s="2143" t="s">
        <v>767</v>
      </c>
    </row>
    <row r="352" spans="1:11" ht="15.75" x14ac:dyDescent="0.25">
      <c r="A352" s="2374" t="s">
        <v>8541</v>
      </c>
      <c r="B352" s="1952" t="s">
        <v>7900</v>
      </c>
      <c r="C352" s="1844">
        <v>1</v>
      </c>
      <c r="D352" s="1844"/>
      <c r="E352" s="1844"/>
      <c r="F352" s="1845">
        <v>16000</v>
      </c>
      <c r="G352" s="1844"/>
      <c r="H352" s="1844">
        <v>1</v>
      </c>
      <c r="I352" s="2047">
        <v>60</v>
      </c>
      <c r="J352" s="1920">
        <v>3000</v>
      </c>
      <c r="K352" s="1992" t="s">
        <v>8542</v>
      </c>
    </row>
    <row r="353" spans="1:11" ht="15.75" x14ac:dyDescent="0.25">
      <c r="A353" s="2375"/>
      <c r="B353" s="2070" t="s">
        <v>7791</v>
      </c>
      <c r="C353" s="2137">
        <v>1</v>
      </c>
      <c r="D353" s="2137"/>
      <c r="E353" s="2144">
        <v>17000</v>
      </c>
      <c r="F353" s="2145"/>
      <c r="G353" s="2144"/>
      <c r="H353" s="2137">
        <v>1</v>
      </c>
      <c r="I353" s="2071">
        <v>75</v>
      </c>
      <c r="J353" s="2072">
        <v>4000</v>
      </c>
      <c r="K353" s="2073"/>
    </row>
    <row r="354" spans="1:11" ht="15.75" x14ac:dyDescent="0.25">
      <c r="A354" s="2375"/>
      <c r="B354" s="2070" t="s">
        <v>7780</v>
      </c>
      <c r="C354" s="2137">
        <v>1</v>
      </c>
      <c r="D354" s="2137"/>
      <c r="E354" s="2144"/>
      <c r="F354" s="2145">
        <v>18000</v>
      </c>
      <c r="G354" s="2144"/>
      <c r="H354" s="2137">
        <v>1</v>
      </c>
      <c r="I354" s="2071">
        <v>75</v>
      </c>
      <c r="J354" s="2072">
        <v>4000</v>
      </c>
      <c r="K354" s="2073" t="s">
        <v>7409</v>
      </c>
    </row>
    <row r="355" spans="1:11" ht="15.75" x14ac:dyDescent="0.25">
      <c r="A355" s="2375"/>
      <c r="B355" s="2070" t="s">
        <v>8543</v>
      </c>
      <c r="C355" s="2137">
        <v>1</v>
      </c>
      <c r="D355" s="2137"/>
      <c r="E355" s="2144"/>
      <c r="F355" s="2145"/>
      <c r="G355" s="2144">
        <v>17000</v>
      </c>
      <c r="H355" s="2137"/>
      <c r="I355" s="2071"/>
      <c r="J355" s="2072"/>
      <c r="K355" s="2073" t="s">
        <v>8544</v>
      </c>
    </row>
    <row r="356" spans="1:11" ht="15.75" x14ac:dyDescent="0.25">
      <c r="A356" s="2375"/>
      <c r="B356" s="1859" t="s">
        <v>8205</v>
      </c>
      <c r="C356" s="1848">
        <v>1</v>
      </c>
      <c r="D356" s="1848"/>
      <c r="E356" s="1848"/>
      <c r="F356" s="1849"/>
      <c r="G356" s="1848">
        <v>18900</v>
      </c>
      <c r="H356" s="1848"/>
      <c r="I356" s="2048"/>
      <c r="J356" s="1831"/>
      <c r="K356" s="1994" t="s">
        <v>8545</v>
      </c>
    </row>
    <row r="357" spans="1:11" ht="15.75" x14ac:dyDescent="0.25">
      <c r="A357" s="2375"/>
      <c r="B357" s="1859" t="s">
        <v>8205</v>
      </c>
      <c r="C357" s="1848">
        <v>1</v>
      </c>
      <c r="D357" s="1848"/>
      <c r="E357" s="1848"/>
      <c r="F357" s="1849"/>
      <c r="G357" s="1848">
        <v>18900</v>
      </c>
      <c r="H357" s="1848"/>
      <c r="I357" s="2048"/>
      <c r="J357" s="1831"/>
      <c r="K357" s="1994" t="s">
        <v>8546</v>
      </c>
    </row>
    <row r="358" spans="1:11" ht="15.75" x14ac:dyDescent="0.25">
      <c r="A358" s="2375"/>
      <c r="B358" s="1859" t="s">
        <v>8205</v>
      </c>
      <c r="C358" s="1848">
        <v>1</v>
      </c>
      <c r="D358" s="1848"/>
      <c r="E358" s="1848"/>
      <c r="F358" s="1849"/>
      <c r="G358" s="1848">
        <v>18900</v>
      </c>
      <c r="H358" s="1848"/>
      <c r="I358" s="2048"/>
      <c r="J358" s="1831"/>
      <c r="K358" s="1994" t="s">
        <v>8547</v>
      </c>
    </row>
    <row r="359" spans="1:11" ht="15.75" x14ac:dyDescent="0.25">
      <c r="A359" s="2375"/>
      <c r="B359" s="1859" t="s">
        <v>8548</v>
      </c>
      <c r="C359" s="1848">
        <v>1</v>
      </c>
      <c r="D359" s="1848"/>
      <c r="E359" s="1848"/>
      <c r="F359" s="1849"/>
      <c r="G359" s="1848">
        <v>18900</v>
      </c>
      <c r="H359" s="1848"/>
      <c r="I359" s="2048"/>
      <c r="J359" s="1831"/>
      <c r="K359" s="1994" t="s">
        <v>8549</v>
      </c>
    </row>
    <row r="360" spans="1:11" ht="15.75" x14ac:dyDescent="0.25">
      <c r="A360" s="2375"/>
      <c r="B360" s="1859" t="s">
        <v>7780</v>
      </c>
      <c r="C360" s="1848">
        <v>1</v>
      </c>
      <c r="D360" s="1848"/>
      <c r="E360" s="1848">
        <v>18000</v>
      </c>
      <c r="F360" s="1849"/>
      <c r="G360" s="1848"/>
      <c r="H360" s="1848">
        <v>1</v>
      </c>
      <c r="I360" s="2048">
        <v>75</v>
      </c>
      <c r="J360" s="1831">
        <v>4000</v>
      </c>
      <c r="K360" s="2073"/>
    </row>
    <row r="361" spans="1:11" ht="15.75" x14ac:dyDescent="0.25">
      <c r="A361" s="2375"/>
      <c r="B361" s="1859" t="s">
        <v>4814</v>
      </c>
      <c r="C361" s="1848">
        <v>1</v>
      </c>
      <c r="D361" s="1848"/>
      <c r="E361" s="1848"/>
      <c r="F361" s="1849"/>
      <c r="G361" s="1848">
        <v>13900</v>
      </c>
      <c r="H361" s="1848"/>
      <c r="I361" s="2048"/>
      <c r="J361" s="1831"/>
      <c r="K361" s="1994" t="s">
        <v>8550</v>
      </c>
    </row>
    <row r="362" spans="1:11" ht="15.75" x14ac:dyDescent="0.25">
      <c r="A362" s="2375"/>
      <c r="B362" s="1859" t="s">
        <v>7780</v>
      </c>
      <c r="C362" s="1848">
        <v>1</v>
      </c>
      <c r="D362" s="1848"/>
      <c r="E362" s="1848"/>
      <c r="F362" s="1849">
        <v>18000</v>
      </c>
      <c r="G362" s="1848"/>
      <c r="H362" s="1848">
        <v>1</v>
      </c>
      <c r="I362" s="2048">
        <v>75</v>
      </c>
      <c r="J362" s="1831">
        <v>4000</v>
      </c>
      <c r="K362" s="2073" t="s">
        <v>7409</v>
      </c>
    </row>
    <row r="363" spans="1:11" ht="15.75" x14ac:dyDescent="0.25">
      <c r="A363" s="2375"/>
      <c r="B363" s="1859" t="s">
        <v>8225</v>
      </c>
      <c r="C363" s="1848">
        <v>1</v>
      </c>
      <c r="D363" s="1848"/>
      <c r="E363" s="1848"/>
      <c r="F363" s="1849">
        <v>21000</v>
      </c>
      <c r="G363" s="1848"/>
      <c r="H363" s="1848"/>
      <c r="I363" s="2048"/>
      <c r="J363" s="1831"/>
      <c r="K363" s="2073" t="s">
        <v>8012</v>
      </c>
    </row>
    <row r="364" spans="1:11" ht="15.75" x14ac:dyDescent="0.25">
      <c r="A364" s="2375"/>
      <c r="B364" s="1859" t="s">
        <v>7776</v>
      </c>
      <c r="C364" s="1848">
        <v>1</v>
      </c>
      <c r="D364" s="1848"/>
      <c r="E364" s="1848"/>
      <c r="F364" s="1849"/>
      <c r="G364" s="1848">
        <v>16000</v>
      </c>
      <c r="H364" s="1848"/>
      <c r="I364" s="2048"/>
      <c r="J364" s="1831"/>
      <c r="K364" s="1994" t="s">
        <v>8551</v>
      </c>
    </row>
    <row r="365" spans="1:11" ht="15.75" x14ac:dyDescent="0.25">
      <c r="A365" s="2375"/>
      <c r="B365" s="1859" t="s">
        <v>7791</v>
      </c>
      <c r="C365" s="1848">
        <v>1</v>
      </c>
      <c r="D365" s="1848"/>
      <c r="E365" s="1848">
        <v>12000</v>
      </c>
      <c r="F365" s="1849">
        <v>5000</v>
      </c>
      <c r="G365" s="1848"/>
      <c r="H365" s="1848">
        <v>1</v>
      </c>
      <c r="I365" s="2048">
        <v>75</v>
      </c>
      <c r="J365" s="1831">
        <v>4000</v>
      </c>
      <c r="K365" s="2073" t="s">
        <v>8012</v>
      </c>
    </row>
    <row r="366" spans="1:11" ht="15.75" x14ac:dyDescent="0.25">
      <c r="A366" s="2375"/>
      <c r="B366" s="1859" t="s">
        <v>7794</v>
      </c>
      <c r="C366" s="1848">
        <v>1</v>
      </c>
      <c r="D366" s="1848"/>
      <c r="E366" s="1848"/>
      <c r="F366" s="1849">
        <v>15000</v>
      </c>
      <c r="G366" s="1848"/>
      <c r="H366" s="1848">
        <v>1</v>
      </c>
      <c r="I366" s="2048">
        <v>60</v>
      </c>
      <c r="J366" s="1831">
        <v>3000</v>
      </c>
      <c r="K366" s="2073" t="s">
        <v>8012</v>
      </c>
    </row>
    <row r="367" spans="1:11" ht="15.75" x14ac:dyDescent="0.25">
      <c r="A367" s="2375"/>
      <c r="B367" s="1859" t="s">
        <v>8225</v>
      </c>
      <c r="C367" s="1848">
        <v>1</v>
      </c>
      <c r="D367" s="1848"/>
      <c r="E367" s="1848">
        <v>19000</v>
      </c>
      <c r="F367" s="1849"/>
      <c r="G367" s="1848"/>
      <c r="H367" s="1848">
        <v>1</v>
      </c>
      <c r="I367" s="2048">
        <v>60</v>
      </c>
      <c r="J367" s="1831">
        <v>3000</v>
      </c>
      <c r="K367" s="1994" t="s">
        <v>8552</v>
      </c>
    </row>
    <row r="368" spans="1:11" ht="15.75" x14ac:dyDescent="0.25">
      <c r="A368" s="2375"/>
      <c r="B368" s="1859" t="s">
        <v>7781</v>
      </c>
      <c r="C368" s="1848">
        <v>1</v>
      </c>
      <c r="D368" s="1848"/>
      <c r="E368" s="1848"/>
      <c r="F368" s="1849"/>
      <c r="G368" s="1848">
        <v>17000</v>
      </c>
      <c r="H368" s="1848"/>
      <c r="I368" s="2048"/>
      <c r="J368" s="1831"/>
      <c r="K368" s="2073"/>
    </row>
    <row r="369" spans="1:11" ht="15.75" x14ac:dyDescent="0.25">
      <c r="A369" s="2375"/>
      <c r="B369" s="1859" t="s">
        <v>7794</v>
      </c>
      <c r="C369" s="1848">
        <v>1</v>
      </c>
      <c r="D369" s="1848"/>
      <c r="E369" s="1848"/>
      <c r="F369" s="1849">
        <v>15000</v>
      </c>
      <c r="G369" s="1848"/>
      <c r="H369" s="1848">
        <v>1</v>
      </c>
      <c r="I369" s="2048">
        <v>60</v>
      </c>
      <c r="J369" s="1831">
        <v>3000</v>
      </c>
      <c r="K369" s="2073"/>
    </row>
    <row r="370" spans="1:11" ht="15.75" x14ac:dyDescent="0.25">
      <c r="A370" s="2375"/>
      <c r="B370" s="1859" t="s">
        <v>7415</v>
      </c>
      <c r="C370" s="1848">
        <v>1</v>
      </c>
      <c r="D370" s="1848"/>
      <c r="E370" s="1848">
        <v>24500</v>
      </c>
      <c r="F370" s="1849"/>
      <c r="G370" s="1848"/>
      <c r="H370" s="1848"/>
      <c r="I370" s="2048"/>
      <c r="J370" s="1831"/>
      <c r="K370" s="2073"/>
    </row>
    <row r="371" spans="1:11" ht="16.5" thickBot="1" x14ac:dyDescent="0.3">
      <c r="A371" s="2376"/>
      <c r="B371" s="2037" t="s">
        <v>8553</v>
      </c>
      <c r="C371" s="2038">
        <v>1</v>
      </c>
      <c r="D371" s="2038"/>
      <c r="E371" s="2038">
        <v>18000</v>
      </c>
      <c r="F371" s="2039"/>
      <c r="G371" s="2038"/>
      <c r="H371" s="2038">
        <v>1</v>
      </c>
      <c r="I371" s="2140">
        <v>75</v>
      </c>
      <c r="J371" s="2041">
        <v>4000</v>
      </c>
      <c r="K371" s="2143"/>
    </row>
    <row r="372" spans="1:11" ht="15.75" x14ac:dyDescent="0.25">
      <c r="A372" s="2374">
        <v>44033</v>
      </c>
      <c r="B372" s="1952" t="s">
        <v>8146</v>
      </c>
      <c r="C372" s="1844">
        <v>1</v>
      </c>
      <c r="D372" s="1844"/>
      <c r="E372" s="1844"/>
      <c r="F372" s="1845">
        <v>32000</v>
      </c>
      <c r="G372" s="1844"/>
      <c r="H372" s="1844">
        <v>1</v>
      </c>
      <c r="I372" s="2047">
        <v>60</v>
      </c>
      <c r="J372" s="1920">
        <v>3000</v>
      </c>
      <c r="K372" s="1992" t="s">
        <v>767</v>
      </c>
    </row>
    <row r="373" spans="1:11" ht="15.75" x14ac:dyDescent="0.25">
      <c r="A373" s="2375"/>
      <c r="B373" s="2070" t="s">
        <v>3702</v>
      </c>
      <c r="C373" s="2137">
        <v>1</v>
      </c>
      <c r="D373" s="2137"/>
      <c r="E373" s="2144"/>
      <c r="F373" s="2145">
        <v>15000</v>
      </c>
      <c r="G373" s="2144"/>
      <c r="H373" s="2137">
        <v>1</v>
      </c>
      <c r="I373" s="2071">
        <v>50</v>
      </c>
      <c r="J373" s="2072">
        <v>2000</v>
      </c>
      <c r="K373" s="2073" t="s">
        <v>767</v>
      </c>
    </row>
    <row r="374" spans="1:11" ht="15.75" x14ac:dyDescent="0.25">
      <c r="A374" s="2375"/>
      <c r="B374" s="2070" t="s">
        <v>5776</v>
      </c>
      <c r="C374" s="2137">
        <v>2</v>
      </c>
      <c r="D374" s="2137"/>
      <c r="E374" s="2144"/>
      <c r="F374" s="2145"/>
      <c r="G374" s="2144">
        <v>100000</v>
      </c>
      <c r="H374" s="2137"/>
      <c r="I374" s="2071"/>
      <c r="J374" s="2072"/>
      <c r="K374" s="2073" t="s">
        <v>8554</v>
      </c>
    </row>
    <row r="375" spans="1:11" ht="15.75" x14ac:dyDescent="0.25">
      <c r="A375" s="2375"/>
      <c r="B375" s="2070" t="s">
        <v>2199</v>
      </c>
      <c r="C375" s="2137">
        <v>1</v>
      </c>
      <c r="D375" s="2137"/>
      <c r="E375" s="2144"/>
      <c r="F375" s="2145"/>
      <c r="G375" s="2144">
        <v>18900</v>
      </c>
      <c r="H375" s="2137"/>
      <c r="I375" s="2071"/>
      <c r="J375" s="2072"/>
      <c r="K375" s="2073" t="s">
        <v>8555</v>
      </c>
    </row>
    <row r="376" spans="1:11" ht="15.75" x14ac:dyDescent="0.25">
      <c r="A376" s="2375"/>
      <c r="B376" s="1859" t="s">
        <v>563</v>
      </c>
      <c r="C376" s="1848">
        <v>1</v>
      </c>
      <c r="D376" s="1848"/>
      <c r="E376" s="1848"/>
      <c r="F376" s="1849">
        <v>18000</v>
      </c>
      <c r="G376" s="1848"/>
      <c r="H376" s="1848">
        <v>1</v>
      </c>
      <c r="I376" s="2048">
        <v>75</v>
      </c>
      <c r="J376" s="1831">
        <v>4000</v>
      </c>
      <c r="K376" s="1994" t="s">
        <v>767</v>
      </c>
    </row>
    <row r="377" spans="1:11" ht="15.75" x14ac:dyDescent="0.25">
      <c r="A377" s="2375"/>
      <c r="B377" s="1859" t="s">
        <v>8149</v>
      </c>
      <c r="C377" s="1848">
        <v>1</v>
      </c>
      <c r="D377" s="1848"/>
      <c r="E377" s="1848">
        <v>35000</v>
      </c>
      <c r="F377" s="1849"/>
      <c r="G377" s="1848"/>
      <c r="H377" s="1848">
        <v>1</v>
      </c>
      <c r="I377" s="2048">
        <v>75</v>
      </c>
      <c r="J377" s="1831">
        <v>4000</v>
      </c>
      <c r="K377" s="1994"/>
    </row>
    <row r="378" spans="1:11" ht="15.75" x14ac:dyDescent="0.25">
      <c r="A378" s="2375"/>
      <c r="B378" s="1859" t="s">
        <v>2187</v>
      </c>
      <c r="C378" s="1848">
        <v>1</v>
      </c>
      <c r="D378" s="1848"/>
      <c r="E378" s="1848"/>
      <c r="F378" s="1849">
        <v>14000</v>
      </c>
      <c r="G378" s="1848"/>
      <c r="H378" s="1848">
        <v>1</v>
      </c>
      <c r="I378" s="2048">
        <v>60</v>
      </c>
      <c r="J378" s="1831">
        <v>3000</v>
      </c>
      <c r="K378" s="1994" t="s">
        <v>767</v>
      </c>
    </row>
    <row r="379" spans="1:11" ht="15.75" x14ac:dyDescent="0.25">
      <c r="A379" s="2375"/>
      <c r="B379" s="1859" t="s">
        <v>3707</v>
      </c>
      <c r="C379" s="1848">
        <v>1</v>
      </c>
      <c r="D379" s="1848"/>
      <c r="E379" s="1848">
        <v>22000</v>
      </c>
      <c r="F379" s="1849"/>
      <c r="G379" s="1848"/>
      <c r="H379" s="1848"/>
      <c r="I379" s="2048"/>
      <c r="J379" s="1831"/>
      <c r="K379" s="1994"/>
    </row>
    <row r="380" spans="1:11" ht="15.75" x14ac:dyDescent="0.25">
      <c r="A380" s="2375"/>
      <c r="B380" s="1859" t="s">
        <v>563</v>
      </c>
      <c r="C380" s="1848">
        <v>1</v>
      </c>
      <c r="D380" s="1848"/>
      <c r="E380" s="1848">
        <v>22000</v>
      </c>
      <c r="F380" s="1849"/>
      <c r="G380" s="1848"/>
      <c r="H380" s="1848"/>
      <c r="I380" s="2048"/>
      <c r="J380" s="1831"/>
      <c r="K380" s="2073"/>
    </row>
    <row r="381" spans="1:11" ht="15.75" x14ac:dyDescent="0.25">
      <c r="A381" s="2375"/>
      <c r="B381" s="1859" t="s">
        <v>8155</v>
      </c>
      <c r="C381" s="1848">
        <v>1</v>
      </c>
      <c r="D381" s="1848"/>
      <c r="E381" s="1848">
        <v>47000</v>
      </c>
      <c r="F381" s="1849"/>
      <c r="G381" s="1848"/>
      <c r="H381" s="1848"/>
      <c r="I381" s="2048"/>
      <c r="J381" s="1831"/>
      <c r="K381" s="1994" t="s">
        <v>8556</v>
      </c>
    </row>
    <row r="382" spans="1:11" ht="15.75" x14ac:dyDescent="0.25">
      <c r="A382" s="2375"/>
      <c r="B382" s="1859" t="s">
        <v>624</v>
      </c>
      <c r="C382" s="1848">
        <v>1</v>
      </c>
      <c r="D382" s="1848"/>
      <c r="E382" s="1848">
        <v>35500</v>
      </c>
      <c r="F382" s="1849"/>
      <c r="G382" s="1848"/>
      <c r="H382" s="1848">
        <v>1</v>
      </c>
      <c r="I382" s="2048">
        <v>60</v>
      </c>
      <c r="J382" s="1831">
        <v>3000</v>
      </c>
      <c r="K382" s="2073"/>
    </row>
    <row r="383" spans="1:11" ht="15.75" x14ac:dyDescent="0.25">
      <c r="A383" s="2375"/>
      <c r="B383" s="1859" t="s">
        <v>5363</v>
      </c>
      <c r="C383" s="1848">
        <v>2</v>
      </c>
      <c r="D383" s="1848"/>
      <c r="E383" s="1848">
        <v>112000</v>
      </c>
      <c r="F383" s="1849"/>
      <c r="G383" s="1848"/>
      <c r="H383" s="1848"/>
      <c r="I383" s="2048"/>
      <c r="J383" s="1831"/>
      <c r="K383" s="2073"/>
    </row>
    <row r="384" spans="1:11" ht="15.75" x14ac:dyDescent="0.25">
      <c r="A384" s="2375"/>
      <c r="B384" s="1859" t="s">
        <v>3036</v>
      </c>
      <c r="C384" s="1848">
        <v>1</v>
      </c>
      <c r="D384" s="1848"/>
      <c r="E384" s="1848"/>
      <c r="F384" s="1849">
        <v>19500</v>
      </c>
      <c r="G384" s="1848"/>
      <c r="H384" s="1848">
        <v>1</v>
      </c>
      <c r="I384" s="2048">
        <v>100</v>
      </c>
      <c r="J384" s="1831">
        <v>5000</v>
      </c>
      <c r="K384" s="1994" t="s">
        <v>767</v>
      </c>
    </row>
    <row r="385" spans="1:11" ht="15.75" x14ac:dyDescent="0.25">
      <c r="A385" s="2375"/>
      <c r="B385" s="1859" t="s">
        <v>4757</v>
      </c>
      <c r="C385" s="1848">
        <v>1</v>
      </c>
      <c r="D385" s="1848"/>
      <c r="E385" s="1848">
        <v>26000</v>
      </c>
      <c r="F385" s="1849"/>
      <c r="G385" s="1848"/>
      <c r="H385" s="1848"/>
      <c r="I385" s="2048"/>
      <c r="J385" s="1831"/>
      <c r="K385" s="2073"/>
    </row>
    <row r="386" spans="1:11" ht="15.75" x14ac:dyDescent="0.25">
      <c r="A386" s="2375"/>
      <c r="B386" s="1859" t="s">
        <v>4757</v>
      </c>
      <c r="C386" s="1848">
        <v>1</v>
      </c>
      <c r="D386" s="1848"/>
      <c r="E386" s="1848"/>
      <c r="F386" s="1849">
        <v>22000</v>
      </c>
      <c r="G386" s="1848"/>
      <c r="H386" s="1848">
        <v>1</v>
      </c>
      <c r="I386" s="2048">
        <v>75</v>
      </c>
      <c r="J386" s="1831">
        <v>4000</v>
      </c>
      <c r="K386" s="2073" t="s">
        <v>767</v>
      </c>
    </row>
    <row r="387" spans="1:11" ht="15.75" x14ac:dyDescent="0.25">
      <c r="A387" s="2375"/>
      <c r="B387" s="1859" t="s">
        <v>3036</v>
      </c>
      <c r="C387" s="1848">
        <v>1</v>
      </c>
      <c r="D387" s="1848"/>
      <c r="E387" s="1848">
        <v>19500</v>
      </c>
      <c r="F387" s="1849"/>
      <c r="G387" s="1848"/>
      <c r="H387" s="1848">
        <v>1</v>
      </c>
      <c r="I387" s="2048">
        <v>100</v>
      </c>
      <c r="J387" s="1831">
        <v>5000</v>
      </c>
      <c r="K387" s="1994"/>
    </row>
    <row r="388" spans="1:11" ht="15.75" x14ac:dyDescent="0.25">
      <c r="A388" s="2375"/>
      <c r="B388" s="1859" t="s">
        <v>432</v>
      </c>
      <c r="C388" s="1848">
        <v>1</v>
      </c>
      <c r="D388" s="1848"/>
      <c r="E388" s="1848"/>
      <c r="F388" s="1849"/>
      <c r="G388" s="1848">
        <v>13900</v>
      </c>
      <c r="H388" s="1848"/>
      <c r="I388" s="2048"/>
      <c r="J388" s="1831"/>
      <c r="K388" s="2073" t="s">
        <v>8557</v>
      </c>
    </row>
    <row r="389" spans="1:11" ht="15.75" x14ac:dyDescent="0.25">
      <c r="A389" s="2375"/>
      <c r="B389" s="1859" t="s">
        <v>563</v>
      </c>
      <c r="C389" s="1848">
        <v>1</v>
      </c>
      <c r="D389" s="1848"/>
      <c r="E389" s="1848">
        <v>18000</v>
      </c>
      <c r="F389" s="1849"/>
      <c r="G389" s="1848"/>
      <c r="H389" s="1848">
        <v>1</v>
      </c>
      <c r="I389" s="2048">
        <v>75</v>
      </c>
      <c r="J389" s="1831">
        <v>4000</v>
      </c>
      <c r="K389" s="2073"/>
    </row>
    <row r="390" spans="1:11" ht="15.75" x14ac:dyDescent="0.25">
      <c r="A390" s="2375"/>
      <c r="B390" s="1859" t="s">
        <v>2187</v>
      </c>
      <c r="C390" s="1848">
        <v>1</v>
      </c>
      <c r="D390" s="1848"/>
      <c r="E390" s="1848"/>
      <c r="F390" s="1849">
        <v>10000</v>
      </c>
      <c r="G390" s="1848"/>
      <c r="H390" s="1848">
        <v>2</v>
      </c>
      <c r="I390" s="2048" t="s">
        <v>5349</v>
      </c>
      <c r="J390" s="1831">
        <v>7000</v>
      </c>
      <c r="K390" s="2073" t="s">
        <v>767</v>
      </c>
    </row>
    <row r="391" spans="1:11" ht="15.75" x14ac:dyDescent="0.25">
      <c r="A391" s="2375"/>
      <c r="B391" s="1859" t="s">
        <v>432</v>
      </c>
      <c r="C391" s="1848">
        <v>3</v>
      </c>
      <c r="D391" s="1848"/>
      <c r="E391" s="1848"/>
      <c r="F391" s="1849">
        <v>38000</v>
      </c>
      <c r="G391" s="1848"/>
      <c r="H391" s="1848">
        <v>3</v>
      </c>
      <c r="I391" s="2048" t="s">
        <v>8558</v>
      </c>
      <c r="J391" s="1831">
        <v>10000</v>
      </c>
      <c r="K391" s="2073" t="s">
        <v>767</v>
      </c>
    </row>
    <row r="392" spans="1:11" ht="15.75" x14ac:dyDescent="0.25">
      <c r="A392" s="2375"/>
      <c r="B392" s="1859" t="s">
        <v>1237</v>
      </c>
      <c r="C392" s="1848">
        <v>1</v>
      </c>
      <c r="D392" s="1848"/>
      <c r="E392" s="1848">
        <v>17000</v>
      </c>
      <c r="F392" s="1849"/>
      <c r="G392" s="1848"/>
      <c r="H392" s="1848">
        <v>1</v>
      </c>
      <c r="I392" s="2048">
        <v>75</v>
      </c>
      <c r="J392" s="1831">
        <v>4000</v>
      </c>
      <c r="K392" s="2073"/>
    </row>
    <row r="393" spans="1:11" ht="15.75" x14ac:dyDescent="0.25">
      <c r="A393" s="2375"/>
      <c r="B393" s="1859" t="s">
        <v>2187</v>
      </c>
      <c r="C393" s="1848">
        <v>1</v>
      </c>
      <c r="D393" s="1848"/>
      <c r="E393" s="1848"/>
      <c r="F393" s="1849"/>
      <c r="G393" s="1848">
        <v>14500</v>
      </c>
      <c r="H393" s="1848"/>
      <c r="I393" s="2048"/>
      <c r="J393" s="1831"/>
      <c r="K393" s="2073" t="s">
        <v>8559</v>
      </c>
    </row>
    <row r="394" spans="1:11" ht="15.75" x14ac:dyDescent="0.25">
      <c r="A394" s="2375"/>
      <c r="B394" s="1859" t="s">
        <v>4847</v>
      </c>
      <c r="C394" s="1848">
        <v>1</v>
      </c>
      <c r="D394" s="1848"/>
      <c r="E394" s="1848">
        <v>32000</v>
      </c>
      <c r="F394" s="1849"/>
      <c r="G394" s="1848"/>
      <c r="H394" s="1848"/>
      <c r="I394" s="2048"/>
      <c r="J394" s="1831"/>
      <c r="K394" s="2073"/>
    </row>
    <row r="395" spans="1:11" ht="15.75" x14ac:dyDescent="0.25">
      <c r="A395" s="2375"/>
      <c r="B395" s="1859" t="s">
        <v>5978</v>
      </c>
      <c r="C395" s="1848">
        <v>1</v>
      </c>
      <c r="D395" s="1848"/>
      <c r="E395" s="1848"/>
      <c r="F395" s="1849">
        <v>31000</v>
      </c>
      <c r="G395" s="1848"/>
      <c r="H395" s="1848">
        <v>1</v>
      </c>
      <c r="I395" s="2048">
        <v>75</v>
      </c>
      <c r="J395" s="1831">
        <v>4000</v>
      </c>
      <c r="K395" s="2073" t="s">
        <v>767</v>
      </c>
    </row>
    <row r="396" spans="1:11" ht="15.75" x14ac:dyDescent="0.25">
      <c r="A396" s="2375"/>
      <c r="B396" s="1859" t="s">
        <v>170</v>
      </c>
      <c r="C396" s="1848">
        <v>1</v>
      </c>
      <c r="D396" s="1848"/>
      <c r="E396" s="1848"/>
      <c r="F396" s="1849">
        <v>23000</v>
      </c>
      <c r="G396" s="1848"/>
      <c r="H396" s="1848">
        <v>1</v>
      </c>
      <c r="I396" s="2048">
        <v>100</v>
      </c>
      <c r="J396" s="1831">
        <v>5000</v>
      </c>
      <c r="K396" s="2073"/>
    </row>
    <row r="397" spans="1:11" ht="15.75" x14ac:dyDescent="0.25">
      <c r="A397" s="2375"/>
      <c r="B397" s="1859" t="s">
        <v>2199</v>
      </c>
      <c r="C397" s="1848">
        <v>1</v>
      </c>
      <c r="D397" s="1848"/>
      <c r="E397" s="1848"/>
      <c r="F397" s="1849"/>
      <c r="G397" s="1848">
        <v>18900</v>
      </c>
      <c r="H397" s="1848"/>
      <c r="I397" s="2048"/>
      <c r="J397" s="1831"/>
      <c r="K397" s="2073" t="s">
        <v>8560</v>
      </c>
    </row>
    <row r="398" spans="1:11" ht="16.5" thickBot="1" x14ac:dyDescent="0.3">
      <c r="A398" s="2376"/>
      <c r="B398" s="2037" t="s">
        <v>2199</v>
      </c>
      <c r="C398" s="2038">
        <v>1</v>
      </c>
      <c r="D398" s="2038"/>
      <c r="E398" s="2038"/>
      <c r="F398" s="2039">
        <v>21000</v>
      </c>
      <c r="G398" s="2038"/>
      <c r="H398" s="2038"/>
      <c r="I398" s="2140"/>
      <c r="J398" s="2041"/>
      <c r="K398" s="2143" t="s">
        <v>8561</v>
      </c>
    </row>
    <row r="399" spans="1:11" ht="15.75" x14ac:dyDescent="0.25">
      <c r="A399" s="2374">
        <v>44034</v>
      </c>
      <c r="B399" s="1952" t="s">
        <v>8576</v>
      </c>
      <c r="C399" s="1844">
        <v>1</v>
      </c>
      <c r="D399" s="1844"/>
      <c r="E399" s="1844"/>
      <c r="F399" s="1845">
        <v>16000</v>
      </c>
      <c r="G399" s="1844"/>
      <c r="H399" s="1844">
        <v>1</v>
      </c>
      <c r="I399" s="2047">
        <v>75</v>
      </c>
      <c r="J399" s="1920">
        <v>4000</v>
      </c>
      <c r="K399" s="1992" t="s">
        <v>767</v>
      </c>
    </row>
    <row r="400" spans="1:11" ht="15.75" x14ac:dyDescent="0.25">
      <c r="A400" s="2375"/>
      <c r="B400" s="2070" t="s">
        <v>5605</v>
      </c>
      <c r="C400" s="2149">
        <v>2</v>
      </c>
      <c r="D400" s="2149"/>
      <c r="E400" s="2149"/>
      <c r="F400" s="2150"/>
      <c r="G400" s="2149">
        <v>110000</v>
      </c>
      <c r="H400" s="2149"/>
      <c r="I400" s="2071"/>
      <c r="J400" s="2072"/>
      <c r="K400" s="2073" t="s">
        <v>8562</v>
      </c>
    </row>
    <row r="401" spans="1:11" ht="15.75" x14ac:dyDescent="0.25">
      <c r="A401" s="2375"/>
      <c r="B401" s="2070" t="s">
        <v>537</v>
      </c>
      <c r="C401" s="2149">
        <v>2</v>
      </c>
      <c r="D401" s="2149"/>
      <c r="E401" s="2149"/>
      <c r="F401" s="2150"/>
      <c r="G401" s="2149">
        <v>40000</v>
      </c>
      <c r="H401" s="2149"/>
      <c r="I401" s="2071"/>
      <c r="J401" s="2072"/>
      <c r="K401" s="2073" t="s">
        <v>8563</v>
      </c>
    </row>
    <row r="402" spans="1:11" ht="15.75" x14ac:dyDescent="0.25">
      <c r="A402" s="2375"/>
      <c r="B402" s="2070" t="s">
        <v>136</v>
      </c>
      <c r="C402" s="2149">
        <v>1</v>
      </c>
      <c r="D402" s="2149"/>
      <c r="E402" s="2149"/>
      <c r="F402" s="2150"/>
      <c r="G402" s="2149">
        <v>17000</v>
      </c>
      <c r="H402" s="2149"/>
      <c r="I402" s="2071"/>
      <c r="J402" s="2072"/>
      <c r="K402" s="2073" t="s">
        <v>8564</v>
      </c>
    </row>
    <row r="403" spans="1:11" ht="15.75" x14ac:dyDescent="0.25">
      <c r="A403" s="2375"/>
      <c r="B403" s="1859" t="s">
        <v>3545</v>
      </c>
      <c r="C403" s="1848">
        <v>1</v>
      </c>
      <c r="D403" s="1848"/>
      <c r="E403" s="1848">
        <v>15000</v>
      </c>
      <c r="F403" s="1849"/>
      <c r="G403" s="1848"/>
      <c r="H403" s="1848">
        <v>1</v>
      </c>
      <c r="I403" s="2048">
        <v>60</v>
      </c>
      <c r="J403" s="1831">
        <v>3000</v>
      </c>
      <c r="K403" s="1994" t="s">
        <v>5403</v>
      </c>
    </row>
    <row r="404" spans="1:11" ht="15.75" x14ac:dyDescent="0.25">
      <c r="A404" s="2375"/>
      <c r="B404" s="1859" t="s">
        <v>5978</v>
      </c>
      <c r="C404" s="1848">
        <v>1</v>
      </c>
      <c r="D404" s="1848"/>
      <c r="E404" s="1848"/>
      <c r="F404" s="1849">
        <v>30000</v>
      </c>
      <c r="G404" s="1848"/>
      <c r="H404" s="1848">
        <v>1</v>
      </c>
      <c r="I404" s="2048">
        <v>75</v>
      </c>
      <c r="J404" s="1831">
        <v>4000</v>
      </c>
      <c r="K404" s="1994" t="s">
        <v>767</v>
      </c>
    </row>
    <row r="405" spans="1:11" ht="15.75" x14ac:dyDescent="0.25">
      <c r="A405" s="2375"/>
      <c r="B405" s="1859" t="s">
        <v>2045</v>
      </c>
      <c r="C405" s="1848">
        <v>1</v>
      </c>
      <c r="D405" s="1848"/>
      <c r="E405" s="1848"/>
      <c r="F405" s="1849">
        <v>15000</v>
      </c>
      <c r="G405" s="1848"/>
      <c r="H405" s="1848">
        <v>1</v>
      </c>
      <c r="I405" s="2048">
        <v>60</v>
      </c>
      <c r="J405" s="1831">
        <v>3000</v>
      </c>
      <c r="K405" s="1994" t="s">
        <v>767</v>
      </c>
    </row>
    <row r="406" spans="1:11" ht="15.75" x14ac:dyDescent="0.25">
      <c r="A406" s="2375"/>
      <c r="B406" s="1859" t="s">
        <v>8146</v>
      </c>
      <c r="C406" s="1848">
        <v>1</v>
      </c>
      <c r="D406" s="1848"/>
      <c r="E406" s="1848"/>
      <c r="F406" s="1849">
        <v>32000</v>
      </c>
      <c r="G406" s="1848"/>
      <c r="H406" s="1848">
        <v>1</v>
      </c>
      <c r="I406" s="2048">
        <v>60</v>
      </c>
      <c r="J406" s="1831">
        <v>3000</v>
      </c>
      <c r="K406" s="1994" t="s">
        <v>767</v>
      </c>
    </row>
    <row r="407" spans="1:11" ht="15.75" x14ac:dyDescent="0.25">
      <c r="A407" s="2375"/>
      <c r="B407" s="1859" t="s">
        <v>8577</v>
      </c>
      <c r="C407" s="1848">
        <v>1</v>
      </c>
      <c r="D407" s="1848"/>
      <c r="E407" s="1848"/>
      <c r="F407" s="1849">
        <v>15000</v>
      </c>
      <c r="G407" s="1848"/>
      <c r="H407" s="1848">
        <v>1</v>
      </c>
      <c r="I407" s="2048">
        <v>100</v>
      </c>
      <c r="J407" s="1831">
        <v>5000</v>
      </c>
      <c r="K407" s="2073" t="s">
        <v>767</v>
      </c>
    </row>
    <row r="408" spans="1:11" ht="15.75" x14ac:dyDescent="0.25">
      <c r="A408" s="2375"/>
      <c r="B408" s="1859" t="s">
        <v>3012</v>
      </c>
      <c r="C408" s="1848">
        <v>1</v>
      </c>
      <c r="D408" s="1848"/>
      <c r="E408" s="1848"/>
      <c r="F408" s="1849"/>
      <c r="G408" s="1848">
        <v>14500</v>
      </c>
      <c r="H408" s="1848"/>
      <c r="I408" s="2048"/>
      <c r="J408" s="1831"/>
      <c r="K408" s="1994" t="s">
        <v>8565</v>
      </c>
    </row>
    <row r="409" spans="1:11" ht="15.75" x14ac:dyDescent="0.25">
      <c r="A409" s="2375"/>
      <c r="B409" s="1859" t="s">
        <v>3012</v>
      </c>
      <c r="C409" s="1848">
        <v>1</v>
      </c>
      <c r="D409" s="1848"/>
      <c r="E409" s="1848"/>
      <c r="F409" s="1849">
        <v>14000</v>
      </c>
      <c r="G409" s="1848"/>
      <c r="H409" s="1848">
        <v>1</v>
      </c>
      <c r="I409" s="2048">
        <v>60</v>
      </c>
      <c r="J409" s="1831">
        <v>3000</v>
      </c>
      <c r="K409" s="2073" t="s">
        <v>767</v>
      </c>
    </row>
    <row r="410" spans="1:11" ht="15.75" x14ac:dyDescent="0.25">
      <c r="A410" s="2375"/>
      <c r="B410" s="1859" t="s">
        <v>8149</v>
      </c>
      <c r="C410" s="1848">
        <v>1</v>
      </c>
      <c r="D410" s="1848"/>
      <c r="E410" s="1848"/>
      <c r="F410" s="1849">
        <v>35000</v>
      </c>
      <c r="G410" s="1848"/>
      <c r="H410" s="1848">
        <v>1</v>
      </c>
      <c r="I410" s="2048">
        <v>75</v>
      </c>
      <c r="J410" s="1831">
        <v>4000</v>
      </c>
      <c r="K410" s="2073" t="s">
        <v>767</v>
      </c>
    </row>
    <row r="411" spans="1:11" ht="15.75" x14ac:dyDescent="0.25">
      <c r="A411" s="2375"/>
      <c r="B411" s="1859" t="s">
        <v>132</v>
      </c>
      <c r="C411" s="1848">
        <v>1</v>
      </c>
      <c r="D411" s="1848"/>
      <c r="E411" s="1848">
        <v>16000</v>
      </c>
      <c r="F411" s="1849"/>
      <c r="G411" s="1848"/>
      <c r="H411" s="1848"/>
      <c r="I411" s="2048"/>
      <c r="J411" s="1831"/>
      <c r="K411" s="1994"/>
    </row>
    <row r="412" spans="1:11" ht="15.75" x14ac:dyDescent="0.25">
      <c r="A412" s="2375"/>
      <c r="B412" s="1859" t="s">
        <v>316</v>
      </c>
      <c r="C412" s="1848">
        <v>1</v>
      </c>
      <c r="D412" s="1848"/>
      <c r="E412" s="1848">
        <v>23000</v>
      </c>
      <c r="F412" s="1849"/>
      <c r="G412" s="1848"/>
      <c r="H412" s="1848">
        <v>1</v>
      </c>
      <c r="I412" s="2048">
        <v>100</v>
      </c>
      <c r="J412" s="1831">
        <v>5000</v>
      </c>
      <c r="K412" s="2073"/>
    </row>
    <row r="413" spans="1:11" ht="15.75" x14ac:dyDescent="0.25">
      <c r="A413" s="2375"/>
      <c r="B413" s="1917" t="s">
        <v>230</v>
      </c>
      <c r="C413" s="1870"/>
      <c r="D413" s="1870">
        <v>2</v>
      </c>
      <c r="E413" s="1870"/>
      <c r="F413" s="1871"/>
      <c r="G413" s="1870"/>
      <c r="H413" s="1870"/>
      <c r="I413" s="2052"/>
      <c r="J413" s="1776"/>
      <c r="K413" s="2133" t="s">
        <v>5684</v>
      </c>
    </row>
    <row r="414" spans="1:11" ht="15.75" x14ac:dyDescent="0.25">
      <c r="A414" s="2375"/>
      <c r="B414" s="1859" t="s">
        <v>563</v>
      </c>
      <c r="C414" s="1848">
        <v>1</v>
      </c>
      <c r="D414" s="1848"/>
      <c r="E414" s="1848"/>
      <c r="F414" s="1849">
        <v>5000</v>
      </c>
      <c r="G414" s="1848"/>
      <c r="H414" s="1848">
        <v>6</v>
      </c>
      <c r="I414" s="2048" t="s">
        <v>8566</v>
      </c>
      <c r="J414" s="1831">
        <v>17000</v>
      </c>
      <c r="K414" s="1994" t="s">
        <v>767</v>
      </c>
    </row>
    <row r="415" spans="1:11" ht="15.75" x14ac:dyDescent="0.25">
      <c r="A415" s="2375"/>
      <c r="B415" s="1859" t="s">
        <v>8613</v>
      </c>
      <c r="C415" s="1848">
        <v>1</v>
      </c>
      <c r="D415" s="1848"/>
      <c r="E415" s="1848"/>
      <c r="F415" s="1849"/>
      <c r="G415" s="1848">
        <v>13900</v>
      </c>
      <c r="H415" s="1848"/>
      <c r="I415" s="2048"/>
      <c r="J415" s="1831"/>
      <c r="K415" s="2073" t="s">
        <v>8567</v>
      </c>
    </row>
    <row r="416" spans="1:11" ht="15.75" x14ac:dyDescent="0.25">
      <c r="A416" s="2375"/>
      <c r="B416" s="1859" t="s">
        <v>6181</v>
      </c>
      <c r="C416" s="1848">
        <v>1</v>
      </c>
      <c r="D416" s="1848"/>
      <c r="E416" s="1848">
        <v>25000</v>
      </c>
      <c r="F416" s="1849"/>
      <c r="G416" s="1848"/>
      <c r="H416" s="1848"/>
      <c r="I416" s="2048"/>
      <c r="J416" s="1831"/>
      <c r="K416" s="2073"/>
    </row>
    <row r="417" spans="1:11" ht="15.75" x14ac:dyDescent="0.25">
      <c r="A417" s="2375"/>
      <c r="B417" s="1859" t="s">
        <v>170</v>
      </c>
      <c r="C417" s="1848">
        <v>1</v>
      </c>
      <c r="D417" s="1848"/>
      <c r="E417" s="1848"/>
      <c r="F417" s="1849"/>
      <c r="G417" s="1848">
        <v>28000</v>
      </c>
      <c r="H417" s="1848"/>
      <c r="I417" s="2048"/>
      <c r="J417" s="1831"/>
      <c r="K417" s="2073" t="s">
        <v>8568</v>
      </c>
    </row>
    <row r="418" spans="1:11" ht="15.75" x14ac:dyDescent="0.25">
      <c r="A418" s="2375"/>
      <c r="B418" s="1859" t="s">
        <v>5925</v>
      </c>
      <c r="C418" s="1848">
        <v>1</v>
      </c>
      <c r="D418" s="1848"/>
      <c r="E418" s="1848"/>
      <c r="F418" s="1849">
        <v>27000</v>
      </c>
      <c r="G418" s="1848"/>
      <c r="H418" s="1848">
        <v>1</v>
      </c>
      <c r="I418" s="2048">
        <v>60</v>
      </c>
      <c r="J418" s="1831">
        <v>3000</v>
      </c>
      <c r="K418" s="2073" t="s">
        <v>767</v>
      </c>
    </row>
    <row r="419" spans="1:11" ht="15.75" x14ac:dyDescent="0.25">
      <c r="A419" s="2375"/>
      <c r="B419" s="1917" t="s">
        <v>861</v>
      </c>
      <c r="C419" s="1870">
        <v>1</v>
      </c>
      <c r="D419" s="1870"/>
      <c r="E419" s="1870"/>
      <c r="F419" s="1871">
        <v>4000</v>
      </c>
      <c r="G419" s="1870"/>
      <c r="H419" s="1870"/>
      <c r="I419" s="2052"/>
      <c r="J419" s="1776"/>
      <c r="K419" s="2133" t="s">
        <v>8578</v>
      </c>
    </row>
    <row r="420" spans="1:11" ht="16.5" thickBot="1" x14ac:dyDescent="0.3">
      <c r="A420" s="2376"/>
      <c r="B420" s="2037" t="s">
        <v>2912</v>
      </c>
      <c r="C420" s="2038">
        <v>1</v>
      </c>
      <c r="D420" s="2038"/>
      <c r="E420" s="2038"/>
      <c r="F420" s="2039"/>
      <c r="G420" s="2038">
        <v>26500</v>
      </c>
      <c r="H420" s="2038"/>
      <c r="I420" s="2140"/>
      <c r="J420" s="2041"/>
      <c r="K420" s="2143" t="s">
        <v>8579</v>
      </c>
    </row>
    <row r="421" spans="1:11" ht="15.75" x14ac:dyDescent="0.25">
      <c r="A421" s="2374">
        <v>44035</v>
      </c>
      <c r="B421" s="1952" t="s">
        <v>5544</v>
      </c>
      <c r="C421" s="1844">
        <v>1</v>
      </c>
      <c r="D421" s="1844"/>
      <c r="E421" s="1844"/>
      <c r="F421" s="1845">
        <v>17000</v>
      </c>
      <c r="G421" s="1844"/>
      <c r="H421" s="1844">
        <v>1</v>
      </c>
      <c r="I421" s="2047">
        <v>70</v>
      </c>
      <c r="J421" s="1920">
        <v>4000</v>
      </c>
      <c r="K421" s="1992" t="s">
        <v>767</v>
      </c>
    </row>
    <row r="422" spans="1:11" ht="15.75" x14ac:dyDescent="0.25">
      <c r="A422" s="2375"/>
      <c r="B422" s="2070" t="s">
        <v>563</v>
      </c>
      <c r="C422" s="2149">
        <v>1</v>
      </c>
      <c r="D422" s="2149"/>
      <c r="E422" s="2149">
        <v>18000</v>
      </c>
      <c r="F422" s="2150"/>
      <c r="G422" s="2149"/>
      <c r="H422" s="2149">
        <v>1</v>
      </c>
      <c r="I422" s="2071">
        <v>70</v>
      </c>
      <c r="J422" s="2072">
        <v>4000</v>
      </c>
      <c r="K422" s="2073"/>
    </row>
    <row r="423" spans="1:11" ht="15.75" x14ac:dyDescent="0.25">
      <c r="A423" s="2375"/>
      <c r="B423" s="2070" t="s">
        <v>8298</v>
      </c>
      <c r="C423" s="2149">
        <v>1</v>
      </c>
      <c r="D423" s="2149"/>
      <c r="E423" s="2149"/>
      <c r="F423" s="2150">
        <v>34500</v>
      </c>
      <c r="G423" s="2149"/>
      <c r="H423" s="2149">
        <v>1</v>
      </c>
      <c r="I423" s="2071">
        <v>100</v>
      </c>
      <c r="J423" s="2072">
        <v>5000</v>
      </c>
      <c r="K423" s="2073" t="s">
        <v>767</v>
      </c>
    </row>
    <row r="424" spans="1:11" ht="15.75" x14ac:dyDescent="0.25">
      <c r="A424" s="2375"/>
      <c r="B424" s="2070" t="s">
        <v>5544</v>
      </c>
      <c r="C424" s="2149">
        <v>1</v>
      </c>
      <c r="D424" s="2149"/>
      <c r="E424" s="2149"/>
      <c r="F424" s="2150">
        <v>21000</v>
      </c>
      <c r="G424" s="2149"/>
      <c r="H424" s="2149"/>
      <c r="I424" s="2071"/>
      <c r="J424" s="2072"/>
      <c r="K424" s="2073" t="s">
        <v>2094</v>
      </c>
    </row>
    <row r="425" spans="1:11" ht="15.75" x14ac:dyDescent="0.25">
      <c r="A425" s="2375"/>
      <c r="B425" s="1859" t="s">
        <v>1694</v>
      </c>
      <c r="C425" s="1848">
        <v>1</v>
      </c>
      <c r="D425" s="1848"/>
      <c r="E425" s="1848">
        <v>26000</v>
      </c>
      <c r="F425" s="1849"/>
      <c r="G425" s="1848"/>
      <c r="H425" s="1848"/>
      <c r="I425" s="2048"/>
      <c r="J425" s="1831"/>
      <c r="K425" s="1994" t="s">
        <v>6067</v>
      </c>
    </row>
    <row r="426" spans="1:11" ht="15.75" x14ac:dyDescent="0.25">
      <c r="A426" s="2375"/>
      <c r="B426" s="1859" t="s">
        <v>8580</v>
      </c>
      <c r="C426" s="1848">
        <v>2</v>
      </c>
      <c r="D426" s="1848"/>
      <c r="E426" s="1848"/>
      <c r="F426" s="1849">
        <v>38000</v>
      </c>
      <c r="G426" s="1848"/>
      <c r="H426" s="1848"/>
      <c r="I426" s="2048"/>
      <c r="J426" s="1831"/>
      <c r="K426" s="1994" t="s">
        <v>3348</v>
      </c>
    </row>
    <row r="427" spans="1:11" ht="15.75" x14ac:dyDescent="0.25">
      <c r="A427" s="2375"/>
      <c r="B427" s="1859" t="s">
        <v>6646</v>
      </c>
      <c r="C427" s="1848">
        <v>1</v>
      </c>
      <c r="D427" s="1848"/>
      <c r="E427" s="1849">
        <v>23500</v>
      </c>
      <c r="F427" s="1849"/>
      <c r="G427" s="1848"/>
      <c r="H427" s="1848"/>
      <c r="I427" s="2048"/>
      <c r="J427" s="1831"/>
      <c r="K427" s="1994"/>
    </row>
    <row r="428" spans="1:11" ht="15.75" x14ac:dyDescent="0.25">
      <c r="A428" s="2375"/>
      <c r="B428" s="1859" t="s">
        <v>8581</v>
      </c>
      <c r="C428" s="1848">
        <v>1</v>
      </c>
      <c r="D428" s="1848"/>
      <c r="E428" s="1848"/>
      <c r="F428" s="1849">
        <v>32000</v>
      </c>
      <c r="G428" s="1848"/>
      <c r="H428" s="1848">
        <v>1</v>
      </c>
      <c r="I428" s="2048">
        <v>60</v>
      </c>
      <c r="J428" s="1831">
        <v>3000</v>
      </c>
      <c r="K428" s="1994" t="s">
        <v>6399</v>
      </c>
    </row>
    <row r="429" spans="1:11" ht="15.75" x14ac:dyDescent="0.25">
      <c r="A429" s="2375"/>
      <c r="B429" s="1859" t="s">
        <v>8582</v>
      </c>
      <c r="C429" s="1848">
        <v>1</v>
      </c>
      <c r="D429" s="1848"/>
      <c r="E429" s="1848">
        <v>13000</v>
      </c>
      <c r="F429" s="1849"/>
      <c r="G429" s="1848"/>
      <c r="H429" s="1848">
        <v>1</v>
      </c>
      <c r="I429" s="2048">
        <v>60</v>
      </c>
      <c r="J429" s="1831">
        <v>3000</v>
      </c>
      <c r="K429" s="2073"/>
    </row>
    <row r="430" spans="1:11" ht="15.75" x14ac:dyDescent="0.25">
      <c r="A430" s="2375"/>
      <c r="B430" s="1859" t="s">
        <v>5662</v>
      </c>
      <c r="C430" s="1848">
        <v>1</v>
      </c>
      <c r="D430" s="1848"/>
      <c r="E430" s="1848"/>
      <c r="F430" s="1849">
        <v>14000</v>
      </c>
      <c r="G430" s="1848"/>
      <c r="H430" s="1848">
        <v>1</v>
      </c>
      <c r="I430" s="2048">
        <v>60</v>
      </c>
      <c r="J430" s="1831">
        <v>3000</v>
      </c>
      <c r="K430" s="1994" t="s">
        <v>6399</v>
      </c>
    </row>
    <row r="431" spans="1:11" ht="15.75" x14ac:dyDescent="0.25">
      <c r="A431" s="2375"/>
      <c r="B431" s="1859" t="s">
        <v>5662</v>
      </c>
      <c r="C431" s="1848">
        <v>1</v>
      </c>
      <c r="D431" s="1848"/>
      <c r="E431" s="1848"/>
      <c r="F431" s="1849">
        <v>14000</v>
      </c>
      <c r="G431" s="1848"/>
      <c r="H431" s="1848">
        <v>1</v>
      </c>
      <c r="I431" s="2048">
        <v>60</v>
      </c>
      <c r="J431" s="1831">
        <v>3000</v>
      </c>
      <c r="K431" s="2073" t="s">
        <v>767</v>
      </c>
    </row>
    <row r="432" spans="1:11" ht="15.75" x14ac:dyDescent="0.25">
      <c r="A432" s="2375"/>
      <c r="B432" s="1859" t="s">
        <v>5946</v>
      </c>
      <c r="C432" s="1848">
        <v>2</v>
      </c>
      <c r="D432" s="1848"/>
      <c r="E432" s="1848">
        <v>33000</v>
      </c>
      <c r="F432" s="1849"/>
      <c r="G432" s="1848"/>
      <c r="H432" s="1848">
        <v>3</v>
      </c>
      <c r="I432" s="2048" t="s">
        <v>8583</v>
      </c>
      <c r="J432" s="1831">
        <v>11000</v>
      </c>
      <c r="K432" s="2073"/>
    </row>
    <row r="433" spans="1:11" ht="15.75" x14ac:dyDescent="0.25">
      <c r="A433" s="2375"/>
      <c r="B433" s="1859" t="s">
        <v>5544</v>
      </c>
      <c r="C433" s="1848">
        <v>1</v>
      </c>
      <c r="D433" s="1848"/>
      <c r="E433" s="1848"/>
      <c r="F433" s="1849">
        <v>17000</v>
      </c>
      <c r="G433" s="1848"/>
      <c r="H433" s="1848">
        <v>1</v>
      </c>
      <c r="I433" s="2048">
        <v>70</v>
      </c>
      <c r="J433" s="1831">
        <v>4000</v>
      </c>
      <c r="K433" s="1994" t="s">
        <v>6399</v>
      </c>
    </row>
    <row r="434" spans="1:11" ht="15.75" x14ac:dyDescent="0.25">
      <c r="A434" s="2375"/>
      <c r="B434" s="1859" t="s">
        <v>8155</v>
      </c>
      <c r="C434" s="1848">
        <v>1</v>
      </c>
      <c r="D434" s="1848"/>
      <c r="E434" s="1848"/>
      <c r="F434" s="1849">
        <v>42000</v>
      </c>
      <c r="G434" s="1848"/>
      <c r="H434" s="1848">
        <v>1</v>
      </c>
      <c r="I434" s="2048">
        <v>100</v>
      </c>
      <c r="J434" s="1831">
        <v>5000</v>
      </c>
      <c r="K434" s="2073" t="s">
        <v>767</v>
      </c>
    </row>
    <row r="435" spans="1:11" ht="15.75" x14ac:dyDescent="0.25">
      <c r="A435" s="2375"/>
      <c r="B435" s="1859" t="s">
        <v>7607</v>
      </c>
      <c r="C435" s="1848">
        <v>1</v>
      </c>
      <c r="D435" s="1848"/>
      <c r="E435" s="1848"/>
      <c r="F435" s="1849">
        <v>36500</v>
      </c>
      <c r="G435" s="1848"/>
      <c r="H435" s="1848">
        <v>1</v>
      </c>
      <c r="I435" s="2048">
        <v>60</v>
      </c>
      <c r="J435" s="1831">
        <v>3000</v>
      </c>
      <c r="K435" s="2073" t="s">
        <v>767</v>
      </c>
    </row>
    <row r="436" spans="1:11" ht="15.75" x14ac:dyDescent="0.25">
      <c r="A436" s="2375"/>
      <c r="B436" s="1859" t="s">
        <v>5468</v>
      </c>
      <c r="C436" s="1848">
        <v>1</v>
      </c>
      <c r="D436" s="1848"/>
      <c r="E436" s="1848">
        <v>49000</v>
      </c>
      <c r="F436" s="1849"/>
      <c r="G436" s="1848"/>
      <c r="H436" s="1848">
        <v>1</v>
      </c>
      <c r="I436" s="2048">
        <v>100</v>
      </c>
      <c r="J436" s="1831">
        <v>5000</v>
      </c>
      <c r="K436" s="2073"/>
    </row>
    <row r="437" spans="1:11" ht="15.75" x14ac:dyDescent="0.25">
      <c r="A437" s="2375"/>
      <c r="B437" s="1859" t="s">
        <v>1149</v>
      </c>
      <c r="C437" s="1848">
        <v>2</v>
      </c>
      <c r="D437" s="1848"/>
      <c r="E437" s="1848"/>
      <c r="F437" s="1849">
        <v>110000</v>
      </c>
      <c r="G437" s="1848"/>
      <c r="H437" s="1848"/>
      <c r="I437" s="2048"/>
      <c r="J437" s="1831"/>
      <c r="K437" s="2073" t="s">
        <v>8584</v>
      </c>
    </row>
    <row r="438" spans="1:11" ht="15.75" x14ac:dyDescent="0.25">
      <c r="A438" s="2375"/>
      <c r="B438" s="1859" t="s">
        <v>6840</v>
      </c>
      <c r="C438" s="1848">
        <v>1</v>
      </c>
      <c r="D438" s="1848"/>
      <c r="E438" s="1848"/>
      <c r="F438" s="1849"/>
      <c r="G438" s="1848">
        <v>31500</v>
      </c>
      <c r="H438" s="1848"/>
      <c r="I438" s="2048"/>
      <c r="J438" s="1831"/>
      <c r="K438" s="1994" t="s">
        <v>8585</v>
      </c>
    </row>
    <row r="439" spans="1:11" ht="15.75" x14ac:dyDescent="0.25">
      <c r="A439" s="2375"/>
      <c r="B439" s="1859" t="s">
        <v>6213</v>
      </c>
      <c r="C439" s="1848">
        <v>1</v>
      </c>
      <c r="D439" s="1848"/>
      <c r="E439" s="1848">
        <v>13000</v>
      </c>
      <c r="F439" s="1849"/>
      <c r="G439" s="1848"/>
      <c r="H439" s="1848">
        <v>1</v>
      </c>
      <c r="I439" s="2048">
        <v>60</v>
      </c>
      <c r="J439" s="1831">
        <v>3000</v>
      </c>
      <c r="K439" s="2073"/>
    </row>
    <row r="440" spans="1:11" ht="15.75" x14ac:dyDescent="0.25">
      <c r="A440" s="2375"/>
      <c r="B440" s="1859" t="s">
        <v>8586</v>
      </c>
      <c r="C440" s="1848">
        <v>1</v>
      </c>
      <c r="D440" s="1848"/>
      <c r="E440" s="1848">
        <v>23000</v>
      </c>
      <c r="F440" s="1849"/>
      <c r="G440" s="1848"/>
      <c r="H440" s="1848">
        <v>1</v>
      </c>
      <c r="I440" s="2048">
        <v>50</v>
      </c>
      <c r="J440" s="1831">
        <v>2000</v>
      </c>
      <c r="K440" s="2073"/>
    </row>
    <row r="441" spans="1:11" ht="16.5" thickBot="1" x14ac:dyDescent="0.3">
      <c r="A441" s="2376"/>
      <c r="B441" s="2037" t="s">
        <v>8149</v>
      </c>
      <c r="C441" s="2038">
        <v>1</v>
      </c>
      <c r="D441" s="2038"/>
      <c r="E441" s="2038">
        <v>39000</v>
      </c>
      <c r="F441" s="2039"/>
      <c r="G441" s="2038"/>
      <c r="H441" s="2038"/>
      <c r="I441" s="2140"/>
      <c r="J441" s="2041"/>
      <c r="K441" s="2143"/>
    </row>
    <row r="442" spans="1:11" ht="15.75" x14ac:dyDescent="0.25">
      <c r="A442" s="2374">
        <v>44036</v>
      </c>
      <c r="B442" s="1952" t="s">
        <v>623</v>
      </c>
      <c r="C442" s="1844">
        <v>1</v>
      </c>
      <c r="D442" s="1844"/>
      <c r="E442" s="2182"/>
      <c r="F442" s="2183">
        <v>34500</v>
      </c>
      <c r="G442" s="2182"/>
      <c r="H442" s="1844">
        <v>1</v>
      </c>
      <c r="I442" s="2047">
        <v>60</v>
      </c>
      <c r="J442" s="1920">
        <v>3000</v>
      </c>
      <c r="K442" s="1992" t="s">
        <v>767</v>
      </c>
    </row>
    <row r="443" spans="1:11" ht="15.75" x14ac:dyDescent="0.25">
      <c r="A443" s="2375"/>
      <c r="B443" s="2070" t="s">
        <v>8587</v>
      </c>
      <c r="C443" s="2149">
        <v>1</v>
      </c>
      <c r="D443" s="2149"/>
      <c r="E443" s="2180">
        <v>6000</v>
      </c>
      <c r="F443" s="2181"/>
      <c r="G443" s="2180"/>
      <c r="H443" s="2149"/>
      <c r="I443" s="2071"/>
      <c r="J443" s="2072"/>
      <c r="K443" s="2073"/>
    </row>
    <row r="444" spans="1:11" ht="15.75" x14ac:dyDescent="0.25">
      <c r="A444" s="2375"/>
      <c r="B444" s="2070" t="s">
        <v>136</v>
      </c>
      <c r="C444" s="2149">
        <v>1</v>
      </c>
      <c r="D444" s="2149"/>
      <c r="E444" s="2180"/>
      <c r="F444" s="2181">
        <v>19000</v>
      </c>
      <c r="G444" s="2180"/>
      <c r="H444" s="2149"/>
      <c r="I444" s="2071"/>
      <c r="J444" s="2072"/>
      <c r="K444" s="2073" t="s">
        <v>767</v>
      </c>
    </row>
    <row r="445" spans="1:11" ht="15.75" x14ac:dyDescent="0.25">
      <c r="A445" s="2375"/>
      <c r="B445" s="2070" t="s">
        <v>8132</v>
      </c>
      <c r="C445" s="2149">
        <v>1</v>
      </c>
      <c r="D445" s="2149"/>
      <c r="E445" s="2180"/>
      <c r="F445" s="2181">
        <v>29000</v>
      </c>
      <c r="G445" s="2180"/>
      <c r="H445" s="2149">
        <v>1</v>
      </c>
      <c r="I445" s="2071">
        <v>60</v>
      </c>
      <c r="J445" s="2072">
        <v>3000</v>
      </c>
      <c r="K445" s="2073" t="s">
        <v>767</v>
      </c>
    </row>
    <row r="446" spans="1:11" ht="15.75" x14ac:dyDescent="0.25">
      <c r="A446" s="2375"/>
      <c r="B446" s="1859" t="s">
        <v>8262</v>
      </c>
      <c r="C446" s="1848">
        <v>1</v>
      </c>
      <c r="D446" s="1848"/>
      <c r="E446" s="1846">
        <v>30000</v>
      </c>
      <c r="F446" s="1847"/>
      <c r="G446" s="1846"/>
      <c r="H446" s="1848">
        <v>1</v>
      </c>
      <c r="I446" s="2048">
        <v>100</v>
      </c>
      <c r="J446" s="1831">
        <v>5000</v>
      </c>
      <c r="K446" s="1994" t="s">
        <v>8588</v>
      </c>
    </row>
    <row r="447" spans="1:11" ht="15.75" x14ac:dyDescent="0.25">
      <c r="A447" s="2375"/>
      <c r="B447" s="1859" t="s">
        <v>6108</v>
      </c>
      <c r="C447" s="1848">
        <v>1</v>
      </c>
      <c r="D447" s="1848"/>
      <c r="E447" s="1846">
        <v>13000</v>
      </c>
      <c r="F447" s="1847"/>
      <c r="G447" s="1846"/>
      <c r="H447" s="1848">
        <v>1</v>
      </c>
      <c r="I447" s="2048">
        <v>60</v>
      </c>
      <c r="J447" s="1831">
        <v>3000</v>
      </c>
      <c r="K447" s="1994"/>
    </row>
    <row r="448" spans="1:11" ht="15.75" x14ac:dyDescent="0.25">
      <c r="A448" s="2375"/>
      <c r="B448" s="1859" t="s">
        <v>8589</v>
      </c>
      <c r="C448" s="1848">
        <v>1</v>
      </c>
      <c r="D448" s="1848"/>
      <c r="E448" s="1846"/>
      <c r="F448" s="1847">
        <v>21000</v>
      </c>
      <c r="G448" s="1846"/>
      <c r="H448" s="1848"/>
      <c r="I448" s="2048"/>
      <c r="J448" s="1831"/>
      <c r="K448" s="1994" t="s">
        <v>767</v>
      </c>
    </row>
    <row r="449" spans="1:11" ht="15.75" x14ac:dyDescent="0.25">
      <c r="A449" s="2375"/>
      <c r="B449" s="1859" t="s">
        <v>3659</v>
      </c>
      <c r="C449" s="1848">
        <v>1</v>
      </c>
      <c r="D449" s="1848"/>
      <c r="E449" s="1846"/>
      <c r="F449" s="1847">
        <v>37500</v>
      </c>
      <c r="G449" s="1846"/>
      <c r="H449" s="1848"/>
      <c r="I449" s="2048"/>
      <c r="J449" s="1831"/>
      <c r="K449" s="1994" t="s">
        <v>8590</v>
      </c>
    </row>
    <row r="450" spans="1:11" ht="15.75" x14ac:dyDescent="0.25">
      <c r="A450" s="2375"/>
      <c r="B450" s="1859" t="s">
        <v>5718</v>
      </c>
      <c r="C450" s="1848">
        <v>1</v>
      </c>
      <c r="D450" s="1848"/>
      <c r="E450" s="1846"/>
      <c r="F450" s="1847">
        <v>18000</v>
      </c>
      <c r="G450" s="1846"/>
      <c r="H450" s="1848">
        <v>1</v>
      </c>
      <c r="I450" s="2048">
        <v>60</v>
      </c>
      <c r="J450" s="1831">
        <v>3000</v>
      </c>
      <c r="K450" s="2073" t="s">
        <v>767</v>
      </c>
    </row>
    <row r="451" spans="1:11" ht="15.75" x14ac:dyDescent="0.25">
      <c r="A451" s="2375"/>
      <c r="B451" s="1859" t="s">
        <v>136</v>
      </c>
      <c r="C451" s="1848">
        <v>1</v>
      </c>
      <c r="D451" s="1848"/>
      <c r="E451" s="1846"/>
      <c r="F451" s="1847"/>
      <c r="G451" s="1846">
        <v>17000</v>
      </c>
      <c r="H451" s="1848"/>
      <c r="I451" s="2048"/>
      <c r="J451" s="1831"/>
      <c r="K451" s="1994" t="s">
        <v>8591</v>
      </c>
    </row>
    <row r="452" spans="1:11" ht="15.75" x14ac:dyDescent="0.25">
      <c r="A452" s="2375"/>
      <c r="B452" s="1859" t="s">
        <v>6098</v>
      </c>
      <c r="C452" s="1848">
        <v>1</v>
      </c>
      <c r="D452" s="1848"/>
      <c r="E452" s="1846">
        <v>9000</v>
      </c>
      <c r="F452" s="1847">
        <v>6000</v>
      </c>
      <c r="G452" s="1846"/>
      <c r="H452" s="1848">
        <v>1</v>
      </c>
      <c r="I452" s="2048">
        <v>60</v>
      </c>
      <c r="J452" s="1831">
        <v>3000</v>
      </c>
      <c r="K452" s="2073" t="s">
        <v>8592</v>
      </c>
    </row>
    <row r="453" spans="1:11" ht="15.75" x14ac:dyDescent="0.25">
      <c r="A453" s="2375"/>
      <c r="B453" s="1859" t="s">
        <v>8589</v>
      </c>
      <c r="C453" s="1848">
        <v>1</v>
      </c>
      <c r="D453" s="1848"/>
      <c r="E453" s="1846"/>
      <c r="F453" s="1847"/>
      <c r="G453" s="1846">
        <v>18900</v>
      </c>
      <c r="H453" s="1848"/>
      <c r="I453" s="2048"/>
      <c r="J453" s="1831"/>
      <c r="K453" s="2073" t="s">
        <v>8593</v>
      </c>
    </row>
    <row r="454" spans="1:11" ht="15.75" x14ac:dyDescent="0.25">
      <c r="A454" s="2375"/>
      <c r="B454" s="1859" t="s">
        <v>1149</v>
      </c>
      <c r="C454" s="1848">
        <v>2</v>
      </c>
      <c r="D454" s="1848"/>
      <c r="E454" s="1846"/>
      <c r="F454" s="1847">
        <v>110000</v>
      </c>
      <c r="G454" s="1846"/>
      <c r="H454" s="1848"/>
      <c r="I454" s="2048"/>
      <c r="J454" s="1831"/>
      <c r="K454" s="1994" t="s">
        <v>2094</v>
      </c>
    </row>
    <row r="455" spans="1:11" ht="15.75" x14ac:dyDescent="0.25">
      <c r="A455" s="2375"/>
      <c r="B455" s="1859" t="s">
        <v>5592</v>
      </c>
      <c r="C455" s="1848">
        <v>1</v>
      </c>
      <c r="D455" s="1848"/>
      <c r="E455" s="1846">
        <v>15000</v>
      </c>
      <c r="F455" s="1847"/>
      <c r="G455" s="1846"/>
      <c r="H455" s="1848">
        <v>1</v>
      </c>
      <c r="I455" s="2048">
        <v>60</v>
      </c>
      <c r="J455" s="1831">
        <v>3000</v>
      </c>
      <c r="K455" s="2073"/>
    </row>
    <row r="456" spans="1:11" ht="15.75" x14ac:dyDescent="0.25">
      <c r="A456" s="2375"/>
      <c r="B456" s="1859" t="s">
        <v>6628</v>
      </c>
      <c r="C456" s="1848">
        <v>1</v>
      </c>
      <c r="D456" s="1848"/>
      <c r="E456" s="1846"/>
      <c r="F456" s="1847">
        <v>21000</v>
      </c>
      <c r="G456" s="1846"/>
      <c r="H456" s="1848"/>
      <c r="I456" s="2048"/>
      <c r="J456" s="1831"/>
      <c r="K456" s="2166" t="s">
        <v>767</v>
      </c>
    </row>
    <row r="457" spans="1:11" ht="15.75" x14ac:dyDescent="0.25">
      <c r="A457" s="2375"/>
      <c r="B457" s="1917" t="s">
        <v>8594</v>
      </c>
      <c r="C457" s="1870"/>
      <c r="D457" s="1870">
        <v>1</v>
      </c>
      <c r="E457" s="1846"/>
      <c r="F457" s="1847"/>
      <c r="G457" s="1846"/>
      <c r="H457" s="1870"/>
      <c r="I457" s="2052"/>
      <c r="J457" s="1776"/>
      <c r="K457" s="1997" t="s">
        <v>8156</v>
      </c>
    </row>
    <row r="458" spans="1:11" ht="15.75" x14ac:dyDescent="0.25">
      <c r="A458" s="2375"/>
      <c r="B458" s="1859" t="s">
        <v>8356</v>
      </c>
      <c r="C458" s="1848">
        <v>1</v>
      </c>
      <c r="D458" s="1848"/>
      <c r="E458" s="1846"/>
      <c r="F458" s="1847">
        <v>47000</v>
      </c>
      <c r="G458" s="1846"/>
      <c r="H458" s="1848">
        <v>1</v>
      </c>
      <c r="I458" s="2048">
        <v>100</v>
      </c>
      <c r="J458" s="1831">
        <v>5000</v>
      </c>
      <c r="K458" s="2073" t="s">
        <v>767</v>
      </c>
    </row>
    <row r="459" spans="1:11" ht="15.75" x14ac:dyDescent="0.25">
      <c r="A459" s="2375"/>
      <c r="B459" s="1859" t="s">
        <v>8595</v>
      </c>
      <c r="C459" s="1848">
        <v>1</v>
      </c>
      <c r="D459" s="1848"/>
      <c r="E459" s="1846"/>
      <c r="F459" s="1847">
        <v>13000</v>
      </c>
      <c r="G459" s="1846"/>
      <c r="H459" s="1848">
        <v>1</v>
      </c>
      <c r="I459" s="2048">
        <v>60</v>
      </c>
      <c r="J459" s="1831">
        <v>3000</v>
      </c>
      <c r="K459" s="1994"/>
    </row>
    <row r="460" spans="1:11" ht="15.75" x14ac:dyDescent="0.25">
      <c r="A460" s="2375"/>
      <c r="B460" s="1859" t="s">
        <v>5662</v>
      </c>
      <c r="C460" s="1848">
        <v>1</v>
      </c>
      <c r="D460" s="1848"/>
      <c r="E460" s="1846">
        <v>15000</v>
      </c>
      <c r="F460" s="1847"/>
      <c r="G460" s="1846"/>
      <c r="H460" s="1848">
        <v>1</v>
      </c>
      <c r="I460" s="2048">
        <v>50</v>
      </c>
      <c r="J460" s="1831">
        <v>2000</v>
      </c>
      <c r="K460" s="2073"/>
    </row>
    <row r="461" spans="1:11" ht="16.5" thickBot="1" x14ac:dyDescent="0.3">
      <c r="A461" s="2376"/>
      <c r="B461" s="2037" t="s">
        <v>5662</v>
      </c>
      <c r="C461" s="2038">
        <v>1</v>
      </c>
      <c r="D461" s="2038"/>
      <c r="E461" s="1980"/>
      <c r="F461" s="1981"/>
      <c r="G461" s="1980">
        <v>14500</v>
      </c>
      <c r="H461" s="2038"/>
      <c r="I461" s="2140"/>
      <c r="J461" s="2041"/>
      <c r="K461" s="2143" t="s">
        <v>8596</v>
      </c>
    </row>
    <row r="462" spans="1:11" ht="15.75" x14ac:dyDescent="0.25">
      <c r="A462" s="2374">
        <v>44037</v>
      </c>
      <c r="B462" s="1952" t="s">
        <v>5083</v>
      </c>
      <c r="C462" s="1844">
        <v>1</v>
      </c>
      <c r="D462" s="1844"/>
      <c r="E462" s="2182">
        <v>17000</v>
      </c>
      <c r="F462" s="2183"/>
      <c r="G462" s="2182"/>
      <c r="H462" s="1844">
        <v>1</v>
      </c>
      <c r="I462" s="2047">
        <v>75</v>
      </c>
      <c r="J462" s="1920">
        <v>4000</v>
      </c>
      <c r="K462" s="1992"/>
    </row>
    <row r="463" spans="1:11" ht="15.75" x14ac:dyDescent="0.25">
      <c r="A463" s="2375"/>
      <c r="B463" s="2070" t="s">
        <v>8149</v>
      </c>
      <c r="C463" s="2149">
        <v>1</v>
      </c>
      <c r="D463" s="2149"/>
      <c r="E463" s="2180"/>
      <c r="F463" s="2181">
        <v>35000</v>
      </c>
      <c r="G463" s="2180"/>
      <c r="H463" s="2149">
        <v>1</v>
      </c>
      <c r="I463" s="2071">
        <v>75</v>
      </c>
      <c r="J463" s="2072">
        <v>4000</v>
      </c>
      <c r="K463" s="2073" t="s">
        <v>767</v>
      </c>
    </row>
    <row r="464" spans="1:11" ht="15.75" x14ac:dyDescent="0.25">
      <c r="A464" s="2375"/>
      <c r="B464" s="2070" t="s">
        <v>5673</v>
      </c>
      <c r="C464" s="2149">
        <v>1</v>
      </c>
      <c r="D464" s="2149"/>
      <c r="E464" s="2180">
        <v>26500</v>
      </c>
      <c r="F464" s="2181"/>
      <c r="G464" s="2180"/>
      <c r="H464" s="2149">
        <v>1</v>
      </c>
      <c r="I464" s="2071">
        <v>100</v>
      </c>
      <c r="J464" s="2072">
        <v>5000</v>
      </c>
      <c r="K464" s="2073"/>
    </row>
    <row r="465" spans="1:11" ht="15.75" x14ac:dyDescent="0.25">
      <c r="A465" s="2375"/>
      <c r="B465" s="2070" t="s">
        <v>4334</v>
      </c>
      <c r="C465" s="2149">
        <v>2</v>
      </c>
      <c r="D465" s="2149"/>
      <c r="E465" s="2180"/>
      <c r="F465" s="2181">
        <v>246000</v>
      </c>
      <c r="G465" s="2180"/>
      <c r="H465" s="2149"/>
      <c r="I465" s="2071"/>
      <c r="J465" s="2072"/>
      <c r="K465" s="2073" t="s">
        <v>8597</v>
      </c>
    </row>
    <row r="466" spans="1:11" ht="15.75" x14ac:dyDescent="0.25">
      <c r="A466" s="2375"/>
      <c r="B466" s="1859" t="s">
        <v>1248</v>
      </c>
      <c r="C466" s="1848">
        <v>2</v>
      </c>
      <c r="D466" s="1848"/>
      <c r="E466" s="1846"/>
      <c r="F466" s="1847"/>
      <c r="G466" s="1846">
        <v>110000</v>
      </c>
      <c r="H466" s="1848"/>
      <c r="I466" s="2048"/>
      <c r="J466" s="1831"/>
      <c r="K466" s="1994" t="s">
        <v>8598</v>
      </c>
    </row>
    <row r="467" spans="1:11" ht="15.75" x14ac:dyDescent="0.25">
      <c r="A467" s="2375"/>
      <c r="B467" s="1859" t="s">
        <v>107</v>
      </c>
      <c r="C467" s="1848">
        <v>1</v>
      </c>
      <c r="D467" s="1848"/>
      <c r="E467" s="1846"/>
      <c r="F467" s="1847"/>
      <c r="G467" s="1846">
        <v>13900</v>
      </c>
      <c r="H467" s="1848"/>
      <c r="I467" s="2048"/>
      <c r="J467" s="1831"/>
      <c r="K467" s="1994" t="s">
        <v>8599</v>
      </c>
    </row>
    <row r="468" spans="1:11" ht="15.75" x14ac:dyDescent="0.25">
      <c r="A468" s="2375"/>
      <c r="B468" s="1859" t="s">
        <v>392</v>
      </c>
      <c r="C468" s="1848">
        <v>1</v>
      </c>
      <c r="D468" s="1848"/>
      <c r="E468" s="1846"/>
      <c r="F468" s="1847"/>
      <c r="G468" s="1846">
        <v>53000</v>
      </c>
      <c r="H468" s="1848"/>
      <c r="I468" s="2048"/>
      <c r="J468" s="1831"/>
      <c r="K468" s="1994" t="s">
        <v>7027</v>
      </c>
    </row>
    <row r="469" spans="1:11" ht="15.75" x14ac:dyDescent="0.25">
      <c r="A469" s="2375"/>
      <c r="B469" s="1859" t="s">
        <v>5760</v>
      </c>
      <c r="C469" s="1848">
        <v>1</v>
      </c>
      <c r="D469" s="1848"/>
      <c r="E469" s="1846"/>
      <c r="F469" s="1847"/>
      <c r="G469" s="1846">
        <v>19000</v>
      </c>
      <c r="H469" s="1848"/>
      <c r="I469" s="2048"/>
      <c r="J469" s="1831"/>
      <c r="K469" s="1994" t="s">
        <v>7027</v>
      </c>
    </row>
    <row r="470" spans="1:11" ht="15.75" x14ac:dyDescent="0.25">
      <c r="A470" s="2375"/>
      <c r="B470" s="1859" t="s">
        <v>2187</v>
      </c>
      <c r="C470" s="1848">
        <v>1</v>
      </c>
      <c r="D470" s="1848"/>
      <c r="E470" s="1846"/>
      <c r="F470" s="1847">
        <v>13000</v>
      </c>
      <c r="G470" s="1846"/>
      <c r="H470" s="1848">
        <v>1</v>
      </c>
      <c r="I470" s="2048">
        <v>60</v>
      </c>
      <c r="J470" s="1831">
        <v>4000</v>
      </c>
      <c r="K470" s="2073" t="s">
        <v>767</v>
      </c>
    </row>
    <row r="471" spans="1:11" ht="15.75" x14ac:dyDescent="0.25">
      <c r="A471" s="2375"/>
      <c r="B471" s="1859" t="s">
        <v>2199</v>
      </c>
      <c r="C471" s="1848">
        <v>1</v>
      </c>
      <c r="D471" s="1848"/>
      <c r="E471" s="1846"/>
      <c r="F471" s="1847">
        <v>17000</v>
      </c>
      <c r="G471" s="1846"/>
      <c r="H471" s="1848">
        <v>1</v>
      </c>
      <c r="I471" s="2048">
        <v>75</v>
      </c>
      <c r="J471" s="1831">
        <v>4000</v>
      </c>
      <c r="K471" s="1994" t="s">
        <v>767</v>
      </c>
    </row>
    <row r="472" spans="1:11" ht="15.75" x14ac:dyDescent="0.25">
      <c r="A472" s="2375"/>
      <c r="B472" s="1859" t="s">
        <v>5978</v>
      </c>
      <c r="C472" s="1848">
        <v>1</v>
      </c>
      <c r="D472" s="1848"/>
      <c r="E472" s="1846"/>
      <c r="F472" s="1847">
        <v>30000</v>
      </c>
      <c r="G472" s="1846"/>
      <c r="H472" s="1848">
        <v>1</v>
      </c>
      <c r="I472" s="2048">
        <v>75</v>
      </c>
      <c r="J472" s="1831">
        <v>4000</v>
      </c>
      <c r="K472" s="2073" t="s">
        <v>767</v>
      </c>
    </row>
    <row r="473" spans="1:11" ht="15.75" x14ac:dyDescent="0.25">
      <c r="A473" s="2375"/>
      <c r="B473" s="1859" t="s">
        <v>2912</v>
      </c>
      <c r="C473" s="1848">
        <v>1</v>
      </c>
      <c r="D473" s="1848"/>
      <c r="E473" s="1846"/>
      <c r="F473" s="1847">
        <v>26500</v>
      </c>
      <c r="G473" s="1846"/>
      <c r="H473" s="1848"/>
      <c r="I473" s="2048"/>
      <c r="J473" s="1831"/>
      <c r="K473" s="2073" t="s">
        <v>767</v>
      </c>
    </row>
    <row r="474" spans="1:11" ht="15.75" x14ac:dyDescent="0.25">
      <c r="A474" s="2375"/>
      <c r="B474" s="1859" t="s">
        <v>8149</v>
      </c>
      <c r="C474" s="1848">
        <v>1</v>
      </c>
      <c r="D474" s="1848"/>
      <c r="E474" s="1846"/>
      <c r="F474" s="1847">
        <v>35000</v>
      </c>
      <c r="G474" s="1846"/>
      <c r="H474" s="1848">
        <v>1</v>
      </c>
      <c r="I474" s="2048">
        <v>75</v>
      </c>
      <c r="J474" s="1831">
        <v>4000</v>
      </c>
      <c r="K474" s="1994" t="s">
        <v>767</v>
      </c>
    </row>
    <row r="475" spans="1:11" ht="15.75" x14ac:dyDescent="0.25">
      <c r="A475" s="2375"/>
      <c r="B475" s="1859" t="s">
        <v>5925</v>
      </c>
      <c r="C475" s="1848">
        <v>1</v>
      </c>
      <c r="D475" s="1848"/>
      <c r="E475" s="1846">
        <v>8000</v>
      </c>
      <c r="F475" s="1847">
        <v>20000</v>
      </c>
      <c r="G475" s="1846"/>
      <c r="H475" s="1848">
        <v>1</v>
      </c>
      <c r="I475" s="2048">
        <v>50</v>
      </c>
      <c r="J475" s="1831">
        <v>2000</v>
      </c>
      <c r="K475" s="2073" t="s">
        <v>767</v>
      </c>
    </row>
    <row r="476" spans="1:11" ht="15.75" x14ac:dyDescent="0.25">
      <c r="A476" s="2375"/>
      <c r="B476" s="1859" t="s">
        <v>504</v>
      </c>
      <c r="C476" s="1848">
        <v>1</v>
      </c>
      <c r="D476" s="1848"/>
      <c r="E476" s="1846">
        <v>4000</v>
      </c>
      <c r="F476" s="1847">
        <v>9000</v>
      </c>
      <c r="G476" s="1846"/>
      <c r="H476" s="1848">
        <v>1</v>
      </c>
      <c r="I476" s="2048">
        <v>60</v>
      </c>
      <c r="J476" s="1831">
        <v>3000</v>
      </c>
      <c r="K476" s="2155" t="s">
        <v>767</v>
      </c>
    </row>
    <row r="477" spans="1:11" ht="15.75" x14ac:dyDescent="0.25">
      <c r="A477" s="2375"/>
      <c r="B477" s="1859" t="s">
        <v>4757</v>
      </c>
      <c r="C477" s="1848">
        <v>1</v>
      </c>
      <c r="D477" s="1848"/>
      <c r="E477" s="1846"/>
      <c r="F477" s="1847">
        <v>22000</v>
      </c>
      <c r="G477" s="1846"/>
      <c r="H477" s="1848">
        <v>1</v>
      </c>
      <c r="I477" s="2048">
        <v>75</v>
      </c>
      <c r="J477" s="1831">
        <v>4000</v>
      </c>
      <c r="K477" s="1994" t="s">
        <v>767</v>
      </c>
    </row>
    <row r="478" spans="1:11" ht="15.75" x14ac:dyDescent="0.25">
      <c r="A478" s="2375"/>
      <c r="B478" s="1859" t="s">
        <v>3012</v>
      </c>
      <c r="C478" s="1848">
        <v>1</v>
      </c>
      <c r="D478" s="1848"/>
      <c r="E478" s="1846"/>
      <c r="F478" s="1847"/>
      <c r="G478" s="1846">
        <v>14500</v>
      </c>
      <c r="H478" s="1848"/>
      <c r="I478" s="2048"/>
      <c r="J478" s="1831"/>
      <c r="K478" s="1994" t="s">
        <v>8600</v>
      </c>
    </row>
    <row r="479" spans="1:11" ht="16.5" thickBot="1" x14ac:dyDescent="0.3">
      <c r="A479" s="2376"/>
      <c r="B479" s="2156" t="s">
        <v>596</v>
      </c>
      <c r="C479" s="2157">
        <v>1</v>
      </c>
      <c r="D479" s="2157"/>
      <c r="E479" s="2157"/>
      <c r="F479" s="2158">
        <v>6000</v>
      </c>
      <c r="G479" s="2157"/>
      <c r="H479" s="2157"/>
      <c r="I479" s="2159"/>
      <c r="J479" s="2160"/>
      <c r="K479" s="2161" t="s">
        <v>8601</v>
      </c>
    </row>
    <row r="480" spans="1:11" ht="15.75" x14ac:dyDescent="0.25">
      <c r="A480" s="2374">
        <v>44038</v>
      </c>
      <c r="B480" s="1952" t="s">
        <v>8149</v>
      </c>
      <c r="C480" s="1844">
        <v>1</v>
      </c>
      <c r="D480" s="1844"/>
      <c r="E480" s="2182"/>
      <c r="F480" s="2183">
        <v>35000</v>
      </c>
      <c r="G480" s="2182"/>
      <c r="H480" s="1844">
        <v>1</v>
      </c>
      <c r="I480" s="2047">
        <v>75</v>
      </c>
      <c r="J480" s="1920">
        <v>4000</v>
      </c>
      <c r="K480" s="1992" t="s">
        <v>767</v>
      </c>
    </row>
    <row r="481" spans="1:11" ht="15.75" x14ac:dyDescent="0.25">
      <c r="A481" s="2375"/>
      <c r="B481" s="2070" t="s">
        <v>2045</v>
      </c>
      <c r="C481" s="2149">
        <v>1</v>
      </c>
      <c r="D481" s="2149"/>
      <c r="E481" s="2180">
        <v>15000</v>
      </c>
      <c r="F481" s="2181"/>
      <c r="G481" s="2180"/>
      <c r="H481" s="2149">
        <v>1</v>
      </c>
      <c r="I481" s="2071">
        <v>60</v>
      </c>
      <c r="J481" s="2072">
        <v>3000</v>
      </c>
      <c r="K481" s="2073"/>
    </row>
    <row r="482" spans="1:11" ht="15.75" x14ac:dyDescent="0.25">
      <c r="A482" s="2375"/>
      <c r="B482" s="2070" t="s">
        <v>2187</v>
      </c>
      <c r="C482" s="2149">
        <v>1</v>
      </c>
      <c r="D482" s="2149"/>
      <c r="E482" s="2180"/>
      <c r="F482" s="2181"/>
      <c r="G482" s="2180">
        <v>14500</v>
      </c>
      <c r="H482" s="2149"/>
      <c r="I482" s="2071"/>
      <c r="J482" s="2072"/>
      <c r="K482" s="2073" t="s">
        <v>8602</v>
      </c>
    </row>
    <row r="483" spans="1:11" ht="15.75" x14ac:dyDescent="0.25">
      <c r="A483" s="2375"/>
      <c r="B483" s="2162" t="s">
        <v>5293</v>
      </c>
      <c r="C483" s="2163"/>
      <c r="D483" s="2163">
        <v>1</v>
      </c>
      <c r="E483" s="2180"/>
      <c r="F483" s="2181"/>
      <c r="G483" s="2180"/>
      <c r="H483" s="2163"/>
      <c r="I483" s="2164"/>
      <c r="J483" s="2165"/>
      <c r="K483" s="2133" t="s">
        <v>8603</v>
      </c>
    </row>
    <row r="484" spans="1:11" ht="15.75" x14ac:dyDescent="0.25">
      <c r="A484" s="2375"/>
      <c r="B484" s="1859" t="s">
        <v>504</v>
      </c>
      <c r="C484" s="1848">
        <v>2</v>
      </c>
      <c r="D484" s="1848"/>
      <c r="E484" s="1846"/>
      <c r="F484" s="1847">
        <v>27000</v>
      </c>
      <c r="G484" s="1846"/>
      <c r="H484" s="1848">
        <v>1</v>
      </c>
      <c r="I484" s="2048">
        <v>100</v>
      </c>
      <c r="J484" s="1831">
        <v>5000</v>
      </c>
      <c r="K484" s="1994" t="s">
        <v>767</v>
      </c>
    </row>
    <row r="485" spans="1:11" ht="15.75" x14ac:dyDescent="0.25">
      <c r="A485" s="2375"/>
      <c r="B485" s="1859" t="s">
        <v>3012</v>
      </c>
      <c r="C485" s="1848">
        <v>1</v>
      </c>
      <c r="D485" s="1848"/>
      <c r="E485" s="1846"/>
      <c r="F485" s="1847"/>
      <c r="G485" s="1846">
        <v>14500</v>
      </c>
      <c r="H485" s="1848"/>
      <c r="I485" s="2048"/>
      <c r="J485" s="1831"/>
      <c r="K485" s="1994" t="s">
        <v>8604</v>
      </c>
    </row>
    <row r="486" spans="1:11" ht="15.75" x14ac:dyDescent="0.25">
      <c r="A486" s="2375"/>
      <c r="B486" s="1859" t="s">
        <v>5981</v>
      </c>
      <c r="C486" s="1848">
        <v>1</v>
      </c>
      <c r="D486" s="1848"/>
      <c r="E486" s="1846"/>
      <c r="F486" s="1847">
        <v>47000</v>
      </c>
      <c r="G486" s="1846"/>
      <c r="H486" s="1848">
        <v>1</v>
      </c>
      <c r="I486" s="2048">
        <v>100</v>
      </c>
      <c r="J486" s="1831">
        <v>5000</v>
      </c>
      <c r="K486" s="1994" t="s">
        <v>767</v>
      </c>
    </row>
    <row r="487" spans="1:11" ht="15.75" x14ac:dyDescent="0.25">
      <c r="A487" s="2375"/>
      <c r="B487" s="1859" t="s">
        <v>2045</v>
      </c>
      <c r="C487" s="1848">
        <v>1</v>
      </c>
      <c r="D487" s="1848"/>
      <c r="E487" s="1846"/>
      <c r="F487" s="1847">
        <v>15000</v>
      </c>
      <c r="G487" s="1846"/>
      <c r="H487" s="1848">
        <v>1</v>
      </c>
      <c r="I487" s="2048">
        <v>60</v>
      </c>
      <c r="J487" s="1831">
        <v>3000</v>
      </c>
      <c r="K487" s="1994" t="s">
        <v>767</v>
      </c>
    </row>
    <row r="488" spans="1:11" ht="15.75" x14ac:dyDescent="0.25">
      <c r="A488" s="2375"/>
      <c r="B488" s="1859" t="s">
        <v>2045</v>
      </c>
      <c r="C488" s="1848">
        <v>1</v>
      </c>
      <c r="D488" s="1848"/>
      <c r="E488" s="1846"/>
      <c r="F488" s="1847">
        <v>15000</v>
      </c>
      <c r="G488" s="1846"/>
      <c r="H488" s="1848">
        <v>1</v>
      </c>
      <c r="I488" s="2048">
        <v>60</v>
      </c>
      <c r="J488" s="1831">
        <v>3000</v>
      </c>
      <c r="K488" s="2073" t="s">
        <v>767</v>
      </c>
    </row>
    <row r="489" spans="1:11" ht="15.75" x14ac:dyDescent="0.25">
      <c r="A489" s="2375"/>
      <c r="B489" s="1859" t="s">
        <v>653</v>
      </c>
      <c r="C489" s="1848">
        <v>1</v>
      </c>
      <c r="D489" s="1848"/>
      <c r="E489" s="1846">
        <v>39000</v>
      </c>
      <c r="F489" s="1847"/>
      <c r="G489" s="1846"/>
      <c r="H489" s="1848">
        <v>1</v>
      </c>
      <c r="I489" s="2048">
        <v>75</v>
      </c>
      <c r="J489" s="1831">
        <v>4000</v>
      </c>
      <c r="K489" s="1994"/>
    </row>
    <row r="490" spans="1:11" ht="15.75" x14ac:dyDescent="0.25">
      <c r="A490" s="2375"/>
      <c r="B490" s="1859" t="s">
        <v>2199</v>
      </c>
      <c r="C490" s="1848">
        <v>1</v>
      </c>
      <c r="D490" s="1848"/>
      <c r="E490" s="1846">
        <v>21000</v>
      </c>
      <c r="F490" s="1847"/>
      <c r="G490" s="1846"/>
      <c r="H490" s="1848"/>
      <c r="I490" s="2048"/>
      <c r="J490" s="1831"/>
      <c r="K490" s="2073"/>
    </row>
    <row r="491" spans="1:11" ht="15.75" x14ac:dyDescent="0.25">
      <c r="A491" s="2375"/>
      <c r="B491" s="1859" t="s">
        <v>2187</v>
      </c>
      <c r="C491" s="1848">
        <v>1</v>
      </c>
      <c r="D491" s="1848"/>
      <c r="E491" s="1846"/>
      <c r="F491" s="1847">
        <v>14000</v>
      </c>
      <c r="G491" s="1846"/>
      <c r="H491" s="1848">
        <v>1</v>
      </c>
      <c r="I491" s="2048">
        <v>60</v>
      </c>
      <c r="J491" s="1831">
        <v>3000</v>
      </c>
      <c r="K491" s="2073" t="s">
        <v>767</v>
      </c>
    </row>
    <row r="492" spans="1:11" ht="15.75" x14ac:dyDescent="0.25">
      <c r="A492" s="2375"/>
      <c r="B492" s="1859" t="s">
        <v>3539</v>
      </c>
      <c r="C492" s="1848">
        <v>1</v>
      </c>
      <c r="D492" s="1848"/>
      <c r="E492" s="1846"/>
      <c r="F492" s="1847">
        <v>51000</v>
      </c>
      <c r="G492" s="1846"/>
      <c r="H492" s="1848">
        <v>1</v>
      </c>
      <c r="I492" s="2048">
        <v>100</v>
      </c>
      <c r="J492" s="1831">
        <v>5000</v>
      </c>
      <c r="K492" s="1994" t="s">
        <v>767</v>
      </c>
    </row>
    <row r="493" spans="1:11" ht="16.5" thickBot="1" x14ac:dyDescent="0.3">
      <c r="A493" s="2376"/>
      <c r="B493" s="2167" t="s">
        <v>5293</v>
      </c>
      <c r="C493" s="2168">
        <v>1</v>
      </c>
      <c r="D493" s="2168"/>
      <c r="E493" s="2184">
        <v>51000</v>
      </c>
      <c r="F493" s="2185"/>
      <c r="G493" s="2184"/>
      <c r="H493" s="2168">
        <v>1</v>
      </c>
      <c r="I493" s="2169">
        <v>100</v>
      </c>
      <c r="J493" s="2170">
        <v>5000</v>
      </c>
      <c r="K493" s="2143" t="s">
        <v>8605</v>
      </c>
    </row>
    <row r="494" spans="1:11" ht="15.75" x14ac:dyDescent="0.25">
      <c r="A494" s="2377">
        <v>44039</v>
      </c>
      <c r="B494" s="1952" t="s">
        <v>3539</v>
      </c>
      <c r="C494" s="1844">
        <v>1</v>
      </c>
      <c r="D494" s="1844"/>
      <c r="E494" s="1844"/>
      <c r="F494" s="1845">
        <v>51000</v>
      </c>
      <c r="G494" s="1844"/>
      <c r="H494" s="1844">
        <v>1</v>
      </c>
      <c r="I494" s="2047">
        <v>100</v>
      </c>
      <c r="J494" s="1920">
        <v>5000</v>
      </c>
      <c r="K494" s="1992" t="s">
        <v>767</v>
      </c>
    </row>
    <row r="495" spans="1:11" ht="15.75" x14ac:dyDescent="0.25">
      <c r="A495" s="2378"/>
      <c r="B495" s="2070" t="s">
        <v>8606</v>
      </c>
      <c r="C495" s="2152">
        <v>1</v>
      </c>
      <c r="D495" s="2152"/>
      <c r="E495" s="2152"/>
      <c r="F495" s="2154">
        <v>51000</v>
      </c>
      <c r="G495" s="2152"/>
      <c r="H495" s="2152">
        <v>1</v>
      </c>
      <c r="I495" s="2071">
        <v>100</v>
      </c>
      <c r="J495" s="2072">
        <v>5000</v>
      </c>
      <c r="K495" s="2073" t="s">
        <v>767</v>
      </c>
    </row>
    <row r="496" spans="1:11" ht="15.75" x14ac:dyDescent="0.25">
      <c r="A496" s="2378"/>
      <c r="B496" s="2070" t="s">
        <v>3707</v>
      </c>
      <c r="C496" s="2152">
        <v>1</v>
      </c>
      <c r="D496" s="2152"/>
      <c r="E496" s="2152"/>
      <c r="F496" s="2154">
        <v>18000</v>
      </c>
      <c r="G496" s="2152"/>
      <c r="H496" s="2152">
        <v>1</v>
      </c>
      <c r="I496" s="2071">
        <v>75</v>
      </c>
      <c r="J496" s="2072">
        <v>4000</v>
      </c>
      <c r="K496" s="2073" t="s">
        <v>767</v>
      </c>
    </row>
    <row r="497" spans="1:11" ht="15.75" x14ac:dyDescent="0.25">
      <c r="A497" s="2378"/>
      <c r="B497" s="2070" t="s">
        <v>2187</v>
      </c>
      <c r="C497" s="2152">
        <v>1</v>
      </c>
      <c r="D497" s="2152"/>
      <c r="E497" s="2152"/>
      <c r="F497" s="2154">
        <v>14000</v>
      </c>
      <c r="G497" s="2152"/>
      <c r="H497" s="2152">
        <v>1</v>
      </c>
      <c r="I497" s="2071">
        <v>60</v>
      </c>
      <c r="J497" s="2072">
        <v>3000</v>
      </c>
      <c r="K497" s="2073" t="s">
        <v>767</v>
      </c>
    </row>
    <row r="498" spans="1:11" ht="15.75" x14ac:dyDescent="0.25">
      <c r="A498" s="2378"/>
      <c r="B498" s="1859" t="s">
        <v>4814</v>
      </c>
      <c r="C498" s="1848">
        <v>1</v>
      </c>
      <c r="D498" s="1848"/>
      <c r="E498" s="1848"/>
      <c r="F498" s="1849">
        <v>13000</v>
      </c>
      <c r="G498" s="1848"/>
      <c r="H498" s="1848">
        <v>1</v>
      </c>
      <c r="I498" s="2048">
        <v>60</v>
      </c>
      <c r="J498" s="1831">
        <v>3000</v>
      </c>
      <c r="K498" s="1994" t="s">
        <v>767</v>
      </c>
    </row>
    <row r="499" spans="1:11" ht="15.75" x14ac:dyDescent="0.25">
      <c r="A499" s="2378"/>
      <c r="B499" s="1859" t="s">
        <v>3545</v>
      </c>
      <c r="C499" s="1848">
        <v>1</v>
      </c>
      <c r="D499" s="1848"/>
      <c r="E499" s="1848">
        <v>15000</v>
      </c>
      <c r="F499" s="1849"/>
      <c r="G499" s="1848"/>
      <c r="H499" s="1848">
        <v>1</v>
      </c>
      <c r="I499" s="2048">
        <v>60</v>
      </c>
      <c r="J499" s="1831">
        <v>3000</v>
      </c>
      <c r="K499" s="1994"/>
    </row>
    <row r="500" spans="1:11" ht="15.75" x14ac:dyDescent="0.25">
      <c r="A500" s="2378"/>
      <c r="B500" s="1859" t="s">
        <v>8252</v>
      </c>
      <c r="C500" s="1848">
        <v>1</v>
      </c>
      <c r="D500" s="1848"/>
      <c r="E500" s="1848"/>
      <c r="F500" s="1849"/>
      <c r="G500" s="1848">
        <v>33000</v>
      </c>
      <c r="H500" s="1848">
        <v>1</v>
      </c>
      <c r="I500" s="2048">
        <v>75</v>
      </c>
      <c r="J500" s="1831">
        <v>4000</v>
      </c>
      <c r="K500" s="1994" t="s">
        <v>8607</v>
      </c>
    </row>
    <row r="501" spans="1:11" ht="15.75" x14ac:dyDescent="0.25">
      <c r="A501" s="2378"/>
      <c r="B501" s="1859" t="s">
        <v>6063</v>
      </c>
      <c r="C501" s="1848">
        <v>1</v>
      </c>
      <c r="D501" s="1848"/>
      <c r="E501" s="1848"/>
      <c r="F501" s="1849">
        <v>28000</v>
      </c>
      <c r="G501" s="1848"/>
      <c r="H501" s="1848">
        <v>1</v>
      </c>
      <c r="I501" s="2048">
        <v>60</v>
      </c>
      <c r="J501" s="1831">
        <v>3000</v>
      </c>
      <c r="K501" s="1994" t="s">
        <v>767</v>
      </c>
    </row>
    <row r="502" spans="1:11" ht="15.75" x14ac:dyDescent="0.25">
      <c r="A502" s="2378"/>
      <c r="B502" s="1859" t="s">
        <v>107</v>
      </c>
      <c r="C502" s="1848">
        <v>1</v>
      </c>
      <c r="D502" s="1848"/>
      <c r="E502" s="1848"/>
      <c r="F502" s="1849"/>
      <c r="G502" s="1848">
        <v>13900</v>
      </c>
      <c r="H502" s="1848"/>
      <c r="I502" s="2048"/>
      <c r="J502" s="1831"/>
      <c r="K502" s="2073" t="s">
        <v>8608</v>
      </c>
    </row>
    <row r="503" spans="1:11" ht="15.75" x14ac:dyDescent="0.25">
      <c r="A503" s="2378"/>
      <c r="B503" s="1859" t="s">
        <v>3938</v>
      </c>
      <c r="C503" s="1848">
        <v>1</v>
      </c>
      <c r="D503" s="1848"/>
      <c r="E503" s="1848"/>
      <c r="F503" s="1849">
        <v>27000</v>
      </c>
      <c r="G503" s="1848"/>
      <c r="H503" s="1848"/>
      <c r="I503" s="2048"/>
      <c r="J503" s="1831"/>
      <c r="K503" s="1994" t="s">
        <v>767</v>
      </c>
    </row>
    <row r="504" spans="1:11" ht="15.75" x14ac:dyDescent="0.25">
      <c r="A504" s="2378"/>
      <c r="B504" s="1859" t="s">
        <v>7348</v>
      </c>
      <c r="C504" s="1848">
        <v>1</v>
      </c>
      <c r="D504" s="1848"/>
      <c r="E504" s="1848"/>
      <c r="F504" s="1849">
        <v>29000</v>
      </c>
      <c r="G504" s="1848"/>
      <c r="H504" s="1848">
        <v>1</v>
      </c>
      <c r="I504" s="2048">
        <v>60</v>
      </c>
      <c r="J504" s="1831">
        <v>3000</v>
      </c>
      <c r="K504" s="2073" t="s">
        <v>767</v>
      </c>
    </row>
    <row r="505" spans="1:11" ht="15.75" x14ac:dyDescent="0.25">
      <c r="A505" s="2378"/>
      <c r="B505" s="1859" t="s">
        <v>8609</v>
      </c>
      <c r="C505" s="1848">
        <v>1</v>
      </c>
      <c r="D505" s="1848"/>
      <c r="E505" s="1848"/>
      <c r="F505" s="1849">
        <v>49000</v>
      </c>
      <c r="G505" s="1848"/>
      <c r="H505" s="1848">
        <v>1</v>
      </c>
      <c r="I505" s="2048">
        <v>100</v>
      </c>
      <c r="J505" s="1831">
        <v>5000</v>
      </c>
      <c r="K505" s="2073" t="s">
        <v>767</v>
      </c>
    </row>
    <row r="506" spans="1:11" ht="15.75" x14ac:dyDescent="0.25">
      <c r="A506" s="2378"/>
      <c r="B506" s="1859" t="s">
        <v>5468</v>
      </c>
      <c r="C506" s="1848">
        <v>1</v>
      </c>
      <c r="D506" s="1848"/>
      <c r="E506" s="1848"/>
      <c r="F506" s="1849">
        <v>49000</v>
      </c>
      <c r="G506" s="1848"/>
      <c r="H506" s="1848">
        <v>1</v>
      </c>
      <c r="I506" s="2048">
        <v>100</v>
      </c>
      <c r="J506" s="1831">
        <v>5000</v>
      </c>
      <c r="K506" s="2073" t="s">
        <v>767</v>
      </c>
    </row>
    <row r="507" spans="1:11" ht="15.75" x14ac:dyDescent="0.25">
      <c r="A507" s="2378"/>
      <c r="B507" s="1859" t="s">
        <v>311</v>
      </c>
      <c r="C507" s="1848">
        <v>1</v>
      </c>
      <c r="D507" s="1848"/>
      <c r="E507" s="1848">
        <v>19500</v>
      </c>
      <c r="F507" s="1849"/>
      <c r="G507" s="1848"/>
      <c r="H507" s="1848">
        <v>1</v>
      </c>
      <c r="I507" s="2048">
        <v>75</v>
      </c>
      <c r="J507" s="1831">
        <v>4000</v>
      </c>
      <c r="K507" s="2073"/>
    </row>
    <row r="508" spans="1:11" ht="15.75" x14ac:dyDescent="0.25">
      <c r="A508" s="2378"/>
      <c r="B508" s="1859" t="s">
        <v>6366</v>
      </c>
      <c r="C508" s="1848">
        <v>1</v>
      </c>
      <c r="D508" s="1848"/>
      <c r="E508" s="1848"/>
      <c r="F508" s="1849">
        <v>20000</v>
      </c>
      <c r="G508" s="1848"/>
      <c r="H508" s="1848"/>
      <c r="I508" s="2048"/>
      <c r="J508" s="1831"/>
      <c r="K508" s="2073" t="s">
        <v>767</v>
      </c>
    </row>
    <row r="509" spans="1:11" ht="15.75" x14ac:dyDescent="0.25">
      <c r="A509" s="2378"/>
      <c r="B509" s="1859" t="s">
        <v>2199</v>
      </c>
      <c r="C509" s="1848">
        <v>1</v>
      </c>
      <c r="D509" s="1848"/>
      <c r="E509" s="1848">
        <v>17000</v>
      </c>
      <c r="F509" s="1849"/>
      <c r="G509" s="1848"/>
      <c r="H509" s="1848">
        <v>1</v>
      </c>
      <c r="I509" s="2048">
        <v>75</v>
      </c>
      <c r="J509" s="1831">
        <v>4000</v>
      </c>
      <c r="K509" s="2073"/>
    </row>
    <row r="510" spans="1:11" ht="15.75" x14ac:dyDescent="0.25">
      <c r="A510" s="2378"/>
      <c r="B510" s="1859" t="s">
        <v>4839</v>
      </c>
      <c r="C510" s="1848">
        <v>1</v>
      </c>
      <c r="D510" s="1848"/>
      <c r="E510" s="1848"/>
      <c r="F510" s="1849">
        <v>17000</v>
      </c>
      <c r="G510" s="1848"/>
      <c r="H510" s="1848">
        <v>1</v>
      </c>
      <c r="I510" s="2048">
        <v>60</v>
      </c>
      <c r="J510" s="1831">
        <v>3000</v>
      </c>
      <c r="K510" s="2073" t="s">
        <v>767</v>
      </c>
    </row>
    <row r="511" spans="1:11" ht="15.75" x14ac:dyDescent="0.25">
      <c r="A511" s="2378"/>
      <c r="B511" s="1859" t="s">
        <v>498</v>
      </c>
      <c r="C511" s="1848">
        <v>1</v>
      </c>
      <c r="D511" s="1848"/>
      <c r="E511" s="1848"/>
      <c r="F511" s="1849">
        <v>16000</v>
      </c>
      <c r="G511" s="1848"/>
      <c r="H511" s="1848"/>
      <c r="I511" s="2048"/>
      <c r="J511" s="1831"/>
      <c r="K511" s="2155" t="s">
        <v>767</v>
      </c>
    </row>
    <row r="512" spans="1:11" ht="15.75" x14ac:dyDescent="0.25">
      <c r="A512" s="2378"/>
      <c r="B512" s="1859" t="s">
        <v>4814</v>
      </c>
      <c r="C512" s="1848">
        <v>1</v>
      </c>
      <c r="D512" s="1848"/>
      <c r="E512" s="1848">
        <v>13000</v>
      </c>
      <c r="F512" s="1849"/>
      <c r="G512" s="1848"/>
      <c r="H512" s="1848">
        <v>1</v>
      </c>
      <c r="I512" s="2048">
        <v>60</v>
      </c>
      <c r="J512" s="1831">
        <v>3000</v>
      </c>
      <c r="K512" s="2155"/>
    </row>
    <row r="513" spans="1:11" ht="15.75" x14ac:dyDescent="0.25">
      <c r="A513" s="2378"/>
      <c r="B513" s="1859" t="s">
        <v>5215</v>
      </c>
      <c r="C513" s="1848">
        <v>1</v>
      </c>
      <c r="D513" s="1848"/>
      <c r="E513" s="1848">
        <v>12000</v>
      </c>
      <c r="F513" s="1849"/>
      <c r="G513" s="1848">
        <v>52000</v>
      </c>
      <c r="H513" s="1848"/>
      <c r="I513" s="2048"/>
      <c r="J513" s="1831"/>
      <c r="K513" s="2155" t="s">
        <v>8610</v>
      </c>
    </row>
    <row r="514" spans="1:11" ht="15.75" x14ac:dyDescent="0.25">
      <c r="A514" s="2378"/>
      <c r="B514" s="1859" t="s">
        <v>1541</v>
      </c>
      <c r="C514" s="1848">
        <v>2</v>
      </c>
      <c r="D514" s="1848"/>
      <c r="E514" s="1848"/>
      <c r="F514" s="1849"/>
      <c r="G514" s="1848">
        <v>122000</v>
      </c>
      <c r="H514" s="1848"/>
      <c r="I514" s="2048"/>
      <c r="J514" s="1831"/>
      <c r="K514" s="1994" t="s">
        <v>8611</v>
      </c>
    </row>
    <row r="515" spans="1:11" ht="15.75" x14ac:dyDescent="0.25">
      <c r="A515" s="2378"/>
      <c r="B515" s="1859" t="s">
        <v>5605</v>
      </c>
      <c r="C515" s="1848">
        <v>2</v>
      </c>
      <c r="D515" s="1848"/>
      <c r="E515" s="1848"/>
      <c r="F515" s="1849"/>
      <c r="G515" s="1848">
        <v>110000</v>
      </c>
      <c r="H515" s="1848"/>
      <c r="I515" s="2048"/>
      <c r="J515" s="1831"/>
      <c r="K515" s="1994" t="s">
        <v>8611</v>
      </c>
    </row>
    <row r="516" spans="1:11" ht="15.75" x14ac:dyDescent="0.25">
      <c r="A516" s="2378"/>
      <c r="B516" s="1921" t="s">
        <v>136</v>
      </c>
      <c r="C516" s="2151">
        <v>1</v>
      </c>
      <c r="D516" s="2151"/>
      <c r="E516" s="2151"/>
      <c r="F516" s="2153">
        <v>16000</v>
      </c>
      <c r="G516" s="2151"/>
      <c r="H516" s="2151">
        <v>1</v>
      </c>
      <c r="I516" s="2049">
        <v>60</v>
      </c>
      <c r="J516" s="1923">
        <v>3000</v>
      </c>
      <c r="K516" s="2013"/>
    </row>
    <row r="517" spans="1:11" ht="16.5" thickBot="1" x14ac:dyDescent="0.3">
      <c r="A517" s="2379"/>
      <c r="B517" s="2186" t="s">
        <v>107</v>
      </c>
      <c r="C517" s="2038">
        <v>1</v>
      </c>
      <c r="D517" s="2038"/>
      <c r="E517" s="2038"/>
      <c r="F517" s="2039">
        <v>13000</v>
      </c>
      <c r="G517" s="2038"/>
      <c r="H517" s="2038">
        <v>1</v>
      </c>
      <c r="I517" s="2140">
        <v>60</v>
      </c>
      <c r="J517" s="2041">
        <v>3000</v>
      </c>
      <c r="K517" s="2042" t="s">
        <v>767</v>
      </c>
    </row>
    <row r="518" spans="1:11" ht="15.75" x14ac:dyDescent="0.25">
      <c r="A518" s="2377">
        <v>44040</v>
      </c>
      <c r="B518" s="1952" t="s">
        <v>4943</v>
      </c>
      <c r="C518" s="1844">
        <v>1</v>
      </c>
      <c r="D518" s="1844"/>
      <c r="E518" s="1844"/>
      <c r="F518" s="1845">
        <v>27000</v>
      </c>
      <c r="G518" s="1844"/>
      <c r="H518" s="1844">
        <v>1</v>
      </c>
      <c r="I518" s="2047">
        <v>100</v>
      </c>
      <c r="J518" s="1920">
        <v>5000</v>
      </c>
      <c r="K518" s="1992" t="s">
        <v>767</v>
      </c>
    </row>
    <row r="519" spans="1:11" ht="15.75" x14ac:dyDescent="0.25">
      <c r="A519" s="2378"/>
      <c r="B519" s="2070" t="s">
        <v>6049</v>
      </c>
      <c r="C519" s="2152">
        <v>1</v>
      </c>
      <c r="D519" s="2152"/>
      <c r="E519" s="2177"/>
      <c r="F519" s="2179"/>
      <c r="G519" s="2177"/>
      <c r="H519" s="2152">
        <v>8</v>
      </c>
      <c r="I519" s="2071" t="s">
        <v>8616</v>
      </c>
      <c r="J519" s="2072">
        <v>48000</v>
      </c>
      <c r="K519" s="2073"/>
    </row>
    <row r="520" spans="1:11" ht="15.75" x14ac:dyDescent="0.25">
      <c r="A520" s="2378"/>
      <c r="B520" s="2070" t="s">
        <v>6081</v>
      </c>
      <c r="C520" s="2152">
        <v>1</v>
      </c>
      <c r="D520" s="2152"/>
      <c r="E520" s="2177">
        <v>28000</v>
      </c>
      <c r="F520" s="2179"/>
      <c r="G520" s="2177"/>
      <c r="H520" s="2152">
        <v>1</v>
      </c>
      <c r="I520" s="2071">
        <v>60</v>
      </c>
      <c r="J520" s="2072">
        <v>3000</v>
      </c>
      <c r="K520" s="2073"/>
    </row>
    <row r="521" spans="1:11" ht="15.75" x14ac:dyDescent="0.25">
      <c r="A521" s="2378"/>
      <c r="B521" s="2070" t="s">
        <v>629</v>
      </c>
      <c r="C521" s="2152">
        <v>1</v>
      </c>
      <c r="D521" s="2152"/>
      <c r="E521" s="2177"/>
      <c r="F521" s="2179">
        <v>39500</v>
      </c>
      <c r="G521" s="2177"/>
      <c r="H521" s="2152"/>
      <c r="I521" s="2071"/>
      <c r="J521" s="2072"/>
      <c r="K521" s="2073" t="s">
        <v>8617</v>
      </c>
    </row>
    <row r="522" spans="1:11" ht="15.75" x14ac:dyDescent="0.25">
      <c r="A522" s="2378"/>
      <c r="B522" s="1859" t="s">
        <v>2199</v>
      </c>
      <c r="C522" s="1848">
        <v>1</v>
      </c>
      <c r="D522" s="1848"/>
      <c r="E522" s="1848">
        <v>18000</v>
      </c>
      <c r="F522" s="1849"/>
      <c r="G522" s="1848"/>
      <c r="H522" s="1848">
        <v>1</v>
      </c>
      <c r="I522" s="2048">
        <v>60</v>
      </c>
      <c r="J522" s="1831">
        <v>3000</v>
      </c>
      <c r="K522" s="1994"/>
    </row>
    <row r="523" spans="1:11" ht="15.75" x14ac:dyDescent="0.25">
      <c r="A523" s="2378"/>
      <c r="B523" s="1917" t="s">
        <v>7348</v>
      </c>
      <c r="C523" s="1870">
        <v>1</v>
      </c>
      <c r="D523" s="1870"/>
      <c r="E523" s="1870"/>
      <c r="F523" s="1871">
        <v>16000</v>
      </c>
      <c r="G523" s="1870"/>
      <c r="H523" s="1870"/>
      <c r="I523" s="2052"/>
      <c r="J523" s="1776"/>
      <c r="K523" s="1997" t="s">
        <v>8618</v>
      </c>
    </row>
    <row r="524" spans="1:11" ht="15.75" x14ac:dyDescent="0.25">
      <c r="A524" s="2378"/>
      <c r="B524" s="1859" t="s">
        <v>316</v>
      </c>
      <c r="C524" s="1848">
        <v>1</v>
      </c>
      <c r="D524" s="1848"/>
      <c r="E524" s="1848"/>
      <c r="F524" s="1849">
        <v>28000</v>
      </c>
      <c r="G524" s="1848"/>
      <c r="H524" s="1848"/>
      <c r="I524" s="2048"/>
      <c r="J524" s="1831"/>
      <c r="K524" s="1994" t="s">
        <v>767</v>
      </c>
    </row>
    <row r="525" spans="1:11" ht="15.75" x14ac:dyDescent="0.25">
      <c r="A525" s="2378"/>
      <c r="B525" s="1859" t="s">
        <v>144</v>
      </c>
      <c r="C525" s="1848">
        <v>1</v>
      </c>
      <c r="D525" s="1848"/>
      <c r="E525" s="1848"/>
      <c r="F525" s="1849">
        <v>40500</v>
      </c>
      <c r="G525" s="1848"/>
      <c r="H525" s="1848"/>
      <c r="I525" s="2048"/>
      <c r="J525" s="1831"/>
      <c r="K525" s="1994" t="s">
        <v>8619</v>
      </c>
    </row>
    <row r="526" spans="1:11" ht="15.75" x14ac:dyDescent="0.25">
      <c r="A526" s="2378"/>
      <c r="B526" s="1859" t="s">
        <v>2904</v>
      </c>
      <c r="C526" s="1848">
        <v>1</v>
      </c>
      <c r="D526" s="1848"/>
      <c r="E526" s="1848">
        <v>19000</v>
      </c>
      <c r="F526" s="1849"/>
      <c r="G526" s="1848"/>
      <c r="H526" s="1848">
        <v>1</v>
      </c>
      <c r="I526" s="2048">
        <v>60</v>
      </c>
      <c r="J526" s="1831">
        <v>3000</v>
      </c>
      <c r="K526" s="2073"/>
    </row>
    <row r="527" spans="1:11" ht="15.75" x14ac:dyDescent="0.25">
      <c r="A527" s="2378"/>
      <c r="B527" s="1859" t="s">
        <v>504</v>
      </c>
      <c r="C527" s="1848">
        <v>1</v>
      </c>
      <c r="D527" s="1848"/>
      <c r="E527" s="1848"/>
      <c r="F527" s="1849"/>
      <c r="G527" s="1848">
        <v>13000</v>
      </c>
      <c r="H527" s="1848">
        <v>1</v>
      </c>
      <c r="I527" s="2048">
        <v>60</v>
      </c>
      <c r="J527" s="1831">
        <v>3000</v>
      </c>
      <c r="K527" s="1994" t="s">
        <v>8620</v>
      </c>
    </row>
    <row r="528" spans="1:11" ht="15.75" x14ac:dyDescent="0.25">
      <c r="A528" s="2378"/>
      <c r="B528" s="1859" t="s">
        <v>8287</v>
      </c>
      <c r="C528" s="1848">
        <v>1</v>
      </c>
      <c r="D528" s="1848"/>
      <c r="E528" s="1848"/>
      <c r="F528" s="1849"/>
      <c r="G528" s="1848">
        <v>47000</v>
      </c>
      <c r="H528" s="1848"/>
      <c r="I528" s="2048"/>
      <c r="J528" s="1831"/>
      <c r="K528" s="2073" t="s">
        <v>8621</v>
      </c>
    </row>
    <row r="529" spans="1:11" ht="15.75" x14ac:dyDescent="0.25">
      <c r="A529" s="2378"/>
      <c r="B529" s="1859" t="s">
        <v>2199</v>
      </c>
      <c r="C529" s="1848">
        <v>1</v>
      </c>
      <c r="D529" s="1848"/>
      <c r="E529" s="1848"/>
      <c r="F529" s="1849">
        <v>13200</v>
      </c>
      <c r="G529" s="1848"/>
      <c r="H529" s="1848">
        <v>1</v>
      </c>
      <c r="I529" s="2048">
        <v>60</v>
      </c>
      <c r="J529" s="1831">
        <v>3000</v>
      </c>
      <c r="K529" s="2073" t="s">
        <v>8622</v>
      </c>
    </row>
    <row r="530" spans="1:11" ht="15.75" x14ac:dyDescent="0.25">
      <c r="A530" s="2378"/>
      <c r="B530" s="1859" t="s">
        <v>504</v>
      </c>
      <c r="C530" s="1848">
        <v>1</v>
      </c>
      <c r="D530" s="1848"/>
      <c r="E530" s="1848"/>
      <c r="F530" s="1849"/>
      <c r="G530" s="1848">
        <v>13900</v>
      </c>
      <c r="H530" s="1848"/>
      <c r="I530" s="2048"/>
      <c r="J530" s="1831"/>
      <c r="K530" s="2073" t="s">
        <v>6119</v>
      </c>
    </row>
    <row r="531" spans="1:11" ht="15.75" x14ac:dyDescent="0.25">
      <c r="A531" s="2378"/>
      <c r="B531" s="1859" t="s">
        <v>2199</v>
      </c>
      <c r="C531" s="1848">
        <v>1</v>
      </c>
      <c r="D531" s="1848"/>
      <c r="E531" s="1848"/>
      <c r="F531" s="1849">
        <v>17000</v>
      </c>
      <c r="G531" s="1848"/>
      <c r="H531" s="1848">
        <v>1</v>
      </c>
      <c r="I531" s="2048">
        <v>75</v>
      </c>
      <c r="J531" s="1831">
        <v>4000</v>
      </c>
      <c r="K531" s="2073" t="s">
        <v>767</v>
      </c>
    </row>
    <row r="532" spans="1:11" ht="15.75" x14ac:dyDescent="0.25">
      <c r="A532" s="2378"/>
      <c r="B532" s="1859" t="s">
        <v>2199</v>
      </c>
      <c r="C532" s="1848">
        <v>1</v>
      </c>
      <c r="D532" s="1848"/>
      <c r="E532" s="1848"/>
      <c r="F532" s="1849"/>
      <c r="G532" s="1848">
        <v>18900</v>
      </c>
      <c r="H532" s="1848"/>
      <c r="I532" s="2048"/>
      <c r="J532" s="1831"/>
      <c r="K532" s="2073" t="s">
        <v>8623</v>
      </c>
    </row>
    <row r="533" spans="1:11" ht="15.75" x14ac:dyDescent="0.25">
      <c r="A533" s="2378"/>
      <c r="B533" s="1859" t="s">
        <v>807</v>
      </c>
      <c r="C533" s="1848">
        <v>1</v>
      </c>
      <c r="D533" s="1848"/>
      <c r="E533" s="1848">
        <v>23000</v>
      </c>
      <c r="F533" s="1849"/>
      <c r="G533" s="1848"/>
      <c r="H533" s="1848"/>
      <c r="I533" s="2048"/>
      <c r="J533" s="1831"/>
      <c r="K533" s="2073"/>
    </row>
    <row r="534" spans="1:11" ht="15.75" x14ac:dyDescent="0.25">
      <c r="A534" s="2378"/>
      <c r="B534" s="1859" t="s">
        <v>504</v>
      </c>
      <c r="C534" s="1848">
        <v>1</v>
      </c>
      <c r="D534" s="1848"/>
      <c r="E534" s="1848"/>
      <c r="F534" s="1849"/>
      <c r="G534" s="1848">
        <v>13900</v>
      </c>
      <c r="H534" s="1848"/>
      <c r="I534" s="2048"/>
      <c r="J534" s="1831"/>
      <c r="K534" s="2073" t="s">
        <v>8624</v>
      </c>
    </row>
    <row r="535" spans="1:11" ht="15.75" x14ac:dyDescent="0.25">
      <c r="A535" s="2378"/>
      <c r="B535" s="1859" t="s">
        <v>2199</v>
      </c>
      <c r="C535" s="1848">
        <v>1</v>
      </c>
      <c r="D535" s="1848"/>
      <c r="E535" s="1848"/>
      <c r="F535" s="1849"/>
      <c r="G535" s="1848">
        <v>18900</v>
      </c>
      <c r="H535" s="1848"/>
      <c r="I535" s="2048"/>
      <c r="J535" s="1831"/>
      <c r="K535" s="2073" t="s">
        <v>8625</v>
      </c>
    </row>
    <row r="536" spans="1:11" ht="15.75" x14ac:dyDescent="0.25">
      <c r="A536" s="2378"/>
      <c r="B536" s="1859" t="s">
        <v>5037</v>
      </c>
      <c r="C536" s="1848">
        <v>2</v>
      </c>
      <c r="D536" s="1848"/>
      <c r="E536" s="1848"/>
      <c r="F536" s="1849">
        <v>36000</v>
      </c>
      <c r="G536" s="1848"/>
      <c r="H536" s="1848">
        <v>4</v>
      </c>
      <c r="I536" s="2048" t="s">
        <v>8626</v>
      </c>
      <c r="J536" s="1831">
        <v>15000</v>
      </c>
      <c r="K536" s="2073" t="s">
        <v>767</v>
      </c>
    </row>
    <row r="537" spans="1:11" ht="15.75" x14ac:dyDescent="0.25">
      <c r="A537" s="2378"/>
      <c r="B537" s="1859" t="s">
        <v>3701</v>
      </c>
      <c r="C537" s="1848">
        <v>2</v>
      </c>
      <c r="D537" s="1848"/>
      <c r="E537" s="1848">
        <v>86000</v>
      </c>
      <c r="F537" s="1849"/>
      <c r="G537" s="1848"/>
      <c r="H537" s="1848">
        <v>1</v>
      </c>
      <c r="I537" s="2048">
        <v>75</v>
      </c>
      <c r="J537" s="1831">
        <v>4000</v>
      </c>
      <c r="K537" s="2073" t="s">
        <v>6481</v>
      </c>
    </row>
    <row r="538" spans="1:11" ht="15.75" x14ac:dyDescent="0.25">
      <c r="A538" s="2378"/>
      <c r="B538" s="1859" t="s">
        <v>8287</v>
      </c>
      <c r="C538" s="1848">
        <v>1</v>
      </c>
      <c r="D538" s="1848"/>
      <c r="E538" s="1848">
        <v>42000</v>
      </c>
      <c r="F538" s="1849"/>
      <c r="G538" s="1848"/>
      <c r="H538" s="1848">
        <v>1</v>
      </c>
      <c r="I538" s="2048">
        <v>100</v>
      </c>
      <c r="J538" s="1831">
        <v>5000</v>
      </c>
      <c r="K538" s="2073"/>
    </row>
    <row r="539" spans="1:11" ht="15.75" x14ac:dyDescent="0.25">
      <c r="A539" s="2378"/>
      <c r="B539" s="1859" t="s">
        <v>8627</v>
      </c>
      <c r="C539" s="1848">
        <v>1</v>
      </c>
      <c r="D539" s="1848"/>
      <c r="E539" s="1848"/>
      <c r="F539" s="1849"/>
      <c r="G539" s="1848">
        <v>28000</v>
      </c>
      <c r="H539" s="1848"/>
      <c r="I539" s="2048"/>
      <c r="J539" s="1831"/>
      <c r="K539" s="2073" t="s">
        <v>8628</v>
      </c>
    </row>
    <row r="540" spans="1:11" ht="15.75" x14ac:dyDescent="0.25">
      <c r="A540" s="2378"/>
      <c r="B540" s="1859" t="s">
        <v>1541</v>
      </c>
      <c r="C540" s="1848">
        <v>1</v>
      </c>
      <c r="D540" s="1848"/>
      <c r="E540" s="1848">
        <v>23000</v>
      </c>
      <c r="F540" s="1849"/>
      <c r="G540" s="1848"/>
      <c r="H540" s="1848">
        <v>3</v>
      </c>
      <c r="I540" s="2048">
        <v>230</v>
      </c>
      <c r="J540" s="1831">
        <v>39000</v>
      </c>
      <c r="K540" s="2073" t="s">
        <v>2684</v>
      </c>
    </row>
    <row r="541" spans="1:11" ht="15.75" x14ac:dyDescent="0.25">
      <c r="A541" s="2378"/>
      <c r="B541" s="1859" t="s">
        <v>3938</v>
      </c>
      <c r="C541" s="1848">
        <v>1</v>
      </c>
      <c r="D541" s="1848"/>
      <c r="E541" s="1848"/>
      <c r="F541" s="1849"/>
      <c r="G541" s="1848">
        <v>25500</v>
      </c>
      <c r="H541" s="1848"/>
      <c r="I541" s="2048"/>
      <c r="J541" s="1831"/>
      <c r="K541" s="2073" t="s">
        <v>8629</v>
      </c>
    </row>
    <row r="542" spans="1:11" ht="15.75" x14ac:dyDescent="0.25">
      <c r="A542" s="2378"/>
      <c r="B542" s="1859" t="s">
        <v>3938</v>
      </c>
      <c r="C542" s="1848">
        <v>1</v>
      </c>
      <c r="D542" s="1848"/>
      <c r="E542" s="1848">
        <v>27500</v>
      </c>
      <c r="F542" s="1849"/>
      <c r="G542" s="1848"/>
      <c r="H542" s="1848"/>
      <c r="I542" s="2048"/>
      <c r="J542" s="1831"/>
      <c r="K542" s="2073" t="s">
        <v>5689</v>
      </c>
    </row>
    <row r="543" spans="1:11" ht="15.75" x14ac:dyDescent="0.25">
      <c r="A543" s="2378"/>
      <c r="B543" s="1917" t="s">
        <v>370</v>
      </c>
      <c r="C543" s="1870"/>
      <c r="D543" s="1870">
        <v>1</v>
      </c>
      <c r="E543" s="1870"/>
      <c r="F543" s="1871"/>
      <c r="G543" s="1870"/>
      <c r="H543" s="1870"/>
      <c r="I543" s="2052"/>
      <c r="J543" s="1776"/>
      <c r="K543" s="2133" t="s">
        <v>8630</v>
      </c>
    </row>
    <row r="544" spans="1:11" ht="15.75" x14ac:dyDescent="0.25">
      <c r="A544" s="2378"/>
      <c r="B544" s="1859" t="s">
        <v>170</v>
      </c>
      <c r="C544" s="1848">
        <v>1</v>
      </c>
      <c r="D544" s="1848"/>
      <c r="E544" s="1848"/>
      <c r="F544" s="1849"/>
      <c r="G544" s="1848">
        <v>25500</v>
      </c>
      <c r="H544" s="1848"/>
      <c r="I544" s="2048"/>
      <c r="J544" s="1831"/>
      <c r="K544" s="2155" t="s">
        <v>8631</v>
      </c>
    </row>
    <row r="545" spans="1:11" ht="15.75" x14ac:dyDescent="0.25">
      <c r="A545" s="2378"/>
      <c r="B545" s="1859" t="s">
        <v>498</v>
      </c>
      <c r="C545" s="1848">
        <v>1</v>
      </c>
      <c r="D545" s="1848"/>
      <c r="E545" s="1848"/>
      <c r="F545" s="1849">
        <v>13000</v>
      </c>
      <c r="G545" s="1848"/>
      <c r="H545" s="1848">
        <v>1</v>
      </c>
      <c r="I545" s="2048">
        <v>60</v>
      </c>
      <c r="J545" s="1831">
        <v>3000</v>
      </c>
      <c r="K545" s="2155" t="s">
        <v>767</v>
      </c>
    </row>
    <row r="546" spans="1:11" ht="15.75" x14ac:dyDescent="0.25">
      <c r="A546" s="2378"/>
      <c r="B546" s="1859" t="s">
        <v>2187</v>
      </c>
      <c r="C546" s="1848">
        <v>1</v>
      </c>
      <c r="D546" s="1848"/>
      <c r="E546" s="1848"/>
      <c r="F546" s="1849"/>
      <c r="G546" s="1848">
        <v>14500</v>
      </c>
      <c r="H546" s="1848"/>
      <c r="I546" s="2048"/>
      <c r="J546" s="1831"/>
      <c r="K546" s="2155" t="s">
        <v>8632</v>
      </c>
    </row>
    <row r="547" spans="1:11" ht="15.75" x14ac:dyDescent="0.25">
      <c r="A547" s="2378"/>
      <c r="B547" s="1859" t="s">
        <v>107</v>
      </c>
      <c r="C547" s="1848">
        <v>1</v>
      </c>
      <c r="D547" s="1848"/>
      <c r="E547" s="1848"/>
      <c r="F547" s="1849"/>
      <c r="G547" s="1848">
        <v>13900</v>
      </c>
      <c r="H547" s="1848"/>
      <c r="I547" s="2048"/>
      <c r="J547" s="1831"/>
      <c r="K547" s="1994" t="s">
        <v>8633</v>
      </c>
    </row>
    <row r="548" spans="1:11" ht="15.75" x14ac:dyDescent="0.25">
      <c r="A548" s="2378"/>
      <c r="B548" s="1859" t="s">
        <v>2187</v>
      </c>
      <c r="C548" s="1848">
        <v>1</v>
      </c>
      <c r="D548" s="1848"/>
      <c r="E548" s="1848"/>
      <c r="F548" s="1849">
        <v>14000</v>
      </c>
      <c r="G548" s="1848"/>
      <c r="H548" s="1848">
        <v>1</v>
      </c>
      <c r="I548" s="2048">
        <v>60</v>
      </c>
      <c r="J548" s="1831">
        <v>3000</v>
      </c>
      <c r="K548" s="1994" t="s">
        <v>767</v>
      </c>
    </row>
    <row r="549" spans="1:11" ht="15.75" x14ac:dyDescent="0.25">
      <c r="A549" s="2378"/>
      <c r="B549" s="1921" t="s">
        <v>503</v>
      </c>
      <c r="C549" s="2151">
        <v>1</v>
      </c>
      <c r="D549" s="2151"/>
      <c r="E549" s="2176"/>
      <c r="F549" s="2178">
        <v>16000</v>
      </c>
      <c r="G549" s="2176"/>
      <c r="H549" s="2151"/>
      <c r="I549" s="2049"/>
      <c r="J549" s="1923"/>
      <c r="K549" s="2013" t="s">
        <v>767</v>
      </c>
    </row>
    <row r="550" spans="1:11" ht="16.5" thickBot="1" x14ac:dyDescent="0.3">
      <c r="A550" s="2379"/>
      <c r="B550" s="2186" t="s">
        <v>8635</v>
      </c>
      <c r="C550" s="2038">
        <v>1</v>
      </c>
      <c r="D550" s="2038"/>
      <c r="E550" s="2038"/>
      <c r="F550" s="2039"/>
      <c r="G550" s="2038">
        <v>54000</v>
      </c>
      <c r="H550" s="2038"/>
      <c r="I550" s="2140"/>
      <c r="J550" s="2041"/>
      <c r="K550" s="2042" t="s">
        <v>8636</v>
      </c>
    </row>
    <row r="551" spans="1:11" ht="15.75" x14ac:dyDescent="0.25">
      <c r="A551" s="2374">
        <v>44041</v>
      </c>
      <c r="B551" s="1952" t="s">
        <v>6063</v>
      </c>
      <c r="C551" s="1844">
        <v>1</v>
      </c>
      <c r="D551" s="1844"/>
      <c r="E551" s="1844"/>
      <c r="F551" s="1845">
        <v>28000</v>
      </c>
      <c r="G551" s="1844"/>
      <c r="H551" s="1844">
        <v>1</v>
      </c>
      <c r="I551" s="2047">
        <v>60</v>
      </c>
      <c r="J551" s="1920">
        <v>3000</v>
      </c>
      <c r="K551" s="1992" t="s">
        <v>767</v>
      </c>
    </row>
    <row r="552" spans="1:11" ht="15.75" x14ac:dyDescent="0.25">
      <c r="A552" s="2375"/>
      <c r="B552" s="2070" t="s">
        <v>734</v>
      </c>
      <c r="C552" s="2187">
        <v>1</v>
      </c>
      <c r="D552" s="2187"/>
      <c r="E552" s="2187">
        <v>16000</v>
      </c>
      <c r="F552" s="2188"/>
      <c r="G552" s="2187"/>
      <c r="H552" s="2187">
        <v>1</v>
      </c>
      <c r="I552" s="2071">
        <v>60</v>
      </c>
      <c r="J552" s="2072">
        <v>3000</v>
      </c>
      <c r="K552" s="2073"/>
    </row>
    <row r="553" spans="1:11" ht="15.75" x14ac:dyDescent="0.25">
      <c r="A553" s="2375"/>
      <c r="B553" s="2070" t="s">
        <v>4839</v>
      </c>
      <c r="C553" s="2187">
        <v>1</v>
      </c>
      <c r="D553" s="2187"/>
      <c r="E553" s="2187"/>
      <c r="F553" s="2188">
        <v>18000</v>
      </c>
      <c r="G553" s="2187"/>
      <c r="H553" s="2187">
        <v>1</v>
      </c>
      <c r="I553" s="2071">
        <v>60</v>
      </c>
      <c r="J553" s="2072">
        <v>3000</v>
      </c>
      <c r="K553" s="2073" t="s">
        <v>767</v>
      </c>
    </row>
    <row r="554" spans="1:11" ht="15.75" x14ac:dyDescent="0.25">
      <c r="A554" s="2375"/>
      <c r="B554" s="1859" t="s">
        <v>4793</v>
      </c>
      <c r="C554" s="1848">
        <v>1</v>
      </c>
      <c r="D554" s="1848"/>
      <c r="E554" s="1848"/>
      <c r="F554" s="1849">
        <v>18000</v>
      </c>
      <c r="G554" s="1848"/>
      <c r="H554" s="1848">
        <v>1</v>
      </c>
      <c r="I554" s="2048">
        <v>60</v>
      </c>
      <c r="J554" s="1831">
        <v>3000</v>
      </c>
      <c r="K554" s="1994" t="s">
        <v>767</v>
      </c>
    </row>
    <row r="555" spans="1:11" ht="15.75" x14ac:dyDescent="0.25">
      <c r="A555" s="2375"/>
      <c r="B555" s="1859" t="s">
        <v>596</v>
      </c>
      <c r="C555" s="1848">
        <v>1</v>
      </c>
      <c r="D555" s="1848"/>
      <c r="E555" s="1848">
        <v>57000</v>
      </c>
      <c r="F555" s="1849"/>
      <c r="G555" s="1848"/>
      <c r="H555" s="1848">
        <v>1</v>
      </c>
      <c r="I555" s="2048">
        <v>100</v>
      </c>
      <c r="J555" s="1831">
        <v>5000</v>
      </c>
      <c r="K555" s="1994"/>
    </row>
    <row r="556" spans="1:11" ht="15.75" x14ac:dyDescent="0.25">
      <c r="A556" s="2375"/>
      <c r="B556" s="1859" t="s">
        <v>423</v>
      </c>
      <c r="C556" s="1848">
        <v>1</v>
      </c>
      <c r="D556" s="1848"/>
      <c r="E556" s="1848"/>
      <c r="F556" s="1849">
        <v>19000</v>
      </c>
      <c r="G556" s="1848"/>
      <c r="H556" s="1848">
        <v>1</v>
      </c>
      <c r="I556" s="2048">
        <v>60</v>
      </c>
      <c r="J556" s="1831">
        <v>3000</v>
      </c>
      <c r="K556" s="1994" t="s">
        <v>767</v>
      </c>
    </row>
    <row r="557" spans="1:11" ht="15.75" x14ac:dyDescent="0.25">
      <c r="A557" s="2375"/>
      <c r="B557" s="1859" t="s">
        <v>423</v>
      </c>
      <c r="C557" s="1848">
        <v>1</v>
      </c>
      <c r="D557" s="1848"/>
      <c r="E557" s="1848"/>
      <c r="F557" s="1849">
        <v>18000</v>
      </c>
      <c r="G557" s="1848"/>
      <c r="H557" s="1848">
        <v>1</v>
      </c>
      <c r="I557" s="2048">
        <v>75</v>
      </c>
      <c r="J557" s="1831">
        <v>4000</v>
      </c>
      <c r="K557" s="1994" t="s">
        <v>767</v>
      </c>
    </row>
    <row r="558" spans="1:11" ht="15.75" x14ac:dyDescent="0.25">
      <c r="A558" s="2375"/>
      <c r="B558" s="1859" t="s">
        <v>8638</v>
      </c>
      <c r="C558" s="1848">
        <v>1</v>
      </c>
      <c r="D558" s="1848"/>
      <c r="E558" s="1848">
        <v>29000</v>
      </c>
      <c r="F558" s="1849"/>
      <c r="G558" s="1848"/>
      <c r="H558" s="1848">
        <v>1</v>
      </c>
      <c r="I558" s="2048">
        <v>60</v>
      </c>
      <c r="J558" s="1831">
        <v>3000</v>
      </c>
      <c r="K558" s="2073"/>
    </row>
    <row r="559" spans="1:11" ht="15.75" x14ac:dyDescent="0.25">
      <c r="A559" s="2375"/>
      <c r="B559" s="1859" t="s">
        <v>8638</v>
      </c>
      <c r="C559" s="1848">
        <v>1</v>
      </c>
      <c r="D559" s="1848"/>
      <c r="E559" s="1848">
        <v>28000</v>
      </c>
      <c r="F559" s="1849"/>
      <c r="G559" s="1848"/>
      <c r="H559" s="1848">
        <v>1</v>
      </c>
      <c r="I559" s="2048">
        <v>60</v>
      </c>
      <c r="J559" s="1831">
        <v>3000</v>
      </c>
      <c r="K559" s="1994" t="s">
        <v>3278</v>
      </c>
    </row>
    <row r="560" spans="1:11" ht="15.75" x14ac:dyDescent="0.25">
      <c r="A560" s="2375"/>
      <c r="B560" s="1859" t="s">
        <v>563</v>
      </c>
      <c r="C560" s="1848">
        <v>1</v>
      </c>
      <c r="D560" s="1848"/>
      <c r="E560" s="1848"/>
      <c r="F560" s="1849">
        <v>22000</v>
      </c>
      <c r="G560" s="1848"/>
      <c r="H560" s="1848"/>
      <c r="I560" s="2048"/>
      <c r="J560" s="1831"/>
      <c r="K560" s="2073" t="s">
        <v>767</v>
      </c>
    </row>
    <row r="561" spans="1:11" ht="15.75" x14ac:dyDescent="0.25">
      <c r="A561" s="2375"/>
      <c r="B561" s="1859" t="s">
        <v>441</v>
      </c>
      <c r="C561" s="1848">
        <v>1</v>
      </c>
      <c r="D561" s="1848"/>
      <c r="E561" s="1848"/>
      <c r="F561" s="1849">
        <v>23000</v>
      </c>
      <c r="G561" s="1848"/>
      <c r="H561" s="1848">
        <v>1</v>
      </c>
      <c r="I561" s="2048">
        <v>100</v>
      </c>
      <c r="J561" s="1831">
        <v>5000</v>
      </c>
      <c r="K561" s="2073" t="s">
        <v>767</v>
      </c>
    </row>
    <row r="562" spans="1:11" ht="15.75" x14ac:dyDescent="0.25">
      <c r="A562" s="2375"/>
      <c r="B562" s="1859" t="s">
        <v>5605</v>
      </c>
      <c r="C562" s="1848">
        <v>1</v>
      </c>
      <c r="D562" s="1848"/>
      <c r="E562" s="1848"/>
      <c r="F562" s="1849">
        <v>55000</v>
      </c>
      <c r="G562" s="1848"/>
      <c r="H562" s="1848"/>
      <c r="I562" s="2048"/>
      <c r="J562" s="1831"/>
      <c r="K562" s="2073" t="s">
        <v>8639</v>
      </c>
    </row>
    <row r="563" spans="1:11" ht="15.75" x14ac:dyDescent="0.25">
      <c r="A563" s="2375"/>
      <c r="B563" s="1859" t="s">
        <v>3938</v>
      </c>
      <c r="C563" s="1848">
        <v>2</v>
      </c>
      <c r="D563" s="1848"/>
      <c r="E563" s="1848"/>
      <c r="F563" s="1849">
        <v>55000</v>
      </c>
      <c r="G563" s="1848"/>
      <c r="H563" s="1848"/>
      <c r="I563" s="2048"/>
      <c r="J563" s="1831"/>
      <c r="K563" s="2073" t="s">
        <v>8639</v>
      </c>
    </row>
    <row r="564" spans="1:11" ht="15.75" x14ac:dyDescent="0.25">
      <c r="A564" s="2375"/>
      <c r="B564" s="1917" t="s">
        <v>8311</v>
      </c>
      <c r="C564" s="1870">
        <v>1</v>
      </c>
      <c r="D564" s="1870"/>
      <c r="E564" s="1870"/>
      <c r="F564" s="1871">
        <v>16000</v>
      </c>
      <c r="G564" s="1870"/>
      <c r="H564" s="1870"/>
      <c r="I564" s="2052"/>
      <c r="J564" s="1776"/>
      <c r="K564" s="2133" t="s">
        <v>8640</v>
      </c>
    </row>
    <row r="565" spans="1:11" ht="15.75" x14ac:dyDescent="0.25">
      <c r="A565" s="2375"/>
      <c r="B565" s="2198" t="s">
        <v>8665</v>
      </c>
      <c r="C565" s="2199"/>
      <c r="D565" s="2199">
        <v>1</v>
      </c>
      <c r="E565" s="2199"/>
      <c r="F565" s="2199"/>
      <c r="G565" s="2199"/>
      <c r="H565" s="2199"/>
      <c r="I565" s="2200"/>
      <c r="J565" s="2201"/>
      <c r="K565" s="2202" t="s">
        <v>3008</v>
      </c>
    </row>
    <row r="566" spans="1:11" ht="15.75" x14ac:dyDescent="0.25">
      <c r="A566" s="2375"/>
      <c r="B566" s="1859" t="s">
        <v>3720</v>
      </c>
      <c r="C566" s="1848">
        <v>1</v>
      </c>
      <c r="D566" s="1848"/>
      <c r="E566" s="1848"/>
      <c r="F566" s="1849">
        <v>17000</v>
      </c>
      <c r="G566" s="1848"/>
      <c r="H566" s="1848">
        <v>1</v>
      </c>
      <c r="I566" s="2048">
        <v>75</v>
      </c>
      <c r="J566" s="1831">
        <v>4000</v>
      </c>
      <c r="K566" s="2073" t="s">
        <v>767</v>
      </c>
    </row>
    <row r="567" spans="1:11" ht="15.75" x14ac:dyDescent="0.25">
      <c r="A567" s="2375"/>
      <c r="B567" s="1859" t="s">
        <v>656</v>
      </c>
      <c r="C567" s="1848">
        <v>1</v>
      </c>
      <c r="D567" s="1848"/>
      <c r="E567" s="1848"/>
      <c r="F567" s="1849">
        <v>17000</v>
      </c>
      <c r="G567" s="1848"/>
      <c r="H567" s="1848">
        <v>1</v>
      </c>
      <c r="I567" s="2048">
        <v>75</v>
      </c>
      <c r="J567" s="1831">
        <v>4000</v>
      </c>
      <c r="K567" s="2073" t="s">
        <v>767</v>
      </c>
    </row>
    <row r="568" spans="1:11" ht="15.75" x14ac:dyDescent="0.25">
      <c r="A568" s="2375"/>
      <c r="B568" s="1859" t="s">
        <v>1863</v>
      </c>
      <c r="C568" s="1848">
        <v>1</v>
      </c>
      <c r="D568" s="1848"/>
      <c r="E568" s="1848"/>
      <c r="F568" s="1849"/>
      <c r="G568" s="1848">
        <v>18900</v>
      </c>
      <c r="H568" s="1848"/>
      <c r="I568" s="2048"/>
      <c r="J568" s="1831"/>
      <c r="K568" s="2073" t="s">
        <v>8641</v>
      </c>
    </row>
    <row r="569" spans="1:11" ht="15.75" x14ac:dyDescent="0.25">
      <c r="A569" s="2375"/>
      <c r="B569" s="1859" t="s">
        <v>423</v>
      </c>
      <c r="C569" s="1848">
        <v>1</v>
      </c>
      <c r="D569" s="1848"/>
      <c r="E569" s="1848"/>
      <c r="F569" s="1849"/>
      <c r="G569" s="1848">
        <v>18900</v>
      </c>
      <c r="H569" s="1848"/>
      <c r="I569" s="2048"/>
      <c r="J569" s="1831"/>
      <c r="K569" s="2073" t="s">
        <v>8642</v>
      </c>
    </row>
    <row r="570" spans="1:11" ht="15.75" x14ac:dyDescent="0.25">
      <c r="A570" s="2375"/>
      <c r="B570" s="1859" t="s">
        <v>8287</v>
      </c>
      <c r="C570" s="1848">
        <v>1</v>
      </c>
      <c r="D570" s="1848"/>
      <c r="E570" s="1848">
        <v>42000</v>
      </c>
      <c r="F570" s="1849"/>
      <c r="G570" s="1848"/>
      <c r="H570" s="1848">
        <v>1</v>
      </c>
      <c r="I570" s="2048">
        <v>100</v>
      </c>
      <c r="J570" s="1831">
        <v>5000</v>
      </c>
      <c r="K570" s="2073"/>
    </row>
    <row r="571" spans="1:11" ht="15.75" x14ac:dyDescent="0.25">
      <c r="A571" s="2375"/>
      <c r="B571" s="1859" t="s">
        <v>2904</v>
      </c>
      <c r="C571" s="1848">
        <v>1</v>
      </c>
      <c r="D571" s="1848"/>
      <c r="E571" s="1848"/>
      <c r="F571" s="1849">
        <v>15000</v>
      </c>
      <c r="G571" s="1848"/>
      <c r="H571" s="1848">
        <v>1</v>
      </c>
      <c r="I571" s="2048">
        <v>100</v>
      </c>
      <c r="J571" s="1831">
        <v>5000</v>
      </c>
      <c r="K571" s="2073" t="s">
        <v>8643</v>
      </c>
    </row>
    <row r="572" spans="1:11" ht="15.75" x14ac:dyDescent="0.25">
      <c r="A572" s="2375"/>
      <c r="B572" s="1859" t="s">
        <v>1248</v>
      </c>
      <c r="C572" s="1848">
        <v>2</v>
      </c>
      <c r="D572" s="1848"/>
      <c r="E572" s="1848"/>
      <c r="F572" s="1849"/>
      <c r="G572" s="1848">
        <v>110000</v>
      </c>
      <c r="H572" s="1848"/>
      <c r="I572" s="2048"/>
      <c r="J572" s="1831"/>
      <c r="K572" s="2073" t="s">
        <v>8644</v>
      </c>
    </row>
    <row r="573" spans="1:11" ht="15.75" x14ac:dyDescent="0.25">
      <c r="A573" s="2375"/>
      <c r="B573" s="1859" t="s">
        <v>1863</v>
      </c>
      <c r="C573" s="1848">
        <v>1</v>
      </c>
      <c r="D573" s="1848"/>
      <c r="E573" s="1848"/>
      <c r="F573" s="1849">
        <v>21000</v>
      </c>
      <c r="G573" s="1848"/>
      <c r="H573" s="1848"/>
      <c r="I573" s="2048"/>
      <c r="J573" s="1831"/>
      <c r="K573" s="2073" t="s">
        <v>767</v>
      </c>
    </row>
    <row r="574" spans="1:11" ht="15.75" x14ac:dyDescent="0.25">
      <c r="A574" s="2375"/>
      <c r="B574" s="1859" t="s">
        <v>2045</v>
      </c>
      <c r="C574" s="1848">
        <v>1</v>
      </c>
      <c r="D574" s="1848"/>
      <c r="E574" s="1848"/>
      <c r="F574" s="1849">
        <v>15000</v>
      </c>
      <c r="G574" s="1848"/>
      <c r="H574" s="1848">
        <v>1</v>
      </c>
      <c r="I574" s="2048">
        <v>60</v>
      </c>
      <c r="J574" s="1831">
        <v>3000</v>
      </c>
      <c r="K574" s="2073" t="s">
        <v>767</v>
      </c>
    </row>
    <row r="575" spans="1:11" ht="15.75" x14ac:dyDescent="0.25">
      <c r="A575" s="2375"/>
      <c r="B575" s="1859" t="s">
        <v>8149</v>
      </c>
      <c r="C575" s="1848">
        <v>1</v>
      </c>
      <c r="D575" s="1848"/>
      <c r="E575" s="1848"/>
      <c r="F575" s="1849">
        <v>36000</v>
      </c>
      <c r="G575" s="1848"/>
      <c r="H575" s="1848">
        <v>1</v>
      </c>
      <c r="I575" s="2048">
        <v>60</v>
      </c>
      <c r="J575" s="1831">
        <v>3000</v>
      </c>
      <c r="K575" s="2073" t="s">
        <v>767</v>
      </c>
    </row>
    <row r="576" spans="1:11" ht="15.75" x14ac:dyDescent="0.25">
      <c r="A576" s="2375"/>
      <c r="B576" s="1859" t="s">
        <v>6143</v>
      </c>
      <c r="C576" s="1848">
        <v>1</v>
      </c>
      <c r="D576" s="1848"/>
      <c r="E576" s="1848">
        <v>45000</v>
      </c>
      <c r="F576" s="1849"/>
      <c r="G576" s="1848"/>
      <c r="H576" s="1848">
        <v>1</v>
      </c>
      <c r="I576" s="2048">
        <v>100</v>
      </c>
      <c r="J576" s="1831">
        <v>5000</v>
      </c>
      <c r="K576" s="2073"/>
    </row>
    <row r="577" spans="1:11" ht="15.75" x14ac:dyDescent="0.25">
      <c r="A577" s="2375"/>
      <c r="B577" s="1859" t="s">
        <v>170</v>
      </c>
      <c r="C577" s="1848">
        <v>1</v>
      </c>
      <c r="D577" s="1848"/>
      <c r="E577" s="1848">
        <v>28000</v>
      </c>
      <c r="F577" s="1849"/>
      <c r="G577" s="1848"/>
      <c r="H577" s="1848"/>
      <c r="I577" s="2048"/>
      <c r="J577" s="1831"/>
      <c r="K577" s="2073"/>
    </row>
    <row r="578" spans="1:11" ht="15.75" x14ac:dyDescent="0.25">
      <c r="A578" s="2375"/>
      <c r="B578" s="1859" t="s">
        <v>423</v>
      </c>
      <c r="C578" s="1848">
        <v>1</v>
      </c>
      <c r="D578" s="1848"/>
      <c r="E578" s="1848">
        <v>18000</v>
      </c>
      <c r="F578" s="1849"/>
      <c r="G578" s="1848"/>
      <c r="H578" s="1848">
        <v>1</v>
      </c>
      <c r="I578" s="2048">
        <v>75</v>
      </c>
      <c r="J578" s="1831">
        <v>4000</v>
      </c>
      <c r="K578" s="2073"/>
    </row>
    <row r="579" spans="1:11" ht="16.5" thickBot="1" x14ac:dyDescent="0.3">
      <c r="A579" s="2376"/>
      <c r="B579" s="2037" t="s">
        <v>587</v>
      </c>
      <c r="C579" s="2038">
        <v>1</v>
      </c>
      <c r="D579" s="2038"/>
      <c r="E579" s="2038"/>
      <c r="F579" s="2039">
        <v>23000</v>
      </c>
      <c r="G579" s="2038"/>
      <c r="H579" s="2038">
        <v>1</v>
      </c>
      <c r="I579" s="2140">
        <v>100</v>
      </c>
      <c r="J579" s="2041">
        <v>5000</v>
      </c>
      <c r="K579" s="2189" t="s">
        <v>767</v>
      </c>
    </row>
    <row r="580" spans="1:11" ht="15.75" x14ac:dyDescent="0.25">
      <c r="A580" s="2374">
        <v>44042</v>
      </c>
      <c r="B580" s="1952" t="s">
        <v>423</v>
      </c>
      <c r="C580" s="1844">
        <v>1</v>
      </c>
      <c r="D580" s="1844"/>
      <c r="E580" s="1844"/>
      <c r="F580" s="1845"/>
      <c r="G580" s="1844">
        <v>18900</v>
      </c>
      <c r="H580" s="1844"/>
      <c r="I580" s="2047"/>
      <c r="J580" s="1920"/>
      <c r="K580" s="1992" t="s">
        <v>8645</v>
      </c>
    </row>
    <row r="581" spans="1:11" ht="15.75" x14ac:dyDescent="0.25">
      <c r="A581" s="2375"/>
      <c r="B581" s="2070" t="s">
        <v>4943</v>
      </c>
      <c r="C581" s="2187">
        <v>1</v>
      </c>
      <c r="D581" s="2187"/>
      <c r="E581" s="2187">
        <v>27000</v>
      </c>
      <c r="F581" s="2188"/>
      <c r="G581" s="2187"/>
      <c r="H581" s="2187">
        <v>1</v>
      </c>
      <c r="I581" s="2071">
        <v>100</v>
      </c>
      <c r="J581" s="2072">
        <v>5000</v>
      </c>
      <c r="K581" s="2073"/>
    </row>
    <row r="582" spans="1:11" ht="15.75" x14ac:dyDescent="0.25">
      <c r="A582" s="2375"/>
      <c r="B582" s="2070" t="s">
        <v>2199</v>
      </c>
      <c r="C582" s="2187">
        <v>1</v>
      </c>
      <c r="D582" s="2187"/>
      <c r="E582" s="2187">
        <v>17000</v>
      </c>
      <c r="F582" s="2188"/>
      <c r="G582" s="2187"/>
      <c r="H582" s="2187">
        <v>1</v>
      </c>
      <c r="I582" s="2071">
        <v>75</v>
      </c>
      <c r="J582" s="2072">
        <v>4000</v>
      </c>
      <c r="K582" s="2073"/>
    </row>
    <row r="583" spans="1:11" ht="15.75" x14ac:dyDescent="0.25">
      <c r="A583" s="2375"/>
      <c r="B583" s="2070" t="s">
        <v>136</v>
      </c>
      <c r="C583" s="2187">
        <v>2</v>
      </c>
      <c r="D583" s="2187"/>
      <c r="E583" s="2187"/>
      <c r="F583" s="2188"/>
      <c r="G583" s="2187">
        <v>34000</v>
      </c>
      <c r="H583" s="2187"/>
      <c r="I583" s="2071"/>
      <c r="J583" s="2072"/>
      <c r="K583" s="2073" t="s">
        <v>8646</v>
      </c>
    </row>
    <row r="584" spans="1:11" ht="15.75" x14ac:dyDescent="0.25">
      <c r="A584" s="2375"/>
      <c r="B584" s="1859" t="s">
        <v>2045</v>
      </c>
      <c r="C584" s="1848">
        <v>1</v>
      </c>
      <c r="D584" s="1848"/>
      <c r="E584" s="1848"/>
      <c r="F584" s="1849">
        <v>15000</v>
      </c>
      <c r="G584" s="1848"/>
      <c r="H584" s="1848">
        <v>1</v>
      </c>
      <c r="I584" s="2048">
        <v>60</v>
      </c>
      <c r="J584" s="1831">
        <v>3000</v>
      </c>
      <c r="K584" s="1994" t="s">
        <v>767</v>
      </c>
    </row>
    <row r="585" spans="1:11" ht="15.75" x14ac:dyDescent="0.25">
      <c r="A585" s="2375"/>
      <c r="B585" s="1917" t="s">
        <v>3545</v>
      </c>
      <c r="C585" s="1870"/>
      <c r="D585" s="1870">
        <v>1</v>
      </c>
      <c r="E585" s="1870"/>
      <c r="F585" s="1871"/>
      <c r="G585" s="1870"/>
      <c r="H585" s="1870"/>
      <c r="I585" s="2052"/>
      <c r="J585" s="1776"/>
      <c r="K585" s="1997" t="s">
        <v>8647</v>
      </c>
    </row>
    <row r="586" spans="1:11" ht="15.75" x14ac:dyDescent="0.25">
      <c r="A586" s="2375"/>
      <c r="B586" s="1859" t="s">
        <v>3720</v>
      </c>
      <c r="C586" s="1848">
        <v>1</v>
      </c>
      <c r="D586" s="1848"/>
      <c r="E586" s="1848">
        <v>15000</v>
      </c>
      <c r="F586" s="1849"/>
      <c r="G586" s="1848"/>
      <c r="H586" s="1848">
        <v>1</v>
      </c>
      <c r="I586" s="2048">
        <v>75</v>
      </c>
      <c r="J586" s="1831">
        <v>4000</v>
      </c>
      <c r="K586" s="1994" t="s">
        <v>8648</v>
      </c>
    </row>
    <row r="587" spans="1:11" ht="15.75" x14ac:dyDescent="0.25">
      <c r="A587" s="2375"/>
      <c r="B587" s="1859" t="s">
        <v>3437</v>
      </c>
      <c r="C587" s="1848">
        <v>1</v>
      </c>
      <c r="D587" s="1848"/>
      <c r="E587" s="1848"/>
      <c r="F587" s="1849">
        <v>22000</v>
      </c>
      <c r="G587" s="1848"/>
      <c r="H587" s="1848"/>
      <c r="I587" s="2048"/>
      <c r="J587" s="1831"/>
      <c r="K587" s="1994" t="s">
        <v>767</v>
      </c>
    </row>
    <row r="588" spans="1:11" ht="15.75" x14ac:dyDescent="0.25">
      <c r="A588" s="2375"/>
      <c r="B588" s="1917" t="s">
        <v>2912</v>
      </c>
      <c r="C588" s="1870"/>
      <c r="D588" s="1870">
        <v>1</v>
      </c>
      <c r="E588" s="1870"/>
      <c r="F588" s="1871"/>
      <c r="G588" s="1870"/>
      <c r="H588" s="1870"/>
      <c r="I588" s="2052"/>
      <c r="J588" s="1776"/>
      <c r="K588" s="2133" t="s">
        <v>5066</v>
      </c>
    </row>
    <row r="589" spans="1:11" ht="15.75" x14ac:dyDescent="0.25">
      <c r="A589" s="2375"/>
      <c r="B589" s="1859" t="s">
        <v>5809</v>
      </c>
      <c r="C589" s="1848">
        <v>2</v>
      </c>
      <c r="D589" s="1848"/>
      <c r="E589" s="1848">
        <v>88000</v>
      </c>
      <c r="F589" s="1849"/>
      <c r="G589" s="1848"/>
      <c r="H589" s="1848"/>
      <c r="I589" s="2048"/>
      <c r="J589" s="1831"/>
      <c r="K589" s="1994" t="s">
        <v>8649</v>
      </c>
    </row>
    <row r="590" spans="1:11" ht="15.75" x14ac:dyDescent="0.25">
      <c r="A590" s="2375"/>
      <c r="B590" s="1859" t="s">
        <v>291</v>
      </c>
      <c r="C590" s="1848">
        <v>1</v>
      </c>
      <c r="D590" s="1848"/>
      <c r="E590" s="1848">
        <v>17000</v>
      </c>
      <c r="F590" s="1849"/>
      <c r="G590" s="1848"/>
      <c r="H590" s="1848"/>
      <c r="I590" s="2048"/>
      <c r="J590" s="1831"/>
      <c r="K590" s="1994" t="s">
        <v>8650</v>
      </c>
    </row>
    <row r="591" spans="1:11" ht="15.75" x14ac:dyDescent="0.25">
      <c r="A591" s="2375"/>
      <c r="B591" s="1859" t="s">
        <v>1248</v>
      </c>
      <c r="C591" s="1848">
        <v>2</v>
      </c>
      <c r="D591" s="1848"/>
      <c r="E591" s="1848"/>
      <c r="F591" s="1849"/>
      <c r="G591" s="1848">
        <v>110000</v>
      </c>
      <c r="H591" s="1848"/>
      <c r="I591" s="2048"/>
      <c r="J591" s="1831"/>
      <c r="K591" s="2073" t="s">
        <v>8651</v>
      </c>
    </row>
    <row r="592" spans="1:11" ht="15.75" x14ac:dyDescent="0.25">
      <c r="A592" s="2375"/>
      <c r="B592" s="1859" t="s">
        <v>8262</v>
      </c>
      <c r="C592" s="1848">
        <v>1</v>
      </c>
      <c r="D592" s="1848"/>
      <c r="E592" s="1848">
        <v>40000</v>
      </c>
      <c r="F592" s="1849"/>
      <c r="G592" s="1848"/>
      <c r="H592" s="1848">
        <v>1</v>
      </c>
      <c r="I592" s="2048">
        <v>100</v>
      </c>
      <c r="J592" s="1831">
        <v>5000</v>
      </c>
      <c r="K592" s="2073" t="s">
        <v>767</v>
      </c>
    </row>
    <row r="593" spans="1:11" ht="15.75" x14ac:dyDescent="0.25">
      <c r="A593" s="2375"/>
      <c r="B593" s="1859" t="s">
        <v>423</v>
      </c>
      <c r="C593" s="1848">
        <v>1</v>
      </c>
      <c r="D593" s="1848"/>
      <c r="E593" s="1848"/>
      <c r="F593" s="1849"/>
      <c r="G593" s="1848">
        <v>18900</v>
      </c>
      <c r="H593" s="1848"/>
      <c r="I593" s="2048"/>
      <c r="J593" s="1831"/>
      <c r="K593" s="2073" t="s">
        <v>8652</v>
      </c>
    </row>
    <row r="594" spans="1:11" ht="15.75" x14ac:dyDescent="0.25">
      <c r="A594" s="2375"/>
      <c r="B594" s="1859" t="s">
        <v>107</v>
      </c>
      <c r="C594" s="1848">
        <v>1</v>
      </c>
      <c r="D594" s="1848"/>
      <c r="E594" s="1848"/>
      <c r="F594" s="1849"/>
      <c r="G594" s="1848">
        <v>13900</v>
      </c>
      <c r="H594" s="1848"/>
      <c r="I594" s="2048"/>
      <c r="J594" s="1831"/>
      <c r="K594" s="2073" t="s">
        <v>8653</v>
      </c>
    </row>
    <row r="595" spans="1:11" ht="15.75" x14ac:dyDescent="0.25">
      <c r="A595" s="2375"/>
      <c r="B595" s="1859" t="s">
        <v>423</v>
      </c>
      <c r="C595" s="1848">
        <v>1</v>
      </c>
      <c r="D595" s="1848"/>
      <c r="E595" s="1848">
        <v>15000</v>
      </c>
      <c r="F595" s="1849"/>
      <c r="G595" s="1848"/>
      <c r="H595" s="1848">
        <v>2</v>
      </c>
      <c r="I595" s="2048" t="s">
        <v>1431</v>
      </c>
      <c r="J595" s="1831">
        <v>7000</v>
      </c>
      <c r="K595" s="2073"/>
    </row>
    <row r="596" spans="1:11" ht="15.75" x14ac:dyDescent="0.25">
      <c r="A596" s="2375"/>
      <c r="B596" s="1859" t="s">
        <v>423</v>
      </c>
      <c r="C596" s="1848">
        <v>1</v>
      </c>
      <c r="D596" s="1848"/>
      <c r="E596" s="1848">
        <v>17000</v>
      </c>
      <c r="F596" s="1849"/>
      <c r="G596" s="1848"/>
      <c r="H596" s="1848">
        <v>1</v>
      </c>
      <c r="I596" s="2048">
        <v>75</v>
      </c>
      <c r="J596" s="1831">
        <v>4000</v>
      </c>
      <c r="K596" s="2073" t="s">
        <v>3278</v>
      </c>
    </row>
    <row r="597" spans="1:11" ht="15.75" x14ac:dyDescent="0.25">
      <c r="A597" s="2375"/>
      <c r="B597" s="1859" t="s">
        <v>136</v>
      </c>
      <c r="C597" s="1848">
        <v>1</v>
      </c>
      <c r="D597" s="1848"/>
      <c r="E597" s="1848"/>
      <c r="F597" s="1849"/>
      <c r="G597" s="1848">
        <v>17000</v>
      </c>
      <c r="H597" s="1848"/>
      <c r="I597" s="2048"/>
      <c r="J597" s="1831"/>
      <c r="K597" s="2073" t="s">
        <v>8654</v>
      </c>
    </row>
    <row r="598" spans="1:11" ht="16.5" thickBot="1" x14ac:dyDescent="0.3">
      <c r="A598" s="2376"/>
      <c r="B598" s="2037" t="s">
        <v>5925</v>
      </c>
      <c r="C598" s="2038">
        <v>1</v>
      </c>
      <c r="D598" s="2038"/>
      <c r="E598" s="2038"/>
      <c r="F598" s="2039">
        <v>28000</v>
      </c>
      <c r="G598" s="2038"/>
      <c r="H598" s="2038">
        <v>1</v>
      </c>
      <c r="I598" s="2140">
        <v>50</v>
      </c>
      <c r="J598" s="2041">
        <v>2000</v>
      </c>
      <c r="K598" s="2143" t="s">
        <v>767</v>
      </c>
    </row>
    <row r="599" spans="1:11" ht="15.75" x14ac:dyDescent="0.25">
      <c r="A599" s="2374">
        <v>44043</v>
      </c>
      <c r="B599" s="1952" t="s">
        <v>498</v>
      </c>
      <c r="C599" s="1844">
        <v>1</v>
      </c>
      <c r="D599" s="1844"/>
      <c r="E599" s="1844">
        <v>12000</v>
      </c>
      <c r="F599" s="1845"/>
      <c r="G599" s="1844"/>
      <c r="H599" s="1844">
        <v>1</v>
      </c>
      <c r="I599" s="2047">
        <v>60</v>
      </c>
      <c r="J599" s="1920">
        <v>4000</v>
      </c>
      <c r="K599" s="1992"/>
    </row>
    <row r="600" spans="1:11" ht="15.75" x14ac:dyDescent="0.25">
      <c r="A600" s="2375"/>
      <c r="B600" s="2070" t="s">
        <v>5925</v>
      </c>
      <c r="C600" s="2190">
        <v>1</v>
      </c>
      <c r="D600" s="2190"/>
      <c r="E600" s="2190"/>
      <c r="F600" s="2191">
        <v>28000</v>
      </c>
      <c r="G600" s="2190"/>
      <c r="H600" s="2190">
        <v>1</v>
      </c>
      <c r="I600" s="2071">
        <v>50</v>
      </c>
      <c r="J600" s="2072">
        <v>2000</v>
      </c>
      <c r="K600" s="2073" t="s">
        <v>767</v>
      </c>
    </row>
    <row r="601" spans="1:11" ht="15.75" x14ac:dyDescent="0.25">
      <c r="A601" s="2375"/>
      <c r="B601" s="2070" t="s">
        <v>314</v>
      </c>
      <c r="C601" s="2190">
        <v>1</v>
      </c>
      <c r="D601" s="2190"/>
      <c r="E601" s="2190"/>
      <c r="F601" s="2191">
        <v>51000</v>
      </c>
      <c r="G601" s="2190"/>
      <c r="H601" s="2190">
        <v>1</v>
      </c>
      <c r="I601" s="2071">
        <v>100</v>
      </c>
      <c r="J601" s="2072">
        <v>5000</v>
      </c>
      <c r="K601" s="2073" t="s">
        <v>767</v>
      </c>
    </row>
    <row r="602" spans="1:11" ht="15.75" x14ac:dyDescent="0.25">
      <c r="A602" s="2375"/>
      <c r="B602" s="2070" t="s">
        <v>107</v>
      </c>
      <c r="C602" s="2190">
        <v>1</v>
      </c>
      <c r="D602" s="2190"/>
      <c r="E602" s="2190"/>
      <c r="F602" s="2191"/>
      <c r="G602" s="2190">
        <v>13900</v>
      </c>
      <c r="H602" s="2190"/>
      <c r="I602" s="2071"/>
      <c r="J602" s="2072"/>
      <c r="K602" s="2073" t="s">
        <v>8656</v>
      </c>
    </row>
    <row r="603" spans="1:11" ht="15.75" x14ac:dyDescent="0.25">
      <c r="A603" s="2375"/>
      <c r="B603" s="1859" t="s">
        <v>734</v>
      </c>
      <c r="C603" s="1848">
        <v>1</v>
      </c>
      <c r="D603" s="1848"/>
      <c r="E603" s="1848">
        <v>16000</v>
      </c>
      <c r="F603" s="1849"/>
      <c r="G603" s="1848"/>
      <c r="H603" s="1848">
        <v>1</v>
      </c>
      <c r="I603" s="2048">
        <v>60</v>
      </c>
      <c r="J603" s="1831">
        <v>3000</v>
      </c>
      <c r="K603" s="1994"/>
    </row>
    <row r="604" spans="1:11" ht="15.75" x14ac:dyDescent="0.25">
      <c r="A604" s="2375"/>
      <c r="B604" s="1859" t="s">
        <v>170</v>
      </c>
      <c r="C604" s="1848">
        <v>2</v>
      </c>
      <c r="D604" s="1848"/>
      <c r="E604" s="1848"/>
      <c r="F604" s="1849">
        <v>56000</v>
      </c>
      <c r="G604" s="1848"/>
      <c r="H604" s="1848"/>
      <c r="I604" s="2048"/>
      <c r="J604" s="1831"/>
      <c r="K604" s="1994" t="s">
        <v>767</v>
      </c>
    </row>
    <row r="605" spans="1:11" ht="15.75" x14ac:dyDescent="0.25">
      <c r="A605" s="2375"/>
      <c r="B605" s="1859" t="s">
        <v>136</v>
      </c>
      <c r="C605" s="1848">
        <v>1</v>
      </c>
      <c r="D605" s="1848"/>
      <c r="E605" s="1848">
        <v>16000</v>
      </c>
      <c r="F605" s="1849"/>
      <c r="G605" s="1848"/>
      <c r="H605" s="1848">
        <v>1</v>
      </c>
      <c r="I605" s="2048">
        <v>60</v>
      </c>
      <c r="J605" s="1831">
        <v>3000</v>
      </c>
      <c r="K605" s="1994"/>
    </row>
    <row r="606" spans="1:11" ht="15.75" x14ac:dyDescent="0.25">
      <c r="A606" s="2375"/>
      <c r="B606" s="1859" t="s">
        <v>5605</v>
      </c>
      <c r="C606" s="1848">
        <v>3</v>
      </c>
      <c r="D606" s="1848"/>
      <c r="E606" s="1848">
        <v>165000</v>
      </c>
      <c r="F606" s="1849"/>
      <c r="G606" s="1848"/>
      <c r="H606" s="1848"/>
      <c r="I606" s="2048"/>
      <c r="J606" s="1831"/>
      <c r="K606" s="1994"/>
    </row>
    <row r="607" spans="1:11" ht="15.75" x14ac:dyDescent="0.25">
      <c r="A607" s="2375"/>
      <c r="B607" s="1859" t="s">
        <v>2187</v>
      </c>
      <c r="C607" s="1848">
        <v>1</v>
      </c>
      <c r="D607" s="1848"/>
      <c r="E607" s="1848"/>
      <c r="F607" s="1849">
        <v>14000</v>
      </c>
      <c r="G607" s="1848"/>
      <c r="H607" s="1848">
        <v>1</v>
      </c>
      <c r="I607" s="2048">
        <v>60</v>
      </c>
      <c r="J607" s="1831">
        <v>3000</v>
      </c>
      <c r="K607" s="2073" t="s">
        <v>767</v>
      </c>
    </row>
    <row r="608" spans="1:11" ht="15.75" x14ac:dyDescent="0.25">
      <c r="A608" s="2375"/>
      <c r="B608" s="1859" t="s">
        <v>1863</v>
      </c>
      <c r="C608" s="1848">
        <v>1</v>
      </c>
      <c r="D608" s="1848"/>
      <c r="E608" s="1848"/>
      <c r="F608" s="1849">
        <v>17000</v>
      </c>
      <c r="G608" s="1848"/>
      <c r="H608" s="1848">
        <v>1</v>
      </c>
      <c r="I608" s="2048">
        <v>75</v>
      </c>
      <c r="J608" s="1831">
        <v>4000</v>
      </c>
      <c r="K608" s="1994" t="s">
        <v>767</v>
      </c>
    </row>
    <row r="609" spans="1:11" ht="15.75" x14ac:dyDescent="0.25">
      <c r="A609" s="2375"/>
      <c r="B609" s="1859" t="s">
        <v>132</v>
      </c>
      <c r="C609" s="1848">
        <v>1</v>
      </c>
      <c r="D609" s="1848"/>
      <c r="E609" s="1848"/>
      <c r="F609" s="1849">
        <v>13000</v>
      </c>
      <c r="G609" s="1848"/>
      <c r="H609" s="1848">
        <v>1</v>
      </c>
      <c r="I609" s="2048">
        <v>60</v>
      </c>
      <c r="J609" s="1831">
        <v>3000</v>
      </c>
      <c r="K609" s="1994" t="s">
        <v>767</v>
      </c>
    </row>
    <row r="610" spans="1:11" ht="15.75" x14ac:dyDescent="0.25">
      <c r="A610" s="2375"/>
      <c r="B610" s="1859" t="s">
        <v>136</v>
      </c>
      <c r="C610" s="1848">
        <v>1</v>
      </c>
      <c r="D610" s="1848"/>
      <c r="E610" s="1848"/>
      <c r="F610" s="1849">
        <v>19000</v>
      </c>
      <c r="G610" s="1848"/>
      <c r="H610" s="1848"/>
      <c r="I610" s="2048"/>
      <c r="J610" s="1831"/>
      <c r="K610" s="2073" t="s">
        <v>767</v>
      </c>
    </row>
    <row r="611" spans="1:11" ht="15.75" x14ac:dyDescent="0.25">
      <c r="A611" s="2375"/>
      <c r="B611" s="1859" t="s">
        <v>136</v>
      </c>
      <c r="C611" s="1848">
        <v>1</v>
      </c>
      <c r="D611" s="1848"/>
      <c r="E611" s="1848">
        <v>16000</v>
      </c>
      <c r="F611" s="1849"/>
      <c r="G611" s="1848"/>
      <c r="H611" s="1848">
        <v>1</v>
      </c>
      <c r="I611" s="2048">
        <v>60</v>
      </c>
      <c r="J611" s="1831">
        <v>3000</v>
      </c>
      <c r="K611" s="2073"/>
    </row>
    <row r="612" spans="1:11" ht="15.75" x14ac:dyDescent="0.25">
      <c r="A612" s="2375"/>
      <c r="B612" s="1859" t="s">
        <v>3012</v>
      </c>
      <c r="C612" s="1848">
        <v>1</v>
      </c>
      <c r="D612" s="1848"/>
      <c r="E612" s="1848"/>
      <c r="F612" s="1849"/>
      <c r="G612" s="1848">
        <v>14500</v>
      </c>
      <c r="H612" s="1848"/>
      <c r="I612" s="2048"/>
      <c r="J612" s="1831"/>
      <c r="K612" s="2073" t="s">
        <v>8657</v>
      </c>
    </row>
    <row r="613" spans="1:11" ht="15.75" x14ac:dyDescent="0.25">
      <c r="A613" s="2375"/>
      <c r="B613" s="1859" t="s">
        <v>2187</v>
      </c>
      <c r="C613" s="1848">
        <v>1</v>
      </c>
      <c r="D613" s="1848"/>
      <c r="E613" s="1848"/>
      <c r="F613" s="1849"/>
      <c r="G613" s="1848">
        <v>14500</v>
      </c>
      <c r="H613" s="1848"/>
      <c r="I613" s="2048"/>
      <c r="J613" s="1831"/>
      <c r="K613" s="2073" t="s">
        <v>8658</v>
      </c>
    </row>
    <row r="614" spans="1:11" ht="15.75" x14ac:dyDescent="0.25">
      <c r="A614" s="2375"/>
      <c r="B614" s="1859" t="s">
        <v>4838</v>
      </c>
      <c r="C614" s="1848">
        <v>1</v>
      </c>
      <c r="D614" s="1848"/>
      <c r="E614" s="1848"/>
      <c r="F614" s="1849">
        <v>21500</v>
      </c>
      <c r="G614" s="1848"/>
      <c r="H614" s="1848">
        <v>1</v>
      </c>
      <c r="I614" s="2048">
        <v>60</v>
      </c>
      <c r="J614" s="1831">
        <v>3000</v>
      </c>
      <c r="K614" s="2073" t="s">
        <v>767</v>
      </c>
    </row>
    <row r="615" spans="1:11" ht="15.75" x14ac:dyDescent="0.25">
      <c r="A615" s="2375"/>
      <c r="B615" s="1859" t="s">
        <v>8408</v>
      </c>
      <c r="C615" s="1848">
        <v>1</v>
      </c>
      <c r="D615" s="1848"/>
      <c r="E615" s="1848"/>
      <c r="F615" s="1849">
        <v>32000</v>
      </c>
      <c r="G615" s="1848"/>
      <c r="H615" s="1848"/>
      <c r="I615" s="2048"/>
      <c r="J615" s="1831"/>
      <c r="K615" s="2073" t="s">
        <v>767</v>
      </c>
    </row>
    <row r="616" spans="1:11" ht="15.75" x14ac:dyDescent="0.25">
      <c r="A616" s="2375"/>
      <c r="B616" s="1859" t="s">
        <v>423</v>
      </c>
      <c r="C616" s="1848">
        <v>1</v>
      </c>
      <c r="D616" s="1848"/>
      <c r="E616" s="1848"/>
      <c r="F616" s="1849">
        <v>18000</v>
      </c>
      <c r="G616" s="1848"/>
      <c r="H616" s="1848">
        <v>1</v>
      </c>
      <c r="I616" s="2048">
        <v>75</v>
      </c>
      <c r="J616" s="1831">
        <v>4000</v>
      </c>
      <c r="K616" s="2073" t="s">
        <v>767</v>
      </c>
    </row>
    <row r="617" spans="1:11" ht="15.75" x14ac:dyDescent="0.25">
      <c r="A617" s="2375"/>
      <c r="B617" s="1859" t="s">
        <v>2912</v>
      </c>
      <c r="C617" s="1848">
        <v>1</v>
      </c>
      <c r="D617" s="1848"/>
      <c r="E617" s="1848"/>
      <c r="F617" s="1849"/>
      <c r="G617" s="1848">
        <v>26500</v>
      </c>
      <c r="H617" s="1848"/>
      <c r="I617" s="2048"/>
      <c r="J617" s="1831"/>
      <c r="K617" s="2073" t="s">
        <v>8659</v>
      </c>
    </row>
    <row r="618" spans="1:11" ht="15.75" x14ac:dyDescent="0.25">
      <c r="A618" s="2375"/>
      <c r="B618" s="1859" t="s">
        <v>6063</v>
      </c>
      <c r="C618" s="1848">
        <v>1</v>
      </c>
      <c r="D618" s="1848"/>
      <c r="E618" s="1848"/>
      <c r="F618" s="1849">
        <v>27000</v>
      </c>
      <c r="G618" s="1848"/>
      <c r="H618" s="1848">
        <v>1</v>
      </c>
      <c r="I618" s="2048">
        <v>75</v>
      </c>
      <c r="J618" s="1831">
        <v>4000</v>
      </c>
      <c r="K618" s="2073" t="s">
        <v>767</v>
      </c>
    </row>
    <row r="619" spans="1:11" ht="15.75" x14ac:dyDescent="0.25">
      <c r="A619" s="2375"/>
      <c r="B619" s="1859" t="s">
        <v>136</v>
      </c>
      <c r="C619" s="1848">
        <v>1</v>
      </c>
      <c r="D619" s="1848"/>
      <c r="E619" s="1848">
        <v>16000</v>
      </c>
      <c r="F619" s="1849"/>
      <c r="G619" s="1848"/>
      <c r="H619" s="1848">
        <v>1</v>
      </c>
      <c r="I619" s="2048">
        <v>60</v>
      </c>
      <c r="J619" s="1831">
        <v>3000</v>
      </c>
      <c r="K619" s="2073"/>
    </row>
    <row r="620" spans="1:11" ht="15.75" x14ac:dyDescent="0.25">
      <c r="A620" s="2375"/>
      <c r="B620" s="1859" t="s">
        <v>423</v>
      </c>
      <c r="C620" s="1848">
        <v>1</v>
      </c>
      <c r="D620" s="1848"/>
      <c r="E620" s="1848">
        <v>18000</v>
      </c>
      <c r="F620" s="1849"/>
      <c r="G620" s="1848"/>
      <c r="H620" s="1848">
        <v>1</v>
      </c>
      <c r="I620" s="2048">
        <v>75</v>
      </c>
      <c r="J620" s="1831">
        <v>4000</v>
      </c>
      <c r="K620" s="2073"/>
    </row>
    <row r="621" spans="1:11" ht="15.75" x14ac:dyDescent="0.25">
      <c r="A621" s="2375"/>
      <c r="B621" s="1859" t="s">
        <v>107</v>
      </c>
      <c r="C621" s="1848">
        <v>1</v>
      </c>
      <c r="D621" s="1848"/>
      <c r="E621" s="1848"/>
      <c r="F621" s="1849">
        <v>16000</v>
      </c>
      <c r="G621" s="1848"/>
      <c r="H621" s="1848"/>
      <c r="I621" s="2048"/>
      <c r="J621" s="1831"/>
      <c r="K621" s="2073" t="s">
        <v>767</v>
      </c>
    </row>
    <row r="622" spans="1:11" ht="15.75" x14ac:dyDescent="0.25">
      <c r="A622" s="2375"/>
      <c r="B622" s="1859" t="s">
        <v>563</v>
      </c>
      <c r="C622" s="1848">
        <v>1</v>
      </c>
      <c r="D622" s="1848"/>
      <c r="E622" s="1848"/>
      <c r="F622" s="1849">
        <v>18000</v>
      </c>
      <c r="G622" s="1848"/>
      <c r="H622" s="1848">
        <v>1</v>
      </c>
      <c r="I622" s="2048">
        <v>75</v>
      </c>
      <c r="J622" s="1831">
        <v>4000</v>
      </c>
      <c r="K622" s="2073" t="s">
        <v>767</v>
      </c>
    </row>
    <row r="623" spans="1:11" ht="15.75" x14ac:dyDescent="0.25">
      <c r="A623" s="2375"/>
      <c r="B623" s="1859" t="s">
        <v>8149</v>
      </c>
      <c r="C623" s="1848">
        <v>1</v>
      </c>
      <c r="D623" s="1848"/>
      <c r="E623" s="1848">
        <v>31000</v>
      </c>
      <c r="F623" s="1849"/>
      <c r="G623" s="1848"/>
      <c r="H623" s="1848">
        <v>1</v>
      </c>
      <c r="I623" s="2048">
        <v>75</v>
      </c>
      <c r="J623" s="1831">
        <v>4000</v>
      </c>
      <c r="K623" s="2073" t="s">
        <v>8660</v>
      </c>
    </row>
    <row r="624" spans="1:11" ht="15.75" x14ac:dyDescent="0.25">
      <c r="A624" s="2375"/>
      <c r="B624" s="1859" t="s">
        <v>639</v>
      </c>
      <c r="C624" s="1848">
        <v>1</v>
      </c>
      <c r="D624" s="1848"/>
      <c r="E624" s="1848"/>
      <c r="F624" s="1849">
        <v>15000</v>
      </c>
      <c r="G624" s="1848"/>
      <c r="H624" s="1848">
        <v>1</v>
      </c>
      <c r="I624" s="2048">
        <v>50</v>
      </c>
      <c r="J624" s="1831">
        <v>2000</v>
      </c>
      <c r="K624" s="2073"/>
    </row>
    <row r="625" spans="1:11" ht="15.75" x14ac:dyDescent="0.25">
      <c r="A625" s="2375"/>
      <c r="B625" s="1859" t="s">
        <v>423</v>
      </c>
      <c r="C625" s="1848">
        <v>1</v>
      </c>
      <c r="D625" s="1848"/>
      <c r="E625" s="1848"/>
      <c r="F625" s="1849">
        <v>18000</v>
      </c>
      <c r="G625" s="1848"/>
      <c r="H625" s="1848">
        <v>1</v>
      </c>
      <c r="I625" s="2048">
        <v>75</v>
      </c>
      <c r="J625" s="1831">
        <v>4000</v>
      </c>
      <c r="K625" s="2073" t="s">
        <v>767</v>
      </c>
    </row>
    <row r="626" spans="1:11" ht="15.75" x14ac:dyDescent="0.25">
      <c r="A626" s="2375"/>
      <c r="B626" s="1859" t="s">
        <v>8162</v>
      </c>
      <c r="C626" s="1848">
        <v>1</v>
      </c>
      <c r="D626" s="1848"/>
      <c r="E626" s="1848">
        <v>55000</v>
      </c>
      <c r="F626" s="1849"/>
      <c r="G626" s="1848"/>
      <c r="H626" s="1848"/>
      <c r="I626" s="2048"/>
      <c r="J626" s="1831"/>
      <c r="K626" s="2073"/>
    </row>
    <row r="627" spans="1:11" ht="15.75" x14ac:dyDescent="0.25">
      <c r="A627" s="2375"/>
      <c r="B627" s="1859" t="s">
        <v>291</v>
      </c>
      <c r="C627" s="1848">
        <v>1</v>
      </c>
      <c r="D627" s="1848"/>
      <c r="E627" s="1848">
        <v>20000</v>
      </c>
      <c r="F627" s="1849"/>
      <c r="G627" s="1848"/>
      <c r="H627" s="1848"/>
      <c r="I627" s="2048"/>
      <c r="J627" s="1831"/>
      <c r="K627" s="2073"/>
    </row>
    <row r="628" spans="1:11" ht="15.75" x14ac:dyDescent="0.25">
      <c r="A628" s="2375"/>
      <c r="B628" s="1859" t="s">
        <v>129</v>
      </c>
      <c r="C628" s="1848">
        <v>1</v>
      </c>
      <c r="D628" s="1848"/>
      <c r="E628" s="1848"/>
      <c r="F628" s="1849">
        <v>16000</v>
      </c>
      <c r="G628" s="1848"/>
      <c r="H628" s="1848">
        <v>1</v>
      </c>
      <c r="I628" s="2048">
        <v>60</v>
      </c>
      <c r="J628" s="1831">
        <v>3000</v>
      </c>
      <c r="K628" s="2073" t="s">
        <v>767</v>
      </c>
    </row>
    <row r="629" spans="1:11" ht="16.5" thickBot="1" x14ac:dyDescent="0.3">
      <c r="A629" s="2376"/>
      <c r="B629" s="2037" t="s">
        <v>441</v>
      </c>
      <c r="C629" s="2038">
        <v>1</v>
      </c>
      <c r="D629" s="2038"/>
      <c r="E629" s="2038">
        <v>27000</v>
      </c>
      <c r="F629" s="2039">
        <v>1000</v>
      </c>
      <c r="G629" s="2038"/>
      <c r="H629" s="2038"/>
      <c r="I629" s="2140"/>
      <c r="J629" s="2041"/>
      <c r="K629" s="2143" t="s">
        <v>767</v>
      </c>
    </row>
    <row r="630" spans="1:11" x14ac:dyDescent="0.25">
      <c r="C630" s="20">
        <f t="shared" ref="C630:H630" si="0">SUM(C5:C629)</f>
        <v>650</v>
      </c>
      <c r="D630" s="2193">
        <f t="shared" si="0"/>
        <v>28</v>
      </c>
      <c r="E630" s="20">
        <f t="shared" si="0"/>
        <v>5230600</v>
      </c>
      <c r="F630" s="18">
        <f t="shared" si="0"/>
        <v>7987100</v>
      </c>
      <c r="G630" s="18">
        <f t="shared" si="0"/>
        <v>3337200</v>
      </c>
      <c r="H630" s="20">
        <f t="shared" si="0"/>
        <v>432</v>
      </c>
      <c r="I630" s="18"/>
      <c r="J630" s="18">
        <f>SUM(J5:J629)</f>
        <v>1687000</v>
      </c>
    </row>
    <row r="631" spans="1:11" x14ac:dyDescent="0.25">
      <c r="F631" s="20">
        <f>E630+F630+G630+J630</f>
        <v>18241900</v>
      </c>
    </row>
    <row r="634" spans="1:11" ht="15.75" x14ac:dyDescent="0.25">
      <c r="C634" s="2380" t="s">
        <v>7179</v>
      </c>
      <c r="D634" s="2380"/>
      <c r="E634" s="2380"/>
    </row>
    <row r="635" spans="1:11" ht="15.75" x14ac:dyDescent="0.25">
      <c r="A635" s="1" t="s">
        <v>8572</v>
      </c>
      <c r="B635" s="1894" t="s">
        <v>144</v>
      </c>
      <c r="C635" s="1848">
        <v>2</v>
      </c>
      <c r="D635" s="1848"/>
      <c r="E635" s="1848">
        <v>38000</v>
      </c>
      <c r="F635" s="1849"/>
      <c r="G635" s="1848"/>
      <c r="H635" s="1848">
        <v>2</v>
      </c>
      <c r="I635" s="2048">
        <v>75</v>
      </c>
      <c r="J635" s="1831">
        <v>8000</v>
      </c>
      <c r="K635" s="2014" t="s">
        <v>6965</v>
      </c>
    </row>
    <row r="636" spans="1:11" ht="15.75" x14ac:dyDescent="0.25">
      <c r="A636" s="1" t="s">
        <v>8573</v>
      </c>
      <c r="B636" s="1894" t="s">
        <v>6589</v>
      </c>
      <c r="C636" s="1848">
        <v>1</v>
      </c>
      <c r="D636" s="1848"/>
      <c r="E636" s="1848"/>
      <c r="F636" s="1849">
        <v>16000</v>
      </c>
      <c r="G636" s="1848"/>
      <c r="H636" s="1848">
        <v>1</v>
      </c>
      <c r="I636" s="2048">
        <v>42</v>
      </c>
      <c r="J636" s="1831">
        <v>1000</v>
      </c>
      <c r="K636" s="2014" t="s">
        <v>767</v>
      </c>
    </row>
    <row r="637" spans="1:11" ht="15.75" x14ac:dyDescent="0.25">
      <c r="A637" s="1" t="s">
        <v>8574</v>
      </c>
      <c r="B637" s="1894" t="s">
        <v>6781</v>
      </c>
      <c r="C637" s="1848">
        <v>1</v>
      </c>
      <c r="D637" s="1848"/>
      <c r="E637" s="1848">
        <v>14000</v>
      </c>
      <c r="F637" s="1849"/>
      <c r="G637" s="1848"/>
      <c r="H637" s="1848">
        <v>1</v>
      </c>
      <c r="I637" s="2048">
        <v>60</v>
      </c>
      <c r="J637" s="1831">
        <v>3000</v>
      </c>
      <c r="K637" s="2014" t="s">
        <v>6965</v>
      </c>
    </row>
    <row r="638" spans="1:11" ht="15.75" x14ac:dyDescent="0.25">
      <c r="A638" s="1" t="s">
        <v>8575</v>
      </c>
      <c r="B638" s="1894" t="s">
        <v>144</v>
      </c>
      <c r="C638" s="1848">
        <v>2</v>
      </c>
      <c r="D638" s="1848"/>
      <c r="E638" s="1848">
        <v>40000</v>
      </c>
      <c r="F638" s="1849"/>
      <c r="G638" s="1848"/>
      <c r="H638" s="1848">
        <v>1</v>
      </c>
      <c r="I638" s="2048">
        <v>75</v>
      </c>
      <c r="J638" s="1831">
        <v>4000</v>
      </c>
      <c r="K638" s="2014" t="s">
        <v>6965</v>
      </c>
    </row>
    <row r="639" spans="1:11" ht="15.75" x14ac:dyDescent="0.25">
      <c r="A639" s="1" t="s">
        <v>8569</v>
      </c>
      <c r="B639" s="1894" t="s">
        <v>4879</v>
      </c>
      <c r="C639" s="1848">
        <v>1</v>
      </c>
      <c r="D639" s="1848"/>
      <c r="E639" s="2146">
        <v>14000</v>
      </c>
      <c r="F639" s="1849"/>
      <c r="G639" s="1848"/>
      <c r="H639" s="1848">
        <v>1</v>
      </c>
      <c r="I639" s="2048">
        <v>60</v>
      </c>
      <c r="J639" s="1831">
        <v>3000</v>
      </c>
      <c r="K639" s="2014" t="s">
        <v>767</v>
      </c>
    </row>
    <row r="640" spans="1:11" ht="15.75" x14ac:dyDescent="0.25">
      <c r="A640" s="1" t="s">
        <v>8612</v>
      </c>
      <c r="B640" s="1894" t="s">
        <v>861</v>
      </c>
      <c r="C640" s="1848">
        <v>1</v>
      </c>
      <c r="D640" s="1848"/>
      <c r="E640" s="1848">
        <v>21000</v>
      </c>
      <c r="F640" s="1849"/>
      <c r="G640" s="1848"/>
      <c r="H640" s="1848">
        <v>1</v>
      </c>
      <c r="I640" s="2048">
        <v>75</v>
      </c>
      <c r="J640" s="1831">
        <v>4000</v>
      </c>
      <c r="K640" s="2014" t="s">
        <v>6965</v>
      </c>
    </row>
    <row r="641" spans="1:11" ht="15.75" x14ac:dyDescent="0.25">
      <c r="A641" s="1" t="s">
        <v>8634</v>
      </c>
      <c r="B641" s="1894" t="s">
        <v>4879</v>
      </c>
      <c r="C641" s="1848">
        <v>1</v>
      </c>
      <c r="D641" s="1848"/>
      <c r="E641" s="1848">
        <v>13000</v>
      </c>
      <c r="F641" s="1849"/>
      <c r="G641" s="1848"/>
      <c r="H641" s="1848">
        <v>1</v>
      </c>
      <c r="I641" s="2048">
        <v>75</v>
      </c>
      <c r="J641" s="1831">
        <v>4000</v>
      </c>
      <c r="K641" s="2014" t="s">
        <v>6965</v>
      </c>
    </row>
    <row r="642" spans="1:11" ht="15.75" x14ac:dyDescent="0.25">
      <c r="A642" s="598" t="s">
        <v>8634</v>
      </c>
      <c r="B642" s="1894" t="s">
        <v>4879</v>
      </c>
      <c r="C642" s="1848">
        <v>1</v>
      </c>
      <c r="D642" s="1848"/>
      <c r="E642" s="1848"/>
      <c r="F642" s="1849">
        <v>14000</v>
      </c>
      <c r="G642" s="1848"/>
      <c r="H642" s="1848">
        <v>1</v>
      </c>
      <c r="I642" s="2048">
        <v>60</v>
      </c>
      <c r="J642" s="1831">
        <v>3000</v>
      </c>
      <c r="K642" s="2014" t="s">
        <v>767</v>
      </c>
    </row>
    <row r="643" spans="1:11" ht="15.75" x14ac:dyDescent="0.25">
      <c r="A643" s="598" t="s">
        <v>8655</v>
      </c>
      <c r="B643" s="1977" t="s">
        <v>861</v>
      </c>
      <c r="C643" s="1848">
        <v>1</v>
      </c>
      <c r="D643" s="1848"/>
      <c r="E643" s="1848">
        <v>21000</v>
      </c>
      <c r="F643" s="1849"/>
      <c r="G643" s="1848"/>
      <c r="H643" s="1848">
        <v>1</v>
      </c>
      <c r="I643" s="2048">
        <v>75</v>
      </c>
      <c r="J643" s="1831">
        <v>4000</v>
      </c>
      <c r="K643" s="2014" t="s">
        <v>8637</v>
      </c>
    </row>
    <row r="644" spans="1:11" x14ac:dyDescent="0.25">
      <c r="A644" s="1"/>
      <c r="B644" s="1"/>
      <c r="C644" s="620">
        <f>SUM(C635:C643)</f>
        <v>11</v>
      </c>
      <c r="D644" s="1"/>
      <c r="E644" s="2192">
        <f>SUM(E635:E643)</f>
        <v>161000</v>
      </c>
      <c r="F644" s="279">
        <f>SUM(F635:F643)</f>
        <v>30000</v>
      </c>
      <c r="G644" s="1"/>
      <c r="H644" s="620">
        <f>SUM(H635:H643)</f>
        <v>10</v>
      </c>
      <c r="I644" s="181"/>
      <c r="J644" s="2194">
        <f>SUM(J635:J643)</f>
        <v>34000</v>
      </c>
      <c r="K644" s="1"/>
    </row>
    <row r="645" spans="1:11" x14ac:dyDescent="0.25">
      <c r="A645" s="1"/>
      <c r="B645" s="1"/>
      <c r="C645" s="1"/>
      <c r="D645" s="181"/>
      <c r="E645" s="1"/>
      <c r="F645" s="2192">
        <f>E644+F644+J644</f>
        <v>225000</v>
      </c>
      <c r="G645" s="1"/>
      <c r="H645" s="1"/>
      <c r="I645" s="1"/>
      <c r="J645" s="1"/>
      <c r="K645" s="1"/>
    </row>
    <row r="646" spans="1:11" x14ac:dyDescent="0.25">
      <c r="A646" s="13"/>
      <c r="B646" s="13"/>
      <c r="C646" s="13"/>
      <c r="D646" s="13"/>
      <c r="E646" s="13"/>
      <c r="F646" s="2195"/>
      <c r="G646" s="13"/>
      <c r="H646" s="13"/>
      <c r="I646" s="13"/>
      <c r="J646" s="13"/>
      <c r="K646" s="13"/>
    </row>
    <row r="647" spans="1:11" x14ac:dyDescent="0.25">
      <c r="C647" s="2196" t="s">
        <v>8661</v>
      </c>
      <c r="D647" s="2197"/>
      <c r="E647" s="2197" t="s">
        <v>8662</v>
      </c>
      <c r="F647" s="2197"/>
      <c r="G647" s="2196" t="s">
        <v>8663</v>
      </c>
      <c r="H647" s="2197"/>
      <c r="I647" s="2197"/>
      <c r="J647" s="2197" t="s">
        <v>8664</v>
      </c>
    </row>
    <row r="648" spans="1:11" x14ac:dyDescent="0.25">
      <c r="B648" s="336" t="s">
        <v>2717</v>
      </c>
      <c r="C648" s="20">
        <f>C644+C630</f>
        <v>661</v>
      </c>
      <c r="E648" s="20">
        <f>E630+F630+G630+E644+F644</f>
        <v>16745900</v>
      </c>
      <c r="G648" s="20">
        <f>H630+H644</f>
        <v>442</v>
      </c>
      <c r="J648" s="20">
        <f>J630+J644</f>
        <v>1721000</v>
      </c>
    </row>
  </sheetData>
  <mergeCells count="32">
    <mergeCell ref="C634:E634"/>
    <mergeCell ref="A202:A214"/>
    <mergeCell ref="A5:A25"/>
    <mergeCell ref="A26:A43"/>
    <mergeCell ref="A44:A62"/>
    <mergeCell ref="A63:A84"/>
    <mergeCell ref="A85:A95"/>
    <mergeCell ref="A96:A108"/>
    <mergeCell ref="A109:A129"/>
    <mergeCell ref="A130:A150"/>
    <mergeCell ref="A151:A169"/>
    <mergeCell ref="A170:A191"/>
    <mergeCell ref="A192:A201"/>
    <mergeCell ref="A215:A245"/>
    <mergeCell ref="A246:A267"/>
    <mergeCell ref="A268:A281"/>
    <mergeCell ref="A282:A305"/>
    <mergeCell ref="A306:A322"/>
    <mergeCell ref="A599:A629"/>
    <mergeCell ref="A480:A493"/>
    <mergeCell ref="A494:A517"/>
    <mergeCell ref="A323:A338"/>
    <mergeCell ref="A399:A420"/>
    <mergeCell ref="A421:A441"/>
    <mergeCell ref="A442:A461"/>
    <mergeCell ref="A462:A479"/>
    <mergeCell ref="A352:A371"/>
    <mergeCell ref="A372:A398"/>
    <mergeCell ref="A551:A579"/>
    <mergeCell ref="A580:A598"/>
    <mergeCell ref="A518:A550"/>
    <mergeCell ref="A339:A35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магазин Ташкентская </vt:lpstr>
      <vt:lpstr>2017 год</vt:lpstr>
      <vt:lpstr>2018</vt:lpstr>
      <vt:lpstr>ноябрь 2018</vt:lpstr>
      <vt:lpstr>Ноябрь 2017</vt:lpstr>
      <vt:lpstr>расходы </vt:lpstr>
      <vt:lpstr>Февраль 2019</vt:lpstr>
      <vt:lpstr>Март 2019</vt:lpstr>
      <vt:lpstr>Апрель 2019</vt:lpstr>
      <vt:lpstr>Май 2019</vt:lpstr>
      <vt:lpstr>Июнь 2019</vt:lpstr>
      <vt:lpstr>Июль 2019</vt:lpstr>
      <vt:lpstr>Август 2019</vt:lpstr>
      <vt:lpstr>Сентябрь 2019</vt:lpstr>
      <vt:lpstr>Октябрь 2019</vt:lpstr>
      <vt:lpstr>Ноябрь 2019</vt:lpstr>
      <vt:lpstr>Декабрь 2019</vt:lpstr>
      <vt:lpstr>Январь 2020</vt:lpstr>
      <vt:lpstr>Февраль 2020</vt:lpstr>
      <vt:lpstr>Март 2020</vt:lpstr>
      <vt:lpstr>Апрель 2020</vt:lpstr>
      <vt:lpstr>Май2020</vt:lpstr>
      <vt:lpstr>Июнь 2020</vt:lpstr>
      <vt:lpstr>Июль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2020-08-14T11:28:22Z</dcterms:modified>
</cp:coreProperties>
</file>